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24226"/>
  <mc:AlternateContent xmlns:mc="http://schemas.openxmlformats.org/markup-compatibility/2006">
    <mc:Choice Requires="x15">
      <x15ac:absPath xmlns:x15ac="http://schemas.microsoft.com/office/spreadsheetml/2010/11/ac" url="Z:\Monitoring_Control_23-24\Monitoring_Tools\PY2023-24 Final\Posted on Website\"/>
    </mc:Choice>
  </mc:AlternateContent>
  <xr:revisionPtr revIDLastSave="0" documentId="8_{19D951E6-8007-4578-8A77-A2DF78AC33C4}" xr6:coauthVersionLast="47" xr6:coauthVersionMax="47" xr10:uidLastSave="{00000000-0000-0000-0000-000000000000}"/>
  <bookViews>
    <workbookView xWindow="-120" yWindow="-120" windowWidth="25440" windowHeight="15390" xr2:uid="{00000000-000D-0000-FFFF-FFFF00000000}"/>
  </bookViews>
  <sheets>
    <sheet name="Adult" sheetId="21" r:id="rId1"/>
    <sheet name="Adult_Rpt" sheetId="2" r:id="rId2"/>
    <sheet name="Youth" sheetId="18" r:id="rId3"/>
    <sheet name="Youth_Rpt" sheetId="16" r:id="rId4"/>
    <sheet name="Adult_Spc_Prjt" sheetId="22" r:id="rId5"/>
    <sheet name="Adult_Spc_Prjt 21-22" sheetId="17" state="hidden" r:id="rId6"/>
    <sheet name="Adult_Spc_Prjt_Rpt" sheetId="11" r:id="rId7"/>
    <sheet name="Youth_Spc_Prjt" sheetId="10" r:id="rId8"/>
    <sheet name="Youth_Spc_Prjt_Rpt" sheetId="19" r:id="rId9"/>
    <sheet name="SAMP" sheetId="4" r:id="rId10"/>
    <sheet name="Sheet1" sheetId="7" state="hidden" r:id="rId11"/>
  </sheets>
  <definedNames>
    <definedName name="_xlnm.Print_Titles" localSheetId="1">Adult_Rpt!$1:$3</definedName>
    <definedName name="Reviewer">Sheet1!$C$2:$C$6</definedName>
    <definedName name="RWB">Sheet1!$A$1:$A$25</definedName>
    <definedName name="Z_2080DB2E_91E3_4A42_9741_071E33BFBBA8_.wvu.PrintArea" localSheetId="1" hidden="1">Adult_Rpt!#REF!</definedName>
    <definedName name="Z_2080DB2E_91E3_4A42_9741_071E33BFBBA8_.wvu.PrintTitles" localSheetId="1" hidden="1">Adult_Rpt!$1:$3</definedName>
    <definedName name="Z_44146BB7_0C6A_4BBA_8C1B_12E027B0098F_.wvu.PrintArea" localSheetId="1" hidden="1">Adult_Rpt!#REF!</definedName>
    <definedName name="Z_44146BB7_0C6A_4BBA_8C1B_12E027B0098F_.wvu.PrintTitles" localSheetId="1" hidden="1">Adult_Rpt!$1:$3</definedName>
    <definedName name="Z_85BEED54_7EAD_45A1_B23D_CE67E2169F87_.wvu.PrintArea" localSheetId="1" hidden="1">Adult_Rpt!#REF!</definedName>
    <definedName name="Z_85BEED54_7EAD_45A1_B23D_CE67E2169F87_.wvu.PrintTitles" localSheetId="1" hidden="1">Adult_Rpt!$1:$3</definedName>
    <definedName name="Z_A1FFC577_6C37_4568_B203_879DF27E356A_.wvu.PrintArea" localSheetId="1" hidden="1">Adult_Rpt!#REF!</definedName>
    <definedName name="Z_A1FFC577_6C37_4568_B203_879DF27E356A_.wvu.PrintTitles" localSheetId="1" hidden="1">Adult_Rpt!$1:$3</definedName>
    <definedName name="Z_AB08C6E4_C229_4A85_9D7B_2F03DF060F93_.wvu.PrintArea" localSheetId="1" hidden="1">Adult_Rpt!#REF!</definedName>
    <definedName name="Z_AB08C6E4_C229_4A85_9D7B_2F03DF060F93_.wvu.PrintTitles" localSheetId="1" hidden="1">Adult_Rpt!$1:$3</definedName>
    <definedName name="Z_FE1E1E93_626D_4A62_B2DF_B3630EC6311C_.wvu.PrintArea" localSheetId="1" hidden="1">Adult_Rpt!#REF!</definedName>
    <definedName name="Z_FE1E1E93_626D_4A62_B2DF_B3630EC6311C_.wvu.PrintTitles" localSheetId="1" hidden="1">Adult_Rpt!$1:$3</definedName>
  </definedNames>
  <calcPr calcId="191028"/>
  <customWorkbookViews>
    <customWorkbookView name="shermae - Personal View" guid="{44146BB7-0C6A-4BBA-8C1B-12E027B0098F}" mergeInterval="0" personalView="1" maximized="1" xWindow="1" yWindow="1" windowWidth="1020" windowHeight="543" activeSheetId="1"/>
    <customWorkbookView name="mercera - Personal View" guid="{A1FFC577-6C37-4568-B203-879DF27E356A}" mergeInterval="0" personalView="1" maximized="1" xWindow="1" yWindow="1" windowWidth="1016" windowHeight="425" activeSheetId="1"/>
    <customWorkbookView name="walkerb - Personal View" guid="{85BEED54-7EAD-45A1-B23D-CE67E2169F87}" mergeInterval="0" personalView="1" xWindow="5" yWindow="31" windowWidth="501" windowHeight="538" activeSheetId="1" showFormulaBar="0"/>
    <customWorkbookView name="mimscar - Personal View" guid="{FE1E1E93-626D-4A62-B2DF-B3630EC6311C}" mergeInterval="0" personalView="1" maximized="1" xWindow="1" yWindow="1" windowWidth="1276" windowHeight="547" activeSheetId="1"/>
    <customWorkbookView name="wardcon - Personal View" guid="{AB08C6E4-C229-4A85-9D7B-2F03DF060F93}" mergeInterval="0" personalView="1" maximized="1" xWindow="1" yWindow="1" windowWidth="1020" windowHeight="547" activeSheetId="1" showComments="commIndAndComment"/>
    <customWorkbookView name="mcglocb - Personal View" guid="{2080DB2E-91E3-4A42-9741-071E33BFBBA8}" mergeInterval="0" personalView="1" maximized="1" xWindow="1" yWindow="1" windowWidth="1020" windowHeight="487"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86" i="11" l="1"/>
  <c r="F186" i="11"/>
  <c r="D186" i="11"/>
  <c r="C186" i="11"/>
  <c r="C182" i="11"/>
  <c r="F182" i="11"/>
  <c r="E182" i="11"/>
  <c r="D182" i="11"/>
  <c r="C178" i="11"/>
  <c r="B186" i="11"/>
  <c r="B182" i="11"/>
  <c r="E99" i="18"/>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128" i="22"/>
  <c r="J128" i="22"/>
  <c r="I128" i="22"/>
  <c r="H128" i="22"/>
  <c r="G128" i="22"/>
  <c r="F128" i="22"/>
  <c r="E128"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127" i="22"/>
  <c r="J127" i="22"/>
  <c r="I127" i="22"/>
  <c r="H127" i="22"/>
  <c r="G127" i="22"/>
  <c r="F127" i="22"/>
  <c r="E127"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126" i="22"/>
  <c r="J126" i="22"/>
  <c r="I126" i="22"/>
  <c r="H126" i="22"/>
  <c r="G126" i="22"/>
  <c r="F126" i="22"/>
  <c r="E126"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124" i="22"/>
  <c r="J124" i="22"/>
  <c r="I124" i="22"/>
  <c r="H124" i="22"/>
  <c r="G124" i="22"/>
  <c r="F124" i="22"/>
  <c r="E124"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123" i="22"/>
  <c r="J123" i="22"/>
  <c r="I123" i="22"/>
  <c r="H123" i="22"/>
  <c r="G123" i="22"/>
  <c r="F123" i="22"/>
  <c r="E123"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121" i="22"/>
  <c r="J121" i="22"/>
  <c r="I121" i="22"/>
  <c r="H121" i="22"/>
  <c r="G121" i="22"/>
  <c r="F121" i="22"/>
  <c r="E121"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120" i="22"/>
  <c r="J120" i="22"/>
  <c r="I120" i="22"/>
  <c r="H120" i="22"/>
  <c r="G120" i="22"/>
  <c r="F120" i="22"/>
  <c r="E120" i="22"/>
  <c r="BE117" i="22"/>
  <c r="I117" i="22"/>
  <c r="AZ115"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1" i="22"/>
  <c r="J111" i="22"/>
  <c r="I111" i="22"/>
  <c r="H111" i="22"/>
  <c r="G111" i="22"/>
  <c r="F111" i="22"/>
  <c r="E111"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10" i="22"/>
  <c r="J110" i="22"/>
  <c r="I110" i="22"/>
  <c r="H110" i="22"/>
  <c r="G110" i="22"/>
  <c r="F110" i="22"/>
  <c r="E110" i="22"/>
  <c r="BL107" i="22"/>
  <c r="BK107" i="22"/>
  <c r="BJ107" i="22"/>
  <c r="BI107" i="22"/>
  <c r="BH107" i="22"/>
  <c r="BG107" i="22"/>
  <c r="BF107" i="22"/>
  <c r="BE107" i="22"/>
  <c r="BD107" i="22"/>
  <c r="BC107" i="22"/>
  <c r="BB107" i="22"/>
  <c r="BA107" i="22"/>
  <c r="AZ107" i="22"/>
  <c r="AY107" i="22"/>
  <c r="AX107" i="22"/>
  <c r="AW107" i="22"/>
  <c r="AV107" i="22"/>
  <c r="AU107" i="22"/>
  <c r="AT107" i="22"/>
  <c r="AS107" i="22"/>
  <c r="AR107" i="22"/>
  <c r="AQ107" i="22"/>
  <c r="AP107" i="22"/>
  <c r="AO107" i="22"/>
  <c r="AN107" i="22"/>
  <c r="AM107" i="22"/>
  <c r="AL107" i="22"/>
  <c r="AK107" i="22"/>
  <c r="AJ107" i="22"/>
  <c r="AI107" i="22"/>
  <c r="AH107" i="22"/>
  <c r="AG107" i="22"/>
  <c r="AF107" i="22"/>
  <c r="AE107" i="22"/>
  <c r="AD107" i="22"/>
  <c r="AC107" i="22"/>
  <c r="AB107" i="22"/>
  <c r="AA107" i="22"/>
  <c r="Z107" i="22"/>
  <c r="Y107" i="22"/>
  <c r="X107" i="22"/>
  <c r="W107" i="22"/>
  <c r="V107" i="22"/>
  <c r="U107" i="22"/>
  <c r="T107" i="22"/>
  <c r="S107" i="22"/>
  <c r="R107" i="22"/>
  <c r="Q107" i="22"/>
  <c r="P107" i="22"/>
  <c r="O107" i="22"/>
  <c r="N107" i="22"/>
  <c r="M107" i="22"/>
  <c r="L107" i="22"/>
  <c r="K107" i="22"/>
  <c r="J107" i="22"/>
  <c r="I107" i="22"/>
  <c r="H107" i="22"/>
  <c r="G107" i="22"/>
  <c r="F107" i="22"/>
  <c r="E107" i="22"/>
  <c r="BL106" i="22"/>
  <c r="BK106" i="22"/>
  <c r="BJ106" i="22"/>
  <c r="BI106" i="22"/>
  <c r="BH106" i="22"/>
  <c r="BG106" i="22"/>
  <c r="BF106" i="22"/>
  <c r="BE106" i="22"/>
  <c r="BD106" i="22"/>
  <c r="BC106" i="22"/>
  <c r="BB106" i="22"/>
  <c r="BA106" i="22"/>
  <c r="AZ106" i="22"/>
  <c r="AY106" i="22"/>
  <c r="AX106" i="22"/>
  <c r="AW106" i="22"/>
  <c r="AV106" i="22"/>
  <c r="AU106" i="22"/>
  <c r="AT106" i="22"/>
  <c r="AS106" i="22"/>
  <c r="AR106" i="22"/>
  <c r="AQ106" i="22"/>
  <c r="AP106" i="22"/>
  <c r="AO106" i="22"/>
  <c r="AN106" i="22"/>
  <c r="AM106" i="22"/>
  <c r="AL106" i="22"/>
  <c r="AK106" i="22"/>
  <c r="AJ106" i="22"/>
  <c r="AI106" i="22"/>
  <c r="AH106" i="22"/>
  <c r="AG106" i="22"/>
  <c r="AF106" i="22"/>
  <c r="AE106" i="22"/>
  <c r="AD106" i="22"/>
  <c r="AC106" i="22"/>
  <c r="AB106" i="22"/>
  <c r="AA106" i="22"/>
  <c r="Z106" i="22"/>
  <c r="Y106" i="22"/>
  <c r="X106" i="22"/>
  <c r="W106" i="22"/>
  <c r="V106" i="22"/>
  <c r="U106" i="22"/>
  <c r="T106" i="22"/>
  <c r="S106" i="22"/>
  <c r="R106" i="22"/>
  <c r="Q106" i="22"/>
  <c r="P106" i="22"/>
  <c r="O106" i="22"/>
  <c r="N106" i="22"/>
  <c r="M106" i="22"/>
  <c r="L106" i="22"/>
  <c r="K106" i="22"/>
  <c r="J106" i="22"/>
  <c r="I106" i="22"/>
  <c r="H106" i="22"/>
  <c r="G106" i="22"/>
  <c r="F106" i="22"/>
  <c r="E106" i="22"/>
  <c r="BL105" i="22"/>
  <c r="BK105" i="22"/>
  <c r="BJ105" i="22"/>
  <c r="BI105" i="22"/>
  <c r="BH105" i="22"/>
  <c r="BG105" i="22"/>
  <c r="BF105" i="22"/>
  <c r="BE105" i="22"/>
  <c r="BD105" i="22"/>
  <c r="BC105" i="22"/>
  <c r="BB105" i="22"/>
  <c r="BA105" i="22"/>
  <c r="AZ105" i="22"/>
  <c r="AY105" i="22"/>
  <c r="AX105" i="22"/>
  <c r="AW105" i="22"/>
  <c r="AV105" i="22"/>
  <c r="AU105" i="22"/>
  <c r="AT105" i="22"/>
  <c r="AS105" i="22"/>
  <c r="AR105" i="22"/>
  <c r="AQ105" i="22"/>
  <c r="AP105" i="22"/>
  <c r="AO105" i="22"/>
  <c r="AN105" i="22"/>
  <c r="AM105" i="22"/>
  <c r="AL105" i="22"/>
  <c r="AK105" i="22"/>
  <c r="AJ105" i="22"/>
  <c r="AI105" i="22"/>
  <c r="AH105" i="22"/>
  <c r="AG105" i="22"/>
  <c r="AF105" i="22"/>
  <c r="AE105" i="22"/>
  <c r="AD105" i="22"/>
  <c r="AC105" i="22"/>
  <c r="AB105" i="22"/>
  <c r="AA105" i="22"/>
  <c r="Z105" i="22"/>
  <c r="Y105" i="22"/>
  <c r="X105" i="22"/>
  <c r="W105" i="22"/>
  <c r="V105" i="22"/>
  <c r="U105" i="22"/>
  <c r="T105" i="22"/>
  <c r="S105" i="22"/>
  <c r="R105" i="22"/>
  <c r="Q105" i="22"/>
  <c r="P105" i="22"/>
  <c r="O105" i="22"/>
  <c r="N105" i="22"/>
  <c r="M105" i="22"/>
  <c r="L105" i="22"/>
  <c r="K105" i="22"/>
  <c r="J105" i="22"/>
  <c r="I105" i="22"/>
  <c r="H105" i="22"/>
  <c r="G105" i="22"/>
  <c r="F105" i="22"/>
  <c r="E105" i="22"/>
  <c r="BL104" i="22"/>
  <c r="BK104" i="22"/>
  <c r="BJ104" i="22"/>
  <c r="BI104" i="22"/>
  <c r="BH104" i="22"/>
  <c r="BG104" i="22"/>
  <c r="BF104" i="22"/>
  <c r="BE104" i="22"/>
  <c r="BD104" i="22"/>
  <c r="BC104" i="22"/>
  <c r="BB104" i="22"/>
  <c r="BA104" i="22"/>
  <c r="AZ104" i="22"/>
  <c r="AY104" i="22"/>
  <c r="AX104" i="22"/>
  <c r="AW104" i="22"/>
  <c r="AV104" i="22"/>
  <c r="AU104" i="22"/>
  <c r="AT104" i="22"/>
  <c r="AS104" i="22"/>
  <c r="AR104" i="22"/>
  <c r="AQ104" i="22"/>
  <c r="AP104" i="22"/>
  <c r="AO104" i="22"/>
  <c r="AN104" i="22"/>
  <c r="AM104" i="22"/>
  <c r="AL104" i="22"/>
  <c r="AK104" i="22"/>
  <c r="AJ104" i="22"/>
  <c r="AI104" i="22"/>
  <c r="AH104" i="22"/>
  <c r="AG104" i="22"/>
  <c r="AF104" i="22"/>
  <c r="AE104" i="22"/>
  <c r="AD104" i="22"/>
  <c r="AC104" i="22"/>
  <c r="AB104" i="22"/>
  <c r="AA104" i="22"/>
  <c r="Z104" i="22"/>
  <c r="Y104" i="22"/>
  <c r="X104" i="22"/>
  <c r="W104" i="22"/>
  <c r="V104" i="22"/>
  <c r="U104" i="22"/>
  <c r="T104" i="22"/>
  <c r="S104" i="22"/>
  <c r="R104" i="22"/>
  <c r="Q104" i="22"/>
  <c r="P104" i="22"/>
  <c r="O104" i="22"/>
  <c r="N104" i="22"/>
  <c r="M104" i="22"/>
  <c r="L104" i="22"/>
  <c r="K104" i="22"/>
  <c r="J104" i="22"/>
  <c r="I104" i="22"/>
  <c r="H104" i="22"/>
  <c r="G104" i="22"/>
  <c r="F104" i="22"/>
  <c r="E104" i="22"/>
  <c r="BL103" i="22"/>
  <c r="BK103" i="22"/>
  <c r="BJ103" i="22"/>
  <c r="BI103" i="22"/>
  <c r="BH103" i="22"/>
  <c r="BG103" i="22"/>
  <c r="BF103" i="22"/>
  <c r="BE103" i="22"/>
  <c r="BD103" i="22"/>
  <c r="BC103" i="22"/>
  <c r="BB103" i="22"/>
  <c r="BA103" i="22"/>
  <c r="AZ103" i="22"/>
  <c r="AY103" i="22"/>
  <c r="AX103" i="22"/>
  <c r="AW103" i="22"/>
  <c r="AV103" i="22"/>
  <c r="AU103" i="22"/>
  <c r="AT103" i="22"/>
  <c r="AS103" i="22"/>
  <c r="AR103" i="22"/>
  <c r="AQ103" i="22"/>
  <c r="AP103" i="22"/>
  <c r="AO103" i="22"/>
  <c r="AN103" i="22"/>
  <c r="AM103" i="22"/>
  <c r="AL103" i="22"/>
  <c r="AK103" i="22"/>
  <c r="AJ103" i="22"/>
  <c r="AI103" i="22"/>
  <c r="AH103" i="22"/>
  <c r="AG103" i="22"/>
  <c r="AF103" i="22"/>
  <c r="AE103" i="22"/>
  <c r="AD103" i="22"/>
  <c r="AC103" i="22"/>
  <c r="AB103" i="22"/>
  <c r="AA103" i="22"/>
  <c r="Z103" i="22"/>
  <c r="Y103" i="22"/>
  <c r="X103" i="22"/>
  <c r="W103" i="22"/>
  <c r="V103" i="22"/>
  <c r="U103" i="22"/>
  <c r="T103" i="22"/>
  <c r="S103" i="22"/>
  <c r="R103" i="22"/>
  <c r="Q103" i="22"/>
  <c r="P103" i="22"/>
  <c r="O103" i="22"/>
  <c r="N103" i="22"/>
  <c r="M103" i="22"/>
  <c r="L103" i="22"/>
  <c r="K103" i="22"/>
  <c r="J103" i="22"/>
  <c r="I103" i="22"/>
  <c r="H103" i="22"/>
  <c r="G103" i="22"/>
  <c r="F103" i="22"/>
  <c r="E103" i="22"/>
  <c r="BL102" i="22"/>
  <c r="BL116" i="22" s="1"/>
  <c r="BK102" i="22"/>
  <c r="BK116" i="22" s="1"/>
  <c r="BJ102" i="22"/>
  <c r="BJ116" i="22" s="1"/>
  <c r="BI102" i="22"/>
  <c r="BI116" i="22" s="1"/>
  <c r="BH102" i="22"/>
  <c r="BH116" i="22" s="1"/>
  <c r="BG102" i="22"/>
  <c r="BG117" i="22" s="1"/>
  <c r="BF102" i="22"/>
  <c r="BF117" i="22" s="1"/>
  <c r="BE102" i="22"/>
  <c r="BE116" i="22" s="1"/>
  <c r="BD102" i="22"/>
  <c r="BD116" i="22" s="1"/>
  <c r="BC102" i="22"/>
  <c r="BC116" i="22" s="1"/>
  <c r="BB102" i="22"/>
  <c r="BB116" i="22" s="1"/>
  <c r="BA102" i="22"/>
  <c r="BA116" i="22" s="1"/>
  <c r="AZ102" i="22"/>
  <c r="AZ116" i="22" s="1"/>
  <c r="AY102" i="22"/>
  <c r="AY117" i="22" s="1"/>
  <c r="AX102" i="22"/>
  <c r="AX117" i="22" s="1"/>
  <c r="AW102" i="22"/>
  <c r="AW116" i="22" s="1"/>
  <c r="AV102" i="22"/>
  <c r="AV116" i="22" s="1"/>
  <c r="AU102" i="22"/>
  <c r="AU116" i="22" s="1"/>
  <c r="AT102" i="22"/>
  <c r="AT116" i="22" s="1"/>
  <c r="AS102" i="22"/>
  <c r="AS116" i="22" s="1"/>
  <c r="AR102" i="22"/>
  <c r="AR116" i="22" s="1"/>
  <c r="AQ102" i="22"/>
  <c r="AQ117" i="22" s="1"/>
  <c r="AP102" i="22"/>
  <c r="AP117" i="22" s="1"/>
  <c r="AO102" i="22"/>
  <c r="AO116" i="22" s="1"/>
  <c r="AN102" i="22"/>
  <c r="AN116" i="22" s="1"/>
  <c r="AM102" i="22"/>
  <c r="AM116" i="22" s="1"/>
  <c r="AL102" i="22"/>
  <c r="AL116" i="22" s="1"/>
  <c r="AK102" i="22"/>
  <c r="AK116" i="22" s="1"/>
  <c r="AJ102" i="22"/>
  <c r="AJ116" i="22" s="1"/>
  <c r="AI102" i="22"/>
  <c r="AI117" i="22" s="1"/>
  <c r="AH102" i="22"/>
  <c r="AH117" i="22" s="1"/>
  <c r="AG102" i="22"/>
  <c r="AG116" i="22" s="1"/>
  <c r="AF102" i="22"/>
  <c r="AF116" i="22" s="1"/>
  <c r="AE102" i="22"/>
  <c r="AE116" i="22" s="1"/>
  <c r="AD102" i="22"/>
  <c r="AD116" i="22" s="1"/>
  <c r="AC102" i="22"/>
  <c r="AC116" i="22" s="1"/>
  <c r="AB102" i="22"/>
  <c r="AB116" i="22" s="1"/>
  <c r="AA102" i="22"/>
  <c r="AA117" i="22" s="1"/>
  <c r="Z102" i="22"/>
  <c r="Z117" i="22" s="1"/>
  <c r="Y102" i="22"/>
  <c r="Y116" i="22" s="1"/>
  <c r="X102" i="22"/>
  <c r="X116" i="22" s="1"/>
  <c r="W102" i="22"/>
  <c r="W116" i="22" s="1"/>
  <c r="V102" i="22"/>
  <c r="V116" i="22" s="1"/>
  <c r="U102" i="22"/>
  <c r="U116" i="22" s="1"/>
  <c r="T102" i="22"/>
  <c r="T116" i="22" s="1"/>
  <c r="S102" i="22"/>
  <c r="S117" i="22" s="1"/>
  <c r="R102" i="22"/>
  <c r="R117" i="22" s="1"/>
  <c r="Q102" i="22"/>
  <c r="Q116" i="22" s="1"/>
  <c r="P102" i="22"/>
  <c r="P116" i="22" s="1"/>
  <c r="O102" i="22"/>
  <c r="O116" i="22" s="1"/>
  <c r="N102" i="22"/>
  <c r="N116" i="22" s="1"/>
  <c r="M102" i="22"/>
  <c r="M116" i="22" s="1"/>
  <c r="L102" i="22"/>
  <c r="L116" i="22" s="1"/>
  <c r="K102" i="22"/>
  <c r="K117" i="22" s="1"/>
  <c r="J102" i="22"/>
  <c r="J117" i="22" s="1"/>
  <c r="I102" i="22"/>
  <c r="I116" i="22" s="1"/>
  <c r="H102" i="22"/>
  <c r="H116" i="22" s="1"/>
  <c r="G102" i="22"/>
  <c r="G116" i="22" s="1"/>
  <c r="F102" i="22"/>
  <c r="F116" i="22" s="1"/>
  <c r="E102" i="22"/>
  <c r="E116" i="22" s="1"/>
  <c r="BL101" i="22"/>
  <c r="BK101" i="22"/>
  <c r="BJ101" i="22"/>
  <c r="BI101" i="22"/>
  <c r="BH101" i="22"/>
  <c r="BG101" i="22"/>
  <c r="BF101" i="22"/>
  <c r="BE101" i="22"/>
  <c r="BD101" i="22"/>
  <c r="BC101" i="22"/>
  <c r="BB101" i="22"/>
  <c r="BA101" i="22"/>
  <c r="AZ101" i="22"/>
  <c r="AY101" i="22"/>
  <c r="AX101" i="22"/>
  <c r="AW101" i="22"/>
  <c r="AV101" i="22"/>
  <c r="AU101" i="22"/>
  <c r="AT101" i="22"/>
  <c r="AS101" i="22"/>
  <c r="AR101" i="22"/>
  <c r="AQ101" i="22"/>
  <c r="AP101" i="22"/>
  <c r="AO101" i="22"/>
  <c r="AN101" i="22"/>
  <c r="AM101" i="22"/>
  <c r="AL101" i="22"/>
  <c r="AK101" i="22"/>
  <c r="AJ101" i="22"/>
  <c r="AI101" i="22"/>
  <c r="AH101" i="22"/>
  <c r="AG101" i="22"/>
  <c r="AF101" i="22"/>
  <c r="AE101" i="22"/>
  <c r="AD101" i="22"/>
  <c r="AC101" i="22"/>
  <c r="AB101" i="22"/>
  <c r="AA101" i="22"/>
  <c r="Z101" i="22"/>
  <c r="Y101" i="22"/>
  <c r="X101" i="22"/>
  <c r="W101" i="22"/>
  <c r="V101" i="22"/>
  <c r="U101" i="22"/>
  <c r="T101" i="22"/>
  <c r="S101" i="22"/>
  <c r="R101" i="22"/>
  <c r="Q101" i="22"/>
  <c r="P101" i="22"/>
  <c r="O101" i="22"/>
  <c r="N101" i="22"/>
  <c r="M101" i="22"/>
  <c r="L101" i="22"/>
  <c r="K101" i="22"/>
  <c r="J101" i="22"/>
  <c r="I101" i="22"/>
  <c r="H101" i="22"/>
  <c r="G101" i="22"/>
  <c r="F101" i="22"/>
  <c r="E101" i="22"/>
  <c r="BL100" i="22"/>
  <c r="BK100" i="22"/>
  <c r="BJ100" i="22"/>
  <c r="BI100" i="22"/>
  <c r="BH100" i="22"/>
  <c r="BG100" i="22"/>
  <c r="BF100" i="22"/>
  <c r="BE100" i="22"/>
  <c r="BD100" i="22"/>
  <c r="BC100" i="22"/>
  <c r="BB100" i="22"/>
  <c r="BA100" i="22"/>
  <c r="AZ100" i="22"/>
  <c r="AY100" i="22"/>
  <c r="AX100" i="22"/>
  <c r="AW100" i="22"/>
  <c r="AV100" i="22"/>
  <c r="AU100" i="22"/>
  <c r="AT100" i="22"/>
  <c r="AS100" i="22"/>
  <c r="AR100" i="22"/>
  <c r="AQ100" i="22"/>
  <c r="AP100" i="22"/>
  <c r="AO100" i="22"/>
  <c r="AN100" i="22"/>
  <c r="AM100" i="22"/>
  <c r="AL100" i="22"/>
  <c r="AK100" i="22"/>
  <c r="AJ100" i="22"/>
  <c r="AI100" i="22"/>
  <c r="AH100" i="22"/>
  <c r="AG100" i="22"/>
  <c r="AF100" i="22"/>
  <c r="AE100" i="22"/>
  <c r="AD100" i="22"/>
  <c r="AC100" i="22"/>
  <c r="AB100" i="22"/>
  <c r="AA100" i="22"/>
  <c r="Z100" i="22"/>
  <c r="Y100" i="22"/>
  <c r="X100" i="22"/>
  <c r="W100" i="22"/>
  <c r="V100" i="22"/>
  <c r="U100" i="22"/>
  <c r="T100" i="22"/>
  <c r="S100" i="22"/>
  <c r="R100" i="22"/>
  <c r="Q100" i="22"/>
  <c r="P100" i="22"/>
  <c r="O100" i="22"/>
  <c r="N100" i="22"/>
  <c r="M100" i="22"/>
  <c r="L100" i="22"/>
  <c r="K100" i="22"/>
  <c r="J100" i="22"/>
  <c r="I100" i="22"/>
  <c r="H100" i="22"/>
  <c r="G100" i="22"/>
  <c r="F100" i="22"/>
  <c r="E100" i="22"/>
  <c r="BL99" i="22"/>
  <c r="BK99" i="22"/>
  <c r="BJ99" i="22"/>
  <c r="BI99" i="22"/>
  <c r="BH99" i="22"/>
  <c r="BG99" i="22"/>
  <c r="BF99" i="22"/>
  <c r="BE99" i="22"/>
  <c r="BD99" i="22"/>
  <c r="BC99" i="22"/>
  <c r="BB99" i="22"/>
  <c r="BA99" i="22"/>
  <c r="AZ99" i="22"/>
  <c r="AY99" i="22"/>
  <c r="AX99" i="22"/>
  <c r="AW99" i="22"/>
  <c r="AV99" i="22"/>
  <c r="AU99" i="22"/>
  <c r="AT99" i="22"/>
  <c r="AS99" i="22"/>
  <c r="AR99" i="22"/>
  <c r="AQ99" i="22"/>
  <c r="AP99" i="22"/>
  <c r="AO99" i="22"/>
  <c r="AN99" i="22"/>
  <c r="AM99" i="22"/>
  <c r="AL99" i="22"/>
  <c r="AK99" i="22"/>
  <c r="AJ99" i="22"/>
  <c r="AI99" i="22"/>
  <c r="AH99" i="22"/>
  <c r="AG99" i="22"/>
  <c r="AF99" i="22"/>
  <c r="AE99" i="22"/>
  <c r="AD99" i="22"/>
  <c r="AC99" i="22"/>
  <c r="AB99" i="22"/>
  <c r="AA99" i="22"/>
  <c r="Z99" i="22"/>
  <c r="Y99" i="22"/>
  <c r="X99" i="22"/>
  <c r="W99" i="22"/>
  <c r="V99" i="22"/>
  <c r="U99" i="22"/>
  <c r="T99" i="22"/>
  <c r="S99" i="22"/>
  <c r="R99" i="22"/>
  <c r="Q99" i="22"/>
  <c r="P99" i="22"/>
  <c r="O99" i="22"/>
  <c r="N99" i="22"/>
  <c r="M99" i="22"/>
  <c r="L99" i="22"/>
  <c r="K99" i="22"/>
  <c r="J99" i="22"/>
  <c r="I99" i="22"/>
  <c r="H99" i="22"/>
  <c r="G99" i="22"/>
  <c r="F99" i="22"/>
  <c r="E99" i="22"/>
  <c r="AE84" i="22"/>
  <c r="BC75" i="22"/>
  <c r="AW68" i="22"/>
  <c r="AJ68" i="22"/>
  <c r="AV65" i="22"/>
  <c r="AN65" i="22"/>
  <c r="BL64" i="22"/>
  <c r="AN64" i="22"/>
  <c r="AF64" i="22"/>
  <c r="BL62" i="22"/>
  <c r="BK62" i="22"/>
  <c r="BJ62" i="22"/>
  <c r="BI62" i="22"/>
  <c r="BH62" i="22"/>
  <c r="BG62" i="22"/>
  <c r="BF62" i="22"/>
  <c r="BE62" i="22"/>
  <c r="BD62" i="22"/>
  <c r="BC62" i="22"/>
  <c r="BB62" i="22"/>
  <c r="BA62" i="22"/>
  <c r="AZ62" i="22"/>
  <c r="AY62" i="22"/>
  <c r="AX62" i="22"/>
  <c r="AW62" i="22"/>
  <c r="AV62" i="22"/>
  <c r="AU62" i="22"/>
  <c r="AT62" i="22"/>
  <c r="AS62" i="22"/>
  <c r="AR62" i="22"/>
  <c r="AQ62" i="22"/>
  <c r="AP62" i="22"/>
  <c r="AO62" i="22"/>
  <c r="AN62" i="22"/>
  <c r="AM62" i="22"/>
  <c r="AL62" i="22"/>
  <c r="AK62" i="22"/>
  <c r="AJ62" i="22"/>
  <c r="AI62" i="22"/>
  <c r="AH62" i="22"/>
  <c r="AG62" i="22"/>
  <c r="AF62" i="22"/>
  <c r="AE62" i="22"/>
  <c r="AD62" i="22"/>
  <c r="AC62" i="22"/>
  <c r="AB62" i="22"/>
  <c r="AA62" i="22"/>
  <c r="Z62" i="22"/>
  <c r="Y62" i="22"/>
  <c r="X62" i="22"/>
  <c r="W62" i="22"/>
  <c r="V62" i="22"/>
  <c r="U62" i="22"/>
  <c r="T62" i="22"/>
  <c r="S62" i="22"/>
  <c r="R62" i="22"/>
  <c r="Q62" i="22"/>
  <c r="P62" i="22"/>
  <c r="O62" i="22"/>
  <c r="N62" i="22"/>
  <c r="M62" i="22"/>
  <c r="L62" i="22"/>
  <c r="K62" i="22"/>
  <c r="J62" i="22"/>
  <c r="I62" i="22"/>
  <c r="H62" i="22"/>
  <c r="G62" i="22"/>
  <c r="F62" i="22"/>
  <c r="E62" i="22"/>
  <c r="BL61" i="22"/>
  <c r="BK61" i="22"/>
  <c r="BJ61" i="22"/>
  <c r="BI61" i="22"/>
  <c r="BH61" i="22"/>
  <c r="BG61" i="22"/>
  <c r="BF61" i="22"/>
  <c r="BE61" i="22"/>
  <c r="BD61" i="22"/>
  <c r="BC61" i="22"/>
  <c r="BB61" i="22"/>
  <c r="BA61" i="22"/>
  <c r="AZ61" i="22"/>
  <c r="AY61" i="22"/>
  <c r="AX61" i="22"/>
  <c r="AW61" i="22"/>
  <c r="AV61" i="22"/>
  <c r="AU61" i="22"/>
  <c r="AT61" i="22"/>
  <c r="AS61" i="22"/>
  <c r="AR61" i="22"/>
  <c r="AQ61" i="22"/>
  <c r="AP61" i="22"/>
  <c r="AO61" i="22"/>
  <c r="AN61" i="22"/>
  <c r="AM61" i="22"/>
  <c r="AL61" i="22"/>
  <c r="AK61" i="22"/>
  <c r="AJ61" i="22"/>
  <c r="AI61" i="22"/>
  <c r="AH61" i="22"/>
  <c r="AG61" i="22"/>
  <c r="AF61" i="22"/>
  <c r="AE61" i="22"/>
  <c r="AD61" i="22"/>
  <c r="AC61" i="22"/>
  <c r="AB61" i="22"/>
  <c r="AA61" i="22"/>
  <c r="Z61" i="22"/>
  <c r="Y61" i="22"/>
  <c r="X61" i="22"/>
  <c r="W61" i="22"/>
  <c r="V61" i="22"/>
  <c r="U61" i="22"/>
  <c r="T61" i="22"/>
  <c r="S61" i="22"/>
  <c r="R61" i="22"/>
  <c r="Q61" i="22"/>
  <c r="P61" i="22"/>
  <c r="O61" i="22"/>
  <c r="N61" i="22"/>
  <c r="M61" i="22"/>
  <c r="L61" i="22"/>
  <c r="K61" i="22"/>
  <c r="J61" i="22"/>
  <c r="I61" i="22"/>
  <c r="H61" i="22"/>
  <c r="G61" i="22"/>
  <c r="F61" i="22"/>
  <c r="E61" i="22"/>
  <c r="BL60" i="22"/>
  <c r="BK60" i="22"/>
  <c r="BJ60" i="22"/>
  <c r="BI60" i="22"/>
  <c r="BH60" i="22"/>
  <c r="BG60" i="22"/>
  <c r="BF60" i="22"/>
  <c r="BE60" i="22"/>
  <c r="BD60" i="22"/>
  <c r="BC60" i="22"/>
  <c r="BB60" i="22"/>
  <c r="BA60" i="22"/>
  <c r="AZ60" i="22"/>
  <c r="AY60" i="22"/>
  <c r="AX60" i="22"/>
  <c r="AW60" i="22"/>
  <c r="AV60" i="22"/>
  <c r="AU60" i="22"/>
  <c r="AT60" i="22"/>
  <c r="AS60" i="22"/>
  <c r="AR60" i="22"/>
  <c r="AQ60" i="22"/>
  <c r="AP60" i="22"/>
  <c r="AO60" i="22"/>
  <c r="AN60" i="22"/>
  <c r="AM60" i="22"/>
  <c r="AL60" i="22"/>
  <c r="AK60" i="22"/>
  <c r="AJ60" i="22"/>
  <c r="AI60" i="22"/>
  <c r="AH60" i="22"/>
  <c r="AG60" i="22"/>
  <c r="AF60" i="22"/>
  <c r="AE60" i="22"/>
  <c r="AD60" i="22"/>
  <c r="AC60" i="22"/>
  <c r="AB60" i="22"/>
  <c r="AA60" i="22"/>
  <c r="Z60" i="22"/>
  <c r="Y60" i="22"/>
  <c r="X60" i="22"/>
  <c r="W60" i="22"/>
  <c r="V60" i="22"/>
  <c r="U60" i="22"/>
  <c r="T60" i="22"/>
  <c r="S60" i="22"/>
  <c r="R60" i="22"/>
  <c r="Q60" i="22"/>
  <c r="P60" i="22"/>
  <c r="O60" i="22"/>
  <c r="N60" i="22"/>
  <c r="M60" i="22"/>
  <c r="L60" i="22"/>
  <c r="K60" i="22"/>
  <c r="J60" i="22"/>
  <c r="I60" i="22"/>
  <c r="H60" i="22"/>
  <c r="G60" i="22"/>
  <c r="F60" i="22"/>
  <c r="E60" i="22"/>
  <c r="BL59" i="22"/>
  <c r="BK59" i="22"/>
  <c r="BJ59" i="22"/>
  <c r="BI59" i="22"/>
  <c r="BH59" i="22"/>
  <c r="BG59" i="22"/>
  <c r="BF59" i="22"/>
  <c r="BE59" i="22"/>
  <c r="BD59" i="22"/>
  <c r="BC59" i="22"/>
  <c r="BB59" i="22"/>
  <c r="BA59" i="22"/>
  <c r="AZ59" i="22"/>
  <c r="AY59" i="22"/>
  <c r="AX59" i="22"/>
  <c r="AW59" i="22"/>
  <c r="AV59" i="22"/>
  <c r="AU59" i="22"/>
  <c r="AT59" i="22"/>
  <c r="AS59" i="22"/>
  <c r="AR59" i="22"/>
  <c r="AQ59" i="22"/>
  <c r="AP59" i="22"/>
  <c r="AO59" i="22"/>
  <c r="AN59" i="22"/>
  <c r="AM59" i="22"/>
  <c r="AL59" i="22"/>
  <c r="AK59" i="22"/>
  <c r="AJ59" i="22"/>
  <c r="AI59" i="22"/>
  <c r="AH59" i="22"/>
  <c r="AG59" i="22"/>
  <c r="AF59" i="22"/>
  <c r="AE59" i="22"/>
  <c r="AD59" i="22"/>
  <c r="AC59" i="22"/>
  <c r="AB59" i="22"/>
  <c r="AA59" i="22"/>
  <c r="Z59" i="22"/>
  <c r="Y59" i="22"/>
  <c r="X59" i="22"/>
  <c r="W59" i="22"/>
  <c r="V59" i="22"/>
  <c r="U59" i="22"/>
  <c r="T59" i="22"/>
  <c r="S59" i="22"/>
  <c r="R59" i="22"/>
  <c r="Q59" i="22"/>
  <c r="P59" i="22"/>
  <c r="O59" i="22"/>
  <c r="N59" i="22"/>
  <c r="M59" i="22"/>
  <c r="L59" i="22"/>
  <c r="K59" i="22"/>
  <c r="J59" i="22"/>
  <c r="I59" i="22"/>
  <c r="H59" i="22"/>
  <c r="G59" i="22"/>
  <c r="F59" i="22"/>
  <c r="E59" i="22"/>
  <c r="BL58" i="22"/>
  <c r="BK58" i="22"/>
  <c r="BJ58" i="22"/>
  <c r="BI58" i="22"/>
  <c r="BH58" i="22"/>
  <c r="BG58" i="22"/>
  <c r="BF58" i="22"/>
  <c r="BE58" i="22"/>
  <c r="BD58" i="22"/>
  <c r="BC58" i="22"/>
  <c r="BB58" i="22"/>
  <c r="BA58" i="22"/>
  <c r="AZ58" i="22"/>
  <c r="AY58" i="22"/>
  <c r="AX58" i="22"/>
  <c r="AW58" i="22"/>
  <c r="AV58" i="22"/>
  <c r="AU58" i="22"/>
  <c r="AT58" i="22"/>
  <c r="AS58" i="22"/>
  <c r="AR58" i="22"/>
  <c r="AQ58" i="22"/>
  <c r="AP58" i="22"/>
  <c r="AO58" i="22"/>
  <c r="AN58" i="22"/>
  <c r="AM58" i="22"/>
  <c r="AL58" i="22"/>
  <c r="AK58" i="22"/>
  <c r="AJ58" i="22"/>
  <c r="AI58" i="22"/>
  <c r="AH58" i="22"/>
  <c r="AG58" i="22"/>
  <c r="AF58" i="22"/>
  <c r="AE58" i="22"/>
  <c r="AD58" i="22"/>
  <c r="AC58" i="22"/>
  <c r="AB58" i="22"/>
  <c r="AA58" i="22"/>
  <c r="Z58" i="22"/>
  <c r="Y58" i="22"/>
  <c r="X58" i="22"/>
  <c r="W58" i="22"/>
  <c r="V58" i="22"/>
  <c r="U58" i="22"/>
  <c r="T58" i="22"/>
  <c r="S58" i="22"/>
  <c r="R58" i="22"/>
  <c r="Q58" i="22"/>
  <c r="P58" i="22"/>
  <c r="O58" i="22"/>
  <c r="N58" i="22"/>
  <c r="M58" i="22"/>
  <c r="L58" i="22"/>
  <c r="K58" i="22"/>
  <c r="J58" i="22"/>
  <c r="I58" i="22"/>
  <c r="H58" i="22"/>
  <c r="G58" i="22"/>
  <c r="F58" i="22"/>
  <c r="E58" i="22"/>
  <c r="BL57" i="22"/>
  <c r="BK57" i="22"/>
  <c r="BJ57" i="22"/>
  <c r="BI57" i="22"/>
  <c r="BH57" i="22"/>
  <c r="BG57" i="22"/>
  <c r="BF57" i="22"/>
  <c r="BE57" i="22"/>
  <c r="BD57" i="22"/>
  <c r="BC57" i="22"/>
  <c r="BB57" i="22"/>
  <c r="BA57" i="22"/>
  <c r="AZ57" i="22"/>
  <c r="AY57" i="22"/>
  <c r="AX57" i="22"/>
  <c r="AW57" i="22"/>
  <c r="AV57" i="22"/>
  <c r="AU57" i="22"/>
  <c r="AT57" i="22"/>
  <c r="AS57" i="22"/>
  <c r="AR57" i="22"/>
  <c r="AQ57" i="22"/>
  <c r="AP57" i="22"/>
  <c r="AO57" i="22"/>
  <c r="AN57" i="22"/>
  <c r="AM57" i="22"/>
  <c r="AL57" i="22"/>
  <c r="AK57" i="22"/>
  <c r="AJ57" i="22"/>
  <c r="AI57" i="22"/>
  <c r="AH57" i="22"/>
  <c r="AG57" i="22"/>
  <c r="AF57" i="22"/>
  <c r="AE57" i="22"/>
  <c r="AD57" i="22"/>
  <c r="AC57" i="22"/>
  <c r="AB57" i="22"/>
  <c r="AA57" i="22"/>
  <c r="Z57" i="22"/>
  <c r="Y57" i="22"/>
  <c r="X57" i="22"/>
  <c r="W57" i="22"/>
  <c r="V57" i="22"/>
  <c r="U57" i="22"/>
  <c r="T57" i="22"/>
  <c r="S57" i="22"/>
  <c r="R57" i="22"/>
  <c r="Q57" i="22"/>
  <c r="P57" i="22"/>
  <c r="O57" i="22"/>
  <c r="N57" i="22"/>
  <c r="M57" i="22"/>
  <c r="L57" i="22"/>
  <c r="K57" i="22"/>
  <c r="J57" i="22"/>
  <c r="I57" i="22"/>
  <c r="H57" i="22"/>
  <c r="G57" i="22"/>
  <c r="F57" i="22"/>
  <c r="E57" i="22"/>
  <c r="BL56" i="22"/>
  <c r="BL71" i="22" s="1"/>
  <c r="BK56" i="22"/>
  <c r="BK77" i="22" s="1"/>
  <c r="BJ56" i="22"/>
  <c r="BJ75" i="22" s="1"/>
  <c r="BI56" i="22"/>
  <c r="BH56" i="22"/>
  <c r="BH68" i="22" s="1"/>
  <c r="BG56" i="22"/>
  <c r="BG83" i="22" s="1"/>
  <c r="BF56" i="22"/>
  <c r="BF73" i="22" s="1"/>
  <c r="BE56" i="22"/>
  <c r="BE72" i="22" s="1"/>
  <c r="BD56" i="22"/>
  <c r="BD69" i="22" s="1"/>
  <c r="BC56" i="22"/>
  <c r="BB56" i="22"/>
  <c r="BB82" i="22" s="1"/>
  <c r="BA56" i="22"/>
  <c r="BA72" i="22" s="1"/>
  <c r="AZ56" i="22"/>
  <c r="AZ70" i="22" s="1"/>
  <c r="AY56" i="22"/>
  <c r="AY81" i="22" s="1"/>
  <c r="AX56" i="22"/>
  <c r="AX81" i="22" s="1"/>
  <c r="AW56" i="22"/>
  <c r="AW71" i="22" s="1"/>
  <c r="AV56" i="22"/>
  <c r="AV71" i="22" s="1"/>
  <c r="AU56" i="22"/>
  <c r="AU65" i="22" s="1"/>
  <c r="AT56" i="22"/>
  <c r="AT67" i="22" s="1"/>
  <c r="AS56" i="22"/>
  <c r="AS67" i="22" s="1"/>
  <c r="AR56" i="22"/>
  <c r="AR72" i="22" s="1"/>
  <c r="AQ56" i="22"/>
  <c r="AQ76" i="22" s="1"/>
  <c r="AP56" i="22"/>
  <c r="AP76" i="22" s="1"/>
  <c r="AO56" i="22"/>
  <c r="AO69" i="22" s="1"/>
  <c r="AN56" i="22"/>
  <c r="AN69" i="22" s="1"/>
  <c r="AM56" i="22"/>
  <c r="AM65" i="22" s="1"/>
  <c r="AL56" i="22"/>
  <c r="AK56" i="22"/>
  <c r="AK66" i="22" s="1"/>
  <c r="AJ56" i="22"/>
  <c r="AJ70" i="22" s="1"/>
  <c r="AI56" i="22"/>
  <c r="AI73" i="22" s="1"/>
  <c r="AH56" i="22"/>
  <c r="AH73" i="22" s="1"/>
  <c r="AG56" i="22"/>
  <c r="AG71" i="22" s="1"/>
  <c r="AF56" i="22"/>
  <c r="AF71" i="22" s="1"/>
  <c r="AE56" i="22"/>
  <c r="AE77" i="22" s="1"/>
  <c r="AD56" i="22"/>
  <c r="AD66" i="22" s="1"/>
  <c r="AC56" i="22"/>
  <c r="AC82" i="22" s="1"/>
  <c r="AB56" i="22"/>
  <c r="AB72" i="22" s="1"/>
  <c r="AA56" i="22"/>
  <c r="AA83" i="22" s="1"/>
  <c r="Z56" i="22"/>
  <c r="Z85" i="22" s="1"/>
  <c r="Y56" i="22"/>
  <c r="Y69" i="22" s="1"/>
  <c r="X56" i="22"/>
  <c r="X69" i="22" s="1"/>
  <c r="W56" i="22"/>
  <c r="W82" i="22" s="1"/>
  <c r="V56" i="22"/>
  <c r="V71" i="22" s="1"/>
  <c r="U56" i="22"/>
  <c r="U67" i="22" s="1"/>
  <c r="T56" i="22"/>
  <c r="T70" i="22" s="1"/>
  <c r="S56" i="22"/>
  <c r="S78" i="22" s="1"/>
  <c r="R56" i="22"/>
  <c r="R78" i="22" s="1"/>
  <c r="Q56" i="22"/>
  <c r="Q71" i="22" s="1"/>
  <c r="P56" i="22"/>
  <c r="P71" i="22" s="1"/>
  <c r="O56" i="22"/>
  <c r="O79" i="22" s="1"/>
  <c r="N56" i="22"/>
  <c r="N84" i="22" s="1"/>
  <c r="M56" i="22"/>
  <c r="L56" i="22"/>
  <c r="L72" i="22" s="1"/>
  <c r="K56" i="22"/>
  <c r="K76" i="22" s="1"/>
  <c r="J56" i="22"/>
  <c r="J76" i="22" s="1"/>
  <c r="I56" i="22"/>
  <c r="I69" i="22" s="1"/>
  <c r="H56" i="22"/>
  <c r="H69" i="22" s="1"/>
  <c r="G56" i="22"/>
  <c r="G67" i="22" s="1"/>
  <c r="F56" i="22"/>
  <c r="F66" i="22" s="1"/>
  <c r="E56" i="22"/>
  <c r="BL53" i="22"/>
  <c r="BK53" i="22"/>
  <c r="BJ53" i="22"/>
  <c r="BI53" i="22"/>
  <c r="BH53" i="22"/>
  <c r="BG53" i="22"/>
  <c r="BF53" i="22"/>
  <c r="BE53" i="22"/>
  <c r="BD53" i="22"/>
  <c r="BC53" i="22"/>
  <c r="BB53" i="22"/>
  <c r="BA53" i="22"/>
  <c r="AZ53" i="22"/>
  <c r="AY53" i="22"/>
  <c r="AX53" i="22"/>
  <c r="AW53" i="22"/>
  <c r="AV53" i="22"/>
  <c r="AU53" i="22"/>
  <c r="AT53" i="22"/>
  <c r="AS53" i="22"/>
  <c r="AR53" i="22"/>
  <c r="AQ53" i="22"/>
  <c r="AP53" i="22"/>
  <c r="AO53" i="22"/>
  <c r="AN53" i="22"/>
  <c r="AM53" i="22"/>
  <c r="AL53" i="22"/>
  <c r="AK53" i="22"/>
  <c r="AJ53" i="22"/>
  <c r="AI53" i="22"/>
  <c r="AH53" i="22"/>
  <c r="AG53" i="22"/>
  <c r="AF53" i="22"/>
  <c r="AE53" i="22"/>
  <c r="AD53" i="22"/>
  <c r="AC53" i="22"/>
  <c r="AB53" i="22"/>
  <c r="AA53" i="22"/>
  <c r="Z53" i="22"/>
  <c r="Y53" i="22"/>
  <c r="X53" i="22"/>
  <c r="W53" i="22"/>
  <c r="V53" i="22"/>
  <c r="U53" i="22"/>
  <c r="T53" i="22"/>
  <c r="S53" i="22"/>
  <c r="R53" i="22"/>
  <c r="Q53" i="22"/>
  <c r="P53" i="22"/>
  <c r="O53" i="22"/>
  <c r="N53" i="22"/>
  <c r="M53" i="22"/>
  <c r="L53" i="22"/>
  <c r="K53" i="22"/>
  <c r="J53" i="22"/>
  <c r="I53" i="22"/>
  <c r="H53" i="22"/>
  <c r="G53" i="22"/>
  <c r="F53" i="22"/>
  <c r="E53" i="22"/>
  <c r="BL52" i="22"/>
  <c r="BK52" i="22"/>
  <c r="BJ52" i="22"/>
  <c r="BI52" i="22"/>
  <c r="BH52" i="22"/>
  <c r="BG52" i="22"/>
  <c r="BF52" i="22"/>
  <c r="BE52" i="22"/>
  <c r="BD52" i="22"/>
  <c r="BC52" i="22"/>
  <c r="BB52" i="22"/>
  <c r="BA52" i="22"/>
  <c r="AZ52" i="22"/>
  <c r="AY52" i="22"/>
  <c r="AX52" i="22"/>
  <c r="AW52" i="22"/>
  <c r="AV52" i="22"/>
  <c r="AU52" i="22"/>
  <c r="AT52" i="22"/>
  <c r="AS52" i="22"/>
  <c r="AR52" i="22"/>
  <c r="AQ52" i="22"/>
  <c r="AP52" i="22"/>
  <c r="AO52" i="22"/>
  <c r="AN52" i="22"/>
  <c r="AM52" i="22"/>
  <c r="AL52" i="22"/>
  <c r="AK52" i="22"/>
  <c r="AJ52" i="22"/>
  <c r="AI52" i="22"/>
  <c r="AH52" i="22"/>
  <c r="AG52" i="22"/>
  <c r="AF52" i="22"/>
  <c r="AE52" i="22"/>
  <c r="AD52" i="22"/>
  <c r="AC52" i="22"/>
  <c r="AB52" i="22"/>
  <c r="AA52" i="22"/>
  <c r="Z52" i="22"/>
  <c r="Y52" i="22"/>
  <c r="X52" i="22"/>
  <c r="W52" i="22"/>
  <c r="V52" i="22"/>
  <c r="U52" i="22"/>
  <c r="T52" i="22"/>
  <c r="S52" i="22"/>
  <c r="R52" i="22"/>
  <c r="Q52" i="22"/>
  <c r="P52" i="22"/>
  <c r="O52" i="22"/>
  <c r="N52" i="22"/>
  <c r="M52" i="22"/>
  <c r="L52" i="22"/>
  <c r="K52" i="22"/>
  <c r="J52" i="22"/>
  <c r="I52" i="22"/>
  <c r="H52" i="22"/>
  <c r="G52" i="22"/>
  <c r="F52" i="22"/>
  <c r="E52" i="22"/>
  <c r="BL49" i="22"/>
  <c r="BK49" i="22"/>
  <c r="BJ49" i="22"/>
  <c r="BI49" i="22"/>
  <c r="BH49" i="22"/>
  <c r="BG49" i="22"/>
  <c r="BF49" i="22"/>
  <c r="BE49" i="22"/>
  <c r="BD49" i="22"/>
  <c r="BC49" i="22"/>
  <c r="BB49" i="22"/>
  <c r="BA49" i="22"/>
  <c r="AZ49" i="22"/>
  <c r="AY49" i="22"/>
  <c r="AX49" i="22"/>
  <c r="AW49" i="22"/>
  <c r="AV49" i="22"/>
  <c r="AU49" i="22"/>
  <c r="AT49" i="22"/>
  <c r="AS49" i="22"/>
  <c r="AR49" i="22"/>
  <c r="AQ49" i="22"/>
  <c r="AP49" i="22"/>
  <c r="AO49" i="22"/>
  <c r="AN49" i="22"/>
  <c r="AM49" i="22"/>
  <c r="AL49" i="22"/>
  <c r="AK49" i="22"/>
  <c r="AJ49" i="22"/>
  <c r="AI49" i="22"/>
  <c r="AH49" i="22"/>
  <c r="AG49" i="22"/>
  <c r="AF49" i="22"/>
  <c r="AE49" i="22"/>
  <c r="AD49" i="22"/>
  <c r="AC49" i="22"/>
  <c r="AB49" i="22"/>
  <c r="AA49" i="22"/>
  <c r="Z49" i="22"/>
  <c r="Y49" i="22"/>
  <c r="X49" i="22"/>
  <c r="W49" i="22"/>
  <c r="V49" i="22"/>
  <c r="U49" i="22"/>
  <c r="T49" i="22"/>
  <c r="S49" i="22"/>
  <c r="R49" i="22"/>
  <c r="Q49" i="22"/>
  <c r="P49" i="22"/>
  <c r="O49" i="22"/>
  <c r="N49" i="22"/>
  <c r="M49" i="22"/>
  <c r="L49" i="22"/>
  <c r="K49" i="22"/>
  <c r="J49" i="22"/>
  <c r="I49" i="22"/>
  <c r="H49" i="22"/>
  <c r="G49" i="22"/>
  <c r="F49" i="22"/>
  <c r="E49" i="22"/>
  <c r="BL48" i="22"/>
  <c r="BK48" i="22"/>
  <c r="BJ48" i="22"/>
  <c r="BI48" i="22"/>
  <c r="BH48" i="22"/>
  <c r="BG48" i="22"/>
  <c r="BF48" i="22"/>
  <c r="BE48" i="22"/>
  <c r="BD48" i="22"/>
  <c r="BC48" i="22"/>
  <c r="BB48" i="22"/>
  <c r="BA48" i="22"/>
  <c r="AZ48" i="22"/>
  <c r="AY48" i="22"/>
  <c r="AX48" i="22"/>
  <c r="AW48" i="22"/>
  <c r="AV48" i="22"/>
  <c r="AU48" i="22"/>
  <c r="AT48" i="22"/>
  <c r="AS48" i="22"/>
  <c r="AR48" i="22"/>
  <c r="AQ48" i="22"/>
  <c r="AP48" i="22"/>
  <c r="AO48" i="22"/>
  <c r="AN48" i="22"/>
  <c r="AM48" i="22"/>
  <c r="AL48" i="22"/>
  <c r="AK48" i="22"/>
  <c r="AJ48" i="22"/>
  <c r="AI48" i="22"/>
  <c r="AH48" i="22"/>
  <c r="AG48" i="22"/>
  <c r="AF48" i="22"/>
  <c r="AE48" i="22"/>
  <c r="AD48" i="22"/>
  <c r="AC48" i="22"/>
  <c r="AB48" i="22"/>
  <c r="AA48" i="22"/>
  <c r="Z48" i="22"/>
  <c r="Y48" i="22"/>
  <c r="X48" i="22"/>
  <c r="W48" i="22"/>
  <c r="V48" i="22"/>
  <c r="U48" i="22"/>
  <c r="T48" i="22"/>
  <c r="S48" i="22"/>
  <c r="R48" i="22"/>
  <c r="Q48" i="22"/>
  <c r="P48" i="22"/>
  <c r="O48" i="22"/>
  <c r="N48" i="22"/>
  <c r="M48" i="22"/>
  <c r="L48" i="22"/>
  <c r="K48" i="22"/>
  <c r="J48" i="22"/>
  <c r="I48" i="22"/>
  <c r="H48" i="22"/>
  <c r="G48" i="22"/>
  <c r="F48" i="22"/>
  <c r="E48" i="22"/>
  <c r="BL47" i="22"/>
  <c r="BK47" i="22"/>
  <c r="BJ47" i="22"/>
  <c r="BI47" i="22"/>
  <c r="BH47" i="22"/>
  <c r="BG47" i="22"/>
  <c r="BF47" i="22"/>
  <c r="BE47" i="22"/>
  <c r="BD47" i="22"/>
  <c r="BC47" i="22"/>
  <c r="BB47" i="22"/>
  <c r="BA47" i="22"/>
  <c r="AZ47" i="22"/>
  <c r="AY47" i="22"/>
  <c r="AX47" i="22"/>
  <c r="AW47" i="22"/>
  <c r="AV47" i="22"/>
  <c r="AU47" i="22"/>
  <c r="AT47" i="22"/>
  <c r="AS47" i="22"/>
  <c r="AR47" i="22"/>
  <c r="AQ47" i="22"/>
  <c r="AP47" i="22"/>
  <c r="AO47" i="22"/>
  <c r="AN47" i="22"/>
  <c r="AM47" i="22"/>
  <c r="AL47" i="22"/>
  <c r="AK47" i="22"/>
  <c r="AJ47" i="22"/>
  <c r="AI47" i="22"/>
  <c r="AH47" i="22"/>
  <c r="AG47" i="22"/>
  <c r="AF47" i="22"/>
  <c r="AE47" i="22"/>
  <c r="AD47" i="22"/>
  <c r="AC47" i="22"/>
  <c r="AB47" i="22"/>
  <c r="AA47" i="22"/>
  <c r="Z47" i="22"/>
  <c r="Y47" i="22"/>
  <c r="X47" i="22"/>
  <c r="W47" i="22"/>
  <c r="V47" i="22"/>
  <c r="U47" i="22"/>
  <c r="T47" i="22"/>
  <c r="S47" i="22"/>
  <c r="R47" i="22"/>
  <c r="Q47" i="22"/>
  <c r="P47" i="22"/>
  <c r="O47" i="22"/>
  <c r="N47" i="22"/>
  <c r="M47" i="22"/>
  <c r="L47" i="22"/>
  <c r="K47" i="22"/>
  <c r="J47" i="22"/>
  <c r="I47" i="22"/>
  <c r="H47" i="22"/>
  <c r="G47" i="22"/>
  <c r="F47" i="22"/>
  <c r="E47" i="22"/>
  <c r="BL46" i="22"/>
  <c r="BK46" i="22"/>
  <c r="BJ46" i="22"/>
  <c r="BI46" i="22"/>
  <c r="BH46" i="22"/>
  <c r="BG46" i="22"/>
  <c r="BF46" i="22"/>
  <c r="BE46" i="22"/>
  <c r="BD46" i="22"/>
  <c r="BC46" i="22"/>
  <c r="BB46" i="22"/>
  <c r="BA46" i="22"/>
  <c r="AZ46" i="22"/>
  <c r="AY46" i="22"/>
  <c r="AX46" i="22"/>
  <c r="AW46" i="22"/>
  <c r="AV46" i="22"/>
  <c r="AU46" i="22"/>
  <c r="AT46" i="22"/>
  <c r="AS46" i="22"/>
  <c r="AR46" i="22"/>
  <c r="AQ46" i="22"/>
  <c r="AP46" i="22"/>
  <c r="AO46" i="22"/>
  <c r="AN46" i="22"/>
  <c r="AM46" i="22"/>
  <c r="AL46" i="22"/>
  <c r="AK46" i="22"/>
  <c r="AJ46" i="22"/>
  <c r="AI46" i="22"/>
  <c r="AH46" i="22"/>
  <c r="AG46" i="22"/>
  <c r="AF46" i="22"/>
  <c r="AE46" i="22"/>
  <c r="AD46" i="22"/>
  <c r="AC46" i="22"/>
  <c r="AB46" i="22"/>
  <c r="AA46" i="22"/>
  <c r="Z46" i="22"/>
  <c r="Y46" i="22"/>
  <c r="X46" i="22"/>
  <c r="W46" i="22"/>
  <c r="V46" i="22"/>
  <c r="U46" i="22"/>
  <c r="T46" i="22"/>
  <c r="S46" i="22"/>
  <c r="R46" i="22"/>
  <c r="Q46" i="22"/>
  <c r="P46" i="22"/>
  <c r="O46" i="22"/>
  <c r="N46" i="22"/>
  <c r="M46" i="22"/>
  <c r="L46" i="22"/>
  <c r="K46" i="22"/>
  <c r="J46" i="22"/>
  <c r="I46" i="22"/>
  <c r="H46" i="22"/>
  <c r="G46" i="22"/>
  <c r="F46" i="22"/>
  <c r="E46" i="22"/>
  <c r="BL45" i="22"/>
  <c r="BK45" i="22"/>
  <c r="BJ45" i="22"/>
  <c r="BI45" i="22"/>
  <c r="BH45" i="22"/>
  <c r="BG45" i="22"/>
  <c r="BF45" i="22"/>
  <c r="BE45" i="22"/>
  <c r="BD45" i="22"/>
  <c r="BC45" i="22"/>
  <c r="BB45" i="22"/>
  <c r="BA45" i="22"/>
  <c r="AZ45" i="22"/>
  <c r="AY45" i="22"/>
  <c r="AX45" i="22"/>
  <c r="AW45" i="22"/>
  <c r="AV45" i="22"/>
  <c r="AU45" i="22"/>
  <c r="AT45" i="22"/>
  <c r="AS45" i="22"/>
  <c r="AR45" i="22"/>
  <c r="AQ45" i="22"/>
  <c r="AP45" i="22"/>
  <c r="AO45" i="22"/>
  <c r="AN45" i="22"/>
  <c r="AM45" i="22"/>
  <c r="AL45" i="22"/>
  <c r="AK45" i="22"/>
  <c r="AJ45" i="22"/>
  <c r="AI45" i="22"/>
  <c r="AH45" i="22"/>
  <c r="AG45" i="22"/>
  <c r="AF45" i="22"/>
  <c r="AE45" i="22"/>
  <c r="AD45" i="22"/>
  <c r="AC45" i="22"/>
  <c r="AB45" i="22"/>
  <c r="AA45" i="22"/>
  <c r="Z45" i="22"/>
  <c r="Y45" i="22"/>
  <c r="X45" i="22"/>
  <c r="W45" i="22"/>
  <c r="V45" i="22"/>
  <c r="U45" i="22"/>
  <c r="T45" i="22"/>
  <c r="S45" i="22"/>
  <c r="R45" i="22"/>
  <c r="Q45" i="22"/>
  <c r="P45" i="22"/>
  <c r="O45" i="22"/>
  <c r="N45" i="22"/>
  <c r="M45" i="22"/>
  <c r="L45" i="22"/>
  <c r="K45" i="22"/>
  <c r="J45" i="22"/>
  <c r="I45" i="22"/>
  <c r="H45" i="22"/>
  <c r="G45" i="22"/>
  <c r="F45" i="22"/>
  <c r="E45" i="22"/>
  <c r="BL42" i="22"/>
  <c r="BK42" i="22"/>
  <c r="BJ42" i="22"/>
  <c r="BI42" i="22"/>
  <c r="BH42" i="22"/>
  <c r="BG42" i="22"/>
  <c r="BF42" i="22"/>
  <c r="BE42" i="22"/>
  <c r="BD42" i="22"/>
  <c r="BC42" i="22"/>
  <c r="BB42" i="22"/>
  <c r="BA42" i="22"/>
  <c r="AZ42" i="22"/>
  <c r="AY42" i="22"/>
  <c r="AX42" i="22"/>
  <c r="AW42" i="22"/>
  <c r="AV42" i="22"/>
  <c r="AU42" i="22"/>
  <c r="AT42" i="22"/>
  <c r="AS42" i="22"/>
  <c r="AR42" i="22"/>
  <c r="AQ42" i="22"/>
  <c r="AP42" i="22"/>
  <c r="AO42" i="22"/>
  <c r="AN42" i="22"/>
  <c r="AM42" i="22"/>
  <c r="AL42" i="22"/>
  <c r="AK42" i="22"/>
  <c r="AJ42" i="22"/>
  <c r="AI42" i="22"/>
  <c r="AH42" i="22"/>
  <c r="AG42" i="22"/>
  <c r="AF42" i="22"/>
  <c r="AE42" i="22"/>
  <c r="AD42" i="22"/>
  <c r="AC42" i="22"/>
  <c r="AB42" i="22"/>
  <c r="AA42" i="22"/>
  <c r="Z42" i="22"/>
  <c r="Y42" i="22"/>
  <c r="X42" i="22"/>
  <c r="W42" i="22"/>
  <c r="V42" i="22"/>
  <c r="U42" i="22"/>
  <c r="T42" i="22"/>
  <c r="S42" i="22"/>
  <c r="R42" i="22"/>
  <c r="Q42" i="22"/>
  <c r="P42" i="22"/>
  <c r="O42" i="22"/>
  <c r="N42" i="22"/>
  <c r="M42" i="22"/>
  <c r="L42" i="22"/>
  <c r="K42" i="22"/>
  <c r="J42" i="22"/>
  <c r="I42" i="22"/>
  <c r="H42" i="22"/>
  <c r="G42" i="22"/>
  <c r="F42" i="22"/>
  <c r="E42" i="22"/>
  <c r="BL41" i="22"/>
  <c r="BK41" i="22"/>
  <c r="BJ41" i="22"/>
  <c r="BI41" i="22"/>
  <c r="BH41" i="22"/>
  <c r="BG41" i="22"/>
  <c r="BF41" i="22"/>
  <c r="BE41" i="22"/>
  <c r="BD41" i="22"/>
  <c r="BC41" i="22"/>
  <c r="BB41" i="22"/>
  <c r="BA41" i="22"/>
  <c r="AZ41" i="22"/>
  <c r="AY41" i="22"/>
  <c r="AX41" i="22"/>
  <c r="AW41" i="22"/>
  <c r="AV41" i="22"/>
  <c r="AU41" i="22"/>
  <c r="AT41" i="22"/>
  <c r="AS41" i="22"/>
  <c r="AR41" i="22"/>
  <c r="AQ41" i="22"/>
  <c r="AP41" i="22"/>
  <c r="AO41" i="22"/>
  <c r="AN41" i="22"/>
  <c r="AM41" i="22"/>
  <c r="AL41" i="22"/>
  <c r="AK41" i="22"/>
  <c r="AJ41" i="22"/>
  <c r="AI41" i="22"/>
  <c r="AH41" i="22"/>
  <c r="AG41" i="22"/>
  <c r="AF41" i="22"/>
  <c r="AE41" i="22"/>
  <c r="AD41" i="22"/>
  <c r="AC41" i="22"/>
  <c r="AB41" i="22"/>
  <c r="AA41" i="22"/>
  <c r="Z41" i="22"/>
  <c r="Y41" i="22"/>
  <c r="X41" i="22"/>
  <c r="W41" i="22"/>
  <c r="V41" i="22"/>
  <c r="U41" i="22"/>
  <c r="T41" i="22"/>
  <c r="S41" i="22"/>
  <c r="R41" i="22"/>
  <c r="Q41" i="22"/>
  <c r="P41" i="22"/>
  <c r="O41" i="22"/>
  <c r="N41" i="22"/>
  <c r="M41" i="22"/>
  <c r="L41" i="22"/>
  <c r="K41" i="22"/>
  <c r="J41" i="22"/>
  <c r="I41" i="22"/>
  <c r="H41" i="22"/>
  <c r="G41" i="22"/>
  <c r="F41" i="22"/>
  <c r="E41" i="22"/>
  <c r="BL40" i="22"/>
  <c r="BK40" i="22"/>
  <c r="BJ40" i="22"/>
  <c r="BI40" i="22"/>
  <c r="BH40" i="22"/>
  <c r="BG40" i="22"/>
  <c r="BF40" i="22"/>
  <c r="BE40" i="22"/>
  <c r="BD40" i="22"/>
  <c r="BC40" i="22"/>
  <c r="BB40" i="22"/>
  <c r="BA40" i="22"/>
  <c r="AZ40" i="22"/>
  <c r="AY40" i="22"/>
  <c r="AX40" i="22"/>
  <c r="AW40" i="22"/>
  <c r="AV40" i="22"/>
  <c r="AU40" i="22"/>
  <c r="AT40" i="22"/>
  <c r="AS40" i="22"/>
  <c r="AR40" i="22"/>
  <c r="AQ40" i="22"/>
  <c r="AP40" i="22"/>
  <c r="AO40" i="22"/>
  <c r="AN40" i="22"/>
  <c r="AM40" i="22"/>
  <c r="AL40" i="22"/>
  <c r="AK40" i="22"/>
  <c r="AJ40" i="22"/>
  <c r="AI40" i="22"/>
  <c r="AH40" i="22"/>
  <c r="AG40" i="22"/>
  <c r="AF40" i="22"/>
  <c r="AE40" i="22"/>
  <c r="AD40" i="22"/>
  <c r="AC40" i="22"/>
  <c r="AB40" i="22"/>
  <c r="AA40" i="22"/>
  <c r="Z40" i="22"/>
  <c r="Y40" i="22"/>
  <c r="X40" i="22"/>
  <c r="W40" i="22"/>
  <c r="V40" i="22"/>
  <c r="U40" i="22"/>
  <c r="T40" i="22"/>
  <c r="S40" i="22"/>
  <c r="R40" i="22"/>
  <c r="Q40" i="22"/>
  <c r="P40" i="22"/>
  <c r="O40" i="22"/>
  <c r="N40" i="22"/>
  <c r="M40" i="22"/>
  <c r="L40" i="22"/>
  <c r="K40" i="22"/>
  <c r="J40" i="22"/>
  <c r="I40" i="22"/>
  <c r="H40" i="22"/>
  <c r="G40" i="22"/>
  <c r="F40" i="22"/>
  <c r="E40" i="22"/>
  <c r="BL39" i="22"/>
  <c r="BK39" i="22"/>
  <c r="BJ39" i="22"/>
  <c r="BI39" i="22"/>
  <c r="BH39" i="22"/>
  <c r="BG39" i="22"/>
  <c r="BF39" i="22"/>
  <c r="BE39" i="22"/>
  <c r="BD39" i="22"/>
  <c r="BC39" i="22"/>
  <c r="BB39" i="22"/>
  <c r="BA39" i="22"/>
  <c r="AZ39" i="22"/>
  <c r="AY39" i="22"/>
  <c r="AX39" i="22"/>
  <c r="AW39" i="22"/>
  <c r="AV39" i="22"/>
  <c r="AU39" i="22"/>
  <c r="AT39" i="22"/>
  <c r="AS39" i="22"/>
  <c r="AR39" i="22"/>
  <c r="AQ39" i="22"/>
  <c r="AP39" i="22"/>
  <c r="AO39" i="22"/>
  <c r="AN39" i="22"/>
  <c r="AM39" i="22"/>
  <c r="AL39" i="22"/>
  <c r="AK39" i="22"/>
  <c r="AJ39" i="22"/>
  <c r="AI39" i="22"/>
  <c r="AH39" i="22"/>
  <c r="AG39" i="22"/>
  <c r="AF39" i="22"/>
  <c r="AE39" i="22"/>
  <c r="AD39" i="22"/>
  <c r="AC39" i="22"/>
  <c r="AB39" i="22"/>
  <c r="AA39" i="22"/>
  <c r="Z39" i="22"/>
  <c r="Y39" i="22"/>
  <c r="X39" i="22"/>
  <c r="W39" i="22"/>
  <c r="V39" i="22"/>
  <c r="U39" i="22"/>
  <c r="T39" i="22"/>
  <c r="S39" i="22"/>
  <c r="R39" i="22"/>
  <c r="Q39" i="22"/>
  <c r="P39" i="22"/>
  <c r="O39" i="22"/>
  <c r="N39" i="22"/>
  <c r="M39" i="22"/>
  <c r="L39" i="22"/>
  <c r="K39" i="22"/>
  <c r="J39" i="22"/>
  <c r="I39" i="22"/>
  <c r="H39" i="22"/>
  <c r="G39" i="22"/>
  <c r="F39" i="22"/>
  <c r="E39" i="22"/>
  <c r="BL38" i="22"/>
  <c r="BK38" i="22"/>
  <c r="BJ38" i="22"/>
  <c r="BI38" i="22"/>
  <c r="BH38" i="22"/>
  <c r="BG38" i="22"/>
  <c r="BF38" i="22"/>
  <c r="BE38" i="22"/>
  <c r="BD38" i="22"/>
  <c r="BC38" i="22"/>
  <c r="BB38" i="22"/>
  <c r="BA38" i="22"/>
  <c r="AZ38" i="22"/>
  <c r="AY38" i="22"/>
  <c r="AX38" i="22"/>
  <c r="AW38" i="22"/>
  <c r="AV38" i="22"/>
  <c r="AU38" i="22"/>
  <c r="AT38" i="22"/>
  <c r="AS38" i="22"/>
  <c r="AR38" i="22"/>
  <c r="AQ38" i="22"/>
  <c r="AP38" i="22"/>
  <c r="AO38" i="22"/>
  <c r="AN38" i="22"/>
  <c r="AM38" i="22"/>
  <c r="AL38" i="22"/>
  <c r="AK38" i="22"/>
  <c r="AJ38" i="22"/>
  <c r="AI38" i="22"/>
  <c r="AH38" i="22"/>
  <c r="AG38" i="22"/>
  <c r="AF38" i="22"/>
  <c r="AE38" i="22"/>
  <c r="AD38" i="22"/>
  <c r="AC38" i="22"/>
  <c r="AB38" i="22"/>
  <c r="AA38" i="22"/>
  <c r="Z38" i="22"/>
  <c r="Y38" i="22"/>
  <c r="X38" i="22"/>
  <c r="W38" i="22"/>
  <c r="V38" i="22"/>
  <c r="U38" i="22"/>
  <c r="T38" i="22"/>
  <c r="S38" i="22"/>
  <c r="R38" i="22"/>
  <c r="Q38" i="22"/>
  <c r="P38" i="22"/>
  <c r="O38" i="22"/>
  <c r="N38" i="22"/>
  <c r="M38" i="22"/>
  <c r="L38" i="22"/>
  <c r="K38" i="22"/>
  <c r="J38" i="22"/>
  <c r="I38" i="22"/>
  <c r="H38" i="22"/>
  <c r="G38" i="22"/>
  <c r="F38" i="22"/>
  <c r="E38" i="22"/>
  <c r="BL37" i="22"/>
  <c r="BK37" i="22"/>
  <c r="BJ37" i="22"/>
  <c r="BI37" i="22"/>
  <c r="BH37" i="22"/>
  <c r="BG37" i="22"/>
  <c r="BF37" i="22"/>
  <c r="BE37" i="22"/>
  <c r="BD37" i="22"/>
  <c r="BC37" i="22"/>
  <c r="BB37" i="22"/>
  <c r="BA37" i="22"/>
  <c r="AZ37" i="22"/>
  <c r="AY37" i="22"/>
  <c r="AX37" i="22"/>
  <c r="AW37" i="22"/>
  <c r="AV37" i="22"/>
  <c r="AU37" i="22"/>
  <c r="AT37" i="22"/>
  <c r="AS37" i="22"/>
  <c r="AR37" i="22"/>
  <c r="AQ37" i="22"/>
  <c r="AP37" i="22"/>
  <c r="AO37" i="22"/>
  <c r="AN37" i="22"/>
  <c r="AM37" i="22"/>
  <c r="AL37" i="22"/>
  <c r="AK37" i="22"/>
  <c r="AJ37" i="22"/>
  <c r="AI37" i="22"/>
  <c r="AH37" i="22"/>
  <c r="AG37" i="22"/>
  <c r="AF37" i="22"/>
  <c r="AE37" i="22"/>
  <c r="AD37" i="22"/>
  <c r="AC37" i="22"/>
  <c r="AB37" i="22"/>
  <c r="AA37" i="22"/>
  <c r="Z37" i="22"/>
  <c r="Y37" i="22"/>
  <c r="X37" i="22"/>
  <c r="W37" i="22"/>
  <c r="V37" i="22"/>
  <c r="U37" i="22"/>
  <c r="T37" i="22"/>
  <c r="S37" i="22"/>
  <c r="R37" i="22"/>
  <c r="Q37" i="22"/>
  <c r="P37" i="22"/>
  <c r="O37" i="22"/>
  <c r="N37" i="22"/>
  <c r="M37" i="22"/>
  <c r="L37" i="22"/>
  <c r="K37" i="22"/>
  <c r="J37" i="22"/>
  <c r="I37" i="22"/>
  <c r="H37" i="22"/>
  <c r="G37" i="22"/>
  <c r="F37" i="22"/>
  <c r="E37" i="22"/>
  <c r="BL36" i="22"/>
  <c r="BK36" i="22"/>
  <c r="BJ36" i="22"/>
  <c r="BI36" i="22"/>
  <c r="BH36" i="22"/>
  <c r="BG36" i="22"/>
  <c r="BF36" i="22"/>
  <c r="BE36" i="22"/>
  <c r="BD36" i="22"/>
  <c r="BC36" i="22"/>
  <c r="BB36" i="22"/>
  <c r="BA36" i="22"/>
  <c r="AZ36" i="22"/>
  <c r="AY36" i="22"/>
  <c r="AX36" i="22"/>
  <c r="AW36" i="22"/>
  <c r="AV36" i="22"/>
  <c r="AU36" i="22"/>
  <c r="AT36" i="22"/>
  <c r="AS36" i="22"/>
  <c r="AR36" i="22"/>
  <c r="AQ36" i="22"/>
  <c r="AP36" i="22"/>
  <c r="AO36" i="22"/>
  <c r="AN36" i="22"/>
  <c r="AM36" i="22"/>
  <c r="AL36" i="22"/>
  <c r="AK36" i="22"/>
  <c r="AJ36" i="22"/>
  <c r="AI36" i="22"/>
  <c r="AH36" i="22"/>
  <c r="AG36" i="22"/>
  <c r="AF36" i="22"/>
  <c r="AE36" i="22"/>
  <c r="AD36" i="22"/>
  <c r="AC36" i="22"/>
  <c r="AB36" i="22"/>
  <c r="AA36" i="22"/>
  <c r="Z36" i="22"/>
  <c r="Y36" i="22"/>
  <c r="X36" i="22"/>
  <c r="W36" i="22"/>
  <c r="V36" i="22"/>
  <c r="U36" i="22"/>
  <c r="T36" i="22"/>
  <c r="S36" i="22"/>
  <c r="R36" i="22"/>
  <c r="Q36" i="22"/>
  <c r="P36" i="22"/>
  <c r="O36" i="22"/>
  <c r="N36" i="22"/>
  <c r="M36" i="22"/>
  <c r="L36" i="22"/>
  <c r="K36" i="22"/>
  <c r="J36" i="22"/>
  <c r="I36" i="22"/>
  <c r="H36" i="22"/>
  <c r="G36" i="22"/>
  <c r="F36" i="22"/>
  <c r="E36" i="22"/>
  <c r="BL35" i="22"/>
  <c r="BK35" i="22"/>
  <c r="BJ35" i="22"/>
  <c r="BI35" i="22"/>
  <c r="BH35" i="22"/>
  <c r="BG35" i="22"/>
  <c r="BF35" i="22"/>
  <c r="BE35" i="22"/>
  <c r="BD35" i="22"/>
  <c r="BC35" i="22"/>
  <c r="BB35" i="22"/>
  <c r="BA35" i="22"/>
  <c r="AZ35" i="22"/>
  <c r="AY35" i="22"/>
  <c r="AX35" i="22"/>
  <c r="AW35" i="22"/>
  <c r="AV35" i="22"/>
  <c r="AU35" i="22"/>
  <c r="AT35" i="22"/>
  <c r="AS35" i="22"/>
  <c r="AR35" i="22"/>
  <c r="AQ35" i="22"/>
  <c r="AP35" i="22"/>
  <c r="AO35" i="22"/>
  <c r="AN35" i="22"/>
  <c r="AM35" i="22"/>
  <c r="AL35" i="22"/>
  <c r="AK35" i="22"/>
  <c r="AJ35" i="22"/>
  <c r="AI35" i="22"/>
  <c r="AH35" i="22"/>
  <c r="AG35" i="22"/>
  <c r="AF35" i="22"/>
  <c r="AE35" i="22"/>
  <c r="AD35" i="22"/>
  <c r="AC35" i="22"/>
  <c r="AB35" i="22"/>
  <c r="AA35" i="22"/>
  <c r="Z35" i="22"/>
  <c r="Y35" i="22"/>
  <c r="X35" i="22"/>
  <c r="W35" i="22"/>
  <c r="V35" i="22"/>
  <c r="U35" i="22"/>
  <c r="T35" i="22"/>
  <c r="S35" i="22"/>
  <c r="R35" i="22"/>
  <c r="Q35" i="22"/>
  <c r="P35" i="22"/>
  <c r="O35" i="22"/>
  <c r="N35" i="22"/>
  <c r="M35" i="22"/>
  <c r="L35" i="22"/>
  <c r="K35" i="22"/>
  <c r="J35" i="22"/>
  <c r="I35" i="22"/>
  <c r="H35" i="22"/>
  <c r="G35" i="22"/>
  <c r="F35" i="22"/>
  <c r="E35" i="22"/>
  <c r="BL34" i="22"/>
  <c r="BK34" i="22"/>
  <c r="BJ34" i="22"/>
  <c r="BI34" i="22"/>
  <c r="BH34" i="22"/>
  <c r="BG34" i="22"/>
  <c r="BF34" i="22"/>
  <c r="BE34" i="22"/>
  <c r="BD34" i="22"/>
  <c r="BC34" i="22"/>
  <c r="BB34" i="22"/>
  <c r="BA34" i="22"/>
  <c r="AZ34" i="22"/>
  <c r="AY34" i="22"/>
  <c r="AX34" i="22"/>
  <c r="AW34" i="22"/>
  <c r="AV34" i="22"/>
  <c r="AU34" i="22"/>
  <c r="AT34" i="22"/>
  <c r="AS34" i="22"/>
  <c r="AR34" i="22"/>
  <c r="AQ34" i="22"/>
  <c r="AP34" i="22"/>
  <c r="AO34" i="22"/>
  <c r="AN34" i="22"/>
  <c r="AM34" i="22"/>
  <c r="AL34" i="22"/>
  <c r="AK34" i="22"/>
  <c r="AJ34" i="22"/>
  <c r="AI34" i="22"/>
  <c r="AH34" i="22"/>
  <c r="AG34" i="22"/>
  <c r="AF34" i="22"/>
  <c r="AE34" i="22"/>
  <c r="AD34" i="22"/>
  <c r="AC34" i="22"/>
  <c r="AB34" i="22"/>
  <c r="AA34" i="22"/>
  <c r="Z34" i="22"/>
  <c r="Y34" i="22"/>
  <c r="X34" i="22"/>
  <c r="W34" i="22"/>
  <c r="V34" i="22"/>
  <c r="U34" i="22"/>
  <c r="T34" i="22"/>
  <c r="S34" i="22"/>
  <c r="R34" i="22"/>
  <c r="Q34" i="22"/>
  <c r="P34" i="22"/>
  <c r="O34" i="22"/>
  <c r="N34" i="22"/>
  <c r="M34" i="22"/>
  <c r="L34" i="22"/>
  <c r="K34" i="22"/>
  <c r="J34" i="22"/>
  <c r="I34" i="22"/>
  <c r="H34" i="22"/>
  <c r="G34" i="22"/>
  <c r="F34" i="22"/>
  <c r="E34" i="22"/>
  <c r="BL31" i="22"/>
  <c r="BK31" i="22"/>
  <c r="BJ31" i="22"/>
  <c r="BI31" i="22"/>
  <c r="BH31" i="22"/>
  <c r="BG31" i="22"/>
  <c r="BF31" i="22"/>
  <c r="BE31" i="22"/>
  <c r="BD31" i="22"/>
  <c r="BC31" i="22"/>
  <c r="BB31" i="22"/>
  <c r="BA31" i="22"/>
  <c r="AZ31" i="22"/>
  <c r="AY31" i="22"/>
  <c r="AX31" i="22"/>
  <c r="AW31" i="22"/>
  <c r="AV31" i="22"/>
  <c r="AU31" i="22"/>
  <c r="AT31" i="22"/>
  <c r="AS31" i="22"/>
  <c r="AR31" i="22"/>
  <c r="AQ31" i="22"/>
  <c r="AP31" i="22"/>
  <c r="AO31" i="22"/>
  <c r="AN31" i="22"/>
  <c r="AM31" i="22"/>
  <c r="AL31" i="22"/>
  <c r="AK31" i="22"/>
  <c r="AJ31" i="22"/>
  <c r="AI31" i="22"/>
  <c r="AH31" i="22"/>
  <c r="AG31" i="22"/>
  <c r="AF31" i="22"/>
  <c r="AE31" i="22"/>
  <c r="AD31" i="22"/>
  <c r="AC31" i="22"/>
  <c r="AB31" i="22"/>
  <c r="AA31" i="22"/>
  <c r="Z31" i="22"/>
  <c r="Y31" i="22"/>
  <c r="X31" i="22"/>
  <c r="W31" i="22"/>
  <c r="V31" i="22"/>
  <c r="U31" i="22"/>
  <c r="T31" i="22"/>
  <c r="S31" i="22"/>
  <c r="R31" i="22"/>
  <c r="Q31" i="22"/>
  <c r="P31" i="22"/>
  <c r="O31" i="22"/>
  <c r="N31" i="22"/>
  <c r="M31" i="22"/>
  <c r="L31" i="22"/>
  <c r="K31" i="22"/>
  <c r="J31" i="22"/>
  <c r="I31" i="22"/>
  <c r="H31" i="22"/>
  <c r="G31" i="22"/>
  <c r="F31" i="22"/>
  <c r="E31" i="22"/>
  <c r="BL30" i="22"/>
  <c r="BK30" i="22"/>
  <c r="BJ30" i="22"/>
  <c r="BI30" i="22"/>
  <c r="BH30" i="22"/>
  <c r="BG30" i="22"/>
  <c r="BF30" i="22"/>
  <c r="BE30" i="22"/>
  <c r="BD30" i="22"/>
  <c r="BC30" i="22"/>
  <c r="BB30" i="22"/>
  <c r="BA30" i="22"/>
  <c r="AZ30" i="22"/>
  <c r="AY30" i="22"/>
  <c r="AX30" i="22"/>
  <c r="AW30" i="22"/>
  <c r="AV30" i="22"/>
  <c r="AU30" i="22"/>
  <c r="AT30" i="22"/>
  <c r="AS30" i="22"/>
  <c r="AR30" i="22"/>
  <c r="AQ30" i="22"/>
  <c r="AP30" i="22"/>
  <c r="AO30" i="22"/>
  <c r="AN30" i="22"/>
  <c r="AM30" i="22"/>
  <c r="AL30" i="22"/>
  <c r="AK30" i="22"/>
  <c r="AJ30" i="22"/>
  <c r="AI30" i="22"/>
  <c r="AH30" i="22"/>
  <c r="AG30" i="22"/>
  <c r="AF30" i="22"/>
  <c r="AE30" i="22"/>
  <c r="AD30" i="22"/>
  <c r="AC30" i="22"/>
  <c r="AB30" i="22"/>
  <c r="AA30" i="22"/>
  <c r="Z30" i="22"/>
  <c r="Y30" i="22"/>
  <c r="X30" i="22"/>
  <c r="W30" i="22"/>
  <c r="V30" i="22"/>
  <c r="U30" i="22"/>
  <c r="T30" i="22"/>
  <c r="S30" i="22"/>
  <c r="R30" i="22"/>
  <c r="Q30" i="22"/>
  <c r="P30" i="22"/>
  <c r="O30" i="22"/>
  <c r="N30" i="22"/>
  <c r="M30" i="22"/>
  <c r="L30" i="22"/>
  <c r="K30" i="22"/>
  <c r="J30" i="22"/>
  <c r="I30" i="22"/>
  <c r="H30" i="22"/>
  <c r="G30" i="22"/>
  <c r="F30" i="22"/>
  <c r="E30" i="22"/>
  <c r="BL29" i="22"/>
  <c r="BK29" i="22"/>
  <c r="BJ29" i="22"/>
  <c r="BI29" i="22"/>
  <c r="BH29" i="22"/>
  <c r="BG29" i="22"/>
  <c r="BF29" i="22"/>
  <c r="BE29" i="22"/>
  <c r="BD29" i="22"/>
  <c r="BC29" i="22"/>
  <c r="BB29" i="22"/>
  <c r="BA29" i="22"/>
  <c r="AZ29" i="22"/>
  <c r="AY29" i="22"/>
  <c r="AX29" i="22"/>
  <c r="AW29" i="22"/>
  <c r="AV29" i="22"/>
  <c r="AU29" i="22"/>
  <c r="AT29" i="22"/>
  <c r="AS29" i="22"/>
  <c r="AR29" i="22"/>
  <c r="AQ29" i="22"/>
  <c r="AP29" i="22"/>
  <c r="AO29" i="22"/>
  <c r="AN29" i="22"/>
  <c r="AM29" i="22"/>
  <c r="AL29" i="22"/>
  <c r="AK29" i="22"/>
  <c r="AJ29" i="22"/>
  <c r="AI29" i="22"/>
  <c r="AH29" i="22"/>
  <c r="AG29" i="22"/>
  <c r="AF29" i="22"/>
  <c r="AE29" i="22"/>
  <c r="AD29" i="22"/>
  <c r="AC29" i="22"/>
  <c r="AB29" i="22"/>
  <c r="AA29" i="22"/>
  <c r="Z29" i="22"/>
  <c r="Y29" i="22"/>
  <c r="X29" i="22"/>
  <c r="W29" i="22"/>
  <c r="V29" i="22"/>
  <c r="U29" i="22"/>
  <c r="T29" i="22"/>
  <c r="S29" i="22"/>
  <c r="R29" i="22"/>
  <c r="Q29" i="22"/>
  <c r="P29" i="22"/>
  <c r="O29" i="22"/>
  <c r="N29" i="22"/>
  <c r="M29" i="22"/>
  <c r="L29" i="22"/>
  <c r="K29" i="22"/>
  <c r="J29" i="22"/>
  <c r="I29" i="22"/>
  <c r="H29" i="22"/>
  <c r="G29" i="22"/>
  <c r="F29" i="22"/>
  <c r="E29" i="22"/>
  <c r="BL26" i="22"/>
  <c r="BK26" i="22"/>
  <c r="BJ26" i="22"/>
  <c r="BI26" i="22"/>
  <c r="BH26" i="22"/>
  <c r="BG26" i="22"/>
  <c r="BF26" i="22"/>
  <c r="BE26" i="22"/>
  <c r="BD26" i="22"/>
  <c r="BC26" i="22"/>
  <c r="BB26" i="22"/>
  <c r="BA26" i="22"/>
  <c r="AZ26" i="22"/>
  <c r="AY26" i="22"/>
  <c r="AX26" i="22"/>
  <c r="AW26" i="22"/>
  <c r="AV26" i="22"/>
  <c r="AU26" i="22"/>
  <c r="AT26" i="22"/>
  <c r="AS26" i="22"/>
  <c r="AR26" i="22"/>
  <c r="AQ26" i="22"/>
  <c r="AP26" i="22"/>
  <c r="AO26" i="22"/>
  <c r="AN26" i="22"/>
  <c r="AM26" i="22"/>
  <c r="AL26" i="22"/>
  <c r="AK26" i="22"/>
  <c r="AJ26" i="22"/>
  <c r="AI26" i="22"/>
  <c r="AH26" i="22"/>
  <c r="AG26" i="22"/>
  <c r="AF26" i="22"/>
  <c r="AE26" i="22"/>
  <c r="AD26" i="22"/>
  <c r="AC26" i="22"/>
  <c r="AB26" i="22"/>
  <c r="AA26" i="22"/>
  <c r="Z26" i="22"/>
  <c r="Y26" i="22"/>
  <c r="X26" i="22"/>
  <c r="W26" i="22"/>
  <c r="V26" i="22"/>
  <c r="U26" i="22"/>
  <c r="T26" i="22"/>
  <c r="S26" i="22"/>
  <c r="R26" i="22"/>
  <c r="Q26" i="22"/>
  <c r="P26" i="22"/>
  <c r="O26" i="22"/>
  <c r="N26" i="22"/>
  <c r="M26" i="22"/>
  <c r="L26" i="22"/>
  <c r="K26" i="22"/>
  <c r="J26" i="22"/>
  <c r="I26" i="22"/>
  <c r="H26" i="22"/>
  <c r="G26" i="22"/>
  <c r="F26" i="22"/>
  <c r="E26" i="22"/>
  <c r="BL25" i="22"/>
  <c r="BK25" i="22"/>
  <c r="BJ25" i="22"/>
  <c r="BI25" i="22"/>
  <c r="BH25" i="22"/>
  <c r="BG25" i="22"/>
  <c r="BF25" i="22"/>
  <c r="BE25" i="22"/>
  <c r="BD25" i="22"/>
  <c r="BC25" i="22"/>
  <c r="BB25" i="22"/>
  <c r="BA25" i="22"/>
  <c r="AZ25" i="22"/>
  <c r="AY25" i="22"/>
  <c r="AX25" i="22"/>
  <c r="AW25" i="22"/>
  <c r="AV25" i="22"/>
  <c r="AU25" i="22"/>
  <c r="AT25" i="22"/>
  <c r="AS25" i="22"/>
  <c r="AR25" i="22"/>
  <c r="AQ25" i="22"/>
  <c r="AP25" i="22"/>
  <c r="AO25" i="22"/>
  <c r="AN25" i="22"/>
  <c r="AM25" i="22"/>
  <c r="AL25" i="22"/>
  <c r="AK25" i="22"/>
  <c r="AJ25" i="22"/>
  <c r="AI25" i="22"/>
  <c r="AH25" i="22"/>
  <c r="AG25" i="22"/>
  <c r="AF25" i="22"/>
  <c r="AE25" i="22"/>
  <c r="AD25" i="22"/>
  <c r="AC25" i="22"/>
  <c r="AB25" i="22"/>
  <c r="AA25" i="22"/>
  <c r="Z25" i="22"/>
  <c r="Y25" i="22"/>
  <c r="X25" i="22"/>
  <c r="W25" i="22"/>
  <c r="V25" i="22"/>
  <c r="U25" i="22"/>
  <c r="T25" i="22"/>
  <c r="S25" i="22"/>
  <c r="R25" i="22"/>
  <c r="Q25" i="22"/>
  <c r="P25" i="22"/>
  <c r="O25" i="22"/>
  <c r="N25" i="22"/>
  <c r="M25" i="22"/>
  <c r="L25" i="22"/>
  <c r="K25" i="22"/>
  <c r="J25" i="22"/>
  <c r="I25" i="22"/>
  <c r="H25" i="22"/>
  <c r="G25" i="22"/>
  <c r="F25" i="22"/>
  <c r="E25" i="22"/>
  <c r="BL10" i="22"/>
  <c r="BK10" i="22"/>
  <c r="BJ10" i="22"/>
  <c r="BI10" i="22"/>
  <c r="BH10" i="22"/>
  <c r="BG10" i="22"/>
  <c r="BF10" i="22"/>
  <c r="BE10" i="22"/>
  <c r="BD10" i="22"/>
  <c r="BC10" i="22"/>
  <c r="BB10" i="22"/>
  <c r="BA10" i="22"/>
  <c r="AZ10" i="22"/>
  <c r="AY10" i="22"/>
  <c r="AX10" i="22"/>
  <c r="AW10" i="22"/>
  <c r="AV10" i="22"/>
  <c r="AU10" i="22"/>
  <c r="AT10" i="22"/>
  <c r="AS10" i="22"/>
  <c r="AR10" i="22"/>
  <c r="AQ10" i="22"/>
  <c r="AP10" i="22"/>
  <c r="AO10" i="22"/>
  <c r="AN10" i="22"/>
  <c r="AM10" i="22"/>
  <c r="AL10" i="22"/>
  <c r="AK10" i="22"/>
  <c r="AJ10" i="22"/>
  <c r="AI10" i="22"/>
  <c r="AH10" i="22"/>
  <c r="AG10" i="22"/>
  <c r="AF10" i="22"/>
  <c r="AE10" i="22"/>
  <c r="AD10" i="22"/>
  <c r="AC10" i="22"/>
  <c r="AB10" i="22"/>
  <c r="AA10" i="22"/>
  <c r="Z10" i="22"/>
  <c r="Y10" i="22"/>
  <c r="X10" i="22"/>
  <c r="W10" i="22"/>
  <c r="V10" i="22"/>
  <c r="U10" i="22"/>
  <c r="T10" i="22"/>
  <c r="S10" i="22"/>
  <c r="R10" i="22"/>
  <c r="Q10" i="22"/>
  <c r="P10" i="22"/>
  <c r="O10" i="22"/>
  <c r="N10" i="22"/>
  <c r="M10" i="22"/>
  <c r="L10" i="22"/>
  <c r="K10" i="22"/>
  <c r="J10" i="22"/>
  <c r="I10" i="22"/>
  <c r="H10" i="22"/>
  <c r="G10" i="22"/>
  <c r="F10" i="22"/>
  <c r="E10" i="22"/>
  <c r="BL9" i="22"/>
  <c r="BK9" i="22"/>
  <c r="BJ9" i="22"/>
  <c r="BI9" i="22"/>
  <c r="BH9" i="22"/>
  <c r="BG9" i="22"/>
  <c r="BF9" i="22"/>
  <c r="BE9" i="22"/>
  <c r="BD9" i="22"/>
  <c r="BC9" i="22"/>
  <c r="BB9" i="22"/>
  <c r="BA9" i="22"/>
  <c r="AZ9" i="22"/>
  <c r="AY9" i="22"/>
  <c r="AX9" i="22"/>
  <c r="AW9" i="22"/>
  <c r="AV9" i="22"/>
  <c r="AU9" i="22"/>
  <c r="AT9" i="22"/>
  <c r="AS9" i="22"/>
  <c r="AR9" i="22"/>
  <c r="AQ9" i="22"/>
  <c r="AP9" i="22"/>
  <c r="AO9" i="22"/>
  <c r="AN9" i="22"/>
  <c r="AM9" i="22"/>
  <c r="AL9" i="22"/>
  <c r="AK9" i="22"/>
  <c r="AJ9" i="22"/>
  <c r="AI9" i="22"/>
  <c r="AH9" i="22"/>
  <c r="AG9" i="22"/>
  <c r="AF9" i="22"/>
  <c r="AE9" i="22"/>
  <c r="AD9" i="22"/>
  <c r="AC9" i="22"/>
  <c r="AB9" i="22"/>
  <c r="AA9" i="22"/>
  <c r="Z9" i="22"/>
  <c r="Y9" i="22"/>
  <c r="X9" i="22"/>
  <c r="W9" i="22"/>
  <c r="V9" i="22"/>
  <c r="U9" i="22"/>
  <c r="T9" i="22"/>
  <c r="S9" i="22"/>
  <c r="R9" i="22"/>
  <c r="Q9" i="22"/>
  <c r="P9" i="22"/>
  <c r="O9" i="22"/>
  <c r="N9" i="22"/>
  <c r="M9" i="22"/>
  <c r="L9" i="22"/>
  <c r="K9" i="22"/>
  <c r="J9" i="22"/>
  <c r="I9" i="22"/>
  <c r="H9" i="22"/>
  <c r="G9" i="22"/>
  <c r="F9" i="22"/>
  <c r="E9" i="22"/>
  <c r="BL8" i="22"/>
  <c r="BK8" i="22"/>
  <c r="BJ8" i="22"/>
  <c r="BI8" i="22"/>
  <c r="BH8" i="22"/>
  <c r="BG8" i="22"/>
  <c r="BF8" i="22"/>
  <c r="BE8" i="22"/>
  <c r="BD8" i="22"/>
  <c r="BC8" i="22"/>
  <c r="BB8" i="22"/>
  <c r="BA8" i="22"/>
  <c r="AZ8" i="22"/>
  <c r="AY8" i="22"/>
  <c r="AX8" i="22"/>
  <c r="AW8" i="22"/>
  <c r="AV8" i="22"/>
  <c r="AU8" i="22"/>
  <c r="AT8" i="22"/>
  <c r="AS8" i="22"/>
  <c r="AR8" i="22"/>
  <c r="AQ8" i="22"/>
  <c r="AP8" i="22"/>
  <c r="AO8" i="22"/>
  <c r="AN8" i="22"/>
  <c r="AM8" i="22"/>
  <c r="AL8" i="22"/>
  <c r="AK8" i="22"/>
  <c r="AJ8" i="22"/>
  <c r="AI8" i="22"/>
  <c r="AH8" i="22"/>
  <c r="AG8" i="22"/>
  <c r="AF8" i="22"/>
  <c r="AE8" i="22"/>
  <c r="AD8" i="22"/>
  <c r="AC8" i="22"/>
  <c r="AB8" i="22"/>
  <c r="AA8" i="22"/>
  <c r="Z8" i="22"/>
  <c r="Y8" i="22"/>
  <c r="X8" i="22"/>
  <c r="W8" i="22"/>
  <c r="V8" i="22"/>
  <c r="U8" i="22"/>
  <c r="T8" i="22"/>
  <c r="S8" i="22"/>
  <c r="R8" i="22"/>
  <c r="Q8" i="22"/>
  <c r="P8" i="22"/>
  <c r="O8" i="22"/>
  <c r="N8" i="22"/>
  <c r="M8" i="22"/>
  <c r="L8" i="22"/>
  <c r="K8" i="22"/>
  <c r="J8" i="22"/>
  <c r="I8" i="22"/>
  <c r="H8" i="22"/>
  <c r="G8" i="22"/>
  <c r="F8" i="22"/>
  <c r="E8" i="22"/>
  <c r="E183" i="11" l="1"/>
  <c r="E187" i="11"/>
  <c r="G182" i="11"/>
  <c r="D183" i="11"/>
  <c r="G186" i="11"/>
  <c r="D187" i="11"/>
  <c r="AG64" i="22"/>
  <c r="AW65" i="22"/>
  <c r="Y70" i="22"/>
  <c r="AJ117" i="22"/>
  <c r="G66" i="22"/>
  <c r="AP70" i="22"/>
  <c r="AW117" i="22"/>
  <c r="AO64" i="22"/>
  <c r="Q66" i="22"/>
  <c r="BE70" i="22"/>
  <c r="BD64" i="22"/>
  <c r="BF66" i="22"/>
  <c r="AG72" i="22"/>
  <c r="BF64" i="22"/>
  <c r="AF67" i="22"/>
  <c r="W75" i="22"/>
  <c r="I115" i="22"/>
  <c r="I64" i="22"/>
  <c r="I68" i="22"/>
  <c r="Y115" i="22"/>
  <c r="Q64" i="22"/>
  <c r="AA76" i="22"/>
  <c r="AH72" i="22"/>
  <c r="P64" i="22"/>
  <c r="AH64" i="22"/>
  <c r="BE64" i="22"/>
  <c r="O66" i="22"/>
  <c r="AW66" i="22"/>
  <c r="X67" i="22"/>
  <c r="AH68" i="22"/>
  <c r="AO70" i="22"/>
  <c r="AY72" i="22"/>
  <c r="Z76" i="22"/>
  <c r="AY83" i="22"/>
  <c r="F115" i="22"/>
  <c r="AB115" i="22"/>
  <c r="AW115" i="22"/>
  <c r="L117" i="22"/>
  <c r="AG117" i="22"/>
  <c r="BB117" i="22"/>
  <c r="N117" i="22"/>
  <c r="R64" i="22"/>
  <c r="Z66" i="22"/>
  <c r="BG66" i="22"/>
  <c r="AP67" i="22"/>
  <c r="R73" i="22"/>
  <c r="BF76" i="22"/>
  <c r="AP81" i="22"/>
  <c r="AK84" i="22"/>
  <c r="L115" i="22"/>
  <c r="AG115" i="22"/>
  <c r="BB115" i="22"/>
  <c r="Q117" i="22"/>
  <c r="AL117" i="22"/>
  <c r="BH117" i="22"/>
  <c r="X64" i="22"/>
  <c r="AP64" i="22"/>
  <c r="AE65" i="22"/>
  <c r="BD65" i="22"/>
  <c r="AA66" i="22"/>
  <c r="AX68" i="22"/>
  <c r="BF70" i="22"/>
  <c r="S73" i="22"/>
  <c r="BG76" i="22"/>
  <c r="AQ81" i="22"/>
  <c r="R85" i="22"/>
  <c r="N115" i="22"/>
  <c r="AJ115" i="22"/>
  <c r="BE115" i="22"/>
  <c r="T117" i="22"/>
  <c r="AO117" i="22"/>
  <c r="BJ117" i="22"/>
  <c r="U79" i="22"/>
  <c r="Y64" i="22"/>
  <c r="AV64" i="22"/>
  <c r="AH65" i="22"/>
  <c r="BE65" i="22"/>
  <c r="AI66" i="22"/>
  <c r="H67" i="22"/>
  <c r="BD67" i="22"/>
  <c r="I70" i="22"/>
  <c r="Q72" i="22"/>
  <c r="AX73" i="22"/>
  <c r="Q115" i="22"/>
  <c r="AL115" i="22"/>
  <c r="BH115" i="22"/>
  <c r="V117" i="22"/>
  <c r="AR117" i="22"/>
  <c r="AD115" i="22"/>
  <c r="H64" i="22"/>
  <c r="Z64" i="22"/>
  <c r="AW64" i="22"/>
  <c r="BF65" i="22"/>
  <c r="AJ66" i="22"/>
  <c r="I67" i="22"/>
  <c r="BE67" i="22"/>
  <c r="J70" i="22"/>
  <c r="R72" i="22"/>
  <c r="AY73" i="22"/>
  <c r="T115" i="22"/>
  <c r="AO115" i="22"/>
  <c r="BJ115" i="22"/>
  <c r="Y117" i="22"/>
  <c r="AT117" i="22"/>
  <c r="AX64" i="22"/>
  <c r="R67" i="22"/>
  <c r="AH78" i="22"/>
  <c r="J83" i="22"/>
  <c r="V115" i="22"/>
  <c r="AR115" i="22"/>
  <c r="F117" i="22"/>
  <c r="AB117" i="22"/>
  <c r="J64" i="22"/>
  <c r="AQ65" i="22"/>
  <c r="K66" i="22"/>
  <c r="AP66" i="22"/>
  <c r="J68" i="22"/>
  <c r="Z70" i="22"/>
  <c r="AI78" i="22"/>
  <c r="AX83" i="22"/>
  <c r="AT115" i="22"/>
  <c r="AD117" i="22"/>
  <c r="AZ117" i="22"/>
  <c r="I114" i="22"/>
  <c r="Q114" i="22"/>
  <c r="Y114" i="22"/>
  <c r="AG114" i="22"/>
  <c r="AO114" i="22"/>
  <c r="AW114" i="22"/>
  <c r="BE114" i="22"/>
  <c r="E115" i="22"/>
  <c r="M115" i="22"/>
  <c r="U115" i="22"/>
  <c r="AC115" i="22"/>
  <c r="AK115" i="22"/>
  <c r="AS115" i="22"/>
  <c r="BA115" i="22"/>
  <c r="BI115" i="22"/>
  <c r="E117" i="22"/>
  <c r="M117" i="22"/>
  <c r="U117" i="22"/>
  <c r="AC117" i="22"/>
  <c r="AK117" i="22"/>
  <c r="AS117" i="22"/>
  <c r="BA117" i="22"/>
  <c r="BI117" i="22"/>
  <c r="R114" i="22"/>
  <c r="AP114" i="22"/>
  <c r="J116" i="22"/>
  <c r="R116" i="22"/>
  <c r="AH116" i="22"/>
  <c r="AX116" i="22"/>
  <c r="BF116" i="22"/>
  <c r="K114" i="22"/>
  <c r="S114" i="22"/>
  <c r="AA114" i="22"/>
  <c r="AI114" i="22"/>
  <c r="AQ114" i="22"/>
  <c r="AY114" i="22"/>
  <c r="BG114" i="22"/>
  <c r="G115" i="22"/>
  <c r="O115" i="22"/>
  <c r="W115" i="22"/>
  <c r="AE115" i="22"/>
  <c r="AM115" i="22"/>
  <c r="AU115" i="22"/>
  <c r="BC115" i="22"/>
  <c r="BK115" i="22"/>
  <c r="K116" i="22"/>
  <c r="S116" i="22"/>
  <c r="AA116" i="22"/>
  <c r="AI116" i="22"/>
  <c r="AQ116" i="22"/>
  <c r="AY116" i="22"/>
  <c r="BG116" i="22"/>
  <c r="G117" i="22"/>
  <c r="O117" i="22"/>
  <c r="W117" i="22"/>
  <c r="AE117" i="22"/>
  <c r="AM117" i="22"/>
  <c r="AU117" i="22"/>
  <c r="BC117" i="22"/>
  <c r="BK117" i="22"/>
  <c r="J114" i="22"/>
  <c r="Z114" i="22"/>
  <c r="AH114" i="22"/>
  <c r="AX114" i="22"/>
  <c r="BF114" i="22"/>
  <c r="Z116" i="22"/>
  <c r="AP116" i="22"/>
  <c r="L114" i="22"/>
  <c r="T114" i="22"/>
  <c r="AB114" i="22"/>
  <c r="AJ114" i="22"/>
  <c r="AR114" i="22"/>
  <c r="AZ114" i="22"/>
  <c r="BH114" i="22"/>
  <c r="H115" i="22"/>
  <c r="P115" i="22"/>
  <c r="X115" i="22"/>
  <c r="AF115" i="22"/>
  <c r="AN115" i="22"/>
  <c r="AV115" i="22"/>
  <c r="BD115" i="22"/>
  <c r="BL115" i="22"/>
  <c r="H117" i="22"/>
  <c r="P117" i="22"/>
  <c r="X117" i="22"/>
  <c r="AF117" i="22"/>
  <c r="AN117" i="22"/>
  <c r="AV117" i="22"/>
  <c r="BD117" i="22"/>
  <c r="BL117" i="22"/>
  <c r="E114" i="22"/>
  <c r="M114" i="22"/>
  <c r="U114" i="22"/>
  <c r="AC114" i="22"/>
  <c r="AK114" i="22"/>
  <c r="AS114" i="22"/>
  <c r="BA114" i="22"/>
  <c r="BI114" i="22"/>
  <c r="F114" i="22"/>
  <c r="N114" i="22"/>
  <c r="V114" i="22"/>
  <c r="AD114" i="22"/>
  <c r="AL114" i="22"/>
  <c r="AT114" i="22"/>
  <c r="BB114" i="22"/>
  <c r="BJ114" i="22"/>
  <c r="J115" i="22"/>
  <c r="R115" i="22"/>
  <c r="Z115" i="22"/>
  <c r="AH115" i="22"/>
  <c r="AP115" i="22"/>
  <c r="AX115" i="22"/>
  <c r="BF115" i="22"/>
  <c r="G114" i="22"/>
  <c r="O114" i="22"/>
  <c r="W114" i="22"/>
  <c r="AE114" i="22"/>
  <c r="AM114" i="22"/>
  <c r="AU114" i="22"/>
  <c r="BC114" i="22"/>
  <c r="BK114" i="22"/>
  <c r="K115" i="22"/>
  <c r="S115" i="22"/>
  <c r="AA115" i="22"/>
  <c r="AI115" i="22"/>
  <c r="AQ115" i="22"/>
  <c r="AY115" i="22"/>
  <c r="BG115" i="22"/>
  <c r="H114" i="22"/>
  <c r="P114" i="22"/>
  <c r="X114" i="22"/>
  <c r="AF114" i="22"/>
  <c r="AN114" i="22"/>
  <c r="AV114" i="22"/>
  <c r="BD114" i="22"/>
  <c r="BL114" i="22"/>
  <c r="E85" i="22"/>
  <c r="E83" i="22"/>
  <c r="E81" i="22"/>
  <c r="E78" i="22"/>
  <c r="E76" i="22"/>
  <c r="E75" i="22"/>
  <c r="E84" i="22"/>
  <c r="M85" i="22"/>
  <c r="M83" i="22"/>
  <c r="M81" i="22"/>
  <c r="M78" i="22"/>
  <c r="M76" i="22"/>
  <c r="M73" i="22"/>
  <c r="M77" i="22"/>
  <c r="M79" i="22"/>
  <c r="U85" i="22"/>
  <c r="U83" i="22"/>
  <c r="U81" i="22"/>
  <c r="U78" i="22"/>
  <c r="U76" i="22"/>
  <c r="U73" i="22"/>
  <c r="U75" i="22"/>
  <c r="U82" i="22"/>
  <c r="AC85" i="22"/>
  <c r="AC83" i="22"/>
  <c r="AC81" i="22"/>
  <c r="AC78" i="22"/>
  <c r="AC76" i="22"/>
  <c r="AC73" i="22"/>
  <c r="AC77" i="22"/>
  <c r="AC84" i="22"/>
  <c r="AK85" i="22"/>
  <c r="AK83" i="22"/>
  <c r="AK81" i="22"/>
  <c r="AK78" i="22"/>
  <c r="AK76" i="22"/>
  <c r="AK73" i="22"/>
  <c r="AK79" i="22"/>
  <c r="AK75" i="22"/>
  <c r="AS85" i="22"/>
  <c r="AS83" i="22"/>
  <c r="AS81" i="22"/>
  <c r="AS78" i="22"/>
  <c r="AS76" i="22"/>
  <c r="AS73" i="22"/>
  <c r="AS82" i="22"/>
  <c r="AS77" i="22"/>
  <c r="AS79" i="22"/>
  <c r="BA85" i="22"/>
  <c r="BA83" i="22"/>
  <c r="BA81" i="22"/>
  <c r="BA78" i="22"/>
  <c r="BA76" i="22"/>
  <c r="BA73" i="22"/>
  <c r="BA84" i="22"/>
  <c r="BA75" i="22"/>
  <c r="BA79" i="22"/>
  <c r="BA82" i="22"/>
  <c r="BI85" i="22"/>
  <c r="BI83" i="22"/>
  <c r="BI81" i="22"/>
  <c r="BI78" i="22"/>
  <c r="BI76" i="22"/>
  <c r="BI73" i="22"/>
  <c r="BI77" i="22"/>
  <c r="BI72" i="22"/>
  <c r="BI82" i="22"/>
  <c r="BI84" i="22"/>
  <c r="E65" i="22"/>
  <c r="M65" i="22"/>
  <c r="U65" i="22"/>
  <c r="AD65" i="22"/>
  <c r="AT66" i="22"/>
  <c r="AD67" i="22"/>
  <c r="U68" i="22"/>
  <c r="E69" i="22"/>
  <c r="U69" i="22"/>
  <c r="AK69" i="22"/>
  <c r="BA69" i="22"/>
  <c r="M71" i="22"/>
  <c r="AC71" i="22"/>
  <c r="AS71" i="22"/>
  <c r="BI71" i="22"/>
  <c r="V75" i="22"/>
  <c r="BB75" i="22"/>
  <c r="AD77" i="22"/>
  <c r="BJ77" i="22"/>
  <c r="BI79" i="22"/>
  <c r="I83" i="22"/>
  <c r="Q85" i="22"/>
  <c r="F85" i="22"/>
  <c r="F83" i="22"/>
  <c r="F81" i="22"/>
  <c r="F78" i="22"/>
  <c r="F76" i="22"/>
  <c r="F73" i="22"/>
  <c r="F84" i="22"/>
  <c r="F72" i="22"/>
  <c r="F70" i="22"/>
  <c r="AL85" i="22"/>
  <c r="AL83" i="22"/>
  <c r="AL81" i="22"/>
  <c r="AL78" i="22"/>
  <c r="AL76" i="22"/>
  <c r="AL73" i="22"/>
  <c r="AL82" i="22"/>
  <c r="AL72" i="22"/>
  <c r="AL70" i="22"/>
  <c r="AL84" i="22"/>
  <c r="N65" i="22"/>
  <c r="V69" i="22"/>
  <c r="AD71" i="22"/>
  <c r="G85" i="22"/>
  <c r="G83" i="22"/>
  <c r="G81" i="22"/>
  <c r="G84" i="22"/>
  <c r="G76" i="22"/>
  <c r="G72" i="22"/>
  <c r="G70" i="22"/>
  <c r="G68" i="22"/>
  <c r="G79" i="22"/>
  <c r="G77" i="22"/>
  <c r="G82" i="22"/>
  <c r="G78" i="22"/>
  <c r="G73" i="22"/>
  <c r="G71" i="22"/>
  <c r="G69" i="22"/>
  <c r="O85" i="22"/>
  <c r="O83" i="22"/>
  <c r="O81" i="22"/>
  <c r="O78" i="22"/>
  <c r="O73" i="22"/>
  <c r="O72" i="22"/>
  <c r="O70" i="22"/>
  <c r="O68" i="22"/>
  <c r="O82" i="22"/>
  <c r="O75" i="22"/>
  <c r="O84" i="22"/>
  <c r="O76" i="22"/>
  <c r="O71" i="22"/>
  <c r="O69" i="22"/>
  <c r="W85" i="22"/>
  <c r="W83" i="22"/>
  <c r="W81" i="22"/>
  <c r="W76" i="22"/>
  <c r="W72" i="22"/>
  <c r="W70" i="22"/>
  <c r="W68" i="22"/>
  <c r="W66" i="22"/>
  <c r="W84" i="22"/>
  <c r="W77" i="22"/>
  <c r="W78" i="22"/>
  <c r="W73" i="22"/>
  <c r="W71" i="22"/>
  <c r="W69" i="22"/>
  <c r="AE85" i="22"/>
  <c r="AE83" i="22"/>
  <c r="AE81" i="22"/>
  <c r="AE79" i="22"/>
  <c r="AE78" i="22"/>
  <c r="AE73" i="22"/>
  <c r="AE72" i="22"/>
  <c r="AE70" i="22"/>
  <c r="AE68" i="22"/>
  <c r="AE66" i="22"/>
  <c r="AE75" i="22"/>
  <c r="AE76" i="22"/>
  <c r="AE71" i="22"/>
  <c r="AE69" i="22"/>
  <c r="AE67" i="22"/>
  <c r="AM85" i="22"/>
  <c r="AM83" i="22"/>
  <c r="AM81" i="22"/>
  <c r="AM78" i="22"/>
  <c r="AM82" i="22"/>
  <c r="AM76" i="22"/>
  <c r="AM72" i="22"/>
  <c r="AM70" i="22"/>
  <c r="AM68" i="22"/>
  <c r="AM66" i="22"/>
  <c r="AM77" i="22"/>
  <c r="AM73" i="22"/>
  <c r="AM71" i="22"/>
  <c r="AM69" i="22"/>
  <c r="AM67" i="22"/>
  <c r="AU85" i="22"/>
  <c r="AU83" i="22"/>
  <c r="AU81" i="22"/>
  <c r="AU78" i="22"/>
  <c r="AU84" i="22"/>
  <c r="AU73" i="22"/>
  <c r="AU72" i="22"/>
  <c r="AU70" i="22"/>
  <c r="AU68" i="22"/>
  <c r="AU66" i="22"/>
  <c r="AU75" i="22"/>
  <c r="AU76" i="22"/>
  <c r="AU71" i="22"/>
  <c r="AU69" i="22"/>
  <c r="AU67" i="22"/>
  <c r="BC85" i="22"/>
  <c r="BC83" i="22"/>
  <c r="BC81" i="22"/>
  <c r="BC78" i="22"/>
  <c r="BC79" i="22"/>
  <c r="BC76" i="22"/>
  <c r="BC70" i="22"/>
  <c r="BC68" i="22"/>
  <c r="BC66" i="22"/>
  <c r="BC77" i="22"/>
  <c r="BC73" i="22"/>
  <c r="BC71" i="22"/>
  <c r="BC69" i="22"/>
  <c r="BC67" i="22"/>
  <c r="BK85" i="22"/>
  <c r="BK83" i="22"/>
  <c r="BK81" i="22"/>
  <c r="BK78" i="22"/>
  <c r="BK82" i="22"/>
  <c r="BK73" i="22"/>
  <c r="BK70" i="22"/>
  <c r="BK68" i="22"/>
  <c r="BK66" i="22"/>
  <c r="BK75" i="22"/>
  <c r="BK79" i="22"/>
  <c r="BK76" i="22"/>
  <c r="BK71" i="22"/>
  <c r="BK69" i="22"/>
  <c r="BK67" i="22"/>
  <c r="K64" i="22"/>
  <c r="S64" i="22"/>
  <c r="AA64" i="22"/>
  <c r="AI64" i="22"/>
  <c r="AQ64" i="22"/>
  <c r="AY64" i="22"/>
  <c r="BG64" i="22"/>
  <c r="G65" i="22"/>
  <c r="O65" i="22"/>
  <c r="W65" i="22"/>
  <c r="AF65" i="22"/>
  <c r="AO65" i="22"/>
  <c r="AX65" i="22"/>
  <c r="BG65" i="22"/>
  <c r="I66" i="22"/>
  <c r="R66" i="22"/>
  <c r="AB66" i="22"/>
  <c r="AL66" i="22"/>
  <c r="AX66" i="22"/>
  <c r="BH66" i="22"/>
  <c r="J67" i="22"/>
  <c r="V67" i="22"/>
  <c r="AG67" i="22"/>
  <c r="BF67" i="22"/>
  <c r="L68" i="22"/>
  <c r="Y68" i="22"/>
  <c r="AK68" i="22"/>
  <c r="AZ68" i="22"/>
  <c r="L70" i="22"/>
  <c r="AB70" i="22"/>
  <c r="AR70" i="22"/>
  <c r="BH70" i="22"/>
  <c r="T72" i="22"/>
  <c r="AJ72" i="22"/>
  <c r="BC72" i="22"/>
  <c r="Y73" i="22"/>
  <c r="BE73" i="22"/>
  <c r="AC75" i="22"/>
  <c r="BI75" i="22"/>
  <c r="AG76" i="22"/>
  <c r="E77" i="22"/>
  <c r="AK77" i="22"/>
  <c r="I78" i="22"/>
  <c r="AP78" i="22"/>
  <c r="W79" i="22"/>
  <c r="I81" i="22"/>
  <c r="AE82" i="22"/>
  <c r="Q83" i="22"/>
  <c r="BF83" i="22"/>
  <c r="AM84" i="22"/>
  <c r="Y85" i="22"/>
  <c r="AT85" i="22"/>
  <c r="AT83" i="22"/>
  <c r="AT81" i="22"/>
  <c r="AT78" i="22"/>
  <c r="AT76" i="22"/>
  <c r="AT73" i="22"/>
  <c r="AT84" i="22"/>
  <c r="AT72" i="22"/>
  <c r="AT70" i="22"/>
  <c r="AT68" i="22"/>
  <c r="F65" i="22"/>
  <c r="AL69" i="22"/>
  <c r="N71" i="22"/>
  <c r="H85" i="22"/>
  <c r="H83" i="22"/>
  <c r="H81" i="22"/>
  <c r="H78" i="22"/>
  <c r="H76" i="22"/>
  <c r="H73" i="22"/>
  <c r="H84" i="22"/>
  <c r="H82" i="22"/>
  <c r="H79" i="22"/>
  <c r="H77" i="22"/>
  <c r="H75" i="22"/>
  <c r="H72" i="22"/>
  <c r="H70" i="22"/>
  <c r="H68" i="22"/>
  <c r="H66" i="22"/>
  <c r="P85" i="22"/>
  <c r="P83" i="22"/>
  <c r="P81" i="22"/>
  <c r="P78" i="22"/>
  <c r="P76" i="22"/>
  <c r="P73" i="22"/>
  <c r="P84" i="22"/>
  <c r="P82" i="22"/>
  <c r="P79" i="22"/>
  <c r="P77" i="22"/>
  <c r="P75" i="22"/>
  <c r="P72" i="22"/>
  <c r="P70" i="22"/>
  <c r="P68" i="22"/>
  <c r="P66" i="22"/>
  <c r="X85" i="22"/>
  <c r="X83" i="22"/>
  <c r="X81" i="22"/>
  <c r="X78" i="22"/>
  <c r="X76" i="22"/>
  <c r="X73" i="22"/>
  <c r="X84" i="22"/>
  <c r="X82" i="22"/>
  <c r="X79" i="22"/>
  <c r="X77" i="22"/>
  <c r="X75" i="22"/>
  <c r="X72" i="22"/>
  <c r="X70" i="22"/>
  <c r="X68" i="22"/>
  <c r="X66" i="22"/>
  <c r="AF85" i="22"/>
  <c r="AF83" i="22"/>
  <c r="AF81" i="22"/>
  <c r="AF78" i="22"/>
  <c r="AF76" i="22"/>
  <c r="AF73" i="22"/>
  <c r="AF84" i="22"/>
  <c r="AF82" i="22"/>
  <c r="AF79" i="22"/>
  <c r="AF77" i="22"/>
  <c r="AF75" i="22"/>
  <c r="AF72" i="22"/>
  <c r="AF70" i="22"/>
  <c r="AF68" i="22"/>
  <c r="AF66" i="22"/>
  <c r="AN85" i="22"/>
  <c r="AN83" i="22"/>
  <c r="AN81" i="22"/>
  <c r="AN78" i="22"/>
  <c r="AN76" i="22"/>
  <c r="AN73" i="22"/>
  <c r="AN84" i="22"/>
  <c r="AN82" i="22"/>
  <c r="AN79" i="22"/>
  <c r="AN77" i="22"/>
  <c r="AN75" i="22"/>
  <c r="AN72" i="22"/>
  <c r="AN70" i="22"/>
  <c r="AN68" i="22"/>
  <c r="AN66" i="22"/>
  <c r="AV85" i="22"/>
  <c r="AV83" i="22"/>
  <c r="AV81" i="22"/>
  <c r="AV78" i="22"/>
  <c r="AV76" i="22"/>
  <c r="AV73" i="22"/>
  <c r="AV84" i="22"/>
  <c r="AV82" i="22"/>
  <c r="AV79" i="22"/>
  <c r="AV77" i="22"/>
  <c r="AV75" i="22"/>
  <c r="AV72" i="22"/>
  <c r="AV70" i="22"/>
  <c r="AV68" i="22"/>
  <c r="AV66" i="22"/>
  <c r="BD85" i="22"/>
  <c r="BD83" i="22"/>
  <c r="BD81" i="22"/>
  <c r="BD78" i="22"/>
  <c r="BD76" i="22"/>
  <c r="BD73" i="22"/>
  <c r="BD84" i="22"/>
  <c r="BD82" i="22"/>
  <c r="BD79" i="22"/>
  <c r="BD77" i="22"/>
  <c r="BD75" i="22"/>
  <c r="BD72" i="22"/>
  <c r="BD70" i="22"/>
  <c r="BD68" i="22"/>
  <c r="BD66" i="22"/>
  <c r="BL85" i="22"/>
  <c r="BL83" i="22"/>
  <c r="BL81" i="22"/>
  <c r="BL78" i="22"/>
  <c r="BL76" i="22"/>
  <c r="BL73" i="22"/>
  <c r="BL84" i="22"/>
  <c r="BL82" i="22"/>
  <c r="BL79" i="22"/>
  <c r="BL77" i="22"/>
  <c r="BL75" i="22"/>
  <c r="BL72" i="22"/>
  <c r="BL70" i="22"/>
  <c r="BL68" i="22"/>
  <c r="BL66" i="22"/>
  <c r="L64" i="22"/>
  <c r="T64" i="22"/>
  <c r="AB64" i="22"/>
  <c r="AJ64" i="22"/>
  <c r="AR64" i="22"/>
  <c r="AZ64" i="22"/>
  <c r="BH64" i="22"/>
  <c r="H65" i="22"/>
  <c r="P65" i="22"/>
  <c r="X65" i="22"/>
  <c r="AG65" i="22"/>
  <c r="AP65" i="22"/>
  <c r="AY65" i="22"/>
  <c r="BI65" i="22"/>
  <c r="J66" i="22"/>
  <c r="S66" i="22"/>
  <c r="AC66" i="22"/>
  <c r="AO66" i="22"/>
  <c r="AY66" i="22"/>
  <c r="BI66" i="22"/>
  <c r="M67" i="22"/>
  <c r="W67" i="22"/>
  <c r="AH67" i="22"/>
  <c r="AV67" i="22"/>
  <c r="BI67" i="22"/>
  <c r="M68" i="22"/>
  <c r="Z68" i="22"/>
  <c r="AL68" i="22"/>
  <c r="BA68" i="22"/>
  <c r="BE69" i="22"/>
  <c r="M70" i="22"/>
  <c r="AC70" i="22"/>
  <c r="AS70" i="22"/>
  <c r="BI70" i="22"/>
  <c r="E72" i="22"/>
  <c r="U72" i="22"/>
  <c r="AK72" i="22"/>
  <c r="Z73" i="22"/>
  <c r="AD75" i="22"/>
  <c r="AH76" i="22"/>
  <c r="F77" i="22"/>
  <c r="AL77" i="22"/>
  <c r="J78" i="22"/>
  <c r="AQ78" i="22"/>
  <c r="AC79" i="22"/>
  <c r="J81" i="22"/>
  <c r="AK82" i="22"/>
  <c r="R83" i="22"/>
  <c r="AS84" i="22"/>
  <c r="BJ85" i="22"/>
  <c r="BJ83" i="22"/>
  <c r="BJ81" i="22"/>
  <c r="BJ78" i="22"/>
  <c r="BJ76" i="22"/>
  <c r="BJ73" i="22"/>
  <c r="BJ72" i="22"/>
  <c r="BJ82" i="22"/>
  <c r="BJ70" i="22"/>
  <c r="BJ68" i="22"/>
  <c r="F69" i="22"/>
  <c r="I84" i="22"/>
  <c r="I82" i="22"/>
  <c r="I79" i="22"/>
  <c r="I77" i="22"/>
  <c r="I75" i="22"/>
  <c r="I76" i="22"/>
  <c r="I85" i="22"/>
  <c r="Q84" i="22"/>
  <c r="Q82" i="22"/>
  <c r="Q79" i="22"/>
  <c r="Q77" i="22"/>
  <c r="Q75" i="22"/>
  <c r="Q78" i="22"/>
  <c r="Q73" i="22"/>
  <c r="Q81" i="22"/>
  <c r="Y84" i="22"/>
  <c r="Y82" i="22"/>
  <c r="Y79" i="22"/>
  <c r="Y77" i="22"/>
  <c r="Y75" i="22"/>
  <c r="Y76" i="22"/>
  <c r="Y83" i="22"/>
  <c r="AG84" i="22"/>
  <c r="AG82" i="22"/>
  <c r="AG79" i="22"/>
  <c r="AG77" i="22"/>
  <c r="AG75" i="22"/>
  <c r="AG78" i="22"/>
  <c r="AG73" i="22"/>
  <c r="AG85" i="22"/>
  <c r="AO84" i="22"/>
  <c r="AO82" i="22"/>
  <c r="AO79" i="22"/>
  <c r="AO77" i="22"/>
  <c r="AO75" i="22"/>
  <c r="AO81" i="22"/>
  <c r="AO76" i="22"/>
  <c r="AO78" i="22"/>
  <c r="AW84" i="22"/>
  <c r="AW82" i="22"/>
  <c r="AW79" i="22"/>
  <c r="AW77" i="22"/>
  <c r="AW75" i="22"/>
  <c r="AW83" i="22"/>
  <c r="AW73" i="22"/>
  <c r="AW72" i="22"/>
  <c r="AW78" i="22"/>
  <c r="AW81" i="22"/>
  <c r="BE84" i="22"/>
  <c r="BE82" i="22"/>
  <c r="BE79" i="22"/>
  <c r="BE77" i="22"/>
  <c r="BE75" i="22"/>
  <c r="BE85" i="22"/>
  <c r="BE76" i="22"/>
  <c r="BE81" i="22"/>
  <c r="BE83" i="22"/>
  <c r="E64" i="22"/>
  <c r="M64" i="22"/>
  <c r="U64" i="22"/>
  <c r="AC64" i="22"/>
  <c r="AK64" i="22"/>
  <c r="AS64" i="22"/>
  <c r="BA64" i="22"/>
  <c r="BI64" i="22"/>
  <c r="I65" i="22"/>
  <c r="Q65" i="22"/>
  <c r="Y65" i="22"/>
  <c r="BA65" i="22"/>
  <c r="BJ65" i="22"/>
  <c r="T66" i="22"/>
  <c r="AZ66" i="22"/>
  <c r="BJ66" i="22"/>
  <c r="N67" i="22"/>
  <c r="AK67" i="22"/>
  <c r="AW67" i="22"/>
  <c r="BJ67" i="22"/>
  <c r="N68" i="22"/>
  <c r="AB68" i="22"/>
  <c r="AO68" i="22"/>
  <c r="BE68" i="22"/>
  <c r="M69" i="22"/>
  <c r="AC69" i="22"/>
  <c r="AS69" i="22"/>
  <c r="BI69" i="22"/>
  <c r="Q70" i="22"/>
  <c r="AG70" i="22"/>
  <c r="AW70" i="22"/>
  <c r="E71" i="22"/>
  <c r="U71" i="22"/>
  <c r="AK71" i="22"/>
  <c r="BA71" i="22"/>
  <c r="I72" i="22"/>
  <c r="Y72" i="22"/>
  <c r="AO72" i="22"/>
  <c r="BK72" i="22"/>
  <c r="F75" i="22"/>
  <c r="AL75" i="22"/>
  <c r="N77" i="22"/>
  <c r="AT77" i="22"/>
  <c r="BE78" i="22"/>
  <c r="AL79" i="22"/>
  <c r="S81" i="22"/>
  <c r="E82" i="22"/>
  <c r="AT82" i="22"/>
  <c r="M84" i="22"/>
  <c r="BB84" i="22"/>
  <c r="AI85" i="22"/>
  <c r="AD85" i="22"/>
  <c r="AD83" i="22"/>
  <c r="AD81" i="22"/>
  <c r="AD78" i="22"/>
  <c r="AD76" i="22"/>
  <c r="AD73" i="22"/>
  <c r="AD84" i="22"/>
  <c r="AD79" i="22"/>
  <c r="AD72" i="22"/>
  <c r="AD70" i="22"/>
  <c r="AD82" i="22"/>
  <c r="V65" i="22"/>
  <c r="BB69" i="22"/>
  <c r="BJ79" i="22"/>
  <c r="J84" i="22"/>
  <c r="J82" i="22"/>
  <c r="J79" i="22"/>
  <c r="J77" i="22"/>
  <c r="J75" i="22"/>
  <c r="J85" i="22"/>
  <c r="J71" i="22"/>
  <c r="J69" i="22"/>
  <c r="R84" i="22"/>
  <c r="R82" i="22"/>
  <c r="R79" i="22"/>
  <c r="R77" i="22"/>
  <c r="R75" i="22"/>
  <c r="R81" i="22"/>
  <c r="R71" i="22"/>
  <c r="R69" i="22"/>
  <c r="Z84" i="22"/>
  <c r="Z82" i="22"/>
  <c r="Z79" i="22"/>
  <c r="Z77" i="22"/>
  <c r="Z75" i="22"/>
  <c r="Z83" i="22"/>
  <c r="Z71" i="22"/>
  <c r="Z69" i="22"/>
  <c r="Z81" i="22"/>
  <c r="AH84" i="22"/>
  <c r="AH82" i="22"/>
  <c r="AH79" i="22"/>
  <c r="AH77" i="22"/>
  <c r="AH75" i="22"/>
  <c r="AH85" i="22"/>
  <c r="AH81" i="22"/>
  <c r="AH71" i="22"/>
  <c r="AH69" i="22"/>
  <c r="AH83" i="22"/>
  <c r="AP84" i="22"/>
  <c r="AP82" i="22"/>
  <c r="AP79" i="22"/>
  <c r="AP77" i="22"/>
  <c r="AP75" i="22"/>
  <c r="AP83" i="22"/>
  <c r="AP71" i="22"/>
  <c r="AP69" i="22"/>
  <c r="AP85" i="22"/>
  <c r="AX84" i="22"/>
  <c r="AX82" i="22"/>
  <c r="AX79" i="22"/>
  <c r="AX77" i="22"/>
  <c r="AX75" i="22"/>
  <c r="AX72" i="22"/>
  <c r="AX78" i="22"/>
  <c r="AX85" i="22"/>
  <c r="AX71" i="22"/>
  <c r="AX69" i="22"/>
  <c r="BF84" i="22"/>
  <c r="BF82" i="22"/>
  <c r="BF79" i="22"/>
  <c r="BF77" i="22"/>
  <c r="BF75" i="22"/>
  <c r="BF72" i="22"/>
  <c r="BF85" i="22"/>
  <c r="BF81" i="22"/>
  <c r="BF71" i="22"/>
  <c r="BF69" i="22"/>
  <c r="F64" i="22"/>
  <c r="N64" i="22"/>
  <c r="V64" i="22"/>
  <c r="AD64" i="22"/>
  <c r="AL64" i="22"/>
  <c r="AT64" i="22"/>
  <c r="BB64" i="22"/>
  <c r="BJ64" i="22"/>
  <c r="J65" i="22"/>
  <c r="R65" i="22"/>
  <c r="Z65" i="22"/>
  <c r="AI65" i="22"/>
  <c r="AS65" i="22"/>
  <c r="BB65" i="22"/>
  <c r="BK65" i="22"/>
  <c r="L66" i="22"/>
  <c r="U66" i="22"/>
  <c r="AG66" i="22"/>
  <c r="AQ66" i="22"/>
  <c r="BA66" i="22"/>
  <c r="E67" i="22"/>
  <c r="O67" i="22"/>
  <c r="Y67" i="22"/>
  <c r="AL67" i="22"/>
  <c r="AX67" i="22"/>
  <c r="BL67" i="22"/>
  <c r="Q68" i="22"/>
  <c r="AC68" i="22"/>
  <c r="AP68" i="22"/>
  <c r="BF68" i="22"/>
  <c r="N69" i="22"/>
  <c r="AD69" i="22"/>
  <c r="AT69" i="22"/>
  <c r="BJ69" i="22"/>
  <c r="R70" i="22"/>
  <c r="AH70" i="22"/>
  <c r="AX70" i="22"/>
  <c r="F71" i="22"/>
  <c r="AL71" i="22"/>
  <c r="BB71" i="22"/>
  <c r="J72" i="22"/>
  <c r="Z72" i="22"/>
  <c r="AP72" i="22"/>
  <c r="E73" i="22"/>
  <c r="G75" i="22"/>
  <c r="AM75" i="22"/>
  <c r="O77" i="22"/>
  <c r="AU77" i="22"/>
  <c r="BF78" i="22"/>
  <c r="AM79" i="22"/>
  <c r="Y81" i="22"/>
  <c r="F82" i="22"/>
  <c r="AU82" i="22"/>
  <c r="AG83" i="22"/>
  <c r="BC84" i="22"/>
  <c r="AO85" i="22"/>
  <c r="V85" i="22"/>
  <c r="V83" i="22"/>
  <c r="V81" i="22"/>
  <c r="V78" i="22"/>
  <c r="V76" i="22"/>
  <c r="V73" i="22"/>
  <c r="V82" i="22"/>
  <c r="V72" i="22"/>
  <c r="V70" i="22"/>
  <c r="V79" i="22"/>
  <c r="V68" i="22"/>
  <c r="K84" i="22"/>
  <c r="K82" i="22"/>
  <c r="K79" i="22"/>
  <c r="K85" i="22"/>
  <c r="K77" i="22"/>
  <c r="K71" i="22"/>
  <c r="K69" i="22"/>
  <c r="K67" i="22"/>
  <c r="K81" i="22"/>
  <c r="K78" i="22"/>
  <c r="K73" i="22"/>
  <c r="K83" i="22"/>
  <c r="K75" i="22"/>
  <c r="K72" i="22"/>
  <c r="K70" i="22"/>
  <c r="K68" i="22"/>
  <c r="S84" i="22"/>
  <c r="S82" i="22"/>
  <c r="S79" i="22"/>
  <c r="S75" i="22"/>
  <c r="S71" i="22"/>
  <c r="S69" i="22"/>
  <c r="S67" i="22"/>
  <c r="S83" i="22"/>
  <c r="S76" i="22"/>
  <c r="S85" i="22"/>
  <c r="S77" i="22"/>
  <c r="S72" i="22"/>
  <c r="S70" i="22"/>
  <c r="S68" i="22"/>
  <c r="AA84" i="22"/>
  <c r="AA82" i="22"/>
  <c r="AA79" i="22"/>
  <c r="AA77" i="22"/>
  <c r="AA71" i="22"/>
  <c r="AA69" i="22"/>
  <c r="AA67" i="22"/>
  <c r="AA85" i="22"/>
  <c r="AA78" i="22"/>
  <c r="AA73" i="22"/>
  <c r="AA75" i="22"/>
  <c r="AA72" i="22"/>
  <c r="AA70" i="22"/>
  <c r="AA68" i="22"/>
  <c r="AI84" i="22"/>
  <c r="AI82" i="22"/>
  <c r="AI79" i="22"/>
  <c r="AI81" i="22"/>
  <c r="AI75" i="22"/>
  <c r="AI71" i="22"/>
  <c r="AI69" i="22"/>
  <c r="AI67" i="22"/>
  <c r="AI76" i="22"/>
  <c r="AI77" i="22"/>
  <c r="AI72" i="22"/>
  <c r="AI70" i="22"/>
  <c r="AI68" i="22"/>
  <c r="AQ84" i="22"/>
  <c r="AQ82" i="22"/>
  <c r="AQ79" i="22"/>
  <c r="AQ83" i="22"/>
  <c r="AQ77" i="22"/>
  <c r="AQ71" i="22"/>
  <c r="AQ69" i="22"/>
  <c r="AQ67" i="22"/>
  <c r="AQ73" i="22"/>
  <c r="AQ75" i="22"/>
  <c r="AQ72" i="22"/>
  <c r="AQ70" i="22"/>
  <c r="AQ68" i="22"/>
  <c r="AY84" i="22"/>
  <c r="AY82" i="22"/>
  <c r="AY79" i="22"/>
  <c r="AY78" i="22"/>
  <c r="AY85" i="22"/>
  <c r="AY75" i="22"/>
  <c r="AY71" i="22"/>
  <c r="AY69" i="22"/>
  <c r="AY67" i="22"/>
  <c r="AY76" i="22"/>
  <c r="AY77" i="22"/>
  <c r="AY70" i="22"/>
  <c r="AY68" i="22"/>
  <c r="BG84" i="22"/>
  <c r="BG82" i="22"/>
  <c r="BG79" i="22"/>
  <c r="BG85" i="22"/>
  <c r="BG81" i="22"/>
  <c r="BG77" i="22"/>
  <c r="BG71" i="22"/>
  <c r="BG69" i="22"/>
  <c r="BG67" i="22"/>
  <c r="BG73" i="22"/>
  <c r="BG72" i="22"/>
  <c r="BG78" i="22"/>
  <c r="BG75" i="22"/>
  <c r="BG70" i="22"/>
  <c r="BG68" i="22"/>
  <c r="G64" i="22"/>
  <c r="O64" i="22"/>
  <c r="W64" i="22"/>
  <c r="AE64" i="22"/>
  <c r="AM64" i="22"/>
  <c r="AU64" i="22"/>
  <c r="BC64" i="22"/>
  <c r="BK64" i="22"/>
  <c r="K65" i="22"/>
  <c r="S65" i="22"/>
  <c r="AA65" i="22"/>
  <c r="AK65" i="22"/>
  <c r="AT65" i="22"/>
  <c r="BC65" i="22"/>
  <c r="BL65" i="22"/>
  <c r="M66" i="22"/>
  <c r="V66" i="22"/>
  <c r="AH66" i="22"/>
  <c r="AR66" i="22"/>
  <c r="BB66" i="22"/>
  <c r="F67" i="22"/>
  <c r="P67" i="22"/>
  <c r="Z67" i="22"/>
  <c r="AN67" i="22"/>
  <c r="BA67" i="22"/>
  <c r="E68" i="22"/>
  <c r="R68" i="22"/>
  <c r="AD68" i="22"/>
  <c r="AR68" i="22"/>
  <c r="P69" i="22"/>
  <c r="AF69" i="22"/>
  <c r="AV69" i="22"/>
  <c r="BL69" i="22"/>
  <c r="H71" i="22"/>
  <c r="X71" i="22"/>
  <c r="AN71" i="22"/>
  <c r="BD71" i="22"/>
  <c r="I73" i="22"/>
  <c r="AO73" i="22"/>
  <c r="M75" i="22"/>
  <c r="AS75" i="22"/>
  <c r="Q76" i="22"/>
  <c r="AW76" i="22"/>
  <c r="U77" i="22"/>
  <c r="BA77" i="22"/>
  <c r="Y78" i="22"/>
  <c r="E79" i="22"/>
  <c r="AT79" i="22"/>
  <c r="AA81" i="22"/>
  <c r="M82" i="22"/>
  <c r="AI83" i="22"/>
  <c r="U84" i="22"/>
  <c r="BJ84" i="22"/>
  <c r="AQ85" i="22"/>
  <c r="N85" i="22"/>
  <c r="N83" i="22"/>
  <c r="N81" i="22"/>
  <c r="N78" i="22"/>
  <c r="N76" i="22"/>
  <c r="N73" i="22"/>
  <c r="N79" i="22"/>
  <c r="N72" i="22"/>
  <c r="N70" i="22"/>
  <c r="BB85" i="22"/>
  <c r="BB83" i="22"/>
  <c r="BB81" i="22"/>
  <c r="BB78" i="22"/>
  <c r="BB76" i="22"/>
  <c r="BB73" i="22"/>
  <c r="BB79" i="22"/>
  <c r="BB70" i="22"/>
  <c r="BB68" i="22"/>
  <c r="BB72" i="22"/>
  <c r="AT71" i="22"/>
  <c r="BJ71" i="22"/>
  <c r="L84" i="22"/>
  <c r="L82" i="22"/>
  <c r="L79" i="22"/>
  <c r="L77" i="22"/>
  <c r="L75" i="22"/>
  <c r="L85" i="22"/>
  <c r="L83" i="22"/>
  <c r="L81" i="22"/>
  <c r="L78" i="22"/>
  <c r="L76" i="22"/>
  <c r="L73" i="22"/>
  <c r="L71" i="22"/>
  <c r="L69" i="22"/>
  <c r="L67" i="22"/>
  <c r="T84" i="22"/>
  <c r="T82" i="22"/>
  <c r="T79" i="22"/>
  <c r="T77" i="22"/>
  <c r="T75" i="22"/>
  <c r="T85" i="22"/>
  <c r="T83" i="22"/>
  <c r="T81" i="22"/>
  <c r="T78" i="22"/>
  <c r="T76" i="22"/>
  <c r="T73" i="22"/>
  <c r="T71" i="22"/>
  <c r="T69" i="22"/>
  <c r="T67" i="22"/>
  <c r="AB84" i="22"/>
  <c r="AB82" i="22"/>
  <c r="AB79" i="22"/>
  <c r="AB77" i="22"/>
  <c r="AB75" i="22"/>
  <c r="AB85" i="22"/>
  <c r="AB83" i="22"/>
  <c r="AB81" i="22"/>
  <c r="AB78" i="22"/>
  <c r="AB76" i="22"/>
  <c r="AB73" i="22"/>
  <c r="AB71" i="22"/>
  <c r="AB69" i="22"/>
  <c r="AB67" i="22"/>
  <c r="AB65" i="22"/>
  <c r="AJ84" i="22"/>
  <c r="AJ82" i="22"/>
  <c r="AJ79" i="22"/>
  <c r="AJ77" i="22"/>
  <c r="AJ75" i="22"/>
  <c r="AJ85" i="22"/>
  <c r="AJ83" i="22"/>
  <c r="AJ81" i="22"/>
  <c r="AJ78" i="22"/>
  <c r="AJ76" i="22"/>
  <c r="AJ73" i="22"/>
  <c r="AJ71" i="22"/>
  <c r="AJ69" i="22"/>
  <c r="AJ67" i="22"/>
  <c r="AJ65" i="22"/>
  <c r="AR84" i="22"/>
  <c r="AR82" i="22"/>
  <c r="AR79" i="22"/>
  <c r="AR77" i="22"/>
  <c r="AR75" i="22"/>
  <c r="AR85" i="22"/>
  <c r="AR83" i="22"/>
  <c r="AR81" i="22"/>
  <c r="AR78" i="22"/>
  <c r="AR76" i="22"/>
  <c r="AR73" i="22"/>
  <c r="AR71" i="22"/>
  <c r="AR69" i="22"/>
  <c r="AR67" i="22"/>
  <c r="AR65" i="22"/>
  <c r="AZ84" i="22"/>
  <c r="AZ82" i="22"/>
  <c r="AZ79" i="22"/>
  <c r="AZ77" i="22"/>
  <c r="AZ75" i="22"/>
  <c r="AZ72" i="22"/>
  <c r="AZ85" i="22"/>
  <c r="AZ83" i="22"/>
  <c r="AZ81" i="22"/>
  <c r="AZ78" i="22"/>
  <c r="AZ76" i="22"/>
  <c r="AZ73" i="22"/>
  <c r="AZ71" i="22"/>
  <c r="AZ69" i="22"/>
  <c r="AZ67" i="22"/>
  <c r="AZ65" i="22"/>
  <c r="BH84" i="22"/>
  <c r="BH82" i="22"/>
  <c r="BH79" i="22"/>
  <c r="BH77" i="22"/>
  <c r="BH75" i="22"/>
  <c r="BH72" i="22"/>
  <c r="BH85" i="22"/>
  <c r="BH83" i="22"/>
  <c r="BH81" i="22"/>
  <c r="BH78" i="22"/>
  <c r="BH76" i="22"/>
  <c r="BH73" i="22"/>
  <c r="BH71" i="22"/>
  <c r="BH69" i="22"/>
  <c r="BH67" i="22"/>
  <c r="BH65" i="22"/>
  <c r="L65" i="22"/>
  <c r="T65" i="22"/>
  <c r="AC65" i="22"/>
  <c r="AL65" i="22"/>
  <c r="E66" i="22"/>
  <c r="N66" i="22"/>
  <c r="Y66" i="22"/>
  <c r="AS66" i="22"/>
  <c r="BE66" i="22"/>
  <c r="Q67" i="22"/>
  <c r="AC67" i="22"/>
  <c r="AO67" i="22"/>
  <c r="BB67" i="22"/>
  <c r="F68" i="22"/>
  <c r="T68" i="22"/>
  <c r="AG68" i="22"/>
  <c r="AS68" i="22"/>
  <c r="BI68" i="22"/>
  <c r="Q69" i="22"/>
  <c r="AG69" i="22"/>
  <c r="AW69" i="22"/>
  <c r="E70" i="22"/>
  <c r="U70" i="22"/>
  <c r="AK70" i="22"/>
  <c r="BA70" i="22"/>
  <c r="I71" i="22"/>
  <c r="Y71" i="22"/>
  <c r="AO71" i="22"/>
  <c r="BE71" i="22"/>
  <c r="M72" i="22"/>
  <c r="AC72" i="22"/>
  <c r="AS72" i="22"/>
  <c r="J73" i="22"/>
  <c r="AP73" i="22"/>
  <c r="N75" i="22"/>
  <c r="AT75" i="22"/>
  <c r="R76" i="22"/>
  <c r="AX76" i="22"/>
  <c r="V77" i="22"/>
  <c r="BB77" i="22"/>
  <c r="Z78" i="22"/>
  <c r="F79" i="22"/>
  <c r="AU79" i="22"/>
  <c r="AG81" i="22"/>
  <c r="N82" i="22"/>
  <c r="BC82" i="22"/>
  <c r="AO83" i="22"/>
  <c r="V84" i="22"/>
  <c r="BK84" i="22"/>
  <c r="AW85" i="22"/>
  <c r="BM25" i="22"/>
  <c r="BN25" i="22"/>
  <c r="BO25" i="22"/>
  <c r="BM26" i="22"/>
  <c r="BN26" i="22"/>
  <c r="BO26" i="22"/>
  <c r="F38" i="19"/>
  <c r="E38" i="19"/>
  <c r="D38" i="19"/>
  <c r="C38" i="19"/>
  <c r="B38" i="19"/>
  <c r="F33" i="11"/>
  <c r="E33" i="11"/>
  <c r="D33" i="11"/>
  <c r="C33" i="11"/>
  <c r="B33" i="11"/>
  <c r="F29" i="11"/>
  <c r="E29" i="11"/>
  <c r="D29" i="11"/>
  <c r="C29" i="11"/>
  <c r="B29" i="11"/>
  <c r="F37" i="16"/>
  <c r="E37" i="16"/>
  <c r="D37" i="16"/>
  <c r="C37" i="16"/>
  <c r="B37" i="16"/>
  <c r="C179" i="2"/>
  <c r="C183" i="2"/>
  <c r="B183" i="2"/>
  <c r="B179" i="2"/>
  <c r="E39" i="19" l="1"/>
  <c r="G38" i="19"/>
  <c r="D39" i="19"/>
  <c r="G29" i="11"/>
  <c r="E30" i="11"/>
  <c r="D30" i="11"/>
  <c r="G37" i="16"/>
  <c r="E38" i="16"/>
  <c r="D38" i="16"/>
  <c r="B33" i="2" l="1"/>
  <c r="F33" i="2"/>
  <c r="E33" i="2"/>
  <c r="D33" i="2"/>
  <c r="C33" i="2"/>
  <c r="AV8" i="21"/>
  <c r="AW8" i="21"/>
  <c r="AX8" i="21"/>
  <c r="AY8" i="21"/>
  <c r="AZ8" i="21"/>
  <c r="BA8" i="21"/>
  <c r="BB8" i="21"/>
  <c r="BC8" i="21"/>
  <c r="BD8" i="21"/>
  <c r="BE8" i="21"/>
  <c r="BF8" i="21"/>
  <c r="BG8" i="21"/>
  <c r="BH8" i="21"/>
  <c r="BI8" i="21"/>
  <c r="BJ8" i="21"/>
  <c r="BK8" i="21"/>
  <c r="BL8" i="21"/>
  <c r="AV9" i="21"/>
  <c r="AW9" i="21"/>
  <c r="AX9" i="21"/>
  <c r="AY9" i="21"/>
  <c r="AZ9" i="21"/>
  <c r="BA9" i="21"/>
  <c r="BB9" i="21"/>
  <c r="BC9" i="21"/>
  <c r="BD9" i="21"/>
  <c r="BE9" i="21"/>
  <c r="BF9" i="21"/>
  <c r="BG9" i="21"/>
  <c r="BH9" i="21"/>
  <c r="BI9" i="21"/>
  <c r="BJ9" i="21"/>
  <c r="BK9" i="21"/>
  <c r="BL9" i="21"/>
  <c r="AV10" i="21"/>
  <c r="AW10" i="21"/>
  <c r="AX10" i="21"/>
  <c r="AY10" i="21"/>
  <c r="AZ10" i="21"/>
  <c r="BA10" i="21"/>
  <c r="BB10" i="21"/>
  <c r="BC10" i="21"/>
  <c r="BD10" i="21"/>
  <c r="BE10" i="21"/>
  <c r="BF10" i="21"/>
  <c r="BG10" i="21"/>
  <c r="BH10" i="21"/>
  <c r="BI10" i="21"/>
  <c r="BJ10" i="21"/>
  <c r="BK10" i="21"/>
  <c r="BL10" i="21"/>
  <c r="AV25" i="21"/>
  <c r="AW25" i="21"/>
  <c r="AX25" i="21"/>
  <c r="AY25" i="21"/>
  <c r="AZ25" i="21"/>
  <c r="BA25" i="21"/>
  <c r="BB25" i="21"/>
  <c r="BC25" i="21"/>
  <c r="BD25" i="21"/>
  <c r="BE25" i="21"/>
  <c r="BF25" i="21"/>
  <c r="BG25" i="21"/>
  <c r="BH25" i="21"/>
  <c r="BI25" i="21"/>
  <c r="BJ25" i="21"/>
  <c r="BK25" i="21"/>
  <c r="BL25" i="21"/>
  <c r="AV26" i="21"/>
  <c r="AW26" i="21"/>
  <c r="AX26" i="21"/>
  <c r="AY26" i="21"/>
  <c r="AZ26" i="21"/>
  <c r="BA26" i="21"/>
  <c r="BB26" i="21"/>
  <c r="BC26" i="21"/>
  <c r="BD26" i="21"/>
  <c r="BE26" i="21"/>
  <c r="BF26" i="21"/>
  <c r="BG26" i="21"/>
  <c r="BH26" i="21"/>
  <c r="BI26" i="21"/>
  <c r="BJ26" i="21"/>
  <c r="BK26" i="21"/>
  <c r="BL26" i="21"/>
  <c r="AV29" i="21"/>
  <c r="AW29" i="21"/>
  <c r="AX29" i="21"/>
  <c r="AY29" i="21"/>
  <c r="AZ29" i="21"/>
  <c r="BA29" i="21"/>
  <c r="BB29" i="21"/>
  <c r="BC29" i="21"/>
  <c r="BD29" i="21"/>
  <c r="BE29" i="21"/>
  <c r="BF29" i="21"/>
  <c r="BG29" i="21"/>
  <c r="BH29" i="21"/>
  <c r="BI29" i="21"/>
  <c r="BJ29" i="21"/>
  <c r="BK29" i="21"/>
  <c r="BL29" i="21"/>
  <c r="AV30" i="21"/>
  <c r="AW30" i="21"/>
  <c r="AX30" i="21"/>
  <c r="AY30" i="21"/>
  <c r="AZ30" i="21"/>
  <c r="BA30" i="21"/>
  <c r="BB30" i="21"/>
  <c r="BC30" i="21"/>
  <c r="BD30" i="21"/>
  <c r="BE30" i="21"/>
  <c r="BF30" i="21"/>
  <c r="BG30" i="21"/>
  <c r="BH30" i="21"/>
  <c r="BI30" i="21"/>
  <c r="BJ30" i="21"/>
  <c r="BK30" i="21"/>
  <c r="BL30" i="21"/>
  <c r="AV31" i="21"/>
  <c r="AW31" i="21"/>
  <c r="AX31" i="21"/>
  <c r="AY31" i="21"/>
  <c r="AZ31" i="21"/>
  <c r="BA31" i="21"/>
  <c r="BB31" i="21"/>
  <c r="BC31" i="21"/>
  <c r="BD31" i="21"/>
  <c r="BE31" i="21"/>
  <c r="BF31" i="21"/>
  <c r="BG31" i="21"/>
  <c r="BH31" i="21"/>
  <c r="BI31" i="21"/>
  <c r="BJ31" i="21"/>
  <c r="BK31" i="21"/>
  <c r="BL31" i="21"/>
  <c r="AV34" i="21"/>
  <c r="AW34" i="21"/>
  <c r="AX34" i="21"/>
  <c r="AY34" i="21"/>
  <c r="AZ34" i="21"/>
  <c r="BA34" i="21"/>
  <c r="BB34" i="21"/>
  <c r="BC34" i="21"/>
  <c r="BD34" i="21"/>
  <c r="BE34" i="21"/>
  <c r="BF34" i="21"/>
  <c r="BG34" i="21"/>
  <c r="BH34" i="21"/>
  <c r="BI34" i="21"/>
  <c r="BJ34" i="21"/>
  <c r="BK34" i="21"/>
  <c r="BL34" i="21"/>
  <c r="AV35" i="21"/>
  <c r="AW35" i="21"/>
  <c r="AX35" i="21"/>
  <c r="AY35" i="21"/>
  <c r="AZ35" i="21"/>
  <c r="BA35" i="21"/>
  <c r="BB35" i="21"/>
  <c r="BC35" i="21"/>
  <c r="BD35" i="21"/>
  <c r="BE35" i="21"/>
  <c r="BF35" i="21"/>
  <c r="BG35" i="21"/>
  <c r="BH35" i="21"/>
  <c r="BI35" i="21"/>
  <c r="BJ35" i="21"/>
  <c r="BK35" i="21"/>
  <c r="BL35" i="21"/>
  <c r="AV36" i="21"/>
  <c r="AW36" i="21"/>
  <c r="AX36" i="21"/>
  <c r="AY36" i="21"/>
  <c r="AZ36" i="21"/>
  <c r="BA36" i="21"/>
  <c r="BB36" i="21"/>
  <c r="BC36" i="21"/>
  <c r="BD36" i="21"/>
  <c r="BE36" i="21"/>
  <c r="BF36" i="21"/>
  <c r="BG36" i="21"/>
  <c r="BH36" i="21"/>
  <c r="BI36" i="21"/>
  <c r="BJ36" i="21"/>
  <c r="BK36" i="21"/>
  <c r="BL36" i="21"/>
  <c r="AV37" i="21"/>
  <c r="AW37" i="21"/>
  <c r="AX37" i="21"/>
  <c r="AY37" i="21"/>
  <c r="AZ37" i="21"/>
  <c r="BA37" i="21"/>
  <c r="BB37" i="21"/>
  <c r="BC37" i="21"/>
  <c r="BD37" i="21"/>
  <c r="BE37" i="21"/>
  <c r="BF37" i="21"/>
  <c r="BG37" i="21"/>
  <c r="BH37" i="21"/>
  <c r="BI37" i="21"/>
  <c r="BJ37" i="21"/>
  <c r="BK37" i="21"/>
  <c r="BL37" i="21"/>
  <c r="AV38" i="21"/>
  <c r="AW38" i="21"/>
  <c r="AX38" i="21"/>
  <c r="AY38" i="21"/>
  <c r="AZ38" i="21"/>
  <c r="BA38" i="21"/>
  <c r="BB38" i="21"/>
  <c r="BC38" i="21"/>
  <c r="BD38" i="21"/>
  <c r="BE38" i="21"/>
  <c r="BF38" i="21"/>
  <c r="BG38" i="21"/>
  <c r="BH38" i="21"/>
  <c r="BI38" i="21"/>
  <c r="BJ38" i="21"/>
  <c r="BK38" i="21"/>
  <c r="BL38" i="21"/>
  <c r="AV39" i="21"/>
  <c r="AW39" i="21"/>
  <c r="AX39" i="21"/>
  <c r="AY39" i="21"/>
  <c r="AZ39" i="21"/>
  <c r="BA39" i="21"/>
  <c r="BB39" i="21"/>
  <c r="BC39" i="21"/>
  <c r="BD39" i="21"/>
  <c r="BE39" i="21"/>
  <c r="BF39" i="21"/>
  <c r="BG39" i="21"/>
  <c r="BH39" i="21"/>
  <c r="BI39" i="21"/>
  <c r="BJ39" i="21"/>
  <c r="BK39" i="21"/>
  <c r="BL39" i="21"/>
  <c r="AV40" i="21"/>
  <c r="AW40" i="21"/>
  <c r="AX40" i="21"/>
  <c r="AY40" i="21"/>
  <c r="AZ40" i="21"/>
  <c r="BA40" i="21"/>
  <c r="BB40" i="21"/>
  <c r="BC40" i="21"/>
  <c r="BD40" i="21"/>
  <c r="BE40" i="21"/>
  <c r="BF40" i="21"/>
  <c r="BG40" i="21"/>
  <c r="BH40" i="21"/>
  <c r="BI40" i="21"/>
  <c r="BJ40" i="21"/>
  <c r="BK40" i="21"/>
  <c r="BL40" i="21"/>
  <c r="AV41" i="21"/>
  <c r="AW41" i="21"/>
  <c r="AX41" i="21"/>
  <c r="AY41" i="21"/>
  <c r="AZ41" i="21"/>
  <c r="BA41" i="21"/>
  <c r="BB41" i="21"/>
  <c r="BC41" i="21"/>
  <c r="BD41" i="21"/>
  <c r="BE41" i="21"/>
  <c r="BF41" i="21"/>
  <c r="BG41" i="21"/>
  <c r="BH41" i="21"/>
  <c r="BI41" i="21"/>
  <c r="BJ41" i="21"/>
  <c r="BK41" i="21"/>
  <c r="BL41" i="21"/>
  <c r="AV42" i="21"/>
  <c r="AW42" i="21"/>
  <c r="AX42" i="21"/>
  <c r="AY42" i="21"/>
  <c r="AZ42" i="21"/>
  <c r="BA42" i="21"/>
  <c r="BB42" i="21"/>
  <c r="BC42" i="21"/>
  <c r="BD42" i="21"/>
  <c r="BE42" i="21"/>
  <c r="BF42" i="21"/>
  <c r="BG42" i="21"/>
  <c r="BH42" i="21"/>
  <c r="BI42" i="21"/>
  <c r="BJ42" i="21"/>
  <c r="BK42" i="21"/>
  <c r="BL42" i="21"/>
  <c r="AV45" i="21"/>
  <c r="AW45" i="21"/>
  <c r="AX45" i="21"/>
  <c r="AY45" i="21"/>
  <c r="AZ45" i="21"/>
  <c r="BA45" i="21"/>
  <c r="BB45" i="21"/>
  <c r="BC45" i="21"/>
  <c r="BD45" i="21"/>
  <c r="BE45" i="21"/>
  <c r="BF45" i="21"/>
  <c r="BG45" i="21"/>
  <c r="BH45" i="21"/>
  <c r="BI45" i="21"/>
  <c r="BJ45" i="21"/>
  <c r="BK45" i="21"/>
  <c r="BL45" i="21"/>
  <c r="AV46" i="21"/>
  <c r="AW46" i="21"/>
  <c r="AX46" i="21"/>
  <c r="AY46" i="21"/>
  <c r="AZ46" i="21"/>
  <c r="BA46" i="21"/>
  <c r="BB46" i="21"/>
  <c r="BC46" i="21"/>
  <c r="BD46" i="21"/>
  <c r="BE46" i="21"/>
  <c r="BF46" i="21"/>
  <c r="BG46" i="21"/>
  <c r="BH46" i="21"/>
  <c r="BI46" i="21"/>
  <c r="BJ46" i="21"/>
  <c r="BK46" i="21"/>
  <c r="BL46" i="21"/>
  <c r="AV47" i="21"/>
  <c r="AW47" i="21"/>
  <c r="AX47" i="21"/>
  <c r="AY47" i="21"/>
  <c r="AZ47" i="21"/>
  <c r="BA47" i="21"/>
  <c r="BB47" i="21"/>
  <c r="BC47" i="21"/>
  <c r="BD47" i="21"/>
  <c r="BE47" i="21"/>
  <c r="BF47" i="21"/>
  <c r="BG47" i="21"/>
  <c r="BH47" i="21"/>
  <c r="BI47" i="21"/>
  <c r="BJ47" i="21"/>
  <c r="BK47" i="21"/>
  <c r="BL47" i="21"/>
  <c r="AV48" i="21"/>
  <c r="AW48" i="21"/>
  <c r="AX48" i="21"/>
  <c r="AY48" i="21"/>
  <c r="AZ48" i="21"/>
  <c r="BA48" i="21"/>
  <c r="BB48" i="21"/>
  <c r="BC48" i="21"/>
  <c r="BD48" i="21"/>
  <c r="BE48" i="21"/>
  <c r="BF48" i="21"/>
  <c r="BG48" i="21"/>
  <c r="BH48" i="21"/>
  <c r="BI48" i="21"/>
  <c r="BJ48" i="21"/>
  <c r="BK48" i="21"/>
  <c r="BL48" i="21"/>
  <c r="AV49" i="21"/>
  <c r="AW49" i="21"/>
  <c r="AX49" i="21"/>
  <c r="AY49" i="21"/>
  <c r="AZ49" i="21"/>
  <c r="BA49" i="21"/>
  <c r="BB49" i="21"/>
  <c r="BC49" i="21"/>
  <c r="BD49" i="21"/>
  <c r="BE49" i="21"/>
  <c r="BF49" i="21"/>
  <c r="BG49" i="21"/>
  <c r="BH49" i="21"/>
  <c r="BI49" i="21"/>
  <c r="BJ49" i="21"/>
  <c r="BK49" i="21"/>
  <c r="BL49" i="21"/>
  <c r="AV52" i="21"/>
  <c r="AW52" i="21"/>
  <c r="AX52" i="21"/>
  <c r="AY52" i="21"/>
  <c r="AZ52" i="21"/>
  <c r="BA52" i="21"/>
  <c r="BB52" i="21"/>
  <c r="BC52" i="21"/>
  <c r="BD52" i="21"/>
  <c r="BE52" i="21"/>
  <c r="BF52" i="21"/>
  <c r="BG52" i="21"/>
  <c r="BH52" i="21"/>
  <c r="BI52" i="21"/>
  <c r="BJ52" i="21"/>
  <c r="BK52" i="21"/>
  <c r="BL52" i="21"/>
  <c r="AV53" i="21"/>
  <c r="AW53" i="21"/>
  <c r="AX53" i="21"/>
  <c r="AY53" i="21"/>
  <c r="AZ53" i="21"/>
  <c r="BA53" i="21"/>
  <c r="BB53" i="21"/>
  <c r="BC53" i="21"/>
  <c r="BD53" i="21"/>
  <c r="BE53" i="21"/>
  <c r="BF53" i="21"/>
  <c r="BG53" i="21"/>
  <c r="BH53" i="21"/>
  <c r="BI53" i="21"/>
  <c r="BJ53" i="21"/>
  <c r="BK53" i="21"/>
  <c r="BL53" i="21"/>
  <c r="AV56" i="21"/>
  <c r="AV66" i="21" s="1"/>
  <c r="AW56" i="21"/>
  <c r="AW65" i="21" s="1"/>
  <c r="AX56" i="21"/>
  <c r="AY56" i="21"/>
  <c r="AY72" i="21" s="1"/>
  <c r="AZ56" i="21"/>
  <c r="AZ71" i="21" s="1"/>
  <c r="BA56" i="21"/>
  <c r="BA65" i="21" s="1"/>
  <c r="BB56" i="21"/>
  <c r="BB75" i="21" s="1"/>
  <c r="BC56" i="21"/>
  <c r="BC66" i="21" s="1"/>
  <c r="BD56" i="21"/>
  <c r="BD67" i="21" s="1"/>
  <c r="BE56" i="21"/>
  <c r="BE67" i="21" s="1"/>
  <c r="BF56" i="21"/>
  <c r="BG56" i="21"/>
  <c r="BG64" i="21" s="1"/>
  <c r="BH56" i="21"/>
  <c r="BH71" i="21" s="1"/>
  <c r="BI56" i="21"/>
  <c r="BI64" i="21" s="1"/>
  <c r="BJ56" i="21"/>
  <c r="BJ66" i="21" s="1"/>
  <c r="BK56" i="21"/>
  <c r="BK66" i="21" s="1"/>
  <c r="BL56" i="21"/>
  <c r="BL70" i="21" s="1"/>
  <c r="AV57" i="21"/>
  <c r="AW57" i="21"/>
  <c r="AX57" i="21"/>
  <c r="AY57" i="21"/>
  <c r="AZ57" i="21"/>
  <c r="BA57" i="21"/>
  <c r="BB57" i="21"/>
  <c r="BC57" i="21"/>
  <c r="BD57" i="21"/>
  <c r="BE57" i="21"/>
  <c r="BF57" i="21"/>
  <c r="BG57" i="21"/>
  <c r="BH57" i="21"/>
  <c r="BI57" i="21"/>
  <c r="BJ57" i="21"/>
  <c r="BK57" i="21"/>
  <c r="BL57" i="21"/>
  <c r="AV58" i="21"/>
  <c r="AW58" i="21"/>
  <c r="AX58" i="21"/>
  <c r="AY58" i="21"/>
  <c r="AZ58" i="21"/>
  <c r="BA58" i="21"/>
  <c r="BB58" i="21"/>
  <c r="BC58" i="21"/>
  <c r="BD58" i="21"/>
  <c r="BE58" i="21"/>
  <c r="BF58" i="21"/>
  <c r="BG58" i="21"/>
  <c r="BH58" i="21"/>
  <c r="BI58" i="21"/>
  <c r="BJ58" i="21"/>
  <c r="BK58" i="21"/>
  <c r="BL58" i="21"/>
  <c r="AV59" i="21"/>
  <c r="AW59" i="21"/>
  <c r="AX59" i="21"/>
  <c r="AY59" i="21"/>
  <c r="AZ59" i="21"/>
  <c r="BA59" i="21"/>
  <c r="BB59" i="21"/>
  <c r="BC59" i="21"/>
  <c r="BD59" i="21"/>
  <c r="BE59" i="21"/>
  <c r="BF59" i="21"/>
  <c r="BG59" i="21"/>
  <c r="BH59" i="21"/>
  <c r="BI59" i="21"/>
  <c r="BJ59" i="21"/>
  <c r="BK59" i="21"/>
  <c r="BL59" i="21"/>
  <c r="AV60" i="21"/>
  <c r="AW60" i="21"/>
  <c r="AX60" i="21"/>
  <c r="AY60" i="21"/>
  <c r="AZ60" i="21"/>
  <c r="BA60" i="21"/>
  <c r="BB60" i="21"/>
  <c r="BC60" i="21"/>
  <c r="BD60" i="21"/>
  <c r="BE60" i="21"/>
  <c r="BF60" i="21"/>
  <c r="BG60" i="21"/>
  <c r="BH60" i="21"/>
  <c r="BI60" i="21"/>
  <c r="BJ60" i="21"/>
  <c r="BK60" i="21"/>
  <c r="BL60" i="21"/>
  <c r="AV61" i="21"/>
  <c r="AW61" i="21"/>
  <c r="AX61" i="21"/>
  <c r="AY61" i="21"/>
  <c r="AZ61" i="21"/>
  <c r="BA61" i="21"/>
  <c r="BB61" i="21"/>
  <c r="BC61" i="21"/>
  <c r="BD61" i="21"/>
  <c r="BE61" i="21"/>
  <c r="BF61" i="21"/>
  <c r="BG61" i="21"/>
  <c r="BH61" i="21"/>
  <c r="BI61" i="21"/>
  <c r="BJ61" i="21"/>
  <c r="BK61" i="21"/>
  <c r="BL61" i="21"/>
  <c r="AV62" i="21"/>
  <c r="AW62" i="21"/>
  <c r="AX62" i="21"/>
  <c r="AY62" i="21"/>
  <c r="AZ62" i="21"/>
  <c r="BA62" i="21"/>
  <c r="BB62" i="21"/>
  <c r="BC62" i="21"/>
  <c r="BD62" i="21"/>
  <c r="BE62" i="21"/>
  <c r="BF62" i="21"/>
  <c r="BG62" i="21"/>
  <c r="BH62" i="21"/>
  <c r="BI62" i="21"/>
  <c r="BJ62" i="21"/>
  <c r="BK62" i="21"/>
  <c r="BL62" i="21"/>
  <c r="AX64" i="21"/>
  <c r="AY64" i="21"/>
  <c r="BA64" i="21"/>
  <c r="BF64" i="21"/>
  <c r="BJ64" i="21"/>
  <c r="AX65" i="21"/>
  <c r="BB65" i="21"/>
  <c r="BC65" i="21"/>
  <c r="BF65" i="21"/>
  <c r="BJ65" i="21"/>
  <c r="BK65" i="21"/>
  <c r="AX66" i="21"/>
  <c r="AY66" i="21"/>
  <c r="BD66" i="21"/>
  <c r="BF66" i="21"/>
  <c r="AX67" i="21"/>
  <c r="BF67" i="21"/>
  <c r="BG67" i="21"/>
  <c r="AX68" i="21"/>
  <c r="AY68" i="21"/>
  <c r="BC68" i="21"/>
  <c r="BF68" i="21"/>
  <c r="BG68" i="21"/>
  <c r="BK68" i="21"/>
  <c r="AX69" i="21"/>
  <c r="AY69" i="21"/>
  <c r="BC69" i="21"/>
  <c r="BF69" i="21"/>
  <c r="BG69" i="21"/>
  <c r="BI69" i="21"/>
  <c r="BK69" i="21"/>
  <c r="AX70" i="21"/>
  <c r="AY70" i="21"/>
  <c r="BA70" i="21"/>
  <c r="BF70" i="21"/>
  <c r="BG70" i="21"/>
  <c r="BI70" i="21"/>
  <c r="BJ70" i="21"/>
  <c r="AX71" i="21"/>
  <c r="AY71" i="21"/>
  <c r="BA71" i="21"/>
  <c r="BB71" i="21"/>
  <c r="BC71" i="21"/>
  <c r="BF71" i="21"/>
  <c r="BG71" i="21"/>
  <c r="BI71" i="21"/>
  <c r="BK71" i="21"/>
  <c r="AX72" i="21"/>
  <c r="BA72" i="21"/>
  <c r="BF72" i="21"/>
  <c r="BG72" i="21"/>
  <c r="BI72" i="21"/>
  <c r="AX73" i="21"/>
  <c r="AY73" i="21"/>
  <c r="BA73" i="21"/>
  <c r="BB73" i="21"/>
  <c r="BC73" i="21"/>
  <c r="BF73" i="21"/>
  <c r="BG73" i="21"/>
  <c r="BK73" i="21"/>
  <c r="AX75" i="21"/>
  <c r="AY75" i="21"/>
  <c r="BF75" i="21"/>
  <c r="AX76" i="21"/>
  <c r="AY76" i="21"/>
  <c r="BF76" i="21"/>
  <c r="BG76" i="21"/>
  <c r="BI76" i="21"/>
  <c r="AX77" i="21"/>
  <c r="BA77" i="21"/>
  <c r="BC77" i="21"/>
  <c r="BF77" i="21"/>
  <c r="BG77" i="21"/>
  <c r="BI77" i="21"/>
  <c r="BK77" i="21"/>
  <c r="AX78" i="21"/>
  <c r="BA78" i="21"/>
  <c r="BC78" i="21"/>
  <c r="BF78" i="21"/>
  <c r="BG78" i="21"/>
  <c r="BI78" i="21"/>
  <c r="BK78" i="21"/>
  <c r="AV79" i="21"/>
  <c r="AX79" i="21"/>
  <c r="AY79" i="21"/>
  <c r="BF79" i="21"/>
  <c r="BI79" i="21"/>
  <c r="BL79" i="21"/>
  <c r="AV81" i="21"/>
  <c r="AX81" i="21"/>
  <c r="AY81" i="21"/>
  <c r="BA81" i="21"/>
  <c r="BC81" i="21"/>
  <c r="BD81" i="21"/>
  <c r="BF81" i="21"/>
  <c r="BG81" i="21"/>
  <c r="BI81" i="21"/>
  <c r="BK81" i="21"/>
  <c r="BL81" i="21"/>
  <c r="AV82" i="21"/>
  <c r="AX82" i="21"/>
  <c r="AY82" i="21"/>
  <c r="BD82" i="21"/>
  <c r="BF82" i="21"/>
  <c r="BG82" i="21"/>
  <c r="BI82" i="21"/>
  <c r="BL82" i="21"/>
  <c r="AV83" i="21"/>
  <c r="AX83" i="21"/>
  <c r="AY83" i="21"/>
  <c r="BA83" i="21"/>
  <c r="BD83" i="21"/>
  <c r="BF83" i="21"/>
  <c r="BG83" i="21"/>
  <c r="BI83" i="21"/>
  <c r="BJ83" i="21"/>
  <c r="AV84" i="21"/>
  <c r="AX84" i="21"/>
  <c r="AY84" i="21"/>
  <c r="BA84" i="21"/>
  <c r="BC84" i="21"/>
  <c r="BD84" i="21"/>
  <c r="BF84" i="21"/>
  <c r="BG84" i="21"/>
  <c r="BI84" i="21"/>
  <c r="BJ84" i="21"/>
  <c r="BK84" i="21"/>
  <c r="AV85" i="21"/>
  <c r="AX85" i="21"/>
  <c r="AY85" i="21"/>
  <c r="BA85" i="21"/>
  <c r="BC85" i="21"/>
  <c r="BD85" i="21"/>
  <c r="BF85" i="21"/>
  <c r="BG85" i="21"/>
  <c r="BI85" i="21"/>
  <c r="BK85" i="21"/>
  <c r="BL85" i="21"/>
  <c r="AV88" i="21"/>
  <c r="AW88" i="21"/>
  <c r="AX88" i="21"/>
  <c r="AY88" i="21"/>
  <c r="AZ88" i="21"/>
  <c r="BA88" i="21"/>
  <c r="BB88" i="21"/>
  <c r="BC88" i="21"/>
  <c r="BD88" i="21"/>
  <c r="BE88" i="21"/>
  <c r="BF88" i="21"/>
  <c r="BG88" i="21"/>
  <c r="BH88" i="21"/>
  <c r="BI88" i="21"/>
  <c r="BJ88" i="21"/>
  <c r="BK88" i="21"/>
  <c r="BL88" i="21"/>
  <c r="AV89" i="21"/>
  <c r="AW89" i="21"/>
  <c r="AX89" i="21"/>
  <c r="AY89" i="21"/>
  <c r="AZ89" i="21"/>
  <c r="BA89" i="21"/>
  <c r="BB89" i="21"/>
  <c r="BC89" i="21"/>
  <c r="BD89" i="21"/>
  <c r="BE89" i="21"/>
  <c r="BF89" i="21"/>
  <c r="BG89" i="21"/>
  <c r="BH89" i="21"/>
  <c r="BI89" i="21"/>
  <c r="BJ89" i="21"/>
  <c r="BK89" i="21"/>
  <c r="BL89" i="21"/>
  <c r="AV90" i="21"/>
  <c r="AW90" i="21"/>
  <c r="AX90" i="21"/>
  <c r="AY90" i="21"/>
  <c r="AZ90" i="21"/>
  <c r="BA90" i="21"/>
  <c r="BB90" i="21"/>
  <c r="BC90" i="21"/>
  <c r="BD90" i="21"/>
  <c r="BE90" i="21"/>
  <c r="BF90" i="21"/>
  <c r="BG90" i="21"/>
  <c r="BH90" i="21"/>
  <c r="BI90" i="21"/>
  <c r="BJ90" i="21"/>
  <c r="BK90" i="21"/>
  <c r="BL90" i="21"/>
  <c r="AV91" i="21"/>
  <c r="AW91" i="21"/>
  <c r="AX91" i="21"/>
  <c r="AY91" i="21"/>
  <c r="AZ91" i="21"/>
  <c r="BA91" i="21"/>
  <c r="BB91" i="21"/>
  <c r="BC91" i="21"/>
  <c r="BD91" i="21"/>
  <c r="BE91" i="21"/>
  <c r="BF91" i="21"/>
  <c r="BG91" i="21"/>
  <c r="BH91" i="21"/>
  <c r="BI91" i="21"/>
  <c r="BJ91" i="21"/>
  <c r="BK91" i="21"/>
  <c r="BL91" i="21"/>
  <c r="AV92" i="21"/>
  <c r="AW92" i="21"/>
  <c r="AX92" i="21"/>
  <c r="AY92" i="21"/>
  <c r="AZ92" i="21"/>
  <c r="BA92" i="21"/>
  <c r="BB92" i="21"/>
  <c r="BC92" i="21"/>
  <c r="BD92" i="21"/>
  <c r="BE92" i="21"/>
  <c r="BF92" i="21"/>
  <c r="BG92" i="21"/>
  <c r="BH92" i="21"/>
  <c r="BI92" i="21"/>
  <c r="BJ92" i="21"/>
  <c r="BK92" i="21"/>
  <c r="BL92" i="21"/>
  <c r="AV93" i="21"/>
  <c r="AW93" i="21"/>
  <c r="AX93" i="21"/>
  <c r="AY93" i="21"/>
  <c r="AZ93" i="21"/>
  <c r="BA93" i="21"/>
  <c r="BB93" i="21"/>
  <c r="BC93" i="21"/>
  <c r="BD93" i="21"/>
  <c r="BE93" i="21"/>
  <c r="BF93" i="21"/>
  <c r="BG93" i="21"/>
  <c r="BH93" i="21"/>
  <c r="BI93" i="21"/>
  <c r="BJ93" i="21"/>
  <c r="BK93" i="21"/>
  <c r="BL93" i="21"/>
  <c r="AV94" i="21"/>
  <c r="AW94" i="21"/>
  <c r="AX94" i="21"/>
  <c r="AY94" i="21"/>
  <c r="AZ94" i="21"/>
  <c r="BA94" i="21"/>
  <c r="BB94" i="21"/>
  <c r="BC94" i="21"/>
  <c r="BD94" i="21"/>
  <c r="BE94" i="21"/>
  <c r="BF94" i="21"/>
  <c r="BG94" i="21"/>
  <c r="BH94" i="21"/>
  <c r="BI94" i="21"/>
  <c r="BJ94" i="21"/>
  <c r="BK94" i="21"/>
  <c r="BL94" i="21"/>
  <c r="AV95" i="21"/>
  <c r="AW95" i="21"/>
  <c r="AX95" i="21"/>
  <c r="AY95" i="21"/>
  <c r="AZ95" i="21"/>
  <c r="BA95" i="21"/>
  <c r="BB95" i="21"/>
  <c r="BC95" i="21"/>
  <c r="BD95" i="21"/>
  <c r="BE95" i="21"/>
  <c r="BF95" i="21"/>
  <c r="BG95" i="21"/>
  <c r="BH95" i="21"/>
  <c r="BI95" i="21"/>
  <c r="BJ95" i="21"/>
  <c r="BK95" i="21"/>
  <c r="BL95" i="21"/>
  <c r="AV96" i="21"/>
  <c r="AW96" i="21"/>
  <c r="AX96" i="21"/>
  <c r="AY96" i="21"/>
  <c r="AZ96" i="21"/>
  <c r="BA96" i="21"/>
  <c r="BB96" i="21"/>
  <c r="BC96" i="21"/>
  <c r="BD96" i="21"/>
  <c r="BE96" i="21"/>
  <c r="BF96" i="21"/>
  <c r="BG96" i="21"/>
  <c r="BH96" i="21"/>
  <c r="BI96" i="21"/>
  <c r="BJ96" i="21"/>
  <c r="BK96" i="21"/>
  <c r="BL96" i="21"/>
  <c r="AV99" i="21"/>
  <c r="AW99" i="21"/>
  <c r="AX99" i="21"/>
  <c r="AY99" i="21"/>
  <c r="AZ99" i="21"/>
  <c r="BA99" i="21"/>
  <c r="BB99" i="21"/>
  <c r="BC99" i="21"/>
  <c r="BD99" i="21"/>
  <c r="BE99" i="21"/>
  <c r="BF99" i="21"/>
  <c r="BG99" i="21"/>
  <c r="BH99" i="21"/>
  <c r="BI99" i="21"/>
  <c r="BJ99" i="21"/>
  <c r="BK99" i="21"/>
  <c r="BL99" i="21"/>
  <c r="AV100" i="21"/>
  <c r="AW100" i="21"/>
  <c r="AX100" i="21"/>
  <c r="AY100" i="21"/>
  <c r="AZ100" i="21"/>
  <c r="BA100" i="21"/>
  <c r="BB100" i="21"/>
  <c r="BC100" i="21"/>
  <c r="BD100" i="21"/>
  <c r="BE100" i="21"/>
  <c r="BF100" i="21"/>
  <c r="BG100" i="21"/>
  <c r="BH100" i="21"/>
  <c r="BI100" i="21"/>
  <c r="BJ100" i="21"/>
  <c r="BK100" i="21"/>
  <c r="BL100" i="21"/>
  <c r="AV103" i="21"/>
  <c r="AW103" i="21"/>
  <c r="AX103" i="21"/>
  <c r="AY103" i="21"/>
  <c r="AZ103" i="21"/>
  <c r="BA103" i="21"/>
  <c r="BB103" i="21"/>
  <c r="BC103" i="21"/>
  <c r="BD103" i="21"/>
  <c r="BE103" i="21"/>
  <c r="BF103" i="21"/>
  <c r="BG103" i="21"/>
  <c r="BH103" i="21"/>
  <c r="BI103" i="21"/>
  <c r="BJ103" i="21"/>
  <c r="BK103" i="21"/>
  <c r="BL103" i="21"/>
  <c r="AV104" i="21"/>
  <c r="AW104" i="21"/>
  <c r="AX104" i="21"/>
  <c r="AY104" i="21"/>
  <c r="AZ104" i="21"/>
  <c r="BA104" i="21"/>
  <c r="BB104" i="21"/>
  <c r="BC104" i="21"/>
  <c r="BD104" i="21"/>
  <c r="BE104" i="21"/>
  <c r="BF104" i="21"/>
  <c r="BG104" i="21"/>
  <c r="BH104" i="21"/>
  <c r="BI104" i="21"/>
  <c r="BJ104" i="21"/>
  <c r="BK104" i="21"/>
  <c r="BL104" i="21"/>
  <c r="AV105" i="21"/>
  <c r="AW105" i="21"/>
  <c r="AX105" i="21"/>
  <c r="AY105" i="21"/>
  <c r="AZ105" i="21"/>
  <c r="BA105" i="21"/>
  <c r="BB105" i="21"/>
  <c r="BC105" i="21"/>
  <c r="BD105" i="21"/>
  <c r="BE105" i="21"/>
  <c r="BF105" i="21"/>
  <c r="BG105" i="21"/>
  <c r="BH105" i="21"/>
  <c r="BI105" i="21"/>
  <c r="BJ105" i="21"/>
  <c r="BK105" i="21"/>
  <c r="BL105" i="21"/>
  <c r="AV106" i="21"/>
  <c r="AW106" i="21"/>
  <c r="AX106" i="21"/>
  <c r="AY106" i="21"/>
  <c r="AZ106" i="21"/>
  <c r="BA106" i="21"/>
  <c r="BB106" i="21"/>
  <c r="BC106" i="21"/>
  <c r="BD106" i="21"/>
  <c r="BE106" i="21"/>
  <c r="BF106" i="21"/>
  <c r="BG106" i="21"/>
  <c r="BH106" i="21"/>
  <c r="BI106" i="21"/>
  <c r="BJ106" i="21"/>
  <c r="BK106" i="21"/>
  <c r="BL106" i="21"/>
  <c r="AV109" i="21"/>
  <c r="AW109" i="21"/>
  <c r="AX109" i="21"/>
  <c r="AY109" i="21"/>
  <c r="AZ109" i="21"/>
  <c r="BA109" i="21"/>
  <c r="BB109" i="21"/>
  <c r="BC109" i="21"/>
  <c r="BD109" i="21"/>
  <c r="BE109" i="21"/>
  <c r="BF109" i="21"/>
  <c r="BG109" i="21"/>
  <c r="BH109" i="21"/>
  <c r="BI109" i="21"/>
  <c r="BJ109" i="21"/>
  <c r="BK109" i="21"/>
  <c r="BL109" i="21"/>
  <c r="AV110" i="21"/>
  <c r="AW110" i="21"/>
  <c r="AX110" i="21"/>
  <c r="AY110" i="21"/>
  <c r="AZ110" i="21"/>
  <c r="BA110" i="21"/>
  <c r="BB110" i="21"/>
  <c r="BC110" i="21"/>
  <c r="BD110" i="21"/>
  <c r="BE110" i="21"/>
  <c r="BF110" i="21"/>
  <c r="BG110" i="21"/>
  <c r="BH110" i="21"/>
  <c r="BI110" i="21"/>
  <c r="BJ110" i="21"/>
  <c r="BK110" i="21"/>
  <c r="BL110" i="21"/>
  <c r="AV112" i="21"/>
  <c r="AW112" i="21"/>
  <c r="AX112" i="21"/>
  <c r="AY112" i="21"/>
  <c r="AZ112" i="21"/>
  <c r="BA112" i="21"/>
  <c r="BB112" i="21"/>
  <c r="BC112" i="21"/>
  <c r="BD112" i="21"/>
  <c r="BE112" i="21"/>
  <c r="BF112" i="21"/>
  <c r="BG112" i="21"/>
  <c r="BH112" i="21"/>
  <c r="BI112" i="21"/>
  <c r="BJ112" i="21"/>
  <c r="BK112" i="21"/>
  <c r="BL112" i="21"/>
  <c r="AV113" i="21"/>
  <c r="AW113" i="21"/>
  <c r="AX113" i="21"/>
  <c r="AY113" i="21"/>
  <c r="AZ113" i="21"/>
  <c r="BA113" i="21"/>
  <c r="BB113" i="21"/>
  <c r="BC113" i="21"/>
  <c r="BD113" i="21"/>
  <c r="BE113" i="21"/>
  <c r="BF113" i="21"/>
  <c r="BG113" i="21"/>
  <c r="BH113" i="21"/>
  <c r="BI113" i="21"/>
  <c r="BJ113" i="21"/>
  <c r="BK113" i="21"/>
  <c r="BL113" i="21"/>
  <c r="AV115" i="21"/>
  <c r="AW115" i="21"/>
  <c r="AX115" i="21"/>
  <c r="AY115" i="21"/>
  <c r="AZ115" i="21"/>
  <c r="BA115" i="21"/>
  <c r="BB115" i="21"/>
  <c r="BC115" i="21"/>
  <c r="BD115" i="21"/>
  <c r="BE115" i="21"/>
  <c r="BF115" i="21"/>
  <c r="BG115" i="21"/>
  <c r="BH115" i="21"/>
  <c r="BI115" i="21"/>
  <c r="BJ115" i="21"/>
  <c r="BK115" i="21"/>
  <c r="BL115" i="21"/>
  <c r="AV116" i="21"/>
  <c r="AW116" i="21"/>
  <c r="AX116" i="21"/>
  <c r="AY116" i="21"/>
  <c r="AZ116" i="21"/>
  <c r="BA116" i="21"/>
  <c r="BB116" i="21"/>
  <c r="BC116" i="21"/>
  <c r="BD116" i="21"/>
  <c r="BE116" i="21"/>
  <c r="BF116" i="21"/>
  <c r="BG116" i="21"/>
  <c r="BH116" i="21"/>
  <c r="BI116" i="21"/>
  <c r="BJ116" i="21"/>
  <c r="BK116" i="21"/>
  <c r="BL116" i="21"/>
  <c r="AV117" i="21"/>
  <c r="AW117" i="21"/>
  <c r="AX117" i="21"/>
  <c r="AY117" i="21"/>
  <c r="AZ117" i="21"/>
  <c r="BA117" i="21"/>
  <c r="BB117" i="21"/>
  <c r="BC117" i="21"/>
  <c r="BD117" i="21"/>
  <c r="BE117" i="21"/>
  <c r="BF117" i="21"/>
  <c r="BG117" i="21"/>
  <c r="BH117" i="21"/>
  <c r="BI117" i="21"/>
  <c r="BJ117" i="21"/>
  <c r="BK117" i="21"/>
  <c r="BL117" i="21"/>
  <c r="F8" i="21"/>
  <c r="G8" i="21"/>
  <c r="H8" i="21"/>
  <c r="I8" i="21"/>
  <c r="J8" i="21"/>
  <c r="K8" i="21"/>
  <c r="L8" i="21"/>
  <c r="M8" i="21"/>
  <c r="N8" i="21"/>
  <c r="O8" i="21"/>
  <c r="P8" i="21"/>
  <c r="Q8" i="21"/>
  <c r="R8" i="21"/>
  <c r="S8" i="21"/>
  <c r="T8" i="21"/>
  <c r="U8" i="21"/>
  <c r="V8" i="21"/>
  <c r="W8" i="21"/>
  <c r="X8" i="21"/>
  <c r="Y8" i="21"/>
  <c r="Z8" i="21"/>
  <c r="AA8" i="21"/>
  <c r="AB8" i="21"/>
  <c r="AC8" i="21"/>
  <c r="AD8" i="21"/>
  <c r="AE8" i="21"/>
  <c r="AF8" i="21"/>
  <c r="AG8" i="21"/>
  <c r="AH8" i="21"/>
  <c r="AI8" i="21"/>
  <c r="AJ8" i="21"/>
  <c r="AK8" i="21"/>
  <c r="AL8" i="21"/>
  <c r="AM8" i="21"/>
  <c r="AN8" i="21"/>
  <c r="AO8" i="21"/>
  <c r="AP8" i="21"/>
  <c r="AQ8" i="21"/>
  <c r="AR8" i="21"/>
  <c r="AS8" i="21"/>
  <c r="AT8" i="21"/>
  <c r="AU8" i="21"/>
  <c r="F9" i="21"/>
  <c r="G9" i="21"/>
  <c r="H9" i="21"/>
  <c r="I9" i="21"/>
  <c r="J9" i="21"/>
  <c r="K9" i="21"/>
  <c r="L9" i="21"/>
  <c r="M9" i="21"/>
  <c r="N9" i="21"/>
  <c r="O9" i="21"/>
  <c r="P9" i="21"/>
  <c r="Q9" i="21"/>
  <c r="R9" i="21"/>
  <c r="S9" i="21"/>
  <c r="T9" i="21"/>
  <c r="U9" i="21"/>
  <c r="V9" i="21"/>
  <c r="W9" i="21"/>
  <c r="X9" i="21"/>
  <c r="Y9" i="21"/>
  <c r="Z9" i="21"/>
  <c r="AA9" i="21"/>
  <c r="AB9" i="21"/>
  <c r="AC9" i="21"/>
  <c r="AD9" i="21"/>
  <c r="AE9" i="21"/>
  <c r="AF9" i="21"/>
  <c r="AG9" i="21"/>
  <c r="AH9" i="21"/>
  <c r="AI9" i="21"/>
  <c r="AJ9" i="21"/>
  <c r="AK9" i="21"/>
  <c r="AL9" i="21"/>
  <c r="AM9" i="21"/>
  <c r="AN9" i="21"/>
  <c r="AO9" i="21"/>
  <c r="AP9" i="21"/>
  <c r="AQ9" i="21"/>
  <c r="AR9" i="21"/>
  <c r="AS9" i="21"/>
  <c r="AT9" i="21"/>
  <c r="AU9" i="21"/>
  <c r="F10" i="21"/>
  <c r="G10" i="21"/>
  <c r="H10" i="21"/>
  <c r="I10" i="21"/>
  <c r="J10" i="21"/>
  <c r="K10" i="21"/>
  <c r="L10" i="21"/>
  <c r="M10" i="21"/>
  <c r="N10" i="21"/>
  <c r="O10" i="21"/>
  <c r="P10" i="21"/>
  <c r="Q10" i="21"/>
  <c r="R10" i="21"/>
  <c r="S10" i="21"/>
  <c r="T10" i="21"/>
  <c r="U10" i="21"/>
  <c r="V10" i="21"/>
  <c r="W10" i="21"/>
  <c r="X10" i="21"/>
  <c r="Y10" i="21"/>
  <c r="Z10" i="21"/>
  <c r="AA10" i="21"/>
  <c r="AB10" i="21"/>
  <c r="AC10" i="21"/>
  <c r="AD10" i="21"/>
  <c r="AE10" i="21"/>
  <c r="AF10" i="21"/>
  <c r="AG10" i="21"/>
  <c r="AH10" i="21"/>
  <c r="AI10" i="21"/>
  <c r="AJ10" i="21"/>
  <c r="AK10" i="21"/>
  <c r="AL10" i="21"/>
  <c r="AM10" i="21"/>
  <c r="AN10" i="21"/>
  <c r="AO10" i="21"/>
  <c r="AP10" i="21"/>
  <c r="AQ10" i="21"/>
  <c r="AR10" i="21"/>
  <c r="AS10" i="21"/>
  <c r="AT10" i="21"/>
  <c r="AU10" i="21"/>
  <c r="F25" i="21"/>
  <c r="G25" i="21"/>
  <c r="H25" i="21"/>
  <c r="I25" i="21"/>
  <c r="J25" i="21"/>
  <c r="K25" i="21"/>
  <c r="L25" i="21"/>
  <c r="M25" i="21"/>
  <c r="N25" i="21"/>
  <c r="O25" i="21"/>
  <c r="P25" i="21"/>
  <c r="Q25" i="21"/>
  <c r="R25" i="21"/>
  <c r="S25" i="21"/>
  <c r="T25" i="21"/>
  <c r="U25" i="21"/>
  <c r="V25" i="21"/>
  <c r="W25" i="21"/>
  <c r="X25" i="21"/>
  <c r="Y25" i="21"/>
  <c r="Z25" i="21"/>
  <c r="AA25" i="21"/>
  <c r="AB25" i="21"/>
  <c r="AC25" i="21"/>
  <c r="AD25" i="21"/>
  <c r="AE25" i="21"/>
  <c r="AF25" i="21"/>
  <c r="AG25" i="21"/>
  <c r="AH25" i="21"/>
  <c r="AI25" i="21"/>
  <c r="AJ25" i="21"/>
  <c r="AK25" i="21"/>
  <c r="AL25" i="21"/>
  <c r="AM25" i="21"/>
  <c r="AN25" i="21"/>
  <c r="AO25" i="21"/>
  <c r="AP25" i="21"/>
  <c r="AQ25" i="21"/>
  <c r="AR25" i="21"/>
  <c r="AS25" i="21"/>
  <c r="AT25" i="21"/>
  <c r="AU25" i="21"/>
  <c r="F26" i="21"/>
  <c r="G26" i="21"/>
  <c r="H26" i="21"/>
  <c r="I26" i="21"/>
  <c r="J26" i="21"/>
  <c r="K26" i="21"/>
  <c r="L26" i="21"/>
  <c r="M26" i="21"/>
  <c r="N26" i="21"/>
  <c r="O26" i="21"/>
  <c r="P26" i="21"/>
  <c r="Q26" i="21"/>
  <c r="R26" i="21"/>
  <c r="S26" i="21"/>
  <c r="T26" i="21"/>
  <c r="U26" i="21"/>
  <c r="V26" i="21"/>
  <c r="W26" i="21"/>
  <c r="X26" i="21"/>
  <c r="Y26" i="21"/>
  <c r="Z26" i="21"/>
  <c r="AA26" i="21"/>
  <c r="AB26" i="21"/>
  <c r="AC26" i="21"/>
  <c r="AD26" i="21"/>
  <c r="AE26" i="21"/>
  <c r="AF26" i="21"/>
  <c r="AG26" i="21"/>
  <c r="AH26" i="21"/>
  <c r="AI26" i="21"/>
  <c r="AJ26" i="21"/>
  <c r="AK26" i="21"/>
  <c r="AL26" i="21"/>
  <c r="AM26" i="21"/>
  <c r="AN26" i="21"/>
  <c r="AO26" i="21"/>
  <c r="AP26" i="21"/>
  <c r="AQ26" i="21"/>
  <c r="AR26" i="21"/>
  <c r="AS26" i="21"/>
  <c r="AT26" i="21"/>
  <c r="AU26" i="21"/>
  <c r="F29" i="21"/>
  <c r="G29" i="21"/>
  <c r="H29" i="21"/>
  <c r="I29" i="21"/>
  <c r="J29" i="21"/>
  <c r="K29" i="21"/>
  <c r="L29" i="21"/>
  <c r="M29" i="21"/>
  <c r="N29" i="21"/>
  <c r="O29" i="21"/>
  <c r="P29" i="21"/>
  <c r="Q29" i="21"/>
  <c r="R29" i="21"/>
  <c r="S29" i="21"/>
  <c r="T29" i="21"/>
  <c r="U29" i="21"/>
  <c r="V29" i="21"/>
  <c r="W29" i="21"/>
  <c r="X29" i="21"/>
  <c r="Y29" i="21"/>
  <c r="Z29" i="21"/>
  <c r="AA29" i="21"/>
  <c r="AB29" i="21"/>
  <c r="AC29" i="21"/>
  <c r="AD29" i="21"/>
  <c r="AE29" i="21"/>
  <c r="AF29" i="21"/>
  <c r="AG29" i="21"/>
  <c r="AH29" i="21"/>
  <c r="AI29" i="21"/>
  <c r="AJ29" i="21"/>
  <c r="AK29" i="21"/>
  <c r="AL29" i="21"/>
  <c r="AM29" i="21"/>
  <c r="AN29" i="21"/>
  <c r="AO29" i="21"/>
  <c r="AP29" i="21"/>
  <c r="AQ29" i="21"/>
  <c r="AR29" i="21"/>
  <c r="AS29" i="21"/>
  <c r="AT29" i="21"/>
  <c r="AU29" i="21"/>
  <c r="F30" i="21"/>
  <c r="G30" i="21"/>
  <c r="H30" i="21"/>
  <c r="I30" i="21"/>
  <c r="J30" i="21"/>
  <c r="K30" i="21"/>
  <c r="L30" i="21"/>
  <c r="M30" i="21"/>
  <c r="N30" i="21"/>
  <c r="O30" i="21"/>
  <c r="P30" i="21"/>
  <c r="Q30" i="21"/>
  <c r="R30" i="21"/>
  <c r="S30" i="21"/>
  <c r="T30" i="21"/>
  <c r="U30" i="21"/>
  <c r="V30" i="21"/>
  <c r="W30" i="21"/>
  <c r="X30" i="21"/>
  <c r="Y30" i="21"/>
  <c r="Z30" i="21"/>
  <c r="AA30" i="21"/>
  <c r="AB30" i="21"/>
  <c r="AC30" i="21"/>
  <c r="AD30" i="21"/>
  <c r="AE30" i="21"/>
  <c r="AF30" i="21"/>
  <c r="AG30" i="21"/>
  <c r="AH30" i="21"/>
  <c r="AI30" i="21"/>
  <c r="AJ30" i="21"/>
  <c r="AK30" i="21"/>
  <c r="AL30" i="21"/>
  <c r="AM30" i="21"/>
  <c r="AN30" i="21"/>
  <c r="AO30" i="21"/>
  <c r="AP30" i="21"/>
  <c r="AQ30" i="21"/>
  <c r="AR30" i="21"/>
  <c r="AS30" i="21"/>
  <c r="AT30" i="21"/>
  <c r="AU30" i="21"/>
  <c r="F31" i="21"/>
  <c r="G31" i="21"/>
  <c r="H31" i="21"/>
  <c r="I31" i="21"/>
  <c r="J31" i="21"/>
  <c r="K31" i="21"/>
  <c r="L31" i="21"/>
  <c r="M31" i="21"/>
  <c r="N31" i="21"/>
  <c r="O31" i="21"/>
  <c r="P31" i="21"/>
  <c r="Q31" i="21"/>
  <c r="R31" i="21"/>
  <c r="S31" i="21"/>
  <c r="T31" i="21"/>
  <c r="U31" i="21"/>
  <c r="V31" i="21"/>
  <c r="W31" i="21"/>
  <c r="X31" i="21"/>
  <c r="Y31" i="21"/>
  <c r="Z31" i="21"/>
  <c r="AA31" i="21"/>
  <c r="AB31" i="21"/>
  <c r="AC31" i="21"/>
  <c r="AD31" i="21"/>
  <c r="AE31" i="21"/>
  <c r="AF31" i="21"/>
  <c r="AG31" i="21"/>
  <c r="AH31" i="21"/>
  <c r="AI31" i="21"/>
  <c r="AJ31" i="21"/>
  <c r="AK31" i="21"/>
  <c r="AL31" i="21"/>
  <c r="AM31" i="21"/>
  <c r="AN31" i="21"/>
  <c r="AO31" i="21"/>
  <c r="AP31" i="21"/>
  <c r="AQ31" i="21"/>
  <c r="AR31" i="21"/>
  <c r="AS31" i="21"/>
  <c r="AT31" i="21"/>
  <c r="AU31" i="21"/>
  <c r="F34" i="21"/>
  <c r="G34" i="21"/>
  <c r="H34" i="21"/>
  <c r="I34" i="21"/>
  <c r="J34" i="21"/>
  <c r="K34" i="21"/>
  <c r="L34" i="21"/>
  <c r="M34" i="21"/>
  <c r="N34" i="21"/>
  <c r="O34" i="21"/>
  <c r="P34" i="21"/>
  <c r="Q34" i="21"/>
  <c r="R34" i="21"/>
  <c r="S34" i="21"/>
  <c r="T34" i="21"/>
  <c r="U34" i="21"/>
  <c r="V34" i="21"/>
  <c r="W34" i="21"/>
  <c r="X34" i="21"/>
  <c r="Y34" i="21"/>
  <c r="Z34" i="21"/>
  <c r="AA34" i="21"/>
  <c r="AB34" i="21"/>
  <c r="AC34" i="21"/>
  <c r="AD34" i="21"/>
  <c r="AE34" i="21"/>
  <c r="AF34" i="21"/>
  <c r="AG34" i="21"/>
  <c r="AH34" i="21"/>
  <c r="AI34" i="21"/>
  <c r="AJ34" i="21"/>
  <c r="AK34" i="21"/>
  <c r="AL34" i="21"/>
  <c r="AM34" i="21"/>
  <c r="AN34" i="21"/>
  <c r="AO34" i="21"/>
  <c r="AP34" i="21"/>
  <c r="AQ34" i="21"/>
  <c r="AR34" i="21"/>
  <c r="AS34" i="21"/>
  <c r="AT34" i="21"/>
  <c r="AU34" i="21"/>
  <c r="F35" i="21"/>
  <c r="G35" i="21"/>
  <c r="H35" i="21"/>
  <c r="I35" i="21"/>
  <c r="J35" i="21"/>
  <c r="K35" i="21"/>
  <c r="L35" i="21"/>
  <c r="M35" i="21"/>
  <c r="N35" i="21"/>
  <c r="O35" i="21"/>
  <c r="P35" i="21"/>
  <c r="Q35" i="21"/>
  <c r="R35" i="21"/>
  <c r="S35" i="21"/>
  <c r="T35" i="21"/>
  <c r="U35" i="21"/>
  <c r="V35" i="21"/>
  <c r="W35" i="21"/>
  <c r="X35" i="21"/>
  <c r="Y35" i="21"/>
  <c r="Z35" i="21"/>
  <c r="AA35" i="21"/>
  <c r="AB35" i="21"/>
  <c r="AC35" i="21"/>
  <c r="AD35" i="21"/>
  <c r="AE35" i="21"/>
  <c r="AF35" i="21"/>
  <c r="AG35" i="21"/>
  <c r="AH35" i="21"/>
  <c r="AI35" i="21"/>
  <c r="AJ35" i="21"/>
  <c r="AK35" i="21"/>
  <c r="AL35" i="21"/>
  <c r="AM35" i="21"/>
  <c r="AN35" i="21"/>
  <c r="AO35" i="21"/>
  <c r="AP35" i="21"/>
  <c r="AQ35" i="21"/>
  <c r="AR35" i="21"/>
  <c r="AS35" i="21"/>
  <c r="AT35" i="21"/>
  <c r="AU35" i="21"/>
  <c r="F36" i="21"/>
  <c r="G36" i="21"/>
  <c r="H36" i="21"/>
  <c r="I36" i="21"/>
  <c r="J36" i="21"/>
  <c r="K36" i="21"/>
  <c r="L36" i="21"/>
  <c r="M36" i="21"/>
  <c r="N36" i="21"/>
  <c r="O36" i="21"/>
  <c r="P36" i="21"/>
  <c r="Q36" i="21"/>
  <c r="R36" i="21"/>
  <c r="S36" i="21"/>
  <c r="T36" i="21"/>
  <c r="U36" i="21"/>
  <c r="V36" i="21"/>
  <c r="W36" i="21"/>
  <c r="X36" i="21"/>
  <c r="Y36" i="21"/>
  <c r="Z36" i="21"/>
  <c r="AA36" i="21"/>
  <c r="AB36" i="21"/>
  <c r="AC36" i="21"/>
  <c r="AD36" i="21"/>
  <c r="AE36" i="21"/>
  <c r="AF36" i="21"/>
  <c r="AG36" i="21"/>
  <c r="AH36" i="21"/>
  <c r="AI36" i="21"/>
  <c r="AJ36" i="21"/>
  <c r="AK36" i="21"/>
  <c r="AL36" i="21"/>
  <c r="AM36" i="21"/>
  <c r="AN36" i="21"/>
  <c r="AO36" i="21"/>
  <c r="AP36" i="21"/>
  <c r="AQ36" i="21"/>
  <c r="AR36" i="21"/>
  <c r="AS36" i="21"/>
  <c r="AT36" i="21"/>
  <c r="AU36" i="21"/>
  <c r="F37" i="21"/>
  <c r="G37" i="21"/>
  <c r="H37" i="21"/>
  <c r="I37" i="21"/>
  <c r="J37" i="21"/>
  <c r="K37" i="21"/>
  <c r="L37" i="21"/>
  <c r="M37" i="21"/>
  <c r="N37" i="21"/>
  <c r="O37" i="21"/>
  <c r="P37" i="21"/>
  <c r="Q37" i="21"/>
  <c r="R37" i="21"/>
  <c r="S37" i="21"/>
  <c r="T37" i="21"/>
  <c r="U37" i="21"/>
  <c r="V37" i="21"/>
  <c r="W37" i="21"/>
  <c r="X37" i="21"/>
  <c r="Y37" i="21"/>
  <c r="Z37" i="21"/>
  <c r="AA37" i="21"/>
  <c r="AB37" i="21"/>
  <c r="AC37" i="21"/>
  <c r="AD37" i="21"/>
  <c r="AE37" i="21"/>
  <c r="AF37" i="21"/>
  <c r="AG37" i="21"/>
  <c r="AH37" i="21"/>
  <c r="AI37" i="21"/>
  <c r="AJ37" i="21"/>
  <c r="AK37" i="21"/>
  <c r="AL37" i="21"/>
  <c r="AM37" i="21"/>
  <c r="AN37" i="21"/>
  <c r="AO37" i="21"/>
  <c r="AP37" i="21"/>
  <c r="AQ37" i="21"/>
  <c r="AR37" i="21"/>
  <c r="AS37" i="21"/>
  <c r="AT37" i="21"/>
  <c r="AU37" i="21"/>
  <c r="F38" i="21"/>
  <c r="G38" i="21"/>
  <c r="H38" i="21"/>
  <c r="I38" i="21"/>
  <c r="J38" i="21"/>
  <c r="K38" i="21"/>
  <c r="L38" i="21"/>
  <c r="M38" i="21"/>
  <c r="N38" i="21"/>
  <c r="O38" i="21"/>
  <c r="P38" i="21"/>
  <c r="Q38" i="21"/>
  <c r="R38" i="21"/>
  <c r="S38" i="21"/>
  <c r="T38" i="21"/>
  <c r="U38" i="21"/>
  <c r="V38" i="21"/>
  <c r="W38" i="21"/>
  <c r="X38" i="21"/>
  <c r="Y38" i="21"/>
  <c r="Z38" i="21"/>
  <c r="AA38" i="21"/>
  <c r="AB38" i="21"/>
  <c r="AC38" i="21"/>
  <c r="AD38" i="21"/>
  <c r="AE38" i="21"/>
  <c r="AF38" i="21"/>
  <c r="AG38" i="21"/>
  <c r="AH38" i="21"/>
  <c r="AI38" i="21"/>
  <c r="AJ38" i="21"/>
  <c r="AK38" i="21"/>
  <c r="AL38" i="21"/>
  <c r="AM38" i="21"/>
  <c r="AN38" i="21"/>
  <c r="AO38" i="21"/>
  <c r="AP38" i="21"/>
  <c r="AQ38" i="21"/>
  <c r="AR38" i="21"/>
  <c r="AS38" i="21"/>
  <c r="AT38" i="21"/>
  <c r="AU38" i="21"/>
  <c r="F39" i="21"/>
  <c r="G39" i="21"/>
  <c r="H39" i="21"/>
  <c r="I39" i="21"/>
  <c r="J39" i="21"/>
  <c r="K39" i="21"/>
  <c r="L39" i="21"/>
  <c r="M39" i="21"/>
  <c r="N39" i="21"/>
  <c r="O39" i="21"/>
  <c r="P39" i="21"/>
  <c r="Q39" i="21"/>
  <c r="R39" i="21"/>
  <c r="S39" i="21"/>
  <c r="T39" i="21"/>
  <c r="U39" i="21"/>
  <c r="V39" i="21"/>
  <c r="W39" i="21"/>
  <c r="X39" i="21"/>
  <c r="Y39" i="21"/>
  <c r="Z39" i="21"/>
  <c r="AA39" i="21"/>
  <c r="AB39" i="21"/>
  <c r="AC39" i="21"/>
  <c r="AD39" i="21"/>
  <c r="AE39" i="21"/>
  <c r="AF39" i="21"/>
  <c r="AG39" i="21"/>
  <c r="AH39" i="21"/>
  <c r="AI39" i="21"/>
  <c r="AJ39" i="21"/>
  <c r="AK39" i="21"/>
  <c r="AL39" i="21"/>
  <c r="AM39" i="21"/>
  <c r="AN39" i="21"/>
  <c r="AO39" i="21"/>
  <c r="AP39" i="21"/>
  <c r="AQ39" i="21"/>
  <c r="AR39" i="21"/>
  <c r="AS39" i="21"/>
  <c r="AT39" i="21"/>
  <c r="AU39" i="21"/>
  <c r="F40" i="21"/>
  <c r="G40" i="21"/>
  <c r="H40" i="21"/>
  <c r="I40" i="21"/>
  <c r="J40" i="21"/>
  <c r="K40" i="21"/>
  <c r="L40" i="21"/>
  <c r="M40" i="21"/>
  <c r="N40" i="21"/>
  <c r="O40" i="21"/>
  <c r="P40" i="21"/>
  <c r="Q40" i="21"/>
  <c r="R40" i="21"/>
  <c r="S40" i="21"/>
  <c r="T40" i="21"/>
  <c r="U40" i="21"/>
  <c r="V40" i="21"/>
  <c r="W40" i="21"/>
  <c r="X40" i="21"/>
  <c r="Y40" i="21"/>
  <c r="Z40" i="21"/>
  <c r="AA40" i="21"/>
  <c r="AB40" i="21"/>
  <c r="AC40" i="21"/>
  <c r="AD40" i="21"/>
  <c r="AE40" i="21"/>
  <c r="AF40" i="21"/>
  <c r="AG40" i="21"/>
  <c r="AH40" i="21"/>
  <c r="AI40" i="21"/>
  <c r="AJ40" i="21"/>
  <c r="AK40" i="21"/>
  <c r="AL40" i="21"/>
  <c r="AM40" i="21"/>
  <c r="AN40" i="21"/>
  <c r="AO40" i="21"/>
  <c r="AP40" i="21"/>
  <c r="AQ40" i="21"/>
  <c r="AR40" i="21"/>
  <c r="AS40" i="21"/>
  <c r="AT40" i="21"/>
  <c r="AU40" i="21"/>
  <c r="F41" i="21"/>
  <c r="G41" i="21"/>
  <c r="H41" i="21"/>
  <c r="I41" i="21"/>
  <c r="J41" i="21"/>
  <c r="K41" i="21"/>
  <c r="L41" i="21"/>
  <c r="M41" i="21"/>
  <c r="N41" i="21"/>
  <c r="O41" i="21"/>
  <c r="P41" i="21"/>
  <c r="Q41" i="21"/>
  <c r="R41" i="21"/>
  <c r="S41" i="21"/>
  <c r="T41" i="21"/>
  <c r="U41" i="21"/>
  <c r="V41" i="21"/>
  <c r="W41" i="21"/>
  <c r="X41" i="21"/>
  <c r="Y41" i="21"/>
  <c r="Z41" i="21"/>
  <c r="AA41" i="21"/>
  <c r="AB41" i="21"/>
  <c r="AC41" i="21"/>
  <c r="AD41" i="21"/>
  <c r="AE41" i="21"/>
  <c r="AF41" i="21"/>
  <c r="AG41" i="21"/>
  <c r="AH41" i="21"/>
  <c r="AI41" i="21"/>
  <c r="AJ41" i="21"/>
  <c r="AK41" i="21"/>
  <c r="AL41" i="21"/>
  <c r="AM41" i="21"/>
  <c r="AN41" i="21"/>
  <c r="AO41" i="21"/>
  <c r="AP41" i="21"/>
  <c r="AQ41" i="21"/>
  <c r="AR41" i="21"/>
  <c r="AS41" i="21"/>
  <c r="AT41" i="21"/>
  <c r="AU41" i="21"/>
  <c r="F42" i="21"/>
  <c r="G42" i="21"/>
  <c r="H42" i="21"/>
  <c r="I42" i="21"/>
  <c r="J42" i="21"/>
  <c r="K42" i="21"/>
  <c r="L42" i="21"/>
  <c r="M42" i="21"/>
  <c r="N42" i="21"/>
  <c r="O42" i="21"/>
  <c r="P42" i="21"/>
  <c r="Q42" i="21"/>
  <c r="R42" i="21"/>
  <c r="S42" i="21"/>
  <c r="T42" i="21"/>
  <c r="U42" i="21"/>
  <c r="V42" i="21"/>
  <c r="W42" i="21"/>
  <c r="X42" i="21"/>
  <c r="Y42" i="21"/>
  <c r="Z42" i="21"/>
  <c r="AA42" i="21"/>
  <c r="AB42" i="21"/>
  <c r="AC42" i="21"/>
  <c r="AD42" i="21"/>
  <c r="AE42" i="21"/>
  <c r="AF42" i="21"/>
  <c r="AG42" i="21"/>
  <c r="AH42" i="21"/>
  <c r="AI42" i="21"/>
  <c r="AJ42" i="21"/>
  <c r="AK42" i="21"/>
  <c r="AL42" i="21"/>
  <c r="AM42" i="21"/>
  <c r="AN42" i="21"/>
  <c r="AO42" i="21"/>
  <c r="AP42" i="21"/>
  <c r="AQ42" i="21"/>
  <c r="AR42" i="21"/>
  <c r="AS42" i="21"/>
  <c r="AT42" i="21"/>
  <c r="AU42" i="21"/>
  <c r="F45" i="21"/>
  <c r="G45" i="21"/>
  <c r="H45" i="21"/>
  <c r="I45" i="21"/>
  <c r="J45" i="21"/>
  <c r="K45" i="21"/>
  <c r="L45" i="21"/>
  <c r="M45" i="21"/>
  <c r="N45" i="21"/>
  <c r="O45" i="21"/>
  <c r="P45" i="21"/>
  <c r="Q45" i="21"/>
  <c r="R45" i="21"/>
  <c r="S45" i="21"/>
  <c r="T45" i="21"/>
  <c r="U45" i="21"/>
  <c r="V45" i="21"/>
  <c r="W45" i="21"/>
  <c r="X45" i="21"/>
  <c r="Y45" i="21"/>
  <c r="Z45" i="21"/>
  <c r="AA45" i="21"/>
  <c r="AB45" i="21"/>
  <c r="AC45" i="21"/>
  <c r="AD45" i="21"/>
  <c r="AE45" i="21"/>
  <c r="AF45" i="21"/>
  <c r="AG45" i="21"/>
  <c r="AH45" i="21"/>
  <c r="AI45" i="21"/>
  <c r="AJ45" i="21"/>
  <c r="AK45" i="21"/>
  <c r="AL45" i="21"/>
  <c r="AM45" i="21"/>
  <c r="AN45" i="21"/>
  <c r="AO45" i="21"/>
  <c r="AP45" i="21"/>
  <c r="AQ45" i="21"/>
  <c r="AR45" i="21"/>
  <c r="AS45" i="21"/>
  <c r="AT45" i="21"/>
  <c r="AU45" i="21"/>
  <c r="F46" i="21"/>
  <c r="G46" i="21"/>
  <c r="H46" i="21"/>
  <c r="I46" i="21"/>
  <c r="J46" i="21"/>
  <c r="K46" i="21"/>
  <c r="L46" i="21"/>
  <c r="M46" i="21"/>
  <c r="N46" i="21"/>
  <c r="O46" i="21"/>
  <c r="P46" i="21"/>
  <c r="Q46" i="21"/>
  <c r="R46" i="21"/>
  <c r="S46" i="21"/>
  <c r="T46" i="21"/>
  <c r="U46" i="21"/>
  <c r="V46" i="21"/>
  <c r="W46" i="21"/>
  <c r="X46" i="21"/>
  <c r="Y46" i="21"/>
  <c r="Z46" i="21"/>
  <c r="AA46" i="21"/>
  <c r="AB46" i="21"/>
  <c r="AC46" i="21"/>
  <c r="AD46" i="21"/>
  <c r="AE46" i="21"/>
  <c r="AF46" i="21"/>
  <c r="AG46" i="21"/>
  <c r="AH46" i="21"/>
  <c r="AI46" i="21"/>
  <c r="AJ46" i="21"/>
  <c r="AK46" i="21"/>
  <c r="AL46" i="21"/>
  <c r="AM46" i="21"/>
  <c r="AN46" i="21"/>
  <c r="AO46" i="21"/>
  <c r="AP46" i="21"/>
  <c r="AQ46" i="21"/>
  <c r="AR46" i="21"/>
  <c r="AS46" i="21"/>
  <c r="AT46" i="21"/>
  <c r="AU46" i="21"/>
  <c r="F47" i="21"/>
  <c r="G47" i="21"/>
  <c r="H47" i="21"/>
  <c r="I47" i="21"/>
  <c r="J47" i="21"/>
  <c r="K47" i="21"/>
  <c r="L47" i="21"/>
  <c r="M47" i="21"/>
  <c r="N47" i="21"/>
  <c r="O47" i="21"/>
  <c r="P47" i="21"/>
  <c r="Q47" i="21"/>
  <c r="R47" i="21"/>
  <c r="S47" i="21"/>
  <c r="T47" i="21"/>
  <c r="U47" i="21"/>
  <c r="V47" i="21"/>
  <c r="W47" i="21"/>
  <c r="X47" i="21"/>
  <c r="Y47" i="21"/>
  <c r="Z47" i="21"/>
  <c r="AA47" i="21"/>
  <c r="AB47" i="21"/>
  <c r="AC47" i="21"/>
  <c r="AD47" i="21"/>
  <c r="AE47" i="21"/>
  <c r="AF47" i="21"/>
  <c r="AG47" i="21"/>
  <c r="AH47" i="21"/>
  <c r="AI47" i="21"/>
  <c r="AJ47" i="21"/>
  <c r="AK47" i="21"/>
  <c r="AL47" i="21"/>
  <c r="AM47" i="21"/>
  <c r="AN47" i="21"/>
  <c r="AO47" i="21"/>
  <c r="AP47" i="21"/>
  <c r="AQ47" i="21"/>
  <c r="AR47" i="21"/>
  <c r="AS47" i="21"/>
  <c r="AT47" i="21"/>
  <c r="AU47" i="21"/>
  <c r="F48" i="21"/>
  <c r="G48" i="21"/>
  <c r="H48" i="21"/>
  <c r="I48" i="21"/>
  <c r="J48" i="21"/>
  <c r="K48" i="21"/>
  <c r="L48" i="21"/>
  <c r="M48" i="21"/>
  <c r="N48" i="21"/>
  <c r="O48" i="21"/>
  <c r="P48" i="21"/>
  <c r="Q48" i="21"/>
  <c r="R48" i="21"/>
  <c r="S48" i="21"/>
  <c r="T48" i="21"/>
  <c r="U48" i="21"/>
  <c r="V48" i="21"/>
  <c r="W48" i="21"/>
  <c r="X48" i="21"/>
  <c r="Y48" i="21"/>
  <c r="Z48" i="21"/>
  <c r="AA48" i="21"/>
  <c r="AB48" i="21"/>
  <c r="AC48" i="21"/>
  <c r="AD48" i="21"/>
  <c r="AE48" i="21"/>
  <c r="AF48" i="21"/>
  <c r="AG48" i="21"/>
  <c r="AH48" i="21"/>
  <c r="AI48" i="21"/>
  <c r="AJ48" i="21"/>
  <c r="AK48" i="21"/>
  <c r="AL48" i="21"/>
  <c r="AM48" i="21"/>
  <c r="AN48" i="21"/>
  <c r="AO48" i="21"/>
  <c r="AP48" i="21"/>
  <c r="AQ48" i="21"/>
  <c r="AR48" i="21"/>
  <c r="AS48" i="21"/>
  <c r="AT48" i="21"/>
  <c r="AU48" i="21"/>
  <c r="F49" i="21"/>
  <c r="G49" i="21"/>
  <c r="H49" i="21"/>
  <c r="I49" i="21"/>
  <c r="J49" i="21"/>
  <c r="K49" i="21"/>
  <c r="L49" i="21"/>
  <c r="M49" i="21"/>
  <c r="N49" i="21"/>
  <c r="O49" i="21"/>
  <c r="P49" i="21"/>
  <c r="Q49" i="21"/>
  <c r="R49" i="21"/>
  <c r="S49" i="21"/>
  <c r="T49" i="21"/>
  <c r="U49" i="21"/>
  <c r="V49" i="21"/>
  <c r="W49" i="21"/>
  <c r="X49" i="21"/>
  <c r="Y49" i="21"/>
  <c r="Z49" i="21"/>
  <c r="AA49" i="21"/>
  <c r="AB49" i="21"/>
  <c r="AC49" i="21"/>
  <c r="AD49" i="21"/>
  <c r="AE49" i="21"/>
  <c r="AF49" i="21"/>
  <c r="AG49" i="21"/>
  <c r="AH49" i="21"/>
  <c r="AI49" i="21"/>
  <c r="AJ49" i="21"/>
  <c r="AK49" i="21"/>
  <c r="AL49" i="21"/>
  <c r="AM49" i="21"/>
  <c r="AN49" i="21"/>
  <c r="AO49" i="21"/>
  <c r="AP49" i="21"/>
  <c r="AQ49" i="21"/>
  <c r="AR49" i="21"/>
  <c r="AS49" i="21"/>
  <c r="AT49" i="21"/>
  <c r="AU49" i="21"/>
  <c r="F52" i="21"/>
  <c r="G52" i="21"/>
  <c r="H52" i="21"/>
  <c r="I52" i="21"/>
  <c r="J52" i="21"/>
  <c r="K52" i="21"/>
  <c r="L52" i="21"/>
  <c r="M52" i="21"/>
  <c r="N52" i="21"/>
  <c r="O52" i="21"/>
  <c r="P52" i="21"/>
  <c r="Q52" i="21"/>
  <c r="R52" i="21"/>
  <c r="S52" i="21"/>
  <c r="T52" i="21"/>
  <c r="U52" i="21"/>
  <c r="V52" i="21"/>
  <c r="W52" i="21"/>
  <c r="X52" i="21"/>
  <c r="Y52" i="21"/>
  <c r="Z52" i="21"/>
  <c r="AA52" i="21"/>
  <c r="AB52" i="21"/>
  <c r="AC52" i="21"/>
  <c r="AD52" i="21"/>
  <c r="AE52" i="21"/>
  <c r="AF52" i="21"/>
  <c r="AG52" i="21"/>
  <c r="AH52" i="21"/>
  <c r="AI52" i="21"/>
  <c r="AJ52" i="21"/>
  <c r="AK52" i="21"/>
  <c r="AL52" i="21"/>
  <c r="AM52" i="21"/>
  <c r="AN52" i="21"/>
  <c r="AO52" i="21"/>
  <c r="AP52" i="21"/>
  <c r="AQ52" i="21"/>
  <c r="AR52" i="21"/>
  <c r="AS52" i="21"/>
  <c r="AT52" i="21"/>
  <c r="AU52" i="21"/>
  <c r="F53" i="21"/>
  <c r="G53" i="21"/>
  <c r="H53" i="21"/>
  <c r="I53" i="21"/>
  <c r="J53" i="21"/>
  <c r="K53" i="21"/>
  <c r="L53" i="21"/>
  <c r="M53" i="21"/>
  <c r="N53" i="21"/>
  <c r="O53" i="21"/>
  <c r="P53" i="21"/>
  <c r="Q53" i="21"/>
  <c r="R53" i="21"/>
  <c r="S53" i="21"/>
  <c r="T53" i="21"/>
  <c r="U53" i="21"/>
  <c r="V53" i="21"/>
  <c r="W53" i="21"/>
  <c r="X53" i="21"/>
  <c r="Y53" i="21"/>
  <c r="Z53" i="21"/>
  <c r="AA53" i="21"/>
  <c r="AB53" i="21"/>
  <c r="AC53" i="21"/>
  <c r="AD53" i="21"/>
  <c r="AE53" i="21"/>
  <c r="AF53" i="21"/>
  <c r="AG53" i="21"/>
  <c r="AH53" i="21"/>
  <c r="AI53" i="21"/>
  <c r="AJ53" i="21"/>
  <c r="AK53" i="21"/>
  <c r="AL53" i="21"/>
  <c r="AM53" i="21"/>
  <c r="AN53" i="21"/>
  <c r="AO53" i="21"/>
  <c r="AP53" i="21"/>
  <c r="AQ53" i="21"/>
  <c r="AR53" i="21"/>
  <c r="AS53" i="21"/>
  <c r="AT53" i="21"/>
  <c r="AU53" i="21"/>
  <c r="F56" i="21"/>
  <c r="F70" i="21" s="1"/>
  <c r="G56" i="21"/>
  <c r="H56" i="21"/>
  <c r="I56" i="21"/>
  <c r="I64" i="21" s="1"/>
  <c r="J56" i="21"/>
  <c r="J71" i="21" s="1"/>
  <c r="K56" i="21"/>
  <c r="K69" i="21" s="1"/>
  <c r="L56" i="21"/>
  <c r="L71" i="21" s="1"/>
  <c r="M56" i="21"/>
  <c r="M64" i="21" s="1"/>
  <c r="N56" i="21"/>
  <c r="N69" i="21" s="1"/>
  <c r="O56" i="21"/>
  <c r="P56" i="21"/>
  <c r="Q56" i="21"/>
  <c r="Q67" i="21" s="1"/>
  <c r="R56" i="21"/>
  <c r="S56" i="21"/>
  <c r="S69" i="21" s="1"/>
  <c r="T56" i="21"/>
  <c r="T71" i="21" s="1"/>
  <c r="U56" i="21"/>
  <c r="U66" i="21" s="1"/>
  <c r="V56" i="21"/>
  <c r="V75" i="21" s="1"/>
  <c r="W56" i="21"/>
  <c r="X56" i="21"/>
  <c r="Y56" i="21"/>
  <c r="Y64" i="21" s="1"/>
  <c r="Z56" i="21"/>
  <c r="Z69" i="21" s="1"/>
  <c r="AA56" i="21"/>
  <c r="AA69" i="21" s="1"/>
  <c r="AB56" i="21"/>
  <c r="AB70" i="21" s="1"/>
  <c r="AC56" i="21"/>
  <c r="AC67" i="21" s="1"/>
  <c r="AD56" i="21"/>
  <c r="AD70" i="21" s="1"/>
  <c r="AE56" i="21"/>
  <c r="AF56" i="21"/>
  <c r="AG56" i="21"/>
  <c r="AG67" i="21" s="1"/>
  <c r="AH56" i="21"/>
  <c r="AH84" i="21" s="1"/>
  <c r="AI56" i="21"/>
  <c r="AI64" i="21" s="1"/>
  <c r="AJ56" i="21"/>
  <c r="AJ71" i="21" s="1"/>
  <c r="AK56" i="21"/>
  <c r="AK64" i="21" s="1"/>
  <c r="AL56" i="21"/>
  <c r="AL64" i="21" s="1"/>
  <c r="AM56" i="21"/>
  <c r="AN56" i="21"/>
  <c r="AO56" i="21"/>
  <c r="AO67" i="21" s="1"/>
  <c r="AP56" i="21"/>
  <c r="AQ56" i="21"/>
  <c r="AQ69" i="21" s="1"/>
  <c r="AR56" i="21"/>
  <c r="AR64" i="21" s="1"/>
  <c r="AS56" i="21"/>
  <c r="AS66" i="21" s="1"/>
  <c r="AT56" i="21"/>
  <c r="AT64" i="21" s="1"/>
  <c r="AU56" i="21"/>
  <c r="F57" i="21"/>
  <c r="G57" i="21"/>
  <c r="H57" i="21"/>
  <c r="I57" i="21"/>
  <c r="J57" i="21"/>
  <c r="K57" i="21"/>
  <c r="L57" i="21"/>
  <c r="M57" i="21"/>
  <c r="N57" i="21"/>
  <c r="O57" i="21"/>
  <c r="P57" i="21"/>
  <c r="Q57" i="21"/>
  <c r="R57" i="21"/>
  <c r="S57" i="21"/>
  <c r="T57" i="21"/>
  <c r="U57" i="21"/>
  <c r="V57" i="21"/>
  <c r="W57" i="21"/>
  <c r="X57" i="21"/>
  <c r="Y57" i="21"/>
  <c r="Z57" i="21"/>
  <c r="AA57" i="21"/>
  <c r="AB57" i="21"/>
  <c r="AC57" i="21"/>
  <c r="AD57" i="21"/>
  <c r="AE57" i="21"/>
  <c r="AF57" i="21"/>
  <c r="AG57" i="21"/>
  <c r="AH57" i="21"/>
  <c r="AI57" i="21"/>
  <c r="AJ57" i="21"/>
  <c r="AK57" i="21"/>
  <c r="AL57" i="21"/>
  <c r="AM57" i="21"/>
  <c r="AN57" i="21"/>
  <c r="AO57" i="21"/>
  <c r="AP57" i="21"/>
  <c r="AQ57" i="21"/>
  <c r="AR57" i="21"/>
  <c r="AS57" i="21"/>
  <c r="AT57" i="21"/>
  <c r="AU57" i="21"/>
  <c r="F58" i="21"/>
  <c r="G58" i="21"/>
  <c r="H58" i="21"/>
  <c r="I58" i="21"/>
  <c r="J58" i="21"/>
  <c r="K58" i="21"/>
  <c r="L58" i="21"/>
  <c r="M58" i="21"/>
  <c r="N58" i="21"/>
  <c r="O58" i="21"/>
  <c r="P58" i="21"/>
  <c r="Q58" i="21"/>
  <c r="R58" i="21"/>
  <c r="S58" i="21"/>
  <c r="T58" i="21"/>
  <c r="U58" i="21"/>
  <c r="V58" i="21"/>
  <c r="W58" i="21"/>
  <c r="X58" i="21"/>
  <c r="Y58" i="21"/>
  <c r="Z58" i="21"/>
  <c r="AA58" i="21"/>
  <c r="AB58" i="21"/>
  <c r="AC58" i="21"/>
  <c r="AD58" i="21"/>
  <c r="AE58" i="21"/>
  <c r="AF58" i="21"/>
  <c r="AG58" i="21"/>
  <c r="AH58" i="21"/>
  <c r="AI58" i="21"/>
  <c r="AJ58" i="21"/>
  <c r="AK58" i="21"/>
  <c r="AL58" i="21"/>
  <c r="AM58" i="21"/>
  <c r="AN58" i="21"/>
  <c r="AO58" i="21"/>
  <c r="AP58" i="21"/>
  <c r="AQ58" i="21"/>
  <c r="AR58" i="21"/>
  <c r="AS58" i="21"/>
  <c r="AT58" i="21"/>
  <c r="AU58" i="21"/>
  <c r="F59" i="21"/>
  <c r="G59" i="21"/>
  <c r="H59" i="21"/>
  <c r="I59" i="21"/>
  <c r="J59" i="21"/>
  <c r="K59" i="21"/>
  <c r="L59" i="21"/>
  <c r="M59" i="21"/>
  <c r="N59" i="21"/>
  <c r="O59" i="21"/>
  <c r="P59" i="21"/>
  <c r="Q59" i="21"/>
  <c r="R59" i="21"/>
  <c r="S59" i="21"/>
  <c r="T59" i="21"/>
  <c r="U59" i="21"/>
  <c r="V59" i="21"/>
  <c r="W59" i="21"/>
  <c r="X59" i="21"/>
  <c r="Y59" i="21"/>
  <c r="Z59" i="21"/>
  <c r="AA59" i="21"/>
  <c r="AB59" i="21"/>
  <c r="AC59" i="21"/>
  <c r="AD59" i="21"/>
  <c r="AE59" i="21"/>
  <c r="AF59" i="21"/>
  <c r="AG59" i="21"/>
  <c r="AH59" i="21"/>
  <c r="AI59" i="21"/>
  <c r="AJ59" i="21"/>
  <c r="AK59" i="21"/>
  <c r="AL59" i="21"/>
  <c r="AM59" i="21"/>
  <c r="AN59" i="21"/>
  <c r="AO59" i="21"/>
  <c r="AP59" i="21"/>
  <c r="AQ59" i="21"/>
  <c r="AR59" i="21"/>
  <c r="AS59" i="21"/>
  <c r="AT59" i="21"/>
  <c r="AU59" i="21"/>
  <c r="F60" i="21"/>
  <c r="G60" i="21"/>
  <c r="H60" i="21"/>
  <c r="I60" i="21"/>
  <c r="J60" i="21"/>
  <c r="K60" i="21"/>
  <c r="L60" i="21"/>
  <c r="M60" i="21"/>
  <c r="N60" i="21"/>
  <c r="O60" i="21"/>
  <c r="P60" i="21"/>
  <c r="Q60" i="21"/>
  <c r="R60" i="21"/>
  <c r="S60" i="21"/>
  <c r="T60" i="21"/>
  <c r="U60" i="21"/>
  <c r="V60" i="21"/>
  <c r="W60" i="21"/>
  <c r="X60" i="21"/>
  <c r="Y60" i="21"/>
  <c r="Z60" i="21"/>
  <c r="AA60" i="21"/>
  <c r="AB60" i="21"/>
  <c r="AC60" i="21"/>
  <c r="AD60" i="21"/>
  <c r="AE60" i="21"/>
  <c r="AF60" i="21"/>
  <c r="AG60" i="21"/>
  <c r="AH60" i="21"/>
  <c r="AI60" i="21"/>
  <c r="AJ60" i="21"/>
  <c r="AK60" i="21"/>
  <c r="AL60" i="21"/>
  <c r="AM60" i="21"/>
  <c r="AN60" i="21"/>
  <c r="AO60" i="21"/>
  <c r="AP60" i="21"/>
  <c r="AQ60" i="21"/>
  <c r="AR60" i="21"/>
  <c r="AS60" i="21"/>
  <c r="AT60" i="21"/>
  <c r="AU60" i="21"/>
  <c r="F61" i="21"/>
  <c r="G61" i="21"/>
  <c r="H61" i="21"/>
  <c r="I61" i="21"/>
  <c r="J61" i="21"/>
  <c r="K61" i="21"/>
  <c r="L61" i="21"/>
  <c r="M61" i="21"/>
  <c r="N61" i="21"/>
  <c r="O61" i="21"/>
  <c r="P61" i="21"/>
  <c r="Q61" i="21"/>
  <c r="R61" i="21"/>
  <c r="S61" i="21"/>
  <c r="T61" i="21"/>
  <c r="U61" i="21"/>
  <c r="V61" i="21"/>
  <c r="W61" i="21"/>
  <c r="X61" i="21"/>
  <c r="Y61" i="21"/>
  <c r="Z61" i="21"/>
  <c r="AA61" i="21"/>
  <c r="AB61" i="21"/>
  <c r="AC61" i="21"/>
  <c r="AD61" i="21"/>
  <c r="AE61" i="21"/>
  <c r="AF61" i="21"/>
  <c r="AG61" i="21"/>
  <c r="AH61" i="21"/>
  <c r="AI61" i="21"/>
  <c r="AJ61" i="21"/>
  <c r="AK61" i="21"/>
  <c r="AL61" i="21"/>
  <c r="AM61" i="21"/>
  <c r="AN61" i="21"/>
  <c r="AO61" i="21"/>
  <c r="AP61" i="21"/>
  <c r="AQ61" i="21"/>
  <c r="AR61" i="21"/>
  <c r="AS61" i="21"/>
  <c r="AT61" i="21"/>
  <c r="AU61" i="21"/>
  <c r="F62" i="21"/>
  <c r="G62" i="21"/>
  <c r="H62" i="21"/>
  <c r="I62" i="21"/>
  <c r="J62" i="21"/>
  <c r="K62" i="21"/>
  <c r="L62" i="21"/>
  <c r="M62" i="21"/>
  <c r="N62" i="21"/>
  <c r="O62" i="21"/>
  <c r="P62" i="21"/>
  <c r="Q62" i="21"/>
  <c r="R62" i="21"/>
  <c r="S62" i="21"/>
  <c r="T62" i="21"/>
  <c r="U62" i="21"/>
  <c r="V62" i="21"/>
  <c r="W62" i="21"/>
  <c r="X62" i="21"/>
  <c r="Y62" i="21"/>
  <c r="Z62" i="21"/>
  <c r="AA62" i="21"/>
  <c r="AB62" i="21"/>
  <c r="AC62" i="21"/>
  <c r="AD62" i="21"/>
  <c r="AE62" i="21"/>
  <c r="AF62" i="21"/>
  <c r="AG62" i="21"/>
  <c r="AH62" i="21"/>
  <c r="AI62" i="21"/>
  <c r="AJ62" i="21"/>
  <c r="AK62" i="21"/>
  <c r="AL62" i="21"/>
  <c r="AM62" i="21"/>
  <c r="AN62" i="21"/>
  <c r="AO62" i="21"/>
  <c r="AP62" i="21"/>
  <c r="AQ62" i="21"/>
  <c r="AR62" i="21"/>
  <c r="AS62" i="21"/>
  <c r="AT62" i="21"/>
  <c r="AU62" i="21"/>
  <c r="G64" i="21"/>
  <c r="H64" i="21"/>
  <c r="O64" i="21"/>
  <c r="P64" i="21"/>
  <c r="Q64" i="21"/>
  <c r="W64" i="21"/>
  <c r="X64" i="21"/>
  <c r="AE64" i="21"/>
  <c r="AF64" i="21"/>
  <c r="AG64" i="21"/>
  <c r="AM64" i="21"/>
  <c r="AN64" i="21"/>
  <c r="AO64" i="21"/>
  <c r="AU64" i="21"/>
  <c r="G65" i="21"/>
  <c r="H65" i="21"/>
  <c r="I65" i="21"/>
  <c r="O65" i="21"/>
  <c r="P65" i="21"/>
  <c r="Q65" i="21"/>
  <c r="W65" i="21"/>
  <c r="X65" i="21"/>
  <c r="AE65" i="21"/>
  <c r="AF65" i="21"/>
  <c r="AG65" i="21"/>
  <c r="AM65" i="21"/>
  <c r="AN65" i="21"/>
  <c r="AO65" i="21"/>
  <c r="AS65" i="21"/>
  <c r="AU65" i="21"/>
  <c r="G66" i="21"/>
  <c r="H66" i="21"/>
  <c r="I66" i="21"/>
  <c r="O66" i="21"/>
  <c r="P66" i="21"/>
  <c r="Q66" i="21"/>
  <c r="W66" i="21"/>
  <c r="X66" i="21"/>
  <c r="Y66" i="21"/>
  <c r="AE66" i="21"/>
  <c r="AF66" i="21"/>
  <c r="AM66" i="21"/>
  <c r="AN66" i="21"/>
  <c r="AO66" i="21"/>
  <c r="AU66" i="21"/>
  <c r="G67" i="21"/>
  <c r="H67" i="21"/>
  <c r="L67" i="21"/>
  <c r="O67" i="21"/>
  <c r="P67" i="21"/>
  <c r="T67" i="21"/>
  <c r="W67" i="21"/>
  <c r="X67" i="21"/>
  <c r="AB67" i="21"/>
  <c r="AE67" i="21"/>
  <c r="AF67" i="21"/>
  <c r="AJ67" i="21"/>
  <c r="AL67" i="21"/>
  <c r="AM67" i="21"/>
  <c r="AN67" i="21"/>
  <c r="AR67" i="21"/>
  <c r="AU67" i="21"/>
  <c r="G68" i="21"/>
  <c r="H68" i="21"/>
  <c r="I68" i="21"/>
  <c r="L68" i="21"/>
  <c r="O68" i="21"/>
  <c r="P68" i="21"/>
  <c r="Q68" i="21"/>
  <c r="T68" i="21"/>
  <c r="W68" i="21"/>
  <c r="X68" i="21"/>
  <c r="Y68" i="21"/>
  <c r="AB68" i="21"/>
  <c r="AE68" i="21"/>
  <c r="AF68" i="21"/>
  <c r="AG68" i="21"/>
  <c r="AJ68" i="21"/>
  <c r="AM68" i="21"/>
  <c r="AN68" i="21"/>
  <c r="AO68" i="21"/>
  <c r="AR68" i="21"/>
  <c r="AS68" i="21"/>
  <c r="AU68" i="21"/>
  <c r="G69" i="21"/>
  <c r="H69" i="21"/>
  <c r="I69" i="21"/>
  <c r="J69" i="21"/>
  <c r="M69" i="21"/>
  <c r="O69" i="21"/>
  <c r="P69" i="21"/>
  <c r="Q69" i="21"/>
  <c r="U69" i="21"/>
  <c r="W69" i="21"/>
  <c r="X69" i="21"/>
  <c r="Y69" i="21"/>
  <c r="AE69" i="21"/>
  <c r="AF69" i="21"/>
  <c r="AG69" i="21"/>
  <c r="AH69" i="21"/>
  <c r="AM69" i="21"/>
  <c r="AN69" i="21"/>
  <c r="AO69" i="21"/>
  <c r="AP69" i="21"/>
  <c r="AU69" i="21"/>
  <c r="G70" i="21"/>
  <c r="H70" i="21"/>
  <c r="I70" i="21"/>
  <c r="M70" i="21"/>
  <c r="O70" i="21"/>
  <c r="P70" i="21"/>
  <c r="Q70" i="21"/>
  <c r="W70" i="21"/>
  <c r="X70" i="21"/>
  <c r="Y70" i="21"/>
  <c r="AC70" i="21"/>
  <c r="AE70" i="21"/>
  <c r="AF70" i="21"/>
  <c r="AG70" i="21"/>
  <c r="AJ70" i="21"/>
  <c r="AM70" i="21"/>
  <c r="AN70" i="21"/>
  <c r="AO70" i="21"/>
  <c r="AR70" i="21"/>
  <c r="AS70" i="21"/>
  <c r="AU70" i="21"/>
  <c r="G71" i="21"/>
  <c r="H71" i="21"/>
  <c r="I71" i="21"/>
  <c r="M71" i="21"/>
  <c r="O71" i="21"/>
  <c r="P71" i="21"/>
  <c r="Q71" i="21"/>
  <c r="W71" i="21"/>
  <c r="X71" i="21"/>
  <c r="Y71" i="21"/>
  <c r="AE71" i="21"/>
  <c r="AF71" i="21"/>
  <c r="AG71" i="21"/>
  <c r="AK71" i="21"/>
  <c r="AL71" i="21"/>
  <c r="AM71" i="21"/>
  <c r="AN71" i="21"/>
  <c r="AO71" i="21"/>
  <c r="AP71" i="21"/>
  <c r="AQ71" i="21"/>
  <c r="AU71" i="21"/>
  <c r="G72" i="21"/>
  <c r="H72" i="21"/>
  <c r="I72" i="21"/>
  <c r="M72" i="21"/>
  <c r="O72" i="21"/>
  <c r="P72" i="21"/>
  <c r="Q72" i="21"/>
  <c r="W72" i="21"/>
  <c r="X72" i="21"/>
  <c r="Y72" i="21"/>
  <c r="AC72" i="21"/>
  <c r="AE72" i="21"/>
  <c r="AF72" i="21"/>
  <c r="AG72" i="21"/>
  <c r="AM72" i="21"/>
  <c r="AN72" i="21"/>
  <c r="AO72" i="21"/>
  <c r="AU72" i="21"/>
  <c r="G73" i="21"/>
  <c r="H73" i="21"/>
  <c r="I73" i="21"/>
  <c r="L73" i="21"/>
  <c r="O73" i="21"/>
  <c r="P73" i="21"/>
  <c r="Q73" i="21"/>
  <c r="T73" i="21"/>
  <c r="U73" i="21"/>
  <c r="W73" i="21"/>
  <c r="X73" i="21"/>
  <c r="Y73" i="21"/>
  <c r="AB73" i="21"/>
  <c r="AC73" i="21"/>
  <c r="AE73" i="21"/>
  <c r="AF73" i="21"/>
  <c r="AG73" i="21"/>
  <c r="AJ73" i="21"/>
  <c r="AM73" i="21"/>
  <c r="AN73" i="21"/>
  <c r="AO73" i="21"/>
  <c r="AR73" i="21"/>
  <c r="AU73" i="21"/>
  <c r="G75" i="21"/>
  <c r="H75" i="21"/>
  <c r="I75" i="21"/>
  <c r="L75" i="21"/>
  <c r="O75" i="21"/>
  <c r="P75" i="21"/>
  <c r="Q75" i="21"/>
  <c r="T75" i="21"/>
  <c r="U75" i="21"/>
  <c r="W75" i="21"/>
  <c r="X75" i="21"/>
  <c r="Y75" i="21"/>
  <c r="AC75" i="21"/>
  <c r="AE75" i="21"/>
  <c r="AF75" i="21"/>
  <c r="AG75" i="21"/>
  <c r="AM75" i="21"/>
  <c r="AN75" i="21"/>
  <c r="AO75" i="21"/>
  <c r="AS75" i="21"/>
  <c r="AT75" i="21"/>
  <c r="AU75" i="21"/>
  <c r="G76" i="21"/>
  <c r="H76" i="21"/>
  <c r="I76" i="21"/>
  <c r="O76" i="21"/>
  <c r="P76" i="21"/>
  <c r="Q76" i="21"/>
  <c r="W76" i="21"/>
  <c r="X76" i="21"/>
  <c r="Y76" i="21"/>
  <c r="AC76" i="21"/>
  <c r="AE76" i="21"/>
  <c r="AF76" i="21"/>
  <c r="AG76" i="21"/>
  <c r="AK76" i="21"/>
  <c r="AM76" i="21"/>
  <c r="AN76" i="21"/>
  <c r="AO76" i="21"/>
  <c r="AU76" i="21"/>
  <c r="G77" i="21"/>
  <c r="H77" i="21"/>
  <c r="I77" i="21"/>
  <c r="L77" i="21"/>
  <c r="O77" i="21"/>
  <c r="P77" i="21"/>
  <c r="Q77" i="21"/>
  <c r="T77" i="21"/>
  <c r="W77" i="21"/>
  <c r="X77" i="21"/>
  <c r="Y77" i="21"/>
  <c r="AA77" i="21"/>
  <c r="AB77" i="21"/>
  <c r="AE77" i="21"/>
  <c r="AF77" i="21"/>
  <c r="AG77" i="21"/>
  <c r="AJ77" i="21"/>
  <c r="AK77" i="21"/>
  <c r="AM77" i="21"/>
  <c r="AN77" i="21"/>
  <c r="AO77" i="21"/>
  <c r="AQ77" i="21"/>
  <c r="AR77" i="21"/>
  <c r="AS77" i="21"/>
  <c r="AU77" i="21"/>
  <c r="G78" i="21"/>
  <c r="H78" i="21"/>
  <c r="I78" i="21"/>
  <c r="L78" i="21"/>
  <c r="M78" i="21"/>
  <c r="O78" i="21"/>
  <c r="P78" i="21"/>
  <c r="Q78" i="21"/>
  <c r="S78" i="21"/>
  <c r="T78" i="21"/>
  <c r="U78" i="21"/>
  <c r="W78" i="21"/>
  <c r="X78" i="21"/>
  <c r="Y78" i="21"/>
  <c r="AB78" i="21"/>
  <c r="AD78" i="21"/>
  <c r="AE78" i="21"/>
  <c r="AF78" i="21"/>
  <c r="AG78" i="21"/>
  <c r="AJ78" i="21"/>
  <c r="AK78" i="21"/>
  <c r="AM78" i="21"/>
  <c r="AN78" i="21"/>
  <c r="AO78" i="21"/>
  <c r="AR78" i="21"/>
  <c r="AU78" i="21"/>
  <c r="G79" i="21"/>
  <c r="H79" i="21"/>
  <c r="I79" i="21"/>
  <c r="N79" i="21"/>
  <c r="O79" i="21"/>
  <c r="P79" i="21"/>
  <c r="Q79" i="21"/>
  <c r="T79" i="21"/>
  <c r="W79" i="21"/>
  <c r="X79" i="21"/>
  <c r="Y79" i="21"/>
  <c r="AB79" i="21"/>
  <c r="AE79" i="21"/>
  <c r="AF79" i="21"/>
  <c r="AG79" i="21"/>
  <c r="AI79" i="21"/>
  <c r="AJ79" i="21"/>
  <c r="AM79" i="21"/>
  <c r="AN79" i="21"/>
  <c r="AO79" i="21"/>
  <c r="AR79" i="21"/>
  <c r="AS79" i="21"/>
  <c r="AU79" i="21"/>
  <c r="G81" i="21"/>
  <c r="H81" i="21"/>
  <c r="I81" i="21"/>
  <c r="N81" i="21"/>
  <c r="O81" i="21"/>
  <c r="P81" i="21"/>
  <c r="Q81" i="21"/>
  <c r="W81" i="21"/>
  <c r="X81" i="21"/>
  <c r="Y81" i="21"/>
  <c r="AC81" i="21"/>
  <c r="AE81" i="21"/>
  <c r="AF81" i="21"/>
  <c r="AG81" i="21"/>
  <c r="AK81" i="21"/>
  <c r="AM81" i="21"/>
  <c r="AN81" i="21"/>
  <c r="AO81" i="21"/>
  <c r="AU81" i="21"/>
  <c r="F82" i="21"/>
  <c r="G82" i="21"/>
  <c r="H82" i="21"/>
  <c r="I82" i="21"/>
  <c r="L82" i="21"/>
  <c r="O82" i="21"/>
  <c r="P82" i="21"/>
  <c r="Q82" i="21"/>
  <c r="T82" i="21"/>
  <c r="U82" i="21"/>
  <c r="W82" i="21"/>
  <c r="X82" i="21"/>
  <c r="Y82" i="21"/>
  <c r="AB82" i="21"/>
  <c r="AE82" i="21"/>
  <c r="AF82" i="21"/>
  <c r="AG82" i="21"/>
  <c r="AJ82" i="21"/>
  <c r="AM82" i="21"/>
  <c r="AN82" i="21"/>
  <c r="AO82" i="21"/>
  <c r="AR82" i="21"/>
  <c r="AU82" i="21"/>
  <c r="G83" i="21"/>
  <c r="H83" i="21"/>
  <c r="I83" i="21"/>
  <c r="L83" i="21"/>
  <c r="O83" i="21"/>
  <c r="P83" i="21"/>
  <c r="Q83" i="21"/>
  <c r="S83" i="21"/>
  <c r="T83" i="21"/>
  <c r="W83" i="21"/>
  <c r="X83" i="21"/>
  <c r="Y83" i="21"/>
  <c r="AA83" i="21"/>
  <c r="AB83" i="21"/>
  <c r="AE83" i="21"/>
  <c r="AF83" i="21"/>
  <c r="AG83" i="21"/>
  <c r="AJ83" i="21"/>
  <c r="AK83" i="21"/>
  <c r="AM83" i="21"/>
  <c r="AN83" i="21"/>
  <c r="AO83" i="21"/>
  <c r="AQ83" i="21"/>
  <c r="AR83" i="21"/>
  <c r="AS83" i="21"/>
  <c r="AU83" i="21"/>
  <c r="G84" i="21"/>
  <c r="H84" i="21"/>
  <c r="I84" i="21"/>
  <c r="M84" i="21"/>
  <c r="O84" i="21"/>
  <c r="P84" i="21"/>
  <c r="Q84" i="21"/>
  <c r="R84" i="21"/>
  <c r="S84" i="21"/>
  <c r="W84" i="21"/>
  <c r="X84" i="21"/>
  <c r="Y84" i="21"/>
  <c r="Z84" i="21"/>
  <c r="AC84" i="21"/>
  <c r="AE84" i="21"/>
  <c r="AF84" i="21"/>
  <c r="AG84" i="21"/>
  <c r="AM84" i="21"/>
  <c r="AN84" i="21"/>
  <c r="AO84" i="21"/>
  <c r="AP84" i="21"/>
  <c r="AU84" i="21"/>
  <c r="G85" i="21"/>
  <c r="H85" i="21"/>
  <c r="I85" i="21"/>
  <c r="L85" i="21"/>
  <c r="O85" i="21"/>
  <c r="P85" i="21"/>
  <c r="Q85" i="21"/>
  <c r="T85" i="21"/>
  <c r="U85" i="21"/>
  <c r="W85" i="21"/>
  <c r="X85" i="21"/>
  <c r="Y85" i="21"/>
  <c r="AB85" i="21"/>
  <c r="AE85" i="21"/>
  <c r="AF85" i="21"/>
  <c r="AG85" i="21"/>
  <c r="AJ85" i="21"/>
  <c r="AM85" i="21"/>
  <c r="AN85" i="21"/>
  <c r="AO85" i="21"/>
  <c r="AQ85" i="21"/>
  <c r="AR85" i="21"/>
  <c r="AU85" i="21"/>
  <c r="F88" i="21"/>
  <c r="G88" i="21"/>
  <c r="H88" i="21"/>
  <c r="I88" i="21"/>
  <c r="J88" i="21"/>
  <c r="K88" i="21"/>
  <c r="L88" i="21"/>
  <c r="M88" i="21"/>
  <c r="N88" i="21"/>
  <c r="O88" i="21"/>
  <c r="P88" i="21"/>
  <c r="Q88" i="21"/>
  <c r="R88" i="21"/>
  <c r="S88" i="21"/>
  <c r="T88" i="21"/>
  <c r="U88" i="21"/>
  <c r="V88" i="21"/>
  <c r="W88" i="21"/>
  <c r="X88" i="21"/>
  <c r="Y88" i="21"/>
  <c r="Z88" i="21"/>
  <c r="AA88" i="21"/>
  <c r="AB88" i="21"/>
  <c r="AC88" i="21"/>
  <c r="AD88" i="21"/>
  <c r="AE88" i="21"/>
  <c r="AF88" i="21"/>
  <c r="AG88" i="21"/>
  <c r="AH88" i="21"/>
  <c r="AI88" i="21"/>
  <c r="AJ88" i="21"/>
  <c r="AK88" i="21"/>
  <c r="AL88" i="21"/>
  <c r="AM88" i="21"/>
  <c r="AN88" i="21"/>
  <c r="AO88" i="21"/>
  <c r="AP88" i="21"/>
  <c r="AQ88" i="21"/>
  <c r="AR88" i="21"/>
  <c r="AS88" i="21"/>
  <c r="AT88" i="21"/>
  <c r="AU88" i="21"/>
  <c r="F89" i="21"/>
  <c r="G89" i="21"/>
  <c r="H89" i="21"/>
  <c r="I89" i="21"/>
  <c r="J89" i="21"/>
  <c r="K89" i="21"/>
  <c r="L89" i="21"/>
  <c r="M89" i="21"/>
  <c r="N89" i="21"/>
  <c r="O89" i="21"/>
  <c r="P89" i="21"/>
  <c r="Q89" i="21"/>
  <c r="R89" i="21"/>
  <c r="S89" i="21"/>
  <c r="T89" i="21"/>
  <c r="U89" i="21"/>
  <c r="V89" i="21"/>
  <c r="W89" i="21"/>
  <c r="X89" i="21"/>
  <c r="Y89" i="21"/>
  <c r="Z89" i="21"/>
  <c r="AA89" i="21"/>
  <c r="AB89" i="21"/>
  <c r="AC89" i="21"/>
  <c r="AD89" i="21"/>
  <c r="AE89" i="21"/>
  <c r="AF89" i="21"/>
  <c r="AG89" i="21"/>
  <c r="AH89" i="21"/>
  <c r="AI89" i="21"/>
  <c r="AJ89" i="21"/>
  <c r="AK89" i="21"/>
  <c r="AL89" i="21"/>
  <c r="AM89" i="21"/>
  <c r="AN89" i="21"/>
  <c r="AO89" i="21"/>
  <c r="AP89" i="21"/>
  <c r="AQ89" i="21"/>
  <c r="AR89" i="21"/>
  <c r="AS89" i="21"/>
  <c r="AT89" i="21"/>
  <c r="AU89" i="21"/>
  <c r="F90" i="21"/>
  <c r="G90" i="21"/>
  <c r="H90" i="21"/>
  <c r="I90" i="21"/>
  <c r="J90" i="21"/>
  <c r="K90" i="21"/>
  <c r="L90" i="21"/>
  <c r="M90" i="21"/>
  <c r="N90" i="21"/>
  <c r="O90" i="21"/>
  <c r="P90" i="21"/>
  <c r="Q90" i="21"/>
  <c r="R90" i="21"/>
  <c r="S90" i="21"/>
  <c r="T90" i="21"/>
  <c r="U90" i="21"/>
  <c r="V90" i="21"/>
  <c r="W90" i="21"/>
  <c r="X90" i="21"/>
  <c r="Y90" i="21"/>
  <c r="Z90" i="21"/>
  <c r="AA90" i="21"/>
  <c r="AB90" i="21"/>
  <c r="AC90" i="21"/>
  <c r="AD90" i="21"/>
  <c r="AE90" i="21"/>
  <c r="AF90" i="21"/>
  <c r="AG90" i="21"/>
  <c r="AH90" i="21"/>
  <c r="AI90" i="21"/>
  <c r="AJ90" i="21"/>
  <c r="AK90" i="21"/>
  <c r="AL90" i="21"/>
  <c r="AM90" i="21"/>
  <c r="AN90" i="21"/>
  <c r="AO90" i="21"/>
  <c r="AP90" i="21"/>
  <c r="AQ90" i="21"/>
  <c r="AR90" i="21"/>
  <c r="AS90" i="21"/>
  <c r="AT90" i="21"/>
  <c r="AU90" i="21"/>
  <c r="F91" i="21"/>
  <c r="G91" i="21"/>
  <c r="H91" i="21"/>
  <c r="I91" i="21"/>
  <c r="J91" i="21"/>
  <c r="K91" i="21"/>
  <c r="L91" i="21"/>
  <c r="M91" i="21"/>
  <c r="N91" i="21"/>
  <c r="O91" i="21"/>
  <c r="P91" i="21"/>
  <c r="Q91" i="21"/>
  <c r="R91" i="21"/>
  <c r="S91" i="21"/>
  <c r="T91" i="21"/>
  <c r="U91" i="21"/>
  <c r="V91" i="21"/>
  <c r="W91" i="21"/>
  <c r="X91" i="21"/>
  <c r="Y91" i="21"/>
  <c r="Z91" i="21"/>
  <c r="AA91" i="21"/>
  <c r="AB91" i="21"/>
  <c r="AC91" i="21"/>
  <c r="AD91" i="21"/>
  <c r="AE91" i="21"/>
  <c r="AF91" i="21"/>
  <c r="AG91" i="21"/>
  <c r="AH91" i="21"/>
  <c r="AI91" i="21"/>
  <c r="AJ91" i="21"/>
  <c r="AK91" i="21"/>
  <c r="AL91" i="21"/>
  <c r="AM91" i="21"/>
  <c r="AN91" i="21"/>
  <c r="AO91" i="21"/>
  <c r="AP91" i="21"/>
  <c r="AQ91" i="21"/>
  <c r="AR91" i="21"/>
  <c r="AS91" i="21"/>
  <c r="AT91" i="21"/>
  <c r="AU91" i="21"/>
  <c r="F92" i="21"/>
  <c r="G92" i="21"/>
  <c r="H92" i="21"/>
  <c r="I92" i="21"/>
  <c r="J92" i="21"/>
  <c r="K92" i="21"/>
  <c r="L92" i="21"/>
  <c r="M92" i="21"/>
  <c r="N92" i="21"/>
  <c r="O92" i="21"/>
  <c r="P92" i="21"/>
  <c r="Q92" i="21"/>
  <c r="R92" i="21"/>
  <c r="S92" i="21"/>
  <c r="T92" i="21"/>
  <c r="U92" i="21"/>
  <c r="V92" i="21"/>
  <c r="W92" i="21"/>
  <c r="X92" i="21"/>
  <c r="Y92" i="21"/>
  <c r="Z92" i="21"/>
  <c r="AA92" i="21"/>
  <c r="AB92" i="21"/>
  <c r="AC92" i="21"/>
  <c r="AD92" i="21"/>
  <c r="AE92" i="21"/>
  <c r="AF92" i="21"/>
  <c r="AG92" i="21"/>
  <c r="AH92" i="21"/>
  <c r="AI92" i="21"/>
  <c r="AJ92" i="21"/>
  <c r="AK92" i="21"/>
  <c r="AL92" i="21"/>
  <c r="AM92" i="21"/>
  <c r="AN92" i="21"/>
  <c r="AO92" i="21"/>
  <c r="AP92" i="21"/>
  <c r="AQ92" i="21"/>
  <c r="AR92" i="21"/>
  <c r="AS92" i="21"/>
  <c r="AT92" i="21"/>
  <c r="AU92" i="21"/>
  <c r="F93" i="21"/>
  <c r="G93" i="21"/>
  <c r="H93" i="21"/>
  <c r="I93" i="21"/>
  <c r="J93" i="21"/>
  <c r="K93" i="21"/>
  <c r="L93" i="21"/>
  <c r="M93" i="21"/>
  <c r="N93" i="21"/>
  <c r="O93" i="21"/>
  <c r="P93" i="21"/>
  <c r="Q93" i="21"/>
  <c r="R93" i="21"/>
  <c r="S93" i="21"/>
  <c r="T93" i="21"/>
  <c r="U93" i="21"/>
  <c r="V93" i="21"/>
  <c r="W93" i="21"/>
  <c r="X93" i="21"/>
  <c r="Y93" i="21"/>
  <c r="Z93" i="21"/>
  <c r="AA93" i="21"/>
  <c r="AB93" i="21"/>
  <c r="AC93" i="21"/>
  <c r="AD93" i="21"/>
  <c r="AE93" i="21"/>
  <c r="AF93" i="21"/>
  <c r="AG93" i="21"/>
  <c r="AH93" i="21"/>
  <c r="AI93" i="21"/>
  <c r="AJ93" i="21"/>
  <c r="AK93" i="21"/>
  <c r="AL93" i="21"/>
  <c r="AM93" i="21"/>
  <c r="AN93" i="21"/>
  <c r="AO93" i="21"/>
  <c r="AP93" i="21"/>
  <c r="AQ93" i="21"/>
  <c r="AR93" i="21"/>
  <c r="AS93" i="21"/>
  <c r="AT93" i="21"/>
  <c r="AU93" i="21"/>
  <c r="F94" i="21"/>
  <c r="G94" i="21"/>
  <c r="H94" i="21"/>
  <c r="I94" i="21"/>
  <c r="J94" i="21"/>
  <c r="K94" i="21"/>
  <c r="L94" i="21"/>
  <c r="M94" i="21"/>
  <c r="N94" i="21"/>
  <c r="O94" i="21"/>
  <c r="P94" i="21"/>
  <c r="Q94" i="21"/>
  <c r="R94" i="21"/>
  <c r="S94" i="21"/>
  <c r="T94" i="21"/>
  <c r="U94" i="21"/>
  <c r="V94" i="21"/>
  <c r="W94" i="21"/>
  <c r="X94" i="21"/>
  <c r="Y94" i="21"/>
  <c r="Z94" i="21"/>
  <c r="AA94" i="21"/>
  <c r="AB94" i="21"/>
  <c r="AC94" i="21"/>
  <c r="AD94" i="21"/>
  <c r="AE94" i="21"/>
  <c r="AF94" i="21"/>
  <c r="AG94" i="21"/>
  <c r="AH94" i="21"/>
  <c r="AI94" i="21"/>
  <c r="AJ94" i="21"/>
  <c r="AK94" i="21"/>
  <c r="AL94" i="21"/>
  <c r="AM94" i="21"/>
  <c r="AN94" i="21"/>
  <c r="AO94" i="21"/>
  <c r="AP94" i="21"/>
  <c r="AQ94" i="21"/>
  <c r="AR94" i="21"/>
  <c r="AS94" i="21"/>
  <c r="AT94" i="21"/>
  <c r="AU94" i="21"/>
  <c r="F95" i="21"/>
  <c r="G95" i="21"/>
  <c r="H95" i="21"/>
  <c r="I95" i="21"/>
  <c r="J95" i="21"/>
  <c r="K95" i="21"/>
  <c r="L95" i="21"/>
  <c r="M95" i="21"/>
  <c r="N95" i="21"/>
  <c r="O95" i="21"/>
  <c r="P95" i="21"/>
  <c r="Q95" i="21"/>
  <c r="R95" i="21"/>
  <c r="S95" i="21"/>
  <c r="T95" i="21"/>
  <c r="U95" i="21"/>
  <c r="V95" i="21"/>
  <c r="W95" i="21"/>
  <c r="X95" i="21"/>
  <c r="Y95" i="21"/>
  <c r="Z95" i="21"/>
  <c r="AA95" i="21"/>
  <c r="AB95" i="21"/>
  <c r="AC95" i="21"/>
  <c r="AD95" i="21"/>
  <c r="AE95" i="21"/>
  <c r="AF95" i="21"/>
  <c r="AG95" i="21"/>
  <c r="AH95" i="21"/>
  <c r="AI95" i="21"/>
  <c r="AJ95" i="21"/>
  <c r="AK95" i="21"/>
  <c r="AL95" i="21"/>
  <c r="AM95" i="21"/>
  <c r="AN95" i="21"/>
  <c r="AO95" i="21"/>
  <c r="AP95" i="21"/>
  <c r="AQ95" i="21"/>
  <c r="AR95" i="21"/>
  <c r="AS95" i="21"/>
  <c r="AT95" i="21"/>
  <c r="AU95" i="21"/>
  <c r="F96" i="21"/>
  <c r="G96" i="21"/>
  <c r="H96" i="21"/>
  <c r="I96" i="21"/>
  <c r="J96" i="21"/>
  <c r="K96" i="21"/>
  <c r="L96" i="21"/>
  <c r="M96" i="21"/>
  <c r="N96" i="21"/>
  <c r="O96" i="21"/>
  <c r="P96" i="21"/>
  <c r="Q96" i="21"/>
  <c r="R96" i="21"/>
  <c r="S96" i="21"/>
  <c r="T96" i="21"/>
  <c r="U96" i="21"/>
  <c r="V96" i="21"/>
  <c r="W96" i="21"/>
  <c r="X96" i="21"/>
  <c r="Y96" i="21"/>
  <c r="Z96" i="21"/>
  <c r="AA96" i="21"/>
  <c r="AB96" i="21"/>
  <c r="AC96" i="21"/>
  <c r="AD96" i="21"/>
  <c r="AE96" i="21"/>
  <c r="AF96" i="21"/>
  <c r="AG96" i="21"/>
  <c r="AH96" i="21"/>
  <c r="AI96" i="21"/>
  <c r="AJ96" i="21"/>
  <c r="AK96" i="21"/>
  <c r="AL96" i="21"/>
  <c r="AM96" i="21"/>
  <c r="AN96" i="21"/>
  <c r="AO96" i="21"/>
  <c r="AP96" i="21"/>
  <c r="AQ96" i="21"/>
  <c r="AR96" i="21"/>
  <c r="AS96" i="21"/>
  <c r="AT96" i="21"/>
  <c r="AU96" i="21"/>
  <c r="F99" i="21"/>
  <c r="G99" i="21"/>
  <c r="H99" i="21"/>
  <c r="I99" i="21"/>
  <c r="J99" i="21"/>
  <c r="K99" i="21"/>
  <c r="L99" i="21"/>
  <c r="M99" i="21"/>
  <c r="N99" i="21"/>
  <c r="O99" i="21"/>
  <c r="P99" i="21"/>
  <c r="Q99" i="21"/>
  <c r="R99" i="21"/>
  <c r="S99" i="21"/>
  <c r="T99" i="21"/>
  <c r="U99" i="21"/>
  <c r="V99" i="21"/>
  <c r="W99" i="21"/>
  <c r="X99" i="21"/>
  <c r="Y99" i="21"/>
  <c r="Z99" i="21"/>
  <c r="AA99" i="21"/>
  <c r="AB99" i="21"/>
  <c r="AC99" i="21"/>
  <c r="AD99" i="21"/>
  <c r="AE99" i="21"/>
  <c r="AF99" i="21"/>
  <c r="AG99" i="21"/>
  <c r="AH99" i="21"/>
  <c r="AI99" i="21"/>
  <c r="AJ99" i="21"/>
  <c r="AK99" i="21"/>
  <c r="AL99" i="21"/>
  <c r="AM99" i="21"/>
  <c r="AN99" i="21"/>
  <c r="AO99" i="21"/>
  <c r="AP99" i="21"/>
  <c r="AQ99" i="21"/>
  <c r="AR99" i="21"/>
  <c r="AS99" i="21"/>
  <c r="AT99" i="21"/>
  <c r="AU99" i="21"/>
  <c r="F100" i="21"/>
  <c r="G100" i="21"/>
  <c r="H100" i="21"/>
  <c r="I100" i="21"/>
  <c r="J100" i="21"/>
  <c r="K100" i="21"/>
  <c r="L100" i="21"/>
  <c r="M100" i="21"/>
  <c r="N100" i="21"/>
  <c r="O100" i="21"/>
  <c r="P100" i="21"/>
  <c r="Q100" i="21"/>
  <c r="R100" i="21"/>
  <c r="S100" i="21"/>
  <c r="T100" i="21"/>
  <c r="U100" i="21"/>
  <c r="V100" i="21"/>
  <c r="W100" i="21"/>
  <c r="X100" i="21"/>
  <c r="Y100" i="21"/>
  <c r="Z100" i="21"/>
  <c r="AA100" i="21"/>
  <c r="AB100" i="21"/>
  <c r="AC100" i="21"/>
  <c r="AD100" i="21"/>
  <c r="AE100" i="21"/>
  <c r="AF100" i="21"/>
  <c r="AG100" i="21"/>
  <c r="AH100" i="21"/>
  <c r="AI100" i="21"/>
  <c r="AJ100" i="21"/>
  <c r="AK100" i="21"/>
  <c r="AL100" i="21"/>
  <c r="AM100" i="21"/>
  <c r="AN100" i="21"/>
  <c r="AO100" i="21"/>
  <c r="AP100" i="21"/>
  <c r="AQ100" i="21"/>
  <c r="AR100" i="21"/>
  <c r="AS100" i="21"/>
  <c r="AT100" i="21"/>
  <c r="AU100" i="21"/>
  <c r="F103" i="21"/>
  <c r="G103" i="21"/>
  <c r="H103" i="21"/>
  <c r="I103" i="21"/>
  <c r="J103" i="21"/>
  <c r="K103" i="21"/>
  <c r="L103" i="21"/>
  <c r="M103" i="21"/>
  <c r="N103" i="21"/>
  <c r="O103" i="21"/>
  <c r="P103" i="21"/>
  <c r="Q103" i="21"/>
  <c r="R103" i="21"/>
  <c r="S103" i="21"/>
  <c r="T103" i="21"/>
  <c r="U103" i="21"/>
  <c r="V103" i="21"/>
  <c r="W103" i="21"/>
  <c r="X103" i="21"/>
  <c r="Y103" i="21"/>
  <c r="Z103" i="21"/>
  <c r="AA103" i="21"/>
  <c r="AB103" i="21"/>
  <c r="AC103" i="21"/>
  <c r="AD103" i="21"/>
  <c r="AE103" i="21"/>
  <c r="AF103" i="21"/>
  <c r="AG103" i="21"/>
  <c r="AH103" i="21"/>
  <c r="AI103" i="21"/>
  <c r="AJ103" i="21"/>
  <c r="AK103" i="21"/>
  <c r="AL103" i="21"/>
  <c r="AM103" i="21"/>
  <c r="AN103" i="21"/>
  <c r="AO103" i="21"/>
  <c r="AP103" i="21"/>
  <c r="AQ103" i="21"/>
  <c r="AR103" i="21"/>
  <c r="AS103" i="21"/>
  <c r="AT103" i="21"/>
  <c r="AU103" i="21"/>
  <c r="F104" i="21"/>
  <c r="G104" i="21"/>
  <c r="H104" i="21"/>
  <c r="I104" i="21"/>
  <c r="J104" i="21"/>
  <c r="K104" i="21"/>
  <c r="L104" i="21"/>
  <c r="M104" i="21"/>
  <c r="N104" i="21"/>
  <c r="O104" i="21"/>
  <c r="P104" i="21"/>
  <c r="Q104" i="21"/>
  <c r="R104" i="21"/>
  <c r="S104" i="21"/>
  <c r="T104" i="21"/>
  <c r="U104" i="21"/>
  <c r="V104" i="21"/>
  <c r="W104" i="21"/>
  <c r="X104" i="21"/>
  <c r="Y104" i="21"/>
  <c r="Z104" i="21"/>
  <c r="AA104" i="21"/>
  <c r="AB104" i="21"/>
  <c r="AC104" i="21"/>
  <c r="AD104" i="21"/>
  <c r="AE104" i="21"/>
  <c r="AF104" i="21"/>
  <c r="AG104" i="21"/>
  <c r="AH104" i="21"/>
  <c r="AI104" i="21"/>
  <c r="AJ104" i="21"/>
  <c r="AK104" i="21"/>
  <c r="AL104" i="21"/>
  <c r="AM104" i="21"/>
  <c r="AN104" i="21"/>
  <c r="AO104" i="21"/>
  <c r="AP104" i="21"/>
  <c r="AQ104" i="21"/>
  <c r="AR104" i="21"/>
  <c r="AS104" i="21"/>
  <c r="AT104" i="21"/>
  <c r="AU104" i="21"/>
  <c r="F105" i="21"/>
  <c r="G105" i="21"/>
  <c r="H105" i="21"/>
  <c r="I105" i="21"/>
  <c r="J105" i="21"/>
  <c r="K105" i="21"/>
  <c r="L105" i="21"/>
  <c r="M105" i="21"/>
  <c r="N105" i="21"/>
  <c r="O105" i="21"/>
  <c r="P105" i="21"/>
  <c r="Q105" i="21"/>
  <c r="R105" i="21"/>
  <c r="S105" i="21"/>
  <c r="T105" i="21"/>
  <c r="U105" i="21"/>
  <c r="V105" i="21"/>
  <c r="W105" i="21"/>
  <c r="X105" i="21"/>
  <c r="Y105" i="21"/>
  <c r="Z105" i="21"/>
  <c r="AA105" i="21"/>
  <c r="AB105" i="21"/>
  <c r="AC105" i="21"/>
  <c r="AD105" i="21"/>
  <c r="AE105" i="21"/>
  <c r="AF105" i="21"/>
  <c r="AG105" i="21"/>
  <c r="AH105" i="21"/>
  <c r="AI105" i="21"/>
  <c r="AJ105" i="21"/>
  <c r="AK105" i="21"/>
  <c r="AL105" i="21"/>
  <c r="AM105" i="21"/>
  <c r="AN105" i="21"/>
  <c r="AO105" i="21"/>
  <c r="AP105" i="21"/>
  <c r="AQ105" i="21"/>
  <c r="AR105" i="21"/>
  <c r="AS105" i="21"/>
  <c r="AT105" i="21"/>
  <c r="AU105" i="21"/>
  <c r="F106" i="21"/>
  <c r="G106" i="21"/>
  <c r="H106" i="21"/>
  <c r="I106" i="21"/>
  <c r="J106" i="21"/>
  <c r="K106" i="21"/>
  <c r="L106" i="21"/>
  <c r="M106" i="21"/>
  <c r="N106" i="21"/>
  <c r="O106" i="21"/>
  <c r="P106" i="21"/>
  <c r="Q106" i="21"/>
  <c r="R106" i="21"/>
  <c r="S106" i="21"/>
  <c r="T106" i="21"/>
  <c r="U106" i="21"/>
  <c r="V106" i="21"/>
  <c r="W106" i="21"/>
  <c r="X106" i="21"/>
  <c r="Y106" i="21"/>
  <c r="Z106" i="21"/>
  <c r="AA106" i="21"/>
  <c r="AB106" i="21"/>
  <c r="AC106" i="21"/>
  <c r="AD106" i="21"/>
  <c r="AE106" i="21"/>
  <c r="AF106" i="21"/>
  <c r="AG106" i="21"/>
  <c r="AH106" i="21"/>
  <c r="AI106" i="21"/>
  <c r="AJ106" i="21"/>
  <c r="AK106" i="21"/>
  <c r="AL106" i="21"/>
  <c r="AM106" i="21"/>
  <c r="AN106" i="21"/>
  <c r="AO106" i="21"/>
  <c r="AP106" i="21"/>
  <c r="AQ106" i="21"/>
  <c r="AR106" i="21"/>
  <c r="AS106" i="21"/>
  <c r="AT106" i="21"/>
  <c r="AU106" i="21"/>
  <c r="F109" i="21"/>
  <c r="G109" i="21"/>
  <c r="H109" i="21"/>
  <c r="I109" i="21"/>
  <c r="J109" i="21"/>
  <c r="K109" i="21"/>
  <c r="L109" i="21"/>
  <c r="M109" i="21"/>
  <c r="N109" i="21"/>
  <c r="O109" i="21"/>
  <c r="P109" i="21"/>
  <c r="Q109" i="21"/>
  <c r="R109" i="21"/>
  <c r="S109" i="21"/>
  <c r="T109" i="21"/>
  <c r="U109" i="21"/>
  <c r="V109" i="21"/>
  <c r="W109" i="21"/>
  <c r="X109" i="21"/>
  <c r="Y109" i="21"/>
  <c r="Z109" i="21"/>
  <c r="AA109" i="21"/>
  <c r="AB109" i="21"/>
  <c r="AC109" i="21"/>
  <c r="AD109" i="21"/>
  <c r="AE109" i="21"/>
  <c r="AF109" i="21"/>
  <c r="AG109" i="21"/>
  <c r="AH109" i="21"/>
  <c r="AI109" i="21"/>
  <c r="AJ109" i="21"/>
  <c r="AK109" i="21"/>
  <c r="AL109" i="21"/>
  <c r="AM109" i="21"/>
  <c r="AN109" i="21"/>
  <c r="AO109" i="21"/>
  <c r="AP109" i="21"/>
  <c r="AQ109" i="21"/>
  <c r="AR109" i="21"/>
  <c r="AS109" i="21"/>
  <c r="AT109" i="21"/>
  <c r="AU109" i="21"/>
  <c r="F110" i="21"/>
  <c r="G110" i="21"/>
  <c r="H110" i="21"/>
  <c r="I110" i="21"/>
  <c r="J110" i="21"/>
  <c r="K110" i="21"/>
  <c r="L110" i="21"/>
  <c r="M110" i="21"/>
  <c r="N110" i="21"/>
  <c r="O110" i="21"/>
  <c r="P110" i="21"/>
  <c r="Q110" i="21"/>
  <c r="R110" i="21"/>
  <c r="S110" i="21"/>
  <c r="T110" i="21"/>
  <c r="U110" i="21"/>
  <c r="V110" i="21"/>
  <c r="W110" i="21"/>
  <c r="X110" i="21"/>
  <c r="Y110" i="21"/>
  <c r="Z110" i="21"/>
  <c r="AA110" i="21"/>
  <c r="AB110" i="21"/>
  <c r="AC110" i="21"/>
  <c r="AD110" i="21"/>
  <c r="AE110" i="21"/>
  <c r="AF110" i="21"/>
  <c r="AG110" i="21"/>
  <c r="AH110" i="21"/>
  <c r="AI110" i="21"/>
  <c r="AJ110" i="21"/>
  <c r="AK110" i="21"/>
  <c r="AL110" i="21"/>
  <c r="AM110" i="21"/>
  <c r="AN110" i="21"/>
  <c r="AO110" i="21"/>
  <c r="AP110" i="21"/>
  <c r="AQ110" i="21"/>
  <c r="AR110" i="21"/>
  <c r="AS110" i="21"/>
  <c r="AT110" i="21"/>
  <c r="AU110" i="21"/>
  <c r="F112" i="21"/>
  <c r="G112" i="21"/>
  <c r="H112" i="21"/>
  <c r="I112" i="21"/>
  <c r="J112" i="21"/>
  <c r="K112" i="21"/>
  <c r="L112" i="21"/>
  <c r="M112" i="21"/>
  <c r="N112" i="21"/>
  <c r="O112" i="21"/>
  <c r="P112" i="21"/>
  <c r="Q112" i="21"/>
  <c r="R112" i="21"/>
  <c r="S112" i="21"/>
  <c r="T112" i="21"/>
  <c r="U112" i="21"/>
  <c r="V112" i="21"/>
  <c r="W112" i="21"/>
  <c r="X112" i="21"/>
  <c r="Y112" i="21"/>
  <c r="Z112" i="21"/>
  <c r="AA112" i="21"/>
  <c r="AB112" i="21"/>
  <c r="AC112" i="21"/>
  <c r="AD112" i="21"/>
  <c r="AE112" i="21"/>
  <c r="AF112" i="21"/>
  <c r="AG112" i="21"/>
  <c r="AH112" i="21"/>
  <c r="AI112" i="21"/>
  <c r="AJ112" i="21"/>
  <c r="AK112" i="21"/>
  <c r="AL112" i="21"/>
  <c r="AM112" i="21"/>
  <c r="AN112" i="21"/>
  <c r="AO112" i="21"/>
  <c r="AP112" i="21"/>
  <c r="AQ112" i="21"/>
  <c r="AR112" i="21"/>
  <c r="AS112" i="21"/>
  <c r="AT112" i="21"/>
  <c r="AU112" i="21"/>
  <c r="F113" i="21"/>
  <c r="G113" i="21"/>
  <c r="H113" i="21"/>
  <c r="I113" i="21"/>
  <c r="J113" i="21"/>
  <c r="K113" i="21"/>
  <c r="L113" i="21"/>
  <c r="M113" i="21"/>
  <c r="N113" i="21"/>
  <c r="O113" i="21"/>
  <c r="P113" i="21"/>
  <c r="Q113" i="21"/>
  <c r="R113" i="21"/>
  <c r="S113" i="21"/>
  <c r="T113" i="21"/>
  <c r="U113" i="21"/>
  <c r="V113" i="21"/>
  <c r="W113" i="21"/>
  <c r="X113" i="21"/>
  <c r="Y113" i="21"/>
  <c r="Z113" i="21"/>
  <c r="AA113" i="21"/>
  <c r="AB113" i="21"/>
  <c r="AC113" i="21"/>
  <c r="AD113" i="21"/>
  <c r="AE113" i="21"/>
  <c r="AF113" i="21"/>
  <c r="AG113" i="21"/>
  <c r="AH113" i="21"/>
  <c r="AI113" i="21"/>
  <c r="AJ113" i="21"/>
  <c r="AK113" i="21"/>
  <c r="AL113" i="21"/>
  <c r="AM113" i="21"/>
  <c r="AN113" i="21"/>
  <c r="AO113" i="21"/>
  <c r="AP113" i="21"/>
  <c r="AQ113" i="21"/>
  <c r="AR113" i="21"/>
  <c r="AS113" i="21"/>
  <c r="AT113" i="21"/>
  <c r="AU113" i="21"/>
  <c r="F115" i="21"/>
  <c r="G115" i="21"/>
  <c r="H115" i="21"/>
  <c r="I115" i="21"/>
  <c r="J115" i="21"/>
  <c r="K115" i="21"/>
  <c r="L115" i="21"/>
  <c r="M115" i="21"/>
  <c r="N115" i="21"/>
  <c r="O115" i="21"/>
  <c r="P115" i="21"/>
  <c r="Q115" i="21"/>
  <c r="R115" i="21"/>
  <c r="S115" i="21"/>
  <c r="T115" i="21"/>
  <c r="U115" i="21"/>
  <c r="V115" i="21"/>
  <c r="W115" i="21"/>
  <c r="X115" i="21"/>
  <c r="Y115" i="21"/>
  <c r="Z115" i="21"/>
  <c r="AA115" i="21"/>
  <c r="AB115" i="21"/>
  <c r="AC115" i="21"/>
  <c r="AD115" i="21"/>
  <c r="AE115" i="21"/>
  <c r="AF115" i="21"/>
  <c r="AG115" i="21"/>
  <c r="AH115" i="21"/>
  <c r="AI115" i="21"/>
  <c r="AJ115" i="21"/>
  <c r="AK115" i="21"/>
  <c r="AL115" i="21"/>
  <c r="AM115" i="21"/>
  <c r="AN115" i="21"/>
  <c r="AO115" i="21"/>
  <c r="AP115" i="21"/>
  <c r="AQ115" i="21"/>
  <c r="AR115" i="21"/>
  <c r="AS115" i="21"/>
  <c r="AT115" i="21"/>
  <c r="AU115" i="21"/>
  <c r="F116" i="21"/>
  <c r="G116" i="21"/>
  <c r="H116" i="21"/>
  <c r="I116" i="21"/>
  <c r="J116" i="21"/>
  <c r="K116" i="21"/>
  <c r="L116" i="21"/>
  <c r="M116" i="21"/>
  <c r="N116" i="21"/>
  <c r="O116" i="21"/>
  <c r="P116" i="21"/>
  <c r="Q116" i="21"/>
  <c r="R116" i="21"/>
  <c r="S116" i="21"/>
  <c r="T116" i="21"/>
  <c r="U116" i="21"/>
  <c r="V116" i="21"/>
  <c r="W116" i="21"/>
  <c r="X116" i="21"/>
  <c r="Y116" i="21"/>
  <c r="Z116" i="21"/>
  <c r="AA116" i="21"/>
  <c r="AB116" i="21"/>
  <c r="AC116" i="21"/>
  <c r="AD116" i="21"/>
  <c r="AE116" i="21"/>
  <c r="AF116" i="21"/>
  <c r="AG116" i="21"/>
  <c r="AH116" i="21"/>
  <c r="AI116" i="21"/>
  <c r="AJ116" i="21"/>
  <c r="AK116" i="21"/>
  <c r="AL116" i="21"/>
  <c r="AM116" i="21"/>
  <c r="AN116" i="21"/>
  <c r="AO116" i="21"/>
  <c r="AP116" i="21"/>
  <c r="AQ116" i="21"/>
  <c r="AR116" i="21"/>
  <c r="AS116" i="21"/>
  <c r="AT116" i="21"/>
  <c r="AU116" i="21"/>
  <c r="F117" i="21"/>
  <c r="G117" i="21"/>
  <c r="H117" i="21"/>
  <c r="I117" i="21"/>
  <c r="J117" i="21"/>
  <c r="K117" i="21"/>
  <c r="L117" i="21"/>
  <c r="M117" i="21"/>
  <c r="N117" i="21"/>
  <c r="O117" i="21"/>
  <c r="P117" i="21"/>
  <c r="Q117" i="21"/>
  <c r="R117" i="21"/>
  <c r="S117" i="21"/>
  <c r="T117" i="21"/>
  <c r="U117" i="21"/>
  <c r="V117" i="21"/>
  <c r="W117" i="21"/>
  <c r="X117" i="21"/>
  <c r="Y117" i="21"/>
  <c r="Z117" i="21"/>
  <c r="AA117" i="21"/>
  <c r="AB117" i="21"/>
  <c r="AC117" i="21"/>
  <c r="AD117" i="21"/>
  <c r="AE117" i="21"/>
  <c r="AF117" i="21"/>
  <c r="AG117" i="21"/>
  <c r="AH117" i="21"/>
  <c r="AI117" i="21"/>
  <c r="AJ117" i="21"/>
  <c r="AK117" i="21"/>
  <c r="AL117" i="21"/>
  <c r="AM117" i="21"/>
  <c r="AN117" i="21"/>
  <c r="AO117" i="21"/>
  <c r="AP117" i="21"/>
  <c r="AQ117" i="21"/>
  <c r="AR117" i="21"/>
  <c r="AS117" i="21"/>
  <c r="AT117" i="21"/>
  <c r="AU117" i="21"/>
  <c r="E59" i="21"/>
  <c r="E58" i="21"/>
  <c r="E56" i="21"/>
  <c r="N84" i="21" l="1"/>
  <c r="F83" i="21"/>
  <c r="F71" i="21"/>
  <c r="AT69" i="21"/>
  <c r="N68" i="21"/>
  <c r="V67" i="21"/>
  <c r="BL83" i="21"/>
  <c r="BG79" i="21"/>
  <c r="BJ73" i="21"/>
  <c r="BJ72" i="21"/>
  <c r="BJ71" i="21"/>
  <c r="BD70" i="21"/>
  <c r="BB66" i="21"/>
  <c r="BD65" i="21"/>
  <c r="BB64" i="21"/>
  <c r="V84" i="21"/>
  <c r="AL72" i="21"/>
  <c r="F66" i="21"/>
  <c r="AD82" i="21"/>
  <c r="AT77" i="21"/>
  <c r="AT71" i="21"/>
  <c r="BL84" i="21"/>
  <c r="BB84" i="21"/>
  <c r="AY78" i="21"/>
  <c r="AY77" i="21"/>
  <c r="BG75" i="21"/>
  <c r="AV71" i="21"/>
  <c r="AY67" i="21"/>
  <c r="AY65" i="21"/>
  <c r="F85" i="21"/>
  <c r="F77" i="21"/>
  <c r="N76" i="21"/>
  <c r="V73" i="21"/>
  <c r="N67" i="21"/>
  <c r="F65" i="21"/>
  <c r="AW81" i="21"/>
  <c r="BE71" i="21"/>
  <c r="AD85" i="21"/>
  <c r="F79" i="21"/>
  <c r="AK69" i="21"/>
  <c r="M67" i="21"/>
  <c r="V65" i="21"/>
  <c r="BL76" i="21"/>
  <c r="BD71" i="21"/>
  <c r="BG66" i="21"/>
  <c r="BG65" i="21"/>
  <c r="BL64" i="21"/>
  <c r="AT83" i="21"/>
  <c r="AL82" i="21"/>
  <c r="AT79" i="21"/>
  <c r="V78" i="21"/>
  <c r="AD72" i="21"/>
  <c r="N66" i="21"/>
  <c r="V64" i="21"/>
  <c r="N85" i="21"/>
  <c r="AT78" i="21"/>
  <c r="AL70" i="21"/>
  <c r="AD66" i="21"/>
  <c r="BE65" i="21"/>
  <c r="AA70" i="21"/>
  <c r="AI68" i="21"/>
  <c r="V85" i="21"/>
  <c r="M85" i="21"/>
  <c r="AD84" i="21"/>
  <c r="U84" i="21"/>
  <c r="K84" i="21"/>
  <c r="AI83" i="21"/>
  <c r="AC82" i="21"/>
  <c r="AL81" i="21"/>
  <c r="M81" i="21"/>
  <c r="AL78" i="21"/>
  <c r="AC78" i="21"/>
  <c r="K78" i="21"/>
  <c r="AI77" i="21"/>
  <c r="AL76" i="21"/>
  <c r="M76" i="21"/>
  <c r="AD75" i="21"/>
  <c r="AD73" i="21"/>
  <c r="N72" i="21"/>
  <c r="AS71" i="21"/>
  <c r="AI71" i="21"/>
  <c r="N71" i="21"/>
  <c r="AT70" i="21"/>
  <c r="AK70" i="21"/>
  <c r="N70" i="21"/>
  <c r="AS69" i="21"/>
  <c r="V69" i="21"/>
  <c r="AQ68" i="21"/>
  <c r="F68" i="21"/>
  <c r="AK67" i="21"/>
  <c r="AC66" i="21"/>
  <c r="AT65" i="21"/>
  <c r="U65" i="21"/>
  <c r="U64" i="21"/>
  <c r="F64" i="21"/>
  <c r="AW85" i="21"/>
  <c r="BE82" i="21"/>
  <c r="BE78" i="21"/>
  <c r="AW73" i="21"/>
  <c r="AW71" i="21"/>
  <c r="BE69" i="21"/>
  <c r="BE68" i="21"/>
  <c r="AV65" i="21"/>
  <c r="AL85" i="21"/>
  <c r="AC85" i="21"/>
  <c r="K85" i="21"/>
  <c r="AL84" i="21"/>
  <c r="AA84" i="21"/>
  <c r="N83" i="21"/>
  <c r="AK82" i="21"/>
  <c r="V81" i="21"/>
  <c r="V79" i="21"/>
  <c r="M79" i="21"/>
  <c r="AS78" i="21"/>
  <c r="AA78" i="21"/>
  <c r="N77" i="21"/>
  <c r="V76" i="21"/>
  <c r="F75" i="21"/>
  <c r="AL73" i="21"/>
  <c r="F73" i="21"/>
  <c r="AK72" i="21"/>
  <c r="V71" i="21"/>
  <c r="K71" i="21"/>
  <c r="AI70" i="21"/>
  <c r="V68" i="21"/>
  <c r="M68" i="21"/>
  <c r="AT67" i="21"/>
  <c r="U67" i="21"/>
  <c r="AL66" i="21"/>
  <c r="M66" i="21"/>
  <c r="AD65" i="21"/>
  <c r="BE85" i="21"/>
  <c r="AW83" i="21"/>
  <c r="AW79" i="21"/>
  <c r="BE77" i="21"/>
  <c r="BE75" i="21"/>
  <c r="BE73" i="21"/>
  <c r="AW72" i="21"/>
  <c r="AW67" i="21"/>
  <c r="AT85" i="21"/>
  <c r="AK85" i="21"/>
  <c r="S85" i="21"/>
  <c r="AT84" i="21"/>
  <c r="AK84" i="21"/>
  <c r="V83" i="21"/>
  <c r="M83" i="21"/>
  <c r="AT82" i="21"/>
  <c r="N82" i="21"/>
  <c r="AT81" i="21"/>
  <c r="U81" i="21"/>
  <c r="AD79" i="21"/>
  <c r="U79" i="21"/>
  <c r="K79" i="21"/>
  <c r="AI78" i="21"/>
  <c r="V77" i="21"/>
  <c r="M77" i="21"/>
  <c r="AT76" i="21"/>
  <c r="U76" i="21"/>
  <c r="AL75" i="21"/>
  <c r="N75" i="21"/>
  <c r="AK73" i="21"/>
  <c r="V72" i="21"/>
  <c r="U71" i="21"/>
  <c r="AQ70" i="21"/>
  <c r="V70" i="21"/>
  <c r="AD69" i="21"/>
  <c r="F69" i="21"/>
  <c r="AD68" i="21"/>
  <c r="U68" i="21"/>
  <c r="AS67" i="21"/>
  <c r="F67" i="21"/>
  <c r="AK66" i="21"/>
  <c r="AC65" i="21"/>
  <c r="AS64" i="21"/>
  <c r="AD64" i="21"/>
  <c r="BE81" i="21"/>
  <c r="BL71" i="21"/>
  <c r="AW70" i="21"/>
  <c r="BL66" i="21"/>
  <c r="AW66" i="21"/>
  <c r="AW64" i="21"/>
  <c r="AS85" i="21"/>
  <c r="AA85" i="21"/>
  <c r="AS84" i="21"/>
  <c r="AI84" i="21"/>
  <c r="F84" i="21"/>
  <c r="AD83" i="21"/>
  <c r="U83" i="21"/>
  <c r="AS82" i="21"/>
  <c r="M82" i="21"/>
  <c r="AS81" i="21"/>
  <c r="F81" i="21"/>
  <c r="AL79" i="21"/>
  <c r="AC79" i="21"/>
  <c r="AQ78" i="21"/>
  <c r="F78" i="21"/>
  <c r="AD77" i="21"/>
  <c r="U77" i="21"/>
  <c r="AS76" i="21"/>
  <c r="F76" i="21"/>
  <c r="AK75" i="21"/>
  <c r="M75" i="21"/>
  <c r="AT73" i="21"/>
  <c r="N73" i="21"/>
  <c r="AT72" i="21"/>
  <c r="U72" i="21"/>
  <c r="AD71" i="21"/>
  <c r="S71" i="21"/>
  <c r="U70" i="21"/>
  <c r="AC69" i="21"/>
  <c r="AL68" i="21"/>
  <c r="AC68" i="21"/>
  <c r="K68" i="21"/>
  <c r="AD67" i="21"/>
  <c r="AG66" i="21"/>
  <c r="V66" i="21"/>
  <c r="Y65" i="21"/>
  <c r="N65" i="21"/>
  <c r="AQ64" i="21"/>
  <c r="AC64" i="21"/>
  <c r="N64" i="21"/>
  <c r="AW82" i="21"/>
  <c r="BE76" i="21"/>
  <c r="AW69" i="21"/>
  <c r="AW68" i="21"/>
  <c r="BL65" i="21"/>
  <c r="AI85" i="21"/>
  <c r="AQ84" i="21"/>
  <c r="AL83" i="21"/>
  <c r="AC83" i="21"/>
  <c r="K83" i="21"/>
  <c r="V82" i="21"/>
  <c r="AD81" i="21"/>
  <c r="AK79" i="21"/>
  <c r="S79" i="21"/>
  <c r="N78" i="21"/>
  <c r="AL77" i="21"/>
  <c r="AC77" i="21"/>
  <c r="K77" i="21"/>
  <c r="AD76" i="21"/>
  <c r="AS73" i="21"/>
  <c r="M73" i="21"/>
  <c r="AS72" i="21"/>
  <c r="F72" i="21"/>
  <c r="AC71" i="21"/>
  <c r="AL69" i="21"/>
  <c r="AT68" i="21"/>
  <c r="AK68" i="21"/>
  <c r="S68" i="21"/>
  <c r="AT66" i="21"/>
  <c r="AL65" i="21"/>
  <c r="M65" i="21"/>
  <c r="BE83" i="21"/>
  <c r="AW78" i="21"/>
  <c r="AW75" i="21"/>
  <c r="BE72" i="21"/>
  <c r="BE64" i="21"/>
  <c r="AA79" i="21"/>
  <c r="S77" i="21"/>
  <c r="K75" i="21"/>
  <c r="AA71" i="21"/>
  <c r="AA68" i="21"/>
  <c r="AK65" i="21"/>
  <c r="AW84" i="21"/>
  <c r="BD72" i="21"/>
  <c r="BE70" i="21"/>
  <c r="BE66" i="21"/>
  <c r="BD64" i="21"/>
  <c r="BE84" i="21"/>
  <c r="BE79" i="21"/>
  <c r="AW77" i="21"/>
  <c r="AW76" i="21"/>
  <c r="AP64" i="21"/>
  <c r="AP65" i="21"/>
  <c r="AP72" i="21"/>
  <c r="AP81" i="21"/>
  <c r="AP66" i="21"/>
  <c r="AP76" i="21"/>
  <c r="AP73" i="21"/>
  <c r="AP82" i="21"/>
  <c r="AP85" i="21"/>
  <c r="AP67" i="21"/>
  <c r="AP77" i="21"/>
  <c r="AP83" i="21"/>
  <c r="J84" i="21"/>
  <c r="AH71" i="21"/>
  <c r="E183" i="2"/>
  <c r="D183" i="2"/>
  <c r="F183" i="2"/>
  <c r="BH70" i="21"/>
  <c r="AH64" i="21"/>
  <c r="AH65" i="21"/>
  <c r="AH72" i="21"/>
  <c r="AH81" i="21"/>
  <c r="AH66" i="21"/>
  <c r="AH76" i="21"/>
  <c r="AH73" i="21"/>
  <c r="AH82" i="21"/>
  <c r="AH83" i="21"/>
  <c r="AH67" i="21"/>
  <c r="AH77" i="21"/>
  <c r="AH85" i="21"/>
  <c r="R64" i="21"/>
  <c r="R65" i="21"/>
  <c r="R72" i="21"/>
  <c r="R81" i="21"/>
  <c r="R85" i="21"/>
  <c r="R66" i="21"/>
  <c r="R76" i="21"/>
  <c r="R73" i="21"/>
  <c r="R82" i="21"/>
  <c r="R67" i="21"/>
  <c r="R77" i="21"/>
  <c r="R83" i="21"/>
  <c r="Z64" i="21"/>
  <c r="Z65" i="21"/>
  <c r="Z72" i="21"/>
  <c r="Z81" i="21"/>
  <c r="Z66" i="21"/>
  <c r="Z76" i="21"/>
  <c r="Z83" i="21"/>
  <c r="Z85" i="21"/>
  <c r="Z73" i="21"/>
  <c r="Z82" i="21"/>
  <c r="Z67" i="21"/>
  <c r="Z77" i="21"/>
  <c r="J65" i="21"/>
  <c r="J72" i="21"/>
  <c r="J81" i="21"/>
  <c r="J76" i="21"/>
  <c r="J83" i="21"/>
  <c r="J73" i="21"/>
  <c r="J82" i="21"/>
  <c r="J67" i="21"/>
  <c r="J77" i="21"/>
  <c r="J85" i="21"/>
  <c r="R71" i="21"/>
  <c r="R69" i="21"/>
  <c r="AP68" i="21"/>
  <c r="AH68" i="21"/>
  <c r="Z68" i="21"/>
  <c r="R68" i="21"/>
  <c r="J68" i="21"/>
  <c r="BH69" i="21"/>
  <c r="BH76" i="21"/>
  <c r="BH77" i="21"/>
  <c r="BH78" i="21"/>
  <c r="BH79" i="21"/>
  <c r="BH81" i="21"/>
  <c r="BH82" i="21"/>
  <c r="BH85" i="21"/>
  <c r="BH68" i="21"/>
  <c r="BH67" i="21"/>
  <c r="BH75" i="21"/>
  <c r="BH66" i="21"/>
  <c r="BH64" i="21"/>
  <c r="BH65" i="21"/>
  <c r="BH73" i="21"/>
  <c r="AZ64" i="21"/>
  <c r="AZ73" i="21"/>
  <c r="AZ70" i="21"/>
  <c r="AZ72" i="21"/>
  <c r="AZ77" i="21"/>
  <c r="AZ78" i="21"/>
  <c r="AZ81" i="21"/>
  <c r="AZ83" i="21"/>
  <c r="AZ85" i="21"/>
  <c r="AZ68" i="21"/>
  <c r="AZ69" i="21"/>
  <c r="AZ76" i="21"/>
  <c r="AZ79" i="21"/>
  <c r="AZ82" i="21"/>
  <c r="AZ67" i="21"/>
  <c r="AZ75" i="21"/>
  <c r="AZ65" i="21"/>
  <c r="AZ66" i="21"/>
  <c r="E179" i="2"/>
  <c r="D179" i="2"/>
  <c r="F179" i="2"/>
  <c r="AP78" i="21"/>
  <c r="AH78" i="21"/>
  <c r="Z78" i="21"/>
  <c r="R78" i="21"/>
  <c r="J78" i="21"/>
  <c r="Z71" i="21"/>
  <c r="BH84" i="21"/>
  <c r="AZ84" i="21"/>
  <c r="BH83" i="21"/>
  <c r="BH72" i="21"/>
  <c r="AQ82" i="21"/>
  <c r="AI82" i="21"/>
  <c r="AA82" i="21"/>
  <c r="S82" i="21"/>
  <c r="K82" i="21"/>
  <c r="AQ79" i="21"/>
  <c r="AR76" i="21"/>
  <c r="AJ76" i="21"/>
  <c r="AB76" i="21"/>
  <c r="T76" i="21"/>
  <c r="L76" i="21"/>
  <c r="AB75" i="21"/>
  <c r="S75" i="21"/>
  <c r="AQ73" i="21"/>
  <c r="AI73" i="21"/>
  <c r="AA73" i="21"/>
  <c r="S73" i="21"/>
  <c r="K73" i="21"/>
  <c r="AR66" i="21"/>
  <c r="AJ66" i="21"/>
  <c r="AB66" i="21"/>
  <c r="T66" i="21"/>
  <c r="L66" i="21"/>
  <c r="T64" i="21"/>
  <c r="K64" i="21"/>
  <c r="AV76" i="21"/>
  <c r="BA75" i="21"/>
  <c r="BL68" i="21"/>
  <c r="BD68" i="21"/>
  <c r="BL67" i="21"/>
  <c r="BB67" i="21"/>
  <c r="BI66" i="21"/>
  <c r="AI67" i="21"/>
  <c r="AR81" i="21"/>
  <c r="AJ81" i="21"/>
  <c r="AB81" i="21"/>
  <c r="T81" i="21"/>
  <c r="L81" i="21"/>
  <c r="AQ76" i="21"/>
  <c r="AI76" i="21"/>
  <c r="AA76" i="21"/>
  <c r="S76" i="21"/>
  <c r="K76" i="21"/>
  <c r="AJ75" i="21"/>
  <c r="AA75" i="21"/>
  <c r="AR72" i="21"/>
  <c r="AJ72" i="21"/>
  <c r="AB72" i="21"/>
  <c r="T72" i="21"/>
  <c r="L72" i="21"/>
  <c r="L70" i="21"/>
  <c r="Y67" i="21"/>
  <c r="I67" i="21"/>
  <c r="AQ66" i="21"/>
  <c r="AI66" i="21"/>
  <c r="AA66" i="21"/>
  <c r="S66" i="21"/>
  <c r="K66" i="21"/>
  <c r="AR65" i="21"/>
  <c r="AJ65" i="21"/>
  <c r="AB65" i="21"/>
  <c r="T65" i="21"/>
  <c r="L65" i="21"/>
  <c r="AB64" i="21"/>
  <c r="S64" i="21"/>
  <c r="BD79" i="21"/>
  <c r="BL78" i="21"/>
  <c r="BD78" i="21"/>
  <c r="BL77" i="21"/>
  <c r="BD77" i="21"/>
  <c r="AV77" i="21"/>
  <c r="BD76" i="21"/>
  <c r="BJ75" i="21"/>
  <c r="AV72" i="21"/>
  <c r="AV70" i="21"/>
  <c r="BJ67" i="21"/>
  <c r="BA67" i="21"/>
  <c r="AQ67" i="21"/>
  <c r="S67" i="21"/>
  <c r="K67" i="21"/>
  <c r="AQ81" i="21"/>
  <c r="AI81" i="21"/>
  <c r="AA81" i="21"/>
  <c r="S81" i="21"/>
  <c r="K81" i="21"/>
  <c r="AR75" i="21"/>
  <c r="AI75" i="21"/>
  <c r="AQ72" i="21"/>
  <c r="AI72" i="21"/>
  <c r="AA72" i="21"/>
  <c r="S72" i="21"/>
  <c r="K72" i="21"/>
  <c r="T70" i="21"/>
  <c r="K70" i="21"/>
  <c r="AR69" i="21"/>
  <c r="AJ69" i="21"/>
  <c r="AB69" i="21"/>
  <c r="T69" i="21"/>
  <c r="L69" i="21"/>
  <c r="AQ65" i="21"/>
  <c r="AI65" i="21"/>
  <c r="AA65" i="21"/>
  <c r="S65" i="21"/>
  <c r="K65" i="21"/>
  <c r="AJ64" i="21"/>
  <c r="AA64" i="21"/>
  <c r="BB82" i="21"/>
  <c r="BB79" i="21"/>
  <c r="BB76" i="21"/>
  <c r="BI75" i="21"/>
  <c r="BB69" i="21"/>
  <c r="BJ68" i="21"/>
  <c r="BB68" i="21"/>
  <c r="BI67" i="21"/>
  <c r="AA67" i="21"/>
  <c r="L64" i="21"/>
  <c r="AR84" i="21"/>
  <c r="AJ84" i="21"/>
  <c r="AB84" i="21"/>
  <c r="T84" i="21"/>
  <c r="L84" i="21"/>
  <c r="L79" i="21"/>
  <c r="AQ75" i="21"/>
  <c r="AR71" i="21"/>
  <c r="AB71" i="21"/>
  <c r="S70" i="21"/>
  <c r="AI69" i="21"/>
  <c r="BJ85" i="21"/>
  <c r="BB85" i="21"/>
  <c r="BB83" i="21"/>
  <c r="BJ82" i="21"/>
  <c r="BA82" i="21"/>
  <c r="BJ81" i="21"/>
  <c r="BB81" i="21"/>
  <c r="BJ79" i="21"/>
  <c r="BA79" i="21"/>
  <c r="BJ78" i="21"/>
  <c r="BB78" i="21"/>
  <c r="BJ77" i="21"/>
  <c r="BB77" i="21"/>
  <c r="BJ76" i="21"/>
  <c r="BA76" i="21"/>
  <c r="BL72" i="21"/>
  <c r="BB72" i="21"/>
  <c r="BB70" i="21"/>
  <c r="BJ69" i="21"/>
  <c r="BA69" i="21"/>
  <c r="BI68" i="21"/>
  <c r="BA68" i="21"/>
  <c r="AV64" i="21"/>
  <c r="BI73" i="21"/>
  <c r="BA66" i="21"/>
  <c r="BI65" i="21"/>
  <c r="E34" i="2"/>
  <c r="G33" i="2"/>
  <c r="D34" i="2"/>
  <c r="BK79" i="21"/>
  <c r="BC79" i="21"/>
  <c r="AV78" i="21"/>
  <c r="BK70" i="21"/>
  <c r="BC70" i="21"/>
  <c r="BL69" i="21"/>
  <c r="BD69" i="21"/>
  <c r="AV69" i="21"/>
  <c r="BK64" i="21"/>
  <c r="BC64" i="21"/>
  <c r="AV68" i="21"/>
  <c r="AV67" i="21"/>
  <c r="BK83" i="21"/>
  <c r="BC83" i="21"/>
  <c r="BK76" i="21"/>
  <c r="BC76" i="21"/>
  <c r="BL75" i="21"/>
  <c r="BD75" i="21"/>
  <c r="AV75" i="21"/>
  <c r="BK67" i="21"/>
  <c r="BC67" i="21"/>
  <c r="BK82" i="21"/>
  <c r="BC82" i="21"/>
  <c r="BK75" i="21"/>
  <c r="BC75" i="21"/>
  <c r="BL73" i="21"/>
  <c r="BD73" i="21"/>
  <c r="AV73" i="21"/>
  <c r="BK72" i="21"/>
  <c r="BC72" i="21"/>
  <c r="J66" i="21"/>
  <c r="AP79" i="21"/>
  <c r="AH79" i="21"/>
  <c r="Z79" i="21"/>
  <c r="R79" i="21"/>
  <c r="J79" i="21"/>
  <c r="AP75" i="21"/>
  <c r="AH75" i="21"/>
  <c r="Z75" i="21"/>
  <c r="R75" i="21"/>
  <c r="J75" i="21"/>
  <c r="AP70" i="21"/>
  <c r="AH70" i="21"/>
  <c r="Z70" i="21"/>
  <c r="R70" i="21"/>
  <c r="J70" i="21"/>
  <c r="J64" i="21"/>
  <c r="B425" i="11"/>
  <c r="B417" i="11"/>
  <c r="B405" i="11"/>
  <c r="B419" i="11"/>
  <c r="B411" i="11"/>
  <c r="B399" i="11"/>
  <c r="B385" i="11"/>
  <c r="B379" i="11"/>
  <c r="B373" i="11"/>
  <c r="B367" i="11"/>
  <c r="B333" i="11"/>
  <c r="B327" i="11"/>
  <c r="B287" i="11"/>
  <c r="C273" i="11"/>
  <c r="B273" i="11"/>
  <c r="B267" i="11"/>
  <c r="C252" i="11"/>
  <c r="B252" i="11"/>
  <c r="B246" i="11"/>
  <c r="B211" i="11"/>
  <c r="C211" i="11"/>
  <c r="B201" i="11"/>
  <c r="C174" i="11"/>
  <c r="B174" i="11"/>
  <c r="B160" i="11"/>
  <c r="C154" i="11"/>
  <c r="B154" i="11"/>
  <c r="B148" i="11"/>
  <c r="C130" i="11"/>
  <c r="B130" i="11"/>
  <c r="B124" i="11"/>
  <c r="B69" i="11"/>
  <c r="E96" i="22"/>
  <c r="E95" i="22"/>
  <c r="E94" i="22"/>
  <c r="E93" i="22"/>
  <c r="E92" i="22"/>
  <c r="E91" i="22"/>
  <c r="E90" i="22"/>
  <c r="E89" i="22"/>
  <c r="E10" i="21"/>
  <c r="E184" i="2" l="1"/>
  <c r="G183" i="2"/>
  <c r="D184" i="2"/>
  <c r="D180" i="2"/>
  <c r="E180" i="2"/>
  <c r="G179" i="2"/>
  <c r="F425" i="11"/>
  <c r="E425" i="11"/>
  <c r="D425" i="11"/>
  <c r="D405" i="11"/>
  <c r="F417" i="11"/>
  <c r="F385" i="11"/>
  <c r="F405" i="11"/>
  <c r="E405" i="11"/>
  <c r="D385" i="11"/>
  <c r="D417" i="11"/>
  <c r="E385" i="11"/>
  <c r="E417" i="11"/>
  <c r="E5" i="22" a="1"/>
  <c r="L5" i="22" s="1"/>
  <c r="E4" i="22" a="1"/>
  <c r="G4" i="22" s="1"/>
  <c r="E3" i="22" a="1"/>
  <c r="G3" i="22" s="1"/>
  <c r="E2" i="22" a="1"/>
  <c r="G2" i="22" s="1"/>
  <c r="E60" i="18"/>
  <c r="E42" i="21"/>
  <c r="E59" i="10"/>
  <c r="E42" i="10"/>
  <c r="E59" i="18"/>
  <c r="E386" i="11" l="1"/>
  <c r="D406" i="11"/>
  <c r="D426" i="11"/>
  <c r="G417" i="11"/>
  <c r="E406" i="11"/>
  <c r="G405" i="11"/>
  <c r="G425" i="11"/>
  <c r="E426" i="11"/>
  <c r="D418" i="11"/>
  <c r="D386" i="11"/>
  <c r="E418" i="11"/>
  <c r="G385" i="11"/>
  <c r="BG5" i="22"/>
  <c r="AY5" i="22"/>
  <c r="AQ5" i="22"/>
  <c r="AI5" i="22"/>
  <c r="AA5" i="22"/>
  <c r="S5" i="22"/>
  <c r="K5" i="22"/>
  <c r="BJ5" i="22"/>
  <c r="AL5" i="22"/>
  <c r="N5" i="22"/>
  <c r="BI5" i="22"/>
  <c r="AK5" i="22"/>
  <c r="U5" i="22"/>
  <c r="BH5" i="22"/>
  <c r="AP5" i="22"/>
  <c r="AH5" i="22"/>
  <c r="Z5" i="22"/>
  <c r="R5" i="22"/>
  <c r="J5" i="22"/>
  <c r="M5" i="22"/>
  <c r="BB5" i="22"/>
  <c r="AD5" i="22"/>
  <c r="F5" i="22"/>
  <c r="BA5" i="22"/>
  <c r="AC5" i="22"/>
  <c r="E5" i="22"/>
  <c r="AZ5" i="22"/>
  <c r="AR5" i="22"/>
  <c r="AJ5" i="22"/>
  <c r="AB5" i="22"/>
  <c r="T5" i="22"/>
  <c r="BF5" i="22"/>
  <c r="AX5" i="22"/>
  <c r="BE5" i="22"/>
  <c r="AW5" i="22"/>
  <c r="AO5" i="22"/>
  <c r="AG5" i="22"/>
  <c r="Y5" i="22"/>
  <c r="Q5" i="22"/>
  <c r="I5" i="22"/>
  <c r="BL5" i="22"/>
  <c r="BD5" i="22"/>
  <c r="AV5" i="22"/>
  <c r="AN5" i="22"/>
  <c r="AF5" i="22"/>
  <c r="X5" i="22"/>
  <c r="P5" i="22"/>
  <c r="H5" i="22"/>
  <c r="BK5" i="22"/>
  <c r="BC5" i="22"/>
  <c r="AU5" i="22"/>
  <c r="AM5" i="22"/>
  <c r="AE5" i="22"/>
  <c r="W5" i="22"/>
  <c r="O5" i="22"/>
  <c r="G5" i="22"/>
  <c r="AT5" i="22"/>
  <c r="V5" i="22"/>
  <c r="AS5" i="22"/>
  <c r="BG4" i="22"/>
  <c r="AY4" i="22"/>
  <c r="AQ4" i="22"/>
  <c r="AI4" i="22"/>
  <c r="AA4" i="22"/>
  <c r="S4" i="22"/>
  <c r="K4" i="22"/>
  <c r="BJ4" i="22"/>
  <c r="BB4" i="22"/>
  <c r="AT4" i="22"/>
  <c r="AL4" i="22"/>
  <c r="AD4" i="22"/>
  <c r="V4" i="22"/>
  <c r="N4" i="22"/>
  <c r="F4" i="22"/>
  <c r="BI4" i="22"/>
  <c r="BA4" i="22"/>
  <c r="AS4" i="22"/>
  <c r="AK4" i="22"/>
  <c r="AC4" i="22"/>
  <c r="U4" i="22"/>
  <c r="M4" i="22"/>
  <c r="E4" i="22"/>
  <c r="BH4" i="22"/>
  <c r="AZ4" i="22"/>
  <c r="AR4" i="22"/>
  <c r="AJ4" i="22"/>
  <c r="AB4" i="22"/>
  <c r="T4" i="22"/>
  <c r="L4" i="22"/>
  <c r="BF4" i="22"/>
  <c r="AX4" i="22"/>
  <c r="AP4" i="22"/>
  <c r="AH4" i="22"/>
  <c r="Z4" i="22"/>
  <c r="R4" i="22"/>
  <c r="J4" i="22"/>
  <c r="BE4" i="22"/>
  <c r="AW4" i="22"/>
  <c r="AO4" i="22"/>
  <c r="AG4" i="22"/>
  <c r="Y4" i="22"/>
  <c r="Q4" i="22"/>
  <c r="I4" i="22"/>
  <c r="BL4" i="22"/>
  <c r="BD4" i="22"/>
  <c r="AV4" i="22"/>
  <c r="AN4" i="22"/>
  <c r="AF4" i="22"/>
  <c r="X4" i="22"/>
  <c r="P4" i="22"/>
  <c r="H4" i="22"/>
  <c r="BK4" i="22"/>
  <c r="BC4" i="22"/>
  <c r="AU4" i="22"/>
  <c r="AM4" i="22"/>
  <c r="AE4" i="22"/>
  <c r="W4" i="22"/>
  <c r="O4" i="22"/>
  <c r="BG3" i="22"/>
  <c r="AY3" i="22"/>
  <c r="AQ3" i="22"/>
  <c r="AI3" i="22"/>
  <c r="AA3" i="22"/>
  <c r="S3" i="22"/>
  <c r="K3" i="22"/>
  <c r="BJ3" i="22"/>
  <c r="BB3" i="22"/>
  <c r="AT3" i="22"/>
  <c r="AL3" i="22"/>
  <c r="AD3" i="22"/>
  <c r="V3" i="22"/>
  <c r="N3" i="22"/>
  <c r="F3" i="22"/>
  <c r="BI3" i="22"/>
  <c r="BA3" i="22"/>
  <c r="AS3" i="22"/>
  <c r="AK3" i="22"/>
  <c r="AC3" i="22"/>
  <c r="U3" i="22"/>
  <c r="M3" i="22"/>
  <c r="E3" i="22"/>
  <c r="BH3" i="22"/>
  <c r="AZ3" i="22"/>
  <c r="AR3" i="22"/>
  <c r="AJ3" i="22"/>
  <c r="AB3" i="22"/>
  <c r="T3" i="22"/>
  <c r="L3" i="22"/>
  <c r="BF3" i="22"/>
  <c r="AX3" i="22"/>
  <c r="AP3" i="22"/>
  <c r="AH3" i="22"/>
  <c r="Z3" i="22"/>
  <c r="R3" i="22"/>
  <c r="J3" i="22"/>
  <c r="BE3" i="22"/>
  <c r="AW3" i="22"/>
  <c r="AO3" i="22"/>
  <c r="AG3" i="22"/>
  <c r="Y3" i="22"/>
  <c r="Q3" i="22"/>
  <c r="I3" i="22"/>
  <c r="BL3" i="22"/>
  <c r="BD3" i="22"/>
  <c r="AV3" i="22"/>
  <c r="AN3" i="22"/>
  <c r="AF3" i="22"/>
  <c r="X3" i="22"/>
  <c r="P3" i="22"/>
  <c r="H3" i="22"/>
  <c r="BK3" i="22"/>
  <c r="BC3" i="22"/>
  <c r="AU3" i="22"/>
  <c r="AM3" i="22"/>
  <c r="AE3" i="22"/>
  <c r="W3" i="22"/>
  <c r="O3" i="22"/>
  <c r="BG2" i="22"/>
  <c r="AY2" i="22"/>
  <c r="AQ2" i="22"/>
  <c r="AI2" i="22"/>
  <c r="AA2" i="22"/>
  <c r="S2" i="22"/>
  <c r="K2" i="22"/>
  <c r="BJ2" i="22"/>
  <c r="BB2" i="22"/>
  <c r="AT2" i="22"/>
  <c r="AL2" i="22"/>
  <c r="AD2" i="22"/>
  <c r="V2" i="22"/>
  <c r="N2" i="22"/>
  <c r="F2" i="22"/>
  <c r="BI2" i="22"/>
  <c r="BA2" i="22"/>
  <c r="AS2" i="22"/>
  <c r="AK2" i="22"/>
  <c r="AC2" i="22"/>
  <c r="U2" i="22"/>
  <c r="M2" i="22"/>
  <c r="E2" i="22"/>
  <c r="BH2" i="22"/>
  <c r="AZ2" i="22"/>
  <c r="AR2" i="22"/>
  <c r="AJ2" i="22"/>
  <c r="AB2" i="22"/>
  <c r="T2" i="22"/>
  <c r="L2" i="22"/>
  <c r="BF2" i="22"/>
  <c r="AX2" i="22"/>
  <c r="AP2" i="22"/>
  <c r="AH2" i="22"/>
  <c r="Z2" i="22"/>
  <c r="R2" i="22"/>
  <c r="J2" i="22"/>
  <c r="BE2" i="22"/>
  <c r="AW2" i="22"/>
  <c r="AO2" i="22"/>
  <c r="AG2" i="22"/>
  <c r="Y2" i="22"/>
  <c r="Q2" i="22"/>
  <c r="I2" i="22"/>
  <c r="BL2" i="22"/>
  <c r="BD2" i="22"/>
  <c r="AV2" i="22"/>
  <c r="AN2" i="22"/>
  <c r="AF2" i="22"/>
  <c r="X2" i="22"/>
  <c r="P2" i="22"/>
  <c r="H2" i="22"/>
  <c r="BK2" i="22"/>
  <c r="BC2" i="22"/>
  <c r="AU2" i="22"/>
  <c r="AM2" i="22"/>
  <c r="AE2" i="22"/>
  <c r="W2" i="22"/>
  <c r="O2" i="22"/>
  <c r="E104" i="21"/>
  <c r="E88" i="22"/>
  <c r="E53" i="21"/>
  <c r="E90" i="21"/>
  <c r="E100" i="21"/>
  <c r="E99" i="21"/>
  <c r="E45" i="21"/>
  <c r="E52" i="21"/>
  <c r="E88" i="21"/>
  <c r="E89" i="21"/>
  <c r="E93" i="21"/>
  <c r="E94" i="21"/>
  <c r="E40" i="21"/>
  <c r="E39" i="21"/>
  <c r="E37" i="21"/>
  <c r="E25" i="21"/>
  <c r="D373" i="11" l="1"/>
  <c r="F373" i="11"/>
  <c r="E373" i="11"/>
  <c r="E57" i="21"/>
  <c r="E60" i="21"/>
  <c r="E84" i="21"/>
  <c r="E62" i="21"/>
  <c r="E61" i="21"/>
  <c r="E92" i="21"/>
  <c r="E91" i="21"/>
  <c r="E102" i="10"/>
  <c r="E103" i="10"/>
  <c r="E104" i="10"/>
  <c r="E99" i="10"/>
  <c r="E100" i="10"/>
  <c r="E95" i="10"/>
  <c r="E96" i="10"/>
  <c r="E90" i="10"/>
  <c r="E91" i="10"/>
  <c r="E92" i="10"/>
  <c r="E86" i="10"/>
  <c r="E87" i="10"/>
  <c r="E76" i="10"/>
  <c r="E77" i="10"/>
  <c r="E78" i="10"/>
  <c r="E79" i="10"/>
  <c r="E80" i="10"/>
  <c r="E81" i="10"/>
  <c r="E82" i="10"/>
  <c r="E83" i="10"/>
  <c r="E75" i="10"/>
  <c r="E58" i="10"/>
  <c r="E60" i="10"/>
  <c r="E61" i="10"/>
  <c r="E62" i="10"/>
  <c r="E63" i="10"/>
  <c r="E64" i="10"/>
  <c r="E65" i="10"/>
  <c r="E66" i="10"/>
  <c r="E67" i="10"/>
  <c r="E68" i="10"/>
  <c r="E69" i="10"/>
  <c r="E70" i="10"/>
  <c r="E71" i="10"/>
  <c r="E72" i="10"/>
  <c r="E54" i="10"/>
  <c r="E55" i="10"/>
  <c r="E47" i="10"/>
  <c r="E48" i="10"/>
  <c r="E49" i="10"/>
  <c r="E50" i="10"/>
  <c r="E44" i="10"/>
  <c r="E36" i="10"/>
  <c r="E37" i="10"/>
  <c r="E38" i="10"/>
  <c r="E39" i="10"/>
  <c r="E40" i="10"/>
  <c r="E41" i="10" s="1"/>
  <c r="E43" i="10"/>
  <c r="E30" i="10"/>
  <c r="E31" i="10"/>
  <c r="E102" i="18"/>
  <c r="E103" i="18"/>
  <c r="E104" i="18"/>
  <c r="E100" i="18"/>
  <c r="E98" i="18"/>
  <c r="E95" i="18"/>
  <c r="E96" i="18"/>
  <c r="E90" i="18"/>
  <c r="E91" i="18"/>
  <c r="E92" i="18"/>
  <c r="E86" i="18"/>
  <c r="E87" i="18"/>
  <c r="E82" i="18"/>
  <c r="E83" i="18"/>
  <c r="E76" i="18"/>
  <c r="E77" i="18"/>
  <c r="E78" i="18"/>
  <c r="E79" i="18"/>
  <c r="E80" i="18"/>
  <c r="E81" i="18"/>
  <c r="E75" i="18"/>
  <c r="E58" i="18"/>
  <c r="E61" i="18"/>
  <c r="E62" i="18"/>
  <c r="E63" i="18"/>
  <c r="E64" i="18"/>
  <c r="E65" i="18"/>
  <c r="E66" i="18"/>
  <c r="E67" i="18"/>
  <c r="E68" i="18"/>
  <c r="E69" i="18"/>
  <c r="E70" i="18"/>
  <c r="E71" i="18"/>
  <c r="E72" i="18"/>
  <c r="E54" i="18"/>
  <c r="E55" i="18"/>
  <c r="E47" i="18"/>
  <c r="E48" i="18"/>
  <c r="E49" i="18"/>
  <c r="E50" i="18"/>
  <c r="E36" i="18"/>
  <c r="E37" i="18"/>
  <c r="E38" i="18"/>
  <c r="E39" i="18"/>
  <c r="E40" i="18"/>
  <c r="E41" i="18"/>
  <c r="E42" i="18"/>
  <c r="E43" i="18"/>
  <c r="E44" i="18"/>
  <c r="E30" i="18"/>
  <c r="E31" i="18"/>
  <c r="E116" i="21"/>
  <c r="E117" i="21"/>
  <c r="E115" i="21"/>
  <c r="E109" i="21"/>
  <c r="E110" i="21"/>
  <c r="E103" i="21"/>
  <c r="E105" i="21"/>
  <c r="E106" i="21"/>
  <c r="E95" i="21"/>
  <c r="E96" i="21"/>
  <c r="E46" i="21"/>
  <c r="E47" i="21"/>
  <c r="E48" i="21"/>
  <c r="E49" i="21"/>
  <c r="E34" i="21"/>
  <c r="E35" i="21"/>
  <c r="E36" i="21"/>
  <c r="E38" i="21"/>
  <c r="E41" i="21"/>
  <c r="E29" i="21"/>
  <c r="E30" i="21"/>
  <c r="E31" i="21"/>
  <c r="E26" i="21"/>
  <c r="E9" i="21"/>
  <c r="E8" i="21"/>
  <c r="B3" i="19"/>
  <c r="G373" i="11" l="1"/>
  <c r="D374" i="11"/>
  <c r="E374" i="11"/>
  <c r="E66" i="21"/>
  <c r="E73" i="21"/>
  <c r="E77" i="21"/>
  <c r="E76" i="21"/>
  <c r="F244" i="2" s="1"/>
  <c r="E79" i="21"/>
  <c r="E65" i="21"/>
  <c r="F198" i="2" s="1"/>
  <c r="E70" i="21"/>
  <c r="E72" i="21"/>
  <c r="E75" i="21"/>
  <c r="E68" i="21"/>
  <c r="E82" i="21"/>
  <c r="E64" i="21"/>
  <c r="E78" i="21"/>
  <c r="E81" i="21"/>
  <c r="E71" i="21"/>
  <c r="E85" i="21"/>
  <c r="E69" i="21"/>
  <c r="E67" i="21"/>
  <c r="E83" i="21"/>
  <c r="B3" i="16"/>
  <c r="E4" i="21" a="1"/>
  <c r="BG4" i="21" s="1"/>
  <c r="E3" i="21" a="1"/>
  <c r="BL3" i="21" s="1"/>
  <c r="E2" i="21" a="1"/>
  <c r="AF2" i="21" s="1"/>
  <c r="E5" i="21" a="1"/>
  <c r="AU5" i="21" s="1"/>
  <c r="C127" i="2"/>
  <c r="B127" i="2"/>
  <c r="C392" i="2"/>
  <c r="B392" i="2"/>
  <c r="C388" i="2"/>
  <c r="B388" i="2"/>
  <c r="C384" i="2"/>
  <c r="B384" i="2"/>
  <c r="C382" i="2"/>
  <c r="C380" i="2"/>
  <c r="B380" i="2"/>
  <c r="C376" i="2"/>
  <c r="B376" i="2"/>
  <c r="C373" i="2"/>
  <c r="C371" i="2"/>
  <c r="B371" i="2"/>
  <c r="C367" i="2"/>
  <c r="B367" i="2"/>
  <c r="F363" i="2"/>
  <c r="E363" i="2"/>
  <c r="D363" i="2"/>
  <c r="C363" i="2"/>
  <c r="B363" i="2"/>
  <c r="C361" i="2"/>
  <c r="C359" i="2"/>
  <c r="B359" i="2"/>
  <c r="C355" i="2"/>
  <c r="B355" i="2"/>
  <c r="C351" i="2"/>
  <c r="B351" i="2"/>
  <c r="C347" i="2"/>
  <c r="B347" i="2"/>
  <c r="F343" i="2"/>
  <c r="E343" i="2"/>
  <c r="D343" i="2"/>
  <c r="C343" i="2"/>
  <c r="B343" i="2"/>
  <c r="C341" i="2"/>
  <c r="C339" i="2"/>
  <c r="B339" i="2"/>
  <c r="C335" i="2"/>
  <c r="B335" i="2"/>
  <c r="F331" i="2"/>
  <c r="E331" i="2"/>
  <c r="D331" i="2"/>
  <c r="C331" i="2"/>
  <c r="B331" i="2"/>
  <c r="C329" i="2"/>
  <c r="C326" i="2"/>
  <c r="B326" i="2"/>
  <c r="C322" i="2"/>
  <c r="B322" i="2"/>
  <c r="C318" i="2"/>
  <c r="B318" i="2"/>
  <c r="C314" i="2"/>
  <c r="B314" i="2"/>
  <c r="C310" i="2"/>
  <c r="B310" i="2"/>
  <c r="C306" i="2"/>
  <c r="B306" i="2"/>
  <c r="C302" i="2"/>
  <c r="B302" i="2"/>
  <c r="C298" i="2"/>
  <c r="B298" i="2"/>
  <c r="C295" i="2"/>
  <c r="B295" i="2"/>
  <c r="C291" i="2"/>
  <c r="B291" i="2"/>
  <c r="B288" i="2"/>
  <c r="C285" i="2"/>
  <c r="C281" i="2"/>
  <c r="C277" i="2"/>
  <c r="C273" i="2"/>
  <c r="B285" i="2"/>
  <c r="B281" i="2"/>
  <c r="B277" i="2"/>
  <c r="B273" i="2"/>
  <c r="C269" i="2"/>
  <c r="B269" i="2"/>
  <c r="B266" i="2"/>
  <c r="E266" i="2"/>
  <c r="D266" i="2"/>
  <c r="C266" i="2"/>
  <c r="C263" i="2"/>
  <c r="B263" i="2"/>
  <c r="C259" i="2"/>
  <c r="B259" i="2"/>
  <c r="C255" i="2"/>
  <c r="B255" i="2"/>
  <c r="B244" i="2"/>
  <c r="E244" i="2"/>
  <c r="D244" i="2"/>
  <c r="C244" i="2"/>
  <c r="C241" i="2"/>
  <c r="B241" i="2"/>
  <c r="C237" i="2"/>
  <c r="B237" i="2"/>
  <c r="C233" i="2"/>
  <c r="B233" i="2"/>
  <c r="C209" i="2"/>
  <c r="B209" i="2"/>
  <c r="B198" i="2"/>
  <c r="E198" i="2"/>
  <c r="D198" i="2"/>
  <c r="C198" i="2"/>
  <c r="C171" i="2"/>
  <c r="B171" i="2"/>
  <c r="B164" i="2"/>
  <c r="C157" i="2"/>
  <c r="B157" i="2"/>
  <c r="B150" i="2"/>
  <c r="E150" i="2"/>
  <c r="D150" i="2"/>
  <c r="C150" i="2"/>
  <c r="C131" i="2"/>
  <c r="B131" i="2"/>
  <c r="B124" i="2"/>
  <c r="E113" i="21"/>
  <c r="E112" i="21"/>
  <c r="G150" i="2"/>
  <c r="B35" i="2"/>
  <c r="F429" i="11"/>
  <c r="E429" i="11"/>
  <c r="D429" i="11"/>
  <c r="C429" i="11"/>
  <c r="B429" i="11"/>
  <c r="C425" i="11"/>
  <c r="F421" i="11"/>
  <c r="E421" i="11"/>
  <c r="D421" i="11"/>
  <c r="C421" i="11"/>
  <c r="B421" i="11"/>
  <c r="C417" i="11"/>
  <c r="F413" i="11"/>
  <c r="E413" i="11"/>
  <c r="D413" i="11"/>
  <c r="C413" i="11"/>
  <c r="B413" i="11"/>
  <c r="F409" i="11"/>
  <c r="E409" i="11"/>
  <c r="D409" i="11"/>
  <c r="C409" i="11"/>
  <c r="B409" i="11"/>
  <c r="C405" i="11"/>
  <c r="F401" i="11"/>
  <c r="E401" i="11"/>
  <c r="D401" i="11"/>
  <c r="C401" i="11"/>
  <c r="B401" i="11"/>
  <c r="F397" i="11"/>
  <c r="E397" i="11"/>
  <c r="D397" i="11"/>
  <c r="C397" i="11"/>
  <c r="B397" i="11"/>
  <c r="F393" i="11"/>
  <c r="E393" i="11"/>
  <c r="D393" i="11"/>
  <c r="C393" i="11"/>
  <c r="B393" i="11"/>
  <c r="F389" i="11"/>
  <c r="E389" i="11"/>
  <c r="D389" i="11"/>
  <c r="C389" i="11"/>
  <c r="B389" i="11"/>
  <c r="C385" i="11"/>
  <c r="F381" i="11"/>
  <c r="E381" i="11"/>
  <c r="D381" i="11"/>
  <c r="C381" i="11"/>
  <c r="B381" i="11"/>
  <c r="F377" i="11"/>
  <c r="E377" i="11"/>
  <c r="D377" i="11"/>
  <c r="C377" i="11"/>
  <c r="B377" i="11"/>
  <c r="C373" i="11"/>
  <c r="F369" i="11"/>
  <c r="E369" i="11"/>
  <c r="D369" i="11"/>
  <c r="C369" i="11"/>
  <c r="B369" i="11"/>
  <c r="C365" i="11"/>
  <c r="B365" i="11"/>
  <c r="C361" i="11"/>
  <c r="B361" i="11"/>
  <c r="C357" i="11"/>
  <c r="B357" i="11"/>
  <c r="C353" i="11"/>
  <c r="B353" i="11"/>
  <c r="C349" i="11"/>
  <c r="B349" i="11"/>
  <c r="C345" i="11"/>
  <c r="B345" i="11"/>
  <c r="C341" i="11"/>
  <c r="B341" i="11"/>
  <c r="C337" i="11"/>
  <c r="B337" i="11"/>
  <c r="C333" i="11"/>
  <c r="C329" i="11"/>
  <c r="B329" i="11"/>
  <c r="C325" i="11"/>
  <c r="B325" i="11"/>
  <c r="C321" i="11"/>
  <c r="B321" i="11"/>
  <c r="C317" i="11"/>
  <c r="B317" i="11"/>
  <c r="C313" i="11"/>
  <c r="B313" i="11"/>
  <c r="C309" i="11"/>
  <c r="B309" i="11"/>
  <c r="C305" i="11"/>
  <c r="B305" i="11"/>
  <c r="C301" i="11"/>
  <c r="B301" i="11"/>
  <c r="C297" i="11"/>
  <c r="B297" i="11"/>
  <c r="C293" i="11"/>
  <c r="B293" i="11"/>
  <c r="C289" i="11"/>
  <c r="B289" i="11"/>
  <c r="F285" i="11"/>
  <c r="E285" i="11"/>
  <c r="D285" i="11"/>
  <c r="C285" i="11"/>
  <c r="B285" i="11"/>
  <c r="C281" i="11"/>
  <c r="B281" i="11"/>
  <c r="C277" i="11"/>
  <c r="B277" i="11"/>
  <c r="C269" i="11"/>
  <c r="B269" i="11"/>
  <c r="C267" i="11"/>
  <c r="C264" i="11"/>
  <c r="B264" i="11"/>
  <c r="C260" i="11"/>
  <c r="B260" i="11"/>
  <c r="C256" i="11"/>
  <c r="B256" i="11"/>
  <c r="C248" i="11"/>
  <c r="B248" i="11"/>
  <c r="C246" i="11"/>
  <c r="C244" i="11"/>
  <c r="B244" i="11"/>
  <c r="C240" i="11"/>
  <c r="B240" i="11"/>
  <c r="C236" i="11"/>
  <c r="B236" i="11"/>
  <c r="C232" i="11"/>
  <c r="B232" i="11"/>
  <c r="C228" i="11"/>
  <c r="B228" i="11"/>
  <c r="C224" i="11"/>
  <c r="B224" i="11"/>
  <c r="C220" i="11"/>
  <c r="B220" i="11"/>
  <c r="C216" i="11"/>
  <c r="B216" i="11"/>
  <c r="F207" i="11"/>
  <c r="E207" i="11"/>
  <c r="D207" i="11"/>
  <c r="C207" i="11"/>
  <c r="B207" i="11"/>
  <c r="C203" i="11"/>
  <c r="B203" i="11"/>
  <c r="C201" i="11"/>
  <c r="C198" i="11"/>
  <c r="B198" i="11"/>
  <c r="C194" i="11"/>
  <c r="B194" i="11"/>
  <c r="C190" i="11"/>
  <c r="B190" i="11"/>
  <c r="B178" i="11"/>
  <c r="C170" i="11"/>
  <c r="B170" i="11"/>
  <c r="F166" i="11"/>
  <c r="E166" i="11"/>
  <c r="D166" i="11"/>
  <c r="C166" i="11"/>
  <c r="B166" i="11"/>
  <c r="C162" i="11"/>
  <c r="B162" i="11"/>
  <c r="C158" i="11"/>
  <c r="B158" i="11"/>
  <c r="F150" i="11"/>
  <c r="E150" i="11"/>
  <c r="D150" i="11"/>
  <c r="C150" i="11"/>
  <c r="B150" i="11"/>
  <c r="C146" i="11"/>
  <c r="B146" i="11"/>
  <c r="C142" i="11"/>
  <c r="B142" i="11"/>
  <c r="C138" i="11"/>
  <c r="B138" i="11"/>
  <c r="C134" i="11"/>
  <c r="B134" i="11"/>
  <c r="C126" i="11"/>
  <c r="B126" i="11"/>
  <c r="C124" i="11"/>
  <c r="F122" i="11"/>
  <c r="E122" i="11"/>
  <c r="D122" i="11"/>
  <c r="C122" i="11"/>
  <c r="B122" i="11"/>
  <c r="C118" i="11"/>
  <c r="B118" i="11"/>
  <c r="C114" i="11"/>
  <c r="B114" i="11"/>
  <c r="C110" i="11"/>
  <c r="B110" i="11"/>
  <c r="C106" i="11"/>
  <c r="B106" i="11"/>
  <c r="C102" i="11"/>
  <c r="B102" i="11"/>
  <c r="C98" i="11"/>
  <c r="B98" i="11"/>
  <c r="C95" i="11"/>
  <c r="B95" i="11"/>
  <c r="C91" i="11"/>
  <c r="B91" i="11"/>
  <c r="F87" i="11"/>
  <c r="E87" i="11"/>
  <c r="D87" i="11"/>
  <c r="C87" i="11"/>
  <c r="B87" i="11"/>
  <c r="B85" i="11"/>
  <c r="C83" i="11"/>
  <c r="B83" i="11"/>
  <c r="C79" i="11"/>
  <c r="B79" i="11"/>
  <c r="C75" i="11"/>
  <c r="B75" i="11"/>
  <c r="F71" i="11"/>
  <c r="E71" i="11"/>
  <c r="D71" i="11"/>
  <c r="C71" i="11"/>
  <c r="B71" i="11"/>
  <c r="F67" i="11"/>
  <c r="E67" i="11"/>
  <c r="D67" i="11"/>
  <c r="C67" i="11"/>
  <c r="B67" i="11"/>
  <c r="C63" i="11"/>
  <c r="B63" i="11"/>
  <c r="F59" i="11"/>
  <c r="E59" i="11"/>
  <c r="D59" i="11"/>
  <c r="C59" i="11"/>
  <c r="B59" i="11"/>
  <c r="B56" i="11"/>
  <c r="F54" i="11"/>
  <c r="E54" i="11"/>
  <c r="D54" i="11"/>
  <c r="C54" i="11"/>
  <c r="B54" i="11"/>
  <c r="B52" i="11"/>
  <c r="F50" i="11"/>
  <c r="E50" i="11"/>
  <c r="D50" i="11"/>
  <c r="C50" i="11"/>
  <c r="B50" i="11"/>
  <c r="F46" i="11"/>
  <c r="E46" i="11"/>
  <c r="D46" i="11"/>
  <c r="C46" i="11"/>
  <c r="B46" i="11"/>
  <c r="B44" i="11"/>
  <c r="F41" i="11"/>
  <c r="E41" i="11"/>
  <c r="D41" i="11"/>
  <c r="C41" i="11"/>
  <c r="B41" i="11"/>
  <c r="F37" i="11"/>
  <c r="E37" i="11"/>
  <c r="D37" i="11"/>
  <c r="C37" i="11"/>
  <c r="B37" i="11"/>
  <c r="B35" i="11"/>
  <c r="C25" i="11"/>
  <c r="B25" i="11"/>
  <c r="F21" i="11"/>
  <c r="E21" i="11"/>
  <c r="D21" i="11"/>
  <c r="C21" i="11"/>
  <c r="B21" i="11"/>
  <c r="C17" i="11"/>
  <c r="B17" i="11"/>
  <c r="B13" i="11"/>
  <c r="B9" i="11"/>
  <c r="B5" i="11"/>
  <c r="B3" i="11"/>
  <c r="C251" i="2"/>
  <c r="B251" i="2"/>
  <c r="C247" i="2"/>
  <c r="B247" i="2"/>
  <c r="C229" i="2"/>
  <c r="B229" i="2"/>
  <c r="C225" i="2"/>
  <c r="B225" i="2"/>
  <c r="C221" i="2"/>
  <c r="B221" i="2"/>
  <c r="C217" i="2"/>
  <c r="B217" i="2"/>
  <c r="C213" i="2"/>
  <c r="B213" i="2"/>
  <c r="C205" i="2"/>
  <c r="B205" i="2"/>
  <c r="C201" i="2"/>
  <c r="B201" i="2"/>
  <c r="C195" i="2"/>
  <c r="B195" i="2"/>
  <c r="C191" i="2"/>
  <c r="B191" i="2"/>
  <c r="C187" i="2"/>
  <c r="B187" i="2"/>
  <c r="C175" i="2"/>
  <c r="B175" i="2"/>
  <c r="C167" i="2"/>
  <c r="B167" i="2"/>
  <c r="C164" i="2"/>
  <c r="C161" i="2"/>
  <c r="B161" i="2"/>
  <c r="F153" i="2"/>
  <c r="E153" i="2"/>
  <c r="D153" i="2"/>
  <c r="C153" i="2"/>
  <c r="B153" i="2"/>
  <c r="C147" i="2"/>
  <c r="B147" i="2"/>
  <c r="C143" i="2"/>
  <c r="B143" i="2"/>
  <c r="C139" i="2"/>
  <c r="B139" i="2"/>
  <c r="C135" i="2"/>
  <c r="B135" i="2"/>
  <c r="C121" i="2"/>
  <c r="B121" i="2"/>
  <c r="C117" i="2"/>
  <c r="B117" i="2"/>
  <c r="C113" i="2"/>
  <c r="B113" i="2"/>
  <c r="C109" i="2"/>
  <c r="B109" i="2"/>
  <c r="C105" i="2"/>
  <c r="B105" i="2"/>
  <c r="C101" i="2"/>
  <c r="B101" i="2"/>
  <c r="C97" i="2"/>
  <c r="B97" i="2"/>
  <c r="C93" i="2"/>
  <c r="B93" i="2"/>
  <c r="C89" i="2"/>
  <c r="B89" i="2"/>
  <c r="F85" i="2"/>
  <c r="E85" i="2"/>
  <c r="D85" i="2"/>
  <c r="C85" i="2"/>
  <c r="B85" i="2"/>
  <c r="B83" i="2"/>
  <c r="C81" i="2"/>
  <c r="B81" i="2"/>
  <c r="C77" i="2"/>
  <c r="B77" i="2"/>
  <c r="C73" i="2"/>
  <c r="B73" i="2"/>
  <c r="F69" i="2"/>
  <c r="E69" i="2"/>
  <c r="D69" i="2"/>
  <c r="C69" i="2"/>
  <c r="B69" i="2"/>
  <c r="B67" i="2"/>
  <c r="F65" i="2"/>
  <c r="E65" i="2"/>
  <c r="D65" i="2"/>
  <c r="C65" i="2"/>
  <c r="B65" i="2"/>
  <c r="C61" i="2"/>
  <c r="B61" i="2"/>
  <c r="F57" i="2"/>
  <c r="E57" i="2"/>
  <c r="D57" i="2"/>
  <c r="C57" i="2"/>
  <c r="B57" i="2"/>
  <c r="B55" i="2"/>
  <c r="F53" i="2"/>
  <c r="E53" i="2"/>
  <c r="D53" i="2"/>
  <c r="C53" i="2"/>
  <c r="B53" i="2"/>
  <c r="B51" i="2"/>
  <c r="F49" i="2"/>
  <c r="E49" i="2"/>
  <c r="D49" i="2"/>
  <c r="C49" i="2"/>
  <c r="B49" i="2"/>
  <c r="F45" i="2"/>
  <c r="E45" i="2"/>
  <c r="D45" i="2"/>
  <c r="C45" i="2"/>
  <c r="B45" i="2"/>
  <c r="B43" i="2"/>
  <c r="F41" i="2"/>
  <c r="E41" i="2"/>
  <c r="D41" i="2"/>
  <c r="C41" i="2"/>
  <c r="B41" i="2"/>
  <c r="F37" i="2"/>
  <c r="E37" i="2"/>
  <c r="D37" i="2"/>
  <c r="C37" i="2"/>
  <c r="B37" i="2"/>
  <c r="F29" i="2"/>
  <c r="E29" i="2"/>
  <c r="D29" i="2"/>
  <c r="C29" i="2"/>
  <c r="B29" i="2"/>
  <c r="F25" i="2"/>
  <c r="E25" i="2"/>
  <c r="D25" i="2"/>
  <c r="C25" i="2"/>
  <c r="B25" i="2"/>
  <c r="F21" i="2"/>
  <c r="E21" i="2"/>
  <c r="D21" i="2"/>
  <c r="C21" i="2"/>
  <c r="B21" i="2"/>
  <c r="C17" i="2"/>
  <c r="B17" i="2"/>
  <c r="C13" i="2"/>
  <c r="B13" i="2"/>
  <c r="C9" i="2"/>
  <c r="B9" i="2"/>
  <c r="C13" i="11"/>
  <c r="C9" i="11"/>
  <c r="E5" i="11"/>
  <c r="D5" i="11"/>
  <c r="C5" i="11"/>
  <c r="B3" i="2"/>
  <c r="E5" i="2"/>
  <c r="D5" i="2"/>
  <c r="B5" i="2"/>
  <c r="C5" i="2"/>
  <c r="E167" i="2"/>
  <c r="F150" i="2"/>
  <c r="F13" i="2"/>
  <c r="F102" i="10"/>
  <c r="G102" i="10"/>
  <c r="H102" i="10"/>
  <c r="I102" i="10"/>
  <c r="J102" i="10"/>
  <c r="K102" i="10"/>
  <c r="L102" i="10"/>
  <c r="M102" i="10"/>
  <c r="N102" i="10"/>
  <c r="O102" i="10"/>
  <c r="P102" i="10"/>
  <c r="Q102" i="10"/>
  <c r="R102" i="10"/>
  <c r="S102" i="10"/>
  <c r="T102" i="10"/>
  <c r="U102" i="10"/>
  <c r="V102" i="10"/>
  <c r="W102" i="10"/>
  <c r="X102" i="10"/>
  <c r="F103" i="10"/>
  <c r="G103" i="10"/>
  <c r="H103" i="10"/>
  <c r="I103" i="10"/>
  <c r="J103" i="10"/>
  <c r="K103" i="10"/>
  <c r="L103" i="10"/>
  <c r="M103" i="10"/>
  <c r="N103" i="10"/>
  <c r="O103" i="10"/>
  <c r="P103" i="10"/>
  <c r="Q103" i="10"/>
  <c r="R103" i="10"/>
  <c r="S103" i="10"/>
  <c r="T103" i="10"/>
  <c r="U103" i="10"/>
  <c r="V103" i="10"/>
  <c r="W103" i="10"/>
  <c r="X103" i="10"/>
  <c r="F104" i="10"/>
  <c r="G104" i="10"/>
  <c r="H104" i="10"/>
  <c r="I104" i="10"/>
  <c r="J104" i="10"/>
  <c r="K104" i="10"/>
  <c r="L104" i="10"/>
  <c r="M104" i="10"/>
  <c r="N104" i="10"/>
  <c r="O104" i="10"/>
  <c r="P104" i="10"/>
  <c r="Q104" i="10"/>
  <c r="R104" i="10"/>
  <c r="S104" i="10"/>
  <c r="T104" i="10"/>
  <c r="U104" i="10"/>
  <c r="V104" i="10"/>
  <c r="W104" i="10"/>
  <c r="X104" i="10"/>
  <c r="F98" i="10"/>
  <c r="G98" i="10"/>
  <c r="H98" i="10"/>
  <c r="I98" i="10"/>
  <c r="J98" i="10"/>
  <c r="K98" i="10"/>
  <c r="L98" i="10"/>
  <c r="M98" i="10"/>
  <c r="N98" i="10"/>
  <c r="O98" i="10"/>
  <c r="P98" i="10"/>
  <c r="Q98" i="10"/>
  <c r="R98" i="10"/>
  <c r="S98" i="10"/>
  <c r="T98" i="10"/>
  <c r="U98" i="10"/>
  <c r="V98" i="10"/>
  <c r="W98" i="10"/>
  <c r="X98" i="10"/>
  <c r="F99" i="10"/>
  <c r="G99" i="10"/>
  <c r="H99" i="10"/>
  <c r="I99" i="10"/>
  <c r="J99" i="10"/>
  <c r="K99" i="10"/>
  <c r="L99" i="10"/>
  <c r="M99" i="10"/>
  <c r="N99" i="10"/>
  <c r="O99" i="10"/>
  <c r="P99" i="10"/>
  <c r="Q99" i="10"/>
  <c r="R99" i="10"/>
  <c r="S99" i="10"/>
  <c r="T99" i="10"/>
  <c r="U99" i="10"/>
  <c r="V99" i="10"/>
  <c r="W99" i="10"/>
  <c r="X99" i="10"/>
  <c r="F100" i="10"/>
  <c r="G100" i="10"/>
  <c r="H100" i="10"/>
  <c r="I100" i="10"/>
  <c r="J100" i="10"/>
  <c r="K100" i="10"/>
  <c r="L100" i="10"/>
  <c r="M100" i="10"/>
  <c r="N100" i="10"/>
  <c r="O100" i="10"/>
  <c r="P100" i="10"/>
  <c r="Q100" i="10"/>
  <c r="R100" i="10"/>
  <c r="S100" i="10"/>
  <c r="T100" i="10"/>
  <c r="U100" i="10"/>
  <c r="V100" i="10"/>
  <c r="W100" i="10"/>
  <c r="X100" i="10"/>
  <c r="F95" i="10"/>
  <c r="G95" i="10"/>
  <c r="H95" i="10"/>
  <c r="I95" i="10"/>
  <c r="J95" i="10"/>
  <c r="K95" i="10"/>
  <c r="L95" i="10"/>
  <c r="M95" i="10"/>
  <c r="N95" i="10"/>
  <c r="O95" i="10"/>
  <c r="P95" i="10"/>
  <c r="Q95" i="10"/>
  <c r="R95" i="10"/>
  <c r="S95" i="10"/>
  <c r="T95" i="10"/>
  <c r="U95" i="10"/>
  <c r="V95" i="10"/>
  <c r="W95" i="10"/>
  <c r="X95" i="10"/>
  <c r="F96" i="10"/>
  <c r="G96" i="10"/>
  <c r="H96" i="10"/>
  <c r="I96" i="10"/>
  <c r="J96" i="10"/>
  <c r="K96" i="10"/>
  <c r="L96" i="10"/>
  <c r="M96" i="10"/>
  <c r="N96" i="10"/>
  <c r="O96" i="10"/>
  <c r="P96" i="10"/>
  <c r="Q96" i="10"/>
  <c r="R96" i="10"/>
  <c r="S96" i="10"/>
  <c r="T96" i="10"/>
  <c r="U96" i="10"/>
  <c r="V96" i="10"/>
  <c r="W96" i="10"/>
  <c r="X96" i="10"/>
  <c r="F90" i="10"/>
  <c r="G90" i="10"/>
  <c r="H90" i="10"/>
  <c r="I90" i="10"/>
  <c r="J90" i="10"/>
  <c r="K90" i="10"/>
  <c r="L90" i="10"/>
  <c r="M90" i="10"/>
  <c r="N90" i="10"/>
  <c r="O90" i="10"/>
  <c r="P90" i="10"/>
  <c r="Q90" i="10"/>
  <c r="R90" i="10"/>
  <c r="S90" i="10"/>
  <c r="T90" i="10"/>
  <c r="U90" i="10"/>
  <c r="V90" i="10"/>
  <c r="W90" i="10"/>
  <c r="X90" i="10"/>
  <c r="F91" i="10"/>
  <c r="G91" i="10"/>
  <c r="H91" i="10"/>
  <c r="I91" i="10"/>
  <c r="J91" i="10"/>
  <c r="K91" i="10"/>
  <c r="L91" i="10"/>
  <c r="M91" i="10"/>
  <c r="N91" i="10"/>
  <c r="O91" i="10"/>
  <c r="P91" i="10"/>
  <c r="Q91" i="10"/>
  <c r="R91" i="10"/>
  <c r="S91" i="10"/>
  <c r="T91" i="10"/>
  <c r="U91" i="10"/>
  <c r="V91" i="10"/>
  <c r="W91" i="10"/>
  <c r="X91" i="10"/>
  <c r="F92" i="10"/>
  <c r="G92" i="10"/>
  <c r="H92" i="10"/>
  <c r="I92" i="10"/>
  <c r="J92" i="10"/>
  <c r="K92" i="10"/>
  <c r="L92" i="10"/>
  <c r="M92" i="10"/>
  <c r="N92" i="10"/>
  <c r="O92" i="10"/>
  <c r="P92" i="10"/>
  <c r="Q92" i="10"/>
  <c r="R92" i="10"/>
  <c r="S92" i="10"/>
  <c r="T92" i="10"/>
  <c r="U92" i="10"/>
  <c r="V92" i="10"/>
  <c r="W92" i="10"/>
  <c r="X92" i="10"/>
  <c r="F86" i="10"/>
  <c r="G86" i="10"/>
  <c r="H86" i="10"/>
  <c r="I86" i="10"/>
  <c r="J86" i="10"/>
  <c r="K86" i="10"/>
  <c r="L86" i="10"/>
  <c r="M86" i="10"/>
  <c r="N86" i="10"/>
  <c r="O86" i="10"/>
  <c r="P86" i="10"/>
  <c r="Q86" i="10"/>
  <c r="R86" i="10"/>
  <c r="S86" i="10"/>
  <c r="T86" i="10"/>
  <c r="U86" i="10"/>
  <c r="V86" i="10"/>
  <c r="W86" i="10"/>
  <c r="X86" i="10"/>
  <c r="F87" i="10"/>
  <c r="G87" i="10"/>
  <c r="H87" i="10"/>
  <c r="I87" i="10"/>
  <c r="J87" i="10"/>
  <c r="K87" i="10"/>
  <c r="L87" i="10"/>
  <c r="M87" i="10"/>
  <c r="N87" i="10"/>
  <c r="O87" i="10"/>
  <c r="P87" i="10"/>
  <c r="Q87" i="10"/>
  <c r="R87" i="10"/>
  <c r="S87" i="10"/>
  <c r="T87" i="10"/>
  <c r="U87" i="10"/>
  <c r="V87" i="10"/>
  <c r="W87" i="10"/>
  <c r="X87" i="10"/>
  <c r="F75" i="10"/>
  <c r="G75" i="10"/>
  <c r="H75" i="10"/>
  <c r="I75" i="10"/>
  <c r="J75" i="10"/>
  <c r="K75" i="10"/>
  <c r="L75" i="10"/>
  <c r="M75" i="10"/>
  <c r="N75" i="10"/>
  <c r="O75" i="10"/>
  <c r="P75" i="10"/>
  <c r="Q75" i="10"/>
  <c r="R75" i="10"/>
  <c r="S75" i="10"/>
  <c r="T75" i="10"/>
  <c r="U75" i="10"/>
  <c r="V75" i="10"/>
  <c r="W75" i="10"/>
  <c r="X75" i="10"/>
  <c r="F76" i="10"/>
  <c r="G76" i="10"/>
  <c r="H76" i="10"/>
  <c r="I76" i="10"/>
  <c r="J76" i="10"/>
  <c r="K76" i="10"/>
  <c r="L76" i="10"/>
  <c r="M76" i="10"/>
  <c r="N76" i="10"/>
  <c r="O76" i="10"/>
  <c r="P76" i="10"/>
  <c r="Q76" i="10"/>
  <c r="R76" i="10"/>
  <c r="S76" i="10"/>
  <c r="T76" i="10"/>
  <c r="U76" i="10"/>
  <c r="V76" i="10"/>
  <c r="W76" i="10"/>
  <c r="X76" i="10"/>
  <c r="F77" i="10"/>
  <c r="G77" i="10"/>
  <c r="H77" i="10"/>
  <c r="I77" i="10"/>
  <c r="J77" i="10"/>
  <c r="K77" i="10"/>
  <c r="L77" i="10"/>
  <c r="M77" i="10"/>
  <c r="N77" i="10"/>
  <c r="O77" i="10"/>
  <c r="P77" i="10"/>
  <c r="Q77" i="10"/>
  <c r="R77" i="10"/>
  <c r="S77" i="10"/>
  <c r="T77" i="10"/>
  <c r="U77" i="10"/>
  <c r="V77" i="10"/>
  <c r="W77" i="10"/>
  <c r="X77" i="10"/>
  <c r="F78" i="10"/>
  <c r="G78" i="10"/>
  <c r="H78" i="10"/>
  <c r="I78" i="10"/>
  <c r="J78" i="10"/>
  <c r="K78" i="10"/>
  <c r="L78" i="10"/>
  <c r="M78" i="10"/>
  <c r="N78" i="10"/>
  <c r="O78" i="10"/>
  <c r="P78" i="10"/>
  <c r="Q78" i="10"/>
  <c r="R78" i="10"/>
  <c r="S78" i="10"/>
  <c r="T78" i="10"/>
  <c r="U78" i="10"/>
  <c r="V78" i="10"/>
  <c r="W78" i="10"/>
  <c r="X78" i="10"/>
  <c r="F79" i="10"/>
  <c r="G79" i="10"/>
  <c r="H79" i="10"/>
  <c r="I79" i="10"/>
  <c r="J79" i="10"/>
  <c r="K79" i="10"/>
  <c r="L79" i="10"/>
  <c r="M79" i="10"/>
  <c r="N79" i="10"/>
  <c r="O79" i="10"/>
  <c r="P79" i="10"/>
  <c r="Q79" i="10"/>
  <c r="R79" i="10"/>
  <c r="S79" i="10"/>
  <c r="T79" i="10"/>
  <c r="U79" i="10"/>
  <c r="V79" i="10"/>
  <c r="W79" i="10"/>
  <c r="X79" i="10"/>
  <c r="F80" i="10"/>
  <c r="G80" i="10"/>
  <c r="H80" i="10"/>
  <c r="I80" i="10"/>
  <c r="J80" i="10"/>
  <c r="K80" i="10"/>
  <c r="L80" i="10"/>
  <c r="M80" i="10"/>
  <c r="N80" i="10"/>
  <c r="O80" i="10"/>
  <c r="P80" i="10"/>
  <c r="Q80" i="10"/>
  <c r="R80" i="10"/>
  <c r="S80" i="10"/>
  <c r="T80" i="10"/>
  <c r="U80" i="10"/>
  <c r="V80" i="10"/>
  <c r="W80" i="10"/>
  <c r="X80" i="10"/>
  <c r="F81" i="10"/>
  <c r="G81" i="10"/>
  <c r="H81" i="10"/>
  <c r="I81" i="10"/>
  <c r="J81" i="10"/>
  <c r="K81" i="10"/>
  <c r="L81" i="10"/>
  <c r="M81" i="10"/>
  <c r="N81" i="10"/>
  <c r="O81" i="10"/>
  <c r="P81" i="10"/>
  <c r="Q81" i="10"/>
  <c r="R81" i="10"/>
  <c r="S81" i="10"/>
  <c r="T81" i="10"/>
  <c r="U81" i="10"/>
  <c r="V81" i="10"/>
  <c r="W81" i="10"/>
  <c r="X81" i="10"/>
  <c r="F82" i="10"/>
  <c r="G82" i="10"/>
  <c r="H82" i="10"/>
  <c r="I82" i="10"/>
  <c r="J82" i="10"/>
  <c r="K82" i="10"/>
  <c r="L82" i="10"/>
  <c r="M82" i="10"/>
  <c r="N82" i="10"/>
  <c r="O82" i="10"/>
  <c r="P82" i="10"/>
  <c r="Q82" i="10"/>
  <c r="R82" i="10"/>
  <c r="S82" i="10"/>
  <c r="T82" i="10"/>
  <c r="U82" i="10"/>
  <c r="V82" i="10"/>
  <c r="W82" i="10"/>
  <c r="X82" i="10"/>
  <c r="F83" i="10"/>
  <c r="G83" i="10"/>
  <c r="H83" i="10"/>
  <c r="I83" i="10"/>
  <c r="J83" i="10"/>
  <c r="K83" i="10"/>
  <c r="L83" i="10"/>
  <c r="M83" i="10"/>
  <c r="N83" i="10"/>
  <c r="O83" i="10"/>
  <c r="P83" i="10"/>
  <c r="Q83" i="10"/>
  <c r="R83" i="10"/>
  <c r="S83" i="10"/>
  <c r="T83" i="10"/>
  <c r="U83" i="10"/>
  <c r="V83" i="10"/>
  <c r="W83" i="10"/>
  <c r="X83" i="10"/>
  <c r="F58" i="10"/>
  <c r="G58" i="10"/>
  <c r="H58" i="10"/>
  <c r="I58" i="10"/>
  <c r="J58" i="10"/>
  <c r="K58" i="10"/>
  <c r="L58" i="10"/>
  <c r="M58" i="10"/>
  <c r="N58" i="10"/>
  <c r="O58" i="10"/>
  <c r="P58" i="10"/>
  <c r="Q58" i="10"/>
  <c r="R58" i="10"/>
  <c r="S58" i="10"/>
  <c r="T58" i="10"/>
  <c r="U58" i="10"/>
  <c r="V58" i="10"/>
  <c r="W58" i="10"/>
  <c r="X58" i="10"/>
  <c r="F59" i="10"/>
  <c r="G59" i="10"/>
  <c r="H59" i="10"/>
  <c r="I59" i="10"/>
  <c r="J59" i="10"/>
  <c r="K59" i="10"/>
  <c r="L59" i="10"/>
  <c r="M59" i="10"/>
  <c r="N59" i="10"/>
  <c r="O59" i="10"/>
  <c r="P59" i="10"/>
  <c r="Q59" i="10"/>
  <c r="R59" i="10"/>
  <c r="S59" i="10"/>
  <c r="T59" i="10"/>
  <c r="U59" i="10"/>
  <c r="V59" i="10"/>
  <c r="W59" i="10"/>
  <c r="X59" i="10"/>
  <c r="F60" i="10"/>
  <c r="G60" i="10"/>
  <c r="H60" i="10"/>
  <c r="I60" i="10"/>
  <c r="J60" i="10"/>
  <c r="K60" i="10"/>
  <c r="L60" i="10"/>
  <c r="M60" i="10"/>
  <c r="N60" i="10"/>
  <c r="O60" i="10"/>
  <c r="P60" i="10"/>
  <c r="Q60" i="10"/>
  <c r="R60" i="10"/>
  <c r="S60" i="10"/>
  <c r="T60" i="10"/>
  <c r="U60" i="10"/>
  <c r="V60" i="10"/>
  <c r="W60" i="10"/>
  <c r="X60" i="10"/>
  <c r="F61" i="10"/>
  <c r="G61" i="10"/>
  <c r="H61" i="10"/>
  <c r="I61" i="10"/>
  <c r="J61" i="10"/>
  <c r="K61" i="10"/>
  <c r="L61" i="10"/>
  <c r="M61" i="10"/>
  <c r="N61" i="10"/>
  <c r="O61" i="10"/>
  <c r="P61" i="10"/>
  <c r="Q61" i="10"/>
  <c r="R61" i="10"/>
  <c r="S61" i="10"/>
  <c r="T61" i="10"/>
  <c r="U61" i="10"/>
  <c r="V61" i="10"/>
  <c r="W61" i="10"/>
  <c r="X61" i="10"/>
  <c r="F62" i="10"/>
  <c r="G62" i="10"/>
  <c r="H62" i="10"/>
  <c r="I62" i="10"/>
  <c r="J62" i="10"/>
  <c r="K62" i="10"/>
  <c r="L62" i="10"/>
  <c r="M62" i="10"/>
  <c r="N62" i="10"/>
  <c r="O62" i="10"/>
  <c r="P62" i="10"/>
  <c r="Q62" i="10"/>
  <c r="R62" i="10"/>
  <c r="S62" i="10"/>
  <c r="T62" i="10"/>
  <c r="U62" i="10"/>
  <c r="V62" i="10"/>
  <c r="W62" i="10"/>
  <c r="X62" i="10"/>
  <c r="F63" i="10"/>
  <c r="G63" i="10"/>
  <c r="H63" i="10"/>
  <c r="I63" i="10"/>
  <c r="J63" i="10"/>
  <c r="K63" i="10"/>
  <c r="L63" i="10"/>
  <c r="M63" i="10"/>
  <c r="N63" i="10"/>
  <c r="O63" i="10"/>
  <c r="P63" i="10"/>
  <c r="Q63" i="10"/>
  <c r="R63" i="10"/>
  <c r="S63" i="10"/>
  <c r="T63" i="10"/>
  <c r="U63" i="10"/>
  <c r="V63" i="10"/>
  <c r="W63" i="10"/>
  <c r="X63" i="10"/>
  <c r="F64" i="10"/>
  <c r="G64" i="10"/>
  <c r="H64" i="10"/>
  <c r="I64" i="10"/>
  <c r="J64" i="10"/>
  <c r="K64" i="10"/>
  <c r="L64" i="10"/>
  <c r="M64" i="10"/>
  <c r="N64" i="10"/>
  <c r="O64" i="10"/>
  <c r="P64" i="10"/>
  <c r="Q64" i="10"/>
  <c r="R64" i="10"/>
  <c r="S64" i="10"/>
  <c r="T64" i="10"/>
  <c r="U64" i="10"/>
  <c r="V64" i="10"/>
  <c r="W64" i="10"/>
  <c r="X64" i="10"/>
  <c r="F65" i="10"/>
  <c r="G65" i="10"/>
  <c r="H65" i="10"/>
  <c r="I65" i="10"/>
  <c r="J65" i="10"/>
  <c r="K65" i="10"/>
  <c r="L65" i="10"/>
  <c r="M65" i="10"/>
  <c r="N65" i="10"/>
  <c r="O65" i="10"/>
  <c r="P65" i="10"/>
  <c r="Q65" i="10"/>
  <c r="R65" i="10"/>
  <c r="S65" i="10"/>
  <c r="T65" i="10"/>
  <c r="U65" i="10"/>
  <c r="V65" i="10"/>
  <c r="W65" i="10"/>
  <c r="X65" i="10"/>
  <c r="F66" i="10"/>
  <c r="G66" i="10"/>
  <c r="H66" i="10"/>
  <c r="I66" i="10"/>
  <c r="J66" i="10"/>
  <c r="K66" i="10"/>
  <c r="L66" i="10"/>
  <c r="M66" i="10"/>
  <c r="N66" i="10"/>
  <c r="O66" i="10"/>
  <c r="P66" i="10"/>
  <c r="Q66" i="10"/>
  <c r="R66" i="10"/>
  <c r="S66" i="10"/>
  <c r="T66" i="10"/>
  <c r="U66" i="10"/>
  <c r="V66" i="10"/>
  <c r="W66" i="10"/>
  <c r="X66" i="10"/>
  <c r="F67" i="10"/>
  <c r="G67" i="10"/>
  <c r="H67" i="10"/>
  <c r="I67" i="10"/>
  <c r="J67" i="10"/>
  <c r="K67" i="10"/>
  <c r="L67" i="10"/>
  <c r="M67" i="10"/>
  <c r="N67" i="10"/>
  <c r="O67" i="10"/>
  <c r="P67" i="10"/>
  <c r="Q67" i="10"/>
  <c r="R67" i="10"/>
  <c r="S67" i="10"/>
  <c r="T67" i="10"/>
  <c r="U67" i="10"/>
  <c r="V67" i="10"/>
  <c r="W67" i="10"/>
  <c r="X67" i="10"/>
  <c r="F68" i="10"/>
  <c r="G68" i="10"/>
  <c r="H68" i="10"/>
  <c r="I68" i="10"/>
  <c r="J68" i="10"/>
  <c r="K68" i="10"/>
  <c r="L68" i="10"/>
  <c r="M68" i="10"/>
  <c r="N68" i="10"/>
  <c r="O68" i="10"/>
  <c r="P68" i="10"/>
  <c r="Q68" i="10"/>
  <c r="R68" i="10"/>
  <c r="S68" i="10"/>
  <c r="T68" i="10"/>
  <c r="U68" i="10"/>
  <c r="V68" i="10"/>
  <c r="W68" i="10"/>
  <c r="X68" i="10"/>
  <c r="F69" i="10"/>
  <c r="G69" i="10"/>
  <c r="H69" i="10"/>
  <c r="I69" i="10"/>
  <c r="J69" i="10"/>
  <c r="K69" i="10"/>
  <c r="L69" i="10"/>
  <c r="M69" i="10"/>
  <c r="N69" i="10"/>
  <c r="O69" i="10"/>
  <c r="P69" i="10"/>
  <c r="Q69" i="10"/>
  <c r="R69" i="10"/>
  <c r="S69" i="10"/>
  <c r="T69" i="10"/>
  <c r="U69" i="10"/>
  <c r="V69" i="10"/>
  <c r="W69" i="10"/>
  <c r="X69" i="10"/>
  <c r="F70" i="10"/>
  <c r="G70" i="10"/>
  <c r="H70" i="10"/>
  <c r="I70" i="10"/>
  <c r="J70" i="10"/>
  <c r="K70" i="10"/>
  <c r="L70" i="10"/>
  <c r="M70" i="10"/>
  <c r="N70" i="10"/>
  <c r="O70" i="10"/>
  <c r="P70" i="10"/>
  <c r="Q70" i="10"/>
  <c r="R70" i="10"/>
  <c r="S70" i="10"/>
  <c r="T70" i="10"/>
  <c r="U70" i="10"/>
  <c r="V70" i="10"/>
  <c r="W70" i="10"/>
  <c r="X70" i="10"/>
  <c r="F71" i="10"/>
  <c r="G71" i="10"/>
  <c r="H71" i="10"/>
  <c r="I71" i="10"/>
  <c r="J71" i="10"/>
  <c r="K71" i="10"/>
  <c r="L71" i="10"/>
  <c r="M71" i="10"/>
  <c r="N71" i="10"/>
  <c r="O71" i="10"/>
  <c r="P71" i="10"/>
  <c r="Q71" i="10"/>
  <c r="R71" i="10"/>
  <c r="S71" i="10"/>
  <c r="T71" i="10"/>
  <c r="U71" i="10"/>
  <c r="V71" i="10"/>
  <c r="W71" i="10"/>
  <c r="X71" i="10"/>
  <c r="F72" i="10"/>
  <c r="G72" i="10"/>
  <c r="H72" i="10"/>
  <c r="I72" i="10"/>
  <c r="J72" i="10"/>
  <c r="K72" i="10"/>
  <c r="L72" i="10"/>
  <c r="M72" i="10"/>
  <c r="N72" i="10"/>
  <c r="O72" i="10"/>
  <c r="P72" i="10"/>
  <c r="Q72" i="10"/>
  <c r="R72" i="10"/>
  <c r="S72" i="10"/>
  <c r="T72" i="10"/>
  <c r="U72" i="10"/>
  <c r="V72" i="10"/>
  <c r="W72" i="10"/>
  <c r="X72" i="10"/>
  <c r="F54" i="10"/>
  <c r="G54" i="10"/>
  <c r="H54" i="10"/>
  <c r="I54" i="10"/>
  <c r="J54" i="10"/>
  <c r="K54" i="10"/>
  <c r="L54" i="10"/>
  <c r="M54" i="10"/>
  <c r="N54" i="10"/>
  <c r="O54" i="10"/>
  <c r="P54" i="10"/>
  <c r="Q54" i="10"/>
  <c r="R54" i="10"/>
  <c r="S54" i="10"/>
  <c r="T54" i="10"/>
  <c r="U54" i="10"/>
  <c r="V54" i="10"/>
  <c r="W54" i="10"/>
  <c r="X54" i="10"/>
  <c r="F55" i="10"/>
  <c r="G55" i="10"/>
  <c r="H55" i="10"/>
  <c r="I55" i="10"/>
  <c r="J55" i="10"/>
  <c r="K55" i="10"/>
  <c r="L55" i="10"/>
  <c r="M55" i="10"/>
  <c r="N55" i="10"/>
  <c r="O55" i="10"/>
  <c r="P55" i="10"/>
  <c r="Q55" i="10"/>
  <c r="R55" i="10"/>
  <c r="S55" i="10"/>
  <c r="T55" i="10"/>
  <c r="U55" i="10"/>
  <c r="V55" i="10"/>
  <c r="W55" i="10"/>
  <c r="X55" i="10"/>
  <c r="F47" i="10"/>
  <c r="G47" i="10"/>
  <c r="H47" i="10"/>
  <c r="I47" i="10"/>
  <c r="J47" i="10"/>
  <c r="K47" i="10"/>
  <c r="L47" i="10"/>
  <c r="M47" i="10"/>
  <c r="N47" i="10"/>
  <c r="O47" i="10"/>
  <c r="P47" i="10"/>
  <c r="Q47" i="10"/>
  <c r="R47" i="10"/>
  <c r="S47" i="10"/>
  <c r="T47" i="10"/>
  <c r="U47" i="10"/>
  <c r="V47" i="10"/>
  <c r="W47" i="10"/>
  <c r="X47" i="10"/>
  <c r="F48" i="10"/>
  <c r="G48" i="10"/>
  <c r="H48" i="10"/>
  <c r="I48" i="10"/>
  <c r="J48" i="10"/>
  <c r="K48" i="10"/>
  <c r="L48" i="10"/>
  <c r="M48" i="10"/>
  <c r="N48" i="10"/>
  <c r="O48" i="10"/>
  <c r="P48" i="10"/>
  <c r="Q48" i="10"/>
  <c r="R48" i="10"/>
  <c r="S48" i="10"/>
  <c r="T48" i="10"/>
  <c r="U48" i="10"/>
  <c r="V48" i="10"/>
  <c r="W48" i="10"/>
  <c r="X48" i="10"/>
  <c r="F49" i="10"/>
  <c r="G49" i="10"/>
  <c r="H49" i="10"/>
  <c r="I49" i="10"/>
  <c r="J49" i="10"/>
  <c r="K49" i="10"/>
  <c r="L49" i="10"/>
  <c r="M49" i="10"/>
  <c r="N49" i="10"/>
  <c r="O49" i="10"/>
  <c r="P49" i="10"/>
  <c r="Q49" i="10"/>
  <c r="R49" i="10"/>
  <c r="S49" i="10"/>
  <c r="T49" i="10"/>
  <c r="U49" i="10"/>
  <c r="V49" i="10"/>
  <c r="W49" i="10"/>
  <c r="X49" i="10"/>
  <c r="F50" i="10"/>
  <c r="G50" i="10"/>
  <c r="H50" i="10"/>
  <c r="I50" i="10"/>
  <c r="J50" i="10"/>
  <c r="K50" i="10"/>
  <c r="L50" i="10"/>
  <c r="M50" i="10"/>
  <c r="N50" i="10"/>
  <c r="O50" i="10"/>
  <c r="P50" i="10"/>
  <c r="Q50" i="10"/>
  <c r="R50" i="10"/>
  <c r="S50" i="10"/>
  <c r="T50" i="10"/>
  <c r="U50" i="10"/>
  <c r="V50" i="10"/>
  <c r="W50" i="10"/>
  <c r="X50" i="10"/>
  <c r="F36" i="10"/>
  <c r="G36" i="10"/>
  <c r="H36" i="10"/>
  <c r="I36" i="10"/>
  <c r="J36" i="10"/>
  <c r="K36" i="10"/>
  <c r="L36" i="10"/>
  <c r="M36" i="10"/>
  <c r="N36" i="10"/>
  <c r="O36" i="10"/>
  <c r="P36" i="10"/>
  <c r="Q36" i="10"/>
  <c r="R36" i="10"/>
  <c r="S36" i="10"/>
  <c r="T36" i="10"/>
  <c r="U36" i="10"/>
  <c r="V36" i="10"/>
  <c r="W36" i="10"/>
  <c r="X36" i="10"/>
  <c r="F37" i="10"/>
  <c r="G37" i="10"/>
  <c r="H37" i="10"/>
  <c r="I37" i="10"/>
  <c r="J37" i="10"/>
  <c r="K37" i="10"/>
  <c r="L37" i="10"/>
  <c r="M37" i="10"/>
  <c r="N37" i="10"/>
  <c r="O37" i="10"/>
  <c r="P37" i="10"/>
  <c r="Q37" i="10"/>
  <c r="R37" i="10"/>
  <c r="S37" i="10"/>
  <c r="T37" i="10"/>
  <c r="U37" i="10"/>
  <c r="V37" i="10"/>
  <c r="W37" i="10"/>
  <c r="X37" i="10"/>
  <c r="F38" i="10"/>
  <c r="G38" i="10"/>
  <c r="H38" i="10"/>
  <c r="I38" i="10"/>
  <c r="J38" i="10"/>
  <c r="K38" i="10"/>
  <c r="L38" i="10"/>
  <c r="M38" i="10"/>
  <c r="N38" i="10"/>
  <c r="O38" i="10"/>
  <c r="P38" i="10"/>
  <c r="Q38" i="10"/>
  <c r="R38" i="10"/>
  <c r="S38" i="10"/>
  <c r="T38" i="10"/>
  <c r="U38" i="10"/>
  <c r="V38" i="10"/>
  <c r="W38" i="10"/>
  <c r="X38" i="10"/>
  <c r="F39" i="10"/>
  <c r="G39" i="10"/>
  <c r="H39" i="10"/>
  <c r="I39" i="10"/>
  <c r="J39" i="10"/>
  <c r="K39" i="10"/>
  <c r="L39" i="10"/>
  <c r="M39" i="10"/>
  <c r="N39" i="10"/>
  <c r="O39" i="10"/>
  <c r="P39" i="10"/>
  <c r="Q39" i="10"/>
  <c r="R39" i="10"/>
  <c r="S39" i="10"/>
  <c r="T39" i="10"/>
  <c r="U39" i="10"/>
  <c r="V39" i="10"/>
  <c r="W39" i="10"/>
  <c r="X39" i="10"/>
  <c r="F40" i="10"/>
  <c r="G40" i="10"/>
  <c r="H40" i="10"/>
  <c r="H41" i="10" s="1"/>
  <c r="I40" i="10"/>
  <c r="I41" i="10" s="1"/>
  <c r="J40" i="10"/>
  <c r="J41" i="10" s="1"/>
  <c r="K40" i="10"/>
  <c r="K41" i="10" s="1"/>
  <c r="L40" i="10"/>
  <c r="L41" i="10" s="1"/>
  <c r="M40" i="10"/>
  <c r="M41" i="10" s="1"/>
  <c r="N40" i="10"/>
  <c r="O40" i="10"/>
  <c r="O41" i="10" s="1"/>
  <c r="P40" i="10"/>
  <c r="P41" i="10" s="1"/>
  <c r="Q40" i="10"/>
  <c r="Q41" i="10" s="1"/>
  <c r="R40" i="10"/>
  <c r="R41" i="10" s="1"/>
  <c r="S40" i="10"/>
  <c r="S41" i="10" s="1"/>
  <c r="T40" i="10"/>
  <c r="T41" i="10" s="1"/>
  <c r="U40" i="10"/>
  <c r="U41" i="10" s="1"/>
  <c r="V40" i="10"/>
  <c r="W40" i="10"/>
  <c r="X40" i="10"/>
  <c r="X41" i="10" s="1"/>
  <c r="F41" i="10"/>
  <c r="G41" i="10"/>
  <c r="N41" i="10"/>
  <c r="V41" i="10"/>
  <c r="W41" i="10"/>
  <c r="F42" i="10"/>
  <c r="G42" i="10"/>
  <c r="H42" i="10"/>
  <c r="I42" i="10"/>
  <c r="J42" i="10"/>
  <c r="K42" i="10"/>
  <c r="L42" i="10"/>
  <c r="M42" i="10"/>
  <c r="N42" i="10"/>
  <c r="O42" i="10"/>
  <c r="P42" i="10"/>
  <c r="Q42" i="10"/>
  <c r="R42" i="10"/>
  <c r="S42" i="10"/>
  <c r="T42" i="10"/>
  <c r="U42" i="10"/>
  <c r="V42" i="10"/>
  <c r="W42" i="10"/>
  <c r="X42" i="10"/>
  <c r="F43" i="10"/>
  <c r="G43" i="10"/>
  <c r="H43" i="10"/>
  <c r="I43" i="10"/>
  <c r="J43" i="10"/>
  <c r="K43" i="10"/>
  <c r="L43" i="10"/>
  <c r="M43" i="10"/>
  <c r="N43" i="10"/>
  <c r="O43" i="10"/>
  <c r="P43" i="10"/>
  <c r="Q43" i="10"/>
  <c r="R43" i="10"/>
  <c r="S43" i="10"/>
  <c r="T43" i="10"/>
  <c r="U43" i="10"/>
  <c r="V43" i="10"/>
  <c r="W43" i="10"/>
  <c r="X43" i="10"/>
  <c r="F44" i="10"/>
  <c r="G44" i="10"/>
  <c r="H44" i="10"/>
  <c r="I44" i="10"/>
  <c r="J44" i="10"/>
  <c r="K44" i="10"/>
  <c r="L44" i="10"/>
  <c r="M44" i="10"/>
  <c r="N44" i="10"/>
  <c r="O44" i="10"/>
  <c r="P44" i="10"/>
  <c r="Q44" i="10"/>
  <c r="R44" i="10"/>
  <c r="S44" i="10"/>
  <c r="T44" i="10"/>
  <c r="U44" i="10"/>
  <c r="V44" i="10"/>
  <c r="W44" i="10"/>
  <c r="X44" i="10"/>
  <c r="F132" i="17"/>
  <c r="G132" i="17"/>
  <c r="H132" i="17"/>
  <c r="I132" i="17"/>
  <c r="J132" i="17"/>
  <c r="K132" i="17"/>
  <c r="L132" i="17"/>
  <c r="M132" i="17"/>
  <c r="N132" i="17"/>
  <c r="O132" i="17"/>
  <c r="P132" i="17"/>
  <c r="Q132" i="17"/>
  <c r="R132" i="17"/>
  <c r="S132" i="17"/>
  <c r="T132" i="17"/>
  <c r="U132" i="17"/>
  <c r="V132" i="17"/>
  <c r="W132" i="17"/>
  <c r="X132" i="17"/>
  <c r="Y132" i="17"/>
  <c r="F133" i="17"/>
  <c r="G133" i="17"/>
  <c r="H133" i="17"/>
  <c r="I133" i="17"/>
  <c r="J133" i="17"/>
  <c r="K133" i="17"/>
  <c r="L133" i="17"/>
  <c r="M133" i="17"/>
  <c r="N133" i="17"/>
  <c r="O133" i="17"/>
  <c r="P133" i="17"/>
  <c r="Q133" i="17"/>
  <c r="R133" i="17"/>
  <c r="S133" i="17"/>
  <c r="T133" i="17"/>
  <c r="U133" i="17"/>
  <c r="V133" i="17"/>
  <c r="W133" i="17"/>
  <c r="X133" i="17"/>
  <c r="Y133" i="17"/>
  <c r="F134" i="17"/>
  <c r="G134" i="17"/>
  <c r="H134" i="17"/>
  <c r="I134" i="17"/>
  <c r="J134" i="17"/>
  <c r="K134" i="17"/>
  <c r="L134" i="17"/>
  <c r="M134" i="17"/>
  <c r="N134" i="17"/>
  <c r="O134" i="17"/>
  <c r="P134" i="17"/>
  <c r="Q134" i="17"/>
  <c r="R134" i="17"/>
  <c r="S134" i="17"/>
  <c r="T134" i="17"/>
  <c r="U134" i="17"/>
  <c r="V134" i="17"/>
  <c r="W134" i="17"/>
  <c r="X134" i="17"/>
  <c r="Y134" i="17"/>
  <c r="F129" i="17"/>
  <c r="G129" i="17"/>
  <c r="H129" i="17"/>
  <c r="I129" i="17"/>
  <c r="J129" i="17"/>
  <c r="K129" i="17"/>
  <c r="L129" i="17"/>
  <c r="M129" i="17"/>
  <c r="N129" i="17"/>
  <c r="O129" i="17"/>
  <c r="P129" i="17"/>
  <c r="Q129" i="17"/>
  <c r="R129" i="17"/>
  <c r="S129" i="17"/>
  <c r="T129" i="17"/>
  <c r="U129" i="17"/>
  <c r="V129" i="17"/>
  <c r="W129" i="17"/>
  <c r="X129" i="17"/>
  <c r="Y129" i="17"/>
  <c r="F130" i="17"/>
  <c r="G130" i="17"/>
  <c r="H130" i="17"/>
  <c r="I130" i="17"/>
  <c r="J130" i="17"/>
  <c r="K130" i="17"/>
  <c r="L130" i="17"/>
  <c r="M130" i="17"/>
  <c r="N130" i="17"/>
  <c r="O130" i="17"/>
  <c r="P130" i="17"/>
  <c r="Q130" i="17"/>
  <c r="R130" i="17"/>
  <c r="S130" i="17"/>
  <c r="T130" i="17"/>
  <c r="U130" i="17"/>
  <c r="V130" i="17"/>
  <c r="W130" i="17"/>
  <c r="X130" i="17"/>
  <c r="Y130" i="17"/>
  <c r="F126" i="17"/>
  <c r="G126" i="17"/>
  <c r="H126" i="17"/>
  <c r="I126" i="17"/>
  <c r="J126" i="17"/>
  <c r="K126" i="17"/>
  <c r="L126" i="17"/>
  <c r="M126" i="17"/>
  <c r="N126" i="17"/>
  <c r="O126" i="17"/>
  <c r="P126" i="17"/>
  <c r="Q126" i="17"/>
  <c r="R126" i="17"/>
  <c r="S126" i="17"/>
  <c r="T126" i="17"/>
  <c r="U126" i="17"/>
  <c r="V126" i="17"/>
  <c r="W126" i="17"/>
  <c r="X126" i="17"/>
  <c r="Y126" i="17"/>
  <c r="F127" i="17"/>
  <c r="G127" i="17"/>
  <c r="H127" i="17"/>
  <c r="I127" i="17"/>
  <c r="J127" i="17"/>
  <c r="K127" i="17"/>
  <c r="L127" i="17"/>
  <c r="M127" i="17"/>
  <c r="N127" i="17"/>
  <c r="O127" i="17"/>
  <c r="P127" i="17"/>
  <c r="Q127" i="17"/>
  <c r="R127" i="17"/>
  <c r="S127" i="17"/>
  <c r="T127" i="17"/>
  <c r="U127" i="17"/>
  <c r="V127" i="17"/>
  <c r="W127" i="17"/>
  <c r="X127" i="17"/>
  <c r="Y127" i="17"/>
  <c r="E134" i="17"/>
  <c r="E133" i="17"/>
  <c r="E132" i="17"/>
  <c r="E130" i="17"/>
  <c r="E127" i="17"/>
  <c r="E126" i="17"/>
  <c r="E129" i="17"/>
  <c r="F120" i="17"/>
  <c r="G120" i="17"/>
  <c r="H120" i="17"/>
  <c r="I120" i="17"/>
  <c r="J120" i="17"/>
  <c r="K120" i="17"/>
  <c r="L120" i="17"/>
  <c r="M120" i="17"/>
  <c r="N120" i="17"/>
  <c r="O120" i="17"/>
  <c r="P120" i="17"/>
  <c r="Q120" i="17"/>
  <c r="R120" i="17"/>
  <c r="S120" i="17"/>
  <c r="T120" i="17"/>
  <c r="U120" i="17"/>
  <c r="V120" i="17"/>
  <c r="W120" i="17"/>
  <c r="X120" i="17"/>
  <c r="Y120" i="17"/>
  <c r="F121" i="17"/>
  <c r="G121" i="17"/>
  <c r="H121" i="17"/>
  <c r="I121" i="17"/>
  <c r="J121" i="17"/>
  <c r="K121" i="17"/>
  <c r="L121" i="17"/>
  <c r="M121" i="17"/>
  <c r="N121" i="17"/>
  <c r="O121" i="17"/>
  <c r="P121" i="17"/>
  <c r="Q121" i="17"/>
  <c r="R121" i="17"/>
  <c r="S121" i="17"/>
  <c r="T121" i="17"/>
  <c r="U121" i="17"/>
  <c r="V121" i="17"/>
  <c r="W121" i="17"/>
  <c r="X121" i="17"/>
  <c r="Y121" i="17"/>
  <c r="F122" i="17"/>
  <c r="G122" i="17"/>
  <c r="H122" i="17"/>
  <c r="I122" i="17"/>
  <c r="J122" i="17"/>
  <c r="K122" i="17"/>
  <c r="L122" i="17"/>
  <c r="M122" i="17"/>
  <c r="N122" i="17"/>
  <c r="O122" i="17"/>
  <c r="P122" i="17"/>
  <c r="Q122" i="17"/>
  <c r="R122" i="17"/>
  <c r="S122" i="17"/>
  <c r="T122" i="17"/>
  <c r="U122" i="17"/>
  <c r="V122" i="17"/>
  <c r="W122" i="17"/>
  <c r="X122" i="17"/>
  <c r="Y122" i="17"/>
  <c r="F123" i="17"/>
  <c r="G123" i="17"/>
  <c r="H123" i="17"/>
  <c r="I123" i="17"/>
  <c r="J123" i="17"/>
  <c r="K123" i="17"/>
  <c r="L123" i="17"/>
  <c r="M123" i="17"/>
  <c r="N123" i="17"/>
  <c r="O123" i="17"/>
  <c r="P123" i="17"/>
  <c r="Q123" i="17"/>
  <c r="R123" i="17"/>
  <c r="S123" i="17"/>
  <c r="T123" i="17"/>
  <c r="U123" i="17"/>
  <c r="V123" i="17"/>
  <c r="W123" i="17"/>
  <c r="X123" i="17"/>
  <c r="Y123" i="17"/>
  <c r="E123" i="17"/>
  <c r="E122" i="17"/>
  <c r="E121" i="17"/>
  <c r="E120" i="17"/>
  <c r="F116" i="17"/>
  <c r="G116" i="17"/>
  <c r="H116" i="17"/>
  <c r="I116" i="17"/>
  <c r="J116" i="17"/>
  <c r="K116" i="17"/>
  <c r="L116" i="17"/>
  <c r="M116" i="17"/>
  <c r="N116" i="17"/>
  <c r="O116" i="17"/>
  <c r="P116" i="17"/>
  <c r="Q116" i="17"/>
  <c r="R116" i="17"/>
  <c r="S116" i="17"/>
  <c r="T116" i="17"/>
  <c r="U116" i="17"/>
  <c r="V116" i="17"/>
  <c r="W116" i="17"/>
  <c r="X116" i="17"/>
  <c r="Y116" i="17"/>
  <c r="F117" i="17"/>
  <c r="G117" i="17"/>
  <c r="H117" i="17"/>
  <c r="I117" i="17"/>
  <c r="J117" i="17"/>
  <c r="K117" i="17"/>
  <c r="L117" i="17"/>
  <c r="M117" i="17"/>
  <c r="N117" i="17"/>
  <c r="O117" i="17"/>
  <c r="P117" i="17"/>
  <c r="Q117" i="17"/>
  <c r="R117" i="17"/>
  <c r="S117" i="17"/>
  <c r="T117" i="17"/>
  <c r="U117" i="17"/>
  <c r="V117" i="17"/>
  <c r="W117" i="17"/>
  <c r="X117" i="17"/>
  <c r="Y117" i="17"/>
  <c r="E116" i="17"/>
  <c r="E117" i="17"/>
  <c r="F105" i="17"/>
  <c r="G105" i="17"/>
  <c r="H105" i="17"/>
  <c r="I105" i="17"/>
  <c r="J105" i="17"/>
  <c r="K105" i="17"/>
  <c r="L105" i="17"/>
  <c r="M105" i="17"/>
  <c r="N105" i="17"/>
  <c r="O105" i="17"/>
  <c r="P105" i="17"/>
  <c r="Q105" i="17"/>
  <c r="R105" i="17"/>
  <c r="S105" i="17"/>
  <c r="T105" i="17"/>
  <c r="U105" i="17"/>
  <c r="V105" i="17"/>
  <c r="W105" i="17"/>
  <c r="X105" i="17"/>
  <c r="Y105" i="17"/>
  <c r="F106" i="17"/>
  <c r="G106" i="17"/>
  <c r="H106" i="17"/>
  <c r="I106" i="17"/>
  <c r="J106" i="17"/>
  <c r="K106" i="17"/>
  <c r="L106" i="17"/>
  <c r="M106" i="17"/>
  <c r="N106" i="17"/>
  <c r="O106" i="17"/>
  <c r="P106" i="17"/>
  <c r="Q106" i="17"/>
  <c r="R106" i="17"/>
  <c r="S106" i="17"/>
  <c r="T106" i="17"/>
  <c r="U106" i="17"/>
  <c r="V106" i="17"/>
  <c r="W106" i="17"/>
  <c r="X106" i="17"/>
  <c r="Y106" i="17"/>
  <c r="F107" i="17"/>
  <c r="G107" i="17"/>
  <c r="H107" i="17"/>
  <c r="I107" i="17"/>
  <c r="J107" i="17"/>
  <c r="K107" i="17"/>
  <c r="L107" i="17"/>
  <c r="M107" i="17"/>
  <c r="N107" i="17"/>
  <c r="O107" i="17"/>
  <c r="P107" i="17"/>
  <c r="Q107" i="17"/>
  <c r="R107" i="17"/>
  <c r="S107" i="17"/>
  <c r="T107" i="17"/>
  <c r="U107" i="17"/>
  <c r="V107" i="17"/>
  <c r="W107" i="17"/>
  <c r="X107" i="17"/>
  <c r="Y107" i="17"/>
  <c r="F108" i="17"/>
  <c r="G108" i="17"/>
  <c r="H108" i="17"/>
  <c r="I108" i="17"/>
  <c r="J108" i="17"/>
  <c r="K108" i="17"/>
  <c r="L108" i="17"/>
  <c r="M108" i="17"/>
  <c r="N108" i="17"/>
  <c r="O108" i="17"/>
  <c r="P108" i="17"/>
  <c r="Q108" i="17"/>
  <c r="R108" i="17"/>
  <c r="S108" i="17"/>
  <c r="T108" i="17"/>
  <c r="U108" i="17"/>
  <c r="V108" i="17"/>
  <c r="W108" i="17"/>
  <c r="X108" i="17"/>
  <c r="Y108" i="17"/>
  <c r="F109" i="17"/>
  <c r="G109" i="17"/>
  <c r="H109" i="17"/>
  <c r="I109" i="17"/>
  <c r="J109" i="17"/>
  <c r="K109" i="17"/>
  <c r="L109" i="17"/>
  <c r="M109" i="17"/>
  <c r="N109" i="17"/>
  <c r="O109" i="17"/>
  <c r="P109" i="17"/>
  <c r="Q109" i="17"/>
  <c r="R109" i="17"/>
  <c r="S109" i="17"/>
  <c r="T109" i="17"/>
  <c r="U109" i="17"/>
  <c r="V109" i="17"/>
  <c r="W109" i="17"/>
  <c r="X109" i="17"/>
  <c r="Y109" i="17"/>
  <c r="F110" i="17"/>
  <c r="G110" i="17"/>
  <c r="H110" i="17"/>
  <c r="I110" i="17"/>
  <c r="J110" i="17"/>
  <c r="K110" i="17"/>
  <c r="L110" i="17"/>
  <c r="M110" i="17"/>
  <c r="N110" i="17"/>
  <c r="O110" i="17"/>
  <c r="P110" i="17"/>
  <c r="Q110" i="17"/>
  <c r="R110" i="17"/>
  <c r="S110" i="17"/>
  <c r="T110" i="17"/>
  <c r="U110" i="17"/>
  <c r="V110" i="17"/>
  <c r="W110" i="17"/>
  <c r="X110" i="17"/>
  <c r="Y110" i="17"/>
  <c r="F111" i="17"/>
  <c r="G111" i="17"/>
  <c r="H111" i="17"/>
  <c r="I111" i="17"/>
  <c r="J111" i="17"/>
  <c r="K111" i="17"/>
  <c r="L111" i="17"/>
  <c r="M111" i="17"/>
  <c r="N111" i="17"/>
  <c r="O111" i="17"/>
  <c r="P111" i="17"/>
  <c r="Q111" i="17"/>
  <c r="R111" i="17"/>
  <c r="S111" i="17"/>
  <c r="T111" i="17"/>
  <c r="U111" i="17"/>
  <c r="V111" i="17"/>
  <c r="W111" i="17"/>
  <c r="X111" i="17"/>
  <c r="Y111" i="17"/>
  <c r="F112" i="17"/>
  <c r="G112" i="17"/>
  <c r="H112" i="17"/>
  <c r="I112" i="17"/>
  <c r="J112" i="17"/>
  <c r="K112" i="17"/>
  <c r="L112" i="17"/>
  <c r="M112" i="17"/>
  <c r="N112" i="17"/>
  <c r="O112" i="17"/>
  <c r="P112" i="17"/>
  <c r="Q112" i="17"/>
  <c r="R112" i="17"/>
  <c r="S112" i="17"/>
  <c r="T112" i="17"/>
  <c r="U112" i="17"/>
  <c r="V112" i="17"/>
  <c r="W112" i="17"/>
  <c r="X112" i="17"/>
  <c r="Y112" i="17"/>
  <c r="F113" i="17"/>
  <c r="G113" i="17"/>
  <c r="H113" i="17"/>
  <c r="I113" i="17"/>
  <c r="J113" i="17"/>
  <c r="K113" i="17"/>
  <c r="L113" i="17"/>
  <c r="M113" i="17"/>
  <c r="N113" i="17"/>
  <c r="O113" i="17"/>
  <c r="P113" i="17"/>
  <c r="Q113" i="17"/>
  <c r="R113" i="17"/>
  <c r="S113" i="17"/>
  <c r="T113" i="17"/>
  <c r="U113" i="17"/>
  <c r="V113" i="17"/>
  <c r="W113" i="17"/>
  <c r="X113" i="17"/>
  <c r="Y113" i="17"/>
  <c r="E113" i="17"/>
  <c r="E112" i="17"/>
  <c r="E111" i="17"/>
  <c r="E110" i="17"/>
  <c r="E109" i="17"/>
  <c r="E108" i="17"/>
  <c r="E107" i="17"/>
  <c r="E106" i="17"/>
  <c r="E105" i="17"/>
  <c r="F94" i="17"/>
  <c r="G94" i="17"/>
  <c r="H94" i="17"/>
  <c r="I94" i="17"/>
  <c r="J94" i="17"/>
  <c r="K94" i="17"/>
  <c r="L94" i="17"/>
  <c r="M94" i="17"/>
  <c r="N94" i="17"/>
  <c r="O94" i="17"/>
  <c r="P94" i="17"/>
  <c r="Q94" i="17"/>
  <c r="R94" i="17"/>
  <c r="S94" i="17"/>
  <c r="T94" i="17"/>
  <c r="U94" i="17"/>
  <c r="V94" i="17"/>
  <c r="W94" i="17"/>
  <c r="X94" i="17"/>
  <c r="Y94" i="17"/>
  <c r="F95" i="17"/>
  <c r="G95" i="17"/>
  <c r="H95" i="17"/>
  <c r="I95" i="17"/>
  <c r="J95" i="17"/>
  <c r="K95" i="17"/>
  <c r="L95" i="17"/>
  <c r="M95" i="17"/>
  <c r="N95" i="17"/>
  <c r="O95" i="17"/>
  <c r="P95" i="17"/>
  <c r="Q95" i="17"/>
  <c r="R95" i="17"/>
  <c r="S95" i="17"/>
  <c r="T95" i="17"/>
  <c r="U95" i="17"/>
  <c r="V95" i="17"/>
  <c r="W95" i="17"/>
  <c r="X95" i="17"/>
  <c r="Y95" i="17"/>
  <c r="F96" i="17"/>
  <c r="G96" i="17"/>
  <c r="H96" i="17"/>
  <c r="I96" i="17"/>
  <c r="J96" i="17"/>
  <c r="K96" i="17"/>
  <c r="L96" i="17"/>
  <c r="M96" i="17"/>
  <c r="N96" i="17"/>
  <c r="O96" i="17"/>
  <c r="P96" i="17"/>
  <c r="Q96" i="17"/>
  <c r="R96" i="17"/>
  <c r="S96" i="17"/>
  <c r="T96" i="17"/>
  <c r="U96" i="17"/>
  <c r="V96" i="17"/>
  <c r="W96" i="17"/>
  <c r="X96" i="17"/>
  <c r="Y96" i="17"/>
  <c r="F97" i="17"/>
  <c r="G97" i="17"/>
  <c r="H97" i="17"/>
  <c r="I97" i="17"/>
  <c r="J97" i="17"/>
  <c r="K97" i="17"/>
  <c r="L97" i="17"/>
  <c r="M97" i="17"/>
  <c r="N97" i="17"/>
  <c r="O97" i="17"/>
  <c r="P97" i="17"/>
  <c r="Q97" i="17"/>
  <c r="R97" i="17"/>
  <c r="S97" i="17"/>
  <c r="T97" i="17"/>
  <c r="U97" i="17"/>
  <c r="V97" i="17"/>
  <c r="W97" i="17"/>
  <c r="X97" i="17"/>
  <c r="Y97" i="17"/>
  <c r="F98" i="17"/>
  <c r="G98" i="17"/>
  <c r="H98" i="17"/>
  <c r="I98" i="17"/>
  <c r="J98" i="17"/>
  <c r="K98" i="17"/>
  <c r="L98" i="17"/>
  <c r="M98" i="17"/>
  <c r="N98" i="17"/>
  <c r="O98" i="17"/>
  <c r="P98" i="17"/>
  <c r="Q98" i="17"/>
  <c r="R98" i="17"/>
  <c r="S98" i="17"/>
  <c r="T98" i="17"/>
  <c r="U98" i="17"/>
  <c r="V98" i="17"/>
  <c r="W98" i="17"/>
  <c r="X98" i="17"/>
  <c r="Y98" i="17"/>
  <c r="F99" i="17"/>
  <c r="G99" i="17"/>
  <c r="H99" i="17"/>
  <c r="I99" i="17"/>
  <c r="J99" i="17"/>
  <c r="K99" i="17"/>
  <c r="L99" i="17"/>
  <c r="M99" i="17"/>
  <c r="N99" i="17"/>
  <c r="O99" i="17"/>
  <c r="P99" i="17"/>
  <c r="Q99" i="17"/>
  <c r="R99" i="17"/>
  <c r="S99" i="17"/>
  <c r="T99" i="17"/>
  <c r="U99" i="17"/>
  <c r="V99" i="17"/>
  <c r="W99" i="17"/>
  <c r="X99" i="17"/>
  <c r="Y99" i="17"/>
  <c r="F100" i="17"/>
  <c r="G100" i="17"/>
  <c r="H100" i="17"/>
  <c r="I100" i="17"/>
  <c r="J100" i="17"/>
  <c r="K100" i="17"/>
  <c r="L100" i="17"/>
  <c r="M100" i="17"/>
  <c r="N100" i="17"/>
  <c r="O100" i="17"/>
  <c r="P100" i="17"/>
  <c r="Q100" i="17"/>
  <c r="R100" i="17"/>
  <c r="S100" i="17"/>
  <c r="T100" i="17"/>
  <c r="U100" i="17"/>
  <c r="V100" i="17"/>
  <c r="W100" i="17"/>
  <c r="X100" i="17"/>
  <c r="Y100" i="17"/>
  <c r="F101" i="17"/>
  <c r="G101" i="17"/>
  <c r="H101" i="17"/>
  <c r="I101" i="17"/>
  <c r="J101" i="17"/>
  <c r="K101" i="17"/>
  <c r="L101" i="17"/>
  <c r="M101" i="17"/>
  <c r="N101" i="17"/>
  <c r="O101" i="17"/>
  <c r="P101" i="17"/>
  <c r="Q101" i="17"/>
  <c r="R101" i="17"/>
  <c r="S101" i="17"/>
  <c r="T101" i="17"/>
  <c r="U101" i="17"/>
  <c r="V101" i="17"/>
  <c r="W101" i="17"/>
  <c r="X101" i="17"/>
  <c r="Y101" i="17"/>
  <c r="F102" i="17"/>
  <c r="G102" i="17"/>
  <c r="H102" i="17"/>
  <c r="I102" i="17"/>
  <c r="J102" i="17"/>
  <c r="K102" i="17"/>
  <c r="L102" i="17"/>
  <c r="M102" i="17"/>
  <c r="N102" i="17"/>
  <c r="O102" i="17"/>
  <c r="P102" i="17"/>
  <c r="Q102" i="17"/>
  <c r="R102" i="17"/>
  <c r="S102" i="17"/>
  <c r="T102" i="17"/>
  <c r="U102" i="17"/>
  <c r="V102" i="17"/>
  <c r="W102" i="17"/>
  <c r="X102" i="17"/>
  <c r="Y102" i="17"/>
  <c r="E102" i="17"/>
  <c r="E101" i="17"/>
  <c r="E100" i="17"/>
  <c r="E99" i="17"/>
  <c r="E98" i="17"/>
  <c r="E97" i="17"/>
  <c r="E96" i="17"/>
  <c r="E95" i="17"/>
  <c r="E94" i="17"/>
  <c r="F85" i="17"/>
  <c r="G85" i="17"/>
  <c r="H85" i="17"/>
  <c r="I85" i="17"/>
  <c r="J85" i="17"/>
  <c r="K85" i="17"/>
  <c r="L85" i="17"/>
  <c r="M85" i="17"/>
  <c r="N85" i="17"/>
  <c r="O85" i="17"/>
  <c r="P85" i="17"/>
  <c r="Q85" i="17"/>
  <c r="R85" i="17"/>
  <c r="S85" i="17"/>
  <c r="T85" i="17"/>
  <c r="U85" i="17"/>
  <c r="V85" i="17"/>
  <c r="W85" i="17"/>
  <c r="X85" i="17"/>
  <c r="Y85" i="17"/>
  <c r="F86" i="17"/>
  <c r="G86" i="17"/>
  <c r="H86" i="17"/>
  <c r="I86" i="17"/>
  <c r="J86" i="17"/>
  <c r="K86" i="17"/>
  <c r="L86" i="17"/>
  <c r="M86" i="17"/>
  <c r="N86" i="17"/>
  <c r="O86" i="17"/>
  <c r="P86" i="17"/>
  <c r="Q86" i="17"/>
  <c r="R86" i="17"/>
  <c r="S86" i="17"/>
  <c r="T86" i="17"/>
  <c r="U86" i="17"/>
  <c r="V86" i="17"/>
  <c r="W86" i="17"/>
  <c r="X86" i="17"/>
  <c r="Y86" i="17"/>
  <c r="F87" i="17"/>
  <c r="G87" i="17"/>
  <c r="H87" i="17"/>
  <c r="I87" i="17"/>
  <c r="J87" i="17"/>
  <c r="K87" i="17"/>
  <c r="L87" i="17"/>
  <c r="M87" i="17"/>
  <c r="N87" i="17"/>
  <c r="O87" i="17"/>
  <c r="P87" i="17"/>
  <c r="Q87" i="17"/>
  <c r="R87" i="17"/>
  <c r="S87" i="17"/>
  <c r="T87" i="17"/>
  <c r="U87" i="17"/>
  <c r="V87" i="17"/>
  <c r="W87" i="17"/>
  <c r="X87" i="17"/>
  <c r="Y87" i="17"/>
  <c r="F88" i="17"/>
  <c r="G88" i="17"/>
  <c r="H88" i="17"/>
  <c r="I88" i="17"/>
  <c r="J88" i="17"/>
  <c r="K88" i="17"/>
  <c r="L88" i="17"/>
  <c r="M88" i="17"/>
  <c r="N88" i="17"/>
  <c r="O88" i="17"/>
  <c r="P88" i="17"/>
  <c r="Q88" i="17"/>
  <c r="R88" i="17"/>
  <c r="S88" i="17"/>
  <c r="T88" i="17"/>
  <c r="U88" i="17"/>
  <c r="V88" i="17"/>
  <c r="W88" i="17"/>
  <c r="X88" i="17"/>
  <c r="Y88" i="17"/>
  <c r="F89" i="17"/>
  <c r="G89" i="17"/>
  <c r="H89" i="17"/>
  <c r="I89" i="17"/>
  <c r="J89" i="17"/>
  <c r="K89" i="17"/>
  <c r="L89" i="17"/>
  <c r="M89" i="17"/>
  <c r="N89" i="17"/>
  <c r="O89" i="17"/>
  <c r="P89" i="17"/>
  <c r="Q89" i="17"/>
  <c r="R89" i="17"/>
  <c r="S89" i="17"/>
  <c r="T89" i="17"/>
  <c r="U89" i="17"/>
  <c r="V89" i="17"/>
  <c r="W89" i="17"/>
  <c r="X89" i="17"/>
  <c r="Y89" i="17"/>
  <c r="F90" i="17"/>
  <c r="G90" i="17"/>
  <c r="H90" i="17"/>
  <c r="I90" i="17"/>
  <c r="J90" i="17"/>
  <c r="K90" i="17"/>
  <c r="L90" i="17"/>
  <c r="M90" i="17"/>
  <c r="N90" i="17"/>
  <c r="O90" i="17"/>
  <c r="P90" i="17"/>
  <c r="Q90" i="17"/>
  <c r="R90" i="17"/>
  <c r="S90" i="17"/>
  <c r="T90" i="17"/>
  <c r="U90" i="17"/>
  <c r="V90" i="17"/>
  <c r="W90" i="17"/>
  <c r="X90" i="17"/>
  <c r="Y90" i="17"/>
  <c r="F91" i="17"/>
  <c r="G91" i="17"/>
  <c r="H91" i="17"/>
  <c r="I91" i="17"/>
  <c r="J91" i="17"/>
  <c r="K91" i="17"/>
  <c r="L91" i="17"/>
  <c r="M91" i="17"/>
  <c r="N91" i="17"/>
  <c r="O91" i="17"/>
  <c r="P91" i="17"/>
  <c r="Q91" i="17"/>
  <c r="R91" i="17"/>
  <c r="S91" i="17"/>
  <c r="T91" i="17"/>
  <c r="U91" i="17"/>
  <c r="V91" i="17"/>
  <c r="W91" i="17"/>
  <c r="X91" i="17"/>
  <c r="Y91" i="17"/>
  <c r="F77" i="17"/>
  <c r="G77" i="17"/>
  <c r="H77" i="17"/>
  <c r="I77" i="17"/>
  <c r="J77" i="17"/>
  <c r="K77" i="17"/>
  <c r="L77" i="17"/>
  <c r="M77" i="17"/>
  <c r="N77" i="17"/>
  <c r="O77" i="17"/>
  <c r="P77" i="17"/>
  <c r="Q77" i="17"/>
  <c r="R77" i="17"/>
  <c r="S77" i="17"/>
  <c r="T77" i="17"/>
  <c r="U77" i="17"/>
  <c r="V77" i="17"/>
  <c r="W77" i="17"/>
  <c r="X77" i="17"/>
  <c r="Y77" i="17"/>
  <c r="F78" i="17"/>
  <c r="G78" i="17"/>
  <c r="H78" i="17"/>
  <c r="I78" i="17"/>
  <c r="J78" i="17"/>
  <c r="K78" i="17"/>
  <c r="L78" i="17"/>
  <c r="M78" i="17"/>
  <c r="N78" i="17"/>
  <c r="O78" i="17"/>
  <c r="P78" i="17"/>
  <c r="Q78" i="17"/>
  <c r="R78" i="17"/>
  <c r="S78" i="17"/>
  <c r="T78" i="17"/>
  <c r="U78" i="17"/>
  <c r="V78" i="17"/>
  <c r="W78" i="17"/>
  <c r="X78" i="17"/>
  <c r="Y78" i="17"/>
  <c r="F79" i="17"/>
  <c r="G79" i="17"/>
  <c r="H79" i="17"/>
  <c r="I79" i="17"/>
  <c r="J79" i="17"/>
  <c r="K79" i="17"/>
  <c r="L79" i="17"/>
  <c r="M79" i="17"/>
  <c r="N79" i="17"/>
  <c r="O79" i="17"/>
  <c r="P79" i="17"/>
  <c r="Q79" i="17"/>
  <c r="R79" i="17"/>
  <c r="S79" i="17"/>
  <c r="T79" i="17"/>
  <c r="U79" i="17"/>
  <c r="V79" i="17"/>
  <c r="W79" i="17"/>
  <c r="X79" i="17"/>
  <c r="Y79" i="17"/>
  <c r="F80" i="17"/>
  <c r="G80" i="17"/>
  <c r="H80" i="17"/>
  <c r="I80" i="17"/>
  <c r="J80" i="17"/>
  <c r="K80" i="17"/>
  <c r="L80" i="17"/>
  <c r="M80" i="17"/>
  <c r="N80" i="17"/>
  <c r="O80" i="17"/>
  <c r="P80" i="17"/>
  <c r="Q80" i="17"/>
  <c r="R80" i="17"/>
  <c r="S80" i="17"/>
  <c r="T80" i="17"/>
  <c r="U80" i="17"/>
  <c r="V80" i="17"/>
  <c r="W80" i="17"/>
  <c r="X80" i="17"/>
  <c r="Y80" i="17"/>
  <c r="F81" i="17"/>
  <c r="G81" i="17"/>
  <c r="H81" i="17"/>
  <c r="I81" i="17"/>
  <c r="J81" i="17"/>
  <c r="K81" i="17"/>
  <c r="L81" i="17"/>
  <c r="M81" i="17"/>
  <c r="N81" i="17"/>
  <c r="O81" i="17"/>
  <c r="P81" i="17"/>
  <c r="Q81" i="17"/>
  <c r="R81" i="17"/>
  <c r="S81" i="17"/>
  <c r="T81" i="17"/>
  <c r="U81" i="17"/>
  <c r="V81" i="17"/>
  <c r="W81" i="17"/>
  <c r="X81" i="17"/>
  <c r="Y81" i="17"/>
  <c r="F82" i="17"/>
  <c r="G82" i="17"/>
  <c r="H82" i="17"/>
  <c r="I82" i="17"/>
  <c r="J82" i="17"/>
  <c r="K82" i="17"/>
  <c r="L82" i="17"/>
  <c r="M82" i="17"/>
  <c r="N82" i="17"/>
  <c r="O82" i="17"/>
  <c r="P82" i="17"/>
  <c r="Q82" i="17"/>
  <c r="R82" i="17"/>
  <c r="S82" i="17"/>
  <c r="T82" i="17"/>
  <c r="U82" i="17"/>
  <c r="V82" i="17"/>
  <c r="W82" i="17"/>
  <c r="X82" i="17"/>
  <c r="Y82" i="17"/>
  <c r="F83" i="17"/>
  <c r="G83" i="17"/>
  <c r="H83" i="17"/>
  <c r="I83" i="17"/>
  <c r="J83" i="17"/>
  <c r="K83" i="17"/>
  <c r="L83" i="17"/>
  <c r="M83" i="17"/>
  <c r="N83" i="17"/>
  <c r="O83" i="17"/>
  <c r="P83" i="17"/>
  <c r="Q83" i="17"/>
  <c r="R83" i="17"/>
  <c r="S83" i="17"/>
  <c r="T83" i="17"/>
  <c r="U83" i="17"/>
  <c r="V83" i="17"/>
  <c r="W83" i="17"/>
  <c r="X83" i="17"/>
  <c r="Y83" i="17"/>
  <c r="F63" i="17"/>
  <c r="G63" i="17"/>
  <c r="H63" i="17"/>
  <c r="I63" i="17"/>
  <c r="J63" i="17"/>
  <c r="K63" i="17"/>
  <c r="L63" i="17"/>
  <c r="M63" i="17"/>
  <c r="N63" i="17"/>
  <c r="O63" i="17"/>
  <c r="P63" i="17"/>
  <c r="Q63" i="17"/>
  <c r="R63" i="17"/>
  <c r="S63" i="17"/>
  <c r="T63" i="17"/>
  <c r="U63" i="17"/>
  <c r="V63" i="17"/>
  <c r="W63" i="17"/>
  <c r="X63" i="17"/>
  <c r="Y63" i="17"/>
  <c r="F64" i="17"/>
  <c r="G64" i="17"/>
  <c r="H64" i="17"/>
  <c r="I64" i="17"/>
  <c r="J64" i="17"/>
  <c r="K64" i="17"/>
  <c r="L64" i="17"/>
  <c r="M64" i="17"/>
  <c r="N64" i="17"/>
  <c r="O64" i="17"/>
  <c r="P64" i="17"/>
  <c r="Q64" i="17"/>
  <c r="R64" i="17"/>
  <c r="S64" i="17"/>
  <c r="T64" i="17"/>
  <c r="U64" i="17"/>
  <c r="V64" i="17"/>
  <c r="W64" i="17"/>
  <c r="X64" i="17"/>
  <c r="Y64" i="17"/>
  <c r="F65" i="17"/>
  <c r="G65" i="17"/>
  <c r="H65" i="17"/>
  <c r="I65" i="17"/>
  <c r="J65" i="17"/>
  <c r="K65" i="17"/>
  <c r="L65" i="17"/>
  <c r="M65" i="17"/>
  <c r="N65" i="17"/>
  <c r="O65" i="17"/>
  <c r="P65" i="17"/>
  <c r="Q65" i="17"/>
  <c r="R65" i="17"/>
  <c r="S65" i="17"/>
  <c r="T65" i="17"/>
  <c r="U65" i="17"/>
  <c r="V65" i="17"/>
  <c r="W65" i="17"/>
  <c r="X65" i="17"/>
  <c r="Y65" i="17"/>
  <c r="F66" i="17"/>
  <c r="G66" i="17"/>
  <c r="H66" i="17"/>
  <c r="I66" i="17"/>
  <c r="J66" i="17"/>
  <c r="K66" i="17"/>
  <c r="L66" i="17"/>
  <c r="M66" i="17"/>
  <c r="N66" i="17"/>
  <c r="O66" i="17"/>
  <c r="P66" i="17"/>
  <c r="Q66" i="17"/>
  <c r="R66" i="17"/>
  <c r="S66" i="17"/>
  <c r="T66" i="17"/>
  <c r="U66" i="17"/>
  <c r="V66" i="17"/>
  <c r="W66" i="17"/>
  <c r="X66" i="17"/>
  <c r="Y66" i="17"/>
  <c r="F67" i="17"/>
  <c r="G67" i="17"/>
  <c r="H67" i="17"/>
  <c r="I67" i="17"/>
  <c r="J67" i="17"/>
  <c r="K67" i="17"/>
  <c r="L67" i="17"/>
  <c r="M67" i="17"/>
  <c r="N67" i="17"/>
  <c r="O67" i="17"/>
  <c r="P67" i="17"/>
  <c r="Q67" i="17"/>
  <c r="R67" i="17"/>
  <c r="S67" i="17"/>
  <c r="T67" i="17"/>
  <c r="U67" i="17"/>
  <c r="V67" i="17"/>
  <c r="W67" i="17"/>
  <c r="X67" i="17"/>
  <c r="Y67" i="17"/>
  <c r="F68" i="17"/>
  <c r="G68" i="17"/>
  <c r="H68" i="17"/>
  <c r="I68" i="17"/>
  <c r="J68" i="17"/>
  <c r="K68" i="17"/>
  <c r="L68" i="17"/>
  <c r="M68" i="17"/>
  <c r="N68" i="17"/>
  <c r="O68" i="17"/>
  <c r="P68" i="17"/>
  <c r="Q68" i="17"/>
  <c r="R68" i="17"/>
  <c r="S68" i="17"/>
  <c r="T68" i="17"/>
  <c r="U68" i="17"/>
  <c r="V68" i="17"/>
  <c r="W68" i="17"/>
  <c r="X68" i="17"/>
  <c r="Y68" i="17"/>
  <c r="F69" i="17"/>
  <c r="G69" i="17"/>
  <c r="H69" i="17"/>
  <c r="I69" i="17"/>
  <c r="J69" i="17"/>
  <c r="K69" i="17"/>
  <c r="L69" i="17"/>
  <c r="M69" i="17"/>
  <c r="N69" i="17"/>
  <c r="O69" i="17"/>
  <c r="P69" i="17"/>
  <c r="Q69" i="17"/>
  <c r="R69" i="17"/>
  <c r="S69" i="17"/>
  <c r="T69" i="17"/>
  <c r="U69" i="17"/>
  <c r="V69" i="17"/>
  <c r="W69" i="17"/>
  <c r="X69" i="17"/>
  <c r="Y69" i="17"/>
  <c r="F70" i="17"/>
  <c r="G70" i="17"/>
  <c r="H70" i="17"/>
  <c r="I70" i="17"/>
  <c r="J70" i="17"/>
  <c r="K70" i="17"/>
  <c r="L70" i="17"/>
  <c r="M70" i="17"/>
  <c r="N70" i="17"/>
  <c r="O70" i="17"/>
  <c r="P70" i="17"/>
  <c r="Q70" i="17"/>
  <c r="R70" i="17"/>
  <c r="S70" i="17"/>
  <c r="T70" i="17"/>
  <c r="U70" i="17"/>
  <c r="V70" i="17"/>
  <c r="W70" i="17"/>
  <c r="X70" i="17"/>
  <c r="Y70" i="17"/>
  <c r="F71" i="17"/>
  <c r="G71" i="17"/>
  <c r="H71" i="17"/>
  <c r="I71" i="17"/>
  <c r="J71" i="17"/>
  <c r="K71" i="17"/>
  <c r="L71" i="17"/>
  <c r="M71" i="17"/>
  <c r="N71" i="17"/>
  <c r="O71" i="17"/>
  <c r="P71" i="17"/>
  <c r="Q71" i="17"/>
  <c r="R71" i="17"/>
  <c r="S71" i="17"/>
  <c r="T71" i="17"/>
  <c r="U71" i="17"/>
  <c r="V71" i="17"/>
  <c r="W71" i="17"/>
  <c r="X71" i="17"/>
  <c r="Y71" i="17"/>
  <c r="F72" i="17"/>
  <c r="G72" i="17"/>
  <c r="H72" i="17"/>
  <c r="I72" i="17"/>
  <c r="J72" i="17"/>
  <c r="K72" i="17"/>
  <c r="L72" i="17"/>
  <c r="M72" i="17"/>
  <c r="N72" i="17"/>
  <c r="O72" i="17"/>
  <c r="P72" i="17"/>
  <c r="Q72" i="17"/>
  <c r="R72" i="17"/>
  <c r="S72" i="17"/>
  <c r="T72" i="17"/>
  <c r="U72" i="17"/>
  <c r="V72" i="17"/>
  <c r="W72" i="17"/>
  <c r="X72" i="17"/>
  <c r="Y72" i="17"/>
  <c r="F73" i="17"/>
  <c r="G73" i="17"/>
  <c r="H73" i="17"/>
  <c r="I73" i="17"/>
  <c r="J73" i="17"/>
  <c r="K73" i="17"/>
  <c r="L73" i="17"/>
  <c r="M73" i="17"/>
  <c r="N73" i="17"/>
  <c r="O73" i="17"/>
  <c r="P73" i="17"/>
  <c r="Q73" i="17"/>
  <c r="R73" i="17"/>
  <c r="S73" i="17"/>
  <c r="T73" i="17"/>
  <c r="U73" i="17"/>
  <c r="V73" i="17"/>
  <c r="W73" i="17"/>
  <c r="X73" i="17"/>
  <c r="Y73" i="17"/>
  <c r="F74" i="17"/>
  <c r="G74" i="17"/>
  <c r="H74" i="17"/>
  <c r="I74" i="17"/>
  <c r="J74" i="17"/>
  <c r="K74" i="17"/>
  <c r="L74" i="17"/>
  <c r="M74" i="17"/>
  <c r="N74" i="17"/>
  <c r="O74" i="17"/>
  <c r="P74" i="17"/>
  <c r="Q74" i="17"/>
  <c r="R74" i="17"/>
  <c r="S74" i="17"/>
  <c r="T74" i="17"/>
  <c r="U74" i="17"/>
  <c r="V74" i="17"/>
  <c r="W74" i="17"/>
  <c r="X74" i="17"/>
  <c r="Y74" i="17"/>
  <c r="F75" i="17"/>
  <c r="G75" i="17"/>
  <c r="H75" i="17"/>
  <c r="I75" i="17"/>
  <c r="J75" i="17"/>
  <c r="K75" i="17"/>
  <c r="L75" i="17"/>
  <c r="M75" i="17"/>
  <c r="N75" i="17"/>
  <c r="O75" i="17"/>
  <c r="P75" i="17"/>
  <c r="Q75" i="17"/>
  <c r="R75" i="17"/>
  <c r="S75" i="17"/>
  <c r="T75" i="17"/>
  <c r="U75" i="17"/>
  <c r="V75" i="17"/>
  <c r="W75" i="17"/>
  <c r="X75" i="17"/>
  <c r="Y75" i="17"/>
  <c r="F57" i="17"/>
  <c r="G57" i="17"/>
  <c r="H57" i="17"/>
  <c r="I57" i="17"/>
  <c r="J57" i="17"/>
  <c r="K57" i="17"/>
  <c r="L57" i="17"/>
  <c r="M57" i="17"/>
  <c r="N57" i="17"/>
  <c r="O57" i="17"/>
  <c r="P57" i="17"/>
  <c r="Q57" i="17"/>
  <c r="R57" i="17"/>
  <c r="S57" i="17"/>
  <c r="T57" i="17"/>
  <c r="U57" i="17"/>
  <c r="V57" i="17"/>
  <c r="W57" i="17"/>
  <c r="X57" i="17"/>
  <c r="Y57" i="17"/>
  <c r="F58" i="17"/>
  <c r="G58" i="17"/>
  <c r="H58" i="17"/>
  <c r="I58" i="17"/>
  <c r="J58" i="17"/>
  <c r="K58" i="17"/>
  <c r="L58" i="17"/>
  <c r="M58" i="17"/>
  <c r="N58" i="17"/>
  <c r="O58" i="17"/>
  <c r="P58" i="17"/>
  <c r="Q58" i="17"/>
  <c r="R58" i="17"/>
  <c r="S58" i="17"/>
  <c r="T58" i="17"/>
  <c r="U58" i="17"/>
  <c r="V58" i="17"/>
  <c r="W58" i="17"/>
  <c r="X58" i="17"/>
  <c r="Y58" i="17"/>
  <c r="F59" i="17"/>
  <c r="G59" i="17"/>
  <c r="H59" i="17"/>
  <c r="I59" i="17"/>
  <c r="J59" i="17"/>
  <c r="K59" i="17"/>
  <c r="L59" i="17"/>
  <c r="M59" i="17"/>
  <c r="N59" i="17"/>
  <c r="O59" i="17"/>
  <c r="P59" i="17"/>
  <c r="Q59" i="17"/>
  <c r="R59" i="17"/>
  <c r="S59" i="17"/>
  <c r="T59" i="17"/>
  <c r="U59" i="17"/>
  <c r="V59" i="17"/>
  <c r="W59" i="17"/>
  <c r="X59" i="17"/>
  <c r="Y59" i="17"/>
  <c r="F60" i="17"/>
  <c r="G60" i="17"/>
  <c r="H60" i="17"/>
  <c r="I60" i="17"/>
  <c r="J60" i="17"/>
  <c r="K60" i="17"/>
  <c r="L60" i="17"/>
  <c r="M60" i="17"/>
  <c r="N60" i="17"/>
  <c r="O60" i="17"/>
  <c r="P60" i="17"/>
  <c r="Q60" i="17"/>
  <c r="R60" i="17"/>
  <c r="S60" i="17"/>
  <c r="T60" i="17"/>
  <c r="U60" i="17"/>
  <c r="V60" i="17"/>
  <c r="W60" i="17"/>
  <c r="X60" i="17"/>
  <c r="Y60" i="17"/>
  <c r="F61" i="17"/>
  <c r="G61" i="17"/>
  <c r="H61" i="17"/>
  <c r="I61" i="17"/>
  <c r="J61" i="17"/>
  <c r="K61" i="17"/>
  <c r="L61" i="17"/>
  <c r="M61" i="17"/>
  <c r="N61" i="17"/>
  <c r="O61" i="17"/>
  <c r="P61" i="17"/>
  <c r="Q61" i="17"/>
  <c r="R61" i="17"/>
  <c r="S61" i="17"/>
  <c r="T61" i="17"/>
  <c r="U61" i="17"/>
  <c r="V61" i="17"/>
  <c r="W61" i="17"/>
  <c r="X61" i="17"/>
  <c r="Y61" i="17"/>
  <c r="E91" i="17"/>
  <c r="E90" i="17"/>
  <c r="E89" i="17"/>
  <c r="E88" i="17"/>
  <c r="E87" i="17"/>
  <c r="E86" i="17"/>
  <c r="E85" i="17"/>
  <c r="E83" i="17"/>
  <c r="E82" i="17"/>
  <c r="E81" i="17"/>
  <c r="E80" i="17"/>
  <c r="E79" i="17"/>
  <c r="E78" i="17"/>
  <c r="E77" i="17"/>
  <c r="E75" i="17"/>
  <c r="E74" i="17"/>
  <c r="E73" i="17"/>
  <c r="E72" i="17"/>
  <c r="E71" i="17"/>
  <c r="E70" i="17"/>
  <c r="E69" i="17"/>
  <c r="E68" i="17"/>
  <c r="E67" i="17"/>
  <c r="E66" i="17"/>
  <c r="E65" i="17"/>
  <c r="E64" i="17"/>
  <c r="E63" i="17"/>
  <c r="E61" i="17"/>
  <c r="E60" i="17"/>
  <c r="E59" i="17"/>
  <c r="E57" i="17"/>
  <c r="E58" i="17"/>
  <c r="F53" i="17"/>
  <c r="G53" i="17"/>
  <c r="H53" i="17"/>
  <c r="I53" i="17"/>
  <c r="J53" i="17"/>
  <c r="K53" i="17"/>
  <c r="L53" i="17"/>
  <c r="M53" i="17"/>
  <c r="N53" i="17"/>
  <c r="O53" i="17"/>
  <c r="P53" i="17"/>
  <c r="Q53" i="17"/>
  <c r="R53" i="17"/>
  <c r="S53" i="17"/>
  <c r="T53" i="17"/>
  <c r="U53" i="17"/>
  <c r="V53" i="17"/>
  <c r="W53" i="17"/>
  <c r="X53" i="17"/>
  <c r="Y53" i="17"/>
  <c r="F54" i="17"/>
  <c r="G54" i="17"/>
  <c r="H54" i="17"/>
  <c r="I54" i="17"/>
  <c r="J54" i="17"/>
  <c r="K54" i="17"/>
  <c r="L54" i="17"/>
  <c r="M54" i="17"/>
  <c r="N54" i="17"/>
  <c r="O54" i="17"/>
  <c r="P54" i="17"/>
  <c r="Q54" i="17"/>
  <c r="R54" i="17"/>
  <c r="S54" i="17"/>
  <c r="T54" i="17"/>
  <c r="U54" i="17"/>
  <c r="V54" i="17"/>
  <c r="W54" i="17"/>
  <c r="X54" i="17"/>
  <c r="Y54" i="17"/>
  <c r="F46" i="17"/>
  <c r="G46" i="17"/>
  <c r="H46" i="17"/>
  <c r="I46" i="17"/>
  <c r="J46" i="17"/>
  <c r="K46" i="17"/>
  <c r="L46" i="17"/>
  <c r="M46" i="17"/>
  <c r="N46" i="17"/>
  <c r="O46" i="17"/>
  <c r="P46" i="17"/>
  <c r="Q46" i="17"/>
  <c r="R46" i="17"/>
  <c r="S46" i="17"/>
  <c r="T46" i="17"/>
  <c r="U46" i="17"/>
  <c r="V46" i="17"/>
  <c r="W46" i="17"/>
  <c r="X46" i="17"/>
  <c r="Y46" i="17"/>
  <c r="F47" i="17"/>
  <c r="G47" i="17"/>
  <c r="H47" i="17"/>
  <c r="I47" i="17"/>
  <c r="J47" i="17"/>
  <c r="K47" i="17"/>
  <c r="L47" i="17"/>
  <c r="M47" i="17"/>
  <c r="N47" i="17"/>
  <c r="O47" i="17"/>
  <c r="P47" i="17"/>
  <c r="Q47" i="17"/>
  <c r="R47" i="17"/>
  <c r="S47" i="17"/>
  <c r="T47" i="17"/>
  <c r="U47" i="17"/>
  <c r="V47" i="17"/>
  <c r="W47" i="17"/>
  <c r="X47" i="17"/>
  <c r="Y47" i="17"/>
  <c r="F48" i="17"/>
  <c r="G48" i="17"/>
  <c r="H48" i="17"/>
  <c r="I48" i="17"/>
  <c r="J48" i="17"/>
  <c r="K48" i="17"/>
  <c r="L48" i="17"/>
  <c r="M48" i="17"/>
  <c r="N48" i="17"/>
  <c r="O48" i="17"/>
  <c r="P48" i="17"/>
  <c r="Q48" i="17"/>
  <c r="R48" i="17"/>
  <c r="S48" i="17"/>
  <c r="T48" i="17"/>
  <c r="U48" i="17"/>
  <c r="V48" i="17"/>
  <c r="W48" i="17"/>
  <c r="X48" i="17"/>
  <c r="Y48" i="17"/>
  <c r="F49" i="17"/>
  <c r="G49" i="17"/>
  <c r="H49" i="17"/>
  <c r="I49" i="17"/>
  <c r="J49" i="17"/>
  <c r="K49" i="17"/>
  <c r="L49" i="17"/>
  <c r="M49" i="17"/>
  <c r="N49" i="17"/>
  <c r="O49" i="17"/>
  <c r="P49" i="17"/>
  <c r="Q49" i="17"/>
  <c r="R49" i="17"/>
  <c r="S49" i="17"/>
  <c r="T49" i="17"/>
  <c r="U49" i="17"/>
  <c r="V49" i="17"/>
  <c r="W49" i="17"/>
  <c r="X49" i="17"/>
  <c r="Y49" i="17"/>
  <c r="F50" i="17"/>
  <c r="G50" i="17"/>
  <c r="H50" i="17"/>
  <c r="I50" i="17"/>
  <c r="J50" i="17"/>
  <c r="K50" i="17"/>
  <c r="L50" i="17"/>
  <c r="M50" i="17"/>
  <c r="N50" i="17"/>
  <c r="O50" i="17"/>
  <c r="P50" i="17"/>
  <c r="Q50" i="17"/>
  <c r="R50" i="17"/>
  <c r="S50" i="17"/>
  <c r="T50" i="17"/>
  <c r="U50" i="17"/>
  <c r="V50" i="17"/>
  <c r="W50" i="17"/>
  <c r="X50" i="17"/>
  <c r="Y50" i="17"/>
  <c r="E54" i="17"/>
  <c r="E53" i="17"/>
  <c r="E50" i="17"/>
  <c r="E49" i="17"/>
  <c r="E48" i="17"/>
  <c r="E47" i="17"/>
  <c r="E46" i="17"/>
  <c r="H45" i="17"/>
  <c r="F33" i="17"/>
  <c r="G33" i="17"/>
  <c r="H33" i="17"/>
  <c r="I33" i="17"/>
  <c r="J33" i="17"/>
  <c r="K33" i="17"/>
  <c r="L33" i="17"/>
  <c r="M33" i="17"/>
  <c r="N33" i="17"/>
  <c r="O33" i="17"/>
  <c r="P33" i="17"/>
  <c r="Q33" i="17"/>
  <c r="R33" i="17"/>
  <c r="S33" i="17"/>
  <c r="T33" i="17"/>
  <c r="U33" i="17"/>
  <c r="V33" i="17"/>
  <c r="W33" i="17"/>
  <c r="X33" i="17"/>
  <c r="Y33" i="17"/>
  <c r="F34" i="17"/>
  <c r="G34" i="17"/>
  <c r="H34" i="17"/>
  <c r="I34" i="17"/>
  <c r="J34" i="17"/>
  <c r="K34" i="17"/>
  <c r="L34" i="17"/>
  <c r="M34" i="17"/>
  <c r="N34" i="17"/>
  <c r="O34" i="17"/>
  <c r="P34" i="17"/>
  <c r="Q34" i="17"/>
  <c r="R34" i="17"/>
  <c r="S34" i="17"/>
  <c r="T34" i="17"/>
  <c r="U34" i="17"/>
  <c r="V34" i="17"/>
  <c r="W34" i="17"/>
  <c r="X34" i="17"/>
  <c r="Y34" i="17"/>
  <c r="F35" i="17"/>
  <c r="G35" i="17"/>
  <c r="H35" i="17"/>
  <c r="I35" i="17"/>
  <c r="J35" i="17"/>
  <c r="K35" i="17"/>
  <c r="L35" i="17"/>
  <c r="M35" i="17"/>
  <c r="N35" i="17"/>
  <c r="O35" i="17"/>
  <c r="P35" i="17"/>
  <c r="Q35" i="17"/>
  <c r="R35" i="17"/>
  <c r="S35" i="17"/>
  <c r="T35" i="17"/>
  <c r="U35" i="17"/>
  <c r="V35" i="17"/>
  <c r="W35" i="17"/>
  <c r="X35" i="17"/>
  <c r="Y35" i="17"/>
  <c r="F36" i="17"/>
  <c r="G36" i="17"/>
  <c r="H36" i="17"/>
  <c r="I36" i="17"/>
  <c r="J36" i="17"/>
  <c r="K36" i="17"/>
  <c r="L36" i="17"/>
  <c r="M36" i="17"/>
  <c r="N36" i="17"/>
  <c r="O36" i="17"/>
  <c r="P36" i="17"/>
  <c r="Q36" i="17"/>
  <c r="R36" i="17"/>
  <c r="S36" i="17"/>
  <c r="T36" i="17"/>
  <c r="U36" i="17"/>
  <c r="V36" i="17"/>
  <c r="W36" i="17"/>
  <c r="X36" i="17"/>
  <c r="Y36" i="17"/>
  <c r="F37" i="17"/>
  <c r="G37" i="17"/>
  <c r="H37" i="17"/>
  <c r="I37" i="17"/>
  <c r="J37" i="17"/>
  <c r="K37" i="17"/>
  <c r="L37" i="17"/>
  <c r="M37" i="17"/>
  <c r="N37" i="17"/>
  <c r="O37" i="17"/>
  <c r="P37" i="17"/>
  <c r="Q37" i="17"/>
  <c r="R37" i="17"/>
  <c r="S37" i="17"/>
  <c r="T37" i="17"/>
  <c r="U37" i="17"/>
  <c r="V37" i="17"/>
  <c r="W37" i="17"/>
  <c r="X37" i="17"/>
  <c r="Y37" i="17"/>
  <c r="F38" i="17"/>
  <c r="G38" i="17"/>
  <c r="H38" i="17"/>
  <c r="I38" i="17"/>
  <c r="J38" i="17"/>
  <c r="K38" i="17"/>
  <c r="L38" i="17"/>
  <c r="M38" i="17"/>
  <c r="N38" i="17"/>
  <c r="O38" i="17"/>
  <c r="P38" i="17"/>
  <c r="Q38" i="17"/>
  <c r="R38" i="17"/>
  <c r="S38" i="17"/>
  <c r="T38" i="17"/>
  <c r="U38" i="17"/>
  <c r="V38" i="17"/>
  <c r="W38" i="17"/>
  <c r="X38" i="17"/>
  <c r="Y38" i="17"/>
  <c r="F39" i="17"/>
  <c r="G39" i="17"/>
  <c r="H39" i="17"/>
  <c r="I39" i="17"/>
  <c r="J39" i="17"/>
  <c r="K39" i="17"/>
  <c r="L39" i="17"/>
  <c r="M39" i="17"/>
  <c r="N39" i="17"/>
  <c r="O39" i="17"/>
  <c r="P39" i="17"/>
  <c r="Q39" i="17"/>
  <c r="R39" i="17"/>
  <c r="S39" i="17"/>
  <c r="T39" i="17"/>
  <c r="U39" i="17"/>
  <c r="V39" i="17"/>
  <c r="W39" i="17"/>
  <c r="X39" i="17"/>
  <c r="Y39" i="17"/>
  <c r="F40" i="17"/>
  <c r="G40" i="17"/>
  <c r="H40" i="17"/>
  <c r="I40" i="17"/>
  <c r="J40" i="17"/>
  <c r="K40" i="17"/>
  <c r="L40" i="17"/>
  <c r="M40" i="17"/>
  <c r="N40" i="17"/>
  <c r="O40" i="17"/>
  <c r="P40" i="17"/>
  <c r="Q40" i="17"/>
  <c r="R40" i="17"/>
  <c r="S40" i="17"/>
  <c r="T40" i="17"/>
  <c r="U40" i="17"/>
  <c r="V40" i="17"/>
  <c r="W40" i="17"/>
  <c r="X40" i="17"/>
  <c r="Y40" i="17"/>
  <c r="F41" i="17"/>
  <c r="G41" i="17"/>
  <c r="H41" i="17"/>
  <c r="I41" i="17"/>
  <c r="J41" i="17"/>
  <c r="K41" i="17"/>
  <c r="L41" i="17"/>
  <c r="M41" i="17"/>
  <c r="N41" i="17"/>
  <c r="O41" i="17"/>
  <c r="P41" i="17"/>
  <c r="Q41" i="17"/>
  <c r="R41" i="17"/>
  <c r="S41" i="17"/>
  <c r="T41" i="17"/>
  <c r="U41" i="17"/>
  <c r="V41" i="17"/>
  <c r="W41" i="17"/>
  <c r="X41" i="17"/>
  <c r="Y41" i="17"/>
  <c r="F42" i="17"/>
  <c r="G42" i="17"/>
  <c r="H42" i="17"/>
  <c r="I42" i="17"/>
  <c r="J42" i="17"/>
  <c r="K42" i="17"/>
  <c r="L42" i="17"/>
  <c r="M42" i="17"/>
  <c r="N42" i="17"/>
  <c r="O42" i="17"/>
  <c r="P42" i="17"/>
  <c r="Q42" i="17"/>
  <c r="R42" i="17"/>
  <c r="S42" i="17"/>
  <c r="T42" i="17"/>
  <c r="U42" i="17"/>
  <c r="V42" i="17"/>
  <c r="W42" i="17"/>
  <c r="X42" i="17"/>
  <c r="Y42" i="17"/>
  <c r="F43" i="17"/>
  <c r="G43" i="17"/>
  <c r="H43" i="17"/>
  <c r="I43" i="17"/>
  <c r="J43" i="17"/>
  <c r="K43" i="17"/>
  <c r="L43" i="17"/>
  <c r="M43" i="17"/>
  <c r="N43" i="17"/>
  <c r="O43" i="17"/>
  <c r="P43" i="17"/>
  <c r="Q43" i="17"/>
  <c r="R43" i="17"/>
  <c r="S43" i="17"/>
  <c r="T43" i="17"/>
  <c r="U43" i="17"/>
  <c r="V43" i="17"/>
  <c r="W43" i="17"/>
  <c r="X43" i="17"/>
  <c r="Y43" i="17"/>
  <c r="E43" i="17"/>
  <c r="E42" i="17"/>
  <c r="E41" i="17"/>
  <c r="E40" i="17"/>
  <c r="E39" i="17"/>
  <c r="E38" i="17"/>
  <c r="E37" i="17"/>
  <c r="E36" i="17"/>
  <c r="E34" i="17"/>
  <c r="E33" i="17"/>
  <c r="E35" i="17"/>
  <c r="E30" i="17"/>
  <c r="E28" i="17"/>
  <c r="E29" i="17"/>
  <c r="F24" i="17"/>
  <c r="G24" i="17"/>
  <c r="H24" i="17"/>
  <c r="I24" i="17"/>
  <c r="J24" i="17"/>
  <c r="K24" i="17"/>
  <c r="L24" i="17"/>
  <c r="M24" i="17"/>
  <c r="N24" i="17"/>
  <c r="O24" i="17"/>
  <c r="P24" i="17"/>
  <c r="Q24" i="17"/>
  <c r="R24" i="17"/>
  <c r="S24" i="17"/>
  <c r="T24" i="17"/>
  <c r="U24" i="17"/>
  <c r="V24" i="17"/>
  <c r="W24" i="17"/>
  <c r="X24" i="17"/>
  <c r="Y24" i="17"/>
  <c r="F25" i="17"/>
  <c r="G25" i="17"/>
  <c r="H25" i="17"/>
  <c r="I25" i="17"/>
  <c r="J25" i="17"/>
  <c r="K25" i="17"/>
  <c r="L25" i="17"/>
  <c r="M25" i="17"/>
  <c r="N25" i="17"/>
  <c r="O25" i="17"/>
  <c r="P25" i="17"/>
  <c r="Q25" i="17"/>
  <c r="R25" i="17"/>
  <c r="S25" i="17"/>
  <c r="T25" i="17"/>
  <c r="U25" i="17"/>
  <c r="V25" i="17"/>
  <c r="W25" i="17"/>
  <c r="X25" i="17"/>
  <c r="Y25" i="17"/>
  <c r="E25" i="17"/>
  <c r="E24" i="17"/>
  <c r="F102" i="18"/>
  <c r="G102" i="18"/>
  <c r="H102" i="18"/>
  <c r="I102" i="18"/>
  <c r="J102" i="18"/>
  <c r="K102" i="18"/>
  <c r="L102" i="18"/>
  <c r="M102" i="18"/>
  <c r="N102" i="18"/>
  <c r="O102" i="18"/>
  <c r="P102" i="18"/>
  <c r="Q102" i="18"/>
  <c r="R102" i="18"/>
  <c r="S102" i="18"/>
  <c r="T102" i="18"/>
  <c r="U102" i="18"/>
  <c r="V102" i="18"/>
  <c r="W102" i="18"/>
  <c r="X102" i="18"/>
  <c r="Y102" i="18"/>
  <c r="Z102" i="18"/>
  <c r="AA102" i="18"/>
  <c r="AB102" i="18"/>
  <c r="AC102" i="18"/>
  <c r="AD102" i="18"/>
  <c r="AE102" i="18"/>
  <c r="AF102" i="18"/>
  <c r="AG102" i="18"/>
  <c r="AH102" i="18"/>
  <c r="AI102" i="18"/>
  <c r="AJ102" i="18"/>
  <c r="AK102" i="18"/>
  <c r="AL102" i="18"/>
  <c r="AM102" i="18"/>
  <c r="AN102" i="18"/>
  <c r="AO102" i="18"/>
  <c r="AP102" i="18"/>
  <c r="AQ102" i="18"/>
  <c r="AR102" i="18"/>
  <c r="AS102" i="18"/>
  <c r="AT102" i="18"/>
  <c r="AU102" i="18"/>
  <c r="AV102" i="18"/>
  <c r="AW102" i="18"/>
  <c r="AX102" i="18"/>
  <c r="AY102" i="18"/>
  <c r="AZ102" i="18"/>
  <c r="BA102" i="18"/>
  <c r="BB102" i="18"/>
  <c r="BC102" i="18"/>
  <c r="BD102" i="18"/>
  <c r="BE102" i="18"/>
  <c r="BF102" i="18"/>
  <c r="BG102" i="18"/>
  <c r="BH102" i="18"/>
  <c r="BI102" i="18"/>
  <c r="BJ102" i="18"/>
  <c r="BK102" i="18"/>
  <c r="BL102" i="18"/>
  <c r="F103" i="18"/>
  <c r="G103" i="18"/>
  <c r="H103" i="18"/>
  <c r="I103" i="18"/>
  <c r="J103" i="18"/>
  <c r="K103" i="18"/>
  <c r="L103" i="18"/>
  <c r="M103" i="18"/>
  <c r="N103" i="18"/>
  <c r="O103" i="18"/>
  <c r="P103" i="18"/>
  <c r="Q103" i="18"/>
  <c r="R103" i="18"/>
  <c r="S103" i="18"/>
  <c r="T103" i="18"/>
  <c r="U103" i="18"/>
  <c r="V103" i="18"/>
  <c r="W103" i="18"/>
  <c r="X103" i="18"/>
  <c r="Y103" i="18"/>
  <c r="Z103" i="18"/>
  <c r="AA103" i="18"/>
  <c r="AB103" i="18"/>
  <c r="AC103" i="18"/>
  <c r="AD103" i="18"/>
  <c r="AE103" i="18"/>
  <c r="AF103" i="18"/>
  <c r="AG103" i="18"/>
  <c r="AH103" i="18"/>
  <c r="AI103" i="18"/>
  <c r="AJ103" i="18"/>
  <c r="AK103" i="18"/>
  <c r="AL103" i="18"/>
  <c r="AM103" i="18"/>
  <c r="AN103" i="18"/>
  <c r="AO103" i="18"/>
  <c r="AP103" i="18"/>
  <c r="AQ103" i="18"/>
  <c r="AR103" i="18"/>
  <c r="AS103" i="18"/>
  <c r="AT103" i="18"/>
  <c r="AU103" i="18"/>
  <c r="AV103" i="18"/>
  <c r="AW103" i="18"/>
  <c r="AX103" i="18"/>
  <c r="AY103" i="18"/>
  <c r="AZ103" i="18"/>
  <c r="BA103" i="18"/>
  <c r="BB103" i="18"/>
  <c r="BC103" i="18"/>
  <c r="BD103" i="18"/>
  <c r="BE103" i="18"/>
  <c r="BF103" i="18"/>
  <c r="BG103" i="18"/>
  <c r="BH103" i="18"/>
  <c r="BI103" i="18"/>
  <c r="BJ103" i="18"/>
  <c r="BK103" i="18"/>
  <c r="BL103" i="18"/>
  <c r="F104" i="18"/>
  <c r="G104" i="18"/>
  <c r="H104" i="18"/>
  <c r="I104" i="18"/>
  <c r="J104" i="18"/>
  <c r="K104" i="18"/>
  <c r="L104" i="18"/>
  <c r="M104" i="18"/>
  <c r="N104" i="18"/>
  <c r="O104" i="18"/>
  <c r="P104" i="18"/>
  <c r="Q104" i="18"/>
  <c r="R104" i="18"/>
  <c r="S104" i="18"/>
  <c r="T104" i="18"/>
  <c r="U104" i="18"/>
  <c r="V104" i="18"/>
  <c r="W104" i="18"/>
  <c r="X104" i="18"/>
  <c r="Y104" i="18"/>
  <c r="Z104" i="18"/>
  <c r="AA104" i="18"/>
  <c r="AB104" i="18"/>
  <c r="AC104" i="18"/>
  <c r="AD104" i="18"/>
  <c r="AE104" i="18"/>
  <c r="AF104" i="18"/>
  <c r="AG104" i="18"/>
  <c r="AH104" i="18"/>
  <c r="AI104" i="18"/>
  <c r="AJ104" i="18"/>
  <c r="AK104" i="18"/>
  <c r="AL104" i="18"/>
  <c r="AM104" i="18"/>
  <c r="AN104" i="18"/>
  <c r="AO104" i="18"/>
  <c r="AP104" i="18"/>
  <c r="AQ104" i="18"/>
  <c r="AR104" i="18"/>
  <c r="AS104" i="18"/>
  <c r="AT104" i="18"/>
  <c r="AU104" i="18"/>
  <c r="AV104" i="18"/>
  <c r="AW104" i="18"/>
  <c r="AX104" i="18"/>
  <c r="AY104" i="18"/>
  <c r="AZ104" i="18"/>
  <c r="BA104" i="18"/>
  <c r="BB104" i="18"/>
  <c r="BC104" i="18"/>
  <c r="BD104" i="18"/>
  <c r="BE104" i="18"/>
  <c r="BF104" i="18"/>
  <c r="BG104" i="18"/>
  <c r="BH104" i="18"/>
  <c r="BI104" i="18"/>
  <c r="BJ104" i="18"/>
  <c r="BK104" i="18"/>
  <c r="BL104" i="18"/>
  <c r="F98" i="18"/>
  <c r="G98" i="18"/>
  <c r="H98" i="18"/>
  <c r="I98" i="18"/>
  <c r="J98" i="18"/>
  <c r="K98" i="18"/>
  <c r="L98" i="18"/>
  <c r="M98" i="18"/>
  <c r="N98" i="18"/>
  <c r="O98" i="18"/>
  <c r="P98" i="18"/>
  <c r="Q98" i="18"/>
  <c r="R98" i="18"/>
  <c r="S98" i="18"/>
  <c r="T98" i="18"/>
  <c r="U98" i="18"/>
  <c r="V98" i="18"/>
  <c r="W98" i="18"/>
  <c r="X98" i="18"/>
  <c r="Y98" i="18"/>
  <c r="Z98" i="18"/>
  <c r="AA98" i="18"/>
  <c r="AB98" i="18"/>
  <c r="AC98" i="18"/>
  <c r="AD98" i="18"/>
  <c r="AE98" i="18"/>
  <c r="AF98" i="18"/>
  <c r="AG98" i="18"/>
  <c r="AH98" i="18"/>
  <c r="AI98" i="18"/>
  <c r="AJ98" i="18"/>
  <c r="AK98" i="18"/>
  <c r="AL98" i="18"/>
  <c r="AM98" i="18"/>
  <c r="AN98" i="18"/>
  <c r="AO98" i="18"/>
  <c r="AP98" i="18"/>
  <c r="AQ98" i="18"/>
  <c r="AR98" i="18"/>
  <c r="AS98" i="18"/>
  <c r="AT98" i="18"/>
  <c r="AU98" i="18"/>
  <c r="AV98" i="18"/>
  <c r="AW98" i="18"/>
  <c r="AX98" i="18"/>
  <c r="AY98" i="18"/>
  <c r="AZ98" i="18"/>
  <c r="BA98" i="18"/>
  <c r="BB98" i="18"/>
  <c r="BC98" i="18"/>
  <c r="BD98" i="18"/>
  <c r="BE98" i="18"/>
  <c r="BF98" i="18"/>
  <c r="BG98" i="18"/>
  <c r="BH98" i="18"/>
  <c r="BI98" i="18"/>
  <c r="BJ98" i="18"/>
  <c r="BK98" i="18"/>
  <c r="BL98" i="18"/>
  <c r="F99" i="18"/>
  <c r="G99" i="18"/>
  <c r="H99" i="18"/>
  <c r="I99" i="18"/>
  <c r="J99" i="18"/>
  <c r="K99" i="18"/>
  <c r="L99" i="18"/>
  <c r="M99" i="18"/>
  <c r="N99" i="18"/>
  <c r="O99" i="18"/>
  <c r="P99" i="18"/>
  <c r="Q99" i="18"/>
  <c r="R99" i="18"/>
  <c r="S99" i="18"/>
  <c r="T99" i="18"/>
  <c r="U99" i="18"/>
  <c r="V99" i="18"/>
  <c r="W99" i="18"/>
  <c r="X99" i="18"/>
  <c r="Y99" i="18"/>
  <c r="Z99" i="18"/>
  <c r="AA99" i="18"/>
  <c r="AB99" i="18"/>
  <c r="AC99" i="18"/>
  <c r="AD99" i="18"/>
  <c r="AE99" i="18"/>
  <c r="AF99" i="18"/>
  <c r="AG99" i="18"/>
  <c r="AH99" i="18"/>
  <c r="AI99" i="18"/>
  <c r="AJ99" i="18"/>
  <c r="AK99" i="18"/>
  <c r="AL99" i="18"/>
  <c r="AM99" i="18"/>
  <c r="AN99" i="18"/>
  <c r="AO99" i="18"/>
  <c r="AP99" i="18"/>
  <c r="AQ99" i="18"/>
  <c r="AR99" i="18"/>
  <c r="AS99" i="18"/>
  <c r="AT99" i="18"/>
  <c r="AU99" i="18"/>
  <c r="AV99" i="18"/>
  <c r="AW99" i="18"/>
  <c r="AX99" i="18"/>
  <c r="AY99" i="18"/>
  <c r="AZ99" i="18"/>
  <c r="BA99" i="18"/>
  <c r="BB99" i="18"/>
  <c r="BC99" i="18"/>
  <c r="BD99" i="18"/>
  <c r="BE99" i="18"/>
  <c r="BF99" i="18"/>
  <c r="BG99" i="18"/>
  <c r="BH99" i="18"/>
  <c r="BI99" i="18"/>
  <c r="BJ99" i="18"/>
  <c r="BK99" i="18"/>
  <c r="BL99" i="18"/>
  <c r="F100" i="18"/>
  <c r="G100" i="18"/>
  <c r="H100" i="18"/>
  <c r="I100" i="18"/>
  <c r="J100" i="18"/>
  <c r="K100" i="18"/>
  <c r="L100" i="18"/>
  <c r="M100" i="18"/>
  <c r="N100" i="18"/>
  <c r="O100" i="18"/>
  <c r="P100" i="18"/>
  <c r="Q100" i="18"/>
  <c r="R100" i="18"/>
  <c r="S100" i="18"/>
  <c r="T100" i="18"/>
  <c r="U100" i="18"/>
  <c r="V100" i="18"/>
  <c r="W100" i="18"/>
  <c r="X100" i="18"/>
  <c r="Y100" i="18"/>
  <c r="Z100" i="18"/>
  <c r="AA100" i="18"/>
  <c r="AB100" i="18"/>
  <c r="AC100" i="18"/>
  <c r="AD100" i="18"/>
  <c r="AE100" i="18"/>
  <c r="AF100" i="18"/>
  <c r="AG100" i="18"/>
  <c r="AH100" i="18"/>
  <c r="AI100" i="18"/>
  <c r="AJ100" i="18"/>
  <c r="AK100" i="18"/>
  <c r="AL100" i="18"/>
  <c r="AM100" i="18"/>
  <c r="AN100" i="18"/>
  <c r="AO100" i="18"/>
  <c r="AP100" i="18"/>
  <c r="AQ100" i="18"/>
  <c r="AR100" i="18"/>
  <c r="AS100" i="18"/>
  <c r="AT100" i="18"/>
  <c r="AU100" i="18"/>
  <c r="AV100" i="18"/>
  <c r="AW100" i="18"/>
  <c r="AX100" i="18"/>
  <c r="AY100" i="18"/>
  <c r="AZ100" i="18"/>
  <c r="BA100" i="18"/>
  <c r="BB100" i="18"/>
  <c r="BC100" i="18"/>
  <c r="BD100" i="18"/>
  <c r="BE100" i="18"/>
  <c r="BF100" i="18"/>
  <c r="BG100" i="18"/>
  <c r="BH100" i="18"/>
  <c r="BI100" i="18"/>
  <c r="BJ100" i="18"/>
  <c r="BK100" i="18"/>
  <c r="BL100" i="18"/>
  <c r="F95" i="18"/>
  <c r="G95" i="18"/>
  <c r="H95" i="18"/>
  <c r="I95" i="18"/>
  <c r="J95" i="18"/>
  <c r="K95" i="18"/>
  <c r="L95" i="18"/>
  <c r="M95" i="18"/>
  <c r="N95" i="18"/>
  <c r="O95" i="18"/>
  <c r="P95" i="18"/>
  <c r="Q95" i="18"/>
  <c r="R95" i="18"/>
  <c r="S95" i="18"/>
  <c r="T95" i="18"/>
  <c r="U95" i="18"/>
  <c r="V95" i="18"/>
  <c r="W95" i="18"/>
  <c r="X95" i="18"/>
  <c r="Y95" i="18"/>
  <c r="Z95" i="18"/>
  <c r="AA95" i="18"/>
  <c r="AB95" i="18"/>
  <c r="AC95" i="18"/>
  <c r="AD95" i="18"/>
  <c r="AE95" i="18"/>
  <c r="AF95" i="18"/>
  <c r="AG95" i="18"/>
  <c r="AH95" i="18"/>
  <c r="AI95" i="18"/>
  <c r="AJ95" i="18"/>
  <c r="AK95" i="18"/>
  <c r="AL95" i="18"/>
  <c r="AM95" i="18"/>
  <c r="AN95" i="18"/>
  <c r="AO95" i="18"/>
  <c r="AP95" i="18"/>
  <c r="AQ95" i="18"/>
  <c r="AR95" i="18"/>
  <c r="AS95" i="18"/>
  <c r="AT95" i="18"/>
  <c r="AU95" i="18"/>
  <c r="AV95" i="18"/>
  <c r="AW95" i="18"/>
  <c r="AX95" i="18"/>
  <c r="AY95" i="18"/>
  <c r="AZ95" i="18"/>
  <c r="BA95" i="18"/>
  <c r="BB95" i="18"/>
  <c r="BC95" i="18"/>
  <c r="BD95" i="18"/>
  <c r="BE95" i="18"/>
  <c r="BF95" i="18"/>
  <c r="BG95" i="18"/>
  <c r="BH95" i="18"/>
  <c r="BI95" i="18"/>
  <c r="BJ95" i="18"/>
  <c r="BK95" i="18"/>
  <c r="BL95" i="18"/>
  <c r="F96" i="18"/>
  <c r="G96" i="18"/>
  <c r="H96" i="18"/>
  <c r="I96" i="18"/>
  <c r="J96" i="18"/>
  <c r="K96" i="18"/>
  <c r="L96" i="18"/>
  <c r="M96" i="18"/>
  <c r="N96" i="18"/>
  <c r="O96" i="18"/>
  <c r="P96" i="18"/>
  <c r="Q96" i="18"/>
  <c r="R96" i="18"/>
  <c r="S96" i="18"/>
  <c r="T96" i="18"/>
  <c r="U96" i="18"/>
  <c r="V96" i="18"/>
  <c r="W96" i="18"/>
  <c r="X96" i="18"/>
  <c r="Y96" i="18"/>
  <c r="Z96" i="18"/>
  <c r="AA96" i="18"/>
  <c r="AB96" i="18"/>
  <c r="AC96" i="18"/>
  <c r="AD96" i="18"/>
  <c r="AE96" i="18"/>
  <c r="AF96" i="18"/>
  <c r="AG96" i="18"/>
  <c r="AH96" i="18"/>
  <c r="AI96" i="18"/>
  <c r="AJ96" i="18"/>
  <c r="AK96" i="18"/>
  <c r="AL96" i="18"/>
  <c r="AM96" i="18"/>
  <c r="AN96" i="18"/>
  <c r="AO96" i="18"/>
  <c r="AP96" i="18"/>
  <c r="AQ96" i="18"/>
  <c r="AR96" i="18"/>
  <c r="AS96" i="18"/>
  <c r="AT96" i="18"/>
  <c r="AU96" i="18"/>
  <c r="AV96" i="18"/>
  <c r="AW96" i="18"/>
  <c r="AX96" i="18"/>
  <c r="AY96" i="18"/>
  <c r="AZ96" i="18"/>
  <c r="BA96" i="18"/>
  <c r="BB96" i="18"/>
  <c r="BC96" i="18"/>
  <c r="BD96" i="18"/>
  <c r="BE96" i="18"/>
  <c r="BF96" i="18"/>
  <c r="BG96" i="18"/>
  <c r="BH96" i="18"/>
  <c r="BI96" i="18"/>
  <c r="BJ96" i="18"/>
  <c r="BK96" i="18"/>
  <c r="BL96" i="18"/>
  <c r="F90" i="18"/>
  <c r="G90" i="18"/>
  <c r="H90" i="18"/>
  <c r="I90" i="18"/>
  <c r="J90" i="18"/>
  <c r="K90" i="18"/>
  <c r="L90" i="18"/>
  <c r="M90" i="18"/>
  <c r="N90" i="18"/>
  <c r="O90" i="18"/>
  <c r="P90" i="18"/>
  <c r="Q90" i="18"/>
  <c r="R90" i="18"/>
  <c r="S90" i="18"/>
  <c r="T90" i="18"/>
  <c r="U90" i="18"/>
  <c r="V90" i="18"/>
  <c r="W90" i="18"/>
  <c r="X90" i="18"/>
  <c r="Y90" i="18"/>
  <c r="Z90" i="18"/>
  <c r="AA90" i="18"/>
  <c r="AB90" i="18"/>
  <c r="AC90" i="18"/>
  <c r="AD90" i="18"/>
  <c r="AE90" i="18"/>
  <c r="AF90" i="18"/>
  <c r="AG90" i="18"/>
  <c r="AH90" i="18"/>
  <c r="AI90" i="18"/>
  <c r="AJ90" i="18"/>
  <c r="AK90" i="18"/>
  <c r="AL90" i="18"/>
  <c r="AM90" i="18"/>
  <c r="AN90" i="18"/>
  <c r="AO90" i="18"/>
  <c r="AP90" i="18"/>
  <c r="AQ90" i="18"/>
  <c r="AR90" i="18"/>
  <c r="AS90" i="18"/>
  <c r="AT90" i="18"/>
  <c r="AU90" i="18"/>
  <c r="AV90" i="18"/>
  <c r="AW90" i="18"/>
  <c r="AX90" i="18"/>
  <c r="AY90" i="18"/>
  <c r="AZ90" i="18"/>
  <c r="BA90" i="18"/>
  <c r="BB90" i="18"/>
  <c r="BC90" i="18"/>
  <c r="BD90" i="18"/>
  <c r="BE90" i="18"/>
  <c r="BF90" i="18"/>
  <c r="BG90" i="18"/>
  <c r="BH90" i="18"/>
  <c r="BI90" i="18"/>
  <c r="BJ90" i="18"/>
  <c r="BK90" i="18"/>
  <c r="BL90" i="18"/>
  <c r="F91" i="18"/>
  <c r="G91" i="18"/>
  <c r="H91" i="18"/>
  <c r="I91" i="18"/>
  <c r="J91" i="18"/>
  <c r="K91" i="18"/>
  <c r="L91" i="18"/>
  <c r="M91" i="18"/>
  <c r="N91" i="18"/>
  <c r="O91" i="18"/>
  <c r="P91" i="18"/>
  <c r="Q91" i="18"/>
  <c r="R91" i="18"/>
  <c r="S91" i="18"/>
  <c r="T91" i="18"/>
  <c r="U91" i="18"/>
  <c r="V91" i="18"/>
  <c r="W91" i="18"/>
  <c r="X91" i="18"/>
  <c r="Y91" i="18"/>
  <c r="Z91" i="18"/>
  <c r="AA91" i="18"/>
  <c r="AB91" i="18"/>
  <c r="AC91" i="18"/>
  <c r="AD91" i="18"/>
  <c r="AE91" i="18"/>
  <c r="AF91" i="18"/>
  <c r="AG91" i="18"/>
  <c r="AH91" i="18"/>
  <c r="AI91" i="18"/>
  <c r="AJ91" i="18"/>
  <c r="AK91" i="18"/>
  <c r="AL91" i="18"/>
  <c r="AM91" i="18"/>
  <c r="AN91" i="18"/>
  <c r="AO91" i="18"/>
  <c r="AP91" i="18"/>
  <c r="AQ91" i="18"/>
  <c r="AR91" i="18"/>
  <c r="AS91" i="18"/>
  <c r="AT91" i="18"/>
  <c r="AU91" i="18"/>
  <c r="AV91" i="18"/>
  <c r="AW91" i="18"/>
  <c r="AX91" i="18"/>
  <c r="AY91" i="18"/>
  <c r="AZ91" i="18"/>
  <c r="BA91" i="18"/>
  <c r="BB91" i="18"/>
  <c r="BC91" i="18"/>
  <c r="BD91" i="18"/>
  <c r="BE91" i="18"/>
  <c r="BF91" i="18"/>
  <c r="BG91" i="18"/>
  <c r="BH91" i="18"/>
  <c r="BI91" i="18"/>
  <c r="BJ91" i="18"/>
  <c r="BK91" i="18"/>
  <c r="BL91" i="18"/>
  <c r="F92" i="18"/>
  <c r="G92" i="18"/>
  <c r="H92" i="18"/>
  <c r="I92" i="18"/>
  <c r="J92" i="18"/>
  <c r="K92" i="18"/>
  <c r="L92" i="18"/>
  <c r="M92" i="18"/>
  <c r="N92" i="18"/>
  <c r="O92" i="18"/>
  <c r="P92" i="18"/>
  <c r="Q92" i="18"/>
  <c r="R92" i="18"/>
  <c r="S92" i="18"/>
  <c r="T92" i="18"/>
  <c r="U92" i="18"/>
  <c r="V92" i="18"/>
  <c r="W92" i="18"/>
  <c r="X92" i="18"/>
  <c r="Y92" i="18"/>
  <c r="Z92" i="18"/>
  <c r="AA92" i="18"/>
  <c r="AB92" i="18"/>
  <c r="AC92" i="18"/>
  <c r="AD92" i="18"/>
  <c r="AE92" i="18"/>
  <c r="AF92" i="18"/>
  <c r="AG92" i="18"/>
  <c r="AH92" i="18"/>
  <c r="AI92" i="18"/>
  <c r="AJ92" i="18"/>
  <c r="AK92" i="18"/>
  <c r="AL92" i="18"/>
  <c r="AM92" i="18"/>
  <c r="AN92" i="18"/>
  <c r="AO92" i="18"/>
  <c r="AP92" i="18"/>
  <c r="AQ92" i="18"/>
  <c r="AR92" i="18"/>
  <c r="AS92" i="18"/>
  <c r="AT92" i="18"/>
  <c r="AU92" i="18"/>
  <c r="AV92" i="18"/>
  <c r="AW92" i="18"/>
  <c r="AX92" i="18"/>
  <c r="AY92" i="18"/>
  <c r="AZ92" i="18"/>
  <c r="BA92" i="18"/>
  <c r="BB92" i="18"/>
  <c r="BC92" i="18"/>
  <c r="BD92" i="18"/>
  <c r="BE92" i="18"/>
  <c r="BF92" i="18"/>
  <c r="BG92" i="18"/>
  <c r="BH92" i="18"/>
  <c r="BI92" i="18"/>
  <c r="BJ92" i="18"/>
  <c r="BK92" i="18"/>
  <c r="BL92" i="18"/>
  <c r="F86" i="18"/>
  <c r="G86" i="18"/>
  <c r="H86" i="18"/>
  <c r="I86" i="18"/>
  <c r="J86" i="18"/>
  <c r="K86" i="18"/>
  <c r="L86" i="18"/>
  <c r="M86" i="18"/>
  <c r="N86" i="18"/>
  <c r="O86" i="18"/>
  <c r="P86" i="18"/>
  <c r="Q86" i="18"/>
  <c r="R86" i="18"/>
  <c r="S86" i="18"/>
  <c r="T86" i="18"/>
  <c r="U86" i="18"/>
  <c r="V86" i="18"/>
  <c r="W86" i="18"/>
  <c r="X86" i="18"/>
  <c r="Y86" i="18"/>
  <c r="Z86" i="18"/>
  <c r="AA86" i="18"/>
  <c r="AB86" i="18"/>
  <c r="AC86" i="18"/>
  <c r="AD86" i="18"/>
  <c r="AE86" i="18"/>
  <c r="AF86" i="18"/>
  <c r="AG86" i="18"/>
  <c r="AH86" i="18"/>
  <c r="AI86" i="18"/>
  <c r="AJ86" i="18"/>
  <c r="AK86" i="18"/>
  <c r="AL86" i="18"/>
  <c r="AM86" i="18"/>
  <c r="AN86" i="18"/>
  <c r="AO86" i="18"/>
  <c r="AP86" i="18"/>
  <c r="AQ86" i="18"/>
  <c r="AR86" i="18"/>
  <c r="AS86" i="18"/>
  <c r="AT86" i="18"/>
  <c r="AU86" i="18"/>
  <c r="AV86" i="18"/>
  <c r="AW86" i="18"/>
  <c r="AX86" i="18"/>
  <c r="AY86" i="18"/>
  <c r="AZ86" i="18"/>
  <c r="BA86" i="18"/>
  <c r="BB86" i="18"/>
  <c r="BC86" i="18"/>
  <c r="BD86" i="18"/>
  <c r="BE86" i="18"/>
  <c r="BF86" i="18"/>
  <c r="BG86" i="18"/>
  <c r="BH86" i="18"/>
  <c r="BI86" i="18"/>
  <c r="BJ86" i="18"/>
  <c r="BK86" i="18"/>
  <c r="BL86" i="18"/>
  <c r="F87" i="18"/>
  <c r="G87" i="18"/>
  <c r="H87" i="18"/>
  <c r="I87" i="18"/>
  <c r="J87" i="18"/>
  <c r="K87" i="18"/>
  <c r="L87" i="18"/>
  <c r="M87" i="18"/>
  <c r="N87" i="18"/>
  <c r="O87" i="18"/>
  <c r="P87" i="18"/>
  <c r="Q87" i="18"/>
  <c r="R87" i="18"/>
  <c r="S87" i="18"/>
  <c r="T87" i="18"/>
  <c r="U87" i="18"/>
  <c r="V87" i="18"/>
  <c r="W87" i="18"/>
  <c r="X87" i="18"/>
  <c r="Y87" i="18"/>
  <c r="Z87" i="18"/>
  <c r="AA87" i="18"/>
  <c r="AB87" i="18"/>
  <c r="AC87" i="18"/>
  <c r="AD87" i="18"/>
  <c r="AE87" i="18"/>
  <c r="AF87" i="18"/>
  <c r="AG87" i="18"/>
  <c r="AH87" i="18"/>
  <c r="AI87" i="18"/>
  <c r="AJ87" i="18"/>
  <c r="AK87" i="18"/>
  <c r="AL87" i="18"/>
  <c r="AM87" i="18"/>
  <c r="AN87" i="18"/>
  <c r="AO87" i="18"/>
  <c r="AP87" i="18"/>
  <c r="AQ87" i="18"/>
  <c r="AR87" i="18"/>
  <c r="AS87" i="18"/>
  <c r="AT87" i="18"/>
  <c r="AU87" i="18"/>
  <c r="AV87" i="18"/>
  <c r="AW87" i="18"/>
  <c r="AX87" i="18"/>
  <c r="AY87" i="18"/>
  <c r="AZ87" i="18"/>
  <c r="BA87" i="18"/>
  <c r="BB87" i="18"/>
  <c r="BC87" i="18"/>
  <c r="BD87" i="18"/>
  <c r="BE87" i="18"/>
  <c r="BF87" i="18"/>
  <c r="BG87" i="18"/>
  <c r="BH87" i="18"/>
  <c r="BI87" i="18"/>
  <c r="BJ87" i="18"/>
  <c r="BK87" i="18"/>
  <c r="BL87" i="18"/>
  <c r="F75" i="18"/>
  <c r="G75" i="18"/>
  <c r="H75" i="18"/>
  <c r="I75" i="18"/>
  <c r="J75" i="18"/>
  <c r="K75" i="18"/>
  <c r="L75" i="18"/>
  <c r="M75" i="18"/>
  <c r="N75" i="18"/>
  <c r="O75" i="18"/>
  <c r="P75" i="18"/>
  <c r="Q75" i="18"/>
  <c r="R75" i="18"/>
  <c r="S75" i="18"/>
  <c r="T75" i="18"/>
  <c r="U75" i="18"/>
  <c r="V75" i="18"/>
  <c r="W75" i="18"/>
  <c r="X75" i="18"/>
  <c r="Y75" i="18"/>
  <c r="Z75" i="18"/>
  <c r="AA75" i="18"/>
  <c r="AB75" i="18"/>
  <c r="AC75" i="18"/>
  <c r="AD75" i="18"/>
  <c r="AE75" i="18"/>
  <c r="AF75" i="18"/>
  <c r="AG75" i="18"/>
  <c r="AH75" i="18"/>
  <c r="AI75" i="18"/>
  <c r="AJ75" i="18"/>
  <c r="AK75" i="18"/>
  <c r="AL75" i="18"/>
  <c r="AM75" i="18"/>
  <c r="AN75" i="18"/>
  <c r="AO75" i="18"/>
  <c r="AP75" i="18"/>
  <c r="AQ75" i="18"/>
  <c r="AR75" i="18"/>
  <c r="AS75" i="18"/>
  <c r="AT75" i="18"/>
  <c r="AU75" i="18"/>
  <c r="AV75" i="18"/>
  <c r="AW75" i="18"/>
  <c r="AX75" i="18"/>
  <c r="AY75" i="18"/>
  <c r="AZ75" i="18"/>
  <c r="BA75" i="18"/>
  <c r="BB75" i="18"/>
  <c r="BC75" i="18"/>
  <c r="BD75" i="18"/>
  <c r="BE75" i="18"/>
  <c r="BF75" i="18"/>
  <c r="BG75" i="18"/>
  <c r="BH75" i="18"/>
  <c r="BI75" i="18"/>
  <c r="BJ75" i="18"/>
  <c r="BK75" i="18"/>
  <c r="BL75" i="18"/>
  <c r="F76" i="18"/>
  <c r="G76" i="18"/>
  <c r="H76" i="18"/>
  <c r="I76" i="18"/>
  <c r="J76" i="18"/>
  <c r="K76" i="18"/>
  <c r="L76" i="18"/>
  <c r="M76" i="18"/>
  <c r="N76" i="18"/>
  <c r="O76" i="18"/>
  <c r="P76" i="18"/>
  <c r="Q76" i="18"/>
  <c r="R76" i="18"/>
  <c r="S76" i="18"/>
  <c r="T76" i="18"/>
  <c r="U76" i="18"/>
  <c r="V76" i="18"/>
  <c r="W76" i="18"/>
  <c r="X76" i="18"/>
  <c r="Y76" i="18"/>
  <c r="Z76" i="18"/>
  <c r="AA76" i="18"/>
  <c r="AB76" i="18"/>
  <c r="AC76" i="18"/>
  <c r="AD76" i="18"/>
  <c r="AE76" i="18"/>
  <c r="AF76" i="18"/>
  <c r="AG76" i="18"/>
  <c r="AH76" i="18"/>
  <c r="AI76" i="18"/>
  <c r="AJ76" i="18"/>
  <c r="AK76" i="18"/>
  <c r="AL76" i="18"/>
  <c r="AM76" i="18"/>
  <c r="AN76" i="18"/>
  <c r="AO76" i="18"/>
  <c r="AP76" i="18"/>
  <c r="AQ76" i="18"/>
  <c r="AR76" i="18"/>
  <c r="AS76" i="18"/>
  <c r="AT76" i="18"/>
  <c r="AU76" i="18"/>
  <c r="AV76" i="18"/>
  <c r="AW76" i="18"/>
  <c r="AX76" i="18"/>
  <c r="AY76" i="18"/>
  <c r="AZ76" i="18"/>
  <c r="BA76" i="18"/>
  <c r="BB76" i="18"/>
  <c r="BC76" i="18"/>
  <c r="BD76" i="18"/>
  <c r="BE76" i="18"/>
  <c r="BF76" i="18"/>
  <c r="BG76" i="18"/>
  <c r="BH76" i="18"/>
  <c r="BI76" i="18"/>
  <c r="BJ76" i="18"/>
  <c r="BK76" i="18"/>
  <c r="BL76" i="18"/>
  <c r="F77" i="18"/>
  <c r="G77" i="18"/>
  <c r="H77" i="18"/>
  <c r="I77" i="18"/>
  <c r="J77" i="18"/>
  <c r="K77" i="18"/>
  <c r="L77" i="18"/>
  <c r="M77" i="18"/>
  <c r="N77" i="18"/>
  <c r="O77" i="18"/>
  <c r="P77" i="18"/>
  <c r="Q77" i="18"/>
  <c r="R77" i="18"/>
  <c r="S77" i="18"/>
  <c r="T77" i="18"/>
  <c r="U77" i="18"/>
  <c r="V77" i="18"/>
  <c r="W77" i="18"/>
  <c r="X77" i="18"/>
  <c r="Y77" i="18"/>
  <c r="Z77" i="18"/>
  <c r="AA77" i="18"/>
  <c r="AB77" i="18"/>
  <c r="AC77" i="18"/>
  <c r="AD77" i="18"/>
  <c r="AE77" i="18"/>
  <c r="AF77" i="18"/>
  <c r="AG77" i="18"/>
  <c r="AH77" i="18"/>
  <c r="AI77" i="18"/>
  <c r="AJ77" i="18"/>
  <c r="AK77" i="18"/>
  <c r="AL77" i="18"/>
  <c r="AM77" i="18"/>
  <c r="AN77" i="18"/>
  <c r="AO77" i="18"/>
  <c r="AP77" i="18"/>
  <c r="AQ77" i="18"/>
  <c r="AR77" i="18"/>
  <c r="AS77" i="18"/>
  <c r="AT77" i="18"/>
  <c r="AU77" i="18"/>
  <c r="AV77" i="18"/>
  <c r="AW77" i="18"/>
  <c r="AX77" i="18"/>
  <c r="AY77" i="18"/>
  <c r="AZ77" i="18"/>
  <c r="BA77" i="18"/>
  <c r="BB77" i="18"/>
  <c r="BC77" i="18"/>
  <c r="BD77" i="18"/>
  <c r="BE77" i="18"/>
  <c r="BF77" i="18"/>
  <c r="BG77" i="18"/>
  <c r="BH77" i="18"/>
  <c r="BI77" i="18"/>
  <c r="BJ77" i="18"/>
  <c r="BK77" i="18"/>
  <c r="BL77" i="18"/>
  <c r="F78" i="18"/>
  <c r="G78" i="18"/>
  <c r="H78" i="18"/>
  <c r="I78" i="18"/>
  <c r="J78" i="18"/>
  <c r="K78" i="18"/>
  <c r="L78" i="18"/>
  <c r="M78" i="18"/>
  <c r="N78" i="18"/>
  <c r="O78" i="18"/>
  <c r="P78" i="18"/>
  <c r="Q78" i="18"/>
  <c r="R78" i="18"/>
  <c r="S78" i="18"/>
  <c r="T78" i="18"/>
  <c r="U78" i="18"/>
  <c r="V78" i="18"/>
  <c r="W78" i="18"/>
  <c r="X78" i="18"/>
  <c r="Y78" i="18"/>
  <c r="Z78" i="18"/>
  <c r="AA78" i="18"/>
  <c r="AB78" i="18"/>
  <c r="AC78" i="18"/>
  <c r="AD78" i="18"/>
  <c r="AE78" i="18"/>
  <c r="AF78" i="18"/>
  <c r="AG78" i="18"/>
  <c r="AH78" i="18"/>
  <c r="AI78" i="18"/>
  <c r="AJ78" i="18"/>
  <c r="AK78" i="18"/>
  <c r="AL78" i="18"/>
  <c r="AM78" i="18"/>
  <c r="AN78" i="18"/>
  <c r="AO78" i="18"/>
  <c r="AP78" i="18"/>
  <c r="AQ78" i="18"/>
  <c r="AR78" i="18"/>
  <c r="AS78" i="18"/>
  <c r="AT78" i="18"/>
  <c r="AU78" i="18"/>
  <c r="AV78" i="18"/>
  <c r="AW78" i="18"/>
  <c r="AX78" i="18"/>
  <c r="AY78" i="18"/>
  <c r="AZ78" i="18"/>
  <c r="BA78" i="18"/>
  <c r="BB78" i="18"/>
  <c r="BC78" i="18"/>
  <c r="BD78" i="18"/>
  <c r="BE78" i="18"/>
  <c r="BF78" i="18"/>
  <c r="BG78" i="18"/>
  <c r="BH78" i="18"/>
  <c r="BI78" i="18"/>
  <c r="BJ78" i="18"/>
  <c r="BK78" i="18"/>
  <c r="BL78" i="18"/>
  <c r="F79" i="18"/>
  <c r="G79" i="18"/>
  <c r="H79" i="18"/>
  <c r="I79" i="18"/>
  <c r="J79" i="18"/>
  <c r="K79" i="18"/>
  <c r="L79" i="18"/>
  <c r="M79" i="18"/>
  <c r="N79" i="18"/>
  <c r="O79" i="18"/>
  <c r="P79" i="18"/>
  <c r="Q79" i="18"/>
  <c r="R79" i="18"/>
  <c r="S79" i="18"/>
  <c r="T79" i="18"/>
  <c r="U79" i="18"/>
  <c r="V79" i="18"/>
  <c r="W79" i="18"/>
  <c r="X79" i="18"/>
  <c r="Y79" i="18"/>
  <c r="Z79" i="18"/>
  <c r="AA79" i="18"/>
  <c r="AB79" i="18"/>
  <c r="AC79" i="18"/>
  <c r="AD79" i="18"/>
  <c r="AE79" i="18"/>
  <c r="AF79" i="18"/>
  <c r="AG79" i="18"/>
  <c r="AH79" i="18"/>
  <c r="AI79" i="18"/>
  <c r="AJ79" i="18"/>
  <c r="AK79" i="18"/>
  <c r="AL79" i="18"/>
  <c r="AM79" i="18"/>
  <c r="AN79" i="18"/>
  <c r="AO79" i="18"/>
  <c r="AP79" i="18"/>
  <c r="AQ79" i="18"/>
  <c r="AR79" i="18"/>
  <c r="AS79" i="18"/>
  <c r="AT79" i="18"/>
  <c r="AU79" i="18"/>
  <c r="AV79" i="18"/>
  <c r="AW79" i="18"/>
  <c r="AX79" i="18"/>
  <c r="AY79" i="18"/>
  <c r="AZ79" i="18"/>
  <c r="BA79" i="18"/>
  <c r="BB79" i="18"/>
  <c r="BC79" i="18"/>
  <c r="BD79" i="18"/>
  <c r="BE79" i="18"/>
  <c r="BF79" i="18"/>
  <c r="BG79" i="18"/>
  <c r="BH79" i="18"/>
  <c r="BI79" i="18"/>
  <c r="BJ79" i="18"/>
  <c r="BK79" i="18"/>
  <c r="BL79" i="18"/>
  <c r="F80" i="18"/>
  <c r="G80" i="18"/>
  <c r="H80" i="18"/>
  <c r="I80" i="18"/>
  <c r="J80" i="18"/>
  <c r="K80" i="18"/>
  <c r="L80" i="18"/>
  <c r="M80" i="18"/>
  <c r="N80" i="18"/>
  <c r="O80" i="18"/>
  <c r="P80" i="18"/>
  <c r="Q80" i="18"/>
  <c r="R80" i="18"/>
  <c r="S80" i="18"/>
  <c r="T80" i="18"/>
  <c r="U80" i="18"/>
  <c r="V80" i="18"/>
  <c r="W80" i="18"/>
  <c r="X80" i="18"/>
  <c r="Y80" i="18"/>
  <c r="Z80" i="18"/>
  <c r="AA80" i="18"/>
  <c r="AB80" i="18"/>
  <c r="AC80" i="18"/>
  <c r="AD80" i="18"/>
  <c r="AE80" i="18"/>
  <c r="AF80" i="18"/>
  <c r="AG80" i="18"/>
  <c r="AH80" i="18"/>
  <c r="AI80" i="18"/>
  <c r="AJ80" i="18"/>
  <c r="AK80" i="18"/>
  <c r="AL80" i="18"/>
  <c r="AM80" i="18"/>
  <c r="AN80" i="18"/>
  <c r="AO80" i="18"/>
  <c r="AP80" i="18"/>
  <c r="AQ80" i="18"/>
  <c r="AR80" i="18"/>
  <c r="AS80" i="18"/>
  <c r="AT80" i="18"/>
  <c r="AU80" i="18"/>
  <c r="AV80" i="18"/>
  <c r="AW80" i="18"/>
  <c r="AX80" i="18"/>
  <c r="AY80" i="18"/>
  <c r="AZ80" i="18"/>
  <c r="BA80" i="18"/>
  <c r="BB80" i="18"/>
  <c r="BC80" i="18"/>
  <c r="BD80" i="18"/>
  <c r="BE80" i="18"/>
  <c r="BF80" i="18"/>
  <c r="BG80" i="18"/>
  <c r="BH80" i="18"/>
  <c r="BI80" i="18"/>
  <c r="BJ80" i="18"/>
  <c r="BK80" i="18"/>
  <c r="BL80" i="18"/>
  <c r="F81" i="18"/>
  <c r="G81" i="18"/>
  <c r="H81" i="18"/>
  <c r="I81" i="18"/>
  <c r="J81" i="18"/>
  <c r="K81" i="18"/>
  <c r="L81" i="18"/>
  <c r="M81" i="18"/>
  <c r="N81" i="18"/>
  <c r="O81" i="18"/>
  <c r="P81" i="18"/>
  <c r="Q81" i="18"/>
  <c r="R81" i="18"/>
  <c r="S81" i="18"/>
  <c r="T81" i="18"/>
  <c r="U81" i="18"/>
  <c r="V81" i="18"/>
  <c r="W81" i="18"/>
  <c r="X81" i="18"/>
  <c r="Y81" i="18"/>
  <c r="Z81" i="18"/>
  <c r="AA81" i="18"/>
  <c r="AB81" i="18"/>
  <c r="AC81" i="18"/>
  <c r="AD81" i="18"/>
  <c r="AE81" i="18"/>
  <c r="AF81" i="18"/>
  <c r="AG81" i="18"/>
  <c r="AH81" i="18"/>
  <c r="AI81" i="18"/>
  <c r="AJ81" i="18"/>
  <c r="AK81" i="18"/>
  <c r="AL81" i="18"/>
  <c r="AM81" i="18"/>
  <c r="AN81" i="18"/>
  <c r="AO81" i="18"/>
  <c r="AP81" i="18"/>
  <c r="AQ81" i="18"/>
  <c r="AR81" i="18"/>
  <c r="AS81" i="18"/>
  <c r="AT81" i="18"/>
  <c r="AU81" i="18"/>
  <c r="AV81" i="18"/>
  <c r="AW81" i="18"/>
  <c r="AX81" i="18"/>
  <c r="AY81" i="18"/>
  <c r="AZ81" i="18"/>
  <c r="BA81" i="18"/>
  <c r="BB81" i="18"/>
  <c r="BC81" i="18"/>
  <c r="BD81" i="18"/>
  <c r="BE81" i="18"/>
  <c r="BF81" i="18"/>
  <c r="BG81" i="18"/>
  <c r="BH81" i="18"/>
  <c r="BI81" i="18"/>
  <c r="BJ81" i="18"/>
  <c r="BK81" i="18"/>
  <c r="BL81" i="18"/>
  <c r="F82" i="18"/>
  <c r="G82" i="18"/>
  <c r="H82" i="18"/>
  <c r="I82" i="18"/>
  <c r="J82" i="18"/>
  <c r="K82" i="18"/>
  <c r="L82" i="18"/>
  <c r="M82" i="18"/>
  <c r="N82" i="18"/>
  <c r="O82" i="18"/>
  <c r="P82" i="18"/>
  <c r="Q82" i="18"/>
  <c r="R82" i="18"/>
  <c r="S82" i="18"/>
  <c r="T82" i="18"/>
  <c r="U82" i="18"/>
  <c r="V82" i="18"/>
  <c r="W82" i="18"/>
  <c r="X82" i="18"/>
  <c r="Y82" i="18"/>
  <c r="Z82" i="18"/>
  <c r="AA82" i="18"/>
  <c r="AB82" i="18"/>
  <c r="AC82" i="18"/>
  <c r="AD82" i="18"/>
  <c r="AE82" i="18"/>
  <c r="AF82" i="18"/>
  <c r="AG82" i="18"/>
  <c r="AH82" i="18"/>
  <c r="AI82" i="18"/>
  <c r="AJ82" i="18"/>
  <c r="AK82" i="18"/>
  <c r="AL82" i="18"/>
  <c r="AM82" i="18"/>
  <c r="AN82" i="18"/>
  <c r="AO82" i="18"/>
  <c r="AP82" i="18"/>
  <c r="AQ82" i="18"/>
  <c r="AR82" i="18"/>
  <c r="AS82" i="18"/>
  <c r="AT82" i="18"/>
  <c r="AU82" i="18"/>
  <c r="AV82" i="18"/>
  <c r="AW82" i="18"/>
  <c r="AX82" i="18"/>
  <c r="AY82" i="18"/>
  <c r="AZ82" i="18"/>
  <c r="BA82" i="18"/>
  <c r="BB82" i="18"/>
  <c r="BC82" i="18"/>
  <c r="BD82" i="18"/>
  <c r="BE82" i="18"/>
  <c r="BF82" i="18"/>
  <c r="BG82" i="18"/>
  <c r="BH82" i="18"/>
  <c r="BI82" i="18"/>
  <c r="BJ82" i="18"/>
  <c r="BK82" i="18"/>
  <c r="BL82" i="18"/>
  <c r="F83" i="18"/>
  <c r="G83" i="18"/>
  <c r="H83" i="18"/>
  <c r="I83" i="18"/>
  <c r="J83" i="18"/>
  <c r="K83" i="18"/>
  <c r="L83" i="18"/>
  <c r="M83" i="18"/>
  <c r="N83" i="18"/>
  <c r="O83" i="18"/>
  <c r="P83" i="18"/>
  <c r="Q83" i="18"/>
  <c r="R83" i="18"/>
  <c r="S83" i="18"/>
  <c r="T83" i="18"/>
  <c r="U83" i="18"/>
  <c r="V83" i="18"/>
  <c r="W83" i="18"/>
  <c r="X83" i="18"/>
  <c r="Y83" i="18"/>
  <c r="Z83" i="18"/>
  <c r="AA83" i="18"/>
  <c r="AB83" i="18"/>
  <c r="AC83" i="18"/>
  <c r="AD83" i="18"/>
  <c r="AE83" i="18"/>
  <c r="AF83" i="18"/>
  <c r="AG83" i="18"/>
  <c r="AH83" i="18"/>
  <c r="AI83" i="18"/>
  <c r="AJ83" i="18"/>
  <c r="AK83" i="18"/>
  <c r="AL83" i="18"/>
  <c r="AM83" i="18"/>
  <c r="AN83" i="18"/>
  <c r="AO83" i="18"/>
  <c r="AP83" i="18"/>
  <c r="AQ83" i="18"/>
  <c r="AR83" i="18"/>
  <c r="AS83" i="18"/>
  <c r="AT83" i="18"/>
  <c r="AU83" i="18"/>
  <c r="AV83" i="18"/>
  <c r="AW83" i="18"/>
  <c r="AX83" i="18"/>
  <c r="AY83" i="18"/>
  <c r="AZ83" i="18"/>
  <c r="BA83" i="18"/>
  <c r="BB83" i="18"/>
  <c r="BC83" i="18"/>
  <c r="BD83" i="18"/>
  <c r="BE83" i="18"/>
  <c r="BF83" i="18"/>
  <c r="BG83" i="18"/>
  <c r="BH83" i="18"/>
  <c r="BI83" i="18"/>
  <c r="BJ83" i="18"/>
  <c r="BK83" i="18"/>
  <c r="BL83" i="18"/>
  <c r="F54" i="18"/>
  <c r="G54" i="18"/>
  <c r="H54" i="18"/>
  <c r="I54" i="18"/>
  <c r="J54" i="18"/>
  <c r="K54" i="18"/>
  <c r="L54" i="18"/>
  <c r="M54" i="18"/>
  <c r="N54" i="18"/>
  <c r="O54" i="18"/>
  <c r="P54" i="18"/>
  <c r="Q54" i="18"/>
  <c r="R54" i="18"/>
  <c r="S54" i="18"/>
  <c r="T54" i="18"/>
  <c r="U54" i="18"/>
  <c r="V54" i="18"/>
  <c r="W54" i="18"/>
  <c r="X54" i="18"/>
  <c r="Y54" i="18"/>
  <c r="Z54" i="18"/>
  <c r="AA54" i="18"/>
  <c r="AB54" i="18"/>
  <c r="AC54" i="18"/>
  <c r="AD54" i="18"/>
  <c r="AE54" i="18"/>
  <c r="AF54" i="18"/>
  <c r="AG54" i="18"/>
  <c r="AH54" i="18"/>
  <c r="AI54" i="18"/>
  <c r="AJ54" i="18"/>
  <c r="AK54" i="18"/>
  <c r="AL54" i="18"/>
  <c r="AM54" i="18"/>
  <c r="AN54" i="18"/>
  <c r="AO54" i="18"/>
  <c r="AP54" i="18"/>
  <c r="AQ54" i="18"/>
  <c r="AR54" i="18"/>
  <c r="AS54" i="18"/>
  <c r="AT54" i="18"/>
  <c r="AU54" i="18"/>
  <c r="AV54" i="18"/>
  <c r="AW54" i="18"/>
  <c r="AX54" i="18"/>
  <c r="AY54" i="18"/>
  <c r="AZ54" i="18"/>
  <c r="BA54" i="18"/>
  <c r="BB54" i="18"/>
  <c r="BC54" i="18"/>
  <c r="BD54" i="18"/>
  <c r="BE54" i="18"/>
  <c r="BF54" i="18"/>
  <c r="BG54" i="18"/>
  <c r="BH54" i="18"/>
  <c r="BI54" i="18"/>
  <c r="BJ54" i="18"/>
  <c r="BK54" i="18"/>
  <c r="BL54" i="18"/>
  <c r="F55" i="18"/>
  <c r="G55" i="18"/>
  <c r="H55" i="18"/>
  <c r="I55" i="18"/>
  <c r="J55" i="18"/>
  <c r="K55" i="18"/>
  <c r="L55" i="18"/>
  <c r="M55" i="18"/>
  <c r="N55" i="18"/>
  <c r="O55" i="18"/>
  <c r="P55" i="18"/>
  <c r="Q55" i="18"/>
  <c r="R55" i="18"/>
  <c r="S55" i="18"/>
  <c r="T55" i="18"/>
  <c r="U55" i="18"/>
  <c r="V55" i="18"/>
  <c r="W55" i="18"/>
  <c r="X55" i="18"/>
  <c r="Y55" i="18"/>
  <c r="Z55" i="18"/>
  <c r="AA55" i="18"/>
  <c r="AB55" i="18"/>
  <c r="AC55" i="18"/>
  <c r="AD55" i="18"/>
  <c r="AE55" i="18"/>
  <c r="AF55" i="18"/>
  <c r="AG55" i="18"/>
  <c r="AH55" i="18"/>
  <c r="AI55" i="18"/>
  <c r="AJ55" i="18"/>
  <c r="AK55" i="18"/>
  <c r="AL55" i="18"/>
  <c r="AM55" i="18"/>
  <c r="AN55" i="18"/>
  <c r="AO55" i="18"/>
  <c r="AP55" i="18"/>
  <c r="AQ55" i="18"/>
  <c r="AR55" i="18"/>
  <c r="AS55" i="18"/>
  <c r="AT55" i="18"/>
  <c r="AU55" i="18"/>
  <c r="AV55" i="18"/>
  <c r="AW55" i="18"/>
  <c r="AX55" i="18"/>
  <c r="AY55" i="18"/>
  <c r="AZ55" i="18"/>
  <c r="BA55" i="18"/>
  <c r="BB55" i="18"/>
  <c r="BC55" i="18"/>
  <c r="BD55" i="18"/>
  <c r="BE55" i="18"/>
  <c r="BF55" i="18"/>
  <c r="BG55" i="18"/>
  <c r="BH55" i="18"/>
  <c r="BI55" i="18"/>
  <c r="BJ55" i="18"/>
  <c r="BK55" i="18"/>
  <c r="BL55" i="18"/>
  <c r="F36" i="18"/>
  <c r="G36" i="18"/>
  <c r="H36" i="18"/>
  <c r="I36" i="18"/>
  <c r="J36" i="18"/>
  <c r="K36" i="18"/>
  <c r="L36" i="18"/>
  <c r="M36" i="18"/>
  <c r="N36" i="18"/>
  <c r="O36" i="18"/>
  <c r="P36" i="18"/>
  <c r="Q36" i="18"/>
  <c r="R36" i="18"/>
  <c r="S36" i="18"/>
  <c r="T36" i="18"/>
  <c r="U36" i="18"/>
  <c r="V36" i="18"/>
  <c r="W36" i="18"/>
  <c r="X36" i="18"/>
  <c r="Y36" i="18"/>
  <c r="Z36" i="18"/>
  <c r="AA36" i="18"/>
  <c r="AB36" i="18"/>
  <c r="AC36" i="18"/>
  <c r="AD36" i="18"/>
  <c r="AE36" i="18"/>
  <c r="AF36" i="18"/>
  <c r="AG36" i="18"/>
  <c r="AH36" i="18"/>
  <c r="AI36" i="18"/>
  <c r="AJ36" i="18"/>
  <c r="AK36" i="18"/>
  <c r="AL36" i="18"/>
  <c r="AM36" i="18"/>
  <c r="AN36" i="18"/>
  <c r="AO36" i="18"/>
  <c r="AP36" i="18"/>
  <c r="AQ36" i="18"/>
  <c r="AR36" i="18"/>
  <c r="AS36" i="18"/>
  <c r="AT36" i="18"/>
  <c r="AU36" i="18"/>
  <c r="AV36" i="18"/>
  <c r="AW36" i="18"/>
  <c r="AX36" i="18"/>
  <c r="AY36" i="18"/>
  <c r="AZ36" i="18"/>
  <c r="BA36" i="18"/>
  <c r="BB36" i="18"/>
  <c r="BC36" i="18"/>
  <c r="BD36" i="18"/>
  <c r="BE36" i="18"/>
  <c r="BF36" i="18"/>
  <c r="BG36" i="18"/>
  <c r="BH36" i="18"/>
  <c r="BI36" i="18"/>
  <c r="BJ36" i="18"/>
  <c r="BK36" i="18"/>
  <c r="BL36" i="18"/>
  <c r="F37" i="18"/>
  <c r="G37" i="18"/>
  <c r="H37" i="18"/>
  <c r="I37" i="18"/>
  <c r="J37" i="18"/>
  <c r="K37" i="18"/>
  <c r="L37" i="18"/>
  <c r="M37" i="18"/>
  <c r="N37" i="18"/>
  <c r="O37" i="18"/>
  <c r="P37" i="18"/>
  <c r="Q37" i="18"/>
  <c r="R37" i="18"/>
  <c r="S37" i="18"/>
  <c r="T37" i="18"/>
  <c r="U37" i="18"/>
  <c r="V37" i="18"/>
  <c r="W37" i="18"/>
  <c r="X37" i="18"/>
  <c r="Y37" i="18"/>
  <c r="Z37" i="18"/>
  <c r="AA37" i="18"/>
  <c r="AB37" i="18"/>
  <c r="AC37" i="18"/>
  <c r="AD37" i="18"/>
  <c r="AE37" i="18"/>
  <c r="AF37" i="18"/>
  <c r="AG37" i="18"/>
  <c r="AH37" i="18"/>
  <c r="AI37" i="18"/>
  <c r="AJ37" i="18"/>
  <c r="AK37" i="18"/>
  <c r="AL37" i="18"/>
  <c r="AM37" i="18"/>
  <c r="AN37" i="18"/>
  <c r="AO37" i="18"/>
  <c r="AP37" i="18"/>
  <c r="AQ37" i="18"/>
  <c r="AR37" i="18"/>
  <c r="AS37" i="18"/>
  <c r="AT37" i="18"/>
  <c r="AU37" i="18"/>
  <c r="AV37" i="18"/>
  <c r="AW37" i="18"/>
  <c r="AX37" i="18"/>
  <c r="AY37" i="18"/>
  <c r="AZ37" i="18"/>
  <c r="BA37" i="18"/>
  <c r="BB37" i="18"/>
  <c r="BC37" i="18"/>
  <c r="BD37" i="18"/>
  <c r="BE37" i="18"/>
  <c r="BF37" i="18"/>
  <c r="BG37" i="18"/>
  <c r="BH37" i="18"/>
  <c r="BI37" i="18"/>
  <c r="BJ37" i="18"/>
  <c r="BK37" i="18"/>
  <c r="BL37" i="18"/>
  <c r="F38" i="18"/>
  <c r="G38" i="18"/>
  <c r="H38" i="18"/>
  <c r="I38" i="18"/>
  <c r="J38" i="18"/>
  <c r="K38" i="18"/>
  <c r="L38" i="18"/>
  <c r="M38" i="18"/>
  <c r="N38" i="18"/>
  <c r="O38" i="18"/>
  <c r="P38" i="18"/>
  <c r="Q38" i="18"/>
  <c r="R38" i="18"/>
  <c r="S38" i="18"/>
  <c r="T38" i="18"/>
  <c r="U38" i="18"/>
  <c r="V38" i="18"/>
  <c r="W38" i="18"/>
  <c r="X38" i="18"/>
  <c r="Y38" i="18"/>
  <c r="Z38" i="18"/>
  <c r="AA38" i="18"/>
  <c r="AB38" i="18"/>
  <c r="AC38" i="18"/>
  <c r="AD38" i="18"/>
  <c r="AE38" i="18"/>
  <c r="AF38" i="18"/>
  <c r="AG38" i="18"/>
  <c r="AH38" i="18"/>
  <c r="AI38" i="18"/>
  <c r="AJ38" i="18"/>
  <c r="AK38" i="18"/>
  <c r="AL38" i="18"/>
  <c r="AM38" i="18"/>
  <c r="AN38" i="18"/>
  <c r="AO38" i="18"/>
  <c r="AP38" i="18"/>
  <c r="AQ38" i="18"/>
  <c r="AR38" i="18"/>
  <c r="AS38" i="18"/>
  <c r="AT38" i="18"/>
  <c r="AU38" i="18"/>
  <c r="AV38" i="18"/>
  <c r="AW38" i="18"/>
  <c r="AX38" i="18"/>
  <c r="AY38" i="18"/>
  <c r="AZ38" i="18"/>
  <c r="BA38" i="18"/>
  <c r="BB38" i="18"/>
  <c r="BC38" i="18"/>
  <c r="BD38" i="18"/>
  <c r="BE38" i="18"/>
  <c r="BF38" i="18"/>
  <c r="BG38" i="18"/>
  <c r="BH38" i="18"/>
  <c r="BI38" i="18"/>
  <c r="BJ38" i="18"/>
  <c r="BK38" i="18"/>
  <c r="BL38" i="18"/>
  <c r="F39" i="18"/>
  <c r="G39" i="18"/>
  <c r="H39" i="18"/>
  <c r="I39" i="18"/>
  <c r="J39" i="18"/>
  <c r="K39" i="18"/>
  <c r="L39" i="18"/>
  <c r="M39" i="18"/>
  <c r="N39" i="18"/>
  <c r="O39" i="18"/>
  <c r="P39" i="18"/>
  <c r="Q39" i="18"/>
  <c r="R39" i="18"/>
  <c r="S39" i="18"/>
  <c r="T39" i="18"/>
  <c r="U39" i="18"/>
  <c r="V39" i="18"/>
  <c r="W39" i="18"/>
  <c r="X39" i="18"/>
  <c r="Y39" i="18"/>
  <c r="Z39" i="18"/>
  <c r="AA39" i="18"/>
  <c r="AB39" i="18"/>
  <c r="AC39" i="18"/>
  <c r="AD39" i="18"/>
  <c r="AE39" i="18"/>
  <c r="AF39" i="18"/>
  <c r="AG39" i="18"/>
  <c r="AH39" i="18"/>
  <c r="AI39" i="18"/>
  <c r="AJ39" i="18"/>
  <c r="AK39" i="18"/>
  <c r="AL39" i="18"/>
  <c r="AM39" i="18"/>
  <c r="AN39" i="18"/>
  <c r="AO39" i="18"/>
  <c r="AP39" i="18"/>
  <c r="AQ39" i="18"/>
  <c r="AR39" i="18"/>
  <c r="AS39" i="18"/>
  <c r="AT39" i="18"/>
  <c r="AU39" i="18"/>
  <c r="AV39" i="18"/>
  <c r="AW39" i="18"/>
  <c r="AX39" i="18"/>
  <c r="AY39" i="18"/>
  <c r="AZ39" i="18"/>
  <c r="BA39" i="18"/>
  <c r="BB39" i="18"/>
  <c r="BC39" i="18"/>
  <c r="BD39" i="18"/>
  <c r="BE39" i="18"/>
  <c r="BF39" i="18"/>
  <c r="BG39" i="18"/>
  <c r="BH39" i="18"/>
  <c r="BI39" i="18"/>
  <c r="BJ39" i="18"/>
  <c r="BK39" i="18"/>
  <c r="BL39" i="18"/>
  <c r="F40" i="18"/>
  <c r="G40" i="18"/>
  <c r="H40" i="18"/>
  <c r="I40" i="18"/>
  <c r="J40" i="18"/>
  <c r="K40" i="18"/>
  <c r="L40" i="18"/>
  <c r="M40" i="18"/>
  <c r="N40" i="18"/>
  <c r="O40" i="18"/>
  <c r="P40" i="18"/>
  <c r="Q40" i="18"/>
  <c r="R40" i="18"/>
  <c r="S40" i="18"/>
  <c r="T40" i="18"/>
  <c r="U40" i="18"/>
  <c r="V40" i="18"/>
  <c r="W40" i="18"/>
  <c r="X40" i="18"/>
  <c r="Y40" i="18"/>
  <c r="Z40" i="18"/>
  <c r="AA40" i="18"/>
  <c r="AB40" i="18"/>
  <c r="AC40" i="18"/>
  <c r="AD40" i="18"/>
  <c r="AE40" i="18"/>
  <c r="AF40" i="18"/>
  <c r="AG40" i="18"/>
  <c r="AH40" i="18"/>
  <c r="AI40" i="18"/>
  <c r="AJ40" i="18"/>
  <c r="AK40" i="18"/>
  <c r="AL40" i="18"/>
  <c r="AM40" i="18"/>
  <c r="AN40" i="18"/>
  <c r="AO40" i="18"/>
  <c r="AP40" i="18"/>
  <c r="AQ40" i="18"/>
  <c r="AR40" i="18"/>
  <c r="AS40" i="18"/>
  <c r="AT40" i="18"/>
  <c r="AU40" i="18"/>
  <c r="AV40" i="18"/>
  <c r="AW40" i="18"/>
  <c r="AX40" i="18"/>
  <c r="AY40" i="18"/>
  <c r="AZ40" i="18"/>
  <c r="BA40" i="18"/>
  <c r="BB40" i="18"/>
  <c r="BC40" i="18"/>
  <c r="BD40" i="18"/>
  <c r="BE40" i="18"/>
  <c r="BF40" i="18"/>
  <c r="BG40" i="18"/>
  <c r="BH40" i="18"/>
  <c r="BI40" i="18"/>
  <c r="BJ40" i="18"/>
  <c r="BK40" i="18"/>
  <c r="BL40" i="18"/>
  <c r="F41" i="18"/>
  <c r="G41" i="18"/>
  <c r="H41" i="18"/>
  <c r="I41" i="18"/>
  <c r="J41" i="18"/>
  <c r="K41" i="18"/>
  <c r="L41" i="18"/>
  <c r="M41" i="18"/>
  <c r="N41" i="18"/>
  <c r="O41" i="18"/>
  <c r="P41" i="18"/>
  <c r="Q41" i="18"/>
  <c r="R41" i="18"/>
  <c r="S41" i="18"/>
  <c r="T41" i="18"/>
  <c r="U41" i="18"/>
  <c r="V41" i="18"/>
  <c r="W41" i="18"/>
  <c r="X41" i="18"/>
  <c r="Y41" i="18"/>
  <c r="Z41" i="18"/>
  <c r="AA41" i="18"/>
  <c r="AB41" i="18"/>
  <c r="AC41" i="18"/>
  <c r="AD41" i="18"/>
  <c r="AE41" i="18"/>
  <c r="AF41" i="18"/>
  <c r="AG41" i="18"/>
  <c r="AH41" i="18"/>
  <c r="AI41" i="18"/>
  <c r="AJ41" i="18"/>
  <c r="AK41" i="18"/>
  <c r="AL41" i="18"/>
  <c r="AM41" i="18"/>
  <c r="AN41" i="18"/>
  <c r="AO41" i="18"/>
  <c r="AP41" i="18"/>
  <c r="AQ41" i="18"/>
  <c r="AR41" i="18"/>
  <c r="AS41" i="18"/>
  <c r="AT41" i="18"/>
  <c r="AU41" i="18"/>
  <c r="AV41" i="18"/>
  <c r="AW41" i="18"/>
  <c r="AX41" i="18"/>
  <c r="AY41" i="18"/>
  <c r="AZ41" i="18"/>
  <c r="BA41" i="18"/>
  <c r="BB41" i="18"/>
  <c r="BC41" i="18"/>
  <c r="BD41" i="18"/>
  <c r="BE41" i="18"/>
  <c r="BF41" i="18"/>
  <c r="BG41" i="18"/>
  <c r="BH41" i="18"/>
  <c r="BI41" i="18"/>
  <c r="BJ41" i="18"/>
  <c r="BK41" i="18"/>
  <c r="BL41" i="18"/>
  <c r="F42" i="18"/>
  <c r="G42" i="18"/>
  <c r="H42" i="18"/>
  <c r="I42" i="18"/>
  <c r="J42" i="18"/>
  <c r="K42" i="18"/>
  <c r="L42" i="18"/>
  <c r="M42" i="18"/>
  <c r="N42" i="18"/>
  <c r="O42" i="18"/>
  <c r="P42" i="18"/>
  <c r="Q42" i="18"/>
  <c r="R42" i="18"/>
  <c r="S42" i="18"/>
  <c r="T42" i="18"/>
  <c r="U42" i="18"/>
  <c r="V42" i="18"/>
  <c r="W42" i="18"/>
  <c r="X42" i="18"/>
  <c r="Y42" i="18"/>
  <c r="Z42" i="18"/>
  <c r="AA42" i="18"/>
  <c r="AB42" i="18"/>
  <c r="AC42" i="18"/>
  <c r="AD42" i="18"/>
  <c r="AE42" i="18"/>
  <c r="AF42" i="18"/>
  <c r="AG42" i="18"/>
  <c r="AH42" i="18"/>
  <c r="AI42" i="18"/>
  <c r="AJ42" i="18"/>
  <c r="AK42" i="18"/>
  <c r="AL42" i="18"/>
  <c r="AM42" i="18"/>
  <c r="AN42" i="18"/>
  <c r="AO42" i="18"/>
  <c r="AP42" i="18"/>
  <c r="AQ42" i="18"/>
  <c r="AR42" i="18"/>
  <c r="AS42" i="18"/>
  <c r="AT42" i="18"/>
  <c r="AU42" i="18"/>
  <c r="AV42" i="18"/>
  <c r="AW42" i="18"/>
  <c r="AX42" i="18"/>
  <c r="AY42" i="18"/>
  <c r="AZ42" i="18"/>
  <c r="BA42" i="18"/>
  <c r="BB42" i="18"/>
  <c r="BC42" i="18"/>
  <c r="BD42" i="18"/>
  <c r="BE42" i="18"/>
  <c r="BF42" i="18"/>
  <c r="BG42" i="18"/>
  <c r="BH42" i="18"/>
  <c r="BI42" i="18"/>
  <c r="BJ42" i="18"/>
  <c r="BK42" i="18"/>
  <c r="BL42" i="18"/>
  <c r="F43" i="18"/>
  <c r="G43" i="18"/>
  <c r="H43" i="18"/>
  <c r="I43" i="18"/>
  <c r="J43" i="18"/>
  <c r="K43" i="18"/>
  <c r="L43" i="18"/>
  <c r="M43" i="18"/>
  <c r="N43" i="18"/>
  <c r="O43" i="18"/>
  <c r="P43" i="18"/>
  <c r="Q43" i="18"/>
  <c r="R43" i="18"/>
  <c r="S43" i="18"/>
  <c r="T43" i="18"/>
  <c r="U43" i="18"/>
  <c r="V43" i="18"/>
  <c r="W43" i="18"/>
  <c r="X43" i="18"/>
  <c r="Y43" i="18"/>
  <c r="Z43" i="18"/>
  <c r="AA43" i="18"/>
  <c r="AB43" i="18"/>
  <c r="AC43" i="18"/>
  <c r="AD43" i="18"/>
  <c r="AE43" i="18"/>
  <c r="AF43" i="18"/>
  <c r="AG43" i="18"/>
  <c r="AH43" i="18"/>
  <c r="AI43" i="18"/>
  <c r="AJ43" i="18"/>
  <c r="AK43" i="18"/>
  <c r="AL43" i="18"/>
  <c r="AM43" i="18"/>
  <c r="AN43" i="18"/>
  <c r="AO43" i="18"/>
  <c r="AP43" i="18"/>
  <c r="AQ43" i="18"/>
  <c r="AR43" i="18"/>
  <c r="AS43" i="18"/>
  <c r="AT43" i="18"/>
  <c r="AU43" i="18"/>
  <c r="AV43" i="18"/>
  <c r="AW43" i="18"/>
  <c r="AX43" i="18"/>
  <c r="AY43" i="18"/>
  <c r="AZ43" i="18"/>
  <c r="BA43" i="18"/>
  <c r="BB43" i="18"/>
  <c r="BC43" i="18"/>
  <c r="BD43" i="18"/>
  <c r="BE43" i="18"/>
  <c r="BF43" i="18"/>
  <c r="BG43" i="18"/>
  <c r="BH43" i="18"/>
  <c r="BI43" i="18"/>
  <c r="BJ43" i="18"/>
  <c r="BK43" i="18"/>
  <c r="BL43" i="18"/>
  <c r="F44" i="18"/>
  <c r="G44" i="18"/>
  <c r="H44" i="18"/>
  <c r="I44" i="18"/>
  <c r="J44" i="18"/>
  <c r="K44" i="18"/>
  <c r="L44" i="18"/>
  <c r="M44" i="18"/>
  <c r="N44" i="18"/>
  <c r="O44" i="18"/>
  <c r="P44" i="18"/>
  <c r="Q44" i="18"/>
  <c r="R44" i="18"/>
  <c r="S44" i="18"/>
  <c r="T44" i="18"/>
  <c r="U44" i="18"/>
  <c r="V44" i="18"/>
  <c r="W44" i="18"/>
  <c r="X44" i="18"/>
  <c r="Y44" i="18"/>
  <c r="Z44" i="18"/>
  <c r="AA44" i="18"/>
  <c r="AB44" i="18"/>
  <c r="AC44" i="18"/>
  <c r="AD44" i="18"/>
  <c r="AE44" i="18"/>
  <c r="AF44" i="18"/>
  <c r="AG44" i="18"/>
  <c r="AH44" i="18"/>
  <c r="AI44" i="18"/>
  <c r="AJ44" i="18"/>
  <c r="AK44" i="18"/>
  <c r="AL44" i="18"/>
  <c r="AM44" i="18"/>
  <c r="AN44" i="18"/>
  <c r="AO44" i="18"/>
  <c r="AP44" i="18"/>
  <c r="AQ44" i="18"/>
  <c r="AR44" i="18"/>
  <c r="AS44" i="18"/>
  <c r="AT44" i="18"/>
  <c r="AU44" i="18"/>
  <c r="AV44" i="18"/>
  <c r="AW44" i="18"/>
  <c r="AX44" i="18"/>
  <c r="AY44" i="18"/>
  <c r="AZ44" i="18"/>
  <c r="BA44" i="18"/>
  <c r="BB44" i="18"/>
  <c r="BC44" i="18"/>
  <c r="BD44" i="18"/>
  <c r="BE44" i="18"/>
  <c r="BF44" i="18"/>
  <c r="BG44" i="18"/>
  <c r="BH44" i="18"/>
  <c r="BI44" i="18"/>
  <c r="BJ44" i="18"/>
  <c r="BK44" i="18"/>
  <c r="BL44" i="18"/>
  <c r="F30" i="18"/>
  <c r="G30" i="18"/>
  <c r="H30" i="18"/>
  <c r="I30" i="18"/>
  <c r="J30" i="18"/>
  <c r="K30" i="18"/>
  <c r="L30" i="18"/>
  <c r="M30" i="18"/>
  <c r="N30" i="18"/>
  <c r="O30" i="18"/>
  <c r="P30" i="18"/>
  <c r="Q30" i="18"/>
  <c r="R30" i="18"/>
  <c r="S30" i="18"/>
  <c r="T30" i="18"/>
  <c r="U30" i="18"/>
  <c r="V30" i="18"/>
  <c r="W30" i="18"/>
  <c r="X30" i="18"/>
  <c r="Y30" i="18"/>
  <c r="Z30" i="18"/>
  <c r="AA30" i="18"/>
  <c r="AB30" i="18"/>
  <c r="AC30" i="18"/>
  <c r="AD30" i="18"/>
  <c r="AE30" i="18"/>
  <c r="AF30" i="18"/>
  <c r="AG30" i="18"/>
  <c r="AH30" i="18"/>
  <c r="AI30" i="18"/>
  <c r="AJ30" i="18"/>
  <c r="AK30" i="18"/>
  <c r="AL30" i="18"/>
  <c r="AM30" i="18"/>
  <c r="AN30" i="18"/>
  <c r="AO30" i="18"/>
  <c r="AP30" i="18"/>
  <c r="AQ30" i="18"/>
  <c r="AR30" i="18"/>
  <c r="AS30" i="18"/>
  <c r="AT30" i="18"/>
  <c r="AU30" i="18"/>
  <c r="AV30" i="18"/>
  <c r="AW30" i="18"/>
  <c r="AX30" i="18"/>
  <c r="AY30" i="18"/>
  <c r="AZ30" i="18"/>
  <c r="BA30" i="18"/>
  <c r="BB30" i="18"/>
  <c r="BC30" i="18"/>
  <c r="BD30" i="18"/>
  <c r="BE30" i="18"/>
  <c r="BF30" i="18"/>
  <c r="BG30" i="18"/>
  <c r="BH30" i="18"/>
  <c r="BI30" i="18"/>
  <c r="BJ30" i="18"/>
  <c r="BK30" i="18"/>
  <c r="BL30" i="18"/>
  <c r="F31" i="18"/>
  <c r="G31" i="18"/>
  <c r="H31" i="18"/>
  <c r="I31" i="18"/>
  <c r="J31" i="18"/>
  <c r="K31" i="18"/>
  <c r="L31" i="18"/>
  <c r="M31" i="18"/>
  <c r="N31" i="18"/>
  <c r="O31" i="18"/>
  <c r="P31" i="18"/>
  <c r="Q31" i="18"/>
  <c r="R31" i="18"/>
  <c r="S31" i="18"/>
  <c r="T31" i="18"/>
  <c r="U31" i="18"/>
  <c r="V31" i="18"/>
  <c r="W31" i="18"/>
  <c r="X31" i="18"/>
  <c r="Y31" i="18"/>
  <c r="Z31" i="18"/>
  <c r="AA31" i="18"/>
  <c r="AB31" i="18"/>
  <c r="AC31" i="18"/>
  <c r="AD31" i="18"/>
  <c r="AE31" i="18"/>
  <c r="AF31" i="18"/>
  <c r="AG31" i="18"/>
  <c r="AH31" i="18"/>
  <c r="AI31" i="18"/>
  <c r="AJ31" i="18"/>
  <c r="AK31" i="18"/>
  <c r="AL31" i="18"/>
  <c r="AM31" i="18"/>
  <c r="AN31" i="18"/>
  <c r="AO31" i="18"/>
  <c r="AP31" i="18"/>
  <c r="AQ31" i="18"/>
  <c r="AR31" i="18"/>
  <c r="AS31" i="18"/>
  <c r="AT31" i="18"/>
  <c r="AU31" i="18"/>
  <c r="AV31" i="18"/>
  <c r="AW31" i="18"/>
  <c r="AX31" i="18"/>
  <c r="AY31" i="18"/>
  <c r="AZ31" i="18"/>
  <c r="BA31" i="18"/>
  <c r="BB31" i="18"/>
  <c r="BC31" i="18"/>
  <c r="BD31" i="18"/>
  <c r="BE31" i="18"/>
  <c r="BF31" i="18"/>
  <c r="BG31" i="18"/>
  <c r="BH31" i="18"/>
  <c r="BI31" i="18"/>
  <c r="BJ31" i="18"/>
  <c r="BK31" i="18"/>
  <c r="BL31" i="18"/>
  <c r="C167" i="19"/>
  <c r="C163" i="19"/>
  <c r="B167" i="19"/>
  <c r="B163" i="19"/>
  <c r="C153" i="19"/>
  <c r="B153" i="19"/>
  <c r="E132" i="19"/>
  <c r="C132" i="19"/>
  <c r="B132" i="19"/>
  <c r="E125" i="16"/>
  <c r="C125" i="16"/>
  <c r="B125" i="16"/>
  <c r="B54" i="19"/>
  <c r="D110" i="11" l="1"/>
  <c r="F118" i="11"/>
  <c r="F289" i="11"/>
  <c r="E75" i="11"/>
  <c r="E9" i="11"/>
  <c r="D63" i="11"/>
  <c r="F83" i="11"/>
  <c r="E102" i="11"/>
  <c r="F201" i="11"/>
  <c r="E91" i="11"/>
  <c r="F106" i="11"/>
  <c r="F158" i="11"/>
  <c r="E25" i="11"/>
  <c r="F75" i="11"/>
  <c r="F246" i="11"/>
  <c r="E63" i="11"/>
  <c r="F79" i="11"/>
  <c r="F114" i="11"/>
  <c r="F95" i="11"/>
  <c r="F9" i="11"/>
  <c r="F17" i="11"/>
  <c r="F102" i="11"/>
  <c r="F110" i="11"/>
  <c r="F98" i="11"/>
  <c r="E114" i="11"/>
  <c r="F267" i="11"/>
  <c r="AG3" i="21"/>
  <c r="F73" i="2"/>
  <c r="D132" i="19"/>
  <c r="E167" i="19"/>
  <c r="G91" i="22"/>
  <c r="G94" i="22"/>
  <c r="G92" i="22"/>
  <c r="G88" i="22"/>
  <c r="G90" i="22"/>
  <c r="G93" i="22"/>
  <c r="G96" i="22"/>
  <c r="G95" i="22"/>
  <c r="G89" i="22"/>
  <c r="AU91" i="22"/>
  <c r="AU94" i="22"/>
  <c r="AU89" i="22"/>
  <c r="AU92" i="22"/>
  <c r="AU90" i="22"/>
  <c r="AU88" i="22"/>
  <c r="AU93" i="22"/>
  <c r="AU96" i="22"/>
  <c r="AU95" i="22"/>
  <c r="E79" i="11"/>
  <c r="H89" i="22"/>
  <c r="H96" i="22"/>
  <c r="H91" i="22"/>
  <c r="H94" i="22"/>
  <c r="H95" i="22"/>
  <c r="H88" i="22"/>
  <c r="H90" i="22"/>
  <c r="H93" i="22"/>
  <c r="H92" i="22"/>
  <c r="P89" i="22"/>
  <c r="P96" i="22"/>
  <c r="P91" i="22"/>
  <c r="P94" i="22"/>
  <c r="P95" i="22"/>
  <c r="P90" i="22"/>
  <c r="P93" i="22"/>
  <c r="P88" i="22"/>
  <c r="P92" i="22"/>
  <c r="X89" i="22"/>
  <c r="X96" i="22"/>
  <c r="X91" i="22"/>
  <c r="X88" i="22"/>
  <c r="X94" i="22"/>
  <c r="X95" i="22"/>
  <c r="X90" i="22"/>
  <c r="X93" i="22"/>
  <c r="X92" i="22"/>
  <c r="AF89" i="22"/>
  <c r="AF96" i="22"/>
  <c r="AF88" i="22"/>
  <c r="AF91" i="22"/>
  <c r="AF94" i="22"/>
  <c r="AF95" i="22"/>
  <c r="AF90" i="22"/>
  <c r="AF92" i="22"/>
  <c r="AF93" i="22"/>
  <c r="AN89" i="22"/>
  <c r="AN88" i="22"/>
  <c r="AN96" i="22"/>
  <c r="AN91" i="22"/>
  <c r="AN94" i="22"/>
  <c r="AN95" i="22"/>
  <c r="AN90" i="22"/>
  <c r="AN93" i="22"/>
  <c r="AN92" i="22"/>
  <c r="AV96" i="22"/>
  <c r="AV91" i="22"/>
  <c r="AV94" i="22"/>
  <c r="AV89" i="22"/>
  <c r="AV95" i="22"/>
  <c r="AV90" i="22"/>
  <c r="AV88" i="22"/>
  <c r="AV93" i="22"/>
  <c r="AV92" i="22"/>
  <c r="BD96" i="22"/>
  <c r="BD91" i="22"/>
  <c r="BD94" i="22"/>
  <c r="BD89" i="22"/>
  <c r="BD95" i="22"/>
  <c r="BD88" i="22"/>
  <c r="BD90" i="22"/>
  <c r="BD93" i="22"/>
  <c r="BD92" i="22"/>
  <c r="BL96" i="22"/>
  <c r="BL91" i="22"/>
  <c r="BL94" i="22"/>
  <c r="BL89" i="22"/>
  <c r="BL88" i="22"/>
  <c r="BL95" i="22"/>
  <c r="BL90" i="22"/>
  <c r="BL92" i="22"/>
  <c r="BL93" i="22"/>
  <c r="F63" i="11"/>
  <c r="W91" i="22"/>
  <c r="W88" i="22"/>
  <c r="W94" i="22"/>
  <c r="W92" i="22"/>
  <c r="W89" i="22"/>
  <c r="W90" i="22"/>
  <c r="W93" i="22"/>
  <c r="W95" i="22"/>
  <c r="W96" i="22"/>
  <c r="I89" i="22"/>
  <c r="I93" i="22"/>
  <c r="I91" i="22"/>
  <c r="I94" i="22"/>
  <c r="I92" i="22"/>
  <c r="I95" i="22"/>
  <c r="I88" i="22"/>
  <c r="I96" i="22"/>
  <c r="I90" i="22"/>
  <c r="Q93" i="22"/>
  <c r="Q91" i="22"/>
  <c r="Q94" i="22"/>
  <c r="Q88" i="22"/>
  <c r="Q92" i="22"/>
  <c r="Q95" i="22"/>
  <c r="Q89" i="22"/>
  <c r="Q96" i="22"/>
  <c r="Q90" i="22"/>
  <c r="Y93" i="22"/>
  <c r="Y91" i="22"/>
  <c r="Y88" i="22"/>
  <c r="Y94" i="22"/>
  <c r="Y92" i="22"/>
  <c r="Y89" i="22"/>
  <c r="Y95" i="22"/>
  <c r="Y90" i="22"/>
  <c r="Y96" i="22"/>
  <c r="AG93" i="22"/>
  <c r="AG88" i="22"/>
  <c r="AG91" i="22"/>
  <c r="AG94" i="22"/>
  <c r="AG89" i="22"/>
  <c r="AG92" i="22"/>
  <c r="AG96" i="22"/>
  <c r="AG90" i="22"/>
  <c r="AG95" i="22"/>
  <c r="AO93" i="22"/>
  <c r="AO88" i="22"/>
  <c r="AO91" i="22"/>
  <c r="AO94" i="22"/>
  <c r="AO92" i="22"/>
  <c r="AO95" i="22"/>
  <c r="AO90" i="22"/>
  <c r="AO89" i="22"/>
  <c r="AO96" i="22"/>
  <c r="AW88" i="22"/>
  <c r="AW93" i="22"/>
  <c r="AW91" i="22"/>
  <c r="AW94" i="22"/>
  <c r="AW92" i="22"/>
  <c r="AW89" i="22"/>
  <c r="AW96" i="22"/>
  <c r="AW95" i="22"/>
  <c r="AW90" i="22"/>
  <c r="BE93" i="22"/>
  <c r="BE91" i="22"/>
  <c r="BE94" i="22"/>
  <c r="BE92" i="22"/>
  <c r="BE90" i="22"/>
  <c r="BE96" i="22"/>
  <c r="BE89" i="22"/>
  <c r="BE95" i="22"/>
  <c r="BE88" i="22"/>
  <c r="D98" i="11"/>
  <c r="E110" i="11"/>
  <c r="D246" i="11"/>
  <c r="E289" i="11"/>
  <c r="J88" i="22"/>
  <c r="J90" i="22"/>
  <c r="J89" i="22"/>
  <c r="J93" i="22"/>
  <c r="J96" i="22"/>
  <c r="J91" i="22"/>
  <c r="J92" i="22"/>
  <c r="J95" i="22"/>
  <c r="J94" i="22"/>
  <c r="R89" i="22"/>
  <c r="R90" i="22"/>
  <c r="R93" i="22"/>
  <c r="R96" i="22"/>
  <c r="R91" i="22"/>
  <c r="R88" i="22"/>
  <c r="R92" i="22"/>
  <c r="R95" i="22"/>
  <c r="R94" i="22"/>
  <c r="Z90" i="22"/>
  <c r="Z93" i="22"/>
  <c r="Z96" i="22"/>
  <c r="Z91" i="22"/>
  <c r="Z92" i="22"/>
  <c r="Z89" i="22"/>
  <c r="Z95" i="22"/>
  <c r="Z94" i="22"/>
  <c r="Z88" i="22"/>
  <c r="AH90" i="22"/>
  <c r="AH93" i="22"/>
  <c r="AH96" i="22"/>
  <c r="AH88" i="22"/>
  <c r="AH91" i="22"/>
  <c r="AH89" i="22"/>
  <c r="AH92" i="22"/>
  <c r="AH94" i="22"/>
  <c r="AH95" i="22"/>
  <c r="AP90" i="22"/>
  <c r="AP93" i="22"/>
  <c r="AP88" i="22"/>
  <c r="AP96" i="22"/>
  <c r="AP91" i="22"/>
  <c r="AP89" i="22"/>
  <c r="AP92" i="22"/>
  <c r="AP95" i="22"/>
  <c r="AP94" i="22"/>
  <c r="AX90" i="22"/>
  <c r="AX88" i="22"/>
  <c r="AX93" i="22"/>
  <c r="AX96" i="22"/>
  <c r="AX91" i="22"/>
  <c r="AX89" i="22"/>
  <c r="AX92" i="22"/>
  <c r="AX94" i="22"/>
  <c r="AX95" i="22"/>
  <c r="BF88" i="22"/>
  <c r="BF90" i="22"/>
  <c r="BF93" i="22"/>
  <c r="BF96" i="22"/>
  <c r="BF91" i="22"/>
  <c r="BF89" i="22"/>
  <c r="BF92" i="22"/>
  <c r="BF94" i="22"/>
  <c r="BF95" i="22"/>
  <c r="D126" i="11"/>
  <c r="D162" i="11"/>
  <c r="E246" i="11"/>
  <c r="O91" i="22"/>
  <c r="O94" i="22"/>
  <c r="O88" i="22"/>
  <c r="O92" i="22"/>
  <c r="O90" i="22"/>
  <c r="O89" i="22"/>
  <c r="O93" i="22"/>
  <c r="O96" i="22"/>
  <c r="O95" i="22"/>
  <c r="D95" i="11"/>
  <c r="F154" i="11"/>
  <c r="E154" i="11"/>
  <c r="D154" i="11"/>
  <c r="K88" i="22"/>
  <c r="K95" i="22"/>
  <c r="K90" i="22"/>
  <c r="K89" i="22"/>
  <c r="K93" i="22"/>
  <c r="K94" i="22"/>
  <c r="K92" i="22"/>
  <c r="K91" i="22"/>
  <c r="K96" i="22"/>
  <c r="S88" i="22"/>
  <c r="S95" i="22"/>
  <c r="S89" i="22"/>
  <c r="S90" i="22"/>
  <c r="S93" i="22"/>
  <c r="S94" i="22"/>
  <c r="S96" i="22"/>
  <c r="S92" i="22"/>
  <c r="S91" i="22"/>
  <c r="AA88" i="22"/>
  <c r="AA89" i="22"/>
  <c r="AA95" i="22"/>
  <c r="AA90" i="22"/>
  <c r="AA93" i="22"/>
  <c r="AA94" i="22"/>
  <c r="AA91" i="22"/>
  <c r="AA96" i="22"/>
  <c r="AA92" i="22"/>
  <c r="AI88" i="22"/>
  <c r="AI95" i="22"/>
  <c r="AI90" i="22"/>
  <c r="AI93" i="22"/>
  <c r="AI94" i="22"/>
  <c r="AI92" i="22"/>
  <c r="AI91" i="22"/>
  <c r="AI96" i="22"/>
  <c r="AI89" i="22"/>
  <c r="AQ88" i="22"/>
  <c r="AQ95" i="22"/>
  <c r="AQ90" i="22"/>
  <c r="AQ93" i="22"/>
  <c r="AQ94" i="22"/>
  <c r="AQ89" i="22"/>
  <c r="AQ92" i="22"/>
  <c r="AQ91" i="22"/>
  <c r="AQ96" i="22"/>
  <c r="AY88" i="22"/>
  <c r="AY95" i="22"/>
  <c r="AY90" i="22"/>
  <c r="AY93" i="22"/>
  <c r="AY94" i="22"/>
  <c r="AY89" i="22"/>
  <c r="AY92" i="22"/>
  <c r="AY96" i="22"/>
  <c r="AY91" i="22"/>
  <c r="BG88" i="22"/>
  <c r="BG95" i="22"/>
  <c r="BG90" i="22"/>
  <c r="BG93" i="22"/>
  <c r="BG94" i="22"/>
  <c r="BG89" i="22"/>
  <c r="BG91" i="22"/>
  <c r="BG96" i="22"/>
  <c r="BG92" i="22"/>
  <c r="D17" i="11"/>
  <c r="E126" i="11"/>
  <c r="E162" i="11"/>
  <c r="D267" i="11"/>
  <c r="AE88" i="22"/>
  <c r="AE91" i="22"/>
  <c r="AE94" i="22"/>
  <c r="AE92" i="22"/>
  <c r="AE90" i="22"/>
  <c r="AE93" i="22"/>
  <c r="AE96" i="22"/>
  <c r="AE89" i="22"/>
  <c r="AE95" i="22"/>
  <c r="BC91" i="22"/>
  <c r="BC94" i="22"/>
  <c r="BC89" i="22"/>
  <c r="BC92" i="22"/>
  <c r="BC88" i="22"/>
  <c r="BC90" i="22"/>
  <c r="BC93" i="22"/>
  <c r="BC95" i="22"/>
  <c r="BC96" i="22"/>
  <c r="L92" i="22"/>
  <c r="L88" i="22"/>
  <c r="L95" i="22"/>
  <c r="L90" i="22"/>
  <c r="L89" i="22"/>
  <c r="L93" i="22"/>
  <c r="L91" i="22"/>
  <c r="L94" i="22"/>
  <c r="L96" i="22"/>
  <c r="T92" i="22"/>
  <c r="T95" i="22"/>
  <c r="T89" i="22"/>
  <c r="T90" i="22"/>
  <c r="T93" i="22"/>
  <c r="T91" i="22"/>
  <c r="T94" i="22"/>
  <c r="T96" i="22"/>
  <c r="T88" i="22"/>
  <c r="AB92" i="22"/>
  <c r="AB89" i="22"/>
  <c r="AB95" i="22"/>
  <c r="AB90" i="22"/>
  <c r="AB93" i="22"/>
  <c r="AB88" i="22"/>
  <c r="AB91" i="22"/>
  <c r="AB94" i="22"/>
  <c r="AB96" i="22"/>
  <c r="AJ89" i="22"/>
  <c r="AJ92" i="22"/>
  <c r="AJ90" i="22"/>
  <c r="AJ93" i="22"/>
  <c r="AJ91" i="22"/>
  <c r="AJ94" i="22"/>
  <c r="AJ88" i="22"/>
  <c r="AJ96" i="22"/>
  <c r="AJ95" i="22"/>
  <c r="AR92" i="22"/>
  <c r="AR90" i="22"/>
  <c r="AR88" i="22"/>
  <c r="AR93" i="22"/>
  <c r="AR91" i="22"/>
  <c r="AR94" i="22"/>
  <c r="AR96" i="22"/>
  <c r="AR95" i="22"/>
  <c r="AR89" i="22"/>
  <c r="AZ92" i="22"/>
  <c r="AZ88" i="22"/>
  <c r="AZ90" i="22"/>
  <c r="AZ93" i="22"/>
  <c r="AZ91" i="22"/>
  <c r="AZ94" i="22"/>
  <c r="AZ89" i="22"/>
  <c r="AZ95" i="22"/>
  <c r="AZ96" i="22"/>
  <c r="BH92" i="22"/>
  <c r="BH88" i="22"/>
  <c r="BH90" i="22"/>
  <c r="BH93" i="22"/>
  <c r="BH91" i="22"/>
  <c r="BH94" i="22"/>
  <c r="BH89" i="22"/>
  <c r="BH96" i="22"/>
  <c r="BH95" i="22"/>
  <c r="E17" i="11"/>
  <c r="F126" i="11"/>
  <c r="F162" i="11"/>
  <c r="D170" i="11"/>
  <c r="D201" i="11"/>
  <c r="E267" i="11"/>
  <c r="AM91" i="22"/>
  <c r="AM94" i="22"/>
  <c r="AM89" i="22"/>
  <c r="AM92" i="22"/>
  <c r="AM90" i="22"/>
  <c r="AM93" i="22"/>
  <c r="AM88" i="22"/>
  <c r="AM95" i="22"/>
  <c r="AM96" i="22"/>
  <c r="BK91" i="22"/>
  <c r="BK94" i="22"/>
  <c r="BK89" i="22"/>
  <c r="BK92" i="22"/>
  <c r="BK90" i="22"/>
  <c r="BK93" i="22"/>
  <c r="BK96" i="22"/>
  <c r="BK88" i="22"/>
  <c r="BK95" i="22"/>
  <c r="M92" i="22"/>
  <c r="M88" i="22"/>
  <c r="M95" i="22"/>
  <c r="M90" i="22"/>
  <c r="M96" i="22"/>
  <c r="M91" i="22"/>
  <c r="M89" i="22"/>
  <c r="M94" i="22"/>
  <c r="M93" i="22"/>
  <c r="U88" i="22"/>
  <c r="U92" i="22"/>
  <c r="U95" i="22"/>
  <c r="U89" i="22"/>
  <c r="U90" i="22"/>
  <c r="U96" i="22"/>
  <c r="U91" i="22"/>
  <c r="U94" i="22"/>
  <c r="U93" i="22"/>
  <c r="AC92" i="22"/>
  <c r="AC89" i="22"/>
  <c r="AC95" i="22"/>
  <c r="AC90" i="22"/>
  <c r="AC96" i="22"/>
  <c r="AC88" i="22"/>
  <c r="AC91" i="22"/>
  <c r="AC94" i="22"/>
  <c r="AC93" i="22"/>
  <c r="AK89" i="22"/>
  <c r="AK92" i="22"/>
  <c r="AK95" i="22"/>
  <c r="AK90" i="22"/>
  <c r="AK88" i="22"/>
  <c r="AK96" i="22"/>
  <c r="AK91" i="22"/>
  <c r="AK93" i="22"/>
  <c r="AK94" i="22"/>
  <c r="AS89" i="22"/>
  <c r="AS92" i="22"/>
  <c r="AS95" i="22"/>
  <c r="AS90" i="22"/>
  <c r="AS96" i="22"/>
  <c r="AS91" i="22"/>
  <c r="AS94" i="22"/>
  <c r="AS88" i="22"/>
  <c r="AS93" i="22"/>
  <c r="BA89" i="22"/>
  <c r="BA92" i="22"/>
  <c r="BA95" i="22"/>
  <c r="BA88" i="22"/>
  <c r="BA90" i="22"/>
  <c r="BA96" i="22"/>
  <c r="BA91" i="22"/>
  <c r="BA94" i="22"/>
  <c r="BA93" i="22"/>
  <c r="BI89" i="22"/>
  <c r="BI92" i="22"/>
  <c r="BI88" i="22"/>
  <c r="BI95" i="22"/>
  <c r="BI90" i="22"/>
  <c r="BI96" i="22"/>
  <c r="BI91" i="22"/>
  <c r="BI94" i="22"/>
  <c r="BI93" i="22"/>
  <c r="D9" i="11"/>
  <c r="E95" i="11"/>
  <c r="D114" i="11"/>
  <c r="E170" i="11"/>
  <c r="E201" i="11"/>
  <c r="D329" i="11"/>
  <c r="F329" i="11"/>
  <c r="F88" i="22"/>
  <c r="F94" i="22"/>
  <c r="F92" i="22"/>
  <c r="F95" i="22"/>
  <c r="F93" i="22"/>
  <c r="F89" i="22"/>
  <c r="F96" i="22"/>
  <c r="F91" i="22"/>
  <c r="F90" i="22"/>
  <c r="N88" i="22"/>
  <c r="N94" i="22"/>
  <c r="N92" i="22"/>
  <c r="N95" i="22"/>
  <c r="N89" i="22"/>
  <c r="N93" i="22"/>
  <c r="N91" i="22"/>
  <c r="N90" i="22"/>
  <c r="N96" i="22"/>
  <c r="V88" i="22"/>
  <c r="V94" i="22"/>
  <c r="V92" i="22"/>
  <c r="V95" i="22"/>
  <c r="V93" i="22"/>
  <c r="V90" i="22"/>
  <c r="V89" i="22"/>
  <c r="V96" i="22"/>
  <c r="V91" i="22"/>
  <c r="AD94" i="22"/>
  <c r="AD92" i="22"/>
  <c r="AD89" i="22"/>
  <c r="AD95" i="22"/>
  <c r="AD93" i="22"/>
  <c r="AD91" i="22"/>
  <c r="AD90" i="22"/>
  <c r="AD88" i="22"/>
  <c r="AD96" i="22"/>
  <c r="AL94" i="22"/>
  <c r="AL89" i="22"/>
  <c r="AL92" i="22"/>
  <c r="AL93" i="22"/>
  <c r="AL88" i="22"/>
  <c r="AL91" i="22"/>
  <c r="AL90" i="22"/>
  <c r="AL96" i="22"/>
  <c r="AL95" i="22"/>
  <c r="AT94" i="22"/>
  <c r="AT89" i="22"/>
  <c r="AT92" i="22"/>
  <c r="AT88" i="22"/>
  <c r="AT93" i="22"/>
  <c r="AT96" i="22"/>
  <c r="AT91" i="22"/>
  <c r="AT95" i="22"/>
  <c r="AT90" i="22"/>
  <c r="BB94" i="22"/>
  <c r="BB89" i="22"/>
  <c r="BB92" i="22"/>
  <c r="BB93" i="22"/>
  <c r="BB90" i="22"/>
  <c r="BB95" i="22"/>
  <c r="BB88" i="22"/>
  <c r="BB91" i="22"/>
  <c r="BB96" i="22"/>
  <c r="BJ94" i="22"/>
  <c r="BJ89" i="22"/>
  <c r="BJ92" i="22"/>
  <c r="BJ88" i="22"/>
  <c r="BJ93" i="22"/>
  <c r="BJ91" i="22"/>
  <c r="BJ90" i="22"/>
  <c r="BJ96" i="22"/>
  <c r="BJ95" i="22"/>
  <c r="F170" i="11"/>
  <c r="D289" i="11"/>
  <c r="E329" i="11"/>
  <c r="R3" i="21"/>
  <c r="F371" i="2"/>
  <c r="F81" i="2"/>
  <c r="D77" i="2"/>
  <c r="D371" i="2"/>
  <c r="F388" i="2"/>
  <c r="H2" i="21"/>
  <c r="AH3" i="21"/>
  <c r="AL3" i="21"/>
  <c r="E376" i="2"/>
  <c r="E388" i="2"/>
  <c r="AW3" i="21"/>
  <c r="F380" i="2"/>
  <c r="F3" i="21"/>
  <c r="AX3" i="21"/>
  <c r="Q3" i="21"/>
  <c r="BB3" i="21"/>
  <c r="F61" i="2"/>
  <c r="F93" i="2"/>
  <c r="F89" i="2"/>
  <c r="F384" i="2"/>
  <c r="D9" i="2"/>
  <c r="E61" i="2"/>
  <c r="E113" i="2"/>
  <c r="D101" i="2"/>
  <c r="E384" i="2"/>
  <c r="BI5" i="21"/>
  <c r="V3" i="21"/>
  <c r="D285" i="2"/>
  <c r="E285" i="2"/>
  <c r="F285" i="2"/>
  <c r="F376" i="2"/>
  <c r="E127" i="2"/>
  <c r="F127" i="2"/>
  <c r="D127" i="2"/>
  <c r="D167" i="2"/>
  <c r="F167" i="2"/>
  <c r="F339" i="2"/>
  <c r="E339" i="2"/>
  <c r="D339" i="2"/>
  <c r="F201" i="2"/>
  <c r="D241" i="2"/>
  <c r="E209" i="2"/>
  <c r="G244" i="2"/>
  <c r="F213" i="2"/>
  <c r="G198" i="2"/>
  <c r="F281" i="2"/>
  <c r="F237" i="2"/>
  <c r="D17" i="2"/>
  <c r="E273" i="2"/>
  <c r="F255" i="2"/>
  <c r="E171" i="2"/>
  <c r="E259" i="2"/>
  <c r="E201" i="2"/>
  <c r="F225" i="2"/>
  <c r="E229" i="2"/>
  <c r="D247" i="2"/>
  <c r="E233" i="2"/>
  <c r="E269" i="2"/>
  <c r="D263" i="2"/>
  <c r="D221" i="2"/>
  <c r="F187" i="2"/>
  <c r="F251" i="2"/>
  <c r="D201" i="2"/>
  <c r="E217" i="2"/>
  <c r="D175" i="2"/>
  <c r="F121" i="2"/>
  <c r="F229" i="2"/>
  <c r="D335" i="2"/>
  <c r="F335" i="2"/>
  <c r="E335" i="2"/>
  <c r="F347" i="2"/>
  <c r="F359" i="2"/>
  <c r="BI2" i="21"/>
  <c r="BC2" i="21"/>
  <c r="W2" i="21"/>
  <c r="AV2" i="21"/>
  <c r="P2" i="21"/>
  <c r="AU2" i="21"/>
  <c r="O2" i="21"/>
  <c r="AM2" i="21"/>
  <c r="G2" i="21"/>
  <c r="BK2" i="21"/>
  <c r="AE2" i="21"/>
  <c r="BD2" i="21"/>
  <c r="X2" i="21"/>
  <c r="E371" i="2"/>
  <c r="AN2" i="21"/>
  <c r="F392" i="2"/>
  <c r="E392" i="2"/>
  <c r="D392" i="2"/>
  <c r="BL2" i="21"/>
  <c r="F355" i="2"/>
  <c r="F367" i="2"/>
  <c r="D376" i="2"/>
  <c r="D388" i="2"/>
  <c r="BH5" i="21"/>
  <c r="N3" i="21"/>
  <c r="AD3" i="21"/>
  <c r="AT3" i="21"/>
  <c r="BJ3" i="21"/>
  <c r="D384" i="2"/>
  <c r="S3" i="21"/>
  <c r="AI3" i="21"/>
  <c r="AY3" i="21"/>
  <c r="D367" i="2"/>
  <c r="D380" i="2"/>
  <c r="I3" i="21"/>
  <c r="Y3" i="21"/>
  <c r="AO3" i="21"/>
  <c r="BE3" i="21"/>
  <c r="E367" i="2"/>
  <c r="E380" i="2"/>
  <c r="J3" i="21"/>
  <c r="Z3" i="21"/>
  <c r="AP3" i="21"/>
  <c r="BF3" i="21"/>
  <c r="BF5" i="21"/>
  <c r="K3" i="21"/>
  <c r="AA3" i="21"/>
  <c r="AQ3" i="21"/>
  <c r="BG3" i="21"/>
  <c r="D158" i="11"/>
  <c r="E158" i="11"/>
  <c r="F91" i="11"/>
  <c r="E98" i="11"/>
  <c r="D118" i="11"/>
  <c r="D106" i="11"/>
  <c r="E118" i="11"/>
  <c r="E106" i="11"/>
  <c r="D102" i="11"/>
  <c r="D91" i="11"/>
  <c r="D75" i="11"/>
  <c r="D83" i="11"/>
  <c r="E83" i="11"/>
  <c r="D79" i="11"/>
  <c r="E13" i="11"/>
  <c r="F13" i="11"/>
  <c r="F25" i="11"/>
  <c r="D25" i="11"/>
  <c r="D13" i="11"/>
  <c r="E163" i="19"/>
  <c r="D347" i="2"/>
  <c r="E347" i="2"/>
  <c r="F351" i="2"/>
  <c r="E355" i="2"/>
  <c r="D351" i="2"/>
  <c r="E351" i="2"/>
  <c r="D359" i="2"/>
  <c r="E359" i="2"/>
  <c r="D355" i="2"/>
  <c r="D225" i="2"/>
  <c r="E221" i="2"/>
  <c r="D205" i="2"/>
  <c r="F266" i="2"/>
  <c r="F217" i="2"/>
  <c r="D213" i="2"/>
  <c r="D171" i="2"/>
  <c r="D233" i="2"/>
  <c r="F221" i="2"/>
  <c r="D209" i="2"/>
  <c r="D269" i="2"/>
  <c r="F209" i="2"/>
  <c r="F247" i="2"/>
  <c r="D157" i="2"/>
  <c r="E157" i="2"/>
  <c r="F157" i="2"/>
  <c r="F161" i="2"/>
  <c r="F105" i="2"/>
  <c r="F101" i="2"/>
  <c r="F117" i="2"/>
  <c r="D113" i="2"/>
  <c r="F109" i="2"/>
  <c r="F97" i="2"/>
  <c r="E93" i="2"/>
  <c r="D61" i="2"/>
  <c r="E77" i="2"/>
  <c r="D73" i="2"/>
  <c r="D81" i="2"/>
  <c r="E81" i="2"/>
  <c r="F77" i="2"/>
  <c r="E73" i="2"/>
  <c r="F17" i="2"/>
  <c r="E9" i="2"/>
  <c r="E17" i="2"/>
  <c r="F9" i="2"/>
  <c r="D13" i="2"/>
  <c r="E13" i="2"/>
  <c r="E291" i="2"/>
  <c r="F291" i="2"/>
  <c r="D291" i="2"/>
  <c r="BG5" i="21"/>
  <c r="F2" i="21"/>
  <c r="N2" i="21"/>
  <c r="V2" i="21"/>
  <c r="AD2" i="21"/>
  <c r="AL2" i="21"/>
  <c r="AT2" i="21"/>
  <c r="BB2" i="21"/>
  <c r="BJ2" i="21"/>
  <c r="E4" i="21"/>
  <c r="L4" i="21"/>
  <c r="T4" i="21"/>
  <c r="AB4" i="21"/>
  <c r="AJ4" i="21"/>
  <c r="AR4" i="21"/>
  <c r="AZ4" i="21"/>
  <c r="BH4" i="21"/>
  <c r="H5" i="21"/>
  <c r="P5" i="21"/>
  <c r="X5" i="21"/>
  <c r="AF5" i="21"/>
  <c r="AN5" i="21"/>
  <c r="AV5" i="21"/>
  <c r="M4" i="21"/>
  <c r="U4" i="21"/>
  <c r="AC4" i="21"/>
  <c r="AK4" i="21"/>
  <c r="AS4" i="21"/>
  <c r="BA4" i="21"/>
  <c r="BI4" i="21"/>
  <c r="I5" i="21"/>
  <c r="Q5" i="21"/>
  <c r="Y5" i="21"/>
  <c r="AG5" i="21"/>
  <c r="AO5" i="21"/>
  <c r="AW5" i="21"/>
  <c r="F4" i="21"/>
  <c r="N4" i="21"/>
  <c r="V4" i="21"/>
  <c r="AD4" i="21"/>
  <c r="AL4" i="21"/>
  <c r="AT4" i="21"/>
  <c r="BB4" i="21"/>
  <c r="BJ4" i="21"/>
  <c r="J5" i="21"/>
  <c r="R5" i="21"/>
  <c r="Z5" i="21"/>
  <c r="AH5" i="21"/>
  <c r="AP5" i="21"/>
  <c r="AX5" i="21"/>
  <c r="BC5" i="21"/>
  <c r="BJ5" i="21"/>
  <c r="I2" i="21"/>
  <c r="Q2" i="21"/>
  <c r="Y2" i="21"/>
  <c r="AG2" i="21"/>
  <c r="AO2" i="21"/>
  <c r="AW2" i="21"/>
  <c r="BE2" i="21"/>
  <c r="E3" i="21"/>
  <c r="L3" i="21"/>
  <c r="T3" i="21"/>
  <c r="AB3" i="21"/>
  <c r="AJ3" i="21"/>
  <c r="AR3" i="21"/>
  <c r="AZ3" i="21"/>
  <c r="BH3" i="21"/>
  <c r="G4" i="21"/>
  <c r="O4" i="21"/>
  <c r="W4" i="21"/>
  <c r="AE4" i="21"/>
  <c r="AM4" i="21"/>
  <c r="AU4" i="21"/>
  <c r="BC4" i="21"/>
  <c r="BK4" i="21"/>
  <c r="K5" i="21"/>
  <c r="S5" i="21"/>
  <c r="AA5" i="21"/>
  <c r="AI5" i="21"/>
  <c r="AQ5" i="21"/>
  <c r="AY5" i="21"/>
  <c r="BK5" i="21"/>
  <c r="J2" i="21"/>
  <c r="R2" i="21"/>
  <c r="Z2" i="21"/>
  <c r="AH2" i="21"/>
  <c r="AP2" i="21"/>
  <c r="AX2" i="21"/>
  <c r="BF2" i="21"/>
  <c r="M3" i="21"/>
  <c r="U3" i="21"/>
  <c r="AC3" i="21"/>
  <c r="AK3" i="21"/>
  <c r="AS3" i="21"/>
  <c r="BA3" i="21"/>
  <c r="BI3" i="21"/>
  <c r="H4" i="21"/>
  <c r="P4" i="21"/>
  <c r="X4" i="21"/>
  <c r="AF4" i="21"/>
  <c r="AN4" i="21"/>
  <c r="AV4" i="21"/>
  <c r="BD4" i="21"/>
  <c r="BL4" i="21"/>
  <c r="L5" i="21"/>
  <c r="T5" i="21"/>
  <c r="AB5" i="21"/>
  <c r="AJ5" i="21"/>
  <c r="AR5" i="21"/>
  <c r="AZ5" i="21"/>
  <c r="BD5" i="21"/>
  <c r="BL5" i="21"/>
  <c r="K2" i="21"/>
  <c r="S2" i="21"/>
  <c r="AA2" i="21"/>
  <c r="AI2" i="21"/>
  <c r="AQ2" i="21"/>
  <c r="AY2" i="21"/>
  <c r="BG2" i="21"/>
  <c r="I4" i="21"/>
  <c r="Q4" i="21"/>
  <c r="Y4" i="21"/>
  <c r="AG4" i="21"/>
  <c r="AO4" i="21"/>
  <c r="AW4" i="21"/>
  <c r="BE4" i="21"/>
  <c r="E5" i="21"/>
  <c r="M5" i="21"/>
  <c r="U5" i="21"/>
  <c r="AC5" i="21"/>
  <c r="AK5" i="21"/>
  <c r="AS5" i="21"/>
  <c r="BA5" i="21"/>
  <c r="BE5" i="21"/>
  <c r="E2" i="21"/>
  <c r="L2" i="21"/>
  <c r="T2" i="21"/>
  <c r="AB2" i="21"/>
  <c r="AJ2" i="21"/>
  <c r="AR2" i="21"/>
  <c r="AZ2" i="21"/>
  <c r="BH2" i="21"/>
  <c r="G3" i="21"/>
  <c r="O3" i="21"/>
  <c r="W3" i="21"/>
  <c r="AE3" i="21"/>
  <c r="AM3" i="21"/>
  <c r="AU3" i="21"/>
  <c r="BC3" i="21"/>
  <c r="BK3" i="21"/>
  <c r="J4" i="21"/>
  <c r="R4" i="21"/>
  <c r="Z4" i="21"/>
  <c r="AH4" i="21"/>
  <c r="AP4" i="21"/>
  <c r="AX4" i="21"/>
  <c r="BF4" i="21"/>
  <c r="F5" i="21"/>
  <c r="N5" i="21"/>
  <c r="V5" i="21"/>
  <c r="AD5" i="21"/>
  <c r="AL5" i="21"/>
  <c r="AT5" i="21"/>
  <c r="BB5" i="21"/>
  <c r="M2" i="21"/>
  <c r="U2" i="21"/>
  <c r="AC2" i="21"/>
  <c r="AK2" i="21"/>
  <c r="AS2" i="21"/>
  <c r="BA2" i="21"/>
  <c r="H3" i="21"/>
  <c r="P3" i="21"/>
  <c r="X3" i="21"/>
  <c r="AF3" i="21"/>
  <c r="AN3" i="21"/>
  <c r="AV3" i="21"/>
  <c r="BD3" i="21"/>
  <c r="K4" i="21"/>
  <c r="S4" i="21"/>
  <c r="AA4" i="21"/>
  <c r="AI4" i="21"/>
  <c r="AQ4" i="21"/>
  <c r="AY4" i="21"/>
  <c r="G5" i="21"/>
  <c r="O5" i="21"/>
  <c r="W5" i="21"/>
  <c r="AE5" i="21"/>
  <c r="AM5" i="21"/>
  <c r="E344" i="2"/>
  <c r="E364" i="2"/>
  <c r="G363" i="2"/>
  <c r="D364" i="2"/>
  <c r="G343" i="2"/>
  <c r="D344" i="2"/>
  <c r="E332" i="2"/>
  <c r="G331" i="2"/>
  <c r="D332" i="2"/>
  <c r="E225" i="2"/>
  <c r="E205" i="2"/>
  <c r="F205" i="2"/>
  <c r="D229" i="2"/>
  <c r="D187" i="2"/>
  <c r="D161" i="2"/>
  <c r="E161" i="2"/>
  <c r="D89" i="2"/>
  <c r="E101" i="2"/>
  <c r="D102" i="2" s="1"/>
  <c r="F113" i="2"/>
  <c r="E89" i="2"/>
  <c r="D109" i="2"/>
  <c r="D97" i="2"/>
  <c r="E109" i="2"/>
  <c r="E97" i="2"/>
  <c r="D117" i="2"/>
  <c r="D105" i="2"/>
  <c r="E117" i="2"/>
  <c r="D93" i="2"/>
  <c r="E105" i="2"/>
  <c r="D121" i="2"/>
  <c r="E121" i="2"/>
  <c r="E123" i="11"/>
  <c r="G122" i="11"/>
  <c r="D123" i="11"/>
  <c r="F153" i="19"/>
  <c r="D163" i="19"/>
  <c r="F163" i="19"/>
  <c r="F167" i="19"/>
  <c r="D167" i="19"/>
  <c r="D153" i="19"/>
  <c r="E153" i="19"/>
  <c r="F132" i="19"/>
  <c r="G132" i="19" s="1"/>
  <c r="D125" i="16"/>
  <c r="D126" i="16" s="1"/>
  <c r="F125" i="16"/>
  <c r="E133" i="19"/>
  <c r="D133" i="19"/>
  <c r="C338" i="19"/>
  <c r="B338" i="19"/>
  <c r="B288" i="19"/>
  <c r="F196" i="19"/>
  <c r="E196" i="19"/>
  <c r="D196" i="19"/>
  <c r="C196" i="19"/>
  <c r="B196" i="19"/>
  <c r="C188" i="19"/>
  <c r="B188" i="19"/>
  <c r="C184" i="19"/>
  <c r="B184" i="19"/>
  <c r="F180" i="19"/>
  <c r="E180" i="19"/>
  <c r="D180" i="19"/>
  <c r="C180" i="19"/>
  <c r="B180" i="19"/>
  <c r="F176" i="19"/>
  <c r="E176" i="19"/>
  <c r="D176" i="19"/>
  <c r="C176" i="19"/>
  <c r="B176" i="19"/>
  <c r="E127" i="11" l="1"/>
  <c r="D127" i="11"/>
  <c r="E393" i="2"/>
  <c r="G371" i="2"/>
  <c r="G126" i="11"/>
  <c r="E130" i="11"/>
  <c r="D130" i="11"/>
  <c r="F130" i="11"/>
  <c r="E135" i="2"/>
  <c r="E385" i="2"/>
  <c r="D385" i="2"/>
  <c r="E377" i="2"/>
  <c r="E139" i="2"/>
  <c r="D164" i="19"/>
  <c r="E244" i="11"/>
  <c r="D244" i="11"/>
  <c r="F244" i="11"/>
  <c r="F301" i="11"/>
  <c r="E301" i="11"/>
  <c r="D301" i="11"/>
  <c r="D293" i="11"/>
  <c r="F293" i="11"/>
  <c r="E293" i="11"/>
  <c r="F256" i="11"/>
  <c r="E256" i="11"/>
  <c r="D256" i="11"/>
  <c r="F232" i="11"/>
  <c r="E232" i="11"/>
  <c r="D232" i="11"/>
  <c r="F203" i="11"/>
  <c r="E203" i="11"/>
  <c r="D203" i="11"/>
  <c r="D146" i="11"/>
  <c r="F146" i="11"/>
  <c r="E146" i="11"/>
  <c r="D273" i="11"/>
  <c r="F273" i="11"/>
  <c r="E273" i="11"/>
  <c r="F305" i="11"/>
  <c r="E305" i="11"/>
  <c r="D305" i="11"/>
  <c r="F220" i="11"/>
  <c r="E220" i="11"/>
  <c r="D220" i="11"/>
  <c r="D190" i="11"/>
  <c r="E190" i="11"/>
  <c r="F190" i="11"/>
  <c r="D134" i="11"/>
  <c r="F134" i="11"/>
  <c r="E134" i="11"/>
  <c r="F325" i="11"/>
  <c r="E325" i="11"/>
  <c r="D325" i="11"/>
  <c r="E155" i="11"/>
  <c r="G154" i="11"/>
  <c r="D155" i="11"/>
  <c r="D248" i="11"/>
  <c r="F248" i="11"/>
  <c r="E248" i="11"/>
  <c r="F269" i="11"/>
  <c r="E269" i="11"/>
  <c r="D269" i="11"/>
  <c r="F240" i="11"/>
  <c r="E240" i="11"/>
  <c r="D240" i="11"/>
  <c r="F216" i="11"/>
  <c r="E216" i="11"/>
  <c r="D216" i="11"/>
  <c r="F194" i="11"/>
  <c r="E194" i="11"/>
  <c r="D194" i="11"/>
  <c r="E297" i="11"/>
  <c r="F297" i="11"/>
  <c r="D297" i="11"/>
  <c r="F281" i="11"/>
  <c r="E281" i="11"/>
  <c r="D281" i="11"/>
  <c r="F252" i="11"/>
  <c r="E252" i="11"/>
  <c r="D252" i="11"/>
  <c r="F228" i="11"/>
  <c r="E228" i="11"/>
  <c r="D228" i="11"/>
  <c r="F178" i="11"/>
  <c r="E178" i="11"/>
  <c r="D178" i="11"/>
  <c r="F138" i="11"/>
  <c r="E138" i="11"/>
  <c r="D138" i="11"/>
  <c r="F313" i="11"/>
  <c r="E313" i="11"/>
  <c r="D313" i="11"/>
  <c r="F211" i="11"/>
  <c r="E211" i="11"/>
  <c r="D211" i="11"/>
  <c r="F236" i="11"/>
  <c r="E236" i="11"/>
  <c r="D236" i="11"/>
  <c r="F198" i="11"/>
  <c r="E198" i="11"/>
  <c r="D198" i="11"/>
  <c r="F142" i="11"/>
  <c r="E142" i="11"/>
  <c r="D142" i="11"/>
  <c r="F321" i="11"/>
  <c r="E321" i="11"/>
  <c r="D321" i="11"/>
  <c r="E264" i="11"/>
  <c r="F264" i="11"/>
  <c r="D264" i="11"/>
  <c r="F224" i="11"/>
  <c r="E224" i="11"/>
  <c r="D224" i="11"/>
  <c r="D174" i="11"/>
  <c r="F174" i="11"/>
  <c r="E174" i="11"/>
  <c r="D317" i="11"/>
  <c r="E317" i="11"/>
  <c r="F317" i="11"/>
  <c r="F309" i="11"/>
  <c r="E309" i="11"/>
  <c r="D309" i="11"/>
  <c r="F260" i="11"/>
  <c r="E260" i="11"/>
  <c r="D260" i="11"/>
  <c r="E277" i="11"/>
  <c r="D277" i="11"/>
  <c r="F277" i="11"/>
  <c r="F333" i="11"/>
  <c r="E333" i="11"/>
  <c r="D333" i="11"/>
  <c r="G125" i="16"/>
  <c r="E128" i="2"/>
  <c r="E381" i="2"/>
  <c r="G127" i="2"/>
  <c r="E389" i="2"/>
  <c r="D128" i="2"/>
  <c r="G384" i="2"/>
  <c r="G157" i="2"/>
  <c r="D135" i="2"/>
  <c r="G339" i="2"/>
  <c r="G380" i="2"/>
  <c r="D131" i="2"/>
  <c r="F135" i="2"/>
  <c r="D158" i="2"/>
  <c r="D139" i="2"/>
  <c r="E172" i="2"/>
  <c r="D381" i="2"/>
  <c r="G392" i="2"/>
  <c r="E340" i="2"/>
  <c r="E368" i="2"/>
  <c r="E372" i="2"/>
  <c r="D393" i="2"/>
  <c r="D340" i="2"/>
  <c r="D336" i="2"/>
  <c r="E158" i="2"/>
  <c r="D368" i="2"/>
  <c r="G291" i="2"/>
  <c r="G367" i="2"/>
  <c r="D210" i="2"/>
  <c r="D217" i="2"/>
  <c r="D251" i="2"/>
  <c r="G335" i="2"/>
  <c r="G376" i="2"/>
  <c r="G388" i="2"/>
  <c r="D237" i="2"/>
  <c r="E241" i="2"/>
  <c r="F273" i="2"/>
  <c r="E255" i="2"/>
  <c r="F277" i="2"/>
  <c r="E213" i="2"/>
  <c r="F269" i="2"/>
  <c r="F241" i="2"/>
  <c r="F175" i="2"/>
  <c r="D372" i="2"/>
  <c r="F139" i="2"/>
  <c r="E187" i="2"/>
  <c r="E336" i="2"/>
  <c r="E251" i="2"/>
  <c r="D277" i="2"/>
  <c r="E281" i="2"/>
  <c r="F171" i="2"/>
  <c r="G171" i="2" s="1"/>
  <c r="D273" i="2"/>
  <c r="E131" i="2"/>
  <c r="F263" i="2"/>
  <c r="F131" i="2"/>
  <c r="E175" i="2"/>
  <c r="E247" i="2"/>
  <c r="E277" i="2"/>
  <c r="D259" i="2"/>
  <c r="G266" i="2"/>
  <c r="D281" i="2"/>
  <c r="E237" i="2"/>
  <c r="D377" i="2"/>
  <c r="D389" i="2"/>
  <c r="D255" i="2"/>
  <c r="F259" i="2"/>
  <c r="F233" i="2"/>
  <c r="E263" i="2"/>
  <c r="G167" i="19"/>
  <c r="E154" i="19"/>
  <c r="E356" i="2"/>
  <c r="G355" i="2"/>
  <c r="D348" i="2"/>
  <c r="G351" i="2"/>
  <c r="E348" i="2"/>
  <c r="D360" i="2"/>
  <c r="G347" i="2"/>
  <c r="D356" i="2"/>
  <c r="E352" i="2"/>
  <c r="D352" i="2"/>
  <c r="G359" i="2"/>
  <c r="E360" i="2"/>
  <c r="D292" i="2"/>
  <c r="E210" i="2"/>
  <c r="D172" i="2"/>
  <c r="G209" i="2"/>
  <c r="E292" i="2"/>
  <c r="F318" i="2"/>
  <c r="D302" i="2"/>
  <c r="E302" i="2"/>
  <c r="F302" i="2"/>
  <c r="D318" i="2"/>
  <c r="F295" i="2"/>
  <c r="E295" i="2"/>
  <c r="D295" i="2"/>
  <c r="E318" i="2"/>
  <c r="F310" i="2"/>
  <c r="E310" i="2"/>
  <c r="D310" i="2"/>
  <c r="E322" i="2"/>
  <c r="D322" i="2"/>
  <c r="F322" i="2"/>
  <c r="F298" i="2"/>
  <c r="E298" i="2"/>
  <c r="D298" i="2"/>
  <c r="F314" i="2"/>
  <c r="E314" i="2"/>
  <c r="D314" i="2"/>
  <c r="F326" i="2"/>
  <c r="E326" i="2"/>
  <c r="D326" i="2"/>
  <c r="F306" i="2"/>
  <c r="E306" i="2"/>
  <c r="D306" i="2"/>
  <c r="D106" i="2"/>
  <c r="E102" i="2"/>
  <c r="G105" i="2"/>
  <c r="E106" i="2"/>
  <c r="G101" i="2"/>
  <c r="F191" i="2"/>
  <c r="E191" i="2"/>
  <c r="D191" i="2"/>
  <c r="F143" i="2"/>
  <c r="E143" i="2"/>
  <c r="D143" i="2"/>
  <c r="E168" i="19"/>
  <c r="D168" i="19"/>
  <c r="G163" i="19"/>
  <c r="E164" i="19"/>
  <c r="D154" i="19"/>
  <c r="G153" i="19"/>
  <c r="E126" i="16"/>
  <c r="E177" i="19"/>
  <c r="E197" i="19"/>
  <c r="G196" i="19"/>
  <c r="D197" i="19"/>
  <c r="G176" i="19"/>
  <c r="D177" i="19"/>
  <c r="G130" i="11" l="1"/>
  <c r="D131" i="11"/>
  <c r="E131" i="11"/>
  <c r="G313" i="11"/>
  <c r="D314" i="11"/>
  <c r="E314" i="11"/>
  <c r="G317" i="11"/>
  <c r="D318" i="11"/>
  <c r="E318" i="11"/>
  <c r="D212" i="11"/>
  <c r="E212" i="11"/>
  <c r="G211" i="11"/>
  <c r="E334" i="11"/>
  <c r="G333" i="11"/>
  <c r="D334" i="11"/>
  <c r="E175" i="11"/>
  <c r="D175" i="11"/>
  <c r="G174" i="11"/>
  <c r="E253" i="11"/>
  <c r="G252" i="11"/>
  <c r="D253" i="11"/>
  <c r="E294" i="11"/>
  <c r="G293" i="11"/>
  <c r="D294" i="11"/>
  <c r="E322" i="11"/>
  <c r="D322" i="11"/>
  <c r="G321" i="11"/>
  <c r="E274" i="11"/>
  <c r="G273" i="11"/>
  <c r="D274" i="11"/>
  <c r="G326" i="2"/>
  <c r="D327" i="2"/>
  <c r="E327" i="2"/>
  <c r="G295" i="2"/>
  <c r="E296" i="2"/>
  <c r="D296" i="2"/>
  <c r="E323" i="2"/>
  <c r="D323" i="2"/>
  <c r="G322" i="2"/>
  <c r="E319" i="2"/>
  <c r="D319" i="2"/>
  <c r="G318" i="2"/>
  <c r="E315" i="2"/>
  <c r="G314" i="2"/>
  <c r="D315" i="2"/>
  <c r="G310" i="2"/>
  <c r="D311" i="2"/>
  <c r="E311" i="2"/>
  <c r="G306" i="2"/>
  <c r="D307" i="2"/>
  <c r="E307" i="2"/>
  <c r="G298" i="2"/>
  <c r="D299" i="2"/>
  <c r="E299" i="2"/>
  <c r="G302" i="2"/>
  <c r="E303" i="2"/>
  <c r="D303" i="2"/>
  <c r="E195" i="2"/>
  <c r="F195" i="2"/>
  <c r="D195" i="2"/>
  <c r="F147" i="2"/>
  <c r="E147" i="2"/>
  <c r="D147" i="2"/>
  <c r="F214" i="16"/>
  <c r="E214" i="16"/>
  <c r="D214" i="16"/>
  <c r="C214" i="16"/>
  <c r="B214" i="16"/>
  <c r="F210" i="16"/>
  <c r="E210" i="16"/>
  <c r="D210" i="16"/>
  <c r="C210" i="16"/>
  <c r="B210" i="16"/>
  <c r="F186" i="16"/>
  <c r="E186" i="16"/>
  <c r="D186" i="16"/>
  <c r="C186" i="16"/>
  <c r="B186" i="16"/>
  <c r="F145" i="16"/>
  <c r="E145" i="16"/>
  <c r="D145" i="16"/>
  <c r="C145" i="16"/>
  <c r="B145" i="16"/>
  <c r="F150" i="16"/>
  <c r="E150" i="16"/>
  <c r="D150" i="16"/>
  <c r="C150" i="16"/>
  <c r="B150" i="16"/>
  <c r="E245" i="11" l="1"/>
  <c r="E222" i="2"/>
  <c r="E215" i="16"/>
  <c r="E241" i="11"/>
  <c r="E221" i="11"/>
  <c r="G240" i="11"/>
  <c r="G244" i="11"/>
  <c r="D241" i="11"/>
  <c r="D245" i="11"/>
  <c r="G220" i="11"/>
  <c r="D221" i="11"/>
  <c r="E68" i="11"/>
  <c r="D68" i="11"/>
  <c r="G67" i="11"/>
  <c r="G221" i="2"/>
  <c r="D222" i="2"/>
  <c r="E211" i="16"/>
  <c r="G210" i="16"/>
  <c r="G214" i="16"/>
  <c r="D211" i="16"/>
  <c r="D215" i="16"/>
  <c r="E146" i="16"/>
  <c r="G145" i="16"/>
  <c r="D146" i="16"/>
  <c r="D66" i="2"/>
  <c r="E66" i="2"/>
  <c r="G65" i="2"/>
  <c r="C342" i="19" l="1"/>
  <c r="B342" i="19"/>
  <c r="C334" i="19"/>
  <c r="B334" i="19"/>
  <c r="B332" i="19"/>
  <c r="C330" i="19"/>
  <c r="B330" i="19"/>
  <c r="C326" i="19"/>
  <c r="B326" i="19"/>
  <c r="C322" i="19"/>
  <c r="B322" i="19"/>
  <c r="B319" i="19"/>
  <c r="C316" i="19"/>
  <c r="B316" i="19"/>
  <c r="C312" i="19"/>
  <c r="B312" i="19"/>
  <c r="F308" i="19"/>
  <c r="E308" i="19"/>
  <c r="D308" i="19"/>
  <c r="C308" i="19"/>
  <c r="B308" i="19"/>
  <c r="B306" i="19"/>
  <c r="F303" i="19"/>
  <c r="E303" i="19"/>
  <c r="D303" i="19"/>
  <c r="C303" i="19"/>
  <c r="B303" i="19"/>
  <c r="F299" i="19"/>
  <c r="E299" i="19"/>
  <c r="D299" i="19"/>
  <c r="C299" i="19"/>
  <c r="B299" i="19"/>
  <c r="F295" i="19"/>
  <c r="E295" i="19"/>
  <c r="D295" i="19"/>
  <c r="C295" i="19"/>
  <c r="B295" i="19"/>
  <c r="F291" i="19"/>
  <c r="E291" i="19"/>
  <c r="D291" i="19"/>
  <c r="C291" i="19"/>
  <c r="B291" i="19"/>
  <c r="C285" i="19"/>
  <c r="B285" i="19"/>
  <c r="C281" i="19"/>
  <c r="B281" i="19"/>
  <c r="F277" i="19"/>
  <c r="E277" i="19"/>
  <c r="D277" i="19"/>
  <c r="C277" i="19"/>
  <c r="B277" i="19"/>
  <c r="B275" i="19"/>
  <c r="C272" i="19"/>
  <c r="B272" i="19"/>
  <c r="C268" i="19"/>
  <c r="B268" i="19"/>
  <c r="C264" i="19"/>
  <c r="B264" i="19"/>
  <c r="C260" i="19"/>
  <c r="B260" i="19"/>
  <c r="C256" i="19"/>
  <c r="B256" i="19"/>
  <c r="C252" i="19"/>
  <c r="B252" i="19"/>
  <c r="C249" i="19"/>
  <c r="B249" i="19"/>
  <c r="C245" i="19"/>
  <c r="B245" i="19"/>
  <c r="C241" i="19"/>
  <c r="B241" i="19"/>
  <c r="F237" i="19"/>
  <c r="E237" i="19"/>
  <c r="D237" i="19"/>
  <c r="C237" i="19"/>
  <c r="B237" i="19"/>
  <c r="B235" i="19"/>
  <c r="C232" i="19"/>
  <c r="B232" i="19"/>
  <c r="C228" i="19"/>
  <c r="B228" i="19"/>
  <c r="C224" i="19"/>
  <c r="B224" i="19"/>
  <c r="C220" i="19"/>
  <c r="B220" i="19"/>
  <c r="C216" i="19"/>
  <c r="B216" i="19"/>
  <c r="C212" i="19"/>
  <c r="B212" i="19"/>
  <c r="C208" i="19"/>
  <c r="B208" i="19"/>
  <c r="C204" i="19"/>
  <c r="B204" i="19"/>
  <c r="C200" i="19"/>
  <c r="B200" i="19"/>
  <c r="C192" i="19"/>
  <c r="B192" i="19"/>
  <c r="F172" i="19"/>
  <c r="E172" i="19"/>
  <c r="D172" i="19"/>
  <c r="C172" i="19"/>
  <c r="B172" i="19"/>
  <c r="B170" i="19"/>
  <c r="F159" i="19"/>
  <c r="E159" i="19"/>
  <c r="D159" i="19"/>
  <c r="C159" i="19"/>
  <c r="B159" i="19"/>
  <c r="B157" i="19"/>
  <c r="B156" i="19"/>
  <c r="C149" i="19"/>
  <c r="B149" i="19"/>
  <c r="C145" i="19"/>
  <c r="B145" i="19"/>
  <c r="C141" i="19"/>
  <c r="B141" i="19"/>
  <c r="F137" i="19"/>
  <c r="E137" i="19"/>
  <c r="D137" i="19"/>
  <c r="C137" i="19"/>
  <c r="B137" i="19"/>
  <c r="B135" i="19"/>
  <c r="C128" i="19"/>
  <c r="B128" i="19"/>
  <c r="C124" i="19"/>
  <c r="B124" i="19"/>
  <c r="C120" i="19"/>
  <c r="B120" i="19"/>
  <c r="C116" i="19"/>
  <c r="B116" i="19"/>
  <c r="C112" i="19"/>
  <c r="B112" i="19"/>
  <c r="C108" i="19"/>
  <c r="B108" i="19"/>
  <c r="C104" i="19"/>
  <c r="B104" i="19"/>
  <c r="C100" i="19"/>
  <c r="B100" i="19"/>
  <c r="F96" i="19"/>
  <c r="E96" i="19"/>
  <c r="D96" i="19"/>
  <c r="C96" i="19"/>
  <c r="B96" i="19"/>
  <c r="B94" i="19"/>
  <c r="F92" i="19"/>
  <c r="E92" i="19"/>
  <c r="D92" i="19"/>
  <c r="C92" i="19"/>
  <c r="B92" i="19"/>
  <c r="B90" i="19"/>
  <c r="C88" i="19"/>
  <c r="B88" i="19"/>
  <c r="C84" i="19"/>
  <c r="B84" i="19"/>
  <c r="F80" i="19"/>
  <c r="E80" i="19"/>
  <c r="D80" i="19"/>
  <c r="C80" i="19"/>
  <c r="B80" i="19"/>
  <c r="B78" i="19"/>
  <c r="F75" i="19"/>
  <c r="E75" i="19"/>
  <c r="D75" i="19"/>
  <c r="C75" i="19"/>
  <c r="B75" i="19"/>
  <c r="F71" i="19"/>
  <c r="E71" i="19"/>
  <c r="D71" i="19"/>
  <c r="C71" i="19"/>
  <c r="B71" i="19"/>
  <c r="B69" i="19"/>
  <c r="F66" i="19"/>
  <c r="E66" i="19"/>
  <c r="D66" i="19"/>
  <c r="C66" i="19"/>
  <c r="B66" i="19"/>
  <c r="B63" i="19"/>
  <c r="F60" i="19"/>
  <c r="E60" i="19"/>
  <c r="D60" i="19"/>
  <c r="C60" i="19"/>
  <c r="B60" i="19"/>
  <c r="F56" i="19"/>
  <c r="E56" i="19"/>
  <c r="D56" i="19"/>
  <c r="C56" i="19"/>
  <c r="B56" i="19"/>
  <c r="F51" i="19"/>
  <c r="E51" i="19"/>
  <c r="D51" i="19"/>
  <c r="C51" i="19"/>
  <c r="B51" i="19"/>
  <c r="F47" i="19"/>
  <c r="E47" i="19"/>
  <c r="D47" i="19"/>
  <c r="C47" i="19"/>
  <c r="B47" i="19"/>
  <c r="B45" i="19"/>
  <c r="F42" i="19"/>
  <c r="E42" i="19"/>
  <c r="D42" i="19"/>
  <c r="C42" i="19"/>
  <c r="B42" i="19"/>
  <c r="F34" i="19"/>
  <c r="E34" i="19"/>
  <c r="D34" i="19"/>
  <c r="C34" i="19"/>
  <c r="B34" i="19"/>
  <c r="F30" i="19"/>
  <c r="E30" i="19"/>
  <c r="D30" i="19"/>
  <c r="C30" i="19"/>
  <c r="B30" i="19"/>
  <c r="F26" i="19"/>
  <c r="E26" i="19"/>
  <c r="D26" i="19"/>
  <c r="C26" i="19"/>
  <c r="B26" i="19"/>
  <c r="F22" i="19"/>
  <c r="E22" i="19"/>
  <c r="D22" i="19"/>
  <c r="C22" i="19"/>
  <c r="B22" i="19"/>
  <c r="F18" i="19"/>
  <c r="E18" i="19"/>
  <c r="D18" i="19"/>
  <c r="C18" i="19"/>
  <c r="B18" i="19"/>
  <c r="F14" i="19"/>
  <c r="E14" i="19"/>
  <c r="D14" i="19"/>
  <c r="C14" i="19"/>
  <c r="B14" i="19"/>
  <c r="F10" i="19"/>
  <c r="E10" i="19"/>
  <c r="D10" i="19"/>
  <c r="C10" i="19"/>
  <c r="B10" i="19"/>
  <c r="E6" i="19"/>
  <c r="D6" i="19"/>
  <c r="C6" i="19"/>
  <c r="B6" i="19"/>
  <c r="E93" i="19" l="1"/>
  <c r="E304" i="19"/>
  <c r="D72" i="19"/>
  <c r="G56" i="19"/>
  <c r="D67" i="19"/>
  <c r="E11" i="19"/>
  <c r="G308" i="19"/>
  <c r="G92" i="19"/>
  <c r="D173" i="19"/>
  <c r="E23" i="19"/>
  <c r="G10" i="19"/>
  <c r="E48" i="19"/>
  <c r="E61" i="19"/>
  <c r="D81" i="19"/>
  <c r="G18" i="19"/>
  <c r="E160" i="19"/>
  <c r="E300" i="19"/>
  <c r="E15" i="19"/>
  <c r="E27" i="19"/>
  <c r="D57" i="19"/>
  <c r="E76" i="19"/>
  <c r="G159" i="19"/>
  <c r="G299" i="19"/>
  <c r="G14" i="19"/>
  <c r="E52" i="19"/>
  <c r="E296" i="19"/>
  <c r="E57" i="19"/>
  <c r="D238" i="19"/>
  <c r="E278" i="19"/>
  <c r="G277" i="19"/>
  <c r="G60" i="19"/>
  <c r="G66" i="19"/>
  <c r="G303" i="19"/>
  <c r="D23" i="19"/>
  <c r="E35" i="19"/>
  <c r="D61" i="19"/>
  <c r="E72" i="19"/>
  <c r="E19" i="19"/>
  <c r="E31" i="19"/>
  <c r="D76" i="19"/>
  <c r="E81" i="19"/>
  <c r="E238" i="19"/>
  <c r="D278" i="19"/>
  <c r="E309" i="19"/>
  <c r="G29" i="2"/>
  <c r="G295" i="19"/>
  <c r="E138" i="19"/>
  <c r="E7" i="19"/>
  <c r="E43" i="19"/>
  <c r="E67" i="19"/>
  <c r="E97" i="19"/>
  <c r="E292" i="19"/>
  <c r="G75" i="19"/>
  <c r="G71" i="19"/>
  <c r="D93" i="19"/>
  <c r="G96" i="19"/>
  <c r="G172" i="19"/>
  <c r="G291" i="19"/>
  <c r="D304" i="19"/>
  <c r="G80" i="19"/>
  <c r="E173" i="19"/>
  <c r="G237" i="19"/>
  <c r="F6" i="19"/>
  <c r="G22" i="19"/>
  <c r="G26" i="19"/>
  <c r="G30" i="19"/>
  <c r="G34" i="19"/>
  <c r="G42" i="19"/>
  <c r="D97" i="19"/>
  <c r="G137" i="19"/>
  <c r="D292" i="19"/>
  <c r="D296" i="19"/>
  <c r="D300" i="19"/>
  <c r="D7" i="19"/>
  <c r="D11" i="19"/>
  <c r="D15" i="19"/>
  <c r="D19" i="19"/>
  <c r="D27" i="19"/>
  <c r="D31" i="19"/>
  <c r="D35" i="19"/>
  <c r="D43" i="19"/>
  <c r="G47" i="19"/>
  <c r="G51" i="19"/>
  <c r="D138" i="19"/>
  <c r="D309" i="19"/>
  <c r="D48" i="19"/>
  <c r="D52" i="19"/>
  <c r="D160" i="19"/>
  <c r="E26" i="2"/>
  <c r="G25" i="2"/>
  <c r="D26" i="2"/>
  <c r="E30" i="2"/>
  <c r="D30" i="2"/>
  <c r="L8" i="17" l="1"/>
  <c r="M8" i="17"/>
  <c r="N8" i="17"/>
  <c r="O8" i="17"/>
  <c r="P8" i="17"/>
  <c r="Q8" i="17"/>
  <c r="R8" i="17"/>
  <c r="S8" i="17"/>
  <c r="T8" i="17"/>
  <c r="U8" i="17"/>
  <c r="V8" i="17"/>
  <c r="W8" i="17"/>
  <c r="X8" i="17"/>
  <c r="Y8" i="17"/>
  <c r="L9" i="17"/>
  <c r="M9" i="17"/>
  <c r="N9" i="17"/>
  <c r="O9" i="17"/>
  <c r="P9" i="17"/>
  <c r="Q9" i="17"/>
  <c r="R9" i="17"/>
  <c r="S9" i="17"/>
  <c r="T9" i="17"/>
  <c r="U9" i="17"/>
  <c r="V9" i="17"/>
  <c r="W9" i="17"/>
  <c r="X9" i="17"/>
  <c r="Y9" i="17"/>
  <c r="L10" i="17"/>
  <c r="M10" i="17"/>
  <c r="N10" i="17"/>
  <c r="O10" i="17"/>
  <c r="P10" i="17"/>
  <c r="Q10" i="17"/>
  <c r="R10" i="17"/>
  <c r="S10" i="17"/>
  <c r="T10" i="17"/>
  <c r="U10" i="17"/>
  <c r="V10" i="17"/>
  <c r="W10" i="17"/>
  <c r="X10" i="17"/>
  <c r="Y10" i="17"/>
  <c r="K28" i="17"/>
  <c r="L28" i="17"/>
  <c r="M28" i="17"/>
  <c r="N28" i="17"/>
  <c r="O28" i="17"/>
  <c r="P28" i="17"/>
  <c r="Q28" i="17"/>
  <c r="R28" i="17"/>
  <c r="S28" i="17"/>
  <c r="T28" i="17"/>
  <c r="U28" i="17"/>
  <c r="V28" i="17"/>
  <c r="W28" i="17"/>
  <c r="X28" i="17"/>
  <c r="Y28" i="17"/>
  <c r="K29" i="17"/>
  <c r="L29" i="17"/>
  <c r="M29" i="17"/>
  <c r="N29" i="17"/>
  <c r="O29" i="17"/>
  <c r="P29" i="17"/>
  <c r="Q29" i="17"/>
  <c r="R29" i="17"/>
  <c r="S29" i="17"/>
  <c r="T29" i="17"/>
  <c r="U29" i="17"/>
  <c r="V29" i="17"/>
  <c r="W29" i="17"/>
  <c r="X29" i="17"/>
  <c r="Y29" i="17"/>
  <c r="K30" i="17"/>
  <c r="L30" i="17"/>
  <c r="M30" i="17"/>
  <c r="N30" i="17"/>
  <c r="O30" i="17"/>
  <c r="P30" i="17"/>
  <c r="Q30" i="17"/>
  <c r="R30" i="17"/>
  <c r="S30" i="17"/>
  <c r="T30" i="17"/>
  <c r="U30" i="17"/>
  <c r="V30" i="17"/>
  <c r="W30" i="17"/>
  <c r="X30" i="17"/>
  <c r="Y30" i="17"/>
  <c r="K44" i="17"/>
  <c r="L44" i="17"/>
  <c r="M44" i="17"/>
  <c r="N44" i="17"/>
  <c r="O44" i="17"/>
  <c r="P44" i="17"/>
  <c r="Q44" i="17"/>
  <c r="R44" i="17"/>
  <c r="S44" i="17"/>
  <c r="T44" i="17"/>
  <c r="U44" i="17"/>
  <c r="V44" i="17"/>
  <c r="W44" i="17"/>
  <c r="X44" i="17"/>
  <c r="Y44" i="17"/>
  <c r="K45" i="17"/>
  <c r="L45" i="17"/>
  <c r="M45" i="17"/>
  <c r="N45" i="17"/>
  <c r="O45" i="17"/>
  <c r="P45" i="17"/>
  <c r="Q45" i="17"/>
  <c r="R45" i="17"/>
  <c r="S45" i="17"/>
  <c r="T45" i="17"/>
  <c r="U45" i="17"/>
  <c r="V45" i="17"/>
  <c r="W45" i="17"/>
  <c r="X45" i="17"/>
  <c r="Y45" i="17"/>
  <c r="K51" i="17"/>
  <c r="L51" i="17"/>
  <c r="M51" i="17"/>
  <c r="N51" i="17"/>
  <c r="O51" i="17"/>
  <c r="P51" i="17"/>
  <c r="Q51" i="17"/>
  <c r="R51" i="17"/>
  <c r="S51" i="17"/>
  <c r="T51" i="17"/>
  <c r="U51" i="17"/>
  <c r="V51" i="17"/>
  <c r="W51" i="17"/>
  <c r="X51" i="17"/>
  <c r="Y51" i="17"/>
  <c r="K52" i="17"/>
  <c r="L52" i="17"/>
  <c r="M52" i="17"/>
  <c r="N52" i="17"/>
  <c r="O52" i="17"/>
  <c r="P52" i="17"/>
  <c r="Q52" i="17"/>
  <c r="R52" i="17"/>
  <c r="S52" i="17"/>
  <c r="T52" i="17"/>
  <c r="U52" i="17"/>
  <c r="V52" i="17"/>
  <c r="W52" i="17"/>
  <c r="X52" i="17"/>
  <c r="Y52" i="17"/>
  <c r="H28" i="17"/>
  <c r="I28" i="17"/>
  <c r="H29" i="17"/>
  <c r="I29" i="17"/>
  <c r="H30" i="17"/>
  <c r="I30" i="17"/>
  <c r="H44" i="17"/>
  <c r="I44" i="17"/>
  <c r="I45" i="17"/>
  <c r="H51" i="17"/>
  <c r="I51" i="17"/>
  <c r="H52" i="17"/>
  <c r="I52" i="17"/>
  <c r="F30" i="10"/>
  <c r="G30" i="10"/>
  <c r="H30" i="10"/>
  <c r="I30" i="10"/>
  <c r="J30" i="10"/>
  <c r="K30" i="10"/>
  <c r="L30" i="10"/>
  <c r="M30" i="10"/>
  <c r="N30" i="10"/>
  <c r="O30" i="10"/>
  <c r="P30" i="10"/>
  <c r="Q30" i="10"/>
  <c r="R30" i="10"/>
  <c r="S30" i="10"/>
  <c r="T30" i="10"/>
  <c r="U30" i="10"/>
  <c r="V30" i="10"/>
  <c r="W30" i="10"/>
  <c r="X30" i="10"/>
  <c r="F31" i="10"/>
  <c r="G31" i="10"/>
  <c r="H31" i="10"/>
  <c r="I31" i="10"/>
  <c r="J31" i="10"/>
  <c r="K31" i="10"/>
  <c r="L31" i="10"/>
  <c r="M31" i="10"/>
  <c r="N31" i="10"/>
  <c r="O31" i="10"/>
  <c r="P31" i="10"/>
  <c r="Q31" i="10"/>
  <c r="R31" i="10"/>
  <c r="S31" i="10"/>
  <c r="T31" i="10"/>
  <c r="U31" i="10"/>
  <c r="V31" i="10"/>
  <c r="W31" i="10"/>
  <c r="X31" i="10"/>
  <c r="E98" i="10"/>
  <c r="F220" i="19" l="1"/>
  <c r="E220" i="19"/>
  <c r="D220" i="19"/>
  <c r="F208" i="19"/>
  <c r="E208" i="19"/>
  <c r="D208" i="19"/>
  <c r="F212" i="19"/>
  <c r="E212" i="19"/>
  <c r="D212" i="19"/>
  <c r="F204" i="19"/>
  <c r="E204" i="19"/>
  <c r="D204" i="19"/>
  <c r="F228" i="19"/>
  <c r="E228" i="19"/>
  <c r="D228" i="19"/>
  <c r="F200" i="19"/>
  <c r="D200" i="19"/>
  <c r="E200" i="19"/>
  <c r="D188" i="19"/>
  <c r="F188" i="19"/>
  <c r="E188" i="19"/>
  <c r="F224" i="19"/>
  <c r="E224" i="19"/>
  <c r="D224" i="19"/>
  <c r="E192" i="19"/>
  <c r="F192" i="19"/>
  <c r="D192" i="19"/>
  <c r="F232" i="19"/>
  <c r="E232" i="19"/>
  <c r="D232" i="19"/>
  <c r="F338" i="19"/>
  <c r="D338" i="19"/>
  <c r="E338" i="19"/>
  <c r="E184" i="19"/>
  <c r="D184" i="19"/>
  <c r="F184" i="19"/>
  <c r="D216" i="19"/>
  <c r="F216" i="19"/>
  <c r="E216" i="19"/>
  <c r="E84" i="19"/>
  <c r="F84" i="19"/>
  <c r="D84" i="19"/>
  <c r="E312" i="19"/>
  <c r="F312" i="19"/>
  <c r="D312" i="19"/>
  <c r="F128" i="19"/>
  <c r="E128" i="19"/>
  <c r="D128" i="19"/>
  <c r="E245" i="19"/>
  <c r="D245" i="19"/>
  <c r="F245" i="19"/>
  <c r="F241" i="19"/>
  <c r="E241" i="19"/>
  <c r="D241" i="19"/>
  <c r="F120" i="19"/>
  <c r="E120" i="19"/>
  <c r="D120" i="19"/>
  <c r="E149" i="19"/>
  <c r="F149" i="19"/>
  <c r="D149" i="19"/>
  <c r="D116" i="19"/>
  <c r="F116" i="19"/>
  <c r="E116" i="19"/>
  <c r="F268" i="19"/>
  <c r="E268" i="19"/>
  <c r="D268" i="19"/>
  <c r="F334" i="19"/>
  <c r="E334" i="19"/>
  <c r="D334" i="19"/>
  <c r="E264" i="19"/>
  <c r="D264" i="19"/>
  <c r="F264" i="19"/>
  <c r="F145" i="19"/>
  <c r="E145" i="19"/>
  <c r="D145" i="19"/>
  <c r="E112" i="19"/>
  <c r="D112" i="19"/>
  <c r="F112" i="19"/>
  <c r="D272" i="19"/>
  <c r="F272" i="19"/>
  <c r="E272" i="19"/>
  <c r="E326" i="19"/>
  <c r="F326" i="19"/>
  <c r="D326" i="19"/>
  <c r="F260" i="19"/>
  <c r="D260" i="19"/>
  <c r="E260" i="19"/>
  <c r="E141" i="19"/>
  <c r="D141" i="19"/>
  <c r="F141" i="19"/>
  <c r="F108" i="19"/>
  <c r="E108" i="19"/>
  <c r="D108" i="19"/>
  <c r="E281" i="19"/>
  <c r="D281" i="19"/>
  <c r="F281" i="19"/>
  <c r="F124" i="19"/>
  <c r="E124" i="19"/>
  <c r="D124" i="19"/>
  <c r="F322" i="19"/>
  <c r="E322" i="19"/>
  <c r="D322" i="19"/>
  <c r="D104" i="19"/>
  <c r="F104" i="19"/>
  <c r="E104" i="19"/>
  <c r="F249" i="19"/>
  <c r="E249" i="19"/>
  <c r="D249" i="19"/>
  <c r="D88" i="19"/>
  <c r="F88" i="19"/>
  <c r="E88" i="19"/>
  <c r="F256" i="19"/>
  <c r="E256" i="19"/>
  <c r="D256" i="19"/>
  <c r="F252" i="19"/>
  <c r="E252" i="19"/>
  <c r="D252" i="19"/>
  <c r="F100" i="19"/>
  <c r="D100" i="19"/>
  <c r="E100" i="19"/>
  <c r="G216" i="19" l="1"/>
  <c r="E217" i="19"/>
  <c r="D217" i="19"/>
  <c r="E229" i="19"/>
  <c r="D229" i="19"/>
  <c r="G228" i="19"/>
  <c r="E233" i="19"/>
  <c r="D233" i="19"/>
  <c r="G232" i="19"/>
  <c r="E209" i="19"/>
  <c r="D209" i="19"/>
  <c r="G208" i="19"/>
  <c r="D185" i="19"/>
  <c r="E185" i="19"/>
  <c r="G184" i="19"/>
  <c r="D213" i="19"/>
  <c r="G212" i="19"/>
  <c r="E213" i="19"/>
  <c r="G124" i="19"/>
  <c r="G84" i="19"/>
  <c r="G188" i="19"/>
  <c r="G272" i="19"/>
  <c r="G268" i="19"/>
  <c r="E150" i="19"/>
  <c r="D253" i="19"/>
  <c r="E253" i="19"/>
  <c r="E189" i="19"/>
  <c r="D189" i="19"/>
  <c r="G260" i="19"/>
  <c r="G112" i="19"/>
  <c r="E246" i="19"/>
  <c r="D246" i="19"/>
  <c r="E335" i="19"/>
  <c r="G334" i="19"/>
  <c r="D335" i="19"/>
  <c r="G252" i="19"/>
  <c r="G256" i="19"/>
  <c r="G104" i="19"/>
  <c r="E323" i="19"/>
  <c r="G322" i="19"/>
  <c r="D323" i="19"/>
  <c r="E282" i="19"/>
  <c r="G281" i="19"/>
  <c r="D282" i="19"/>
  <c r="E109" i="19"/>
  <c r="D109" i="19"/>
  <c r="D113" i="19"/>
  <c r="E113" i="19"/>
  <c r="G116" i="19"/>
  <c r="E193" i="19"/>
  <c r="D193" i="19"/>
  <c r="G120" i="19"/>
  <c r="G245" i="19"/>
  <c r="D313" i="19"/>
  <c r="E105" i="19"/>
  <c r="D105" i="19"/>
  <c r="D117" i="19"/>
  <c r="E117" i="19"/>
  <c r="D242" i="19"/>
  <c r="G241" i="19"/>
  <c r="E129" i="19"/>
  <c r="D129" i="19"/>
  <c r="E261" i="19"/>
  <c r="D261" i="19"/>
  <c r="E181" i="19"/>
  <c r="D181" i="19"/>
  <c r="F285" i="19"/>
  <c r="E285" i="19"/>
  <c r="D285" i="19"/>
  <c r="G108" i="19"/>
  <c r="E327" i="19"/>
  <c r="G326" i="19"/>
  <c r="D327" i="19"/>
  <c r="D273" i="19"/>
  <c r="E273" i="19"/>
  <c r="D146" i="19"/>
  <c r="G145" i="19"/>
  <c r="E269" i="19"/>
  <c r="D269" i="19"/>
  <c r="G149" i="19"/>
  <c r="D150" i="19"/>
  <c r="E242" i="19"/>
  <c r="E121" i="19"/>
  <c r="D121" i="19"/>
  <c r="F316" i="19"/>
  <c r="E316" i="19"/>
  <c r="D316" i="19"/>
  <c r="E89" i="19"/>
  <c r="D89" i="19"/>
  <c r="F330" i="19"/>
  <c r="E330" i="19"/>
  <c r="D330" i="19"/>
  <c r="E146" i="19"/>
  <c r="G264" i="19"/>
  <c r="G192" i="19"/>
  <c r="G128" i="19"/>
  <c r="E85" i="19"/>
  <c r="D85" i="19"/>
  <c r="E257" i="19"/>
  <c r="D257" i="19"/>
  <c r="E101" i="19"/>
  <c r="D101" i="19"/>
  <c r="E250" i="19"/>
  <c r="D250" i="19"/>
  <c r="G180" i="19"/>
  <c r="D125" i="19"/>
  <c r="E125" i="19"/>
  <c r="G141" i="19"/>
  <c r="D142" i="19"/>
  <c r="E205" i="19"/>
  <c r="D205" i="19"/>
  <c r="G204" i="19"/>
  <c r="D221" i="19"/>
  <c r="G220" i="19"/>
  <c r="E265" i="19"/>
  <c r="D265" i="19"/>
  <c r="E201" i="19"/>
  <c r="D201" i="19"/>
  <c r="G200" i="19"/>
  <c r="E313" i="19"/>
  <c r="G312" i="19"/>
  <c r="G88" i="19"/>
  <c r="G100" i="19"/>
  <c r="G249" i="19"/>
  <c r="E142" i="19"/>
  <c r="E221" i="19"/>
  <c r="N8" i="18"/>
  <c r="O8" i="18"/>
  <c r="P8" i="18"/>
  <c r="Q8" i="18"/>
  <c r="R8" i="18"/>
  <c r="S8" i="18"/>
  <c r="T8" i="18"/>
  <c r="U8" i="18"/>
  <c r="V8" i="18"/>
  <c r="W8" i="18"/>
  <c r="X8" i="18"/>
  <c r="Y8" i="18"/>
  <c r="Z8" i="18"/>
  <c r="AA8" i="18"/>
  <c r="AB8" i="18"/>
  <c r="AC8" i="18"/>
  <c r="AD8" i="18"/>
  <c r="AE8" i="18"/>
  <c r="AF8" i="18"/>
  <c r="AG8" i="18"/>
  <c r="AH8" i="18"/>
  <c r="AI8" i="18"/>
  <c r="AJ8" i="18"/>
  <c r="AK8" i="18"/>
  <c r="AL8" i="18"/>
  <c r="AM8" i="18"/>
  <c r="AN8" i="18"/>
  <c r="AO8" i="18"/>
  <c r="AP8" i="18"/>
  <c r="AQ8" i="18"/>
  <c r="AR8" i="18"/>
  <c r="AS8" i="18"/>
  <c r="AT8" i="18"/>
  <c r="AU8" i="18"/>
  <c r="AV8" i="18"/>
  <c r="AW8" i="18"/>
  <c r="AX8" i="18"/>
  <c r="AY8" i="18"/>
  <c r="AZ8" i="18"/>
  <c r="BA8" i="18"/>
  <c r="BB8" i="18"/>
  <c r="BC8" i="18"/>
  <c r="BD8" i="18"/>
  <c r="BE8" i="18"/>
  <c r="BF8" i="18"/>
  <c r="BG8" i="18"/>
  <c r="BH8" i="18"/>
  <c r="BI8" i="18"/>
  <c r="BJ8" i="18"/>
  <c r="BK8" i="18"/>
  <c r="BL8" i="18"/>
  <c r="N9" i="18"/>
  <c r="O9" i="18"/>
  <c r="P9" i="18"/>
  <c r="Q9" i="18"/>
  <c r="R9" i="18"/>
  <c r="S9" i="18"/>
  <c r="T9" i="18"/>
  <c r="U9" i="18"/>
  <c r="V9" i="18"/>
  <c r="W9" i="18"/>
  <c r="X9" i="18"/>
  <c r="Y9" i="18"/>
  <c r="Z9" i="18"/>
  <c r="AA9" i="18"/>
  <c r="AB9" i="18"/>
  <c r="AC9" i="18"/>
  <c r="AD9" i="18"/>
  <c r="AE9" i="18"/>
  <c r="AF9" i="18"/>
  <c r="AG9" i="18"/>
  <c r="AH9" i="18"/>
  <c r="AI9" i="18"/>
  <c r="AJ9" i="18"/>
  <c r="AK9" i="18"/>
  <c r="AL9" i="18"/>
  <c r="AM9" i="18"/>
  <c r="AN9" i="18"/>
  <c r="AO9" i="18"/>
  <c r="AP9" i="18"/>
  <c r="AQ9" i="18"/>
  <c r="AR9" i="18"/>
  <c r="AS9" i="18"/>
  <c r="AT9" i="18"/>
  <c r="AU9" i="18"/>
  <c r="AV9" i="18"/>
  <c r="AW9" i="18"/>
  <c r="AX9" i="18"/>
  <c r="AY9" i="18"/>
  <c r="AZ9" i="18"/>
  <c r="BA9" i="18"/>
  <c r="BB9" i="18"/>
  <c r="BC9" i="18"/>
  <c r="BD9" i="18"/>
  <c r="BE9" i="18"/>
  <c r="BF9" i="18"/>
  <c r="BG9" i="18"/>
  <c r="BH9" i="18"/>
  <c r="BI9" i="18"/>
  <c r="BJ9" i="18"/>
  <c r="BK9" i="18"/>
  <c r="BL9" i="18"/>
  <c r="I8" i="18"/>
  <c r="J8" i="18"/>
  <c r="K8" i="18"/>
  <c r="L8" i="18"/>
  <c r="I9" i="18"/>
  <c r="J9" i="18"/>
  <c r="K9" i="18"/>
  <c r="L9" i="18"/>
  <c r="E194" i="16" l="1"/>
  <c r="D194" i="16"/>
  <c r="F194" i="16"/>
  <c r="D198" i="16"/>
  <c r="F198" i="16"/>
  <c r="E198" i="16"/>
  <c r="D218" i="16"/>
  <c r="F218" i="16"/>
  <c r="E218" i="16"/>
  <c r="E222" i="16"/>
  <c r="D222" i="16"/>
  <c r="F222" i="16"/>
  <c r="E182" i="16"/>
  <c r="D182" i="16"/>
  <c r="F182" i="16"/>
  <c r="D202" i="16"/>
  <c r="F202" i="16"/>
  <c r="E202" i="16"/>
  <c r="F206" i="16"/>
  <c r="E206" i="16"/>
  <c r="D206" i="16"/>
  <c r="E190" i="16"/>
  <c r="F190" i="16"/>
  <c r="D190" i="16"/>
  <c r="D317" i="19"/>
  <c r="F342" i="19"/>
  <c r="E342" i="19"/>
  <c r="D342" i="19"/>
  <c r="E286" i="19"/>
  <c r="D286" i="19"/>
  <c r="G285" i="19"/>
  <c r="E331" i="19"/>
  <c r="D331" i="19"/>
  <c r="G330" i="19"/>
  <c r="E317" i="19"/>
  <c r="G316" i="19"/>
  <c r="E339" i="19"/>
  <c r="D339" i="19"/>
  <c r="G338" i="19"/>
  <c r="E225" i="19"/>
  <c r="D225" i="19"/>
  <c r="G224" i="19"/>
  <c r="E343" i="19" l="1"/>
  <c r="D343" i="19"/>
  <c r="G342" i="19"/>
  <c r="F309" i="16"/>
  <c r="E309" i="16"/>
  <c r="D309" i="16"/>
  <c r="F293" i="16"/>
  <c r="E293" i="16"/>
  <c r="D293" i="16"/>
  <c r="F281" i="16"/>
  <c r="E281" i="16"/>
  <c r="D281" i="16"/>
  <c r="F242" i="16"/>
  <c r="E242" i="16"/>
  <c r="D242" i="16"/>
  <c r="C341" i="16"/>
  <c r="B341" i="16"/>
  <c r="C337" i="16"/>
  <c r="B337" i="16"/>
  <c r="C333" i="16"/>
  <c r="B333" i="16"/>
  <c r="B331" i="16"/>
  <c r="C329" i="16"/>
  <c r="B329" i="16"/>
  <c r="C325" i="16"/>
  <c r="B325" i="16"/>
  <c r="C321" i="16"/>
  <c r="B321" i="16"/>
  <c r="B319" i="16"/>
  <c r="C317" i="16"/>
  <c r="B317" i="16"/>
  <c r="C313" i="16"/>
  <c r="B313" i="16"/>
  <c r="C309" i="16"/>
  <c r="B309" i="16"/>
  <c r="B307" i="16"/>
  <c r="C305" i="16"/>
  <c r="B305" i="16"/>
  <c r="C301" i="16"/>
  <c r="B301" i="16"/>
  <c r="C297" i="16"/>
  <c r="B297" i="16"/>
  <c r="C293" i="16"/>
  <c r="B293" i="16"/>
  <c r="B291" i="16"/>
  <c r="C289" i="16"/>
  <c r="B289" i="16"/>
  <c r="C285" i="16"/>
  <c r="B285" i="16"/>
  <c r="C281" i="16"/>
  <c r="B281" i="16"/>
  <c r="B279" i="16"/>
  <c r="C277" i="16"/>
  <c r="B277" i="16"/>
  <c r="C273" i="16"/>
  <c r="B273" i="16"/>
  <c r="C269" i="16"/>
  <c r="B269" i="16"/>
  <c r="C265" i="16"/>
  <c r="B265" i="16"/>
  <c r="C261" i="16"/>
  <c r="B261" i="16"/>
  <c r="C257" i="16"/>
  <c r="B257" i="16"/>
  <c r="C254" i="16"/>
  <c r="B254" i="16"/>
  <c r="C250" i="16"/>
  <c r="B250" i="16"/>
  <c r="C246" i="16"/>
  <c r="B246" i="16"/>
  <c r="C242" i="16"/>
  <c r="B242" i="16"/>
  <c r="B240" i="16"/>
  <c r="B224" i="16"/>
  <c r="C222" i="16"/>
  <c r="B222" i="16"/>
  <c r="C218" i="16"/>
  <c r="B218" i="16"/>
  <c r="C206" i="16"/>
  <c r="B206" i="16"/>
  <c r="C202" i="16"/>
  <c r="B202" i="16"/>
  <c r="C198" i="16"/>
  <c r="B198" i="16"/>
  <c r="C194" i="16"/>
  <c r="B194" i="16"/>
  <c r="C190" i="16"/>
  <c r="B190" i="16"/>
  <c r="C182" i="16"/>
  <c r="B182" i="16"/>
  <c r="C178" i="16"/>
  <c r="B178" i="16"/>
  <c r="C174" i="16"/>
  <c r="B174" i="16"/>
  <c r="C170" i="16"/>
  <c r="B170" i="16"/>
  <c r="C166" i="16"/>
  <c r="B166" i="16"/>
  <c r="F162" i="16"/>
  <c r="E162" i="16"/>
  <c r="D162" i="16"/>
  <c r="C162" i="16"/>
  <c r="B162" i="16"/>
  <c r="B160" i="16"/>
  <c r="C158" i="16"/>
  <c r="B158" i="16"/>
  <c r="D154" i="16"/>
  <c r="C154" i="16"/>
  <c r="B154" i="16"/>
  <c r="B148" i="16"/>
  <c r="B147" i="16"/>
  <c r="C141" i="16"/>
  <c r="B141" i="16"/>
  <c r="C137" i="16"/>
  <c r="B137" i="16"/>
  <c r="C133" i="16"/>
  <c r="B133" i="16"/>
  <c r="F129" i="16"/>
  <c r="E129" i="16"/>
  <c r="D129" i="16"/>
  <c r="C129" i="16"/>
  <c r="B129" i="16"/>
  <c r="B127" i="16"/>
  <c r="C121" i="16"/>
  <c r="B121" i="16"/>
  <c r="C117" i="16"/>
  <c r="B117" i="16"/>
  <c r="C113" i="16"/>
  <c r="B113" i="16"/>
  <c r="C109" i="16"/>
  <c r="B109" i="16"/>
  <c r="C105" i="16"/>
  <c r="B105" i="16"/>
  <c r="C101" i="16"/>
  <c r="B101" i="16"/>
  <c r="C97" i="16"/>
  <c r="B97" i="16"/>
  <c r="C93" i="16"/>
  <c r="B93" i="16"/>
  <c r="F89" i="16"/>
  <c r="E89" i="16"/>
  <c r="D89" i="16"/>
  <c r="C89" i="16"/>
  <c r="B89" i="16"/>
  <c r="B87" i="16"/>
  <c r="C85" i="16"/>
  <c r="B85" i="16"/>
  <c r="B83" i="16"/>
  <c r="C81" i="16"/>
  <c r="B81" i="16"/>
  <c r="C77" i="16"/>
  <c r="B77" i="16"/>
  <c r="F73" i="16"/>
  <c r="E73" i="16"/>
  <c r="D73" i="16"/>
  <c r="C73" i="16"/>
  <c r="B73" i="16"/>
  <c r="B71" i="16"/>
  <c r="F69" i="16"/>
  <c r="E69" i="16"/>
  <c r="D69" i="16"/>
  <c r="C69" i="16"/>
  <c r="B69" i="16"/>
  <c r="F65" i="16"/>
  <c r="E65" i="16"/>
  <c r="D65" i="16"/>
  <c r="C65" i="16"/>
  <c r="B65" i="16"/>
  <c r="B63" i="16"/>
  <c r="F61" i="16"/>
  <c r="E61" i="16"/>
  <c r="D61" i="16"/>
  <c r="C61" i="16"/>
  <c r="B61" i="16"/>
  <c r="B59" i="16"/>
  <c r="F57" i="16"/>
  <c r="E57" i="16"/>
  <c r="D57" i="16"/>
  <c r="C57" i="16"/>
  <c r="B57" i="16"/>
  <c r="F53" i="16"/>
  <c r="E53" i="16"/>
  <c r="D53" i="16"/>
  <c r="C53" i="16"/>
  <c r="B53" i="16"/>
  <c r="B51" i="16"/>
  <c r="F49" i="16"/>
  <c r="E49" i="16"/>
  <c r="D49" i="16"/>
  <c r="C49" i="16"/>
  <c r="B49" i="16"/>
  <c r="F45" i="16"/>
  <c r="E45" i="16"/>
  <c r="D45" i="16"/>
  <c r="C45" i="16"/>
  <c r="B45" i="16"/>
  <c r="B43" i="16"/>
  <c r="F41" i="16"/>
  <c r="E41" i="16"/>
  <c r="D41" i="16"/>
  <c r="C41" i="16"/>
  <c r="B41" i="16"/>
  <c r="F33" i="16"/>
  <c r="E33" i="16"/>
  <c r="D33" i="16"/>
  <c r="C33" i="16"/>
  <c r="B33" i="16"/>
  <c r="F29" i="16"/>
  <c r="E29" i="16"/>
  <c r="D29" i="16"/>
  <c r="C29" i="16"/>
  <c r="B29" i="16"/>
  <c r="F25" i="16"/>
  <c r="E25" i="16"/>
  <c r="D25" i="16"/>
  <c r="C25" i="16"/>
  <c r="B25" i="16"/>
  <c r="F21" i="16"/>
  <c r="E21" i="16"/>
  <c r="D21" i="16"/>
  <c r="C21" i="16"/>
  <c r="B21" i="16"/>
  <c r="C17" i="16"/>
  <c r="B17" i="16"/>
  <c r="C13" i="16"/>
  <c r="B13" i="16"/>
  <c r="C9" i="16"/>
  <c r="B9" i="16"/>
  <c r="E5" i="16"/>
  <c r="D5" i="16"/>
  <c r="C5" i="16"/>
  <c r="B5" i="16"/>
  <c r="E5" i="17" a="1"/>
  <c r="E5" i="17" s="1"/>
  <c r="E4" i="17" a="1"/>
  <c r="E4" i="17" s="1"/>
  <c r="E3" i="17" a="1"/>
  <c r="E3" i="17" s="1"/>
  <c r="E2" i="17" a="1"/>
  <c r="E2" i="17" s="1"/>
  <c r="F325" i="16"/>
  <c r="E337" i="16"/>
  <c r="F341" i="16"/>
  <c r="D285" i="16"/>
  <c r="D301" i="16"/>
  <c r="F305" i="16"/>
  <c r="E273" i="16"/>
  <c r="E257" i="16"/>
  <c r="F166" i="16"/>
  <c r="F158" i="16"/>
  <c r="F154" i="16"/>
  <c r="BF107" i="18"/>
  <c r="E5" i="18" a="1"/>
  <c r="E5" i="18" s="1"/>
  <c r="E4" i="18" a="1"/>
  <c r="E4" i="18" s="1"/>
  <c r="E3" i="18" a="1"/>
  <c r="E3" i="18" s="1"/>
  <c r="E2" i="18" a="1"/>
  <c r="E2" i="18" s="1"/>
  <c r="BL110" i="18"/>
  <c r="BK110" i="18"/>
  <c r="BJ110" i="18"/>
  <c r="BI110" i="18"/>
  <c r="BH110" i="18"/>
  <c r="BG110" i="18"/>
  <c r="BF110" i="18"/>
  <c r="BE110" i="18"/>
  <c r="BD110" i="18"/>
  <c r="BC110" i="18"/>
  <c r="BB110" i="18"/>
  <c r="BA110" i="18"/>
  <c r="AZ110" i="18"/>
  <c r="AY110" i="18"/>
  <c r="AX110" i="18"/>
  <c r="AW110" i="18"/>
  <c r="AV110" i="18"/>
  <c r="AU110" i="18"/>
  <c r="AT110" i="18"/>
  <c r="AS110" i="18"/>
  <c r="AR110" i="18"/>
  <c r="AQ110" i="18"/>
  <c r="AP110" i="18"/>
  <c r="AO110" i="18"/>
  <c r="AN110" i="18"/>
  <c r="AM110" i="18"/>
  <c r="AL110" i="18"/>
  <c r="AK110" i="18"/>
  <c r="AJ110" i="18"/>
  <c r="AI110" i="18"/>
  <c r="AH110" i="18"/>
  <c r="AG110" i="18"/>
  <c r="AF110" i="18"/>
  <c r="AE110" i="18"/>
  <c r="AD110" i="18"/>
  <c r="AC110" i="18"/>
  <c r="AB110" i="18"/>
  <c r="AA110" i="18"/>
  <c r="Z110" i="18"/>
  <c r="Y110" i="18"/>
  <c r="X110" i="18"/>
  <c r="W110" i="18"/>
  <c r="V110" i="18"/>
  <c r="U110" i="18"/>
  <c r="T110" i="18"/>
  <c r="S110" i="18"/>
  <c r="R110" i="18"/>
  <c r="Q110" i="18"/>
  <c r="P110" i="18"/>
  <c r="O110" i="18"/>
  <c r="N110" i="18"/>
  <c r="M110" i="18"/>
  <c r="L110" i="18"/>
  <c r="K110" i="18"/>
  <c r="J110" i="18"/>
  <c r="I110" i="18"/>
  <c r="H110" i="18"/>
  <c r="G110" i="18"/>
  <c r="F110" i="18"/>
  <c r="E110" i="18"/>
  <c r="BL109" i="18"/>
  <c r="BK109" i="18"/>
  <c r="BJ109" i="18"/>
  <c r="BI109" i="18"/>
  <c r="BH109" i="18"/>
  <c r="BG109" i="18"/>
  <c r="BF109" i="18"/>
  <c r="BE109" i="18"/>
  <c r="BD109" i="18"/>
  <c r="BC109" i="18"/>
  <c r="BB109" i="18"/>
  <c r="BA109" i="18"/>
  <c r="AZ109" i="18"/>
  <c r="AY109" i="18"/>
  <c r="AX109" i="18"/>
  <c r="AW109" i="18"/>
  <c r="AV109" i="18"/>
  <c r="AU109" i="18"/>
  <c r="AT109" i="18"/>
  <c r="AS109" i="18"/>
  <c r="AR109" i="18"/>
  <c r="AQ109" i="18"/>
  <c r="AP109" i="18"/>
  <c r="AO109" i="18"/>
  <c r="AN109" i="18"/>
  <c r="AM109" i="18"/>
  <c r="AL109" i="18"/>
  <c r="AK109" i="18"/>
  <c r="AJ109" i="18"/>
  <c r="AI109" i="18"/>
  <c r="AH109" i="18"/>
  <c r="AG109" i="18"/>
  <c r="AF109" i="18"/>
  <c r="AE109" i="18"/>
  <c r="AD109" i="18"/>
  <c r="AC109" i="18"/>
  <c r="AB109" i="18"/>
  <c r="AA109" i="18"/>
  <c r="Z109" i="18"/>
  <c r="Y109" i="18"/>
  <c r="X109" i="18"/>
  <c r="W109" i="18"/>
  <c r="V109" i="18"/>
  <c r="U109" i="18"/>
  <c r="T109" i="18"/>
  <c r="S109" i="18"/>
  <c r="R109" i="18"/>
  <c r="Q109" i="18"/>
  <c r="P109" i="18"/>
  <c r="O109" i="18"/>
  <c r="N109" i="18"/>
  <c r="M109" i="18"/>
  <c r="L109" i="18"/>
  <c r="K109" i="18"/>
  <c r="J109" i="18"/>
  <c r="I109" i="18"/>
  <c r="H109" i="18"/>
  <c r="G109" i="18"/>
  <c r="F109" i="18"/>
  <c r="E109" i="18"/>
  <c r="BL108" i="18"/>
  <c r="BK108" i="18"/>
  <c r="BJ108" i="18"/>
  <c r="BI108" i="18"/>
  <c r="BH108" i="18"/>
  <c r="BG108" i="18"/>
  <c r="BF108" i="18"/>
  <c r="BE108" i="18"/>
  <c r="BD108" i="18"/>
  <c r="BC108" i="18"/>
  <c r="BB108" i="18"/>
  <c r="BA108" i="18"/>
  <c r="AZ108" i="18"/>
  <c r="AY108" i="18"/>
  <c r="AX108" i="18"/>
  <c r="AW108" i="18"/>
  <c r="AV108" i="18"/>
  <c r="AU108" i="18"/>
  <c r="AT108" i="18"/>
  <c r="AS108" i="18"/>
  <c r="AR108" i="18"/>
  <c r="AQ108" i="18"/>
  <c r="AP108" i="18"/>
  <c r="AO108" i="18"/>
  <c r="AN108" i="18"/>
  <c r="AM108" i="18"/>
  <c r="AL108" i="18"/>
  <c r="AK108" i="18"/>
  <c r="AJ108" i="18"/>
  <c r="AI108" i="18"/>
  <c r="AH108" i="18"/>
  <c r="AG108" i="18"/>
  <c r="AF108" i="18"/>
  <c r="AE108" i="18"/>
  <c r="AD108" i="18"/>
  <c r="AC108" i="18"/>
  <c r="AB108" i="18"/>
  <c r="AA108" i="18"/>
  <c r="Z108" i="18"/>
  <c r="Y108" i="18"/>
  <c r="X108" i="18"/>
  <c r="W108" i="18"/>
  <c r="V108" i="18"/>
  <c r="U108" i="18"/>
  <c r="T108" i="18"/>
  <c r="S108" i="18"/>
  <c r="R108" i="18"/>
  <c r="Q108" i="18"/>
  <c r="P108" i="18"/>
  <c r="O108" i="18"/>
  <c r="N108" i="18"/>
  <c r="M108" i="18"/>
  <c r="L108" i="18"/>
  <c r="K108" i="18"/>
  <c r="J108" i="18"/>
  <c r="I108" i="18"/>
  <c r="H108" i="18"/>
  <c r="G108" i="18"/>
  <c r="F108" i="18"/>
  <c r="E108" i="18"/>
  <c r="BL107" i="18"/>
  <c r="BK107" i="18"/>
  <c r="BJ107" i="18"/>
  <c r="BI107" i="18"/>
  <c r="BH107" i="18"/>
  <c r="BG107" i="18"/>
  <c r="BE107" i="18"/>
  <c r="BD107" i="18"/>
  <c r="BC107" i="18"/>
  <c r="BB107" i="18"/>
  <c r="BA107" i="18"/>
  <c r="AZ107" i="18"/>
  <c r="AY107" i="18"/>
  <c r="AX107" i="18"/>
  <c r="AW107" i="18"/>
  <c r="AV107" i="18"/>
  <c r="AU107" i="18"/>
  <c r="AT107" i="18"/>
  <c r="AS107" i="18"/>
  <c r="AR107" i="18"/>
  <c r="AQ107" i="18"/>
  <c r="AP107" i="18"/>
  <c r="AO107" i="18"/>
  <c r="AN107" i="18"/>
  <c r="AM107" i="18"/>
  <c r="AL107" i="18"/>
  <c r="AK107" i="18"/>
  <c r="AJ107" i="18"/>
  <c r="AI107" i="18"/>
  <c r="AH107" i="18"/>
  <c r="AG107" i="18"/>
  <c r="AF107" i="18"/>
  <c r="AE107" i="18"/>
  <c r="AD107" i="18"/>
  <c r="AC107" i="18"/>
  <c r="AB107" i="18"/>
  <c r="AA107" i="18"/>
  <c r="Z107" i="18"/>
  <c r="Y107" i="18"/>
  <c r="X107" i="18"/>
  <c r="W107" i="18"/>
  <c r="V107" i="18"/>
  <c r="U107" i="18"/>
  <c r="T107" i="18"/>
  <c r="S107" i="18"/>
  <c r="R107" i="18"/>
  <c r="Q107" i="18"/>
  <c r="P107" i="18"/>
  <c r="O107" i="18"/>
  <c r="N107" i="18"/>
  <c r="M107" i="18"/>
  <c r="L107" i="18"/>
  <c r="K107" i="18"/>
  <c r="J107" i="18"/>
  <c r="I107" i="18"/>
  <c r="H107" i="18"/>
  <c r="G107" i="18"/>
  <c r="F107" i="18"/>
  <c r="E107" i="18"/>
  <c r="BL106" i="18"/>
  <c r="BK106" i="18"/>
  <c r="BJ106" i="18"/>
  <c r="BI106" i="18"/>
  <c r="BH106" i="18"/>
  <c r="BG106" i="18"/>
  <c r="BF106" i="18"/>
  <c r="BE106" i="18"/>
  <c r="BD106" i="18"/>
  <c r="BC106" i="18"/>
  <c r="BB106" i="18"/>
  <c r="BA106" i="18"/>
  <c r="AZ106" i="18"/>
  <c r="AY106" i="18"/>
  <c r="AX106" i="18"/>
  <c r="AW106" i="18"/>
  <c r="AV106" i="18"/>
  <c r="AU106" i="18"/>
  <c r="AT106" i="18"/>
  <c r="AS106" i="18"/>
  <c r="AR106" i="18"/>
  <c r="AQ106" i="18"/>
  <c r="AP106" i="18"/>
  <c r="AO106" i="18"/>
  <c r="AN106" i="18"/>
  <c r="AM106" i="18"/>
  <c r="AL106" i="18"/>
  <c r="AK106" i="18"/>
  <c r="AJ106" i="18"/>
  <c r="AI106" i="18"/>
  <c r="AH106" i="18"/>
  <c r="AG106" i="18"/>
  <c r="AF106" i="18"/>
  <c r="AE106" i="18"/>
  <c r="AD106" i="18"/>
  <c r="AC106" i="18"/>
  <c r="AB106" i="18"/>
  <c r="AA106" i="18"/>
  <c r="Z106" i="18"/>
  <c r="Y106" i="18"/>
  <c r="X106" i="18"/>
  <c r="W106" i="18"/>
  <c r="V106" i="18"/>
  <c r="U106" i="18"/>
  <c r="T106" i="18"/>
  <c r="S106" i="18"/>
  <c r="R106" i="18"/>
  <c r="Q106" i="18"/>
  <c r="P106" i="18"/>
  <c r="O106" i="18"/>
  <c r="N106" i="18"/>
  <c r="M106" i="18"/>
  <c r="L106" i="18"/>
  <c r="K106" i="18"/>
  <c r="J106" i="18"/>
  <c r="I106" i="18"/>
  <c r="H106" i="18"/>
  <c r="G106" i="18"/>
  <c r="F106" i="18"/>
  <c r="E106" i="18"/>
  <c r="BL73" i="18"/>
  <c r="BK73" i="18"/>
  <c r="BJ73" i="18"/>
  <c r="BI73" i="18"/>
  <c r="BH73" i="18"/>
  <c r="BG73" i="18"/>
  <c r="BF73" i="18"/>
  <c r="BE73" i="18"/>
  <c r="BD73" i="18"/>
  <c r="BC73" i="18"/>
  <c r="BB73" i="18"/>
  <c r="BA73" i="18"/>
  <c r="AZ73" i="18"/>
  <c r="AY73" i="18"/>
  <c r="AX73" i="18"/>
  <c r="AW73" i="18"/>
  <c r="AV73" i="18"/>
  <c r="AU73" i="18"/>
  <c r="AT73" i="18"/>
  <c r="AS73" i="18"/>
  <c r="AR73" i="18"/>
  <c r="AQ73" i="18"/>
  <c r="AP73" i="18"/>
  <c r="AO73" i="18"/>
  <c r="AN73" i="18"/>
  <c r="AM73" i="18"/>
  <c r="AL73" i="18"/>
  <c r="AK73" i="18"/>
  <c r="AJ73" i="18"/>
  <c r="AI73" i="18"/>
  <c r="AH73" i="18"/>
  <c r="AG73" i="18"/>
  <c r="AF73" i="18"/>
  <c r="AE73" i="18"/>
  <c r="AD73" i="18"/>
  <c r="AC73" i="18"/>
  <c r="AB73" i="18"/>
  <c r="AA73" i="18"/>
  <c r="Z73" i="18"/>
  <c r="Y73" i="18"/>
  <c r="X73" i="18"/>
  <c r="W73" i="18"/>
  <c r="V73" i="18"/>
  <c r="U73" i="18"/>
  <c r="T73" i="18"/>
  <c r="S73" i="18"/>
  <c r="R73" i="18"/>
  <c r="Q73" i="18"/>
  <c r="P73" i="18"/>
  <c r="O73" i="18"/>
  <c r="N73" i="18"/>
  <c r="M73" i="18"/>
  <c r="L73" i="18"/>
  <c r="K73" i="18"/>
  <c r="J73" i="18"/>
  <c r="I73" i="18"/>
  <c r="H73" i="18"/>
  <c r="G73" i="18"/>
  <c r="F73" i="18"/>
  <c r="M9" i="18"/>
  <c r="M8" i="18"/>
  <c r="D113" i="16" l="1"/>
  <c r="E109" i="16"/>
  <c r="E93" i="16"/>
  <c r="F133" i="16"/>
  <c r="E166" i="16"/>
  <c r="E133" i="16"/>
  <c r="D141" i="16"/>
  <c r="D97" i="16"/>
  <c r="F117" i="16"/>
  <c r="F101" i="16"/>
  <c r="D117" i="16"/>
  <c r="D101" i="16"/>
  <c r="F93" i="16"/>
  <c r="E321" i="16"/>
  <c r="D317" i="16"/>
  <c r="D333" i="16"/>
  <c r="F329" i="16"/>
  <c r="D313" i="16"/>
  <c r="E333" i="16"/>
  <c r="E329" i="16"/>
  <c r="E313" i="16"/>
  <c r="F337" i="16"/>
  <c r="D329" i="16"/>
  <c r="D341" i="16"/>
  <c r="E317" i="16"/>
  <c r="F321" i="16"/>
  <c r="D325" i="16"/>
  <c r="F313" i="16"/>
  <c r="D321" i="16"/>
  <c r="E325" i="16"/>
  <c r="D337" i="16"/>
  <c r="E341" i="16"/>
  <c r="F317" i="16"/>
  <c r="F333" i="16"/>
  <c r="D297" i="16"/>
  <c r="E301" i="16"/>
  <c r="F297" i="16"/>
  <c r="E305" i="16"/>
  <c r="E297" i="16"/>
  <c r="F301" i="16"/>
  <c r="D305" i="16"/>
  <c r="E285" i="16"/>
  <c r="E289" i="16"/>
  <c r="F289" i="16"/>
  <c r="F285" i="16"/>
  <c r="D289" i="16"/>
  <c r="D254" i="16"/>
  <c r="D269" i="16"/>
  <c r="F265" i="16"/>
  <c r="F246" i="16"/>
  <c r="F261" i="16"/>
  <c r="F277" i="16"/>
  <c r="D250" i="16"/>
  <c r="E254" i="16"/>
  <c r="F257" i="16"/>
  <c r="D265" i="16"/>
  <c r="E269" i="16"/>
  <c r="F273" i="16"/>
  <c r="D246" i="16"/>
  <c r="E250" i="16"/>
  <c r="F254" i="16"/>
  <c r="D261" i="16"/>
  <c r="E265" i="16"/>
  <c r="F269" i="16"/>
  <c r="D277" i="16"/>
  <c r="E246" i="16"/>
  <c r="F250" i="16"/>
  <c r="D257" i="16"/>
  <c r="E261" i="16"/>
  <c r="D273" i="16"/>
  <c r="E277" i="16"/>
  <c r="F174" i="16"/>
  <c r="E170" i="16"/>
  <c r="D170" i="16"/>
  <c r="D174" i="16"/>
  <c r="F178" i="16"/>
  <c r="F170" i="16"/>
  <c r="E174" i="16"/>
  <c r="D178" i="16"/>
  <c r="D166" i="16"/>
  <c r="E178" i="16"/>
  <c r="E154" i="16"/>
  <c r="D158" i="16"/>
  <c r="E158" i="16"/>
  <c r="D137" i="16"/>
  <c r="F141" i="16"/>
  <c r="F137" i="16"/>
  <c r="E141" i="16"/>
  <c r="D133" i="16"/>
  <c r="E137" i="16"/>
  <c r="F109" i="16"/>
  <c r="F105" i="16"/>
  <c r="F121" i="16"/>
  <c r="E113" i="16"/>
  <c r="E97" i="16"/>
  <c r="F97" i="16"/>
  <c r="E101" i="16"/>
  <c r="D105" i="16"/>
  <c r="F113" i="16"/>
  <c r="E117" i="16"/>
  <c r="D121" i="16"/>
  <c r="D93" i="16"/>
  <c r="E105" i="16"/>
  <c r="D109" i="16"/>
  <c r="E121" i="16"/>
  <c r="E85" i="16"/>
  <c r="D77" i="16"/>
  <c r="F81" i="16"/>
  <c r="F77" i="16"/>
  <c r="D85" i="16"/>
  <c r="E77" i="16"/>
  <c r="D81" i="16"/>
  <c r="F85" i="16"/>
  <c r="E81" i="16"/>
  <c r="D13" i="16"/>
  <c r="D9" i="16"/>
  <c r="F9" i="16"/>
  <c r="F13" i="16"/>
  <c r="F17" i="16"/>
  <c r="E9" i="16"/>
  <c r="E13" i="16"/>
  <c r="D17" i="16"/>
  <c r="E17" i="16"/>
  <c r="AJ2" i="17"/>
  <c r="BL2" i="17"/>
  <c r="AF2" i="17"/>
  <c r="BL3" i="17"/>
  <c r="AF3" i="17"/>
  <c r="BL4" i="17"/>
  <c r="AF4" i="17"/>
  <c r="AZ5" i="17"/>
  <c r="AJ3" i="17"/>
  <c r="AJ4" i="17"/>
  <c r="AZ2" i="17"/>
  <c r="T2" i="17"/>
  <c r="AZ3" i="17"/>
  <c r="T3" i="17"/>
  <c r="AZ4" i="17"/>
  <c r="T4" i="17"/>
  <c r="AJ5" i="17"/>
  <c r="AV2" i="17"/>
  <c r="P2" i="17"/>
  <c r="AV3" i="17"/>
  <c r="P3" i="17"/>
  <c r="AV4" i="17"/>
  <c r="P4" i="17"/>
  <c r="T5" i="17"/>
  <c r="BH4" i="17"/>
  <c r="AR4" i="17"/>
  <c r="AB4" i="17"/>
  <c r="L4" i="17"/>
  <c r="BD4" i="17"/>
  <c r="AN4" i="17"/>
  <c r="X4" i="17"/>
  <c r="H4" i="17"/>
  <c r="BH3" i="17"/>
  <c r="AR3" i="17"/>
  <c r="AB3" i="17"/>
  <c r="L3" i="17"/>
  <c r="BD3" i="17"/>
  <c r="AN3" i="17"/>
  <c r="X3" i="17"/>
  <c r="H3" i="17"/>
  <c r="BH2" i="17"/>
  <c r="AR2" i="17"/>
  <c r="AB2" i="17"/>
  <c r="L2" i="17"/>
  <c r="BD2" i="17"/>
  <c r="AN2" i="17"/>
  <c r="X2" i="17"/>
  <c r="H2" i="17"/>
  <c r="BL5" i="17"/>
  <c r="AV5" i="17"/>
  <c r="AF5" i="17"/>
  <c r="P5" i="17"/>
  <c r="BH5" i="17"/>
  <c r="AR5" i="17"/>
  <c r="AB5" i="17"/>
  <c r="L5" i="17"/>
  <c r="BD5" i="17"/>
  <c r="AN5" i="17"/>
  <c r="X5" i="17"/>
  <c r="H5" i="17"/>
  <c r="BK5" i="17"/>
  <c r="BG5" i="17"/>
  <c r="BC5" i="17"/>
  <c r="AY5" i="17"/>
  <c r="AU5" i="17"/>
  <c r="AQ5" i="17"/>
  <c r="AM5" i="17"/>
  <c r="AI5" i="17"/>
  <c r="AE5" i="17"/>
  <c r="AA5" i="17"/>
  <c r="W5" i="17"/>
  <c r="S5" i="17"/>
  <c r="O5" i="17"/>
  <c r="K5" i="17"/>
  <c r="G5" i="17"/>
  <c r="BJ5" i="17"/>
  <c r="BF5" i="17"/>
  <c r="BB5" i="17"/>
  <c r="AX5" i="17"/>
  <c r="AT5" i="17"/>
  <c r="AP5" i="17"/>
  <c r="AL5" i="17"/>
  <c r="AH5" i="17"/>
  <c r="AD5" i="17"/>
  <c r="Z5" i="17"/>
  <c r="V5" i="17"/>
  <c r="R5" i="17"/>
  <c r="N5" i="17"/>
  <c r="J5" i="17"/>
  <c r="F5" i="17"/>
  <c r="BI5" i="17"/>
  <c r="BE5" i="17"/>
  <c r="BA5" i="17"/>
  <c r="AW5" i="17"/>
  <c r="AS5" i="17"/>
  <c r="AO5" i="17"/>
  <c r="AK5" i="17"/>
  <c r="AG5" i="17"/>
  <c r="AC5" i="17"/>
  <c r="Y5" i="17"/>
  <c r="U5" i="17"/>
  <c r="Q5" i="17"/>
  <c r="M5" i="17"/>
  <c r="I5" i="17"/>
  <c r="BK4" i="17"/>
  <c r="BG4" i="17"/>
  <c r="BC4" i="17"/>
  <c r="AY4" i="17"/>
  <c r="AU4" i="17"/>
  <c r="AQ4" i="17"/>
  <c r="AM4" i="17"/>
  <c r="AI4" i="17"/>
  <c r="AE4" i="17"/>
  <c r="AA4" i="17"/>
  <c r="W4" i="17"/>
  <c r="S4" i="17"/>
  <c r="O4" i="17"/>
  <c r="K4" i="17"/>
  <c r="G4" i="17"/>
  <c r="BJ4" i="17"/>
  <c r="BF4" i="17"/>
  <c r="BB4" i="17"/>
  <c r="AX4" i="17"/>
  <c r="AT4" i="17"/>
  <c r="AP4" i="17"/>
  <c r="AL4" i="17"/>
  <c r="AH4" i="17"/>
  <c r="AD4" i="17"/>
  <c r="Z4" i="17"/>
  <c r="V4" i="17"/>
  <c r="R4" i="17"/>
  <c r="N4" i="17"/>
  <c r="J4" i="17"/>
  <c r="F4" i="17"/>
  <c r="BI4" i="17"/>
  <c r="BE4" i="17"/>
  <c r="BA4" i="17"/>
  <c r="AW4" i="17"/>
  <c r="AS4" i="17"/>
  <c r="AO4" i="17"/>
  <c r="AK4" i="17"/>
  <c r="AG4" i="17"/>
  <c r="AC4" i="17"/>
  <c r="Y4" i="17"/>
  <c r="U4" i="17"/>
  <c r="Q4" i="17"/>
  <c r="M4" i="17"/>
  <c r="I4" i="17"/>
  <c r="BK3" i="17"/>
  <c r="BG3" i="17"/>
  <c r="BC3" i="17"/>
  <c r="AY3" i="17"/>
  <c r="AU3" i="17"/>
  <c r="AQ3" i="17"/>
  <c r="AM3" i="17"/>
  <c r="AI3" i="17"/>
  <c r="AE3" i="17"/>
  <c r="AA3" i="17"/>
  <c r="W3" i="17"/>
  <c r="S3" i="17"/>
  <c r="O3" i="17"/>
  <c r="K3" i="17"/>
  <c r="G3" i="17"/>
  <c r="BJ3" i="17"/>
  <c r="BF3" i="17"/>
  <c r="BB3" i="17"/>
  <c r="AX3" i="17"/>
  <c r="AT3" i="17"/>
  <c r="AP3" i="17"/>
  <c r="AL3" i="17"/>
  <c r="AH3" i="17"/>
  <c r="AD3" i="17"/>
  <c r="Z3" i="17"/>
  <c r="V3" i="17"/>
  <c r="R3" i="17"/>
  <c r="N3" i="17"/>
  <c r="J3" i="17"/>
  <c r="F3" i="17"/>
  <c r="BI3" i="17"/>
  <c r="BE3" i="17"/>
  <c r="BA3" i="17"/>
  <c r="AW3" i="17"/>
  <c r="AS3" i="17"/>
  <c r="AO3" i="17"/>
  <c r="AK3" i="17"/>
  <c r="AG3" i="17"/>
  <c r="AC3" i="17"/>
  <c r="Y3" i="17"/>
  <c r="U3" i="17"/>
  <c r="Q3" i="17"/>
  <c r="M3" i="17"/>
  <c r="I3" i="17"/>
  <c r="BK2" i="17"/>
  <c r="BG2" i="17"/>
  <c r="BC2" i="17"/>
  <c r="AY2" i="17"/>
  <c r="AU2" i="17"/>
  <c r="AQ2" i="17"/>
  <c r="AM2" i="17"/>
  <c r="AI2" i="17"/>
  <c r="AE2" i="17"/>
  <c r="AA2" i="17"/>
  <c r="W2" i="17"/>
  <c r="S2" i="17"/>
  <c r="O2" i="17"/>
  <c r="K2" i="17"/>
  <c r="G2" i="17"/>
  <c r="BJ2" i="17"/>
  <c r="BF2" i="17"/>
  <c r="BB2" i="17"/>
  <c r="AX2" i="17"/>
  <c r="AT2" i="17"/>
  <c r="AP2" i="17"/>
  <c r="AL2" i="17"/>
  <c r="AH2" i="17"/>
  <c r="AD2" i="17"/>
  <c r="Z2" i="17"/>
  <c r="V2" i="17"/>
  <c r="R2" i="17"/>
  <c r="N2" i="17"/>
  <c r="J2" i="17"/>
  <c r="F2" i="17"/>
  <c r="BI2" i="17"/>
  <c r="BE2" i="17"/>
  <c r="BA2" i="17"/>
  <c r="AW2" i="17"/>
  <c r="AS2" i="17"/>
  <c r="AO2" i="17"/>
  <c r="AK2" i="17"/>
  <c r="AG2" i="17"/>
  <c r="AC2" i="17"/>
  <c r="Y2" i="17"/>
  <c r="U2" i="17"/>
  <c r="Q2" i="17"/>
  <c r="M2" i="17"/>
  <c r="I2" i="17"/>
  <c r="F111" i="18"/>
  <c r="R111" i="18"/>
  <c r="AD111" i="18"/>
  <c r="AP111" i="18"/>
  <c r="BJ111" i="18"/>
  <c r="J111" i="18"/>
  <c r="V111" i="18"/>
  <c r="AH111" i="18"/>
  <c r="AT111" i="18"/>
  <c r="BF111" i="18"/>
  <c r="N111" i="18"/>
  <c r="Z111" i="18"/>
  <c r="AL111" i="18"/>
  <c r="AX111" i="18"/>
  <c r="BB111" i="18"/>
  <c r="W111" i="18"/>
  <c r="AA111" i="18"/>
  <c r="AE111" i="18"/>
  <c r="AI111" i="18"/>
  <c r="AM111" i="18"/>
  <c r="AQ111" i="18"/>
  <c r="AU111" i="18"/>
  <c r="AY111" i="18"/>
  <c r="BC111" i="18"/>
  <c r="BG111" i="18"/>
  <c r="BK111" i="18"/>
  <c r="K111" i="18"/>
  <c r="O111" i="18"/>
  <c r="L111" i="18"/>
  <c r="T111" i="18"/>
  <c r="AB111" i="18"/>
  <c r="AJ111" i="18"/>
  <c r="AR111" i="18"/>
  <c r="AZ111" i="18"/>
  <c r="BL111" i="18"/>
  <c r="G111" i="18"/>
  <c r="S111" i="18"/>
  <c r="H111" i="18"/>
  <c r="P111" i="18"/>
  <c r="X111" i="18"/>
  <c r="AF111" i="18"/>
  <c r="AN111" i="18"/>
  <c r="AV111" i="18"/>
  <c r="BD111" i="18"/>
  <c r="BH111" i="18"/>
  <c r="I111" i="18"/>
  <c r="U111" i="18"/>
  <c r="AK111" i="18"/>
  <c r="BA111" i="18"/>
  <c r="M111" i="18"/>
  <c r="Q111" i="18"/>
  <c r="Y111" i="18"/>
  <c r="AC111" i="18"/>
  <c r="AG111" i="18"/>
  <c r="AO111" i="18"/>
  <c r="AS111" i="18"/>
  <c r="AW111" i="18"/>
  <c r="BE111" i="18"/>
  <c r="BI111" i="18"/>
  <c r="T2" i="18"/>
  <c r="BL2" i="18"/>
  <c r="AV2" i="18"/>
  <c r="AF2" i="18"/>
  <c r="P2" i="18"/>
  <c r="BL3" i="18"/>
  <c r="AV3" i="18"/>
  <c r="AF3" i="18"/>
  <c r="P3" i="18"/>
  <c r="BL4" i="18"/>
  <c r="AV4" i="18"/>
  <c r="AF4" i="18"/>
  <c r="P4" i="18"/>
  <c r="BL5" i="18"/>
  <c r="AV5" i="18"/>
  <c r="AF5" i="18"/>
  <c r="P5" i="18"/>
  <c r="AZ2" i="18"/>
  <c r="AJ2" i="18"/>
  <c r="AZ4" i="18"/>
  <c r="AJ4" i="18"/>
  <c r="T4" i="18"/>
  <c r="AZ5" i="18"/>
  <c r="T5" i="18"/>
  <c r="BH2" i="18"/>
  <c r="AR2" i="18"/>
  <c r="AB2" i="18"/>
  <c r="L2" i="18"/>
  <c r="BH3" i="18"/>
  <c r="AR3" i="18"/>
  <c r="AB3" i="18"/>
  <c r="L3" i="18"/>
  <c r="BH4" i="18"/>
  <c r="AR4" i="18"/>
  <c r="AB4" i="18"/>
  <c r="L4" i="18"/>
  <c r="BH5" i="18"/>
  <c r="AR5" i="18"/>
  <c r="AB5" i="18"/>
  <c r="L5" i="18"/>
  <c r="AZ3" i="18"/>
  <c r="AJ3" i="18"/>
  <c r="T3" i="18"/>
  <c r="AJ5" i="18"/>
  <c r="BD2" i="18"/>
  <c r="AN2" i="18"/>
  <c r="X2" i="18"/>
  <c r="H2" i="18"/>
  <c r="BD3" i="18"/>
  <c r="AN3" i="18"/>
  <c r="X3" i="18"/>
  <c r="H3" i="18"/>
  <c r="BD4" i="18"/>
  <c r="AN4" i="18"/>
  <c r="X4" i="18"/>
  <c r="H4" i="18"/>
  <c r="BD5" i="18"/>
  <c r="AN5" i="18"/>
  <c r="X5" i="18"/>
  <c r="H5" i="18"/>
  <c r="BK5" i="18"/>
  <c r="BG5" i="18"/>
  <c r="BC5" i="18"/>
  <c r="AY5" i="18"/>
  <c r="AU5" i="18"/>
  <c r="AQ5" i="18"/>
  <c r="AM5" i="18"/>
  <c r="AI5" i="18"/>
  <c r="AE5" i="18"/>
  <c r="AA5" i="18"/>
  <c r="W5" i="18"/>
  <c r="S5" i="18"/>
  <c r="O5" i="18"/>
  <c r="K5" i="18"/>
  <c r="G5" i="18"/>
  <c r="BJ5" i="18"/>
  <c r="BF5" i="18"/>
  <c r="BB5" i="18"/>
  <c r="AX5" i="18"/>
  <c r="AT5" i="18"/>
  <c r="AP5" i="18"/>
  <c r="AL5" i="18"/>
  <c r="AH5" i="18"/>
  <c r="AD5" i="18"/>
  <c r="Z5" i="18"/>
  <c r="V5" i="18"/>
  <c r="R5" i="18"/>
  <c r="N5" i="18"/>
  <c r="J5" i="18"/>
  <c r="F5" i="18"/>
  <c r="BI5" i="18"/>
  <c r="BE5" i="18"/>
  <c r="BA5" i="18"/>
  <c r="AW5" i="18"/>
  <c r="AS5" i="18"/>
  <c r="AO5" i="18"/>
  <c r="AK5" i="18"/>
  <c r="AG5" i="18"/>
  <c r="AC5" i="18"/>
  <c r="Y5" i="18"/>
  <c r="U5" i="18"/>
  <c r="Q5" i="18"/>
  <c r="M5" i="18"/>
  <c r="I5" i="18"/>
  <c r="BK4" i="18"/>
  <c r="BG4" i="18"/>
  <c r="BC4" i="18"/>
  <c r="AY4" i="18"/>
  <c r="AU4" i="18"/>
  <c r="AQ4" i="18"/>
  <c r="AM4" i="18"/>
  <c r="AI4" i="18"/>
  <c r="AE4" i="18"/>
  <c r="AA4" i="18"/>
  <c r="W4" i="18"/>
  <c r="S4" i="18"/>
  <c r="O4" i="18"/>
  <c r="K4" i="18"/>
  <c r="G4" i="18"/>
  <c r="BJ4" i="18"/>
  <c r="BF4" i="18"/>
  <c r="BB4" i="18"/>
  <c r="AX4" i="18"/>
  <c r="AT4" i="18"/>
  <c r="AP4" i="18"/>
  <c r="AL4" i="18"/>
  <c r="AH4" i="18"/>
  <c r="AD4" i="18"/>
  <c r="Z4" i="18"/>
  <c r="V4" i="18"/>
  <c r="R4" i="18"/>
  <c r="N4" i="18"/>
  <c r="J4" i="18"/>
  <c r="F4" i="18"/>
  <c r="BI4" i="18"/>
  <c r="BE4" i="18"/>
  <c r="BA4" i="18"/>
  <c r="AW4" i="18"/>
  <c r="AS4" i="18"/>
  <c r="AO4" i="18"/>
  <c r="AK4" i="18"/>
  <c r="AG4" i="18"/>
  <c r="AC4" i="18"/>
  <c r="Y4" i="18"/>
  <c r="U4" i="18"/>
  <c r="Q4" i="18"/>
  <c r="M4" i="18"/>
  <c r="I4" i="18"/>
  <c r="BK3" i="18"/>
  <c r="BG3" i="18"/>
  <c r="BC3" i="18"/>
  <c r="AY3" i="18"/>
  <c r="AU3" i="18"/>
  <c r="AQ3" i="18"/>
  <c r="AM3" i="18"/>
  <c r="AI3" i="18"/>
  <c r="AE3" i="18"/>
  <c r="AA3" i="18"/>
  <c r="W3" i="18"/>
  <c r="S3" i="18"/>
  <c r="O3" i="18"/>
  <c r="K3" i="18"/>
  <c r="G3" i="18"/>
  <c r="BJ3" i="18"/>
  <c r="BF3" i="18"/>
  <c r="BB3" i="18"/>
  <c r="AX3" i="18"/>
  <c r="AT3" i="18"/>
  <c r="AP3" i="18"/>
  <c r="AL3" i="18"/>
  <c r="AH3" i="18"/>
  <c r="AD3" i="18"/>
  <c r="Z3" i="18"/>
  <c r="V3" i="18"/>
  <c r="R3" i="18"/>
  <c r="N3" i="18"/>
  <c r="J3" i="18"/>
  <c r="F3" i="18"/>
  <c r="BI3" i="18"/>
  <c r="BE3" i="18"/>
  <c r="BA3" i="18"/>
  <c r="AW3" i="18"/>
  <c r="AS3" i="18"/>
  <c r="AO3" i="18"/>
  <c r="AK3" i="18"/>
  <c r="AG3" i="18"/>
  <c r="AC3" i="18"/>
  <c r="Y3" i="18"/>
  <c r="U3" i="18"/>
  <c r="Q3" i="18"/>
  <c r="M3" i="18"/>
  <c r="I3" i="18"/>
  <c r="BK2" i="18"/>
  <c r="BG2" i="18"/>
  <c r="BC2" i="18"/>
  <c r="AY2" i="18"/>
  <c r="AU2" i="18"/>
  <c r="AQ2" i="18"/>
  <c r="AM2" i="18"/>
  <c r="AI2" i="18"/>
  <c r="AE2" i="18"/>
  <c r="AA2" i="18"/>
  <c r="W2" i="18"/>
  <c r="S2" i="18"/>
  <c r="O2" i="18"/>
  <c r="K2" i="18"/>
  <c r="G2" i="18"/>
  <c r="BJ2" i="18"/>
  <c r="BF2" i="18"/>
  <c r="BB2" i="18"/>
  <c r="AX2" i="18"/>
  <c r="AT2" i="18"/>
  <c r="AP2" i="18"/>
  <c r="AL2" i="18"/>
  <c r="AH2" i="18"/>
  <c r="AD2" i="18"/>
  <c r="Z2" i="18"/>
  <c r="V2" i="18"/>
  <c r="R2" i="18"/>
  <c r="N2" i="18"/>
  <c r="J2" i="18"/>
  <c r="F2" i="18"/>
  <c r="BI2" i="18"/>
  <c r="BE2" i="18"/>
  <c r="BA2" i="18"/>
  <c r="AW2" i="18"/>
  <c r="AS2" i="18"/>
  <c r="AO2" i="18"/>
  <c r="AK2" i="18"/>
  <c r="AG2" i="18"/>
  <c r="AC2" i="18"/>
  <c r="Y2" i="18"/>
  <c r="U2" i="18"/>
  <c r="Q2" i="18"/>
  <c r="M2" i="18"/>
  <c r="I2" i="18"/>
  <c r="C83" i="2"/>
  <c r="E334" i="16" l="1"/>
  <c r="G333" i="16"/>
  <c r="D334" i="16"/>
  <c r="E136" i="2"/>
  <c r="E176" i="2"/>
  <c r="D176" i="2"/>
  <c r="G135" i="2"/>
  <c r="D50" i="2"/>
  <c r="D38" i="2"/>
  <c r="E42" i="2"/>
  <c r="E46" i="2"/>
  <c r="D42" i="2"/>
  <c r="E22" i="2"/>
  <c r="D6" i="2"/>
  <c r="G175" i="2"/>
  <c r="E162" i="2"/>
  <c r="D86" i="2"/>
  <c r="G57" i="2"/>
  <c r="E70" i="2"/>
  <c r="G37" i="2"/>
  <c r="E54" i="2"/>
  <c r="D54" i="2"/>
  <c r="G53" i="2"/>
  <c r="D58" i="2"/>
  <c r="D22" i="2"/>
  <c r="E58" i="2"/>
  <c r="D162" i="2"/>
  <c r="E6" i="2"/>
  <c r="E38" i="2"/>
  <c r="D46" i="2"/>
  <c r="F5" i="2"/>
  <c r="G21" i="2"/>
  <c r="G41" i="2"/>
  <c r="G85" i="2"/>
  <c r="E86" i="2"/>
  <c r="G45" i="2"/>
  <c r="E50" i="2"/>
  <c r="G49" i="2"/>
  <c r="G69" i="2"/>
  <c r="D136" i="2"/>
  <c r="D70" i="2"/>
  <c r="G161" i="2"/>
  <c r="E330" i="11"/>
  <c r="G329" i="11"/>
  <c r="D330" i="11"/>
  <c r="C85" i="11"/>
  <c r="BL134" i="17"/>
  <c r="BK134" i="17"/>
  <c r="BJ134" i="17"/>
  <c r="BI134" i="17"/>
  <c r="BH134" i="17"/>
  <c r="BG134" i="17"/>
  <c r="BF134" i="17"/>
  <c r="BE134" i="17"/>
  <c r="BD134" i="17"/>
  <c r="BC134" i="17"/>
  <c r="BB134" i="17"/>
  <c r="BA134" i="17"/>
  <c r="AZ134" i="17"/>
  <c r="AY134" i="17"/>
  <c r="AX134" i="17"/>
  <c r="AW134" i="17"/>
  <c r="AV134" i="17"/>
  <c r="AU134" i="17"/>
  <c r="AT134" i="17"/>
  <c r="AS134" i="17"/>
  <c r="AR134" i="17"/>
  <c r="AQ134" i="17"/>
  <c r="AP134" i="17"/>
  <c r="AO134" i="17"/>
  <c r="AN134" i="17"/>
  <c r="AM134" i="17"/>
  <c r="AL134" i="17"/>
  <c r="AK134" i="17"/>
  <c r="AJ134" i="17"/>
  <c r="AI134" i="17"/>
  <c r="AH134" i="17"/>
  <c r="AG134" i="17"/>
  <c r="AF134" i="17"/>
  <c r="AE134" i="17"/>
  <c r="AD134" i="17"/>
  <c r="AC134" i="17"/>
  <c r="AB134" i="17"/>
  <c r="AA134" i="17"/>
  <c r="Z134" i="17"/>
  <c r="BL133" i="17"/>
  <c r="BK133" i="17"/>
  <c r="BJ133" i="17"/>
  <c r="BI133" i="17"/>
  <c r="BH133" i="17"/>
  <c r="BG133" i="17"/>
  <c r="BF133" i="17"/>
  <c r="BE133" i="17"/>
  <c r="BD133" i="17"/>
  <c r="BC133" i="17"/>
  <c r="BB133" i="17"/>
  <c r="BA133" i="17"/>
  <c r="AZ133" i="17"/>
  <c r="AY133" i="17"/>
  <c r="AX133" i="17"/>
  <c r="AW133" i="17"/>
  <c r="AV133" i="17"/>
  <c r="AU133" i="17"/>
  <c r="AT133" i="17"/>
  <c r="AS133" i="17"/>
  <c r="AR133" i="17"/>
  <c r="AQ133" i="17"/>
  <c r="AP133" i="17"/>
  <c r="AO133" i="17"/>
  <c r="AN133" i="17"/>
  <c r="AM133" i="17"/>
  <c r="AL133" i="17"/>
  <c r="AK133" i="17"/>
  <c r="AJ133" i="17"/>
  <c r="AI133" i="17"/>
  <c r="AH133" i="17"/>
  <c r="AG133" i="17"/>
  <c r="AF133" i="17"/>
  <c r="AE133" i="17"/>
  <c r="AD133" i="17"/>
  <c r="AC133" i="17"/>
  <c r="AB133" i="17"/>
  <c r="AA133" i="17"/>
  <c r="Z133" i="17"/>
  <c r="BL132" i="17"/>
  <c r="BK132" i="17"/>
  <c r="BJ132" i="17"/>
  <c r="BI132" i="17"/>
  <c r="BH132" i="17"/>
  <c r="BG132" i="17"/>
  <c r="BF132" i="17"/>
  <c r="BE132" i="17"/>
  <c r="BD132" i="17"/>
  <c r="BC132" i="17"/>
  <c r="BB132" i="17"/>
  <c r="BA132" i="17"/>
  <c r="AZ132" i="17"/>
  <c r="AY132" i="17"/>
  <c r="AX132" i="17"/>
  <c r="AW132" i="17"/>
  <c r="AV132" i="17"/>
  <c r="AU132" i="17"/>
  <c r="AT132" i="17"/>
  <c r="AS132" i="17"/>
  <c r="AR132" i="17"/>
  <c r="AQ132" i="17"/>
  <c r="AP132" i="17"/>
  <c r="AO132" i="17"/>
  <c r="AN132" i="17"/>
  <c r="AM132" i="17"/>
  <c r="AL132" i="17"/>
  <c r="AK132" i="17"/>
  <c r="AJ132" i="17"/>
  <c r="AI132" i="17"/>
  <c r="AH132" i="17"/>
  <c r="AG132" i="17"/>
  <c r="AF132" i="17"/>
  <c r="AE132" i="17"/>
  <c r="AD132" i="17"/>
  <c r="AC132" i="17"/>
  <c r="AB132" i="17"/>
  <c r="AA132" i="17"/>
  <c r="Z132" i="17"/>
  <c r="BL130" i="17"/>
  <c r="BK130" i="17"/>
  <c r="BJ130" i="17"/>
  <c r="BI130" i="17"/>
  <c r="BH130" i="17"/>
  <c r="BG130" i="17"/>
  <c r="BF130" i="17"/>
  <c r="BE130" i="17"/>
  <c r="BD130" i="17"/>
  <c r="BC130" i="17"/>
  <c r="BB130" i="17"/>
  <c r="BA130" i="17"/>
  <c r="AZ130" i="17"/>
  <c r="AY130" i="17"/>
  <c r="AX130" i="17"/>
  <c r="AW130" i="17"/>
  <c r="AV130" i="17"/>
  <c r="AU130" i="17"/>
  <c r="AT130" i="17"/>
  <c r="AS130" i="17"/>
  <c r="AR130" i="17"/>
  <c r="AQ130" i="17"/>
  <c r="AP130" i="17"/>
  <c r="AO130" i="17"/>
  <c r="AN130" i="17"/>
  <c r="AM130" i="17"/>
  <c r="AL130" i="17"/>
  <c r="AK130" i="17"/>
  <c r="AJ130" i="17"/>
  <c r="AI130" i="17"/>
  <c r="AH130" i="17"/>
  <c r="AG130" i="17"/>
  <c r="AF130" i="17"/>
  <c r="AE130" i="17"/>
  <c r="AD130" i="17"/>
  <c r="AC130" i="17"/>
  <c r="AB130" i="17"/>
  <c r="AA130" i="17"/>
  <c r="Z130" i="17"/>
  <c r="BL129" i="17"/>
  <c r="BK129" i="17"/>
  <c r="BJ129" i="17"/>
  <c r="BI129" i="17"/>
  <c r="BH129" i="17"/>
  <c r="BG129" i="17"/>
  <c r="BF129" i="17"/>
  <c r="BE129" i="17"/>
  <c r="BD129" i="17"/>
  <c r="BC129" i="17"/>
  <c r="BB129" i="17"/>
  <c r="BA129" i="17"/>
  <c r="AZ129" i="17"/>
  <c r="AY129" i="17"/>
  <c r="AX129" i="17"/>
  <c r="AW129" i="17"/>
  <c r="AV129" i="17"/>
  <c r="AU129" i="17"/>
  <c r="AT129" i="17"/>
  <c r="AS129" i="17"/>
  <c r="AR129" i="17"/>
  <c r="AQ129" i="17"/>
  <c r="AP129" i="17"/>
  <c r="AO129" i="17"/>
  <c r="AN129" i="17"/>
  <c r="AM129" i="17"/>
  <c r="AL129" i="17"/>
  <c r="AK129" i="17"/>
  <c r="AJ129" i="17"/>
  <c r="AI129" i="17"/>
  <c r="AH129" i="17"/>
  <c r="AG129" i="17"/>
  <c r="AF129" i="17"/>
  <c r="AE129" i="17"/>
  <c r="AD129" i="17"/>
  <c r="AC129" i="17"/>
  <c r="AB129" i="17"/>
  <c r="AA129" i="17"/>
  <c r="Z129" i="17"/>
  <c r="BL127" i="17"/>
  <c r="BK127" i="17"/>
  <c r="BJ127" i="17"/>
  <c r="BI127" i="17"/>
  <c r="BH127" i="17"/>
  <c r="BG127" i="17"/>
  <c r="BF127" i="17"/>
  <c r="BE127" i="17"/>
  <c r="BD127" i="17"/>
  <c r="BC127" i="17"/>
  <c r="BB127" i="17"/>
  <c r="BA127" i="17"/>
  <c r="AZ127" i="17"/>
  <c r="AY127" i="17"/>
  <c r="AX127" i="17"/>
  <c r="AW127" i="17"/>
  <c r="AV127" i="17"/>
  <c r="AU127" i="17"/>
  <c r="AT127" i="17"/>
  <c r="AS127" i="17"/>
  <c r="AR127" i="17"/>
  <c r="AQ127" i="17"/>
  <c r="AP127" i="17"/>
  <c r="AO127" i="17"/>
  <c r="AN127" i="17"/>
  <c r="AM127" i="17"/>
  <c r="AL127" i="17"/>
  <c r="AK127" i="17"/>
  <c r="AJ127" i="17"/>
  <c r="AI127" i="17"/>
  <c r="AH127" i="17"/>
  <c r="AG127" i="17"/>
  <c r="AF127" i="17"/>
  <c r="AE127" i="17"/>
  <c r="AD127" i="17"/>
  <c r="AC127" i="17"/>
  <c r="AB127" i="17"/>
  <c r="AA127" i="17"/>
  <c r="Z127" i="17"/>
  <c r="BL126" i="17"/>
  <c r="BK126" i="17"/>
  <c r="BJ126" i="17"/>
  <c r="BI126" i="17"/>
  <c r="BH126" i="17"/>
  <c r="BG126" i="17"/>
  <c r="BF126" i="17"/>
  <c r="BE126" i="17"/>
  <c r="BD126" i="17"/>
  <c r="BC126" i="17"/>
  <c r="BB126" i="17"/>
  <c r="BA126" i="17"/>
  <c r="AZ126" i="17"/>
  <c r="AY126" i="17"/>
  <c r="AX126" i="17"/>
  <c r="AW126" i="17"/>
  <c r="AV126" i="17"/>
  <c r="AU126" i="17"/>
  <c r="AT126" i="17"/>
  <c r="AS126" i="17"/>
  <c r="AR126" i="17"/>
  <c r="AQ126" i="17"/>
  <c r="AP126" i="17"/>
  <c r="AO126" i="17"/>
  <c r="AN126" i="17"/>
  <c r="AM126" i="17"/>
  <c r="AL126" i="17"/>
  <c r="AK126" i="17"/>
  <c r="AJ126" i="17"/>
  <c r="AI126" i="17"/>
  <c r="AH126" i="17"/>
  <c r="AG126" i="17"/>
  <c r="AF126" i="17"/>
  <c r="AE126" i="17"/>
  <c r="AD126" i="17"/>
  <c r="AC126" i="17"/>
  <c r="AB126" i="17"/>
  <c r="AA126" i="17"/>
  <c r="Z126" i="17"/>
  <c r="BL123" i="17"/>
  <c r="BK123" i="17"/>
  <c r="BJ123" i="17"/>
  <c r="BI123" i="17"/>
  <c r="BH123" i="17"/>
  <c r="BG123" i="17"/>
  <c r="BF123" i="17"/>
  <c r="BE123" i="17"/>
  <c r="BD123" i="17"/>
  <c r="BC123" i="17"/>
  <c r="BB123" i="17"/>
  <c r="BA123" i="17"/>
  <c r="AZ123" i="17"/>
  <c r="AY123" i="17"/>
  <c r="AX123" i="17"/>
  <c r="AW123" i="17"/>
  <c r="AV123" i="17"/>
  <c r="AU123" i="17"/>
  <c r="AT123" i="17"/>
  <c r="AS123" i="17"/>
  <c r="AR123" i="17"/>
  <c r="AQ123" i="17"/>
  <c r="AP123" i="17"/>
  <c r="AO123" i="17"/>
  <c r="AN123" i="17"/>
  <c r="AM123" i="17"/>
  <c r="AL123" i="17"/>
  <c r="AK123" i="17"/>
  <c r="AJ123" i="17"/>
  <c r="AI123" i="17"/>
  <c r="AH123" i="17"/>
  <c r="AG123" i="17"/>
  <c r="AF123" i="17"/>
  <c r="AE123" i="17"/>
  <c r="AD123" i="17"/>
  <c r="AC123" i="17"/>
  <c r="AB123" i="17"/>
  <c r="AA123" i="17"/>
  <c r="Z123" i="17"/>
  <c r="BL121" i="17"/>
  <c r="BK121" i="17"/>
  <c r="BJ121" i="17"/>
  <c r="BI121" i="17"/>
  <c r="BH121" i="17"/>
  <c r="BG121" i="17"/>
  <c r="BF121" i="17"/>
  <c r="BE121" i="17"/>
  <c r="BD121" i="17"/>
  <c r="BC121" i="17"/>
  <c r="BB121" i="17"/>
  <c r="BA121" i="17"/>
  <c r="AZ121" i="17"/>
  <c r="AY121" i="17"/>
  <c r="AX121" i="17"/>
  <c r="AW121" i="17"/>
  <c r="AV121" i="17"/>
  <c r="AU121" i="17"/>
  <c r="AT121" i="17"/>
  <c r="AS121" i="17"/>
  <c r="AR121" i="17"/>
  <c r="AQ121" i="17"/>
  <c r="AP121" i="17"/>
  <c r="AO121" i="17"/>
  <c r="AN121" i="17"/>
  <c r="AM121" i="17"/>
  <c r="AL121" i="17"/>
  <c r="AK121" i="17"/>
  <c r="AJ121" i="17"/>
  <c r="AI121" i="17"/>
  <c r="AH121" i="17"/>
  <c r="AG121" i="17"/>
  <c r="AF121" i="17"/>
  <c r="AE121" i="17"/>
  <c r="AD121" i="17"/>
  <c r="AC121" i="17"/>
  <c r="AB121" i="17"/>
  <c r="AA121" i="17"/>
  <c r="Z121" i="17"/>
  <c r="BL120" i="17"/>
  <c r="BK120" i="17"/>
  <c r="BJ120" i="17"/>
  <c r="BI120" i="17"/>
  <c r="BH120" i="17"/>
  <c r="BG120" i="17"/>
  <c r="BF120" i="17"/>
  <c r="BE120" i="17"/>
  <c r="BD120" i="17"/>
  <c r="BC120" i="17"/>
  <c r="BB120" i="17"/>
  <c r="BA120" i="17"/>
  <c r="AZ120" i="17"/>
  <c r="AY120" i="17"/>
  <c r="AX120" i="17"/>
  <c r="AW120" i="17"/>
  <c r="AV120" i="17"/>
  <c r="AU120" i="17"/>
  <c r="AT120" i="17"/>
  <c r="AS120" i="17"/>
  <c r="AR120" i="17"/>
  <c r="AQ120" i="17"/>
  <c r="AP120" i="17"/>
  <c r="AO120" i="17"/>
  <c r="AN120" i="17"/>
  <c r="AM120" i="17"/>
  <c r="AL120" i="17"/>
  <c r="AK120" i="17"/>
  <c r="AJ120" i="17"/>
  <c r="AI120" i="17"/>
  <c r="AH120" i="17"/>
  <c r="AG120" i="17"/>
  <c r="AF120" i="17"/>
  <c r="AE120" i="17"/>
  <c r="AD120" i="17"/>
  <c r="AC120" i="17"/>
  <c r="AB120" i="17"/>
  <c r="AA120" i="17"/>
  <c r="Z120" i="17"/>
  <c r="BL117" i="17"/>
  <c r="BK117" i="17"/>
  <c r="BJ117" i="17"/>
  <c r="BI117" i="17"/>
  <c r="BH117" i="17"/>
  <c r="BG117" i="17"/>
  <c r="BF117" i="17"/>
  <c r="BE117" i="17"/>
  <c r="BD117" i="17"/>
  <c r="BC117" i="17"/>
  <c r="BB117" i="17"/>
  <c r="BA117" i="17"/>
  <c r="AZ117" i="17"/>
  <c r="AY117" i="17"/>
  <c r="AX117" i="17"/>
  <c r="AW117" i="17"/>
  <c r="AV117" i="17"/>
  <c r="AU117" i="17"/>
  <c r="AT117" i="17"/>
  <c r="AS117" i="17"/>
  <c r="AR117" i="17"/>
  <c r="AQ117" i="17"/>
  <c r="AP117" i="17"/>
  <c r="AO117" i="17"/>
  <c r="AN117" i="17"/>
  <c r="AM117" i="17"/>
  <c r="AL117" i="17"/>
  <c r="AK117" i="17"/>
  <c r="AJ117" i="17"/>
  <c r="AI117" i="17"/>
  <c r="AH117" i="17"/>
  <c r="AG117" i="17"/>
  <c r="AF117" i="17"/>
  <c r="AE117" i="17"/>
  <c r="AD117" i="17"/>
  <c r="AC117" i="17"/>
  <c r="AB117" i="17"/>
  <c r="AA117" i="17"/>
  <c r="Z117" i="17"/>
  <c r="BL116" i="17"/>
  <c r="BK116" i="17"/>
  <c r="BJ116" i="17"/>
  <c r="BI116" i="17"/>
  <c r="BH116" i="17"/>
  <c r="BG116" i="17"/>
  <c r="BF116" i="17"/>
  <c r="BE116" i="17"/>
  <c r="BD116" i="17"/>
  <c r="BC116" i="17"/>
  <c r="BB116" i="17"/>
  <c r="BA116" i="17"/>
  <c r="AZ116" i="17"/>
  <c r="AY116" i="17"/>
  <c r="AX116" i="17"/>
  <c r="AW116" i="17"/>
  <c r="AV116" i="17"/>
  <c r="AU116" i="17"/>
  <c r="AT116" i="17"/>
  <c r="AS116" i="17"/>
  <c r="AR116" i="17"/>
  <c r="AQ116" i="17"/>
  <c r="AP116" i="17"/>
  <c r="AO116" i="17"/>
  <c r="AN116" i="17"/>
  <c r="AM116" i="17"/>
  <c r="AL116" i="17"/>
  <c r="AK116" i="17"/>
  <c r="AJ116" i="17"/>
  <c r="AI116" i="17"/>
  <c r="AH116" i="17"/>
  <c r="AG116" i="17"/>
  <c r="AF116" i="17"/>
  <c r="AE116" i="17"/>
  <c r="AD116" i="17"/>
  <c r="AC116" i="17"/>
  <c r="AB116" i="17"/>
  <c r="AA116" i="17"/>
  <c r="Z116" i="17"/>
  <c r="BL113" i="17"/>
  <c r="BK113" i="17"/>
  <c r="BJ113" i="17"/>
  <c r="BI113" i="17"/>
  <c r="BH113" i="17"/>
  <c r="BG113" i="17"/>
  <c r="BF113" i="17"/>
  <c r="BE113" i="17"/>
  <c r="BD113" i="17"/>
  <c r="BC113" i="17"/>
  <c r="BB113" i="17"/>
  <c r="BA113" i="17"/>
  <c r="AZ113" i="17"/>
  <c r="AY113" i="17"/>
  <c r="AX113" i="17"/>
  <c r="AW113" i="17"/>
  <c r="AV113" i="17"/>
  <c r="AU113" i="17"/>
  <c r="AT113" i="17"/>
  <c r="AS113" i="17"/>
  <c r="AR113" i="17"/>
  <c r="AQ113" i="17"/>
  <c r="AP113" i="17"/>
  <c r="AO113" i="17"/>
  <c r="AN113" i="17"/>
  <c r="AM113" i="17"/>
  <c r="AL113" i="17"/>
  <c r="AK113" i="17"/>
  <c r="AJ113" i="17"/>
  <c r="AI113" i="17"/>
  <c r="AH113" i="17"/>
  <c r="AG113" i="17"/>
  <c r="AF113" i="17"/>
  <c r="AE113" i="17"/>
  <c r="AD113" i="17"/>
  <c r="AC113" i="17"/>
  <c r="AB113" i="17"/>
  <c r="AA113" i="17"/>
  <c r="Z113" i="17"/>
  <c r="BL112" i="17"/>
  <c r="BK112" i="17"/>
  <c r="BJ112" i="17"/>
  <c r="BI112" i="17"/>
  <c r="BH112" i="17"/>
  <c r="BG112" i="17"/>
  <c r="BF112" i="17"/>
  <c r="BE112" i="17"/>
  <c r="BD112" i="17"/>
  <c r="BC112" i="17"/>
  <c r="BB112" i="17"/>
  <c r="BA112" i="17"/>
  <c r="AZ112" i="17"/>
  <c r="AY112" i="17"/>
  <c r="AX112" i="17"/>
  <c r="AW112" i="17"/>
  <c r="AV112" i="17"/>
  <c r="AU112" i="17"/>
  <c r="AT112" i="17"/>
  <c r="AS112" i="17"/>
  <c r="AR112" i="17"/>
  <c r="AQ112" i="17"/>
  <c r="AP112" i="17"/>
  <c r="AO112" i="17"/>
  <c r="AN112" i="17"/>
  <c r="AM112" i="17"/>
  <c r="AL112" i="17"/>
  <c r="AK112" i="17"/>
  <c r="AJ112" i="17"/>
  <c r="AI112" i="17"/>
  <c r="AH112" i="17"/>
  <c r="AG112" i="17"/>
  <c r="AF112" i="17"/>
  <c r="AE112" i="17"/>
  <c r="AD112" i="17"/>
  <c r="AC112" i="17"/>
  <c r="AB112" i="17"/>
  <c r="AA112" i="17"/>
  <c r="Z112" i="17"/>
  <c r="BL111" i="17"/>
  <c r="BK111" i="17"/>
  <c r="BJ111" i="17"/>
  <c r="BI111" i="17"/>
  <c r="BH111" i="17"/>
  <c r="BG111" i="17"/>
  <c r="BF111" i="17"/>
  <c r="BE111" i="17"/>
  <c r="BD111" i="17"/>
  <c r="BC111" i="17"/>
  <c r="BB111" i="17"/>
  <c r="BA111" i="17"/>
  <c r="AZ111" i="17"/>
  <c r="AY111" i="17"/>
  <c r="AX111" i="17"/>
  <c r="AW111" i="17"/>
  <c r="AV111" i="17"/>
  <c r="AU111" i="17"/>
  <c r="AT111" i="17"/>
  <c r="AS111" i="17"/>
  <c r="AR111" i="17"/>
  <c r="AQ111" i="17"/>
  <c r="AP111" i="17"/>
  <c r="AO111" i="17"/>
  <c r="AN111" i="17"/>
  <c r="AM111" i="17"/>
  <c r="AL111" i="17"/>
  <c r="AK111" i="17"/>
  <c r="AJ111" i="17"/>
  <c r="AI111" i="17"/>
  <c r="AH111" i="17"/>
  <c r="AG111" i="17"/>
  <c r="AF111" i="17"/>
  <c r="AE111" i="17"/>
  <c r="AD111" i="17"/>
  <c r="AC111" i="17"/>
  <c r="AB111" i="17"/>
  <c r="AA111" i="17"/>
  <c r="Z111" i="17"/>
  <c r="BL110" i="17"/>
  <c r="BK110" i="17"/>
  <c r="BJ110" i="17"/>
  <c r="BI110" i="17"/>
  <c r="BH110" i="17"/>
  <c r="BG110" i="17"/>
  <c r="BF110" i="17"/>
  <c r="BE110" i="17"/>
  <c r="BD110" i="17"/>
  <c r="BC110" i="17"/>
  <c r="BB110" i="17"/>
  <c r="BA110" i="17"/>
  <c r="AZ110" i="17"/>
  <c r="AY110" i="17"/>
  <c r="AX110" i="17"/>
  <c r="AW110" i="17"/>
  <c r="AV110" i="17"/>
  <c r="AU110" i="17"/>
  <c r="AT110" i="17"/>
  <c r="AS110" i="17"/>
  <c r="AR110" i="17"/>
  <c r="AQ110" i="17"/>
  <c r="AP110" i="17"/>
  <c r="AO110" i="17"/>
  <c r="AN110" i="17"/>
  <c r="AM110" i="17"/>
  <c r="AL110" i="17"/>
  <c r="AK110" i="17"/>
  <c r="AJ110" i="17"/>
  <c r="AI110" i="17"/>
  <c r="AH110" i="17"/>
  <c r="AG110" i="17"/>
  <c r="AF110" i="17"/>
  <c r="AE110" i="17"/>
  <c r="AD110" i="17"/>
  <c r="AC110" i="17"/>
  <c r="AB110" i="17"/>
  <c r="AA110" i="17"/>
  <c r="Z110" i="17"/>
  <c r="BL109" i="17"/>
  <c r="BK109" i="17"/>
  <c r="BJ109" i="17"/>
  <c r="BI109" i="17"/>
  <c r="BH109" i="17"/>
  <c r="BG109" i="17"/>
  <c r="BF109" i="17"/>
  <c r="BE109" i="17"/>
  <c r="BD109" i="17"/>
  <c r="BC109" i="17"/>
  <c r="BB109" i="17"/>
  <c r="BA109" i="17"/>
  <c r="AZ109" i="17"/>
  <c r="AY109" i="17"/>
  <c r="AX109" i="17"/>
  <c r="AW109" i="17"/>
  <c r="AV109" i="17"/>
  <c r="AU109" i="17"/>
  <c r="AT109" i="17"/>
  <c r="AS109" i="17"/>
  <c r="AR109" i="17"/>
  <c r="AQ109" i="17"/>
  <c r="AP109" i="17"/>
  <c r="AO109" i="17"/>
  <c r="AN109" i="17"/>
  <c r="AM109" i="17"/>
  <c r="AL109" i="17"/>
  <c r="AK109" i="17"/>
  <c r="AJ109" i="17"/>
  <c r="AI109" i="17"/>
  <c r="AH109" i="17"/>
  <c r="AG109" i="17"/>
  <c r="AF109" i="17"/>
  <c r="AE109" i="17"/>
  <c r="AD109" i="17"/>
  <c r="AC109" i="17"/>
  <c r="AB109" i="17"/>
  <c r="AA109" i="17"/>
  <c r="Z109" i="17"/>
  <c r="BL108" i="17"/>
  <c r="BK108" i="17"/>
  <c r="BJ108" i="17"/>
  <c r="BI108" i="17"/>
  <c r="BH108" i="17"/>
  <c r="BG108" i="17"/>
  <c r="BF108" i="17"/>
  <c r="BE108" i="17"/>
  <c r="BD108" i="17"/>
  <c r="BC108" i="17"/>
  <c r="BB108" i="17"/>
  <c r="BA108" i="17"/>
  <c r="AZ108" i="17"/>
  <c r="AY108" i="17"/>
  <c r="AX108" i="17"/>
  <c r="AW108" i="17"/>
  <c r="AV108" i="17"/>
  <c r="AU108" i="17"/>
  <c r="AT108" i="17"/>
  <c r="AS108" i="17"/>
  <c r="AR108" i="17"/>
  <c r="AQ108" i="17"/>
  <c r="AP108" i="17"/>
  <c r="AO108" i="17"/>
  <c r="AN108" i="17"/>
  <c r="AM108" i="17"/>
  <c r="AL108" i="17"/>
  <c r="AK108" i="17"/>
  <c r="AJ108" i="17"/>
  <c r="AI108" i="17"/>
  <c r="AH108" i="17"/>
  <c r="AG108" i="17"/>
  <c r="AF108" i="17"/>
  <c r="AE108" i="17"/>
  <c r="AD108" i="17"/>
  <c r="AC108" i="17"/>
  <c r="AB108" i="17"/>
  <c r="AA108" i="17"/>
  <c r="Z108" i="17"/>
  <c r="BL107" i="17"/>
  <c r="BK107" i="17"/>
  <c r="BJ107" i="17"/>
  <c r="BI107" i="17"/>
  <c r="BH107" i="17"/>
  <c r="BG107" i="17"/>
  <c r="BF107" i="17"/>
  <c r="BE107" i="17"/>
  <c r="BD107" i="17"/>
  <c r="BC107" i="17"/>
  <c r="BB107" i="17"/>
  <c r="BA107" i="17"/>
  <c r="AZ107" i="17"/>
  <c r="AY107" i="17"/>
  <c r="AX107" i="17"/>
  <c r="AW107" i="17"/>
  <c r="AV107" i="17"/>
  <c r="AU107" i="17"/>
  <c r="AT107" i="17"/>
  <c r="AS107" i="17"/>
  <c r="AR107" i="17"/>
  <c r="AQ107" i="17"/>
  <c r="AP107" i="17"/>
  <c r="AO107" i="17"/>
  <c r="AN107" i="17"/>
  <c r="AM107" i="17"/>
  <c r="AL107" i="17"/>
  <c r="AK107" i="17"/>
  <c r="AJ107" i="17"/>
  <c r="AI107" i="17"/>
  <c r="AH107" i="17"/>
  <c r="AG107" i="17"/>
  <c r="AF107" i="17"/>
  <c r="AE107" i="17"/>
  <c r="AD107" i="17"/>
  <c r="AC107" i="17"/>
  <c r="AB107" i="17"/>
  <c r="AA107" i="17"/>
  <c r="Z107" i="17"/>
  <c r="BL106" i="17"/>
  <c r="BK106" i="17"/>
  <c r="BJ106" i="17"/>
  <c r="BI106" i="17"/>
  <c r="BH106" i="17"/>
  <c r="BG106" i="17"/>
  <c r="BF106" i="17"/>
  <c r="BE106" i="17"/>
  <c r="BD106" i="17"/>
  <c r="BC106" i="17"/>
  <c r="BB106" i="17"/>
  <c r="BA106" i="17"/>
  <c r="AZ106" i="17"/>
  <c r="AY106" i="17"/>
  <c r="AX106" i="17"/>
  <c r="AW106" i="17"/>
  <c r="AV106" i="17"/>
  <c r="AU106" i="17"/>
  <c r="AT106" i="17"/>
  <c r="AS106" i="17"/>
  <c r="AR106" i="17"/>
  <c r="AQ106" i="17"/>
  <c r="AP106" i="17"/>
  <c r="AO106" i="17"/>
  <c r="AN106" i="17"/>
  <c r="AM106" i="17"/>
  <c r="AL106" i="17"/>
  <c r="AK106" i="17"/>
  <c r="AJ106" i="17"/>
  <c r="AI106" i="17"/>
  <c r="AH106" i="17"/>
  <c r="AG106" i="17"/>
  <c r="AF106" i="17"/>
  <c r="AE106" i="17"/>
  <c r="AD106" i="17"/>
  <c r="AC106" i="17"/>
  <c r="AB106" i="17"/>
  <c r="AA106" i="17"/>
  <c r="Z106" i="17"/>
  <c r="BL105" i="17"/>
  <c r="BK105" i="17"/>
  <c r="BJ105" i="17"/>
  <c r="BI105" i="17"/>
  <c r="BH105" i="17"/>
  <c r="BG105" i="17"/>
  <c r="BF105" i="17"/>
  <c r="BE105" i="17"/>
  <c r="BD105" i="17"/>
  <c r="BC105" i="17"/>
  <c r="BB105" i="17"/>
  <c r="BA105" i="17"/>
  <c r="AZ105" i="17"/>
  <c r="AY105" i="17"/>
  <c r="AX105" i="17"/>
  <c r="AW105" i="17"/>
  <c r="AV105" i="17"/>
  <c r="AU105" i="17"/>
  <c r="AT105" i="17"/>
  <c r="AS105" i="17"/>
  <c r="AR105" i="17"/>
  <c r="AQ105" i="17"/>
  <c r="AP105" i="17"/>
  <c r="AO105" i="17"/>
  <c r="AN105" i="17"/>
  <c r="AM105" i="17"/>
  <c r="AL105" i="17"/>
  <c r="AK105" i="17"/>
  <c r="AJ105" i="17"/>
  <c r="AI105" i="17"/>
  <c r="AH105" i="17"/>
  <c r="AG105" i="17"/>
  <c r="AF105" i="17"/>
  <c r="AE105" i="17"/>
  <c r="AD105" i="17"/>
  <c r="AC105" i="17"/>
  <c r="AB105" i="17"/>
  <c r="AA105" i="17"/>
  <c r="Z105" i="17"/>
  <c r="BL81" i="17"/>
  <c r="BK81" i="17"/>
  <c r="BJ81" i="17"/>
  <c r="BI81" i="17"/>
  <c r="BH81" i="17"/>
  <c r="BG81" i="17"/>
  <c r="BF81" i="17"/>
  <c r="BE81" i="17"/>
  <c r="BD81" i="17"/>
  <c r="BC81" i="17"/>
  <c r="BB81" i="17"/>
  <c r="BA81" i="17"/>
  <c r="AZ81" i="17"/>
  <c r="AY81" i="17"/>
  <c r="AX81" i="17"/>
  <c r="AW81" i="17"/>
  <c r="AV81" i="17"/>
  <c r="AU81" i="17"/>
  <c r="AT81" i="17"/>
  <c r="AS81" i="17"/>
  <c r="AR81" i="17"/>
  <c r="AQ81" i="17"/>
  <c r="AP81" i="17"/>
  <c r="AO81" i="17"/>
  <c r="AN81" i="17"/>
  <c r="AM81" i="17"/>
  <c r="AL81" i="17"/>
  <c r="AK81" i="17"/>
  <c r="AJ81" i="17"/>
  <c r="AI81" i="17"/>
  <c r="AH81" i="17"/>
  <c r="AG81" i="17"/>
  <c r="AF81" i="17"/>
  <c r="AE81" i="17"/>
  <c r="AD81" i="17"/>
  <c r="AC81" i="17"/>
  <c r="AB81" i="17"/>
  <c r="AA81" i="17"/>
  <c r="Z81" i="17"/>
  <c r="BL80" i="17"/>
  <c r="BK80" i="17"/>
  <c r="BJ80" i="17"/>
  <c r="BI80" i="17"/>
  <c r="BH80" i="17"/>
  <c r="BG80" i="17"/>
  <c r="BF80" i="17"/>
  <c r="BE80" i="17"/>
  <c r="BD80" i="17"/>
  <c r="BC80" i="17"/>
  <c r="BB80" i="17"/>
  <c r="BA80" i="17"/>
  <c r="AZ80" i="17"/>
  <c r="AY80" i="17"/>
  <c r="AX80" i="17"/>
  <c r="AW80" i="17"/>
  <c r="AV80" i="17"/>
  <c r="AU80" i="17"/>
  <c r="AT80" i="17"/>
  <c r="AS80" i="17"/>
  <c r="AR80" i="17"/>
  <c r="AQ80" i="17"/>
  <c r="AP80" i="17"/>
  <c r="AO80" i="17"/>
  <c r="AN80" i="17"/>
  <c r="AM80" i="17"/>
  <c r="AL80" i="17"/>
  <c r="AK80" i="17"/>
  <c r="AJ80" i="17"/>
  <c r="AI80" i="17"/>
  <c r="AH80" i="17"/>
  <c r="AG80" i="17"/>
  <c r="AF80" i="17"/>
  <c r="AE80" i="17"/>
  <c r="AD80" i="17"/>
  <c r="AC80" i="17"/>
  <c r="AB80" i="17"/>
  <c r="AA80" i="17"/>
  <c r="Z80" i="17"/>
  <c r="BL79" i="17"/>
  <c r="BK79" i="17"/>
  <c r="BJ79" i="17"/>
  <c r="BI79" i="17"/>
  <c r="BH79" i="17"/>
  <c r="BG79" i="17"/>
  <c r="BF79" i="17"/>
  <c r="BE79" i="17"/>
  <c r="BD79" i="17"/>
  <c r="BC79" i="17"/>
  <c r="BB79" i="17"/>
  <c r="BA79" i="17"/>
  <c r="AZ79" i="17"/>
  <c r="AY79" i="17"/>
  <c r="AX79" i="17"/>
  <c r="AW79" i="17"/>
  <c r="AV79" i="17"/>
  <c r="AU79" i="17"/>
  <c r="AT79" i="17"/>
  <c r="AS79" i="17"/>
  <c r="AR79" i="17"/>
  <c r="AQ79" i="17"/>
  <c r="AP79" i="17"/>
  <c r="AO79" i="17"/>
  <c r="AN79" i="17"/>
  <c r="AM79" i="17"/>
  <c r="AL79" i="17"/>
  <c r="AK79" i="17"/>
  <c r="AJ79" i="17"/>
  <c r="AI79" i="17"/>
  <c r="AH79" i="17"/>
  <c r="AG79" i="17"/>
  <c r="AF79" i="17"/>
  <c r="AE79" i="17"/>
  <c r="AD79" i="17"/>
  <c r="AC79" i="17"/>
  <c r="AB79" i="17"/>
  <c r="AA79" i="17"/>
  <c r="Z79" i="17"/>
  <c r="BL78" i="17"/>
  <c r="BK78" i="17"/>
  <c r="BJ78" i="17"/>
  <c r="BI78" i="17"/>
  <c r="BH78" i="17"/>
  <c r="BG78" i="17"/>
  <c r="BF78" i="17"/>
  <c r="BE78" i="17"/>
  <c r="BD78" i="17"/>
  <c r="BC78" i="17"/>
  <c r="BB78" i="17"/>
  <c r="BA78" i="17"/>
  <c r="AZ78" i="17"/>
  <c r="AY78" i="17"/>
  <c r="AX78" i="17"/>
  <c r="AW78" i="17"/>
  <c r="AV78" i="17"/>
  <c r="AU78" i="17"/>
  <c r="AT78" i="17"/>
  <c r="AS78" i="17"/>
  <c r="AR78" i="17"/>
  <c r="AQ78" i="17"/>
  <c r="AP78" i="17"/>
  <c r="AO78" i="17"/>
  <c r="AN78" i="17"/>
  <c r="AM78" i="17"/>
  <c r="AL78" i="17"/>
  <c r="AK78" i="17"/>
  <c r="AJ78" i="17"/>
  <c r="AI78" i="17"/>
  <c r="AH78" i="17"/>
  <c r="AG78" i="17"/>
  <c r="AF78" i="17"/>
  <c r="AE78" i="17"/>
  <c r="AD78" i="17"/>
  <c r="AC78" i="17"/>
  <c r="AB78" i="17"/>
  <c r="AA78" i="17"/>
  <c r="Z78" i="17"/>
  <c r="BL77" i="17"/>
  <c r="BK77" i="17"/>
  <c r="BJ77" i="17"/>
  <c r="BI77" i="17"/>
  <c r="BH77" i="17"/>
  <c r="BG77" i="17"/>
  <c r="BF77" i="17"/>
  <c r="BE77" i="17"/>
  <c r="BD77" i="17"/>
  <c r="BC77" i="17"/>
  <c r="BB77" i="17"/>
  <c r="BA77" i="17"/>
  <c r="AZ77" i="17"/>
  <c r="AY77" i="17"/>
  <c r="AX77" i="17"/>
  <c r="AW77" i="17"/>
  <c r="AV77" i="17"/>
  <c r="AU77" i="17"/>
  <c r="AT77" i="17"/>
  <c r="AS77" i="17"/>
  <c r="AR77" i="17"/>
  <c r="AQ77" i="17"/>
  <c r="AP77" i="17"/>
  <c r="AO77" i="17"/>
  <c r="AN77" i="17"/>
  <c r="AM77" i="17"/>
  <c r="AL77" i="17"/>
  <c r="AK77" i="17"/>
  <c r="AJ77" i="17"/>
  <c r="AI77" i="17"/>
  <c r="AH77" i="17"/>
  <c r="AG77" i="17"/>
  <c r="AF77" i="17"/>
  <c r="AE77" i="17"/>
  <c r="AD77" i="17"/>
  <c r="AC77" i="17"/>
  <c r="AB77" i="17"/>
  <c r="AA77" i="17"/>
  <c r="Z77" i="17"/>
  <c r="BL76" i="17"/>
  <c r="BK76" i="17"/>
  <c r="BJ76" i="17"/>
  <c r="BI76" i="17"/>
  <c r="BH76" i="17"/>
  <c r="BG76" i="17"/>
  <c r="BF76" i="17"/>
  <c r="BE76" i="17"/>
  <c r="BD76" i="17"/>
  <c r="BC76" i="17"/>
  <c r="BB76" i="17"/>
  <c r="BA76" i="17"/>
  <c r="AZ76" i="17"/>
  <c r="AY76" i="17"/>
  <c r="AX76" i="17"/>
  <c r="AW76" i="17"/>
  <c r="AV76" i="17"/>
  <c r="AU76" i="17"/>
  <c r="AT76" i="17"/>
  <c r="AS76" i="17"/>
  <c r="AR76" i="17"/>
  <c r="AQ76" i="17"/>
  <c r="AP76" i="17"/>
  <c r="AO76" i="17"/>
  <c r="AN76" i="17"/>
  <c r="AM76" i="17"/>
  <c r="AL76" i="17"/>
  <c r="AK76" i="17"/>
  <c r="AJ76" i="17"/>
  <c r="AI76" i="17"/>
  <c r="AH76" i="17"/>
  <c r="AG76" i="17"/>
  <c r="AF76" i="17"/>
  <c r="AE76" i="17"/>
  <c r="AD76" i="17"/>
  <c r="AC76" i="17"/>
  <c r="AB76" i="17"/>
  <c r="AA76" i="17"/>
  <c r="Z76" i="17"/>
  <c r="BL75" i="17"/>
  <c r="BK75" i="17"/>
  <c r="BJ75" i="17"/>
  <c r="BI75" i="17"/>
  <c r="BH75" i="17"/>
  <c r="BG75" i="17"/>
  <c r="BF75" i="17"/>
  <c r="BE75" i="17"/>
  <c r="BD75" i="17"/>
  <c r="BC75" i="17"/>
  <c r="BB75" i="17"/>
  <c r="BA75" i="17"/>
  <c r="AZ75" i="17"/>
  <c r="AY75" i="17"/>
  <c r="AX75" i="17"/>
  <c r="AW75" i="17"/>
  <c r="AV75" i="17"/>
  <c r="AU75" i="17"/>
  <c r="AT75" i="17"/>
  <c r="AS75" i="17"/>
  <c r="AR75" i="17"/>
  <c r="AQ75" i="17"/>
  <c r="AP75" i="17"/>
  <c r="AO75" i="17"/>
  <c r="AN75" i="17"/>
  <c r="AM75" i="17"/>
  <c r="AL75" i="17"/>
  <c r="AK75" i="17"/>
  <c r="AJ75" i="17"/>
  <c r="AI75" i="17"/>
  <c r="AH75" i="17"/>
  <c r="AG75" i="17"/>
  <c r="AF75" i="17"/>
  <c r="AE75" i="17"/>
  <c r="AD75" i="17"/>
  <c r="AC75" i="17"/>
  <c r="AB75" i="17"/>
  <c r="AA75" i="17"/>
  <c r="Z75" i="17"/>
  <c r="BL74" i="17"/>
  <c r="BK74" i="17"/>
  <c r="BJ74" i="17"/>
  <c r="BI74" i="17"/>
  <c r="BH74" i="17"/>
  <c r="BG74" i="17"/>
  <c r="BF74" i="17"/>
  <c r="BE74" i="17"/>
  <c r="BD74" i="17"/>
  <c r="BC74" i="17"/>
  <c r="BB74" i="17"/>
  <c r="BA74" i="17"/>
  <c r="AZ74" i="17"/>
  <c r="AY74" i="17"/>
  <c r="AX74" i="17"/>
  <c r="AW74" i="17"/>
  <c r="AV74" i="17"/>
  <c r="AU74" i="17"/>
  <c r="AT74" i="17"/>
  <c r="AS74" i="17"/>
  <c r="AR74" i="17"/>
  <c r="AQ74" i="17"/>
  <c r="AP74" i="17"/>
  <c r="AO74" i="17"/>
  <c r="AN74" i="17"/>
  <c r="AM74" i="17"/>
  <c r="AL74" i="17"/>
  <c r="AK74" i="17"/>
  <c r="AJ74" i="17"/>
  <c r="AI74" i="17"/>
  <c r="AH74" i="17"/>
  <c r="AG74" i="17"/>
  <c r="AF74" i="17"/>
  <c r="AE74" i="17"/>
  <c r="AD74" i="17"/>
  <c r="AC74" i="17"/>
  <c r="AB74" i="17"/>
  <c r="AA74" i="17"/>
  <c r="Z74" i="17"/>
  <c r="BL71" i="17"/>
  <c r="BK71" i="17"/>
  <c r="BJ71" i="17"/>
  <c r="BI71" i="17"/>
  <c r="BH71" i="17"/>
  <c r="BG71" i="17"/>
  <c r="BF71" i="17"/>
  <c r="BE71" i="17"/>
  <c r="BD71" i="17"/>
  <c r="BC71" i="17"/>
  <c r="BB71" i="17"/>
  <c r="BA71" i="17"/>
  <c r="AZ71" i="17"/>
  <c r="AY71" i="17"/>
  <c r="AX71" i="17"/>
  <c r="AW71" i="17"/>
  <c r="AV71" i="17"/>
  <c r="AU71" i="17"/>
  <c r="AT71" i="17"/>
  <c r="AS71" i="17"/>
  <c r="AR71" i="17"/>
  <c r="AQ71" i="17"/>
  <c r="AP71" i="17"/>
  <c r="AO71" i="17"/>
  <c r="AN71" i="17"/>
  <c r="AM71" i="17"/>
  <c r="AL71" i="17"/>
  <c r="AK71" i="17"/>
  <c r="AJ71" i="17"/>
  <c r="AI71" i="17"/>
  <c r="AH71" i="17"/>
  <c r="AG71" i="17"/>
  <c r="AF71" i="17"/>
  <c r="AE71" i="17"/>
  <c r="AD71" i="17"/>
  <c r="AC71" i="17"/>
  <c r="AB71" i="17"/>
  <c r="AA71" i="17"/>
  <c r="Z71" i="17"/>
  <c r="BL70" i="17"/>
  <c r="BK70" i="17"/>
  <c r="BJ70" i="17"/>
  <c r="BI70" i="17"/>
  <c r="BH70" i="17"/>
  <c r="BG70" i="17"/>
  <c r="BF70" i="17"/>
  <c r="BE70" i="17"/>
  <c r="BD70" i="17"/>
  <c r="BC70" i="17"/>
  <c r="BB70" i="17"/>
  <c r="BA70" i="17"/>
  <c r="AZ70" i="17"/>
  <c r="AY70" i="17"/>
  <c r="AX70" i="17"/>
  <c r="AW70" i="17"/>
  <c r="AV70" i="17"/>
  <c r="AU70" i="17"/>
  <c r="AT70" i="17"/>
  <c r="AS70" i="17"/>
  <c r="AR70" i="17"/>
  <c r="AQ70" i="17"/>
  <c r="AP70" i="17"/>
  <c r="AO70" i="17"/>
  <c r="AN70" i="17"/>
  <c r="AM70" i="17"/>
  <c r="AL70" i="17"/>
  <c r="AK70" i="17"/>
  <c r="AJ70" i="17"/>
  <c r="AI70" i="17"/>
  <c r="AH70" i="17"/>
  <c r="AG70" i="17"/>
  <c r="AF70" i="17"/>
  <c r="AE70" i="17"/>
  <c r="AD70" i="17"/>
  <c r="AC70" i="17"/>
  <c r="AB70" i="17"/>
  <c r="AA70" i="17"/>
  <c r="Z70" i="17"/>
  <c r="BL69" i="17"/>
  <c r="BK69" i="17"/>
  <c r="BJ69" i="17"/>
  <c r="BI69" i="17"/>
  <c r="BH69" i="17"/>
  <c r="BG69" i="17"/>
  <c r="BF69" i="17"/>
  <c r="BE69" i="17"/>
  <c r="BD69" i="17"/>
  <c r="BC69" i="17"/>
  <c r="BB69" i="17"/>
  <c r="BA69" i="17"/>
  <c r="AZ69" i="17"/>
  <c r="AY69" i="17"/>
  <c r="AX69" i="17"/>
  <c r="AW69" i="17"/>
  <c r="AV69" i="17"/>
  <c r="AU69" i="17"/>
  <c r="AT69" i="17"/>
  <c r="AS69" i="17"/>
  <c r="AR69" i="17"/>
  <c r="AQ69" i="17"/>
  <c r="AP69" i="17"/>
  <c r="AO69" i="17"/>
  <c r="AN69" i="17"/>
  <c r="AM69" i="17"/>
  <c r="AL69" i="17"/>
  <c r="AK69" i="17"/>
  <c r="AJ69" i="17"/>
  <c r="AI69" i="17"/>
  <c r="AH69" i="17"/>
  <c r="AG69" i="17"/>
  <c r="AF69" i="17"/>
  <c r="AE69" i="17"/>
  <c r="AD69" i="17"/>
  <c r="AC69" i="17"/>
  <c r="AB69" i="17"/>
  <c r="AA69" i="17"/>
  <c r="Z69" i="17"/>
  <c r="BL68" i="17"/>
  <c r="BK68" i="17"/>
  <c r="BJ68" i="17"/>
  <c r="BI68" i="17"/>
  <c r="BH68" i="17"/>
  <c r="BG68" i="17"/>
  <c r="BF68" i="17"/>
  <c r="BE68" i="17"/>
  <c r="BD68" i="17"/>
  <c r="BC68" i="17"/>
  <c r="BB68" i="17"/>
  <c r="BA68" i="17"/>
  <c r="AZ68" i="17"/>
  <c r="AY68" i="17"/>
  <c r="AX68" i="17"/>
  <c r="AW68" i="17"/>
  <c r="AV68" i="17"/>
  <c r="AU68" i="17"/>
  <c r="AT68" i="17"/>
  <c r="AS68" i="17"/>
  <c r="AR68" i="17"/>
  <c r="AQ68" i="17"/>
  <c r="AP68" i="17"/>
  <c r="AO68" i="17"/>
  <c r="AN68" i="17"/>
  <c r="AM68" i="17"/>
  <c r="AL68" i="17"/>
  <c r="AK68" i="17"/>
  <c r="AJ68" i="17"/>
  <c r="AI68" i="17"/>
  <c r="AH68" i="17"/>
  <c r="AG68" i="17"/>
  <c r="AF68" i="17"/>
  <c r="AE68" i="17"/>
  <c r="AD68" i="17"/>
  <c r="AC68" i="17"/>
  <c r="AB68" i="17"/>
  <c r="AA68" i="17"/>
  <c r="Z68" i="17"/>
  <c r="BL67" i="17"/>
  <c r="BK67" i="17"/>
  <c r="BJ67" i="17"/>
  <c r="BI67" i="17"/>
  <c r="BH67" i="17"/>
  <c r="BG67" i="17"/>
  <c r="BF67" i="17"/>
  <c r="BE67" i="17"/>
  <c r="BD67" i="17"/>
  <c r="BC67" i="17"/>
  <c r="BB67" i="17"/>
  <c r="BA67" i="17"/>
  <c r="AZ67" i="17"/>
  <c r="AY67" i="17"/>
  <c r="AX67" i="17"/>
  <c r="AW67" i="17"/>
  <c r="AV67" i="17"/>
  <c r="AU67" i="17"/>
  <c r="AT67" i="17"/>
  <c r="AS67" i="17"/>
  <c r="AR67" i="17"/>
  <c r="AQ67" i="17"/>
  <c r="AP67" i="17"/>
  <c r="AO67" i="17"/>
  <c r="AN67" i="17"/>
  <c r="AM67" i="17"/>
  <c r="AL67" i="17"/>
  <c r="AK67" i="17"/>
  <c r="AJ67" i="17"/>
  <c r="AI67" i="17"/>
  <c r="AH67" i="17"/>
  <c r="AG67" i="17"/>
  <c r="AF67" i="17"/>
  <c r="AE67" i="17"/>
  <c r="AD67" i="17"/>
  <c r="AC67" i="17"/>
  <c r="AB67" i="17"/>
  <c r="AA67" i="17"/>
  <c r="Z67" i="17"/>
  <c r="BL65" i="17"/>
  <c r="BK65" i="17"/>
  <c r="BJ65" i="17"/>
  <c r="BI65" i="17"/>
  <c r="BH65" i="17"/>
  <c r="BG65" i="17"/>
  <c r="BF65" i="17"/>
  <c r="BE65" i="17"/>
  <c r="BD65" i="17"/>
  <c r="BC65" i="17"/>
  <c r="BB65" i="17"/>
  <c r="BA65" i="17"/>
  <c r="AZ65" i="17"/>
  <c r="AY65" i="17"/>
  <c r="AX65" i="17"/>
  <c r="AW65" i="17"/>
  <c r="AV65" i="17"/>
  <c r="AU65" i="17"/>
  <c r="AT65" i="17"/>
  <c r="AS65" i="17"/>
  <c r="AR65" i="17"/>
  <c r="AQ65" i="17"/>
  <c r="AP65" i="17"/>
  <c r="AO65" i="17"/>
  <c r="AN65" i="17"/>
  <c r="AM65" i="17"/>
  <c r="AL65" i="17"/>
  <c r="AK65" i="17"/>
  <c r="AJ65" i="17"/>
  <c r="AI65" i="17"/>
  <c r="AH65" i="17"/>
  <c r="AG65" i="17"/>
  <c r="AF65" i="17"/>
  <c r="AE65" i="17"/>
  <c r="AD65" i="17"/>
  <c r="AC65" i="17"/>
  <c r="AB65" i="17"/>
  <c r="AA65" i="17"/>
  <c r="Z65" i="17"/>
  <c r="BL64" i="17"/>
  <c r="BL87" i="17" s="1"/>
  <c r="BK64" i="17"/>
  <c r="BJ64" i="17"/>
  <c r="BJ85" i="17" s="1"/>
  <c r="BI64" i="17"/>
  <c r="BI86" i="17" s="1"/>
  <c r="BH64" i="17"/>
  <c r="BH86" i="17" s="1"/>
  <c r="BG64" i="17"/>
  <c r="BF64" i="17"/>
  <c r="BF88" i="17" s="1"/>
  <c r="BE64" i="17"/>
  <c r="BE85" i="17" s="1"/>
  <c r="BD64" i="17"/>
  <c r="BD89" i="17" s="1"/>
  <c r="BC64" i="17"/>
  <c r="BB64" i="17"/>
  <c r="BB87" i="17" s="1"/>
  <c r="BA64" i="17"/>
  <c r="BA89" i="17" s="1"/>
  <c r="AZ64" i="17"/>
  <c r="AZ88" i="17" s="1"/>
  <c r="AY64" i="17"/>
  <c r="AX64" i="17"/>
  <c r="AX86" i="17" s="1"/>
  <c r="AW64" i="17"/>
  <c r="AW88" i="17" s="1"/>
  <c r="AV64" i="17"/>
  <c r="AV87" i="17" s="1"/>
  <c r="AU64" i="17"/>
  <c r="AT64" i="17"/>
  <c r="AT89" i="17" s="1"/>
  <c r="AS64" i="17"/>
  <c r="AS87" i="17" s="1"/>
  <c r="AR64" i="17"/>
  <c r="AR86" i="17" s="1"/>
  <c r="AQ64" i="17"/>
  <c r="AP64" i="17"/>
  <c r="AP88" i="17" s="1"/>
  <c r="AO64" i="17"/>
  <c r="AO89" i="17" s="1"/>
  <c r="AN64" i="17"/>
  <c r="AN89" i="17" s="1"/>
  <c r="AM64" i="17"/>
  <c r="AL64" i="17"/>
  <c r="AL87" i="17" s="1"/>
  <c r="AK64" i="17"/>
  <c r="AK88" i="17" s="1"/>
  <c r="AJ64" i="17"/>
  <c r="AJ88" i="17" s="1"/>
  <c r="AI64" i="17"/>
  <c r="AH64" i="17"/>
  <c r="AH86" i="17" s="1"/>
  <c r="AG64" i="17"/>
  <c r="AG87" i="17" s="1"/>
  <c r="AF64" i="17"/>
  <c r="AF87" i="17" s="1"/>
  <c r="AE64" i="17"/>
  <c r="AD64" i="17"/>
  <c r="AD85" i="17" s="1"/>
  <c r="AC64" i="17"/>
  <c r="AC86" i="17" s="1"/>
  <c r="AB64" i="17"/>
  <c r="AB86" i="17" s="1"/>
  <c r="AA64" i="17"/>
  <c r="Z64" i="17"/>
  <c r="Z88" i="17" s="1"/>
  <c r="BL63" i="17"/>
  <c r="BK63" i="17"/>
  <c r="BJ63" i="17"/>
  <c r="BI63" i="17"/>
  <c r="BH63" i="17"/>
  <c r="BG63" i="17"/>
  <c r="BF63" i="17"/>
  <c r="BE63" i="17"/>
  <c r="BD63" i="17"/>
  <c r="BC63" i="17"/>
  <c r="BB63" i="17"/>
  <c r="BA63" i="17"/>
  <c r="AZ63" i="17"/>
  <c r="AY63" i="17"/>
  <c r="AX63" i="17"/>
  <c r="AW63" i="17"/>
  <c r="AV63" i="17"/>
  <c r="AU63" i="17"/>
  <c r="AT63" i="17"/>
  <c r="AS63" i="17"/>
  <c r="AR63" i="17"/>
  <c r="AQ63" i="17"/>
  <c r="AP63" i="17"/>
  <c r="AO63" i="17"/>
  <c r="AN63" i="17"/>
  <c r="AM63" i="17"/>
  <c r="AL63" i="17"/>
  <c r="AK63" i="17"/>
  <c r="AJ63" i="17"/>
  <c r="AI63" i="17"/>
  <c r="AH63" i="17"/>
  <c r="AG63" i="17"/>
  <c r="AF63" i="17"/>
  <c r="AE63" i="17"/>
  <c r="AD63" i="17"/>
  <c r="AC63" i="17"/>
  <c r="AB63" i="17"/>
  <c r="AA63" i="17"/>
  <c r="Z63" i="17"/>
  <c r="BL62" i="17"/>
  <c r="BK62" i="17"/>
  <c r="BJ62" i="17"/>
  <c r="BI62" i="17"/>
  <c r="BH62" i="17"/>
  <c r="BG62" i="17"/>
  <c r="BF62" i="17"/>
  <c r="BE62" i="17"/>
  <c r="BD62" i="17"/>
  <c r="BC62" i="17"/>
  <c r="BB62" i="17"/>
  <c r="BA62" i="17"/>
  <c r="AZ62" i="17"/>
  <c r="AY62" i="17"/>
  <c r="AX62" i="17"/>
  <c r="AW62" i="17"/>
  <c r="AV62" i="17"/>
  <c r="AU62" i="17"/>
  <c r="AT62" i="17"/>
  <c r="AS62" i="17"/>
  <c r="AR62" i="17"/>
  <c r="AQ62" i="17"/>
  <c r="AP62" i="17"/>
  <c r="AO62" i="17"/>
  <c r="AN62" i="17"/>
  <c r="AM62" i="17"/>
  <c r="AL62" i="17"/>
  <c r="AK62" i="17"/>
  <c r="AJ62" i="17"/>
  <c r="AI62" i="17"/>
  <c r="AH62" i="17"/>
  <c r="AG62" i="17"/>
  <c r="AF62" i="17"/>
  <c r="AE62" i="17"/>
  <c r="AD62" i="17"/>
  <c r="AC62" i="17"/>
  <c r="AB62" i="17"/>
  <c r="AA62" i="17"/>
  <c r="Z62" i="17"/>
  <c r="BL61" i="17"/>
  <c r="BK61" i="17"/>
  <c r="BJ61" i="17"/>
  <c r="BI61" i="17"/>
  <c r="BH61" i="17"/>
  <c r="BG61" i="17"/>
  <c r="BF61" i="17"/>
  <c r="BE61" i="17"/>
  <c r="BD61" i="17"/>
  <c r="BC61" i="17"/>
  <c r="BB61" i="17"/>
  <c r="BA61" i="17"/>
  <c r="AZ61" i="17"/>
  <c r="AY61" i="17"/>
  <c r="AX61" i="17"/>
  <c r="AW61" i="17"/>
  <c r="AV61" i="17"/>
  <c r="AU61" i="17"/>
  <c r="AT61" i="17"/>
  <c r="AS61" i="17"/>
  <c r="AR61" i="17"/>
  <c r="AQ61" i="17"/>
  <c r="AP61" i="17"/>
  <c r="AO61" i="17"/>
  <c r="AN61" i="17"/>
  <c r="AM61" i="17"/>
  <c r="AL61" i="17"/>
  <c r="AK61" i="17"/>
  <c r="AJ61" i="17"/>
  <c r="AI61" i="17"/>
  <c r="AH61" i="17"/>
  <c r="AG61" i="17"/>
  <c r="AF61" i="17"/>
  <c r="AE61" i="17"/>
  <c r="AD61" i="17"/>
  <c r="AC61" i="17"/>
  <c r="AB61" i="17"/>
  <c r="AA61" i="17"/>
  <c r="Z61" i="17"/>
  <c r="BL60" i="17"/>
  <c r="BK60" i="17"/>
  <c r="BJ60" i="17"/>
  <c r="BI60" i="17"/>
  <c r="BH60" i="17"/>
  <c r="BG60" i="17"/>
  <c r="BF60" i="17"/>
  <c r="BE60" i="17"/>
  <c r="BD60" i="17"/>
  <c r="BC60" i="17"/>
  <c r="BB60" i="17"/>
  <c r="BA60" i="17"/>
  <c r="AZ60" i="17"/>
  <c r="AY60" i="17"/>
  <c r="AX60" i="17"/>
  <c r="AW60" i="17"/>
  <c r="AV60" i="17"/>
  <c r="AU60" i="17"/>
  <c r="AT60" i="17"/>
  <c r="AS60" i="17"/>
  <c r="AR60" i="17"/>
  <c r="AQ60" i="17"/>
  <c r="AP60" i="17"/>
  <c r="AO60" i="17"/>
  <c r="AN60" i="17"/>
  <c r="AM60" i="17"/>
  <c r="AL60" i="17"/>
  <c r="AK60" i="17"/>
  <c r="AJ60" i="17"/>
  <c r="AI60" i="17"/>
  <c r="AH60" i="17"/>
  <c r="AG60" i="17"/>
  <c r="AF60" i="17"/>
  <c r="AE60" i="17"/>
  <c r="AD60" i="17"/>
  <c r="AC60" i="17"/>
  <c r="AB60" i="17"/>
  <c r="AA60" i="17"/>
  <c r="Z60" i="17"/>
  <c r="BL59" i="17"/>
  <c r="BK59" i="17"/>
  <c r="BJ59" i="17"/>
  <c r="BI59" i="17"/>
  <c r="BH59" i="17"/>
  <c r="BG59" i="17"/>
  <c r="BF59" i="17"/>
  <c r="BE59" i="17"/>
  <c r="BD59" i="17"/>
  <c r="BC59" i="17"/>
  <c r="BB59" i="17"/>
  <c r="BA59" i="17"/>
  <c r="AZ59" i="17"/>
  <c r="AY59" i="17"/>
  <c r="AX59" i="17"/>
  <c r="AW59" i="17"/>
  <c r="AV59" i="17"/>
  <c r="AU59" i="17"/>
  <c r="AT59" i="17"/>
  <c r="AS59" i="17"/>
  <c r="AR59" i="17"/>
  <c r="AQ59" i="17"/>
  <c r="AP59" i="17"/>
  <c r="AO59" i="17"/>
  <c r="AN59" i="17"/>
  <c r="AM59" i="17"/>
  <c r="AL59" i="17"/>
  <c r="AK59" i="17"/>
  <c r="AJ59" i="17"/>
  <c r="AI59" i="17"/>
  <c r="AH59" i="17"/>
  <c r="AG59" i="17"/>
  <c r="AF59" i="17"/>
  <c r="AE59" i="17"/>
  <c r="AD59" i="17"/>
  <c r="AC59" i="17"/>
  <c r="AB59" i="17"/>
  <c r="AA59" i="17"/>
  <c r="Z59" i="17"/>
  <c r="BL58" i="17"/>
  <c r="BK58" i="17"/>
  <c r="BJ58" i="17"/>
  <c r="BI58" i="17"/>
  <c r="BH58" i="17"/>
  <c r="BG58" i="17"/>
  <c r="BF58" i="17"/>
  <c r="BE58" i="17"/>
  <c r="BD58" i="17"/>
  <c r="BC58" i="17"/>
  <c r="BB58" i="17"/>
  <c r="BA58" i="17"/>
  <c r="AZ58" i="17"/>
  <c r="AY58" i="17"/>
  <c r="AX58" i="17"/>
  <c r="AW58" i="17"/>
  <c r="AV58" i="17"/>
  <c r="AU58" i="17"/>
  <c r="AT58" i="17"/>
  <c r="AS58" i="17"/>
  <c r="AR58" i="17"/>
  <c r="AQ58" i="17"/>
  <c r="AP58" i="17"/>
  <c r="AO58" i="17"/>
  <c r="AN58" i="17"/>
  <c r="AM58" i="17"/>
  <c r="AL58" i="17"/>
  <c r="AK58" i="17"/>
  <c r="AJ58" i="17"/>
  <c r="AI58" i="17"/>
  <c r="AH58" i="17"/>
  <c r="AG58" i="17"/>
  <c r="AF58" i="17"/>
  <c r="AE58" i="17"/>
  <c r="AD58" i="17"/>
  <c r="AC58" i="17"/>
  <c r="AB58" i="17"/>
  <c r="AA58" i="17"/>
  <c r="Z58" i="17"/>
  <c r="BL57" i="17"/>
  <c r="BK57" i="17"/>
  <c r="BJ57" i="17"/>
  <c r="BI57" i="17"/>
  <c r="BH57" i="17"/>
  <c r="BG57" i="17"/>
  <c r="BF57" i="17"/>
  <c r="BE57" i="17"/>
  <c r="BD57" i="17"/>
  <c r="BC57" i="17"/>
  <c r="BB57" i="17"/>
  <c r="BA57" i="17"/>
  <c r="AZ57" i="17"/>
  <c r="AY57" i="17"/>
  <c r="AX57" i="17"/>
  <c r="AW57" i="17"/>
  <c r="AV57" i="17"/>
  <c r="AU57" i="17"/>
  <c r="AT57" i="17"/>
  <c r="AS57" i="17"/>
  <c r="AR57" i="17"/>
  <c r="AQ57" i="17"/>
  <c r="AP57" i="17"/>
  <c r="AO57" i="17"/>
  <c r="AN57" i="17"/>
  <c r="AM57" i="17"/>
  <c r="AL57" i="17"/>
  <c r="AK57" i="17"/>
  <c r="AJ57" i="17"/>
  <c r="AI57" i="17"/>
  <c r="AH57" i="17"/>
  <c r="AG57" i="17"/>
  <c r="AF57" i="17"/>
  <c r="AE57" i="17"/>
  <c r="AD57" i="17"/>
  <c r="AC57" i="17"/>
  <c r="AB57" i="17"/>
  <c r="AA57" i="17"/>
  <c r="Z57" i="17"/>
  <c r="BL54" i="17"/>
  <c r="BK54" i="17"/>
  <c r="BJ54" i="17"/>
  <c r="BI54" i="17"/>
  <c r="BH54" i="17"/>
  <c r="BG54" i="17"/>
  <c r="BF54" i="17"/>
  <c r="BE54" i="17"/>
  <c r="BD54" i="17"/>
  <c r="BC54" i="17"/>
  <c r="BB54" i="17"/>
  <c r="BA54" i="17"/>
  <c r="AZ54" i="17"/>
  <c r="AY54" i="17"/>
  <c r="AX54" i="17"/>
  <c r="AW54" i="17"/>
  <c r="AV54" i="17"/>
  <c r="AU54" i="17"/>
  <c r="AT54" i="17"/>
  <c r="AS54" i="17"/>
  <c r="AR54" i="17"/>
  <c r="AQ54" i="17"/>
  <c r="AP54" i="17"/>
  <c r="AO54" i="17"/>
  <c r="AN54" i="17"/>
  <c r="AM54" i="17"/>
  <c r="AL54" i="17"/>
  <c r="AK54" i="17"/>
  <c r="AJ54" i="17"/>
  <c r="AI54" i="17"/>
  <c r="AH54" i="17"/>
  <c r="AG54" i="17"/>
  <c r="AF54" i="17"/>
  <c r="AE54" i="17"/>
  <c r="AD54" i="17"/>
  <c r="AC54" i="17"/>
  <c r="AB54" i="17"/>
  <c r="AA54" i="17"/>
  <c r="Z54" i="17"/>
  <c r="BL53" i="17"/>
  <c r="BK53" i="17"/>
  <c r="BJ53" i="17"/>
  <c r="BI53" i="17"/>
  <c r="BH53" i="17"/>
  <c r="BG53" i="17"/>
  <c r="BF53" i="17"/>
  <c r="BE53" i="17"/>
  <c r="BD53" i="17"/>
  <c r="BC53" i="17"/>
  <c r="BB53" i="17"/>
  <c r="BA53" i="17"/>
  <c r="AZ53" i="17"/>
  <c r="AY53" i="17"/>
  <c r="AX53" i="17"/>
  <c r="AW53" i="17"/>
  <c r="AV53" i="17"/>
  <c r="AU53" i="17"/>
  <c r="AT53" i="17"/>
  <c r="AS53" i="17"/>
  <c r="AR53" i="17"/>
  <c r="AQ53" i="17"/>
  <c r="AP53" i="17"/>
  <c r="AO53" i="17"/>
  <c r="AN53" i="17"/>
  <c r="AM53" i="17"/>
  <c r="AL53" i="17"/>
  <c r="AK53" i="17"/>
  <c r="AJ53" i="17"/>
  <c r="AI53" i="17"/>
  <c r="AH53" i="17"/>
  <c r="AG53" i="17"/>
  <c r="AF53" i="17"/>
  <c r="AE53" i="17"/>
  <c r="AD53" i="17"/>
  <c r="AC53" i="17"/>
  <c r="AB53" i="17"/>
  <c r="AA53" i="17"/>
  <c r="Z53" i="17"/>
  <c r="BL52" i="17"/>
  <c r="BK52" i="17"/>
  <c r="BJ52" i="17"/>
  <c r="BI52" i="17"/>
  <c r="BH52" i="17"/>
  <c r="BG52" i="17"/>
  <c r="BF52" i="17"/>
  <c r="BE52" i="17"/>
  <c r="BD52" i="17"/>
  <c r="BC52" i="17"/>
  <c r="BB52" i="17"/>
  <c r="BA52" i="17"/>
  <c r="AZ52" i="17"/>
  <c r="AY52" i="17"/>
  <c r="AX52" i="17"/>
  <c r="AW52" i="17"/>
  <c r="AV52" i="17"/>
  <c r="AU52" i="17"/>
  <c r="AT52" i="17"/>
  <c r="AS52" i="17"/>
  <c r="AR52" i="17"/>
  <c r="AQ52" i="17"/>
  <c r="AP52" i="17"/>
  <c r="AO52" i="17"/>
  <c r="AN52" i="17"/>
  <c r="AM52" i="17"/>
  <c r="AL52" i="17"/>
  <c r="AK52" i="17"/>
  <c r="AJ52" i="17"/>
  <c r="AI52" i="17"/>
  <c r="AH52" i="17"/>
  <c r="AG52" i="17"/>
  <c r="AF52" i="17"/>
  <c r="AE52" i="17"/>
  <c r="AD52" i="17"/>
  <c r="AC52" i="17"/>
  <c r="AB52" i="17"/>
  <c r="AA52" i="17"/>
  <c r="Z52" i="17"/>
  <c r="J52" i="17"/>
  <c r="BL51" i="17"/>
  <c r="BK51" i="17"/>
  <c r="BJ51" i="17"/>
  <c r="BI51" i="17"/>
  <c r="BH51" i="17"/>
  <c r="BG51" i="17"/>
  <c r="BF51" i="17"/>
  <c r="BE51" i="17"/>
  <c r="BD51" i="17"/>
  <c r="BC51" i="17"/>
  <c r="BB51" i="17"/>
  <c r="BA51" i="17"/>
  <c r="AZ51" i="17"/>
  <c r="AY51" i="17"/>
  <c r="AX51" i="17"/>
  <c r="AW51" i="17"/>
  <c r="AV51" i="17"/>
  <c r="AU51" i="17"/>
  <c r="AT51" i="17"/>
  <c r="AS51" i="17"/>
  <c r="AR51" i="17"/>
  <c r="AQ51" i="17"/>
  <c r="AP51" i="17"/>
  <c r="AO51" i="17"/>
  <c r="AN51" i="17"/>
  <c r="AM51" i="17"/>
  <c r="AL51" i="17"/>
  <c r="AK51" i="17"/>
  <c r="AJ51" i="17"/>
  <c r="AI51" i="17"/>
  <c r="AH51" i="17"/>
  <c r="AG51" i="17"/>
  <c r="AF51" i="17"/>
  <c r="AE51" i="17"/>
  <c r="AD51" i="17"/>
  <c r="AC51" i="17"/>
  <c r="AB51" i="17"/>
  <c r="AA51" i="17"/>
  <c r="Z51" i="17"/>
  <c r="J51" i="17"/>
  <c r="BL47" i="17"/>
  <c r="BK47" i="17"/>
  <c r="BJ47" i="17"/>
  <c r="BI47" i="17"/>
  <c r="BH47" i="17"/>
  <c r="BG47" i="17"/>
  <c r="BF47" i="17"/>
  <c r="BE47" i="17"/>
  <c r="BD47" i="17"/>
  <c r="BC47" i="17"/>
  <c r="BB47" i="17"/>
  <c r="BA47" i="17"/>
  <c r="AZ47" i="17"/>
  <c r="AY47" i="17"/>
  <c r="AX47" i="17"/>
  <c r="AW47" i="17"/>
  <c r="AV47" i="17"/>
  <c r="AU47" i="17"/>
  <c r="AT47" i="17"/>
  <c r="AS47" i="17"/>
  <c r="AR47" i="17"/>
  <c r="AQ47" i="17"/>
  <c r="AP47" i="17"/>
  <c r="AO47" i="17"/>
  <c r="AN47" i="17"/>
  <c r="AM47" i="17"/>
  <c r="AL47" i="17"/>
  <c r="AK47" i="17"/>
  <c r="AJ47" i="17"/>
  <c r="AI47" i="17"/>
  <c r="AH47" i="17"/>
  <c r="AG47" i="17"/>
  <c r="AF47" i="17"/>
  <c r="AE47" i="17"/>
  <c r="AD47" i="17"/>
  <c r="AC47" i="17"/>
  <c r="AB47" i="17"/>
  <c r="AA47" i="17"/>
  <c r="Z47" i="17"/>
  <c r="BL45" i="17"/>
  <c r="BK45" i="17"/>
  <c r="BJ45" i="17"/>
  <c r="BI45" i="17"/>
  <c r="BH45" i="17"/>
  <c r="BG45" i="17"/>
  <c r="BF45" i="17"/>
  <c r="BE45" i="17"/>
  <c r="BD45" i="17"/>
  <c r="BC45" i="17"/>
  <c r="BB45" i="17"/>
  <c r="BA45" i="17"/>
  <c r="AZ45" i="17"/>
  <c r="AY45" i="17"/>
  <c r="AX45" i="17"/>
  <c r="AW45" i="17"/>
  <c r="AV45" i="17"/>
  <c r="AU45" i="17"/>
  <c r="AT45" i="17"/>
  <c r="AS45" i="17"/>
  <c r="AR45" i="17"/>
  <c r="AQ45" i="17"/>
  <c r="AP45" i="17"/>
  <c r="AO45" i="17"/>
  <c r="AN45" i="17"/>
  <c r="AM45" i="17"/>
  <c r="AL45" i="17"/>
  <c r="AK45" i="17"/>
  <c r="AJ45" i="17"/>
  <c r="AI45" i="17"/>
  <c r="AH45" i="17"/>
  <c r="AG45" i="17"/>
  <c r="AF45" i="17"/>
  <c r="AE45" i="17"/>
  <c r="AD45" i="17"/>
  <c r="AC45" i="17"/>
  <c r="AB45" i="17"/>
  <c r="AA45" i="17"/>
  <c r="Z45" i="17"/>
  <c r="J45" i="17"/>
  <c r="BL44" i="17"/>
  <c r="BK44" i="17"/>
  <c r="BJ44" i="17"/>
  <c r="BI44" i="17"/>
  <c r="BH44" i="17"/>
  <c r="BG44" i="17"/>
  <c r="BF44" i="17"/>
  <c r="BE44" i="17"/>
  <c r="BD44" i="17"/>
  <c r="BC44" i="17"/>
  <c r="BB44" i="17"/>
  <c r="BA44" i="17"/>
  <c r="AZ44" i="17"/>
  <c r="AY44" i="17"/>
  <c r="AX44" i="17"/>
  <c r="AW44" i="17"/>
  <c r="AV44" i="17"/>
  <c r="AU44" i="17"/>
  <c r="AT44" i="17"/>
  <c r="AS44" i="17"/>
  <c r="AR44" i="17"/>
  <c r="AQ44" i="17"/>
  <c r="AP44" i="17"/>
  <c r="AO44" i="17"/>
  <c r="AN44" i="17"/>
  <c r="AM44" i="17"/>
  <c r="AL44" i="17"/>
  <c r="AK44" i="17"/>
  <c r="AJ44" i="17"/>
  <c r="AI44" i="17"/>
  <c r="AH44" i="17"/>
  <c r="AG44" i="17"/>
  <c r="AF44" i="17"/>
  <c r="AE44" i="17"/>
  <c r="AD44" i="17"/>
  <c r="AC44" i="17"/>
  <c r="AB44" i="17"/>
  <c r="AA44" i="17"/>
  <c r="Z44" i="17"/>
  <c r="J44" i="17"/>
  <c r="BL43" i="17"/>
  <c r="BK43" i="17"/>
  <c r="BJ43" i="17"/>
  <c r="BI43" i="17"/>
  <c r="BH43" i="17"/>
  <c r="BG43" i="17"/>
  <c r="BF43" i="17"/>
  <c r="BE43" i="17"/>
  <c r="BD43" i="17"/>
  <c r="BC43" i="17"/>
  <c r="BB43" i="17"/>
  <c r="BA43" i="17"/>
  <c r="AZ43" i="17"/>
  <c r="AY43" i="17"/>
  <c r="AX43" i="17"/>
  <c r="AW43" i="17"/>
  <c r="AV43" i="17"/>
  <c r="AU43" i="17"/>
  <c r="AT43" i="17"/>
  <c r="AS43" i="17"/>
  <c r="AR43" i="17"/>
  <c r="AQ43" i="17"/>
  <c r="AP43" i="17"/>
  <c r="AO43" i="17"/>
  <c r="AN43" i="17"/>
  <c r="AM43" i="17"/>
  <c r="AL43" i="17"/>
  <c r="AK43" i="17"/>
  <c r="AJ43" i="17"/>
  <c r="AI43" i="17"/>
  <c r="AH43" i="17"/>
  <c r="AG43" i="17"/>
  <c r="AF43" i="17"/>
  <c r="AE43" i="17"/>
  <c r="AD43" i="17"/>
  <c r="AC43" i="17"/>
  <c r="AB43" i="17"/>
  <c r="AA43" i="17"/>
  <c r="Z43" i="17"/>
  <c r="BL40" i="17"/>
  <c r="BK40" i="17"/>
  <c r="BJ40" i="17"/>
  <c r="BI40" i="17"/>
  <c r="BH40" i="17"/>
  <c r="BG40" i="17"/>
  <c r="BF40" i="17"/>
  <c r="BE40" i="17"/>
  <c r="BD40" i="17"/>
  <c r="BC40" i="17"/>
  <c r="BB40" i="17"/>
  <c r="BA40" i="17"/>
  <c r="AZ40" i="17"/>
  <c r="AY40" i="17"/>
  <c r="AX40" i="17"/>
  <c r="AW40" i="17"/>
  <c r="AV40" i="17"/>
  <c r="AU40" i="17"/>
  <c r="AT40" i="17"/>
  <c r="AS40" i="17"/>
  <c r="AR40" i="17"/>
  <c r="AQ40" i="17"/>
  <c r="AP40" i="17"/>
  <c r="AO40" i="17"/>
  <c r="AN40" i="17"/>
  <c r="AM40" i="17"/>
  <c r="AL40" i="17"/>
  <c r="AK40" i="17"/>
  <c r="AJ40" i="17"/>
  <c r="AI40" i="17"/>
  <c r="AH40" i="17"/>
  <c r="AG40" i="17"/>
  <c r="AF40" i="17"/>
  <c r="AE40" i="17"/>
  <c r="AD40" i="17"/>
  <c r="AC40" i="17"/>
  <c r="AB40" i="17"/>
  <c r="AA40" i="17"/>
  <c r="Z40" i="17"/>
  <c r="BL39" i="17"/>
  <c r="BK39" i="17"/>
  <c r="BJ39" i="17"/>
  <c r="BI39" i="17"/>
  <c r="BH39" i="17"/>
  <c r="BG39" i="17"/>
  <c r="BF39" i="17"/>
  <c r="BE39" i="17"/>
  <c r="BD39" i="17"/>
  <c r="BC39" i="17"/>
  <c r="BB39" i="17"/>
  <c r="BA39" i="17"/>
  <c r="AZ39" i="17"/>
  <c r="AY39" i="17"/>
  <c r="AX39" i="17"/>
  <c r="AW39" i="17"/>
  <c r="AV39" i="17"/>
  <c r="AU39" i="17"/>
  <c r="AT39" i="17"/>
  <c r="AS39" i="17"/>
  <c r="AR39" i="17"/>
  <c r="AQ39" i="17"/>
  <c r="AP39" i="17"/>
  <c r="AO39" i="17"/>
  <c r="AN39" i="17"/>
  <c r="AM39" i="17"/>
  <c r="AL39" i="17"/>
  <c r="AK39" i="17"/>
  <c r="AJ39" i="17"/>
  <c r="AI39" i="17"/>
  <c r="AH39" i="17"/>
  <c r="AG39" i="17"/>
  <c r="AF39" i="17"/>
  <c r="AE39" i="17"/>
  <c r="AD39" i="17"/>
  <c r="AC39" i="17"/>
  <c r="AB39" i="17"/>
  <c r="AA39" i="17"/>
  <c r="Z39" i="17"/>
  <c r="BL38" i="17"/>
  <c r="BK38" i="17"/>
  <c r="BJ38" i="17"/>
  <c r="BI38" i="17"/>
  <c r="BH38" i="17"/>
  <c r="BG38" i="17"/>
  <c r="BF38" i="17"/>
  <c r="BE38" i="17"/>
  <c r="BD38" i="17"/>
  <c r="BC38" i="17"/>
  <c r="BB38" i="17"/>
  <c r="BA38" i="17"/>
  <c r="AZ38" i="17"/>
  <c r="AY38" i="17"/>
  <c r="AX38" i="17"/>
  <c r="AW38" i="17"/>
  <c r="AV38" i="17"/>
  <c r="AU38" i="17"/>
  <c r="AT38" i="17"/>
  <c r="AS38" i="17"/>
  <c r="AR38" i="17"/>
  <c r="AQ38" i="17"/>
  <c r="AP38" i="17"/>
  <c r="AO38" i="17"/>
  <c r="AN38" i="17"/>
  <c r="AM38" i="17"/>
  <c r="AL38" i="17"/>
  <c r="AK38" i="17"/>
  <c r="AJ38" i="17"/>
  <c r="AI38" i="17"/>
  <c r="AH38" i="17"/>
  <c r="AG38" i="17"/>
  <c r="AF38" i="17"/>
  <c r="AE38" i="17"/>
  <c r="AD38" i="17"/>
  <c r="AC38" i="17"/>
  <c r="AB38" i="17"/>
  <c r="AA38" i="17"/>
  <c r="Z38" i="17"/>
  <c r="BL37" i="17"/>
  <c r="BK37" i="17"/>
  <c r="BJ37" i="17"/>
  <c r="BI37" i="17"/>
  <c r="BH37" i="17"/>
  <c r="BG37" i="17"/>
  <c r="BF37" i="17"/>
  <c r="BE37" i="17"/>
  <c r="BD37" i="17"/>
  <c r="BC37" i="17"/>
  <c r="BB37" i="17"/>
  <c r="BA37" i="17"/>
  <c r="AZ37" i="17"/>
  <c r="AY37" i="17"/>
  <c r="AX37" i="17"/>
  <c r="AW37" i="17"/>
  <c r="AV37" i="17"/>
  <c r="AU37" i="17"/>
  <c r="AT37" i="17"/>
  <c r="AS37" i="17"/>
  <c r="AR37" i="17"/>
  <c r="AQ37" i="17"/>
  <c r="AP37" i="17"/>
  <c r="AO37" i="17"/>
  <c r="AN37" i="17"/>
  <c r="AM37" i="17"/>
  <c r="AL37" i="17"/>
  <c r="AK37" i="17"/>
  <c r="AJ37" i="17"/>
  <c r="AI37" i="17"/>
  <c r="AH37" i="17"/>
  <c r="AG37" i="17"/>
  <c r="AF37" i="17"/>
  <c r="AE37" i="17"/>
  <c r="AD37" i="17"/>
  <c r="AC37" i="17"/>
  <c r="AB37" i="17"/>
  <c r="AA37" i="17"/>
  <c r="Z37" i="17"/>
  <c r="BL36" i="17"/>
  <c r="BK36" i="17"/>
  <c r="BJ36" i="17"/>
  <c r="BI36" i="17"/>
  <c r="BH36" i="17"/>
  <c r="BG36" i="17"/>
  <c r="BF36" i="17"/>
  <c r="BE36" i="17"/>
  <c r="BD36" i="17"/>
  <c r="BC36" i="17"/>
  <c r="BB36" i="17"/>
  <c r="BA36" i="17"/>
  <c r="AZ36" i="17"/>
  <c r="AY36" i="17"/>
  <c r="AX36" i="17"/>
  <c r="AW36" i="17"/>
  <c r="AV36" i="17"/>
  <c r="AU36" i="17"/>
  <c r="AT36" i="17"/>
  <c r="AS36" i="17"/>
  <c r="AR36" i="17"/>
  <c r="AQ36" i="17"/>
  <c r="AP36" i="17"/>
  <c r="AO36" i="17"/>
  <c r="AN36" i="17"/>
  <c r="AM36" i="17"/>
  <c r="AL36" i="17"/>
  <c r="AK36" i="17"/>
  <c r="AJ36" i="17"/>
  <c r="AI36" i="17"/>
  <c r="AH36" i="17"/>
  <c r="AG36" i="17"/>
  <c r="AF36" i="17"/>
  <c r="AE36" i="17"/>
  <c r="AD36" i="17"/>
  <c r="AC36" i="17"/>
  <c r="AB36" i="17"/>
  <c r="AA36" i="17"/>
  <c r="Z36" i="17"/>
  <c r="BL35" i="17"/>
  <c r="BK35" i="17"/>
  <c r="BJ35" i="17"/>
  <c r="BI35" i="17"/>
  <c r="BH35" i="17"/>
  <c r="BG35" i="17"/>
  <c r="BF35" i="17"/>
  <c r="BE35" i="17"/>
  <c r="BD35" i="17"/>
  <c r="BC35" i="17"/>
  <c r="BB35" i="17"/>
  <c r="BA35" i="17"/>
  <c r="AZ35" i="17"/>
  <c r="AY35" i="17"/>
  <c r="AX35" i="17"/>
  <c r="AW35" i="17"/>
  <c r="AV35" i="17"/>
  <c r="AU35" i="17"/>
  <c r="AT35" i="17"/>
  <c r="AS35" i="17"/>
  <c r="AR35" i="17"/>
  <c r="AQ35" i="17"/>
  <c r="AP35" i="17"/>
  <c r="AO35" i="17"/>
  <c r="AN35" i="17"/>
  <c r="AM35" i="17"/>
  <c r="AL35" i="17"/>
  <c r="AK35" i="17"/>
  <c r="AJ35" i="17"/>
  <c r="AI35" i="17"/>
  <c r="AH35" i="17"/>
  <c r="AG35" i="17"/>
  <c r="AF35" i="17"/>
  <c r="AE35" i="17"/>
  <c r="AD35" i="17"/>
  <c r="AC35" i="17"/>
  <c r="AB35" i="17"/>
  <c r="AA35" i="17"/>
  <c r="Z35" i="17"/>
  <c r="BL34" i="17"/>
  <c r="BK34" i="17"/>
  <c r="BJ34" i="17"/>
  <c r="BI34" i="17"/>
  <c r="BH34" i="17"/>
  <c r="BG34" i="17"/>
  <c r="BF34" i="17"/>
  <c r="BE34" i="17"/>
  <c r="BD34" i="17"/>
  <c r="BC34" i="17"/>
  <c r="BB34" i="17"/>
  <c r="BA34" i="17"/>
  <c r="AZ34" i="17"/>
  <c r="AY34" i="17"/>
  <c r="AX34" i="17"/>
  <c r="AW34" i="17"/>
  <c r="AV34" i="17"/>
  <c r="AU34" i="17"/>
  <c r="AT34" i="17"/>
  <c r="AS34" i="17"/>
  <c r="AR34" i="17"/>
  <c r="AQ34" i="17"/>
  <c r="AP34" i="17"/>
  <c r="AO34" i="17"/>
  <c r="AN34" i="17"/>
  <c r="AM34" i="17"/>
  <c r="AL34" i="17"/>
  <c r="AK34" i="17"/>
  <c r="AJ34" i="17"/>
  <c r="AI34" i="17"/>
  <c r="AH34" i="17"/>
  <c r="AG34" i="17"/>
  <c r="AF34" i="17"/>
  <c r="AE34" i="17"/>
  <c r="AD34" i="17"/>
  <c r="AC34" i="17"/>
  <c r="AB34" i="17"/>
  <c r="AA34" i="17"/>
  <c r="Z34" i="17"/>
  <c r="BL33" i="17"/>
  <c r="BK33" i="17"/>
  <c r="BJ33" i="17"/>
  <c r="BI33" i="17"/>
  <c r="BH33" i="17"/>
  <c r="BG33" i="17"/>
  <c r="BF33" i="17"/>
  <c r="BE33" i="17"/>
  <c r="BD33" i="17"/>
  <c r="BC33" i="17"/>
  <c r="BB33" i="17"/>
  <c r="BA33" i="17"/>
  <c r="AZ33" i="17"/>
  <c r="AY33" i="17"/>
  <c r="AX33" i="17"/>
  <c r="AW33" i="17"/>
  <c r="AV33" i="17"/>
  <c r="AU33" i="17"/>
  <c r="AT33" i="17"/>
  <c r="AS33" i="17"/>
  <c r="AR33" i="17"/>
  <c r="AQ33" i="17"/>
  <c r="AP33" i="17"/>
  <c r="AO33" i="17"/>
  <c r="AN33" i="17"/>
  <c r="AM33" i="17"/>
  <c r="AL33" i="17"/>
  <c r="AK33" i="17"/>
  <c r="AJ33" i="17"/>
  <c r="AI33" i="17"/>
  <c r="AH33" i="17"/>
  <c r="AG33" i="17"/>
  <c r="AF33" i="17"/>
  <c r="AE33" i="17"/>
  <c r="AD33" i="17"/>
  <c r="AC33" i="17"/>
  <c r="AB33" i="17"/>
  <c r="AA33" i="17"/>
  <c r="Z33" i="17"/>
  <c r="BL30" i="17"/>
  <c r="BK30" i="17"/>
  <c r="BJ30" i="17"/>
  <c r="BI30" i="17"/>
  <c r="BH30" i="17"/>
  <c r="BG30" i="17"/>
  <c r="BF30" i="17"/>
  <c r="BE30" i="17"/>
  <c r="BD30" i="17"/>
  <c r="BC30" i="17"/>
  <c r="BB30" i="17"/>
  <c r="BA30" i="17"/>
  <c r="AZ30" i="17"/>
  <c r="AY30" i="17"/>
  <c r="AX30" i="17"/>
  <c r="AW30" i="17"/>
  <c r="AV30" i="17"/>
  <c r="AU30" i="17"/>
  <c r="AT30" i="17"/>
  <c r="AS30" i="17"/>
  <c r="AR30" i="17"/>
  <c r="AQ30" i="17"/>
  <c r="AP30" i="17"/>
  <c r="AO30" i="17"/>
  <c r="AN30" i="17"/>
  <c r="AM30" i="17"/>
  <c r="AL30" i="17"/>
  <c r="AK30" i="17"/>
  <c r="AJ30" i="17"/>
  <c r="AI30" i="17"/>
  <c r="AH30" i="17"/>
  <c r="AG30" i="17"/>
  <c r="AF30" i="17"/>
  <c r="AE30" i="17"/>
  <c r="AD30" i="17"/>
  <c r="AC30" i="17"/>
  <c r="AB30" i="17"/>
  <c r="AA30" i="17"/>
  <c r="Z30" i="17"/>
  <c r="J30" i="17"/>
  <c r="BL29" i="17"/>
  <c r="BK29" i="17"/>
  <c r="BJ29" i="17"/>
  <c r="BI29" i="17"/>
  <c r="BH29" i="17"/>
  <c r="BG29" i="17"/>
  <c r="BF29" i="17"/>
  <c r="BE29" i="17"/>
  <c r="BD29" i="17"/>
  <c r="BC29" i="17"/>
  <c r="BB29" i="17"/>
  <c r="BA29" i="17"/>
  <c r="AZ29" i="17"/>
  <c r="AY29" i="17"/>
  <c r="AX29" i="17"/>
  <c r="AW29" i="17"/>
  <c r="AV29" i="17"/>
  <c r="AU29" i="17"/>
  <c r="AT29" i="17"/>
  <c r="AS29" i="17"/>
  <c r="AR29" i="17"/>
  <c r="AQ29" i="17"/>
  <c r="AP29" i="17"/>
  <c r="AO29" i="17"/>
  <c r="AN29" i="17"/>
  <c r="AM29" i="17"/>
  <c r="AL29" i="17"/>
  <c r="AK29" i="17"/>
  <c r="AJ29" i="17"/>
  <c r="AI29" i="17"/>
  <c r="AH29" i="17"/>
  <c r="AG29" i="17"/>
  <c r="AF29" i="17"/>
  <c r="AE29" i="17"/>
  <c r="AD29" i="17"/>
  <c r="AC29" i="17"/>
  <c r="AB29" i="17"/>
  <c r="AA29" i="17"/>
  <c r="Z29" i="17"/>
  <c r="J29" i="17"/>
  <c r="BL28" i="17"/>
  <c r="BK28" i="17"/>
  <c r="BJ28" i="17"/>
  <c r="BI28" i="17"/>
  <c r="BH28" i="17"/>
  <c r="BG28" i="17"/>
  <c r="BF28" i="17"/>
  <c r="BE28" i="17"/>
  <c r="BD28" i="17"/>
  <c r="BC28" i="17"/>
  <c r="BB28" i="17"/>
  <c r="BA28" i="17"/>
  <c r="AZ28" i="17"/>
  <c r="AY28" i="17"/>
  <c r="AX28" i="17"/>
  <c r="AW28" i="17"/>
  <c r="AV28" i="17"/>
  <c r="AU28" i="17"/>
  <c r="AT28" i="17"/>
  <c r="AS28" i="17"/>
  <c r="AR28" i="17"/>
  <c r="AQ28" i="17"/>
  <c r="AP28" i="17"/>
  <c r="AO28" i="17"/>
  <c r="AN28" i="17"/>
  <c r="AM28" i="17"/>
  <c r="AL28" i="17"/>
  <c r="AK28" i="17"/>
  <c r="AJ28" i="17"/>
  <c r="AI28" i="17"/>
  <c r="AH28" i="17"/>
  <c r="AG28" i="17"/>
  <c r="AF28" i="17"/>
  <c r="AE28" i="17"/>
  <c r="AD28" i="17"/>
  <c r="AC28" i="17"/>
  <c r="AB28" i="17"/>
  <c r="AA28" i="17"/>
  <c r="Z28" i="17"/>
  <c r="J28" i="17"/>
  <c r="BL24" i="17"/>
  <c r="BK24" i="17"/>
  <c r="BJ24" i="17"/>
  <c r="BI24" i="17"/>
  <c r="BH24" i="17"/>
  <c r="BG24" i="17"/>
  <c r="BF24" i="17"/>
  <c r="BE24" i="17"/>
  <c r="BD24" i="17"/>
  <c r="BC24" i="17"/>
  <c r="BB24" i="17"/>
  <c r="BA24" i="17"/>
  <c r="AZ24" i="17"/>
  <c r="AY24" i="17"/>
  <c r="AX24" i="17"/>
  <c r="AW24" i="17"/>
  <c r="AV24" i="17"/>
  <c r="AU24" i="17"/>
  <c r="AT24" i="17"/>
  <c r="AS24" i="17"/>
  <c r="AR24" i="17"/>
  <c r="AQ24" i="17"/>
  <c r="AP24" i="17"/>
  <c r="AO24" i="17"/>
  <c r="AN24" i="17"/>
  <c r="AM24" i="17"/>
  <c r="AL24" i="17"/>
  <c r="AK24" i="17"/>
  <c r="AJ24" i="17"/>
  <c r="AI24" i="17"/>
  <c r="AH24" i="17"/>
  <c r="AG24" i="17"/>
  <c r="AF24" i="17"/>
  <c r="AE24" i="17"/>
  <c r="AD24" i="17"/>
  <c r="AC24" i="17"/>
  <c r="AB24" i="17"/>
  <c r="AA24" i="17"/>
  <c r="Z24" i="17"/>
  <c r="BL10" i="17"/>
  <c r="BK10" i="17"/>
  <c r="BJ10" i="17"/>
  <c r="BI10" i="17"/>
  <c r="BH10" i="17"/>
  <c r="BG10" i="17"/>
  <c r="BF10" i="17"/>
  <c r="BE10" i="17"/>
  <c r="BD10" i="17"/>
  <c r="BC10" i="17"/>
  <c r="BB10" i="17"/>
  <c r="BA10" i="17"/>
  <c r="AZ10" i="17"/>
  <c r="AY10" i="17"/>
  <c r="AX10" i="17"/>
  <c r="AW10" i="17"/>
  <c r="AV10" i="17"/>
  <c r="AU10" i="17"/>
  <c r="AT10" i="17"/>
  <c r="AS10" i="17"/>
  <c r="AR10" i="17"/>
  <c r="AQ10" i="17"/>
  <c r="AP10" i="17"/>
  <c r="AO10" i="17"/>
  <c r="AN10" i="17"/>
  <c r="AM10" i="17"/>
  <c r="AL10" i="17"/>
  <c r="AK10" i="17"/>
  <c r="AJ10" i="17"/>
  <c r="AI10" i="17"/>
  <c r="AH10" i="17"/>
  <c r="AG10" i="17"/>
  <c r="AF10" i="17"/>
  <c r="AE10" i="17"/>
  <c r="AD10" i="17"/>
  <c r="AC10" i="17"/>
  <c r="AB10" i="17"/>
  <c r="AA10" i="17"/>
  <c r="Z10" i="17"/>
  <c r="BL9" i="17"/>
  <c r="BK9" i="17"/>
  <c r="BJ9" i="17"/>
  <c r="BI9" i="17"/>
  <c r="BH9" i="17"/>
  <c r="BG9" i="17"/>
  <c r="BF9" i="17"/>
  <c r="BE9" i="17"/>
  <c r="BD9" i="17"/>
  <c r="BC9" i="17"/>
  <c r="BB9" i="17"/>
  <c r="BA9" i="17"/>
  <c r="AZ9" i="17"/>
  <c r="AY9" i="17"/>
  <c r="AX9" i="17"/>
  <c r="AW9" i="17"/>
  <c r="AV9" i="17"/>
  <c r="AU9" i="17"/>
  <c r="AT9" i="17"/>
  <c r="AS9" i="17"/>
  <c r="AR9" i="17"/>
  <c r="AQ9" i="17"/>
  <c r="AP9" i="17"/>
  <c r="AO9" i="17"/>
  <c r="AN9" i="17"/>
  <c r="AM9" i="17"/>
  <c r="AL9" i="17"/>
  <c r="AK9" i="17"/>
  <c r="AJ9" i="17"/>
  <c r="AI9" i="17"/>
  <c r="AH9" i="17"/>
  <c r="AG9" i="17"/>
  <c r="AF9" i="17"/>
  <c r="AE9" i="17"/>
  <c r="AD9" i="17"/>
  <c r="AC9" i="17"/>
  <c r="AB9" i="17"/>
  <c r="AA9" i="17"/>
  <c r="Z9" i="17"/>
  <c r="BL8" i="17"/>
  <c r="BK8" i="17"/>
  <c r="BJ8" i="17"/>
  <c r="BI8" i="17"/>
  <c r="BH8" i="17"/>
  <c r="BG8" i="17"/>
  <c r="BF8" i="17"/>
  <c r="BE8" i="17"/>
  <c r="BD8" i="17"/>
  <c r="BC8" i="17"/>
  <c r="BB8" i="17"/>
  <c r="BA8" i="17"/>
  <c r="AZ8" i="17"/>
  <c r="AY8" i="17"/>
  <c r="AX8" i="17"/>
  <c r="AW8" i="17"/>
  <c r="AV8" i="17"/>
  <c r="AU8" i="17"/>
  <c r="AT8" i="17"/>
  <c r="AS8" i="17"/>
  <c r="AR8" i="17"/>
  <c r="AQ8" i="17"/>
  <c r="AP8" i="17"/>
  <c r="AO8" i="17"/>
  <c r="AN8" i="17"/>
  <c r="AM8" i="17"/>
  <c r="AL8" i="17"/>
  <c r="AK8" i="17"/>
  <c r="AJ8" i="17"/>
  <c r="AI8" i="17"/>
  <c r="AH8" i="17"/>
  <c r="AG8" i="17"/>
  <c r="AF8" i="17"/>
  <c r="AE8" i="17"/>
  <c r="AD8" i="17"/>
  <c r="AC8" i="17"/>
  <c r="AB8" i="17"/>
  <c r="AA8" i="17"/>
  <c r="Z8" i="17"/>
  <c r="D226" i="16"/>
  <c r="E226" i="16"/>
  <c r="D227" i="16"/>
  <c r="E227" i="16"/>
  <c r="D230" i="16"/>
  <c r="E230" i="16"/>
  <c r="D233" i="16"/>
  <c r="E233" i="16"/>
  <c r="D236" i="16"/>
  <c r="E236" i="16"/>
  <c r="D238" i="16"/>
  <c r="E238" i="16"/>
  <c r="E144" i="2" l="1"/>
  <c r="E114" i="2"/>
  <c r="D248" i="2"/>
  <c r="D202" i="2"/>
  <c r="G229" i="2"/>
  <c r="D230" i="2"/>
  <c r="D286" i="2"/>
  <c r="G191" i="2"/>
  <c r="D270" i="2"/>
  <c r="G247" i="2"/>
  <c r="E238" i="2"/>
  <c r="D238" i="2"/>
  <c r="D260" i="2"/>
  <c r="E234" i="2"/>
  <c r="G269" i="2"/>
  <c r="G237" i="2"/>
  <c r="E206" i="2"/>
  <c r="G285" i="2"/>
  <c r="E256" i="2"/>
  <c r="D252" i="2"/>
  <c r="E286" i="2"/>
  <c r="G205" i="2"/>
  <c r="E270" i="2"/>
  <c r="G255" i="2"/>
  <c r="G241" i="2"/>
  <c r="D218" i="2"/>
  <c r="D206" i="2"/>
  <c r="G139" i="2"/>
  <c r="D154" i="2"/>
  <c r="E148" i="2"/>
  <c r="D114" i="2"/>
  <c r="G113" i="2"/>
  <c r="E118" i="2"/>
  <c r="E260" i="2"/>
  <c r="E230" i="2"/>
  <c r="D234" i="2"/>
  <c r="G213" i="2"/>
  <c r="D264" i="2"/>
  <c r="D94" i="2"/>
  <c r="G167" i="2"/>
  <c r="G131" i="2"/>
  <c r="G109" i="2"/>
  <c r="BF85" i="17"/>
  <c r="AL88" i="17"/>
  <c r="AP89" i="17"/>
  <c r="AF85" i="17"/>
  <c r="AV85" i="17"/>
  <c r="BL85" i="17"/>
  <c r="AJ86" i="17"/>
  <c r="AZ86" i="17"/>
  <c r="AN87" i="17"/>
  <c r="BD87" i="17"/>
  <c r="AB88" i="17"/>
  <c r="AR88" i="17"/>
  <c r="BH88" i="17"/>
  <c r="AF89" i="17"/>
  <c r="AV89" i="17"/>
  <c r="BL89" i="17"/>
  <c r="Z85" i="17"/>
  <c r="AD86" i="17"/>
  <c r="AH87" i="17"/>
  <c r="AD89" i="17"/>
  <c r="AJ85" i="17"/>
  <c r="AZ85" i="17"/>
  <c r="AN86" i="17"/>
  <c r="BD86" i="17"/>
  <c r="AB87" i="17"/>
  <c r="AR87" i="17"/>
  <c r="BH87" i="17"/>
  <c r="AF88" i="17"/>
  <c r="AV88" i="17"/>
  <c r="BL88" i="17"/>
  <c r="AJ89" i="17"/>
  <c r="AZ89" i="17"/>
  <c r="E96" i="11"/>
  <c r="AT85" i="17"/>
  <c r="BJ86" i="17"/>
  <c r="BJ89" i="17"/>
  <c r="AK85" i="17"/>
  <c r="AO86" i="17"/>
  <c r="G89" i="2"/>
  <c r="E10" i="2"/>
  <c r="G17" i="2"/>
  <c r="E192" i="2"/>
  <c r="G263" i="2"/>
  <c r="D256" i="2"/>
  <c r="E264" i="2"/>
  <c r="G251" i="2"/>
  <c r="D242" i="2"/>
  <c r="D226" i="2"/>
  <c r="G217" i="2"/>
  <c r="D214" i="2"/>
  <c r="E202" i="2"/>
  <c r="G195" i="2"/>
  <c r="G147" i="2"/>
  <c r="D140" i="2"/>
  <c r="D148" i="2"/>
  <c r="E90" i="2"/>
  <c r="G121" i="2"/>
  <c r="E110" i="2"/>
  <c r="D90" i="2"/>
  <c r="E94" i="2"/>
  <c r="G93" i="2"/>
  <c r="G97" i="2"/>
  <c r="D122" i="2"/>
  <c r="E122" i="2"/>
  <c r="G117" i="2"/>
  <c r="G81" i="2"/>
  <c r="G73" i="2"/>
  <c r="D78" i="2"/>
  <c r="D74" i="2"/>
  <c r="D82" i="2"/>
  <c r="E74" i="2"/>
  <c r="G77" i="2"/>
  <c r="G13" i="2"/>
  <c r="G9" i="2"/>
  <c r="G143" i="2"/>
  <c r="G225" i="2"/>
  <c r="G259" i="2"/>
  <c r="E98" i="2"/>
  <c r="E132" i="2"/>
  <c r="E82" i="2"/>
  <c r="D18" i="2"/>
  <c r="E18" i="2"/>
  <c r="D132" i="2"/>
  <c r="E248" i="2"/>
  <c r="E168" i="2"/>
  <c r="D168" i="2"/>
  <c r="E140" i="2"/>
  <c r="D110" i="2"/>
  <c r="G233" i="2"/>
  <c r="G201" i="2"/>
  <c r="D144" i="2"/>
  <c r="D98" i="2"/>
  <c r="E242" i="2"/>
  <c r="D196" i="2"/>
  <c r="E196" i="2"/>
  <c r="E226" i="2"/>
  <c r="E218" i="2"/>
  <c r="D192" i="2"/>
  <c r="G153" i="2"/>
  <c r="E154" i="2"/>
  <c r="D10" i="2"/>
  <c r="E62" i="2"/>
  <c r="D62" i="2"/>
  <c r="G61" i="2"/>
  <c r="E14" i="2"/>
  <c r="E78" i="2"/>
  <c r="D14" i="2"/>
  <c r="E214" i="2"/>
  <c r="E252" i="2"/>
  <c r="E188" i="2"/>
  <c r="D188" i="2"/>
  <c r="D118" i="2"/>
  <c r="G187" i="2"/>
  <c r="I135" i="17"/>
  <c r="AC89" i="17"/>
  <c r="AC85" i="17"/>
  <c r="AC88" i="17"/>
  <c r="AG86" i="17"/>
  <c r="AG89" i="17"/>
  <c r="AG85" i="17"/>
  <c r="AK87" i="17"/>
  <c r="AK86" i="17"/>
  <c r="AO88" i="17"/>
  <c r="AO87" i="17"/>
  <c r="AS89" i="17"/>
  <c r="AS85" i="17"/>
  <c r="AS88" i="17"/>
  <c r="AW86" i="17"/>
  <c r="AW89" i="17"/>
  <c r="AW85" i="17"/>
  <c r="BA87" i="17"/>
  <c r="BA86" i="17"/>
  <c r="BE88" i="17"/>
  <c r="BE87" i="17"/>
  <c r="BI89" i="17"/>
  <c r="BI85" i="17"/>
  <c r="BI88" i="17"/>
  <c r="U135" i="17"/>
  <c r="AO85" i="17"/>
  <c r="M135" i="17"/>
  <c r="AS86" i="17"/>
  <c r="AW87" i="17"/>
  <c r="BA88" i="17"/>
  <c r="BE89" i="17"/>
  <c r="Z87" i="17"/>
  <c r="Z86" i="17"/>
  <c r="AD88" i="17"/>
  <c r="AD87" i="17"/>
  <c r="AH89" i="17"/>
  <c r="AH85" i="17"/>
  <c r="AH88" i="17"/>
  <c r="AL86" i="17"/>
  <c r="AL89" i="17"/>
  <c r="AL85" i="17"/>
  <c r="AP87" i="17"/>
  <c r="AP86" i="17"/>
  <c r="AT88" i="17"/>
  <c r="AT87" i="17"/>
  <c r="AX89" i="17"/>
  <c r="AX85" i="17"/>
  <c r="AX88" i="17"/>
  <c r="BB86" i="17"/>
  <c r="BB89" i="17"/>
  <c r="BB85" i="17"/>
  <c r="BF87" i="17"/>
  <c r="BF86" i="17"/>
  <c r="BJ88" i="17"/>
  <c r="BJ87" i="17"/>
  <c r="V135" i="17"/>
  <c r="AP85" i="17"/>
  <c r="BA85" i="17"/>
  <c r="Y135" i="17"/>
  <c r="AT86" i="17"/>
  <c r="BE86" i="17"/>
  <c r="R135" i="17"/>
  <c r="AC87" i="17"/>
  <c r="AX87" i="17"/>
  <c r="BI87" i="17"/>
  <c r="AG88" i="17"/>
  <c r="BB88" i="17"/>
  <c r="Z89" i="17"/>
  <c r="AK89" i="17"/>
  <c r="BF89" i="17"/>
  <c r="AA89" i="17"/>
  <c r="AA88" i="17"/>
  <c r="AA87" i="17"/>
  <c r="AA86" i="17"/>
  <c r="AA85" i="17"/>
  <c r="AE89" i="17"/>
  <c r="AE88" i="17"/>
  <c r="AE87" i="17"/>
  <c r="AE86" i="17"/>
  <c r="AE85" i="17"/>
  <c r="AI89" i="17"/>
  <c r="AI88" i="17"/>
  <c r="AI87" i="17"/>
  <c r="AI86" i="17"/>
  <c r="AI85" i="17"/>
  <c r="AM89" i="17"/>
  <c r="AM88" i="17"/>
  <c r="AM87" i="17"/>
  <c r="AM86" i="17"/>
  <c r="AM85" i="17"/>
  <c r="AQ89" i="17"/>
  <c r="AQ88" i="17"/>
  <c r="AQ87" i="17"/>
  <c r="AQ86" i="17"/>
  <c r="AQ85" i="17"/>
  <c r="AU89" i="17"/>
  <c r="AU88" i="17"/>
  <c r="AU87" i="17"/>
  <c r="AU86" i="17"/>
  <c r="AU85" i="17"/>
  <c r="AY89" i="17"/>
  <c r="AY88" i="17"/>
  <c r="AY87" i="17"/>
  <c r="AY86" i="17"/>
  <c r="AY85" i="17"/>
  <c r="BC89" i="17"/>
  <c r="BC88" i="17"/>
  <c r="BC87" i="17"/>
  <c r="BC86" i="17"/>
  <c r="BC85" i="17"/>
  <c r="BG89" i="17"/>
  <c r="BG88" i="17"/>
  <c r="BG87" i="17"/>
  <c r="BG86" i="17"/>
  <c r="BG85" i="17"/>
  <c r="BK89" i="17"/>
  <c r="BK88" i="17"/>
  <c r="BK87" i="17"/>
  <c r="BK86" i="17"/>
  <c r="BK85" i="17"/>
  <c r="G135" i="17"/>
  <c r="S135" i="17"/>
  <c r="AB85" i="17"/>
  <c r="AR85" i="17"/>
  <c r="BH85" i="17"/>
  <c r="AF86" i="17"/>
  <c r="AV86" i="17"/>
  <c r="BL86" i="17"/>
  <c r="AJ87" i="17"/>
  <c r="AZ87" i="17"/>
  <c r="AN88" i="17"/>
  <c r="BD88" i="17"/>
  <c r="AB89" i="17"/>
  <c r="AR89" i="17"/>
  <c r="BH89" i="17"/>
  <c r="K135" i="17"/>
  <c r="L135" i="17"/>
  <c r="X135" i="17"/>
  <c r="AN85" i="17"/>
  <c r="BD85" i="17"/>
  <c r="D163" i="16"/>
  <c r="D155" i="16"/>
  <c r="AV135" i="17" l="1"/>
  <c r="AA135" i="17"/>
  <c r="BI135" i="17"/>
  <c r="BG135" i="17"/>
  <c r="AP135" i="17"/>
  <c r="AF135" i="17"/>
  <c r="D26" i="11"/>
  <c r="G25" i="11"/>
  <c r="E26" i="11"/>
  <c r="AJ135" i="17"/>
  <c r="AN135" i="17"/>
  <c r="AR135" i="17"/>
  <c r="AB135" i="17"/>
  <c r="AO135" i="17"/>
  <c r="AZ135" i="17"/>
  <c r="BA135" i="17"/>
  <c r="BB135" i="17"/>
  <c r="AW135" i="17"/>
  <c r="BL135" i="17"/>
  <c r="AL135" i="17"/>
  <c r="AQ135" i="17"/>
  <c r="AC135" i="17"/>
  <c r="BH135" i="17"/>
  <c r="BE135" i="17"/>
  <c r="AS135" i="17"/>
  <c r="G246" i="11"/>
  <c r="D237" i="11"/>
  <c r="E237" i="11"/>
  <c r="G236" i="11"/>
  <c r="G248" i="11"/>
  <c r="G95" i="11"/>
  <c r="D96" i="11"/>
  <c r="D249" i="11"/>
  <c r="G91" i="11"/>
  <c r="E135" i="17"/>
  <c r="AK135" i="17"/>
  <c r="H135" i="17"/>
  <c r="BK135" i="17"/>
  <c r="BC135" i="17"/>
  <c r="AY135" i="17"/>
  <c r="AU135" i="17"/>
  <c r="AM135" i="17"/>
  <c r="AI135" i="17"/>
  <c r="AE135" i="17"/>
  <c r="W135" i="17"/>
  <c r="N135" i="17"/>
  <c r="BF135" i="17"/>
  <c r="J135" i="17"/>
  <c r="Q135" i="17"/>
  <c r="T135" i="17"/>
  <c r="O135" i="17"/>
  <c r="F135" i="17"/>
  <c r="Z135" i="17"/>
  <c r="E249" i="11"/>
  <c r="E394" i="11"/>
  <c r="D394" i="11"/>
  <c r="G393" i="11"/>
  <c r="D382" i="11"/>
  <c r="G381" i="11"/>
  <c r="E382" i="11"/>
  <c r="BD135" i="17"/>
  <c r="P135" i="17"/>
  <c r="AT135" i="17"/>
  <c r="BJ135" i="17"/>
  <c r="AD135" i="17"/>
  <c r="G69" i="16"/>
  <c r="D102" i="16"/>
  <c r="G105" i="16"/>
  <c r="G109" i="16"/>
  <c r="E134" i="16"/>
  <c r="D138" i="16"/>
  <c r="D255" i="16"/>
  <c r="E266" i="16"/>
  <c r="E286" i="16"/>
  <c r="E207" i="16"/>
  <c r="E251" i="16"/>
  <c r="E98" i="16"/>
  <c r="D118" i="16"/>
  <c r="D262" i="16"/>
  <c r="D274" i="16"/>
  <c r="G273" i="16"/>
  <c r="G13" i="16"/>
  <c r="D14" i="16"/>
  <c r="E278" i="2"/>
  <c r="G277" i="2"/>
  <c r="D278" i="2"/>
  <c r="E282" i="2"/>
  <c r="G281" i="2"/>
  <c r="D282" i="2"/>
  <c r="E274" i="2"/>
  <c r="G273" i="2"/>
  <c r="D274" i="2"/>
  <c r="E92" i="11"/>
  <c r="D92" i="11"/>
  <c r="AX135" i="17"/>
  <c r="AG135" i="17"/>
  <c r="AH135" i="17"/>
  <c r="G41" i="16"/>
  <c r="D42" i="16"/>
  <c r="D62" i="16"/>
  <c r="D10" i="16"/>
  <c r="G9" i="16"/>
  <c r="D30" i="16"/>
  <c r="E46" i="16"/>
  <c r="E74" i="16"/>
  <c r="D86" i="16"/>
  <c r="D134" i="16"/>
  <c r="G158" i="16"/>
  <c r="E30" i="16"/>
  <c r="D34" i="16"/>
  <c r="E50" i="16"/>
  <c r="E66" i="16"/>
  <c r="D70" i="16"/>
  <c r="D106" i="16"/>
  <c r="G117" i="16"/>
  <c r="D151" i="16"/>
  <c r="G29" i="16"/>
  <c r="D94" i="16"/>
  <c r="G170" i="16"/>
  <c r="G222" i="16"/>
  <c r="E22" i="16"/>
  <c r="D26" i="16"/>
  <c r="D54" i="16"/>
  <c r="D130" i="16"/>
  <c r="E6" i="16"/>
  <c r="G25" i="16"/>
  <c r="G33" i="16"/>
  <c r="E42" i="16"/>
  <c r="E54" i="16"/>
  <c r="D66" i="16"/>
  <c r="E86" i="16"/>
  <c r="E90" i="16"/>
  <c r="E106" i="16"/>
  <c r="E130" i="16"/>
  <c r="E151" i="16"/>
  <c r="G154" i="16"/>
  <c r="D159" i="16"/>
  <c r="G186" i="16"/>
  <c r="G198" i="16"/>
  <c r="E243" i="16"/>
  <c r="E258" i="16"/>
  <c r="G281" i="16"/>
  <c r="E310" i="16"/>
  <c r="F5" i="16"/>
  <c r="E10" i="16"/>
  <c r="G21" i="16"/>
  <c r="E26" i="16"/>
  <c r="E34" i="16"/>
  <c r="G53" i="16"/>
  <c r="G85" i="16"/>
  <c r="E94" i="16"/>
  <c r="G129" i="16"/>
  <c r="G150" i="16"/>
  <c r="G174" i="16"/>
  <c r="G206" i="16"/>
  <c r="G325" i="16"/>
  <c r="D22" i="16"/>
  <c r="G65" i="16"/>
  <c r="E70" i="16"/>
  <c r="D90" i="16"/>
  <c r="E159" i="16"/>
  <c r="G178" i="16"/>
  <c r="G194" i="16"/>
  <c r="D282" i="16"/>
  <c r="G293" i="16"/>
  <c r="G309" i="16"/>
  <c r="D322" i="16"/>
  <c r="G162" i="16"/>
  <c r="E163" i="16"/>
  <c r="E58" i="16"/>
  <c r="G61" i="16"/>
  <c r="E62" i="16"/>
  <c r="G89" i="16"/>
  <c r="E155" i="16"/>
  <c r="G166" i="16"/>
  <c r="E167" i="16"/>
  <c r="D167" i="16"/>
  <c r="D179" i="16"/>
  <c r="D199" i="16"/>
  <c r="D223" i="16"/>
  <c r="E282" i="16"/>
  <c r="D294" i="16"/>
  <c r="D6" i="16"/>
  <c r="G45" i="16"/>
  <c r="G49" i="16"/>
  <c r="G73" i="16"/>
  <c r="E171" i="16"/>
  <c r="E175" i="16"/>
  <c r="E179" i="16"/>
  <c r="E187" i="16"/>
  <c r="E195" i="16"/>
  <c r="E199" i="16"/>
  <c r="E223" i="16"/>
  <c r="G242" i="16"/>
  <c r="G257" i="16"/>
  <c r="E294" i="16"/>
  <c r="D310" i="16"/>
  <c r="D175" i="16"/>
  <c r="D191" i="16"/>
  <c r="D50" i="16"/>
  <c r="D74" i="16"/>
  <c r="D243" i="16"/>
  <c r="D251" i="16"/>
  <c r="D258" i="16"/>
  <c r="D266" i="16"/>
  <c r="D171" i="16"/>
  <c r="D187" i="16"/>
  <c r="D195" i="16"/>
  <c r="D46" i="16"/>
  <c r="E326" i="16" l="1"/>
  <c r="G297" i="16"/>
  <c r="G190" i="16"/>
  <c r="D122" i="16"/>
  <c r="G101" i="16"/>
  <c r="G93" i="16"/>
  <c r="E191" i="16"/>
  <c r="D326" i="16"/>
  <c r="E262" i="16"/>
  <c r="G17" i="16"/>
  <c r="G121" i="16"/>
  <c r="E110" i="16"/>
  <c r="E274" i="16"/>
  <c r="G269" i="16"/>
  <c r="G182" i="16"/>
  <c r="D142" i="16"/>
  <c r="G57" i="16"/>
  <c r="E18" i="16"/>
  <c r="G254" i="16"/>
  <c r="G97" i="16"/>
  <c r="D98" i="16"/>
  <c r="E298" i="16"/>
  <c r="E102" i="16"/>
  <c r="G321" i="16"/>
  <c r="G261" i="16"/>
  <c r="E78" i="16"/>
  <c r="G250" i="16"/>
  <c r="D58" i="16"/>
  <c r="D207" i="16"/>
  <c r="G265" i="16"/>
  <c r="E255" i="16"/>
  <c r="D18" i="16"/>
  <c r="G313" i="16"/>
  <c r="E82" i="16"/>
  <c r="G246" i="16"/>
  <c r="G133" i="16"/>
  <c r="D286" i="16"/>
  <c r="G141" i="16"/>
  <c r="E14" i="16"/>
  <c r="D78" i="16"/>
  <c r="D183" i="16"/>
  <c r="E183" i="16"/>
  <c r="E270" i="16"/>
  <c r="E142" i="16"/>
  <c r="E138" i="16"/>
  <c r="E122" i="16"/>
  <c r="G77" i="16"/>
  <c r="G81" i="16"/>
  <c r="E247" i="16"/>
  <c r="D270" i="16"/>
  <c r="D82" i="16"/>
  <c r="D298" i="16"/>
  <c r="D314" i="16"/>
  <c r="E314" i="16"/>
  <c r="D247" i="16"/>
  <c r="G137" i="16"/>
  <c r="E118" i="16"/>
  <c r="E322" i="16"/>
  <c r="G285" i="16"/>
  <c r="D110" i="16"/>
  <c r="E114" i="16" l="1"/>
  <c r="D114" i="16"/>
  <c r="E330" i="16"/>
  <c r="G329" i="16"/>
  <c r="D330" i="16"/>
  <c r="D302" i="16"/>
  <c r="G301" i="16"/>
  <c r="E302" i="16"/>
  <c r="G113" i="16"/>
  <c r="D290" i="16"/>
  <c r="E290" i="16"/>
  <c r="G289" i="16"/>
  <c r="G341" i="16"/>
  <c r="D342" i="16"/>
  <c r="E342" i="16"/>
  <c r="G317" i="16"/>
  <c r="E318" i="16"/>
  <c r="D318" i="16"/>
  <c r="E278" i="16"/>
  <c r="D278" i="16"/>
  <c r="G277" i="16"/>
  <c r="E219" i="16"/>
  <c r="D219" i="16"/>
  <c r="G218" i="16"/>
  <c r="D338" i="16"/>
  <c r="G337" i="16"/>
  <c r="E338" i="16"/>
  <c r="D306" i="16" l="1"/>
  <c r="E306" i="16"/>
  <c r="G305" i="16"/>
  <c r="D203" i="16"/>
  <c r="E203" i="16"/>
  <c r="G202" i="16"/>
  <c r="G325" i="11" l="1"/>
  <c r="E326" i="11"/>
  <c r="D326" i="11"/>
  <c r="G309" i="11"/>
  <c r="E310" i="11"/>
  <c r="D310" i="11"/>
  <c r="G305" i="11"/>
  <c r="E306" i="11"/>
  <c r="D306" i="11"/>
  <c r="G301" i="11"/>
  <c r="E302" i="11"/>
  <c r="D302" i="11"/>
  <c r="E191" i="11"/>
  <c r="G190" i="11"/>
  <c r="G138" i="11"/>
  <c r="E139" i="11"/>
  <c r="D139" i="11"/>
  <c r="D99" i="11"/>
  <c r="E72" i="11"/>
  <c r="G71" i="11"/>
  <c r="E47" i="11" l="1"/>
  <c r="E370" i="11"/>
  <c r="E398" i="11"/>
  <c r="E410" i="11"/>
  <c r="G409" i="11"/>
  <c r="D410" i="11"/>
  <c r="D402" i="11"/>
  <c r="E430" i="11"/>
  <c r="E414" i="11"/>
  <c r="G41" i="11"/>
  <c r="G413" i="11"/>
  <c r="E42" i="11"/>
  <c r="D414" i="11"/>
  <c r="E422" i="11"/>
  <c r="E60" i="11"/>
  <c r="G59" i="11"/>
  <c r="D55" i="11"/>
  <c r="G50" i="11"/>
  <c r="D51" i="11"/>
  <c r="G46" i="11"/>
  <c r="E38" i="11"/>
  <c r="G37" i="11"/>
  <c r="G17" i="11"/>
  <c r="E34" i="11"/>
  <c r="G33" i="11"/>
  <c r="E22" i="11"/>
  <c r="G21" i="11"/>
  <c r="G401" i="11"/>
  <c r="E402" i="11"/>
  <c r="E6" i="11"/>
  <c r="D47" i="11"/>
  <c r="D72" i="11"/>
  <c r="D191" i="11"/>
  <c r="D6" i="11"/>
  <c r="F5" i="11"/>
  <c r="E51" i="11"/>
  <c r="G54" i="11"/>
  <c r="E55" i="11"/>
  <c r="G98" i="11"/>
  <c r="E99" i="11"/>
  <c r="G369" i="11"/>
  <c r="G421" i="11"/>
  <c r="G429" i="11"/>
  <c r="D22" i="11"/>
  <c r="D34" i="11"/>
  <c r="D38" i="11"/>
  <c r="D42" i="11"/>
  <c r="D60" i="11"/>
  <c r="D370" i="11"/>
  <c r="D422" i="11"/>
  <c r="D430" i="11"/>
  <c r="E76" i="11" l="1"/>
  <c r="D378" i="11"/>
  <c r="E278" i="11"/>
  <c r="E257" i="11"/>
  <c r="E233" i="11"/>
  <c r="E204" i="11"/>
  <c r="D80" i="11"/>
  <c r="E88" i="11"/>
  <c r="G102" i="11"/>
  <c r="D171" i="11"/>
  <c r="E378" i="11"/>
  <c r="G377" i="11"/>
  <c r="G397" i="11"/>
  <c r="E390" i="11"/>
  <c r="G389" i="11"/>
  <c r="D390" i="11"/>
  <c r="D398" i="11"/>
  <c r="E84" i="11"/>
  <c r="D107" i="11"/>
  <c r="E103" i="11"/>
  <c r="D179" i="11"/>
  <c r="G166" i="11"/>
  <c r="G162" i="11"/>
  <c r="G289" i="11"/>
  <c r="D282" i="11"/>
  <c r="G269" i="11"/>
  <c r="G267" i="11"/>
  <c r="G264" i="11"/>
  <c r="D261" i="11"/>
  <c r="G228" i="11"/>
  <c r="G224" i="11"/>
  <c r="G216" i="11"/>
  <c r="G207" i="11"/>
  <c r="G201" i="11"/>
  <c r="D199" i="11"/>
  <c r="E195" i="11"/>
  <c r="G110" i="11"/>
  <c r="G277" i="11"/>
  <c r="G256" i="11"/>
  <c r="G232" i="11"/>
  <c r="G203" i="11"/>
  <c r="E107" i="11"/>
  <c r="E111" i="11"/>
  <c r="G106" i="11"/>
  <c r="E270" i="11"/>
  <c r="G297" i="11"/>
  <c r="E282" i="11"/>
  <c r="E261" i="11"/>
  <c r="E217" i="11"/>
  <c r="D111" i="11"/>
  <c r="E225" i="11"/>
  <c r="E229" i="11"/>
  <c r="D167" i="11"/>
  <c r="D208" i="11"/>
  <c r="E265" i="11"/>
  <c r="E10" i="11"/>
  <c r="D229" i="11"/>
  <c r="G281" i="11"/>
  <c r="G260" i="11"/>
  <c r="D135" i="11"/>
  <c r="D103" i="11"/>
  <c r="E208" i="11"/>
  <c r="E290" i="11"/>
  <c r="E286" i="11"/>
  <c r="D163" i="11"/>
  <c r="G134" i="11"/>
  <c r="D119" i="11"/>
  <c r="G114" i="11"/>
  <c r="E167" i="11"/>
  <c r="D290" i="11"/>
  <c r="D270" i="11"/>
  <c r="D265" i="11"/>
  <c r="D225" i="11"/>
  <c r="D217" i="11"/>
  <c r="G285" i="11"/>
  <c r="D286" i="11"/>
  <c r="D278" i="11"/>
  <c r="D257" i="11"/>
  <c r="D233" i="11"/>
  <c r="D204" i="11"/>
  <c r="E199" i="11"/>
  <c r="G198" i="11"/>
  <c r="G194" i="11"/>
  <c r="D195" i="11"/>
  <c r="D298" i="11"/>
  <c r="E298" i="11"/>
  <c r="E163" i="11"/>
  <c r="G178" i="11"/>
  <c r="E179" i="11"/>
  <c r="G170" i="11"/>
  <c r="E171" i="11"/>
  <c r="E151" i="11"/>
  <c r="D151" i="11"/>
  <c r="G150" i="11"/>
  <c r="G158" i="11"/>
  <c r="E159" i="11"/>
  <c r="D159" i="11"/>
  <c r="D147" i="11"/>
  <c r="G146" i="11"/>
  <c r="E147" i="11"/>
  <c r="G142" i="11"/>
  <c r="E143" i="11"/>
  <c r="D143" i="11"/>
  <c r="E135" i="11"/>
  <c r="E115" i="11"/>
  <c r="E119" i="11"/>
  <c r="D115" i="11"/>
  <c r="G118" i="11"/>
  <c r="E80" i="11"/>
  <c r="G79" i="11"/>
  <c r="G87" i="11"/>
  <c r="D88" i="11"/>
  <c r="D84" i="11"/>
  <c r="G75" i="11"/>
  <c r="D76" i="11"/>
  <c r="G83" i="11"/>
  <c r="G9" i="11"/>
  <c r="E64" i="11"/>
  <c r="D14" i="11"/>
  <c r="D10" i="11"/>
  <c r="E14" i="11"/>
  <c r="D64" i="11"/>
  <c r="G63" i="11"/>
  <c r="D18" i="11"/>
  <c r="G13" i="11"/>
  <c r="E18" i="11"/>
  <c r="E5" i="10" l="1" a="1"/>
  <c r="L5" i="10" s="1"/>
  <c r="E4" i="10" a="1"/>
  <c r="E4" i="10" s="1"/>
  <c r="E3" i="10" a="1"/>
  <c r="T3" i="10" s="1"/>
  <c r="E2" i="10" a="1"/>
  <c r="L2" i="10" s="1"/>
  <c r="S5" i="10" l="1"/>
  <c r="K5" i="10"/>
  <c r="R5" i="10"/>
  <c r="J5" i="10"/>
  <c r="Q5" i="10"/>
  <c r="I5" i="10"/>
  <c r="X5" i="10"/>
  <c r="P5" i="10"/>
  <c r="H5" i="10"/>
  <c r="W5" i="10"/>
  <c r="O5" i="10"/>
  <c r="G5" i="10"/>
  <c r="V5" i="10"/>
  <c r="N5" i="10"/>
  <c r="F5" i="10"/>
  <c r="U5" i="10"/>
  <c r="M5" i="10"/>
  <c r="E5" i="10"/>
  <c r="T5" i="10"/>
  <c r="T4" i="10"/>
  <c r="L4" i="10"/>
  <c r="K4" i="10"/>
  <c r="R4" i="10"/>
  <c r="J4" i="10"/>
  <c r="Q4" i="10"/>
  <c r="I4" i="10"/>
  <c r="X4" i="10"/>
  <c r="P4" i="10"/>
  <c r="H4" i="10"/>
  <c r="W4" i="10"/>
  <c r="O4" i="10"/>
  <c r="G4" i="10"/>
  <c r="S4" i="10"/>
  <c r="V4" i="10"/>
  <c r="N4" i="10"/>
  <c r="F4" i="10"/>
  <c r="U4" i="10"/>
  <c r="M4" i="10"/>
  <c r="L3" i="10"/>
  <c r="S3" i="10"/>
  <c r="K3" i="10"/>
  <c r="R3" i="10"/>
  <c r="J3" i="10"/>
  <c r="Q3" i="10"/>
  <c r="I3" i="10"/>
  <c r="X3" i="10"/>
  <c r="P3" i="10"/>
  <c r="H3" i="10"/>
  <c r="W3" i="10"/>
  <c r="O3" i="10"/>
  <c r="G3" i="10"/>
  <c r="V3" i="10"/>
  <c r="N3" i="10"/>
  <c r="F3" i="10"/>
  <c r="U3" i="10"/>
  <c r="M3" i="10"/>
  <c r="E3" i="10"/>
  <c r="S2" i="10"/>
  <c r="K2" i="10"/>
  <c r="R2" i="10"/>
  <c r="J2" i="10"/>
  <c r="Q2" i="10"/>
  <c r="I2" i="10"/>
  <c r="X2" i="10"/>
  <c r="P2" i="10"/>
  <c r="H2" i="10"/>
  <c r="W2" i="10"/>
  <c r="O2" i="10"/>
  <c r="G2" i="10"/>
  <c r="V2" i="10"/>
  <c r="N2" i="10"/>
  <c r="F2" i="10"/>
  <c r="U2" i="10"/>
  <c r="M2" i="10"/>
  <c r="E2" i="10"/>
  <c r="T2" i="10"/>
  <c r="E111" i="18" l="1"/>
  <c r="E353" i="11"/>
  <c r="F361" i="11"/>
  <c r="F345" i="11"/>
  <c r="E357" i="11"/>
  <c r="E341" i="11"/>
  <c r="D341" i="11"/>
  <c r="F357" i="11"/>
  <c r="D357" i="11"/>
  <c r="F337" i="11"/>
  <c r="E337" i="11"/>
  <c r="D337" i="11"/>
  <c r="E365" i="11"/>
  <c r="D365" i="11"/>
  <c r="F353" i="11"/>
  <c r="D353" i="11"/>
  <c r="E349" i="11"/>
  <c r="D358" i="11" l="1"/>
  <c r="E338" i="11"/>
  <c r="D354" i="11"/>
  <c r="E342" i="11"/>
  <c r="E366" i="11"/>
  <c r="G353" i="11"/>
  <c r="D349" i="11"/>
  <c r="E354" i="11"/>
  <c r="G337" i="11"/>
  <c r="D361" i="11"/>
  <c r="E361" i="11"/>
  <c r="D342" i="11"/>
  <c r="D338" i="11"/>
  <c r="G357" i="11"/>
  <c r="E358" i="11"/>
  <c r="F365" i="11"/>
  <c r="G365" i="11" s="1"/>
  <c r="D345" i="11"/>
  <c r="E345" i="11"/>
  <c r="F341" i="11"/>
  <c r="G341" i="11" s="1"/>
  <c r="D366" i="11"/>
  <c r="F349" i="11"/>
  <c r="D362" i="11" l="1"/>
  <c r="E362" i="11"/>
  <c r="G361" i="11"/>
  <c r="D346" i="11"/>
  <c r="E346" i="11"/>
  <c r="G345" i="11"/>
  <c r="E350" i="11"/>
  <c r="D350" i="11"/>
  <c r="G349" i="11"/>
</calcChain>
</file>

<file path=xl/sharedStrings.xml><?xml version="1.0" encoding="utf-8"?>
<sst xmlns="http://schemas.openxmlformats.org/spreadsheetml/2006/main" count="8297" uniqueCount="618">
  <si>
    <t>SELECT Local Workforce Development Board (LWDB)</t>
  </si>
  <si>
    <t>Participant Last Name:</t>
  </si>
  <si>
    <t>SELECT Reviewer Name:</t>
  </si>
  <si>
    <t xml:space="preserve">Participant First Name:  </t>
  </si>
  <si>
    <t xml:space="preserve">Dates of Review: </t>
  </si>
  <si>
    <t>State I.D.:</t>
  </si>
  <si>
    <t>Funding Stream:</t>
  </si>
  <si>
    <t>PROGRAM ELIGIBILITY</t>
  </si>
  <si>
    <t>REFERENCES</t>
  </si>
  <si>
    <t>LOCATION OF DATA</t>
  </si>
  <si>
    <t>DEO Prelim Comments (Indicate case no.)</t>
  </si>
  <si>
    <t>LWDB Comments (Indicate case no.)</t>
  </si>
  <si>
    <t>DEO Final Comments (Indicate case no.)</t>
  </si>
  <si>
    <t>Indicate whether the participant was determined eligible as an Adult (A) or Dislocated Worker (DW).</t>
  </si>
  <si>
    <t xml:space="preserve">WIOA Sec. 3(2), Sec. 3(15) </t>
  </si>
  <si>
    <t xml:space="preserve">State MIS or Electronic Case File Supporting Documentation. </t>
  </si>
  <si>
    <t>1. write up for case no. 1
4. write up for case no. 4
8. write up for case no. 8</t>
  </si>
  <si>
    <t xml:space="preserve">If an Adult, was the Adult determined low income as described in the local plan and was there documentation in the case file to support the low-income determination? (Y, N, X) (Note: X=Low- income determination was not applicable to the participant or participant was a Dislocated Worker). </t>
  </si>
  <si>
    <t xml:space="preserve">State MIS or Electronic Case File Supporting Documentation </t>
  </si>
  <si>
    <t xml:space="preserve"> </t>
  </si>
  <si>
    <t>If an Adult that was employed at registration, is there documentation in the case file indicating the participant was not earning a self-sufficient wage as determined by LWDB policy? (Y, N, X) (Note: X= Participant was unemployed at registration).</t>
  </si>
  <si>
    <t>State MIS or Electronic Case File Supporting Documentation (Note: self-attestation is acceptable)</t>
  </si>
  <si>
    <t xml:space="preserve">If a Dislocated Worker, did the case file contain documentation of lay-off, termination, plant closure, recently separated veteran or spouse of a recently separated veteran, spouse of a veteran on active duty or other eligible Dislocated Worker criteria? (Y, N, X) (Note: X=Participant was not a Dislocated Worker). </t>
  </si>
  <si>
    <t xml:space="preserve"> Electronic Case File Supporting Documentation </t>
  </si>
  <si>
    <t xml:space="preserve">Was documentation in the case file that the participant was 18 years of age or older at registration? (Y, N) (Note: If a Dislocated Worker, participant does not have to be 18; however, determination of age must be documented). </t>
  </si>
  <si>
    <t>20 CFR 680.120 and WIOA Sec.3(2)</t>
  </si>
  <si>
    <t>Was documentation in the case file of U.S. citizenship or authorization to work in the U.S.? (Y, N)</t>
  </si>
  <si>
    <t>VETERANS</t>
  </si>
  <si>
    <t>If the participant was a veteran, did the file contain documentation to verify veteran status? (Y, N, X) (Note: X= Participant was not a veteran).</t>
  </si>
  <si>
    <t>If the participant was an eligible spouse of a veteran, did the file contain documentation to verify eligible spouse of a veteran status? (Y, N, X) (Note: X= Participant was not an eligible spouse of a veteran).</t>
  </si>
  <si>
    <t>GRIEVANCE/COMPLAINT FORM</t>
  </si>
  <si>
    <t>Was a signed and dated Grievance/Complaint and EEO/Discrimination Form in the participant's case file? (Y, N)</t>
  </si>
  <si>
    <t>Signed and Dated Electronic copy (supporting documentation)</t>
  </si>
  <si>
    <t>DUPLICATE FUNDING SOURCES</t>
  </si>
  <si>
    <t xml:space="preserve">If multiple funding sources were used to pay for the cost of services and activities, is there documentation in the participant case file that shows the services and activities provided were coordinated to eliminate duplication? (Y, N, X) (Note: X= Only one funding source was recorded for each activity). </t>
  </si>
  <si>
    <t>20 CFR 680.230, WIOA Sec. 134(c)(2)(A)(v) and TEGL 19-16</t>
  </si>
  <si>
    <t>INDIVIDUALIZED CAREER SERVICES</t>
  </si>
  <si>
    <t xml:space="preserve">20 CFR 678.430, WIOA Sec. 134 (c)(2)(A)(xii) and TEGL 19-16 </t>
  </si>
  <si>
    <t>State MIS or Electronic Case File Supporting Documentation</t>
  </si>
  <si>
    <t>20 CFR 678.430, WIOA Sec.134 (c)(2)(A)(xii); TEGL 19-16, 20 CFR 680.230 and Administrative Policy 009</t>
  </si>
  <si>
    <r>
      <t>If the participant was placed in a work-based training or work-based learning activity, was an IEP developed? (Y, N, X) (Note: X = Participant was not enrolled in a work-based learning or work-based training activity). (Note: The IEP requirement is applicable to participants placed in a</t>
    </r>
    <r>
      <rPr>
        <strike/>
        <sz val="10"/>
        <color rgb="FF000000"/>
        <rFont val="Arial"/>
        <family val="2"/>
      </rPr>
      <t>n</t>
    </r>
    <r>
      <rPr>
        <sz val="10"/>
        <color rgb="FF000000"/>
        <rFont val="Arial"/>
        <family val="2"/>
      </rPr>
      <t xml:space="preserve"> work-based training or work-based learning activity after 6/11/2019).</t>
    </r>
  </si>
  <si>
    <t>20 CFR 680.210 and 680.220, WIOA sec. 134(c)(3)(A)(i), TEGL 19-16 and Administrative Policies 009 and 100</t>
  </si>
  <si>
    <t xml:space="preserve">DETERMINATION OF NEED FOR TRAINING SERVICES </t>
  </si>
  <si>
    <t>20 CFR 680.200-230, 20 CFR 680.700 through 680.850, WIOA Sec. 134 (c)(3)(A) and TEGL 19-16</t>
  </si>
  <si>
    <t xml:space="preserve">                        </t>
  </si>
  <si>
    <t>WORK EXPERIENCE (INTERNSHIPS/TRANSITIONAL JOBS/Pre-APPRENTICESHIP)</t>
  </si>
  <si>
    <t>Was documentation in the case file that the WE start date was on or after the employer's WE training agreement effective date? (Y, N, X) (Note: X = Participant did not receive a WE activity).</t>
  </si>
  <si>
    <t xml:space="preserve">Was this a paid WE? (Y, N, X) (Note: X= Participant did not participate in a WE activity). (Note: Transitional Jobs must be a paid activity). </t>
  </si>
  <si>
    <t xml:space="preserve">Did the case file contain timesheets to support the participant’s engagement in the WE activity? (Y, N, X) (Note: X = Participant did not receive a WE activity). </t>
  </si>
  <si>
    <t>Workers Compensation Coverage Memorandum dated 6/28/17, Florida Statute 445.009(11)</t>
  </si>
  <si>
    <t xml:space="preserve">Was the WE training provided as described in the WE Training Plan? (Y, N, X) (Note: X = Participant did not receive a WE activity). </t>
  </si>
  <si>
    <t>If a pre-apprenticeship, is there documentation in the file that demonstrates that the pre-apprenticeship program was registered with the Florida Department of Education? (Note: X = Participant did not receive a pre-apprenticeship activity).</t>
  </si>
  <si>
    <t xml:space="preserve"> OCCUPATIONAL SKILLS CLASSROOM TRAINING</t>
  </si>
  <si>
    <t>State MIS or Electronic Case File Supporting Documentation, Case Notes</t>
  </si>
  <si>
    <t xml:space="preserve">If an occupational skills classroom training activity was provided, was an ITA used to pay for the training? (Y, N, X.) (Note: X = Participant did not receive an occupational skills classroom training activity funded with Title I funds). </t>
  </si>
  <si>
    <t xml:space="preserve"> REGISTERED APPRENTICESHIP PROGRAM</t>
  </si>
  <si>
    <t>20 CFR 680.410-420, WIOA Sec. 122 (b)(1)(D), WIOA Sec. 122 (b)(4)(A), WIOA Sec. 122 (a)(3), Administrative Policy 90 and 100, TEGL 13-16</t>
  </si>
  <si>
    <t>20 CFR 680.410-420, WIOA Sec. 122 (b)(1)(D), WIOA Sec. 122 (b)(4)(A), WIOA Sec. 122 (a)(3), Administrative Policy 90 and 100, TEGL 13-16 and 29 CFR 29</t>
  </si>
  <si>
    <t xml:space="preserve">                                              </t>
  </si>
  <si>
    <t>ON-THE-JOB/CUSTOMIZED/INCUMBENT WORKER TRAINING</t>
  </si>
  <si>
    <t xml:space="preserve">Does the agreement/contract specify that funds will not be used to directly or indirectly assist, promote, or deter union organizing? (Y, N, X) (Note: X = Participant did not receive OJT). </t>
  </si>
  <si>
    <t xml:space="preserve">Does the agreement/contract specify that funds used will not be used to directly or indirectly aid in the filling of a job opening which is vacant because the former occupant is on strike, or is being locked out in the course of a labor dispute, or the filling of which is otherwise an issue in a labor dispute involving a work stoppage? (Y, N, X) (Note: X = Participant did not receive OJT).  </t>
  </si>
  <si>
    <t>20 CFR 680.700-840, WIOA Sec. 134(c)(3), WIOA Sec.181(b)(2) and (3), LWDB Local Plan, and Administrative Policy 009 and 100</t>
  </si>
  <si>
    <t xml:space="preserve">Is documentation in the case file that the participant's OJT/CT/IWT start date was on or after the employer's OJT/CT/IWT contract effective date? (Y, N, X) (Note: X = Participant did not receive an OJT, CT or IWT activity.) </t>
  </si>
  <si>
    <t>If the training activity exceeded the contract time duration, was there justification of the reason? (Y, N, X) (Note: X = The training activity end date has not exceeded the contract duration, or the participant did not receive an OJT, CT or IWT activity).</t>
  </si>
  <si>
    <t xml:space="preserve">Was the training provided as described in the OJT/CT/IWT agreement/contract or participant case file? (Y, N, X) (Note: X = Participant did not successfully complete the training activity or did not receive an OJT, CT or IWT activity). </t>
  </si>
  <si>
    <t>ON-THE-JOB TRAINING Specific Questions</t>
  </si>
  <si>
    <t xml:space="preserve">Does the agreement/contract outline the established non-federal reimbursement share of the cost of providing the training? (Y, N, X) (Note: X = Participant did not receive OJT). </t>
  </si>
  <si>
    <t xml:space="preserve">Did the case file contain timesheets or documentation of the calculation of hours worked to support the participant’s engagement in the OJT activity? (Y, N, X) (Note: X = Participant did not receive an OJT activity). </t>
  </si>
  <si>
    <t xml:space="preserve">If OJT for an existing worker, does the training relate to the introduction of new technologies, introduction to new production or service procedures, upgrading to new jobs that require additional skills, workplace literacy, or other appropriate purposes identified by the local LWDB? (Y, N, X) (Note: X = Participant did not receive OJT or participant is a new hire). </t>
  </si>
  <si>
    <t xml:space="preserve">If the OJT is for a newly hired participant, did the case file contain documentation of an open position with the OJT employer? (Y, N, X) (Note: X = Participant did not receive OJT or participant is an existing worker). </t>
  </si>
  <si>
    <t>Was an OJT training plan developed that included the skills to be obtained, the number of hours needed to become proficient in the training occupation and was the plan signed by both the participant and the LWDB? (Y, N, X) (Note: X = Participant did not receive OJT).</t>
  </si>
  <si>
    <t xml:space="preserve">Does the participant file contain a determination of the participant’s training gaps? (Y, N, X) (Note: X = Participant did not receive OJT). </t>
  </si>
  <si>
    <t>Does the participant case file contain a determination of training duration? (Y, N, X) (Note: X = Participant did not receive OJT). (Note: The OJT contract must not exceed a 12- month period without a documented reason for exceeding the contract time limit).</t>
  </si>
  <si>
    <t>CUSTOMIZED TRAINING-Specific Questions</t>
  </si>
  <si>
    <t xml:space="preserve">Does the agreement/contract specify the special training requirements of the employer(s)? (Y, N, X) (Note: X = Participant did not receive CT). </t>
  </si>
  <si>
    <t xml:space="preserve">Does the training relate to the introduction of new technologies, introduction to new production or service procedures, upgrading to new jobs that require additional skills, workplace literacy, or other appropriate purposes identified by the local LWDB? (Y, N, X) (Note: X = Participant did not receive CT). </t>
  </si>
  <si>
    <t xml:space="preserve">Does the agreement/contract indicate that the training is conducted with a commitment by the employer to employ or retain the individual(s) upon successful completion of the training? (Y, N, X) (Note: X = Participant did not receive CT). </t>
  </si>
  <si>
    <t xml:space="preserve">Does the agreement/contract demonstrate the employer pays for a significant cost of the training, as determined by the LWDB? (Y, N, X) (Note: X = Participant did not receive CT). </t>
  </si>
  <si>
    <t xml:space="preserve">Does the agreement/contract specify that funds will not be used to directly or indirectly assist, promote, or deter union organizing? (Y, N, X) (Note: X = Participant did not receive CT). </t>
  </si>
  <si>
    <t xml:space="preserve">Does the agreement/contract specify that funds used will not be used to directly or indirectly aid in the filling of a job opening which is vacant because the former occupant is on strike, or is being locked out in the course of a labor dispute, or the filling of which is otherwise an issue in a labor dispute involving a work stoppage? (Y, N, X) (Note: X = Participant did not receive CT). </t>
  </si>
  <si>
    <t>INCUMBENT WORKER TRAINING-Specific Questions</t>
  </si>
  <si>
    <t xml:space="preserve">Does the agreement/contract outline the established non-federal reimbursement share of the cost of providing the training? (Y, N, X) (Note: X = Participant did not receive IWT). </t>
  </si>
  <si>
    <t xml:space="preserve">Does the agreement/contract indicate that it is designed to meet the special requirements of the employer (including a group of employers) to retain a skilled workforce or avert the need to lay off employees by assisting the workers in obtaining the skills necessary to retain employment? (Y, N, X) (Note: X = Participant did not receive IWT). </t>
  </si>
  <si>
    <t xml:space="preserve">Does the agreement/contract state that the training is conducted with a commitment by the employer to retain or avert the layoffs of the incumbent worker(s)? (Y, N, X) (Note: X = Participant did not receive IWT). </t>
  </si>
  <si>
    <t xml:space="preserve">Does the agreement/contract specify that funds will not be used to directly or indirectly assist, promote, or deter union organizing? (Note: X = Participant did not receive IWT). </t>
  </si>
  <si>
    <t xml:space="preserve">Does the agreement/contract specify that funds used will not be used to directly or indirectly aid in the filling of a job opening which is vacant because the former occupant is on strike, or is being locked out in the course of a labor dispute, or the filling of which is otherwise an issue in a labor dispute involving a work stoppage? (Note: X = Participant did not receive IWT). </t>
  </si>
  <si>
    <t xml:space="preserve">Is there documentation of an established employment history with the employer of six months or more or was the participant part of a training group where the majority of the group meet the six months requirement? (Y, N, X) (Note: X = Participant did not receive an IWT activity). </t>
  </si>
  <si>
    <t>MEASURABLE SKILL GAINS</t>
  </si>
  <si>
    <t>State MIS or Electronic Case File supporting Documentation</t>
  </si>
  <si>
    <t>70a</t>
  </si>
  <si>
    <t>70b</t>
  </si>
  <si>
    <t>70c</t>
  </si>
  <si>
    <t>70d</t>
  </si>
  <si>
    <t>70e</t>
  </si>
  <si>
    <t>CREDENTIAL ATTAINMENT</t>
  </si>
  <si>
    <t/>
  </si>
  <si>
    <t>SUPPORTIVE SERVICES</t>
  </si>
  <si>
    <t>20 CFR 680.900-970, WIOA Sec. 3 (59) and Sec. 134(d)(2), and Local Supportive Service Policy</t>
  </si>
  <si>
    <t xml:space="preserve">Did the supportive service activity documented in the case file match the supportive services activity entered in the State's MIS? (Y, N, X) (Note: X = Participant did not receive a supportive service). </t>
  </si>
  <si>
    <t xml:space="preserve">Was the determination of need for the supportive service documented in the participant's IEP and/ or case file? (Y, N, X) (Note: X = Participant did not receive a supportive service). (Note: If the participant received training services the supportive service must be identified in the IEP). </t>
  </si>
  <si>
    <t xml:space="preserve">Was the supportive service issued in accordance with local supportive services policy? (Y, N, X) (Note: X = Participant did not receive a supportive service). </t>
  </si>
  <si>
    <t>PROGRAM EXIT</t>
  </si>
  <si>
    <t>20 CFR 677.150(C) and Federal Data Validation Requirements</t>
  </si>
  <si>
    <t xml:space="preserve"> Federal Data Validation Requirements, and 20 CFR 677.175, WIOA Sec.116</t>
  </si>
  <si>
    <t>State MIS or Electronic Case File Supporting Documentation, Job Placement Verification, case notes</t>
  </si>
  <si>
    <t>FOLLOW-UP SERVICES</t>
  </si>
  <si>
    <t>QUARTERLY FOLLOW-UPS FOR PERFORMANCE REPORTING</t>
  </si>
  <si>
    <t xml:space="preserve">20 CFR 677.175 WIOA Sec.116, and Master Cooperative Agreement </t>
  </si>
  <si>
    <t xml:space="preserve">20 CFR 677.155 and 175, WIOA Sec.116 and Master Cooperative Agreement </t>
  </si>
  <si>
    <t xml:space="preserve">20 CFR 677.155 and 175, WIOA Sec.116 , and Master Cooperative Agreement </t>
  </si>
  <si>
    <t>LEGEND</t>
  </si>
  <si>
    <t xml:space="preserve">Findings- Requiring Corrective Action: Non-compliance with requirements contained in federal or state laws, rules and regulations, administrative codes, state guidance or other documents are found and are considered to be higher risk issues that could impact the integrity of program operations and/or potentially result in questioned costs. Findings are expected to be responded to in the CAP. </t>
  </si>
  <si>
    <t>Other Noncompliance Issues(ONI)- Requiring Corrective Action: General noncompliance conditions considered lower risk findings but could potentially result in higher risk findings based on the nature of the deficiency (i.e., repeat violations, issues indicative of systemic problems in program operations, questioned costs, etc.). Other Noncompliance Issues are expected to be responded to in the CAP.</t>
  </si>
  <si>
    <t>Adult</t>
  </si>
  <si>
    <t>DW</t>
  </si>
  <si>
    <t>Total</t>
  </si>
  <si>
    <t>Percent</t>
  </si>
  <si>
    <t>Yes</t>
  </si>
  <si>
    <t>No</t>
  </si>
  <si>
    <t>N/A</t>
  </si>
  <si>
    <t>SELECT Local Workforce Development Board:</t>
  </si>
  <si>
    <t xml:space="preserve">Participant First Name:    </t>
  </si>
  <si>
    <t xml:space="preserve">Funding Stream: </t>
  </si>
  <si>
    <t xml:space="preserve">              PROGRAM ELIGIBILITY    </t>
  </si>
  <si>
    <t>Indicate whether the youth participant was determined eligible as an Out-of-School Youth (OSY) or an In-School Youth (ISY).</t>
  </si>
  <si>
    <t>WIOA Sec. 129 (a)(1), 20 CFR 681.210-240 and TEGL 21-16</t>
  </si>
  <si>
    <t xml:space="preserve">State (MIS) Application, Electronic Copy Application </t>
  </si>
  <si>
    <t xml:space="preserve">Was documentation in the case file to verify school status? (Y, N, X) </t>
  </si>
  <si>
    <t>WIOA Sec. 129 (a)(1), 20 CFR 681.210-240, TEGL 21-16</t>
  </si>
  <si>
    <t xml:space="preserve">Electronic copy (supporting documentation) </t>
  </si>
  <si>
    <t xml:space="preserve">Was documentation in the case file to support the federal or local barrier(s) entered in the MIS? (Y, N) (Note: A barrier is required for all youth).  </t>
  </si>
  <si>
    <t>Electronic copy (supporting documentation)</t>
  </si>
  <si>
    <t xml:space="preserve">Was documentation in the case file that the youth was determined eligible based on the total family income calculation, receipt of cash assistance, Supplemental Social Security Income, Social Security Disability Insurance, Food Stamps, or was disabled, living in a high poverty rate area, receives or is eligible for free or reduced lunch, a high school dropout, a homeless/runaway or a foster child and/or the special grant eligibility requirements?  (Y, N, X)   Note: Determination of low-income must be made for OSY who are: A) The recipient of a secondary school diploma or its recognized equivalent and are either basic skills deficient or an English language learner. OR  B)  An OSY  who requires additional assistance to enter or complete an educational program or to secure or hold employment.  All other OSY meeting OSY eligibility under 20 CFR 681.210 are not required to be low-income.  </t>
  </si>
  <si>
    <t xml:space="preserve">Was the participant determined eligible under the 5 percent exception criteria and was documentation in the case file to support this program eligibility?  (Y, N, X).  </t>
  </si>
  <si>
    <t xml:space="preserve">State Information System Application, Electronic copy (supporting documentation)  </t>
  </si>
  <si>
    <t>Was documentation of age in the case file? (Y, N). (Note: In-School youth must be 14-21 years of age and Out-Of-School youth must be 16-24 years of age).</t>
  </si>
  <si>
    <t>WIOA Sec. 129 (a)(1)(B) and (C), and 20 CFR 681.210-220 and TEGL 21-16</t>
  </si>
  <si>
    <t xml:space="preserve">Was documentation in the case file of U.S. citizenship or authorization to work in the U.S.? (Y, N). </t>
  </si>
  <si>
    <t xml:space="preserve">  </t>
  </si>
  <si>
    <t>20 CFR 680.120, 600, 640, WIOA Sec. 3(36), and LWDB Local Plan</t>
  </si>
  <si>
    <t>Electronic Case File Supporting Documentation</t>
  </si>
  <si>
    <t xml:space="preserve">If the applicant is a non-emancipated youth under 18 years of age, or 18 years of age and older with a legal guardian due to disability, did the application include the signature of a parent or legal guardian or was there a self-attestation from a parent or legal guardian in the case file? (Y, N, X)  (Note: X = the youth is 18 years of age or greater or an emancipated minor). </t>
  </si>
  <si>
    <t>F.S. 743, TEGL 21-16 and Special Project Contract</t>
  </si>
  <si>
    <t xml:space="preserve">State MIS or Electronic  Case File Supporting Documentation </t>
  </si>
  <si>
    <t>Was a signed and dated Grievance/Complaint and EEO/Discrimination Form in the participant's hard copy case file? (Y, N).</t>
  </si>
  <si>
    <t xml:space="preserve">Electronic copy (supporting documentation)        </t>
  </si>
  <si>
    <t>If yes to #12, did the Grievance/Complaint and EEO/Discrimination Form include the correct name and addresses for filing a grievance or EEO complaint? (Y, N).</t>
  </si>
  <si>
    <t>20 CFR 680.230 and WIOA Sec. 134(c)(2)(A)(v)</t>
  </si>
  <si>
    <t>OBJECTIVE ASSESSMENT</t>
  </si>
  <si>
    <t xml:space="preserve">Was documentation in the case file of an objective assessment? (Y, N). </t>
  </si>
  <si>
    <t>20 CFR 681.320 (b)(2), and Special Project Contract. WIOA Sec. 129(c)(1)(A)</t>
  </si>
  <si>
    <t>State Information System Plan, Electronic copy (supporting documentation)</t>
  </si>
  <si>
    <t xml:space="preserve"> WIOA Sec. 129 (c)(1)(A), 20 CFR 681.420(a)(1)</t>
  </si>
  <si>
    <t xml:space="preserve">INDIVIDUAL SERVICE STRATEGY (ISS) </t>
  </si>
  <si>
    <t xml:space="preserve">WIOA Sec. 129 (c)(1)(B) and (c)(2), 20 CFR 681.460(a) </t>
  </si>
  <si>
    <t>WIOA Sec. 129 (c)(1)(B) and (c)(2); 20 CFR 681.460;  20 CFR 681.430, 440, 540 and 600, and 20 CFR 680.770-840, WIOA Sec. 134(c)(3)(A), and Administrative Policy 009</t>
  </si>
  <si>
    <t xml:space="preserve"> WIOA Sec. 129 (c) (1) (B) and (c) (2),  20 CFR  681.420(a)(2)</t>
  </si>
  <si>
    <t>DETERMINATION OF TRAINING SERVICES</t>
  </si>
  <si>
    <t>If training services were provided, was documentation in the case file of the determination of need for training services as identified in the ISS? (Y, N, X) (Note: X = Participant did not receive training services).</t>
  </si>
  <si>
    <t>20 CFR 681.420</t>
  </si>
  <si>
    <t>WORK EXPERIENCE (INTERNSHIP/TRANSITIONAL JOBS/ PRE-APPRENTICESHIP)</t>
  </si>
  <si>
    <t>State MIS or Electronic Case File Supporting Documentation, WE Contract Agreement</t>
  </si>
  <si>
    <t xml:space="preserve">Was documentation in the case file that the WE start date was on or after the employer's WE activity agreement effective date?  (Y, N, X) (X = Participant did not receive WE activity). </t>
  </si>
  <si>
    <t xml:space="preserve">Did the work experience include academic and occupational education? (Y, N, X) (X = Participant did not receive a WE activity).
Note: The educational component may occur concurrently or sequentially with the work experience. Further academic and occupational education may occur inside or outside the work site.
</t>
  </si>
  <si>
    <t>20 CFR 681.600(b), WIOA Sec. 129(c)(2)(C), TEGL 21-16</t>
  </si>
  <si>
    <t xml:space="preserve">Was this a paid WE? (Y, N, X) (Note: X=Participant did not participate in a WE activity). </t>
  </si>
  <si>
    <t>State MIS or Electronic Case File Supporting Documentation, WE Contract Agreement, Timesheets, Wage reports.</t>
  </si>
  <si>
    <t xml:space="preserve">Did the case file contain timesheets to support the participant’s engagement in the WE activity? (Y, N, X) (Note: X = Participant did not receive a WE activity).  </t>
  </si>
  <si>
    <t>State MIS or Electronic Case File Supporting Documentation, WE Agreement, Timesheets, Wage reports.</t>
  </si>
  <si>
    <t>Was the WE training provided as described in the WE Training Plan? (Y, N, X)  (X = Participant did not receive WE activity or did not complete the WE activity).</t>
  </si>
  <si>
    <t>State MIS or Electronic Case File Supporting Documentation, WE Agreement</t>
  </si>
  <si>
    <t>If a pre-apprenticeship, is there documentation in the file that demonstrates that the pre-apprenticeship program was registered with the Florida Department of Education?  (Note: X= Participant did not receive a pre-apprenticeship activity).</t>
  </si>
  <si>
    <t>6A-23.010 Florida Administrative Code</t>
  </si>
  <si>
    <t>OCCUPATIONAL SKILLS CLASSROOM TRAINING</t>
  </si>
  <si>
    <t xml:space="preserve">WIOA Sec. 129(c)(2)(D), 20 CFR  681.540 and Special Project Contract </t>
  </si>
  <si>
    <t xml:space="preserve">20 CFR 681.540 (a), WIOA Sec. 122 (b)(1)(D), WIOA Sec. 122 (b)(4)(A), WIOA Sec. 122 (a)(3), Administrative Policy 90 </t>
  </si>
  <si>
    <t xml:space="preserve">WIOA Sec. 122 (b)(1)(D), WIOA Sec. 122 (b)(4)(A), WIOA Sec. 122 (a)(3), Administrative Policy 90 </t>
  </si>
  <si>
    <t>20 CFR 681.540 (a), WIOA Sec. 122 (b)(1)(D), WIOA Sec. 122 (b)(4)(A), WIOA Sec. 122 (a)(3), Administrative Policy 90</t>
  </si>
  <si>
    <t xml:space="preserve">WIOA website, Local Eligible Training Provider List </t>
  </si>
  <si>
    <t xml:space="preserve">If no to #32, was a training contract used to pay for the occupational skills classroom training activity? (Y, N, X) (Note: If yes, a copy of the contract between the training institution and the LWDB must be made available for review). </t>
  </si>
  <si>
    <t>WORK-BASED TRAINING</t>
  </si>
  <si>
    <t>REGISTERED APPRENTICESHIP PROGRAM</t>
  </si>
  <si>
    <t>ON-THE-JOB TRAINING</t>
  </si>
  <si>
    <t xml:space="preserve">Is documentation in the case file that the participant's OJT start date was on or after the employer's OJT contract effective date?  (Y, N, X) (Note: X = Participant did not receive an OJT activity). </t>
  </si>
  <si>
    <t xml:space="preserve">If the training activity exceeded the contract time duration, was there justification of the reason? (Y, N, X) (Note: X = The training activity end date has not  exceeded the contract duration, or the participant did not receive an OJT activity). </t>
  </si>
  <si>
    <t xml:space="preserve">Does the agreement/contract specify that funds used will not be used to directly or indirectly aid in the filling of a job opening which is vacant because the former occupant is on strike, or is being locked out in the course of a labor dispute, or the filling of which is otherwise an issue in a labor dispute involving a work stoppage? (Y, N, X) (Note: X = Participant did not receive OJT). </t>
  </si>
  <si>
    <t>If OJT for an existing worker, does the training relate to the introduction of new technologies, introduction to new production or service procedures, upgrading to new jobs that require additional skills, workplace literacy, or other appropriate purposes identified by the local LWDB? (Y, N, X) (Note: X = Participant did not receive an OJT activity or participant was a new hire).</t>
  </si>
  <si>
    <t xml:space="preserve">If the OJT is for a newly hired participant, did the case file contain documentation of an open position with the employer? (Y, N, X) (Note: X = Participant did not receive OJT). (Note: Question is not applicable to an OJT for an existing worker).  </t>
  </si>
  <si>
    <t xml:space="preserve">Was an OJT training plan developed that included the skills to be obtained, the number of hours needed to become proficient in the training occupation and was the plan signed by both the participant and the LWDB? </t>
  </si>
  <si>
    <t>Does the participant case file contain a determination of training duration? (Y, N, X) (Note: X = Participant did not receive OJT). (Note: The OJT contract must not exceed a 12 month period without a documented reason for exceeding the contract time limit).</t>
  </si>
  <si>
    <t xml:space="preserve">MEASURABLE SKILL GAINS </t>
  </si>
  <si>
    <r>
      <rPr>
        <b/>
        <sz val="10"/>
        <rFont val="Arial"/>
        <family val="2"/>
      </rPr>
      <t>Educational Functioning Level (EFL)</t>
    </r>
    <r>
      <rPr>
        <sz val="10"/>
        <rFont val="Arial"/>
        <family val="2"/>
      </rPr>
      <t xml:space="preserve">: Achievement of at least one educational functioning level of a participant in an educational program that provides instruction below the post- secondary level. (Y, X)  </t>
    </r>
  </si>
  <si>
    <r>
      <rPr>
        <b/>
        <sz val="10"/>
        <rFont val="Arial"/>
        <family val="2"/>
      </rPr>
      <t>Attainment of a high school diploma or its recognized equivalent.</t>
    </r>
    <r>
      <rPr>
        <sz val="10"/>
        <rFont val="Arial"/>
        <family val="2"/>
      </rPr>
      <t xml:space="preserve"> (Y, X)  </t>
    </r>
  </si>
  <si>
    <r>
      <rPr>
        <b/>
        <sz val="10"/>
        <rFont val="Arial"/>
        <family val="2"/>
      </rPr>
      <t>Secondary or Post-Secondary Transcript/Report Card:</t>
    </r>
    <r>
      <rPr>
        <sz val="10"/>
        <rFont val="Arial"/>
        <family val="2"/>
      </rPr>
      <t xml:space="preserve"> Transcript or report card for either secondary or post-secondary education that shows a participant is achieving the state unit’s academic standards. (Y, X) Note: Full Time Student-Completion of a minimum of 12 hours for one semester or Part Time Student-Completion of a minimum of 12 credit hours over the course of two consecutive semesters during a program year. </t>
    </r>
  </si>
  <si>
    <r>
      <rPr>
        <b/>
        <sz val="10"/>
        <rFont val="Arial"/>
        <family val="2"/>
      </rPr>
      <t>Training Milestone:</t>
    </r>
    <r>
      <rPr>
        <sz val="10"/>
        <rFont val="Arial"/>
        <family val="2"/>
      </rPr>
      <t xml:space="preserve"> Satisfactory or better progress report, toward established milestones, from an employer/training provider who is providing training (e.g., completion of on-the-job training (OJT), completion of one year of an apprenticeship program, etc.). (Y, X)  </t>
    </r>
  </si>
  <si>
    <r>
      <rPr>
        <b/>
        <sz val="10"/>
        <rFont val="Arial"/>
        <family val="2"/>
      </rPr>
      <t>Skills Progression:</t>
    </r>
    <r>
      <rPr>
        <sz val="10"/>
        <rFont val="Arial"/>
        <family val="2"/>
      </rPr>
      <t xml:space="preserve"> Successful passage of an exam that is required for a particular occupation, progress in attaining technical or occupational skills as evidenced by trade- related benchmarks such as knowledge based exams. (Y, X)  </t>
    </r>
  </si>
  <si>
    <t>SUPPORTIVE SERVICES/INCENTIVES</t>
  </si>
  <si>
    <t xml:space="preserve">Did the supportive services/incentive activity documented in the case file match the supportive services activity entered in the State's MIS? (Y, N, X) (Note: X = Participant did not receive a supportive service). </t>
  </si>
  <si>
    <t xml:space="preserve">Was the supportive service/incentive issued in accordance with local supportive services/incentive policy? (Y, N, X) (Note: X = Participant did not receive a supportive service). </t>
  </si>
  <si>
    <t xml:space="preserve">PROGRAM EXIT </t>
  </si>
  <si>
    <t>20 CFR 677.150(c) and Federal Data Validation Requirements</t>
  </si>
  <si>
    <t>20 CFR 677.175, Federal Data Validation Requirements, and Special Project Contract, WIOA Sec.116</t>
  </si>
  <si>
    <t xml:space="preserve"> 20 CFR 677.175, Federal Data Validation Requirements, and Special Project Contract </t>
  </si>
  <si>
    <t xml:space="preserve">Were follow-up services provided to the participant? (Y, N) (Note: N = Participant's case is currently open, there is a case closure, but participant has not exited the program, the participant declines to receive follow-up services, or the participant cannot be located).  </t>
  </si>
  <si>
    <t>20 CFR 681.580, WIOA Sec. 129 (c)(2)(I), TEGL 21-16</t>
  </si>
  <si>
    <t xml:space="preserve"> Electronic Case File Supporting Documentation, Case Notes</t>
  </si>
  <si>
    <t>State MIS, Electronic Case File Supporting Documentation, Case Notes</t>
  </si>
  <si>
    <t>20 CFR 677.155 (c); Master Cooperative Agreement, and Special Project Contract, WIOA Sec.116</t>
  </si>
  <si>
    <t>20 CFR 677.155 (c); and Master Cooperative Agreement, WIOA Sec.116, 20 CFR 677.175</t>
  </si>
  <si>
    <t>Master Cooperative Agreement, and Special Project Contract, WIOA Sec.116, 20 CFR 677.175</t>
  </si>
  <si>
    <t>LEGEND:</t>
  </si>
  <si>
    <r>
      <rPr>
        <b/>
        <sz val="10"/>
        <rFont val="Arial"/>
        <family val="2"/>
      </rPr>
      <t>Findings- Requiring Corrective Action:</t>
    </r>
    <r>
      <rPr>
        <sz val="10"/>
        <rFont val="Arial"/>
        <family val="2"/>
      </rPr>
      <t xml:space="preserve"> Non-compliance with requirements contained in federal or state laws, rules and regulations, administrative codes, state guidance or other documents are found and are considered to be higher risk issues that could impact the integrity of program operations and/or potentially result in questioned costs.  Findings are expected to be responded to in the CAP. </t>
    </r>
  </si>
  <si>
    <r>
      <rPr>
        <b/>
        <sz val="10"/>
        <rFont val="Arial"/>
        <family val="2"/>
      </rPr>
      <t>Other Noncompliance Issues(ONI)- Requiring Corrective Action:</t>
    </r>
    <r>
      <rPr>
        <sz val="10"/>
        <rFont val="Arial"/>
        <family val="2"/>
      </rPr>
      <t xml:space="preserve"> General noncompliance conditions considered lower risk findings but could potentially result in higher risk findings based on the nature of the deficiency (i.e. repeat violations, issues indicative of systemic problems in program operations, questioned costs, etc.).  Other Noncompliance Issues are expected to be responded to in the CAP.</t>
    </r>
  </si>
  <si>
    <t>OSY</t>
  </si>
  <si>
    <t>ISY</t>
  </si>
  <si>
    <t xml:space="preserve"> WIOA Sec.188 (a)(5), 29 USC 2938(a)(5)</t>
  </si>
  <si>
    <t>DISASTER-RECOVERY-DISLOCATED WORKER GRANT TEMPORARY EMPLOYMENT</t>
  </si>
  <si>
    <t>Was the placement in the temporary-disaster relief job made pursuant to a Disaster National Dislocated Worker Grant? (Y, N, X) (Note: X = Participant was not placed on temporary disaster-relief job).</t>
  </si>
  <si>
    <t>Is there an executed agreement between the employer, staffing agency and/or local workforce board? (Y, N, X) (Note: X = Participant was not placed on temporary disaster-relief job).</t>
  </si>
  <si>
    <t>Is the worksite employer a governmental entity or a nonprofit agency? (Y, N, X) (Note: X = Participant was not placed on temporary disaster-relief job).</t>
  </si>
  <si>
    <t>Is the worksite located on private property? (Y, N, X) (Note: X = Participant was not placed on temporary disaster-relief job).</t>
  </si>
  <si>
    <t>Does the agreement or addendum list the position title, job duties, work hours, wage rate, supervisor, and workers' compensation coverage? (Y, N, X) (Note: X = Participant was not placed on temporary disaster-relief job).</t>
  </si>
  <si>
    <t xml:space="preserve">Does the agreement limit the time for the temporary disaster relief employment to one year or 2080 hours (whichever is greater) or does the time limit comply with a grant notice from USDOL that extends the duration of the temporary disaster-relief employment? (Y, N, X) (Note: X = Participant was not placed on temporary disaster-relief job). </t>
  </si>
  <si>
    <t>Are the job duties limited to disaster-relief activities involving demolition, cleaning, repair, renovation, and reconstruction of public or private properties, damaged by the storm, or for the provision of humanitarian assistance for disaster victims? (Y, N, X) (Note: X = Participant was not placed on temporary disaster-relief job).</t>
  </si>
  <si>
    <t xml:space="preserve">If yes to #92, was the employment information accurately entered in the State MIS? (Y, N, X.) (X (Note: X = Participant did not exit with employment). </t>
  </si>
  <si>
    <r>
      <t>Findings- Requiring Corrective Action:</t>
    </r>
    <r>
      <rPr>
        <sz val="10"/>
        <rFont val="Arial"/>
        <family val="2"/>
      </rPr>
      <t xml:space="preserve"> Non-compliance with requirements contained in federal or state laws, rules and regulations, administrative codes, state guidance or other documents are found and are considered to be higher risk issues that could impact the integrity of program operations and/or potentially result in questioned costs.  Findings are expected to be responded to in the CAP. </t>
    </r>
  </si>
  <si>
    <r>
      <t xml:space="preserve">Other Noncompliance Issues(ONI)- Requiring Corrective Action: </t>
    </r>
    <r>
      <rPr>
        <sz val="10"/>
        <rFont val="Arial"/>
        <family val="2"/>
      </rPr>
      <t>General noncompliance conditions considered lower risk findings but could potentially result in higher risk findings based on the nature of the deficiency (i.e., repeat violations, issues indicative of systemic problems in program operations, questioned costs, etc.).  Other Noncompliance Issues are expected to be responded to in the CAP.</t>
    </r>
  </si>
  <si>
    <t>WIOA Adult and Dislocated Worker Special Project Programmatic Review Tool PY2022-23</t>
  </si>
  <si>
    <t xml:space="preserve">If an Adult, was the Adult determined low income as described in the local plan and was there documentation in the case file to support the low-income determination? (Y, N, X) (Note: X=Low- income determination was not applicable to the participant or participant was a Dislocated Worker).  </t>
  </si>
  <si>
    <t xml:space="preserve"> 20 CFR 680.120,600, and 640, WIOA Sec. 3(36), Local Workforce Service Plan</t>
  </si>
  <si>
    <t>20 CFR 680.120,600, and 640, WIOA Sec. 3(36), Local Workforce Service Plan</t>
  </si>
  <si>
    <t>State MIS or Electronic  Case File Supporting Documentation (Note: self-attestation is acceptable)</t>
  </si>
  <si>
    <t xml:space="preserve">If a Dislocated Worker, did the case file contain documentation of lay-off, termination, plant closure, recently separated veteran or spouse of a recently separated veteran, spouse of a veteran on active duty or other eligible Dislocated Worker criteria?  (Y, N, X) (Note: X=Participant was not a Dislocated Worker). </t>
  </si>
  <si>
    <t xml:space="preserve">20 CFR Sec. 680.130 and 660, WIOA Sec.3(15), Local Workforce Service Plan </t>
  </si>
  <si>
    <t xml:space="preserve"> Electronic  Case File Supporting Documentation </t>
  </si>
  <si>
    <t xml:space="preserve">If required, was documentation in the case file of Selective Service Registration or an allowable exemption? (Y, N, X) (Note: X= exempt from selective service registration) (Note: Federal requirement for males born on or after January 1, 1960.)  </t>
  </si>
  <si>
    <t>29 USC 2939(h), 50 U.S.C. App. 453 WIOA Sec.189(h), and Local Workforce Service Plan</t>
  </si>
  <si>
    <r>
      <t xml:space="preserve">If the participant was a veteran, did the file contain documentation to verify veteran status? (Y, N, X) (Note: X= Participant was not a </t>
    </r>
    <r>
      <rPr>
        <sz val="10"/>
        <color rgb="FF000000"/>
        <rFont val="Arial"/>
        <family val="2"/>
      </rPr>
      <t>veteran).</t>
    </r>
  </si>
  <si>
    <t>WIOA Sec.3(63)(A) and (B), JVA 38 U.S.C. Section 4215 and 101, 20 CFR 1010.110, and Local Workforce Service Plan</t>
  </si>
  <si>
    <r>
      <t>DEO FG 00-004 rev. 06/08/07,</t>
    </r>
    <r>
      <rPr>
        <sz val="10"/>
        <color rgb="FF000000"/>
        <rFont val="Arial"/>
        <family val="2"/>
      </rPr>
      <t xml:space="preserve"> 20 CFR 683.600</t>
    </r>
  </si>
  <si>
    <t>If yes to #10, did the Grievance/Complaint and EEO/Discrimination Form include correct names and addresses for filing a grievance, appeal or EEO complaint? (Y, N, X)</t>
  </si>
  <si>
    <t>DEO FG 00-004 rev. 06/08/07, 20 CFR 683.599</t>
  </si>
  <si>
    <t xml:space="preserve">Was an Individualized Career Service entered in the State's MIS? An Individualized Career service at a minimum may include either a documented interview, evaluation, comprehensive assessment, career planning, an Individualized Employment Plan (IEP) or any other method through which enough information can be obtained to determine the participant’s eligibility for training services. (Note: N= Participant did not receive an Individualized Career Service).  (If N, question #14 and 15 will be X). </t>
  </si>
  <si>
    <t xml:space="preserve">20 CFR 678.430, WIOA Sec. 134 (c)(2)(A)(xii) and  TEGL 19-16 </t>
  </si>
  <si>
    <r>
      <t>If yes to #1</t>
    </r>
    <r>
      <rPr>
        <sz val="10"/>
        <color rgb="FF000000"/>
        <rFont val="Arial"/>
        <family val="2"/>
      </rPr>
      <t>3,  was documentation in the case file of the Individualized Career Service provided?  (Y, N, X) (Note: X = Participant did not receive an Individualized Career Service).</t>
    </r>
    <r>
      <rPr>
        <strike/>
        <sz val="10"/>
        <color rgb="FF000000"/>
        <rFont val="Arial"/>
        <family val="2"/>
      </rPr>
      <t xml:space="preserve"> </t>
    </r>
  </si>
  <si>
    <t>If  the participant was placed in a work-based training or work-based learning activity, was an IEP developed? (Y, N, X) (Note: X = Participant was not enrolled in a work-based learning or work-based training activity). (Note: The IEP requirement is applicable to participants placed in an work-based training or work-based learning activity after  6/11/2019).</t>
  </si>
  <si>
    <r>
      <t>20 CFR 680.210 and 680.220, WIOA sec. 134(c)(3)(A)(i), TEGL 19-16 and  Administrative Policies 009</t>
    </r>
    <r>
      <rPr>
        <sz val="10"/>
        <rFont val="Arial"/>
        <family val="2"/>
      </rPr>
      <t>, 100 and 109</t>
    </r>
  </si>
  <si>
    <r>
      <t xml:space="preserve">Did the participant receive a training service? (Y, N, X) (Note: X = Participant did not receive a training service.) (If N, question </t>
    </r>
    <r>
      <rPr>
        <sz val="10"/>
        <color rgb="FF000000"/>
        <rFont val="Arial"/>
        <family val="2"/>
      </rPr>
      <t xml:space="preserve">#17 through #19 will be X).  </t>
    </r>
  </si>
  <si>
    <t xml:space="preserve">If yes to #16, was the participant unlikely or unable to obtain or retain employment that leads to “self-sufficiency" (as locally defined by the LWDB) or were the wages comparable to or higher than wages from previous employment through individualized career services? (Y, N, X) (Note: X = Participant did not receive a training service).  </t>
  </si>
  <si>
    <t xml:space="preserve">If yes to #16, was the participant in need of training services to obtain or retain employment that leads to economic self-sufficiency? (Y, N, X) (Note: X = Participant did not receive a training service). </t>
  </si>
  <si>
    <t xml:space="preserve">If yes to #16, did the participant have the skills and qualifications to successfully participate in the selected training services? (Y, N, X) (Note: X = Participant did not receive a training service).  </t>
  </si>
  <si>
    <t xml:space="preserve">                                               </t>
  </si>
  <si>
    <r>
      <t xml:space="preserve">Was the participant provided a work </t>
    </r>
    <r>
      <rPr>
        <sz val="10"/>
        <color rgb="FF000000"/>
        <rFont val="Arial"/>
        <family val="2"/>
      </rPr>
      <t xml:space="preserve">experience (WE) activity? (Y, N) (Note: N = Participant did not receive a WE activity).  (If N, questions #21 through #31 will be X). </t>
    </r>
  </si>
  <si>
    <t xml:space="preserve">20 CFR Sec. 680.180, 680.190, 680.195,  680.200 and 680.480; WIOA Sec. 134(c)(2)(A)(xii)(VII), WIOA Sec. 134(d)(5), Local Workforce Service Plan and WE contract agreement </t>
  </si>
  <si>
    <t xml:space="preserve">If yes to #20, was the WE activity entered in the State's MIS? (Y, N, X) (Note: X = Participant did not receive a WE activity. N= Participant received a WE service but the activity was not entered in the MIS).  </t>
  </si>
  <si>
    <t xml:space="preserve">20 CFR Sec. 680.180, 680.190, 680.195 and 680.200, WIOA Sec. 134(c)(2)(A)(xii)(VII), WIOA Sec. 134(d)(5), Local Workforce Service Plan and WE contract agreement </t>
  </si>
  <si>
    <r>
      <t xml:space="preserve">If yes </t>
    </r>
    <r>
      <rPr>
        <sz val="10"/>
        <color rgb="FF000000"/>
        <rFont val="Arial"/>
        <family val="2"/>
      </rPr>
      <t>to #20, was a WE training agreement executed between the employer and the Local Workforce Development Board (LWDB) for the participant's training? (Y, N, X) (Note: X = Participant did not receive a WE activity).</t>
    </r>
  </si>
  <si>
    <t xml:space="preserve">20 CFR Sec. 680.180, 680.190, 680.195 and 680.200, WIOA Sec. 134(c)(2)(A)(xii)(VII), WIOA Sec. 134(d)(5), Administrative Policy 100, Local Workforce Service Plan and WE contract agreement </t>
  </si>
  <si>
    <t>Does the agreement/contract specify that funds will not be used to directly or indirectly assist, promote, or deter union organizing? (Y, N, X) (Note: X = Participant did not receive WE).</t>
  </si>
  <si>
    <t>20 CFR 680.700-840, WIOA Sec. 134(c)(3), WIOA Sec.181(b)(2) and (3), and Local Workforce Service Plan and Administrative Policy 009</t>
  </si>
  <si>
    <t>Does the agreement/contract specify that funds used will not be used to directly or indirectly aid in the filling of a job opening which is vacant because the former occupant is on strike, or is being locked out in the course of a labor dispute, or the filling of which is otherwise an issue in a labor dispute involving a work stoppage? (Y, N, X) (Note: X = Participant did not receive WE).</t>
  </si>
  <si>
    <r>
      <t>Was this a paid WE? (Y, N, X) (Note: X= Participant did not participate in a WE activity)</t>
    </r>
    <r>
      <rPr>
        <sz val="10"/>
        <color rgb="FF000000"/>
        <rFont val="Arial"/>
        <family val="2"/>
      </rPr>
      <t xml:space="preserve">. (Note: Transitional Jobs must be a paid activity). </t>
    </r>
  </si>
  <si>
    <t xml:space="preserve">20 CFR Sec. 680.180, 680.190, 680.195 and 680.200, WIOA Sec. 134(c)(2)(A)(xii)(VII), WIOA Sec. 134(d)(5), Fair Labor Standards Act, Local Workforce Service Plan and WE contract agreement </t>
  </si>
  <si>
    <t>If yes to #26, was the participant paid the wage stated in the agreement and were FLSA requirements met? (Y, N, X) (Note: X = Participant did not receive a WE activity).</t>
  </si>
  <si>
    <t xml:space="preserve"> 20 CFR Sec. 680.180, 680.190, 680.195 and 680.200, WIOA Sec. 134(c)(2)(A)(xii)(VII), WIOA Sec. 134(d)(5), Local Workforce Service Plan and WE contract agreement</t>
  </si>
  <si>
    <t>6A-23.010 Florida Administrative Code, Administrative Policy 100</t>
  </si>
  <si>
    <t xml:space="preserve">If a transitional job, was the WE combined with comprehensive career services and support services? (Y, N, X) (Note: X = Participant did not receive a WE activity). (Note: Question not applicable to other types of WE).  </t>
  </si>
  <si>
    <t>20 CFR 680.190, WIO Sec. 134(d)(5) and Local Workforce Service Plan</t>
  </si>
  <si>
    <r>
      <t>Was an occupational skills classroom trainingactivity entered in the State's MIS? (Y, N) (Note: N = Participant did not receive an occupational skills classroom train</t>
    </r>
    <r>
      <rPr>
        <sz val="10"/>
        <color rgb="FF000000"/>
        <rFont val="Arial"/>
        <family val="2"/>
      </rPr>
      <t>ing service</t>
    </r>
    <r>
      <rPr>
        <strike/>
        <sz val="10"/>
        <color rgb="FF000000"/>
        <rFont val="Arial"/>
        <family val="2"/>
      </rPr>
      <t>s</t>
    </r>
    <r>
      <rPr>
        <sz val="10"/>
        <color rgb="FF000000"/>
        <rFont val="Arial"/>
        <family val="2"/>
      </rPr>
      <t xml:space="preserve"> funded with Title I funds.) (If N, questions #33 through #37 will be X). </t>
    </r>
  </si>
  <si>
    <t>20 CFR 680.200, WIOA Sec.134</t>
  </si>
  <si>
    <t xml:space="preserve">DEO website, Local Eligible Training Provider List </t>
  </si>
  <si>
    <t xml:space="preserve">If an  occupational skills classroom training activity was provided, was an ITA used to pay for the training? (Y, N, X.) (Note: X = Participant did not receive an  occupational skills classroom training activity funded with Title I funds). </t>
  </si>
  <si>
    <t>20 CFR 680.410-420, WIOA Sec.134(c), Administrative Policy 90, TEGL 13-16</t>
  </si>
  <si>
    <t>If yes to #33, was the training provider on the local/state approved eligible training provider list (ETPL)? (Y, N, X.) (Note: X = Participant did not receive an occupational skills classroom training activity funded with Title I funds). (Note: RA programs are automatically considered eligible for the ETPL. Supporting documentation of approval form the Florida Department of Education, USDOL Office of Apprenticeship or another state must be maintained in the participant’s case file).</t>
  </si>
  <si>
    <t>20 CFR 680.410-420, WIOA Sec. 122 (b)(1)(D), WIOA Sec. 122 (b)(4)(A), WIOA Sec. 122 (a)(3), Administrative Policy 90, TEGL 13-16</t>
  </si>
  <si>
    <t xml:space="preserve">If yes to #34, was the training in a local/state demand occupation? (Y, N, X.) (Note: X = Participant did not receive an occupational skills classroom training activity funded with Title I funds). </t>
  </si>
  <si>
    <t xml:space="preserve">If no to #33,  was a training contract used to pay for the occupational skills classroom activity? (Y, N, X) (Note: If yes, a copy of the contract between the training institution and the LWDB must be made available for review). </t>
  </si>
  <si>
    <t>20 CFR 680.410-420, WIOA Sec. 122 (b)(1)(D), WIOA Sec. 134(c), Administrative Policy 90</t>
  </si>
  <si>
    <t xml:space="preserve">If an AEL activity was provided and Title I Adult and Dislocated Worker funds were used, was the AEL activity done concurrently or in coordination with an allowable training activity? (Y, N, X) (Note: X= Participant did not receive an AEL activity or an AEL activity was given but was not funded with Title I Adult and DW funding). </t>
  </si>
  <si>
    <t>20 CFR 680.350, WIOA Sec. 134(c)(3)(D)(X)</t>
  </si>
  <si>
    <t xml:space="preserve"> REGISTERED APPRENTICESHIP</t>
  </si>
  <si>
    <r>
      <t xml:space="preserve">Was a Registered Apprenticeship (RA) </t>
    </r>
    <r>
      <rPr>
        <sz val="10"/>
        <color rgb="FF000000"/>
        <rFont val="Arial"/>
        <family val="2"/>
      </rPr>
      <t xml:space="preserve">activity entered in the State's Management Information System (MIS)? (Y, N) (Note: If N, the participant did not receive a RA activity). (If N, questions #39 and #40 will be X). </t>
    </r>
  </si>
  <si>
    <t>20 CFR 680.200, WIOA Sec.134 (c) (3)(D)(viii), Administrative Policy 100, TEGL 13-16, TEN 3-18 and 31-16</t>
  </si>
  <si>
    <t xml:space="preserve">If yes to #38, is there documentation in the file to support the expenditure of funds for classroom training and/or work-based training with the RA sponsor, employer, and/or related classroom instruction provider? (ITA and/or other agreement) (Y, N, X) (Note: X = WIOA funds were not used to pay for the related instructions (classroom) or work-based training portion of the RA training activity or the participant did not receive a RA activity). </t>
  </si>
  <si>
    <t xml:space="preserve">If yes to #38, does the file contain a copy of the registration (with the Florida Department of Education, USDOL Office of Apprenticeship or another state) of the RA including the apprenticeship standards, and the executed apprenticeship agreement with the participant? (Y, N, X) (Note: X = WIOA funds were not used to pay for the related instructions (classroom) or work-based training portion of the RA training activity or the participant did not receive a RA activity). </t>
  </si>
  <si>
    <t xml:space="preserve">                                                                                           </t>
  </si>
  <si>
    <r>
      <t xml:space="preserve">Was On-The-Job (OJT), Customized Training (CT) or Incumbent Worker Training (IWT) provided to </t>
    </r>
    <r>
      <rPr>
        <sz val="10"/>
        <color rgb="FF000000"/>
        <rFont val="Arial"/>
        <family val="2"/>
      </rPr>
      <t xml:space="preserve">the participant? (Y, N) (Note: N = Participant did not receive an OJT, CT or IWT activity). (If N, questions #42 through #73 will be X). </t>
    </r>
  </si>
  <si>
    <t xml:space="preserve"> 20 CRF 680.770-840, WIOA Sec. 134(c)(3)(A), Local Workforce Service Plan and Administrative Policy 009 and 100</t>
  </si>
  <si>
    <t xml:space="preserve">If yes to #41, indicate the type of training provided (OJT, CT or IWT).  </t>
  </si>
  <si>
    <t xml:space="preserve"> 20 CRF 680.770, WIOA Sec. 134(c)(3)(A), and Local Workforce Service Plan and Administrative Policy 009 and 100</t>
  </si>
  <si>
    <t xml:space="preserve">If yes to #41, was an OJT, CT or IWT agreement executed between the employer or a RA program sponsor and the LWDB for the participant's training? (Y, N, X) (Note: X = Participant did not receive an OJT, CT or IWT activity). </t>
  </si>
  <si>
    <t xml:space="preserve"> 20 CFR 680.770-840, WIOA Sec. 134(c)(3)(A), and Local Workforce Service Plan and Administrative Policy 009 and 100</t>
  </si>
  <si>
    <t xml:space="preserve">Is documentation in the case file that the participant's OJT/CT/IWT start date was on or after the employer's OJT/CT/IWT contract effective date?  (Y, N, X) (Note: X = Participant did not receive an OJT, CT or IWT activity.) </t>
  </si>
  <si>
    <t xml:space="preserve"> 20 CFR 680.700-840, WIOA Sec. 134(c)(3)(A), and Local Workforce Service Plan and Administrative Policy 009 and 100</t>
  </si>
  <si>
    <t>If the training activity exceeded the contract time duration, was there justification of the reason? (Y, N, X) (Note: X = The training activity end date has not  exceeded the contract duration, or the participant did not receive an OJT, CT or IWT activity).</t>
  </si>
  <si>
    <r>
      <t xml:space="preserve">Was OJT provided to the participant? (Y, N) (If Y, verify that the OJT </t>
    </r>
    <r>
      <rPr>
        <sz val="10"/>
        <color rgb="FF000000"/>
        <rFont val="Arial"/>
        <family val="2"/>
      </rPr>
      <t>requirements in questions #48 through #59 are met). (Note: N = Participant did not receive OJT.) (If N, questions #48 through #59 will be X).</t>
    </r>
  </si>
  <si>
    <t xml:space="preserve"> 20 CFR 680.770-840, WIOA Sec. 134(c)(3), and Local Workforce Service Plan and Administrative Policy 009</t>
  </si>
  <si>
    <t xml:space="preserve"> 20 CFR 680.700-840, WIOA Sec. 134(c)(3), and Local Workforce Service Plan and Administrative Policy 009</t>
  </si>
  <si>
    <t xml:space="preserve">Did the case file contain timesheets or documentation of the calculation of hours worked  to support the participant’s engagement in the OJT activity? (Y, N, X) (Note: X = Participant did not receive an OJT activity). </t>
  </si>
  <si>
    <t>Local Workforce Service Plan and Administrative Policy 009 and 100</t>
  </si>
  <si>
    <t xml:space="preserve"> 20 CFR 680.700-840, WIOA Sec. 134(c)(3), and Local Workforce Service Plan and Administrative Policy 009 and 100</t>
  </si>
  <si>
    <t xml:space="preserve">Does the agreement/contract specify that funds used will not be used to directly or indirectly aid in the filling of a job opening which is vacant because the former occupant is on strike, or is being locked out in the course of a labor dispute, or the filling of which is otherwise an issue in a labor dispute involving a work stoppage? (Y, N, X) (Note: X = Participant did not receive OJT).    </t>
  </si>
  <si>
    <t xml:space="preserve"> 20 CFR 680.700-840, WIOA Sec. 134(c)(3), WIOA Sec.181(b)(2) and(3), and Local Workforce Service Plan and Administrative Policy 009 and 100</t>
  </si>
  <si>
    <r>
      <rPr>
        <sz val="10"/>
        <color rgb="FF000000"/>
        <rFont val="Arial"/>
        <family val="2"/>
      </rPr>
      <t xml:space="preserve"> 20 CFR 680.700-840, WIOA Sec. 134(c)(3)</t>
    </r>
    <r>
      <rPr>
        <strike/>
        <sz val="10"/>
        <color rgb="FF000000"/>
        <rFont val="Arial"/>
        <family val="2"/>
      </rPr>
      <t>(A)</t>
    </r>
    <r>
      <rPr>
        <sz val="10"/>
        <color rgb="FF000000"/>
        <rFont val="Arial"/>
        <family val="2"/>
      </rPr>
      <t>, and Local Workforce Service Plan and Administrative Policy 009</t>
    </r>
  </si>
  <si>
    <t xml:space="preserve">If yes to #53, is documentation in the case file of a referral to the OJT employer? (Y, N, X) (Note: X = Participant did not receive OJT or participant is an existing worker).  </t>
  </si>
  <si>
    <t>20 CFR 680.700-840, WIOA Sec. 134(c)(3), and Local Workforce Service Plan and Administrative Policy 009</t>
  </si>
  <si>
    <r>
      <t>If yes to #5</t>
    </r>
    <r>
      <rPr>
        <sz val="10"/>
        <color rgb="FF000000"/>
        <rFont val="Arial"/>
        <family val="2"/>
      </rPr>
      <t xml:space="preserve">4, does the job title on the referral match the occupation listed on the participant's IEP or case notes?  (Y, N, X) (Note: X = Participant did not receive OJT or participant is an existing worker).  </t>
    </r>
  </si>
  <si>
    <t xml:space="preserve">Was the OJT training  in a local demand occupation and included on the Targeted Occupation List (TOL)? (Y, N, X.) (Note: X = Participant did not receive OJT). </t>
  </si>
  <si>
    <t xml:space="preserve">20 CFR 680.220 and 680.210, WIOA sec. 134(c)(3)(A)(i) and Local Workforce Service Plan and Administrative Policy 009 </t>
  </si>
  <si>
    <t xml:space="preserve"> 20 CFR 680.700-840, WIOA Sec.3(44), and 134(c)(3), TEGL 13-15 and Local Workforce Service Plan and Administrative Policy 009</t>
  </si>
  <si>
    <r>
      <t>Was CT provided to the participant? (Y, N) (If Y, verify that the CT agreement/contract contain the requirements in questions #61</t>
    </r>
    <r>
      <rPr>
        <sz val="10"/>
        <color rgb="FF000000"/>
        <rFont val="Arial"/>
        <family val="2"/>
      </rPr>
      <t xml:space="preserve"> through #66). (Note: N= Participant did not receive CT). (If N, questions #61 through #66</t>
    </r>
    <r>
      <rPr>
        <sz val="10"/>
        <color rgb="FFFF0000"/>
        <rFont val="Arial"/>
        <family val="2"/>
      </rPr>
      <t xml:space="preserve"> </t>
    </r>
    <r>
      <rPr>
        <sz val="10"/>
        <color rgb="FF000000"/>
        <rFont val="Arial"/>
        <family val="2"/>
      </rPr>
      <t>will be X).</t>
    </r>
  </si>
  <si>
    <r>
      <rPr>
        <sz val="10"/>
        <color rgb="FF000000"/>
        <rFont val="Arial"/>
        <family val="2"/>
      </rPr>
      <t>20 CFR 680.770-840, WIOA Sec. 134(c)(3), and Local Workforce Service Plan and Administrativ</t>
    </r>
    <r>
      <rPr>
        <sz val="10"/>
        <rFont val="Arial"/>
        <family val="2"/>
      </rPr>
      <t>e Policy 100</t>
    </r>
  </si>
  <si>
    <r>
      <t xml:space="preserve">Was IWT provided to the participant? (Y, N) (If Y, verify </t>
    </r>
    <r>
      <rPr>
        <sz val="10"/>
        <color rgb="FF000000"/>
        <rFont val="Arial"/>
        <family val="2"/>
      </rPr>
      <t>that the IWT agreement/contract contain the requirements in questions #68 through #73). (Note: N= Participant did not receive IWT). (If N, questions #68 through #73 will be X).</t>
    </r>
  </si>
  <si>
    <r>
      <rPr>
        <sz val="10"/>
        <color rgb="FF000000"/>
        <rFont val="Arial"/>
        <family val="2"/>
      </rPr>
      <t xml:space="preserve"> </t>
    </r>
    <r>
      <rPr>
        <sz val="10"/>
        <rFont val="Arial"/>
        <family val="2"/>
      </rPr>
      <t>20 CFR 680.770-840, WIOA Sec. 134(c)(3)(A), and Local Workforce Service Plan and Administrative Policy 100</t>
    </r>
  </si>
  <si>
    <t>DISASTER-RECOVERY-DISLOCATED WORKER GRANT TEMPORARY  EMPLOYMENT</t>
  </si>
  <si>
    <r>
      <t xml:space="preserve">Was the participant placed on a temporary disaster-relief job? (Y, N) (Note: N = Participant was not placed on temporary disaster-relief job). (If N, questions </t>
    </r>
    <r>
      <rPr>
        <sz val="10"/>
        <color rgb="FF000000"/>
        <rFont val="Arial"/>
        <family val="2"/>
      </rPr>
      <t>#75 through #83</t>
    </r>
    <r>
      <rPr>
        <sz val="10"/>
        <color rgb="FFFF0000"/>
        <rFont val="Arial"/>
        <family val="2"/>
      </rPr>
      <t xml:space="preserve"> </t>
    </r>
    <r>
      <rPr>
        <sz val="10"/>
        <color rgb="FF000000"/>
        <rFont val="Arial"/>
        <family val="2"/>
      </rPr>
      <t>will be X).</t>
    </r>
  </si>
  <si>
    <r>
      <t xml:space="preserve"> WIOA Sec. 170(d), 20 CFR Part 687, TEGL  </t>
    </r>
    <r>
      <rPr>
        <sz val="10"/>
        <rFont val="Arial"/>
        <family val="2"/>
      </rPr>
      <t>16-21,</t>
    </r>
    <r>
      <rPr>
        <sz val="10"/>
        <color rgb="FF000000"/>
        <rFont val="Arial"/>
        <family val="2"/>
      </rPr>
      <t xml:space="preserve"> Local Workforce Service Plan and Notice of Funds Availability (NFA)</t>
    </r>
  </si>
  <si>
    <t xml:space="preserve"> WIOA Sec. 170(d), 20 CFR Part 687, TEGL 2-15, Local Workforce Service Plan and Notice of Funds Availability (NFA)</t>
  </si>
  <si>
    <t>WIOA Sec. 170(d), 20 CFR Part 687, TEGL 16-21, Local Workforce Service Plan, Notice of Funds Availability (NFA) and Administrative Policy 113</t>
  </si>
  <si>
    <t>If yes to  #78, was documentation in the file that the work is necessary to remove health and safety hazards to the larger community located on private lands or around homes or other structures, and only to return them to a safe and habitable level, or that the work is intended to address or alleviate specific economic or employment-related impacts of the disaster? (Y, N, X) (Note: X = Participant was not placed on temporary disaster-relief job or was not placed on private property).</t>
  </si>
  <si>
    <t>If yes to #78, was there documentation in the file that the placement follows the LWDB’s policies and procedures related to how work on private properties falls within the LWDB’s priority of disaster-relief activities and how priority is given to the homes of older individuals, individuals with disabilities, and low-income individuals? (Y, N, X) (Note: X = Participant was not placed on temporary disaster-relief job or was not placed on private property).</t>
  </si>
  <si>
    <r>
      <t xml:space="preserve">Are the job </t>
    </r>
    <r>
      <rPr>
        <sz val="10"/>
        <color rgb="FF000000"/>
        <rFont val="Arial"/>
        <family val="2"/>
      </rPr>
      <t>duties limited to disaster-relief activities involving demolition, cleaning, repair, renovation, and reconstruction of pu</t>
    </r>
    <r>
      <rPr>
        <sz val="10"/>
        <rFont val="Arial"/>
        <family val="2"/>
      </rPr>
      <t>blic or private properties</t>
    </r>
    <r>
      <rPr>
        <sz val="10"/>
        <color rgb="FF000000"/>
        <rFont val="Arial"/>
        <family val="2"/>
      </rPr>
      <t>, damaged by the storm, or for the provision of humanitarian assistance for disaster victims? (Y, N, X) (Note: X = Participant was not placed on temporary disaster-relief job).</t>
    </r>
  </si>
  <si>
    <t>WIOA Sec. 170(d), 20 CFR Part 687, TEGL   16-21, Local Workforce Service Plan, Notice of Funds Availability (NFA) and Administrative Policy 113</t>
  </si>
  <si>
    <t>Was the participant enrolled, at any time within the Program Year (PY), in an education or training program? (Y, N) (If "N" Questions #85 through #88 will be "X").</t>
  </si>
  <si>
    <t>20 CFR Part 677.155 (a)(v), WIOA Sec. 116 and TEGL 10-16 Change 1</t>
  </si>
  <si>
    <t>If yes to #84, was at least one (1) Measurable Skill Gains recorded in the State MIS during each applicable Program Year. (Y, N, X) (X = Participant was not enrolled in education or training, the program year has not ended or the high school diploma/General Education Diploma (GED) was recorded in the credential tab).</t>
  </si>
  <si>
    <t>If yes to #85, select the type of Measurable Skill Gains recorded. (X)</t>
  </si>
  <si>
    <t>86a</t>
  </si>
  <si>
    <r>
      <rPr>
        <b/>
        <sz val="10"/>
        <rFont val="Arial"/>
        <family val="2"/>
      </rPr>
      <t xml:space="preserve">Educational Functioning Level (EFL): </t>
    </r>
    <r>
      <rPr>
        <sz val="10"/>
        <rFont val="Arial"/>
        <family val="2"/>
      </rPr>
      <t xml:space="preserve">Achievement of at least one educational functioning level of a participant in an educational program that provides instruction below the post- secondary level. (Y, X)  </t>
    </r>
  </si>
  <si>
    <t>86b</t>
  </si>
  <si>
    <r>
      <rPr>
        <b/>
        <sz val="10"/>
        <rFont val="Arial"/>
        <family val="2"/>
      </rPr>
      <t xml:space="preserve">Attainment of a high school diploma or its recognized  equivalent. </t>
    </r>
    <r>
      <rPr>
        <sz val="10"/>
        <rFont val="Arial"/>
        <family val="2"/>
      </rPr>
      <t xml:space="preserve">(Y, X)  </t>
    </r>
  </si>
  <si>
    <t>86c</t>
  </si>
  <si>
    <t>86d</t>
  </si>
  <si>
    <r>
      <rPr>
        <b/>
        <sz val="10"/>
        <rFont val="Arial"/>
        <family val="2"/>
      </rPr>
      <t>Training Milestone:</t>
    </r>
    <r>
      <rPr>
        <sz val="10"/>
        <rFont val="Arial"/>
        <family val="2"/>
      </rPr>
      <t xml:space="preserve"> Satisfactory or better progress report, toward established milestones, from an employer/training provider who is providing training (e.g., completion of on-the-job training (OJT), completion of 1 year of an apprenticeship program, etc.). (Y, X)  </t>
    </r>
  </si>
  <si>
    <t>20 CFR Part 677.155 (a)(v), WIOA Sec. 116 and TEGL 10-16</t>
  </si>
  <si>
    <t>86e</t>
  </si>
  <si>
    <r>
      <rPr>
        <b/>
        <sz val="10"/>
        <rFont val="Arial"/>
        <family val="2"/>
      </rPr>
      <t>Skills Progression:</t>
    </r>
    <r>
      <rPr>
        <sz val="10"/>
        <rFont val="Arial"/>
        <family val="2"/>
      </rPr>
      <t xml:space="preserve"> Successful passage of an exam that is required for a particular occupation, progress in attaining technical or occupational skills as evidenced by trade- related benchmarks such as knowledge-based exams. (Y, X)  </t>
    </r>
  </si>
  <si>
    <t>If yes to #85, does the participant case file contain documentation of a Measurable Skill Gains showing the participant’s interim progress toward the completion of their educational or training requirements? (Y, N, X) (X = Participant was not enrolled in educational or training or the program year has not ended).</t>
  </si>
  <si>
    <t>If yes to #87, does the documentation in the case file match the Measurable Skill Gains entered in the MIS? (Y, N, X) (X = Participant was not enrolled in educational or training or the program year has not ended).</t>
  </si>
  <si>
    <t xml:space="preserve">Was an industry recognized credential attainment entered in the MIS? (Y, N, X.)  (Note: X = Participant did not receive an industry recognized credential.) (If X, questions #90 and #91 will be X). </t>
  </si>
  <si>
    <t>Federal Data Validation Requirements
TEGL 10-16 Change 1, WIOA Sec. 3(52)</t>
  </si>
  <si>
    <t>If yes to #89, was documentation in the participant's case file to verify  that  the credential was industry recognized? (Y, N, X) (Note: X = Participant did not receive an industry recognized credential).</t>
  </si>
  <si>
    <t>If yes to #90, did the credential attainment date and type match the credential attainment information entered in the MIS? (Y, N, X.) (Note: X =Participant did not receive an industry recognized credential).</t>
  </si>
  <si>
    <r>
      <t xml:space="preserve">Was a supportive service activity entered in the State MIS? (Y, N) (Note: N = Participant did not receive a supportive service.) (If N, </t>
    </r>
    <r>
      <rPr>
        <sz val="10"/>
        <color rgb="FF000000"/>
        <rFont val="Arial"/>
        <family val="2"/>
      </rPr>
      <t xml:space="preserve">questions #93 through #96 will be an X). </t>
    </r>
  </si>
  <si>
    <t xml:space="preserve">If yes to #92, was there documentation in the participant case file to verify the supportive service provided? (Y, N, X) (Note: X = Participant did not receive a supportive service). </t>
  </si>
  <si>
    <t xml:space="preserve">Did the supportive service activity documented in the case file match the support service entered in the State's MIS? (Y, N, X) (Note: X = Participant did not receive a supportive service). </t>
  </si>
  <si>
    <t xml:space="preserve">Was the determination of need for the supportive service documented in the participant's IEP and/ or  case file? (Y, N, X) (Note: X = Participant did not receive a supportive service). (Note: If the participant received training services the supportive service must be identified in the IEP). </t>
  </si>
  <si>
    <t>20 CFR 680.900-970, 2 CFR 200.300-303, WIOA Sec. 3 (59) and Sec. 134(d)(2), and Local Supportive Service Policy, Administrative Policy 100 and 109</t>
  </si>
  <si>
    <r>
      <t>Was the participant exited in the State’s MIS? (Y, N) (N = Case is open or there is a WIOA case closure but no exit)</t>
    </r>
    <r>
      <rPr>
        <sz val="10"/>
        <color rgb="FF000000"/>
        <rFont val="Arial"/>
        <family val="2"/>
      </rPr>
      <t xml:space="preserve">. (If N, questions #98 through #104 will be X). </t>
    </r>
  </si>
  <si>
    <t>20 CFR 677.150(C),  and Federal Data Validation Requirements</t>
  </si>
  <si>
    <t xml:space="preserve">If yes to #97, and the participant exited with unsubsidized employment, was documentation in the case file to verify the employment start date and wage information?  (Y, N, X.) (X = Participant did not exit with employment). </t>
  </si>
  <si>
    <r>
      <t xml:space="preserve"> Federal Data Validation Requirements, and </t>
    </r>
    <r>
      <rPr>
        <sz val="10"/>
        <rFont val="Arial"/>
        <family val="2"/>
      </rPr>
      <t>20 CFR 677.175, WIOA Sec.116</t>
    </r>
  </si>
  <si>
    <t xml:space="preserve">If yes to #98, was the employment information accurately entered in the State MIS? (Y, N, X.) (X = Participant did not exit with employment). </t>
  </si>
  <si>
    <t xml:space="preserve"> Federal Data Validation Requirements and TEGL 23-19</t>
  </si>
  <si>
    <t>If the participant entered unsubsidized employment upon exit, was a follow-up service offered and/or provided and documented in the State's MIS? (Y, N, X) (Note: X = If the participant was a CT participant, did not exit into unsubsidized employment, participant declined follow-up services, or the participant cannot be located). (If X, question #101 will be X).                                                                                                                                                                                                                   Note: Although case notes can be used to document follow-up services, it is recommended that follow-up service codes are entered in the State’s MIS to match the type of follow-up services provided.</t>
  </si>
  <si>
    <t>20 CFR 680.150, WIOA Sec. 134(c) (2)(A)(xiii), TEGL 19-16, Local Follow-up Policy</t>
  </si>
  <si>
    <t xml:space="preserve">If yes to #100, was documentation in the case file that the follow-up service provided was an allowable activity (i.e. non-monetary) and did not exceed 12 months after the first day of unsubsidized employment? (Y, N, X) (Note: X = Participant did not receive follow-up services). </t>
  </si>
  <si>
    <t>20 CFR 680.150,  WIOA Sec. 134(c) (2)(A)(xiii), TEGL 19-16</t>
  </si>
  <si>
    <t xml:space="preserve">Were required follow-ups conducted for each of the 1st, 2nd, 3rd, and 4th quarters after exit intervals, as applicable? (Y, N, X) (Note: If N, questions #103 and #104 will be X). (Note: X = Participant's case is currently open, there is a case closure, but participant has not exited the program, follow-up is not due, or the participant cannot be located). </t>
  </si>
  <si>
    <t xml:space="preserve">20 CFR 677.175 WIOA Sec.116 and  Master Cooperative Agreement  </t>
  </si>
  <si>
    <t>If yes to #102, were the follow-ups conducted by the due date indicated in the follow-up table in the MIS? (Y, N, X) (Note: X=Participant cannot be located).</t>
  </si>
  <si>
    <t xml:space="preserve">20 CFR 677.155 and 175, WIOA Sec.116  and  Master Cooperative Agreement  </t>
  </si>
  <si>
    <t xml:space="preserve">If yes to #103, was employment information correctly entered in the follow-up fields in the State MIS for each applicable quarter and properly verified?  (Y, N, X) (Note: X =Participant was not employed during the time of the follow up or the participant cannot be located). </t>
  </si>
  <si>
    <t xml:space="preserve">20 CFR 677.155 and 175, WIOA Sec.116 and  Master Cooperative Agreement  </t>
  </si>
  <si>
    <t xml:space="preserve">Number of Blank Cells: </t>
  </si>
  <si>
    <r>
      <t xml:space="preserve">Other Noncompliance Issues(ONI)- Requiring Corrective Action: </t>
    </r>
    <r>
      <rPr>
        <sz val="10"/>
        <rFont val="Arial"/>
        <family val="2"/>
      </rPr>
      <t>General noncompliance conditions considered lower risk findings but could potentially result in higher risk findings based on the nature of the deficiency (i.e. repeat violations, issues indicative of systemic problems in program operations, questioned costs, etc.).  Other Noncompliance Issues are expected to be responded to in the CAP.</t>
    </r>
  </si>
  <si>
    <t>Formula Youth</t>
  </si>
  <si>
    <t>Formula Adult and Dislocated Worker</t>
  </si>
  <si>
    <t>Adult Special Project(s)</t>
  </si>
  <si>
    <t>Last Name</t>
  </si>
  <si>
    <t>First Name</t>
  </si>
  <si>
    <t>State ID/EFM ID</t>
  </si>
  <si>
    <t xml:space="preserve">Funding Stream </t>
  </si>
  <si>
    <t>Case ID</t>
  </si>
  <si>
    <t>Youth Special Project(s)</t>
  </si>
  <si>
    <t>LWDB 1 - Escarosa</t>
  </si>
  <si>
    <t>Y</t>
  </si>
  <si>
    <t>LWDB 2 - Okaloosa Walton</t>
  </si>
  <si>
    <t>Reviewer Name: Sharmarie Gray</t>
  </si>
  <si>
    <t>N</t>
  </si>
  <si>
    <t>X</t>
  </si>
  <si>
    <t>LWDB 3 - Chipola</t>
  </si>
  <si>
    <t>Reviewer Name: Vincent Lynn</t>
  </si>
  <si>
    <t>A</t>
  </si>
  <si>
    <t>OJT</t>
  </si>
  <si>
    <t>LWDB 4 - Gulfcoast</t>
  </si>
  <si>
    <t xml:space="preserve">Reviewer Name: </t>
  </si>
  <si>
    <t>CT</t>
  </si>
  <si>
    <t>LWDB 5 - Capital Region*</t>
  </si>
  <si>
    <t>Reviewer Name:</t>
  </si>
  <si>
    <t>IWT</t>
  </si>
  <si>
    <t>LWDB 6 - North Florida</t>
  </si>
  <si>
    <t>LWDB 7 - Florida Crown</t>
  </si>
  <si>
    <t>LWDB 8 - Northeast Florida</t>
  </si>
  <si>
    <t>LWDB 9 - North Central Florida</t>
  </si>
  <si>
    <t>LWDB 10 - Citrus Levy Marion</t>
  </si>
  <si>
    <t>LWDB 11 - Flagler Volusia</t>
  </si>
  <si>
    <t>LWDB 12 - Central Florida</t>
  </si>
  <si>
    <t>LWDB 13 - Brevard</t>
  </si>
  <si>
    <t>LWDB 14 - Pinellas</t>
  </si>
  <si>
    <t>LWDB 15 - Tampa Bay*</t>
  </si>
  <si>
    <t>LWDB 16 - Pasco Hernando</t>
  </si>
  <si>
    <t>LWDB 17 - Polk*</t>
  </si>
  <si>
    <t>LWDB 18 - Suncoast*</t>
  </si>
  <si>
    <t>LWDB 19 - Heartland*</t>
  </si>
  <si>
    <t>LWDB 20 - Research Coast*</t>
  </si>
  <si>
    <t>LWDB 21 - Palm Beach County*</t>
  </si>
  <si>
    <t>LWDB 22 - Broward</t>
  </si>
  <si>
    <t>LWDB 23 - South Florida*</t>
  </si>
  <si>
    <t>LWDB 24 - Southwest Florida*</t>
  </si>
  <si>
    <t xml:space="preserve"> 20 CFR 680.120, .600, and .640, WIOA Sec. 3(36), WIOA Local Workforce Plan, and AP 122</t>
  </si>
  <si>
    <t>WIOA Adult and Dislocated Worker Programmatic Review Tool PY 2023-2024</t>
  </si>
  <si>
    <t>20 CFR 683.600</t>
  </si>
  <si>
    <t>20 CFR 683.599</t>
  </si>
  <si>
    <t xml:space="preserve">20 CFR Sec. 680.180, 680.190, 680.195, and 680.200; WIOA Sec. 134(c)(2)(A)(xii)(VII), WIOA Sec. 134(d)(5), WIOA Local Workforce Plan, and WE contract agreement </t>
  </si>
  <si>
    <t xml:space="preserve"> 20 CFR Sec. 680.180, 680.190, 680.195 and 680.200, WIOA Sec. 134(c)(2)(A)(xii)(VII), WIOA Sec. 134(d)(5), WIOA Local Workforce Plan, and WE contract agreement</t>
  </si>
  <si>
    <t xml:space="preserve">20 CFR Sec. 680.180, 680.190, 680.195 and 680.200, WIOA Sec. 134(c)(2)(A)(xii)(VII), WIOA Sec. 134(d)(5), WIOA Local Workforce Plan, and WE contract agreement </t>
  </si>
  <si>
    <t xml:space="preserve">20 CFR Sec. 680.180, 680.190, 680.195 and 680.200, WIOA Sec. 134(c)(2)(A)(xii)(VII), WIOA Sec. 134(d)(5), Fair Labor Standards Act, WIOA Local Workforce Plan, and WE contract agreement </t>
  </si>
  <si>
    <t>20 CRF 680.770-840, WIOA Sec. 134(c)(3)(A), WIOA Local Workforce Plan, and Administrative Policy 009 and 100</t>
  </si>
  <si>
    <t>20 CRF 680.770, WIOA Sec. 134(c)(3)(A), WIOA Local Workforce Plan, and Administrative Policy 009 and 100</t>
  </si>
  <si>
    <t>20 CFR 680.770-840, WIOA Sec. 134(c)(3)(A), WIOA Local Workforce Plan, and Administrative Policy 009 and 100</t>
  </si>
  <si>
    <t>20 CFR 680.700-840, WIOA Sec. 134(c)(3), LWDB Local Plan, and Administrative Policy 009 and 100</t>
  </si>
  <si>
    <t>20 CFR 680.700-840, WIOA Sec. 134(c)(3)(A), and WIOA Local Workforce Plan, and Administrative Policy 009 and 100</t>
  </si>
  <si>
    <t>20 CFR 680.770-840, WIOA Sec. 134(c)(3), and WIOA Local Workforce Plan, and Administrative Policy 009</t>
  </si>
  <si>
    <t>20 CFR 680.700-840, WIOA Sec. 134(c)(3), and WIOA Local Workforce Plan, and Administrative Policy 009</t>
  </si>
  <si>
    <t>WIOA Local Workforce Plan, and Administrative Policy 009 and 100</t>
  </si>
  <si>
    <t xml:space="preserve">20 CFR 680.220 and 680.210, WIOA sec. 134(c)(3)(A)(i), and WIOA Local Workforce Plan, and Administrative Policy 009 </t>
  </si>
  <si>
    <t>20 CFR 680.700-840, WIOA Sec.3(44), and 134(c)(3), TEGL 13-15 and WIOA Local Workforce Plan, and Administrative Policy 009</t>
  </si>
  <si>
    <t>20 CFR 680.150, WIOA Sec. 134(c) (2)(A)(xiii), TEGL 19-16,and Local Follow-up Policy</t>
  </si>
  <si>
    <t>20 CFR 680.150, WIOA Sec. 134(c) (2)(A)(xiii), and TEGL 19-16</t>
  </si>
  <si>
    <t xml:space="preserve"> Federal Data Validation Requirements and TEGL 23-19 change 2</t>
  </si>
  <si>
    <t>20 CFR 680.900-970, WIOA Sec. 3 (59) and Sec. 134(d)(2), AP 109, and Local Supportive Service Policy</t>
  </si>
  <si>
    <t>20 CFR 680.900-970, 2 CFR 200.300-303, WIOA Sec. 3 (59) and Sec. 134(d)(2), Local Supportive Service Policy, and Administrative Policy 100 and 109</t>
  </si>
  <si>
    <t>Federal Data Validation Requirements
TEGL 10-16 Change 2, WIOA Sec. 3(52)</t>
  </si>
  <si>
    <t>Federal Data Validation Requirements
TEGL 10-16 Change 2, and WIOA Sec. 3(52)</t>
  </si>
  <si>
    <t>20 CFR Part 677.155 (a)(v), WIOA Sec. 116 and TEGL 10-16 Change 2 and 14-18</t>
  </si>
  <si>
    <t>20 CFR 680.770-840, WIOA Sec. 134(c)(3)(A), WIOA Local Workforce Plan, and Administrative Policy 100</t>
  </si>
  <si>
    <t xml:space="preserve"> 20 CFR 680.700-840, WIOA Sec. 134(c)(3)(A), WIOA Local Workforce Plan, and Administrative Policy 100</t>
  </si>
  <si>
    <t>20 CFR 680.770-840, WIOA Sec. 134(c)(3), WIOA Local Workforce Plan, and Administrative Policy 100</t>
  </si>
  <si>
    <t xml:space="preserve">WIOA Sec. 3(2) and 3(15), and AP 122 </t>
  </si>
  <si>
    <t>20 CFR 680.120, WIOA Sec.3(2), and AP 122</t>
  </si>
  <si>
    <t xml:space="preserve"> WIOA Sec.188 (a)(5), 29 USC 2938(a)(5), 20 CFR 683.285(a)(5), and AP 122</t>
  </si>
  <si>
    <t>29 USC 2939(h), 50 U.S.C. App. 453, WIOA Sec.189(h), and AP 122</t>
  </si>
  <si>
    <t>WIOA Sec.3(63)(A) and (B), JVA 38 U.S.C. Section 4215 and 101, 20 CFR 1010.110, and WIOA Local Workforce Plan</t>
  </si>
  <si>
    <t xml:space="preserve">20 CFR Sec. 680.180, 680.190, 680.195 and 680.200, WIOA Sec. 134(c)(2)(A)(xii)(VII), WIOA Sec. 134(d)(5), Administrative Policy 100, WIOA Local Workforce Plan, and WE contract agreement </t>
  </si>
  <si>
    <t>6A-23.010 Florida Administrative Code, and Administrative Policy 100</t>
  </si>
  <si>
    <t>20 CFR 680.190, WIO Sec. 134(d)(5) and LWDB Local Workforce Plan</t>
  </si>
  <si>
    <t>20 CFR 680.200, and WIOA Sec.134</t>
  </si>
  <si>
    <t>20 CFR 680.410-420, WIOA Sec. 134(c), Administrative Policy 90, and TEGL19-16</t>
  </si>
  <si>
    <t>20 CFR 680.410-420, WIOA Sec. 122 (b)(1)(D), WIOA Sec. 122 (b)(4)(A), WIOA Sec. 122 (a)(3), Administrative Policy 90, and TEGL 19-16</t>
  </si>
  <si>
    <t xml:space="preserve">FloridaCommerce website, Local Eligible Training Provider List </t>
  </si>
  <si>
    <t>20 CFR 680.410-420, WIOA Sec. 122 (b)(1)(D), WIOA Sec. 134(c), Administrative Policy 90, and TEGL 19-16 and 21-22</t>
  </si>
  <si>
    <t>20 CFR 680.350, WIOA Sec. 134(c)(3)(D)(X), and TEGL 19-16</t>
  </si>
  <si>
    <t>20 CFR 680.200, WIOA Sec.134 (c)(3)(D)(viii), Administrative Policy 100, TEGL 13-16 and 8-19 Change 1</t>
  </si>
  <si>
    <t xml:space="preserve">Were required follow-ups conducted for each of the 1st, 2nd, 3rd, and 4th quarters after exit intervals, as applicable? (Y, N, X) (Note: If N, questions #87 and #88 will be X). (Note: X = Participant's case is currently open, there is a case closure, but participant has not exited the program, follow-up is not due, or the participant cannot be located). </t>
  </si>
  <si>
    <t>If yes to #86, were the follow-ups conducted by the due date indicated in the follow-up table in the MIS? (Y, N, X) (Note: X=Participant cannot be located).</t>
  </si>
  <si>
    <t xml:space="preserve">If yes to #87, was employment information correctly entered in the follow-up fields in the State MIS for each applicable quarter and properly verified? (Y, N, X) (Note: X =Participant was not employed during the time of the follow up or the participant cannot be located). </t>
  </si>
  <si>
    <t>If the participant entered unsubsidized employment upon exit, was a follow-up service offered and/or provided and documented in the State's MIS? (Y, N, X) (Note: X = If the participant was a CT participant, did not exit into unsubsidized employment, participant declined follow-up services, or the participant cannot be located). (If X, question #85 will be X). 
Note: Although case notes can be used to document follow-up services, it is recommended that follow-up service codes are entered in the State’s MIS to match the type of follow-up services provided.</t>
  </si>
  <si>
    <t xml:space="preserve">If yes to #84, was documentation in the case file that the follow-up service provided was an allowable activity (i.e., non-monetary) and did not exceed 12 months after the first day of unsubsidized employment? (Y, N, X) (Note: X = Participant did not receive follow-up services). </t>
  </si>
  <si>
    <t xml:space="preserve">Was the participant exited in the State’s MIS? (Y, N) (N = Case is open or there is a WIOA case closure but no exit). (If N, questions #82 through #88 will be X). </t>
  </si>
  <si>
    <t xml:space="preserve">If yes to #81, and the participant exited with unsubsidized employment, was documentation in the case file to verify the employment start date and wage information? (Y, N, X.) (Note: X = Participant did not exit with employment). </t>
  </si>
  <si>
    <t xml:space="preserve">If yes to #82, was the employment information accurately entered in the State MIS? (Y, N, X.) (X (Note: X = Participant did not exit with employment). </t>
  </si>
  <si>
    <t xml:space="preserve">Was a supportive service activity entered in the State MIS? (Y, N) (Note: N = Participant did not receive a supportive service.) (If N, questions #77 through #80 will be an X). </t>
  </si>
  <si>
    <t xml:space="preserve">If yes to #76, was there documentation in the participant case file to verify the supportive service provided? (Y, N, X) (Note: X = Participant did not receive a supportive service). </t>
  </si>
  <si>
    <t xml:space="preserve">Was a credential attainment entered in the MIS? (Y, N, X.) (Note: N = Participant did not receive a credential.) (If N, questions #74 and #75 will be X). </t>
  </si>
  <si>
    <t>If yes to #73, was documentation in the participant's case file to verify that the credential was a high school diploma or its recognized equivalent, an industry-recognized certificate or certification, a certificate of completion of an apprenticeship, a license recognized by the State or Federal government, or an associate or baccalaureate degree, as well as graduate degrees for purposes of the VR program? (Y, N, X) (Note: X = Participant did not receive a credential attainment).</t>
  </si>
  <si>
    <t>If yes to #74, did the credential attainment date and type match the credential attainment information entered in the MIS? (Y, N, X.) (Note: X =Participant did not receive a credential attainment).</t>
  </si>
  <si>
    <t>Was the participant enrolled, at any time within the Program Year (PY), in an education or training program? (Y, N) (If "N" Questions #69 through #72 will be "X").</t>
  </si>
  <si>
    <t>If yes to #69, select the type of Measurable Skill Gains recorded. (X)</t>
  </si>
  <si>
    <r>
      <t xml:space="preserve">Educational Functioning Level (EFL): </t>
    </r>
    <r>
      <rPr>
        <sz val="10"/>
        <rFont val="Arial"/>
        <family val="2"/>
      </rPr>
      <t xml:space="preserve">Achievement of at least one educational functioning level of a participant in an educational program that provides instruction below the post- secondary level. (Y, X) </t>
    </r>
  </si>
  <si>
    <r>
      <t>Attainment of a high school diploma or its recognized equivalent.</t>
    </r>
    <r>
      <rPr>
        <sz val="10"/>
        <rFont val="Arial"/>
        <family val="2"/>
      </rPr>
      <t xml:space="preserve"> (Y, X) </t>
    </r>
  </si>
  <si>
    <r>
      <t>Secondary or Post-Secondary Transcript/Report Card:</t>
    </r>
    <r>
      <rPr>
        <sz val="10"/>
        <rFont val="Arial"/>
        <family val="2"/>
      </rPr>
      <t xml:space="preserve"> Transcript or report card for either secondary or post-secondary education that shows a participant is achieving the state unit’s academic standards. (Y, X) Note: Full Time Student-Completion of a minimum of 12 hours for one semester or Part Time Student-Completion of a minimum of 12 credit hours over the course of two consecutive semesters during a program year. </t>
    </r>
  </si>
  <si>
    <r>
      <t>Training Milestone:</t>
    </r>
    <r>
      <rPr>
        <sz val="10"/>
        <rFont val="Arial"/>
        <family val="2"/>
      </rPr>
      <t xml:space="preserve"> Satisfactory or better progress report, toward established milestones, from an employer/training provider who is providing training (e.g., completion of on-the-job training (OJT), completion of 1 year of an apprenticeship program, etc.). (Y, X) </t>
    </r>
  </si>
  <si>
    <r>
      <t xml:space="preserve">Skills Progression: </t>
    </r>
    <r>
      <rPr>
        <sz val="10"/>
        <rFont val="Arial"/>
        <family val="2"/>
      </rPr>
      <t xml:space="preserve">Successful passage of an exam that is required for a particular occupation, progress in attaining technical or occupational skills as evidenced by trade- related benchmarks such as knowledge-based exams. (Y, X) </t>
    </r>
  </si>
  <si>
    <t>If yes to #69, does the participant case file contain documentation of a Measurable Skill Gains showing the participant’s interim progress toward the completion of their educational or training requirements? (Y, N, X) (X = Participant was not enrolled in educational or training or the program year has not ended).</t>
  </si>
  <si>
    <t>If yes to #71, does the documentation in the case file match the Measurable Skill Gains entered in the MIS? (Y, N, X) (X = Participant was not enrolled in educational or training or the program year has not ended).</t>
  </si>
  <si>
    <t>Was IWT provided to the participant? (Y, N) (If Y, verify that the IWT agreement/contract contain the requirements in questions #64 through #67). (Note: N= Participant did not receive IWT). (If N, questions #64 through #67 will be X).</t>
  </si>
  <si>
    <t>Was CT provided to the participant? (Y, N) (If Y, verify that the CT agreement/contract contain the requirements in questions #59 through #62). (Note: N= Participant did not receive CT). (If N, questions #59 through #62 will be X).</t>
  </si>
  <si>
    <t>Was OJT provided to the participant? (Y, N) (If Y, verify that the OJT requirements in questions #49 through #57 are met). (Note: N = Participant did not receive OJT.) (If N, questions #49 through #57 will be X).</t>
  </si>
  <si>
    <t xml:space="preserve">If yes to #52, is documentation in the case file of a referral to the OJT employer? (Y, N, X) (Note: X = Participant did not receive OJT or participant is an existing worker). </t>
  </si>
  <si>
    <t xml:space="preserve">If yes to #53, does the job title on the referral match the occupation listed on the participant's IEP or case notes? (Y, N, X) (Note: X = Participant did not receive OJT or participant is an existing worker). </t>
  </si>
  <si>
    <t xml:space="preserve">Was On-The-Job (OJT), Customized Training (CT) or Incumbent Worker Training (IWT) provided to the participant? (Y, N) (Note: N = Participant did not receive an OJT, CT or IWT activity). (If N, questions #41 through #67 will be X). </t>
  </si>
  <si>
    <t xml:space="preserve">If yes to #40, indicate the type of training provided (OJT, CT or IWT). </t>
  </si>
  <si>
    <t xml:space="preserve">If yes to #40, was an OJT, CT or IWT agreement executed between the employer or a RAP sponsor and the LWDB for the participant's training? (Y, N, X) (Note: X = Participant did not receive an OJT, CT or IWT activity). </t>
  </si>
  <si>
    <t xml:space="preserve">Was a Registered Apprenticeship Program (RAP) activity entered in the State's Management Information System (MIS)? (Y, N) (Note: If N, the participant did not receive a RAP activity). (If N, questions #38 and #39 will be X). </t>
  </si>
  <si>
    <t xml:space="preserve">If yes to #37, is there documentation in the file to support the expenditure of funds for classroom training and/or work-based training with the RAP sponsor, employer, and/or related classroom instruction provider? (ITA and/or other agreement) (Y, N, X) (Note: X = WIOA funds were not used to pay for the related instructions (classroom) or work-based training portion of the RAP training activity or the participant did not receive a RAP activity). </t>
  </si>
  <si>
    <t xml:space="preserve">If yes to #37, does the file contain a copy of the registration (with the Florida Department of Education, USDOL Office of Apprenticeship or another state) of the RAP including the apprenticeship standards, and the executed apprenticeship agreement with the participant? (Y, N, X) (Note: X = WIOA funds were not used to pay for the related instructions (classroom) or work-based training portion of the RAP training activity or the participant did not receive a RAP activity). </t>
  </si>
  <si>
    <t xml:space="preserve">Was an occupational skills classroom training activity entered in the State's MIS? (Y, N) (Note: N = Participant did not receive an occupational skills classroom training service funded with Title I funds.) (If N, questions #32 through #36 will be X). </t>
  </si>
  <si>
    <t>If yes to #32, was the training provider on the local/state approved eligible training provider list (ETPL)? (Y, N, X.) (Note: X = Participant did not receive an occupational skills classroom training activity funded with Title I funds).</t>
  </si>
  <si>
    <t xml:space="preserve">If yes to #32, was the training in a local/state demand occupation? (Y, N, X.) (Note: X = Participant did not receive an occupational skills classroom training activity funded with Title I funds). </t>
  </si>
  <si>
    <t xml:space="preserve">If no to #32, was a training contract used to pay for the occupational skills classroom activity? (Y, N, X) (Note: If yes, a copy of the contract between the training institution and the LWDB must be made available for review). </t>
  </si>
  <si>
    <t xml:space="preserve">If an Adult Education and Literacy (AEL) activity was provided and Title I Adult and Dislocated Worker funds were used, was the AEL activity done concurrently or in coordination with an allowable training activity? (Y, N, X) (Note: X= Participant did not receive an AEL activity or an AEL activity was given but was not funded with local formula-funded Adult and DW funding). </t>
  </si>
  <si>
    <t xml:space="preserve">Was the participant provided a work experience (WE) activity? (Y, N) (Note: N = Participant did not receive a WE activity). (If N, questions #22 through #30 will be X). </t>
  </si>
  <si>
    <t xml:space="preserve">If yes to #21, was the WE activity entered in the State's MIS? (Y, N, X) (Note: X = Participant did not receive a WE activity. N= Participant received a WE service but the activity was not entered in the MIS). </t>
  </si>
  <si>
    <t>If yes to #21, was a WE training agreement executed between the employer and the Local Workforce Development Board (LWDB) for the participant's training? (Y, N, X) (Note: X = Participant did not receive a WE activity).</t>
  </si>
  <si>
    <t>If yes to #25, was the participant paid the wage stated in the agreement and were Fair Labor Standards Act (FLSA) requirements met? (Y, N, X) (Note: X = Participant did not receive a WE activity).</t>
  </si>
  <si>
    <t xml:space="preserve">If a transitional job, was the WE combined with comprehensive career services and support services? (Y, N, X) (Note: X = Participant did not receive a transitional job). (Note: Question not applicable to other types of WE). </t>
  </si>
  <si>
    <t xml:space="preserve">Did the participant receive a training service? (Y, N) (If N, question #18 through #20 will be X). </t>
  </si>
  <si>
    <t xml:space="preserve">If yes to #17, was the participant unlikely or unable to obtain or retain employment that leads to “self-sufficiency" (as locally defined by the LWDB) or were the wages comparable to or higher than wages from previous employment through individualized career services? (Y, N, X) (Note: X = Participant did not receive a training service). </t>
  </si>
  <si>
    <t xml:space="preserve">If yes to #17, was the participant in need of training services to obtain or retain employment that leads to economic self-sufficiency or higher wages than previous employment through individualized career services? (Y, N, X) (Note: X = Participant did not receive a training service). </t>
  </si>
  <si>
    <t xml:space="preserve">If yes to #17, did the participant have the skills and qualifications to successfully participate in the selected training services? (Y, N, X) (Note: X = Participant did not receive a training service). </t>
  </si>
  <si>
    <t xml:space="preserve">Was an Individualized Career Service entered in the State's MIS? An Individualized Career service at a minimum may include either a documented interview, evaluation, comprehensive assessment, career planning, an Individualized Employment Plan (IEP) or any other method through which enough information can be obtained to determine the participant’s eligibility for training services. (Note: N= Participant did not receive an Individualized Career Service). (If N, question #15 and 16 will be X). </t>
  </si>
  <si>
    <t>If yes to #14, was documentation in the case file of the Individualized Career Service provided? (Y, N, X) (Note: X = Participant did not receive an Individualized Career Service).</t>
  </si>
  <si>
    <t>If yes to #11, did the Grievance/Complaint and EEO/Discrimination Form include correct names and addresses for filing a grievance, appeal or EEO complaint? (Y, N, X)</t>
  </si>
  <si>
    <t>80a</t>
  </si>
  <si>
    <t>80b</t>
  </si>
  <si>
    <t>80c</t>
  </si>
  <si>
    <t>80d</t>
  </si>
  <si>
    <t>80e</t>
  </si>
  <si>
    <t>Was the participant placed on a temporary disaster-relief job? (Y, N) (Note: N = Participant was not placed on temporary disaster-relief job). (If N, questions #69 through #77 will be X).</t>
  </si>
  <si>
    <t>If yes to #72, was documentation in the file that the work is necessary to remove health and safety hazards to the larger community located on private lands or around homes or other structures, and only to return them to a safe and habitable level, or that the work is intended to address or alleviate specific economic or employment-related impacts of the disaster? (Y, N, X) (Note: X = Participant was not placed on temporary disaster-relief job or was not placed on private property).</t>
  </si>
  <si>
    <t>If yes to #72, was there documentation in the file that the placement follows the LWDB’s policies and procedures related to how work on private properties falls within the LWDB’s priority of disaster-relief activities and how priority is given to the homes of older individuals, individuals with disabilities, and low-income individuals? (Y, N, X) (Note: X = Participant was not placed on temporary disaster-relief job or was not placed on private property).</t>
  </si>
  <si>
    <t>Was the participant enrolled, at any time within the Program Year (PY), in an education or training program? (Y, N) (If "N" Questions #79 through #82 will be "X").</t>
  </si>
  <si>
    <t>If yes to #79, does the participant case file contain documentation of a Measurable Skill Gains showing the participant’s interim progress toward the completion of their educational or training requirements? (Y, N, X) (X = Participant was not enrolled in educational or training or the program year has not ended).</t>
  </si>
  <si>
    <t>If yes to #81, does the documentation in the case file match the Measurable Skill Gains entered in the MIS? (Y, N, X) (X = Participant was not enrolled in educational or training or the program year has not ended).</t>
  </si>
  <si>
    <t xml:space="preserve">Was a credential attainment entered in the MIS? (Y, N, X.) (Note: N = Participant did not receive a credential.) (If N, questions #84 and #85 will be X). </t>
  </si>
  <si>
    <t>If yes to #83, was documentation in the participant's case file to verify that the credential was a high school diploma or its recognized equivalent, an industry-recognized certificate or certification, a certificate of completion of an apprenticeship, a license recognized by the State or Federal government, or an associate or baccalaureate degree, as well as graduate degrees for purposes of the VR program? (Y, N, X) (Note: X = Participant did not receive a credential attainment).</t>
  </si>
  <si>
    <t>If yes to #84, did the credential attainment date and type match the credential attainment information entered in the MIS? (Y, N, X.) (Note: X =Participant did not receive a credential attainment).</t>
  </si>
  <si>
    <t xml:space="preserve">Was a supportive service activity entered in the State MIS? (Y, N) (Note: N = Participant did not receive a supportive service.) (If N, questions #87 through #90 will be an X). </t>
  </si>
  <si>
    <t xml:space="preserve">If yes to #86, was there documentation in the participant case file to verify the supportive service provided? (Y, N, X) (Note: X = Participant did not receive a supportive service). </t>
  </si>
  <si>
    <t xml:space="preserve">Was the participant exited in the State’s MIS? (Y, N) (N = Case is open or there is a WIOA case closure but no exit). (If N, questions #92 through #98 will be X). </t>
  </si>
  <si>
    <t xml:space="preserve">If yes to #91, and the participant exited with unsubsidized employment, was documentation in the case file to verify the employment start date and wage information? (Y, N, X.) (Note: X = Participant did not exit with employment). </t>
  </si>
  <si>
    <t>If the participant entered unsubsidized employment upon exit, was a follow-up service offered and/or provided and documented in the State's MIS? (Y, N, X) (Note: X = If the participant was a CT participant, did not exit into unsubsidized employment, participant declined follow-up services, or the participant cannot be located). (If X, question #95 will be X). 
Note: Although case notes can be used to document follow-up services, it is recommended that follow-up service codes are entered in the State’s MIS to match the type of follow-up services provided.</t>
  </si>
  <si>
    <t xml:space="preserve">If yes to #94, was documentation in the case file that the follow-up service provided was an allowable activity (i.e., non-monetary) and did not exceed 12 months after the first day of unsubsidized employment? (Y, N, X) (Note: X = Participant did not receive follow-up services). </t>
  </si>
  <si>
    <t xml:space="preserve">Were required follow-ups conducted for each of the 1st, 2nd, 3rd, and 4th quarters after exit intervals, as applicable? (Y, N, X) (Note: If N, questions #97 and #98 will be X). (Note: X = Participant's case is currently open, there is a case closure, but participant has not exited the program, follow-up is not due, or the participant cannot be located). </t>
  </si>
  <si>
    <t>If yes to #96, were the follow-ups conducted by the due date indicated in the follow-up table in the MIS? (Y, N, X) (Note: X=Participant cannot be located).</t>
  </si>
  <si>
    <t xml:space="preserve">If yes to #97, was employment information correctly entered in the follow-up fields in the State MIS for each applicable quarter and properly verified? (Y, N, X) (Note: X =Participant was not employed during the time of the follow up or the participant cannot be located). </t>
  </si>
  <si>
    <t xml:space="preserve"> WIOA Sec. 170(d), 20 CFR Part 687, TEGL 16-21, WIOA Local Workforce Plan and Notice of Funds Availability (NFA)</t>
  </si>
  <si>
    <t xml:space="preserve">WIOA Sec. 170(d), 20 CFR Part 687, TEGL 16-21, WIOA Local Workforce Plan and Notice of Funds Availability (NFA) </t>
  </si>
  <si>
    <t xml:space="preserve">WIOA Sec. 170(d), 20 CFR Part 687, TEGL  16-21, WIOA Local Workforce Plan and Notice of Funds Availability (NFA)  </t>
  </si>
  <si>
    <t>WIOA Sec. 170(d), 20 CFR Part 687, TEGL 16-21, WIOA Local Workforce Plan, Notice of Funds Availability (NFA) and Administrative Policy 113</t>
  </si>
  <si>
    <t xml:space="preserve">WIOA Sec. 170(d), 20 CFR Part 687, TEGL  16-21, WIOA Local Workforce Plan, Notice of Funds Availability (NFA) and Administrative Policy 113 </t>
  </si>
  <si>
    <t>WIOA Adult and Dislocated Worker Special Projects 
Programmatic Review Tool PY 2023-2024</t>
  </si>
  <si>
    <t xml:space="preserve"> 20 CFR 1010.110, JVA(38 U.S.C. 4215, WIOA Sec.3(63)(A) and (B), and WIOA Local Workforce Plan </t>
  </si>
  <si>
    <t xml:space="preserve">20 CFR 1010.110, JVA(38 U.S.C. 4215, and WIOA Local Workforce Plan </t>
  </si>
  <si>
    <t xml:space="preserve">WIOA Local Workforce Plan and WE contract agreement, WIOA Sec. 129(c)(2)(C), 20 CFR 681.600 </t>
  </si>
  <si>
    <t>WIOA Local Workforce Plan and WE contract agreement, WIOA Sec. 129(c)(2)(C), 20 CFR 681.600</t>
  </si>
  <si>
    <t xml:space="preserve"> WIOA Local Workforce Plan and WE contract agreement, WIOA Sec. 129(c)(2)(C), 20 CFR 681.600</t>
  </si>
  <si>
    <t>Fair Labor Standards Act, WIOA Local Workforce Plan, WE contract agreement, WIOA Sec. 129(c)(2)(C), 20 CFR 681.600 and Special Project Contract</t>
  </si>
  <si>
    <t>Fair Labor Standards Act, WIOA Local Workforce Plan and WE contract agreement, WIOA Sec. 129(c)(2)(C), 20 CFR  681.600 and Special Project Contract</t>
  </si>
  <si>
    <t xml:space="preserve">Workers Compensation Coverage Memorandum dated 6/28/17, Florida Statute 445.009(11), WIOA Local Workforce Plan and WE contract agreement </t>
  </si>
  <si>
    <t xml:space="preserve">WIOA Local Workforce Plan and WE contract agreement, WIOA Sec. 129(c)(2)(C), </t>
  </si>
  <si>
    <t>WIOA Sec.3(44), 20 CFR 681.430, 440, 540 and 600, and 20 CFR 680.770-840, WIOA Sec. 134(c)(3)(A), WIOA Local Workforce Plan, and Administrative Policy 009</t>
  </si>
  <si>
    <t>WIOA Local Workforce Plan and Administrative Policy 009</t>
  </si>
  <si>
    <t>WIOA Sec 3(44), 20 CFR 681.430, 440, 540 and 600, and 20 CFR 680.770-840, WIOA Sec. 134(c)(3)(A), WIOA Local Workforce Plan, and Administrative Policy 009</t>
  </si>
  <si>
    <t>WIOA Sec. 3(36), WIOA Sec. 129 (a)(1)(B) and (C), WIOA (a)(2) and (3), 20 CFR 681.250-310, TEGL 21-16, WIOA Local Workforce Plan, Notice of Funds Availability (NFA) and Special Project Contract</t>
  </si>
  <si>
    <t xml:space="preserve"> WIOA Sec. 129(a) (3), 20 CFR 681.250, TEGL 20-16 and WIOA Local Workforce Plan </t>
  </si>
  <si>
    <t xml:space="preserve">WIOA Sec. 189 (h), 29 USC 2939(h), TEGL 21-16, WIOA Local Workforce Plan and Special Project Contract </t>
  </si>
  <si>
    <t>WIOA Sec. 3(24), WIOA Sec. 129 (a)(1), 20 CFR 681.210-240; TEGL 21-16, and WIOA Local Workforce Plan</t>
  </si>
  <si>
    <t xml:space="preserve">Administrative Policy  095, WIOA Sec.188 (a)(5), 29 USC 2938(a)(5), TEGL 21-16 and Special Project Contract </t>
  </si>
  <si>
    <t xml:space="preserve">     WIOA Youth Programmatic Review Tool PY 2023-2024</t>
  </si>
  <si>
    <t>20 CFR 681.540 (a), WIOA Sec. 122 (b)(1)(D), WIOA Sec 122 (b)(4)(A), WIOA Sec. 122 (a)(3) Administrative Policy 90 and 100, TEGL 13-16, and TEN 13-16</t>
  </si>
  <si>
    <t>Was a Registered Apprenticeship Program (RAP) activity entered in the State's (MIS)? (Y, N) (Note: If N, the participant did not receive a RAP activity). (If N, questions #37 and #38 will be X).</t>
  </si>
  <si>
    <t>If yes to question #36, is there documentation in the file to support the expenditure of funds for classroom training and/or work-based training with the RAP sponsor, employer, and/or related classroom instruction provider?  (ITA and/or other agreement) (Y, N, X) (If X, WIOA funds were not used to pay for the related instructions (classroom) or work-based training portion of the RAP training activity or the participant did not receive a RAP activity).</t>
  </si>
  <si>
    <t>If yes to #36, does the file contain a copy of the registration (with the Florida Department of Education, USDOL Office of Apprenticeship or another state) of the RAP including the apprenticeship standards, and the executed apprenticeship agreement with the participant? (Y, N, X) (If X, WIOA funds were not used to pay for the related instructions (classroom) or work-based training portion of the RAP training activity or the participant did not receive a RAP activity).</t>
  </si>
  <si>
    <t xml:space="preserve">Was the participant provided a work experience (WE) activity? (Y, N) (Note: N = Participant did not receive a WE activity).  (If N, questions #23 through #31 will be X). </t>
  </si>
  <si>
    <t xml:space="preserve">If yes to #22, was the WE activity entered in the State's MIS? (Y, N, X) (Note: X = Participant did not receive a WE activity. N=Participant received a WE service but the activity was not entered in the MIS).  </t>
  </si>
  <si>
    <t xml:space="preserve">If yes to #23, was a WE training agreement executed between the employer and the Local Workforce Development Board (LWDB) for the participant's training?  (Y, N, X) (X = Participant did not receive WE activity).  </t>
  </si>
  <si>
    <t xml:space="preserve">If yes to #27, was the participant paid the wage stated in the agreement and were FLSA requirements met? (Y, N, X) (Note: X = Participant did not receive WE activity).    </t>
  </si>
  <si>
    <t>Was an Occupational/Skills Training activity entered in the State's MIS? (Y, N)  (Note: N = Participant did not receive occupational skills classroom training services) (If N, questions #33 through #35 will be X).</t>
  </si>
  <si>
    <t>If yes to #32, was an ITA used to pay for the occupational skills classroom activity? (Y, N, X) (Note: X = Participant did not receive occupational skills classroom training services or participant did not enroll in occupational skills classroom training with an ITA).</t>
  </si>
  <si>
    <t>If yes to #33, was the training provider on the local/state approved eligible training provider list (ETPL)?  (Y, N, X). (Note: X = Participant did not receive an occupational skills classroom training activity or participant did not enroll in an occupational skills classroom training activity with an ITA).</t>
  </si>
  <si>
    <t>If yes to #33, was the training in a local/state demand occupation? (Y, N, X). (Note: X = Participant did not receive an occupational skills classroom service or participant did not enroll in an occupational skills classroom training activity with an ITA).</t>
  </si>
  <si>
    <t>Was OJT, provided to the participant? (Y, N) (Note: N = Participant did not receive an OJT activity). (If N, questions #40 through #54 will be X).</t>
  </si>
  <si>
    <t>If yes to #39, was an OJT agreement executed between the employer or a RAP sponsor and the LWDB for the participant's training? (Y, N, X) (Note: X = Participant did not receive an OJT activity).</t>
  </si>
  <si>
    <t xml:space="preserve">If yes to #48, is documentation in the case file of a referral to the OJT employer? (Y, N, X) (Note: X = Participant did not receive OJT). (Note: Question is not applicable to an OJT for an existing worker).  
</t>
  </si>
  <si>
    <t xml:space="preserve">If yes to #49, does the job title on the referral match the occupation listed on the participant's IEP or case notes?  (Y, N, X) (Note: Question not applicable to an OJT for an existing worker).  </t>
  </si>
  <si>
    <t>Was the training provided as described in the OJT agreement/contract or participant case file?  (Y, N, X) (Note: X = Participant did not receive an OJT activity or did not complete the OJT activity).</t>
  </si>
  <si>
    <t>Was the participant enrolled, at any time within the Program Year (PY), in an education or training program? (Y, N) If "N" Questions #56 through #59 will be "X".</t>
  </si>
  <si>
    <t>If yes to #56, select the type of Measurable Skill Gains recorded.</t>
  </si>
  <si>
    <t>If yes to #56, does the participant case file contain documentation of a Measurable Skill Gains showing the participant’s interim progress toward the completion of their educational or training requirements? (Y, N, X) (X = Participant was not enrolled in educational or training or the program year has not ended).</t>
  </si>
  <si>
    <t>If yes to #58, does the documentation in the case file match the Measurable Skill Gains entered in the MIS? (Y, N, X) (X = Participant was not enrolled in educational or training or the program year has not ended).</t>
  </si>
  <si>
    <t>20 CFR Part 677.155 (a)(v), WIOA Sec. 116 and TEGL 10-16 Change 2</t>
  </si>
  <si>
    <t>Was a credential attainment entered in the State MIS? (Y, N) (Note: N = Participant did not receive a credential). (If N, questions #61 and #62 will be X).</t>
  </si>
  <si>
    <t>Federal Data Validation Requirements
 TEGL 10-16 Change 2, WIOA Sec. 3 (52), WIOA  Sec. 129 (c)(1)(C)(i)</t>
  </si>
  <si>
    <t>If yes to #60, was there documentation in the participant's case file to support that the credential was a high school diploma or its recognized equivalent, an industry-recognized certificate or certification, a certificate of completion of an apprenticeship, a license recognized by the State or Federal government, or an associate or baccalaureate degree, as well as graduate degrees for purposes of the VR program? (Y, N, X) (Note: X = Participant did not receive a credential attainment).</t>
  </si>
  <si>
    <t>Federal Data Validation Requirements
TEGL 10-16 Change 2, WIOA, Sec. 3(52), WIOA Sec. 129 (c)(1)(C)</t>
  </si>
  <si>
    <t>If yes to #61, did the credential attainment date and type match the credential attainment information entered in the State MIS? (Y, N, X) (Note: X = Participant did not receive a recognized credential attainment).</t>
  </si>
  <si>
    <t>Federal Data Validation Requirements
 TEGL 10-16 Change 2, WIOA, Sec. 3(52), WIOA Sec. 129 (c)(1)(C)</t>
  </si>
  <si>
    <t xml:space="preserve">Was a supportive service/incentive activity entered in the State MIS? (Y, N) (Note: N = Participant did not receive a supportive service). (If N, questions #64 through #66 will be an X). </t>
  </si>
  <si>
    <t xml:space="preserve"> WIOA Sec. 3 (59), 20 CFR 681.570, 20 CFR 681.640, AP 109, Local Supportive Service/Incentive Policy and Special Project Contract</t>
  </si>
  <si>
    <t xml:space="preserve">If yes to #63, was there documentation in the participant case file to verify the supportive service/incentive provided? (Y, N, X) (Note: X = Participant did not receive a supportive service). </t>
  </si>
  <si>
    <t xml:space="preserve"> WIOA Sec. 3 (59) , 20 CFR 681.640, AP 109, Local Supportive Service/Incentive Policy and Special Project Contract</t>
  </si>
  <si>
    <t xml:space="preserve"> WIOA Sec. 3 (59), 20 CFR 681.640, AP 109, Local Supportive Service/Incentive Policy and Special Project Contract</t>
  </si>
  <si>
    <t>WIOA Sec. 3 (59),  20 CFR 681.640, AP 109, Local Supportive Service/Incentive Policy and Special Project Contract</t>
  </si>
  <si>
    <t>Has the participant exited in the State’s MIS?  (Y, N) (N = Case is open or there is a WIOA case closure but no exit). (If N, question #68 through #75 will be X).</t>
  </si>
  <si>
    <t xml:space="preserve">If yes to #67, and the participant exited with unsubsidized employment, was documentation in the case file to verify the employment start date and wage information?  (Y, N, X) (X = Participant did not exit with employment). </t>
  </si>
  <si>
    <t xml:space="preserve">If yes to #68, was the employment information accurately entered in the State MIS? (Y, N, X) (X = Participant did not exit with employment). </t>
  </si>
  <si>
    <t xml:space="preserve">If yes to #70, was documentation in the case file of the follow-up service(s) provided to the participant?  (Y, N, X) (Note: X = Participant did not receive follow-up services). 
Note: Although case notes can be used to document follow-up services, it is recommended that follow-up service codes are entered in the State’s MIS, to match the type of follow-up services provided.
</t>
  </si>
  <si>
    <t xml:space="preserve">If no to #71, was documentation in the case file to verify that follow-up services were offered? (Y, N, X) (Note: X = The participant declines to receive follow-up services, or the participant cannot be located). </t>
  </si>
  <si>
    <t xml:space="preserve">Were required quarterly follow-ups conducted for each of the 1st, 2nd, 3rd and 4th quarters after exit intervals, as applicable? (Y, N, X) (Note: If N, questions #74 and #75 will be X). (Note: X = Participant's case is currently open, there is a case closure, but participant has not exited the program, follow-up is not due, or the participant cannot be located). </t>
  </si>
  <si>
    <t xml:space="preserve">If yes to #73, were the follow-ups conducted by the due date indicated in the follow-up table in the State MIS? (Y, N, X) (Note: X= Participant cannot be located). </t>
  </si>
  <si>
    <t xml:space="preserve">If yes to #74, was employment information correctly entered in the follow-up fields in the State MIS for each applicable quarter and properly verified?  (Y, N, X) (Note: X =Participant was not employed during the time of the follow up or the participant cannot be located). </t>
  </si>
  <si>
    <t xml:space="preserve">Was documentation in the case file of an Individual Service Strategy (ISS) that was created jointly by the participant and the career manager and had at least one of the 14 program elements? (Y, N) (If N, questions #19 and #20 will be X). </t>
  </si>
  <si>
    <t>If yes to #18, does the ISS directly link to one or more of the performance indicators and does the ISS list the activities and services the youth will be or has been engaged in during participation in the WIOA program and does the ISS identify the individual career pathway?  Note: If the participant was placed in an OJT activity, the skill requirements of the OJT occupation, academic and occupational skill level of the participant and/or prior work experience must be considered in the development of the ISS).  (Y, N, X)</t>
  </si>
  <si>
    <t xml:space="preserve">If yes to #18, was the ISS in the case file updated as activities were completed, benchmarks reached, goals achieved and/or the youth's needs changed? (Y, N, X) </t>
  </si>
  <si>
    <t>If yes to #16, does the Objective Assessment include an assessment of the academic level, occupational skill level, support service needs and strengths of the participant? (Y, N, X).</t>
  </si>
  <si>
    <t>57a</t>
  </si>
  <si>
    <t>57b</t>
  </si>
  <si>
    <t>57c</t>
  </si>
  <si>
    <t>57d</t>
  </si>
  <si>
    <t>57e</t>
  </si>
  <si>
    <t xml:space="preserve"> WIOA Youth Special Project 
Programmatic Review Tool PY 2023-24</t>
  </si>
  <si>
    <t xml:space="preserve">If required, was documentation in the case file of Selective Service Registration or an allowable exemption? (Y, N, X) (Note: X= exempt from selective service registration) (Note: This is a Federal requirement for any person assigned as male at birth that are 18 years or older and born on or after January 1, 1960.) </t>
  </si>
  <si>
    <t>If yes to the questions above, did the eligibility documentation match the information recorded in the state’s MIS? (Y, N)</t>
  </si>
  <si>
    <t>If yes to #78, was at least one (1) Measurable Skill Gains recorded in the State MIS during each applicable Program Year. (Y, N, X) (X = Participant was not enrolled in education or training, the program year has not ended, the high school diploma/General Education Diploma (GED) was recorded in the credential tab, or after due diligence, LWDB was able to document that the participant did not attain a Measurable Skills Gain). (Note: MSGs acheived prior to the activity start date are not valid).</t>
  </si>
  <si>
    <t>If an Adult that was employed at registration, is there documentation in the case file indicating the participant was not earning a self-sufficient wage as determined by LWDB policy? (Y, N, X) (Note: X= Participant was unemployed at registration, or self-sufficiency is not applicable).</t>
  </si>
  <si>
    <t xml:space="preserve">If yes to #17, was the participant unlikely or unable to obtain or retain employment that leads to “self-sufficiency" (as locally defined by the LWDB) or were the wages comparable to or higher than wages from previous employment through individualized career services? (Y, N, X) (Note: X = Participant did not receive a training service, or if not applicable to special project). </t>
  </si>
  <si>
    <t xml:space="preserve">If yes to #17, was the participant in need of training services to obtain or retain employment that leads to economic self-sufficiency or higher wages than previous employment through individualized career services? (Y, N, X) (Note: X = Participant did not receive a training service, or if not applicable to special project). </t>
  </si>
  <si>
    <t xml:space="preserve"> WOIA Youth Report Page PY 2023-24                                                                                                                                                                                                                                                                                                                                                                                                                                                                                                                                                                                                                                                                                      </t>
  </si>
  <si>
    <t xml:space="preserve"> WOIA Adult and Dislocated Worker Report Page PY2023-24                                                                                                                                                                                                                                                                                                                                                                                                                                                                                                                                                                                                                                                                                           </t>
  </si>
  <si>
    <t xml:space="preserve">                               WOIA Adult and Dislocated Worker Special Project Report Page PY 2023-24                                                                                                                                                                                                                                                                                                                                                                                                                                                                                                                                                                                                                                                                                           </t>
  </si>
  <si>
    <t xml:space="preserve"> WOIA Youth Special Project Report Page PY 2023-24                                                                                                                                                                                                                                                                                                                                                                                                                                                                                                                                                                                                                                                                                           </t>
  </si>
  <si>
    <t>If yes to #68, was at least one (1) Measurable Skill Gains recorded in the State MIS during each applicable Program Year. (Y, N, X) (X = Participant was not enrolled in education or training, the program year has not ended, the high school diploma/General Education Diploma (GED) was recorded in the credential tab, or after due diligence, LWDB was able to document that the participant did not attain a Measurable Skills Gain). (Note: MSGs achieved prior to the activity start date are not valid).</t>
  </si>
  <si>
    <t xml:space="preserve"> Prelim Comments (Indicate case no.)</t>
  </si>
  <si>
    <t xml:space="preserve"> Final Comments (Indicate case no.)</t>
  </si>
  <si>
    <t>If yes to #55, was at least one (1) Measurable Skill Gains recorded in the State MIS during each applicable Program Year. (Y, N, X) (X = Participant was not enrolled in education or training, the program year has not ended, the high school diploma/General Education Diploma (GED) was recorded in the credential tab, or after due diligence, LWDB was able to document that the participant did not attain a Measurable Skills Gain). (Note: MSGs achieved prior to the activity start date are not valid).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</si>
</sst>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0000"/>
    <numFmt numFmtId="165" formatCode="mm/dd/yy"/>
    <numFmt numFmtId="166" formatCode="0.0%"/>
  </numFmts>
  <fonts count="6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u/>
      <sz val="10"/>
      <color indexed="36"/>
      <name val="Arial"/>
      <family val="2"/>
    </font>
    <font>
      <b/>
      <sz val="8"/>
      <name val="Arial"/>
      <family val="2"/>
    </font>
    <font>
      <sz val="8"/>
      <color indexed="55"/>
      <name val="Arial"/>
      <family val="2"/>
    </font>
    <font>
      <sz val="10"/>
      <color rgb="FFFF0000"/>
      <name val="Arial"/>
      <family val="2"/>
    </font>
    <font>
      <sz val="18"/>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8"/>
      <color theme="0"/>
      <name val="Arial"/>
      <family val="2"/>
    </font>
    <font>
      <b/>
      <sz val="10"/>
      <color theme="0"/>
      <name val="Arial"/>
      <family val="2"/>
    </font>
    <font>
      <sz val="10"/>
      <color theme="0"/>
      <name val="Arial"/>
      <family val="2"/>
    </font>
    <font>
      <b/>
      <sz val="10"/>
      <color rgb="FFFF0000"/>
      <name val="Arial"/>
      <family val="2"/>
    </font>
    <font>
      <sz val="10"/>
      <name val="Arial"/>
      <family val="2"/>
    </font>
    <font>
      <sz val="8"/>
      <color rgb="FFFF0000"/>
      <name val="Arial"/>
      <family val="2"/>
    </font>
    <font>
      <b/>
      <sz val="12"/>
      <color theme="0"/>
      <name val="Arial"/>
      <family val="2"/>
    </font>
    <font>
      <b/>
      <sz val="11"/>
      <color theme="0"/>
      <name val="Arial"/>
      <family val="2"/>
    </font>
    <font>
      <b/>
      <sz val="14"/>
      <color theme="0"/>
      <name val="Arial"/>
      <family val="2"/>
    </font>
    <font>
      <b/>
      <sz val="11"/>
      <name val="Arial"/>
      <family val="2"/>
    </font>
    <font>
      <sz val="8"/>
      <color rgb="FF00B050"/>
      <name val="Arial"/>
      <family val="2"/>
    </font>
    <font>
      <b/>
      <sz val="14"/>
      <name val="Arial"/>
      <family val="2"/>
    </font>
    <font>
      <b/>
      <sz val="12"/>
      <name val="Arial"/>
      <family val="2"/>
    </font>
    <font>
      <sz val="10"/>
      <color theme="1"/>
      <name val="Arial"/>
      <family val="2"/>
    </font>
    <font>
      <b/>
      <u val="double"/>
      <sz val="14"/>
      <name val="Arial Black"/>
      <family val="2"/>
    </font>
    <font>
      <b/>
      <sz val="12"/>
      <name val="Arial Black"/>
      <family val="2"/>
    </font>
    <font>
      <sz val="10"/>
      <color rgb="FF000000"/>
      <name val="Arial"/>
      <family val="2"/>
    </font>
    <font>
      <strike/>
      <sz val="10"/>
      <color rgb="FF000000"/>
      <name val="Arial"/>
      <family val="2"/>
    </font>
    <font>
      <b/>
      <sz val="10"/>
      <color rgb="FF000000"/>
      <name val="Arial"/>
      <family val="2"/>
    </font>
    <font>
      <b/>
      <u val="double"/>
      <sz val="14"/>
      <color theme="0"/>
      <name val="Arial Black"/>
      <family val="2"/>
    </font>
    <font>
      <sz val="11"/>
      <color theme="0"/>
      <name val="Calibri"/>
      <family val="2"/>
    </font>
    <font>
      <b/>
      <sz val="12"/>
      <color theme="0"/>
      <name val="Arial Black"/>
      <family val="2"/>
    </font>
  </fonts>
  <fills count="50">
    <fill>
      <patternFill patternType="none"/>
    </fill>
    <fill>
      <patternFill patternType="gray125"/>
    </fill>
    <fill>
      <patternFill patternType="solid">
        <fgColor indexed="22"/>
        <bgColor indexed="64"/>
      </patternFill>
    </fill>
    <fill>
      <patternFill patternType="solid">
        <fgColor indexed="10"/>
        <bgColor indexed="64"/>
      </patternFill>
    </fill>
    <fill>
      <patternFill patternType="solid">
        <fgColor indexed="51"/>
        <bgColor indexed="64"/>
      </patternFill>
    </fill>
    <fill>
      <patternFill patternType="solid">
        <fgColor indexed="14"/>
        <bgColor indexed="64"/>
      </patternFill>
    </fill>
    <fill>
      <patternFill patternType="solid">
        <fgColor rgb="FFFF0000"/>
        <bgColor indexed="64"/>
      </patternFill>
    </fill>
    <fill>
      <patternFill patternType="solid">
        <fgColor rgb="FFFFC000"/>
        <bgColor indexed="64"/>
      </patternFill>
    </fill>
    <fill>
      <patternFill patternType="solid">
        <fgColor theme="0" tint="-0.249977111117893"/>
        <bgColor indexed="64"/>
      </patternFill>
    </fill>
    <fill>
      <patternFill patternType="solid">
        <fgColor theme="0"/>
        <bgColor indexed="64"/>
      </patternFill>
    </fill>
    <fill>
      <patternFill patternType="solid">
        <fgColor rgb="FFFFCC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70C0"/>
        <bgColor indexed="64"/>
      </patternFill>
    </fill>
    <fill>
      <patternFill patternType="solid">
        <fgColor rgb="FF92D050"/>
        <bgColor indexed="64"/>
      </patternFill>
    </fill>
    <fill>
      <patternFill patternType="solid">
        <fgColor rgb="FF00B050"/>
        <bgColor indexed="64"/>
      </patternFill>
    </fill>
    <fill>
      <patternFill patternType="solid">
        <fgColor theme="0" tint="-0.34998626667073579"/>
        <bgColor indexed="64"/>
      </patternFill>
    </fill>
    <fill>
      <patternFill patternType="solid">
        <fgColor rgb="FFFFFFFF"/>
        <bgColor indexed="64"/>
      </patternFill>
    </fill>
    <fill>
      <patternFill patternType="solid">
        <fgColor theme="0" tint="-4.9989318521683403E-2"/>
        <bgColor indexed="64"/>
      </patternFill>
    </fill>
    <fill>
      <patternFill patternType="solid">
        <fgColor rgb="FF00A651"/>
        <bgColor indexed="64"/>
      </patternFill>
    </fill>
    <fill>
      <patternFill patternType="solid">
        <fgColor rgb="FF212552"/>
        <bgColor indexed="64"/>
      </patternFill>
    </fill>
  </fills>
  <borders count="93">
    <border>
      <left/>
      <right/>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medium">
        <color indexed="64"/>
      </bottom>
      <diagonal/>
    </border>
    <border>
      <left style="thin">
        <color indexed="64"/>
      </left>
      <right/>
      <top/>
      <bottom style="thin">
        <color indexed="64"/>
      </bottom>
      <diagonal/>
    </border>
    <border>
      <left style="thin">
        <color indexed="64"/>
      </left>
      <right/>
      <top/>
      <bottom/>
      <diagonal/>
    </border>
    <border>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thin">
        <color indexed="64"/>
      </left>
      <right style="medium">
        <color indexed="64"/>
      </right>
      <top style="thin">
        <color indexed="64"/>
      </top>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diagonal/>
    </border>
    <border>
      <left/>
      <right style="thin">
        <color indexed="64"/>
      </right>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top style="thin">
        <color indexed="64"/>
      </top>
      <bottom/>
      <diagonal/>
    </border>
    <border>
      <left style="thin">
        <color indexed="64"/>
      </left>
      <right style="thin">
        <color indexed="64"/>
      </right>
      <top style="medium">
        <color indexed="64"/>
      </top>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theme="0" tint="-0.249977111117893"/>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right/>
      <top style="thin">
        <color indexed="64"/>
      </top>
      <bottom style="thin">
        <color indexed="64"/>
      </bottom>
      <diagonal/>
    </border>
    <border>
      <left/>
      <right style="thin">
        <color indexed="64"/>
      </right>
      <top style="thin">
        <color indexed="64"/>
      </top>
      <bottom style="medium">
        <color indexed="64"/>
      </bottom>
      <diagonal/>
    </border>
    <border>
      <left/>
      <right/>
      <top style="thin">
        <color indexed="64"/>
      </top>
      <bottom/>
      <diagonal/>
    </border>
    <border>
      <left style="thin">
        <color indexed="64"/>
      </left>
      <right style="thin">
        <color theme="0" tint="-0.249977111117893"/>
      </right>
      <top style="thin">
        <color indexed="64"/>
      </top>
      <bottom style="thin">
        <color indexed="64"/>
      </bottom>
      <diagonal/>
    </border>
    <border>
      <left/>
      <right style="thin">
        <color theme="0" tint="-0.249977111117893"/>
      </right>
      <top style="thin">
        <color indexed="64"/>
      </top>
      <bottom style="thin">
        <color indexed="64"/>
      </bottom>
      <diagonal/>
    </border>
    <border>
      <left/>
      <right style="thin">
        <color theme="0" tint="-0.249977111117893"/>
      </right>
      <top style="thin">
        <color indexed="64"/>
      </top>
      <bottom/>
      <diagonal/>
    </border>
    <border>
      <left style="thin">
        <color indexed="64"/>
      </left>
      <right style="thin">
        <color theme="0" tint="-0.249977111117893"/>
      </right>
      <top style="thin">
        <color indexed="64"/>
      </top>
      <bottom/>
      <diagonal/>
    </border>
    <border>
      <left style="thin">
        <color indexed="64"/>
      </left>
      <right style="thin">
        <color theme="0" tint="-0.249977111117893"/>
      </right>
      <top style="thin">
        <color indexed="64"/>
      </top>
      <bottom style="medium">
        <color indexed="64"/>
      </bottom>
      <diagonal/>
    </border>
    <border>
      <left style="medium">
        <color indexed="64"/>
      </left>
      <right style="medium">
        <color indexed="64"/>
      </right>
      <top style="thin">
        <color indexed="64"/>
      </top>
      <bottom/>
      <diagonal/>
    </border>
    <border>
      <left/>
      <right/>
      <top style="thin">
        <color indexed="64"/>
      </top>
      <bottom style="medium">
        <color indexed="64"/>
      </bottom>
      <diagonal/>
    </border>
  </borders>
  <cellStyleXfs count="63693">
    <xf numFmtId="0" fontId="0" fillId="0" borderId="0"/>
    <xf numFmtId="9" fontId="16" fillId="0" borderId="0" applyFont="0" applyFill="0" applyBorder="0" applyAlignment="0" applyProtection="0"/>
    <xf numFmtId="0" fontId="24" fillId="0" borderId="0" applyNumberFormat="0" applyFill="0" applyBorder="0" applyAlignment="0" applyProtection="0"/>
    <xf numFmtId="0" fontId="25" fillId="0" borderId="11" applyNumberFormat="0" applyFill="0" applyAlignment="0" applyProtection="0"/>
    <xf numFmtId="0" fontId="26" fillId="0" borderId="12" applyNumberFormat="0" applyFill="0" applyAlignment="0" applyProtection="0"/>
    <xf numFmtId="0" fontId="27" fillId="0" borderId="13" applyNumberFormat="0" applyFill="0" applyAlignment="0" applyProtection="0"/>
    <xf numFmtId="0" fontId="27" fillId="0" borderId="0" applyNumberFormat="0" applyFill="0" applyBorder="0" applyAlignment="0" applyProtection="0"/>
    <xf numFmtId="0" fontId="28" fillId="11" borderId="0" applyNumberFormat="0" applyBorder="0" applyAlignment="0" applyProtection="0"/>
    <xf numFmtId="0" fontId="29" fillId="12" borderId="0" applyNumberFormat="0" applyBorder="0" applyAlignment="0" applyProtection="0"/>
    <xf numFmtId="0" fontId="30" fillId="13" borderId="0" applyNumberFormat="0" applyBorder="0" applyAlignment="0" applyProtection="0"/>
    <xf numFmtId="0" fontId="31" fillId="14" borderId="14" applyNumberFormat="0" applyAlignment="0" applyProtection="0"/>
    <xf numFmtId="0" fontId="32" fillId="15" borderId="15" applyNumberFormat="0" applyAlignment="0" applyProtection="0"/>
    <xf numFmtId="0" fontId="33" fillId="15" borderId="14" applyNumberFormat="0" applyAlignment="0" applyProtection="0"/>
    <xf numFmtId="0" fontId="34" fillId="0" borderId="16" applyNumberFormat="0" applyFill="0" applyAlignment="0" applyProtection="0"/>
    <xf numFmtId="0" fontId="35" fillId="16" borderId="17" applyNumberFormat="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8" fillId="0" borderId="19" applyNumberFormat="0" applyFill="0" applyAlignment="0" applyProtection="0"/>
    <xf numFmtId="0" fontId="39" fillId="18"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39" fillId="21" borderId="0" applyNumberFormat="0" applyBorder="0" applyAlignment="0" applyProtection="0"/>
    <xf numFmtId="0" fontId="39" fillId="22"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39" fillId="25" borderId="0" applyNumberFormat="0" applyBorder="0" applyAlignment="0" applyProtection="0"/>
    <xf numFmtId="0" fontId="39" fillId="26"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39" fillId="29" borderId="0" applyNumberFormat="0" applyBorder="0" applyAlignment="0" applyProtection="0"/>
    <xf numFmtId="0" fontId="39" fillId="30"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39" fillId="33" borderId="0" applyNumberFormat="0" applyBorder="0" applyAlignment="0" applyProtection="0"/>
    <xf numFmtId="0" fontId="39" fillId="34"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39" fillId="37" borderId="0" applyNumberFormat="0" applyBorder="0" applyAlignment="0" applyProtection="0"/>
    <xf numFmtId="0" fontId="39" fillId="38"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39" fillId="41" borderId="0" applyNumberFormat="0" applyBorder="0" applyAlignment="0" applyProtection="0"/>
    <xf numFmtId="0" fontId="15" fillId="0" borderId="0"/>
    <xf numFmtId="0" fontId="15" fillId="17" borderId="18" applyNumberFormat="0" applyFont="0" applyAlignment="0" applyProtection="0"/>
    <xf numFmtId="0" fontId="16" fillId="0" borderId="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8" applyNumberFormat="0" applyFont="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0" borderId="0"/>
    <xf numFmtId="0" fontId="13" fillId="17" borderId="18" applyNumberFormat="0" applyFont="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0" borderId="0"/>
    <xf numFmtId="0" fontId="13" fillId="17" borderId="18" applyNumberFormat="0" applyFont="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0" borderId="0"/>
    <xf numFmtId="0" fontId="13" fillId="17" borderId="18" applyNumberFormat="0" applyFont="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0" borderId="0"/>
    <xf numFmtId="0" fontId="13" fillId="17" borderId="18" applyNumberFormat="0" applyFont="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0" borderId="0"/>
    <xf numFmtId="0" fontId="13" fillId="17" borderId="18" applyNumberFormat="0" applyFont="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0" borderId="0"/>
    <xf numFmtId="0" fontId="13" fillId="17" borderId="18" applyNumberFormat="0" applyFont="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0" borderId="0"/>
    <xf numFmtId="0" fontId="12" fillId="17" borderId="18" applyNumberFormat="0" applyFont="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0" borderId="0"/>
    <xf numFmtId="0" fontId="12" fillId="17" borderId="18" applyNumberFormat="0" applyFont="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0" borderId="0"/>
    <xf numFmtId="0" fontId="12" fillId="17" borderId="18" applyNumberFormat="0" applyFont="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0" borderId="0"/>
    <xf numFmtId="0" fontId="12" fillId="17" borderId="18" applyNumberFormat="0" applyFont="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0" borderId="0"/>
    <xf numFmtId="0" fontId="12" fillId="17" borderId="18" applyNumberFormat="0" applyFont="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0" borderId="0"/>
    <xf numFmtId="0" fontId="12" fillId="17" borderId="18" applyNumberFormat="0" applyFont="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0" borderId="0"/>
    <xf numFmtId="0" fontId="12" fillId="17" borderId="18" applyNumberFormat="0" applyFont="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0" borderId="0"/>
    <xf numFmtId="0" fontId="12" fillId="17" borderId="18" applyNumberFormat="0" applyFont="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0" borderId="0"/>
    <xf numFmtId="0" fontId="12" fillId="17" borderId="18" applyNumberFormat="0" applyFont="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0" borderId="0"/>
    <xf numFmtId="0" fontId="12"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0" borderId="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0" borderId="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49" fontId="16" fillId="0" borderId="0" applyProtection="0"/>
    <xf numFmtId="49" fontId="16" fillId="0" borderId="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0" borderId="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49" fontId="44" fillId="0" borderId="0" applyProtection="0"/>
    <xf numFmtId="49" fontId="44" fillId="0" borderId="0" applyProtection="0"/>
    <xf numFmtId="0" fontId="6" fillId="0" borderId="0"/>
    <xf numFmtId="0" fontId="6" fillId="0" borderId="0"/>
    <xf numFmtId="0" fontId="6"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0" borderId="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0" borderId="0"/>
    <xf numFmtId="0" fontId="5" fillId="0" borderId="0"/>
    <xf numFmtId="0" fontId="5"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0" borderId="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0" borderId="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0" borderId="0"/>
    <xf numFmtId="0" fontId="4" fillId="0" borderId="0"/>
    <xf numFmtId="0" fontId="4" fillId="0" borderId="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0" borderId="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0" borderId="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0" borderId="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0" borderId="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0" borderId="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0" borderId="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0" borderId="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0" borderId="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0" borderId="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0" borderId="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24" fillId="0" borderId="0" applyNumberFormat="0" applyFill="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0" borderId="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0" borderId="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0" borderId="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0" borderId="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0" borderId="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0" borderId="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0" borderId="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0" borderId="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0" borderId="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0" borderId="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0" borderId="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0" borderId="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0" borderId="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0" borderId="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0" borderId="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0" borderId="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0" borderId="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0" borderId="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0" borderId="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0" borderId="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0" borderId="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0" borderId="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0" borderId="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0" borderId="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0" borderId="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0" borderId="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0" borderId="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0" borderId="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0" borderId="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0" borderId="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0" borderId="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0" borderId="0"/>
    <xf numFmtId="0" fontId="3" fillId="17" borderId="18" applyNumberFormat="0" applyFont="0" applyAlignment="0" applyProtection="0"/>
    <xf numFmtId="0" fontId="3" fillId="0" borderId="0"/>
    <xf numFmtId="0" fontId="3" fillId="17" borderId="18" applyNumberFormat="0" applyFont="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0" borderId="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0" borderId="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0" borderId="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0" borderId="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0" borderId="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0" borderId="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0" borderId="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0" borderId="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0" borderId="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0" borderId="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0" borderId="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0" borderId="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0" borderId="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49" fontId="16" fillId="0" borderId="0" applyProtection="0"/>
    <xf numFmtId="49" fontId="16" fillId="0" borderId="0" applyProtection="0"/>
    <xf numFmtId="0" fontId="2" fillId="0" borderId="0"/>
    <xf numFmtId="0" fontId="2" fillId="0" borderId="0"/>
    <xf numFmtId="0" fontId="2" fillId="0" borderId="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0" borderId="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0" borderId="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0" borderId="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0" borderId="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0" borderId="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0" borderId="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0" borderId="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0" borderId="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0" borderId="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0" borderId="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0" borderId="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0" borderId="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0" borderId="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0" borderId="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0" borderId="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0" borderId="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0" borderId="0"/>
    <xf numFmtId="0" fontId="2" fillId="0" borderId="0"/>
    <xf numFmtId="0" fontId="2" fillId="0" borderId="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0" borderId="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0" borderId="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0" borderId="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0" borderId="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0" borderId="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0" borderId="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0" borderId="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0" borderId="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0" borderId="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0" borderId="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0" borderId="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0" borderId="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0" borderId="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0" borderId="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0" borderId="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0" borderId="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0" borderId="0"/>
    <xf numFmtId="0" fontId="2" fillId="0" borderId="0"/>
    <xf numFmtId="0" fontId="2" fillId="0" borderId="0"/>
    <xf numFmtId="0" fontId="2" fillId="0" borderId="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0" borderId="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0" borderId="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0" borderId="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0" borderId="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0" borderId="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0" borderId="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0" borderId="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0" borderId="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0" borderId="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0" borderId="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0" borderId="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0" borderId="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0" borderId="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0" borderId="0"/>
    <xf numFmtId="0" fontId="2" fillId="0" borderId="0"/>
    <xf numFmtId="0" fontId="2" fillId="0" borderId="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0" borderId="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0" borderId="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0" borderId="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0" borderId="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0" borderId="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0" borderId="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0" borderId="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0" borderId="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0" borderId="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0" borderId="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0" borderId="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0" borderId="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0" borderId="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0" borderId="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0" borderId="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0" borderId="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0" borderId="0"/>
    <xf numFmtId="0" fontId="2" fillId="0" borderId="0"/>
    <xf numFmtId="0" fontId="2" fillId="0" borderId="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0" borderId="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0" borderId="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0" borderId="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0" borderId="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0" borderId="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0" borderId="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0" borderId="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0" borderId="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0" borderId="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0" borderId="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0" borderId="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0" borderId="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0" borderId="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0" borderId="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0" borderId="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0" borderId="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7" borderId="18" applyNumberFormat="0" applyFont="0" applyAlignment="0" applyProtection="0"/>
    <xf numFmtId="0" fontId="2" fillId="0" borderId="0"/>
    <xf numFmtId="0" fontId="2" fillId="0" borderId="0"/>
    <xf numFmtId="0" fontId="2" fillId="0" borderId="0"/>
    <xf numFmtId="0" fontId="2" fillId="0" borderId="0"/>
    <xf numFmtId="9" fontId="16" fillId="0" borderId="0" applyFont="0" applyFill="0" applyBorder="0" applyAlignment="0" applyProtection="0"/>
    <xf numFmtId="0" fontId="1" fillId="0" borderId="0"/>
  </cellStyleXfs>
  <cellXfs count="1116">
    <xf numFmtId="0" fontId="0" fillId="0" borderId="0" xfId="0"/>
    <xf numFmtId="0" fontId="18" fillId="0" borderId="0" xfId="0" applyFont="1" applyAlignment="1">
      <alignment horizontal="center"/>
    </xf>
    <xf numFmtId="0" fontId="18" fillId="0" borderId="0" xfId="0" applyFont="1"/>
    <xf numFmtId="0" fontId="20" fillId="0" borderId="0" xfId="0" applyFont="1" applyFill="1" applyBorder="1" applyAlignment="1">
      <alignment horizontal="center" vertical="center"/>
    </xf>
    <xf numFmtId="0" fontId="18" fillId="0" borderId="0" xfId="0" applyFont="1" applyFill="1"/>
    <xf numFmtId="164" fontId="18" fillId="0" borderId="0" xfId="0" applyNumberFormat="1" applyFont="1" applyFill="1" applyAlignment="1">
      <alignment horizontal="left"/>
    </xf>
    <xf numFmtId="0" fontId="18" fillId="0" borderId="0" xfId="0" applyFont="1" applyFill="1" applyAlignment="1">
      <alignment horizontal="left"/>
    </xf>
    <xf numFmtId="0" fontId="18" fillId="0" borderId="0" xfId="0" applyFont="1" applyAlignment="1">
      <alignment horizontal="left"/>
    </xf>
    <xf numFmtId="0" fontId="21" fillId="0" borderId="0" xfId="0" applyFont="1" applyAlignment="1">
      <alignment horizontal="left"/>
    </xf>
    <xf numFmtId="0" fontId="21" fillId="0" borderId="0" xfId="0" applyFont="1" applyFill="1" applyAlignment="1">
      <alignment horizontal="left"/>
    </xf>
    <xf numFmtId="0" fontId="18" fillId="5" borderId="0" xfId="0" applyFont="1" applyFill="1"/>
    <xf numFmtId="0" fontId="18" fillId="5" borderId="0" xfId="0" applyFont="1" applyFill="1" applyAlignment="1">
      <alignment horizontal="center"/>
    </xf>
    <xf numFmtId="0" fontId="0" fillId="0" borderId="0" xfId="0" applyAlignment="1">
      <alignment vertical="center"/>
    </xf>
    <xf numFmtId="0" fontId="16" fillId="0" borderId="0" xfId="1043" applyNumberFormat="1" applyFont="1" applyAlignment="1">
      <alignment vertical="center" wrapText="1"/>
    </xf>
    <xf numFmtId="49" fontId="16" fillId="0" borderId="0" xfId="1043" applyFont="1" applyAlignment="1">
      <alignment vertical="center" wrapText="1"/>
    </xf>
    <xf numFmtId="49" fontId="16" fillId="0" borderId="0" xfId="1043" applyAlignment="1">
      <alignment vertical="center"/>
    </xf>
    <xf numFmtId="0" fontId="16" fillId="0" borderId="0" xfId="0" applyFont="1" applyFill="1" applyBorder="1" applyAlignment="1">
      <alignment wrapText="1"/>
    </xf>
    <xf numFmtId="0" fontId="16" fillId="0" borderId="0" xfId="44" applyFont="1"/>
    <xf numFmtId="0" fontId="20" fillId="0" borderId="0" xfId="0" applyFont="1" applyAlignment="1">
      <alignment horizontal="center"/>
    </xf>
    <xf numFmtId="0" fontId="16" fillId="0" borderId="0" xfId="0" applyFont="1"/>
    <xf numFmtId="0" fontId="16" fillId="9" borderId="26" xfId="44" applyFont="1" applyFill="1" applyBorder="1" applyAlignment="1">
      <alignment horizontal="center" vertical="center" wrapText="1"/>
    </xf>
    <xf numFmtId="0" fontId="20" fillId="0" borderId="68" xfId="0" applyFont="1" applyBorder="1" applyAlignment="1">
      <alignment horizontal="center"/>
    </xf>
    <xf numFmtId="0" fontId="20" fillId="0" borderId="64" xfId="0" applyFont="1" applyBorder="1" applyAlignment="1">
      <alignment horizontal="center"/>
    </xf>
    <xf numFmtId="0" fontId="18" fillId="0" borderId="0" xfId="0" applyFont="1"/>
    <xf numFmtId="0" fontId="18" fillId="0" borderId="0" xfId="0" applyFont="1" applyFill="1" applyBorder="1" applyAlignment="1">
      <alignment horizontal="left" vertical="center" wrapText="1"/>
    </xf>
    <xf numFmtId="0" fontId="18" fillId="0" borderId="0" xfId="0" applyFont="1" applyAlignment="1">
      <alignment vertical="center"/>
    </xf>
    <xf numFmtId="0" fontId="18" fillId="0" borderId="0" xfId="0" applyFont="1" applyFill="1" applyAlignment="1">
      <alignment vertical="center"/>
    </xf>
    <xf numFmtId="0" fontId="18" fillId="45" borderId="24" xfId="0" applyFont="1" applyFill="1" applyBorder="1" applyAlignment="1">
      <alignment vertical="center"/>
    </xf>
    <xf numFmtId="0" fontId="18" fillId="45" borderId="27" xfId="0" applyFont="1" applyFill="1" applyBorder="1" applyAlignment="1">
      <alignment vertical="center"/>
    </xf>
    <xf numFmtId="0" fontId="0" fillId="45" borderId="27" xfId="0" applyFill="1" applyBorder="1" applyAlignment="1">
      <alignment vertical="center"/>
    </xf>
    <xf numFmtId="0" fontId="20" fillId="0" borderId="76" xfId="0" applyFont="1" applyBorder="1" applyAlignment="1">
      <alignment horizontal="center"/>
    </xf>
    <xf numFmtId="0" fontId="17" fillId="6" borderId="6" xfId="0" applyFont="1" applyFill="1" applyBorder="1" applyAlignment="1">
      <alignment horizontal="center" vertical="center" wrapText="1"/>
    </xf>
    <xf numFmtId="0" fontId="17" fillId="3" borderId="38" xfId="0" applyFont="1" applyFill="1" applyBorder="1" applyAlignment="1">
      <alignment horizontal="center" vertical="center" wrapText="1"/>
    </xf>
    <xf numFmtId="0" fontId="17" fillId="6" borderId="64" xfId="0" applyFont="1" applyFill="1" applyBorder="1" applyAlignment="1">
      <alignment horizontal="center" vertical="center" wrapText="1"/>
    </xf>
    <xf numFmtId="0" fontId="17" fillId="9" borderId="64" xfId="44" applyFont="1" applyFill="1" applyBorder="1" applyAlignment="1">
      <alignment horizontal="center" vertical="center" wrapText="1"/>
    </xf>
    <xf numFmtId="0" fontId="17" fillId="7" borderId="64" xfId="0" applyFont="1" applyFill="1" applyBorder="1" applyAlignment="1">
      <alignment horizontal="center" vertical="center" wrapText="1"/>
    </xf>
    <xf numFmtId="0" fontId="17" fillId="0" borderId="63" xfId="0" applyFont="1" applyFill="1" applyBorder="1" applyAlignment="1">
      <alignment horizontal="center" vertical="center" wrapText="1"/>
    </xf>
    <xf numFmtId="0" fontId="17" fillId="3" borderId="64" xfId="0" applyFont="1" applyFill="1" applyBorder="1" applyAlignment="1">
      <alignment horizontal="center" vertical="center" wrapText="1"/>
    </xf>
    <xf numFmtId="0" fontId="17" fillId="9" borderId="7" xfId="0" applyNumberFormat="1" applyFont="1" applyFill="1" applyBorder="1" applyAlignment="1">
      <alignment horizontal="center" vertical="center" wrapText="1"/>
    </xf>
    <xf numFmtId="0" fontId="17" fillId="7" borderId="4" xfId="0" applyNumberFormat="1" applyFont="1" applyFill="1" applyBorder="1" applyAlignment="1">
      <alignment horizontal="center" vertical="center" wrapText="1"/>
    </xf>
    <xf numFmtId="0" fontId="17" fillId="43" borderId="20" xfId="0" applyFont="1" applyFill="1" applyBorder="1" applyAlignment="1">
      <alignment horizontal="center" vertical="center" wrapText="1"/>
    </xf>
    <xf numFmtId="0" fontId="17" fillId="0" borderId="34" xfId="0" applyFont="1" applyFill="1" applyBorder="1" applyAlignment="1">
      <alignment horizontal="center" vertical="center" wrapText="1"/>
    </xf>
    <xf numFmtId="0" fontId="17" fillId="6" borderId="25" xfId="0" applyFont="1" applyFill="1" applyBorder="1" applyAlignment="1">
      <alignment horizontal="center" vertical="center" wrapText="1"/>
    </xf>
    <xf numFmtId="0" fontId="17" fillId="9" borderId="63" xfId="0" applyFont="1" applyFill="1" applyBorder="1" applyAlignment="1">
      <alignment horizontal="center" vertical="center" wrapText="1"/>
    </xf>
    <xf numFmtId="0" fontId="17" fillId="9" borderId="64" xfId="0" applyFont="1" applyFill="1" applyBorder="1" applyAlignment="1">
      <alignment horizontal="center" vertical="center" wrapText="1"/>
    </xf>
    <xf numFmtId="0" fontId="17" fillId="6" borderId="64" xfId="44" applyFont="1" applyFill="1" applyBorder="1" applyAlignment="1">
      <alignment horizontal="center" vertical="center" wrapText="1"/>
    </xf>
    <xf numFmtId="0" fontId="17" fillId="9" borderId="76" xfId="0" applyFont="1" applyFill="1" applyBorder="1" applyAlignment="1">
      <alignment horizontal="center" vertical="center" wrapText="1"/>
    </xf>
    <xf numFmtId="0" fontId="17" fillId="7" borderId="68" xfId="0" applyFont="1" applyFill="1" applyBorder="1" applyAlignment="1">
      <alignment horizontal="center" vertical="center" wrapText="1"/>
    </xf>
    <xf numFmtId="0" fontId="17" fillId="7" borderId="25" xfId="0" applyFont="1" applyFill="1" applyBorder="1" applyAlignment="1">
      <alignment horizontal="center" vertical="center" wrapText="1"/>
    </xf>
    <xf numFmtId="0" fontId="16" fillId="9" borderId="1" xfId="0" applyFont="1" applyFill="1" applyBorder="1" applyAlignment="1">
      <alignment horizontal="left" vertical="center" wrapText="1"/>
    </xf>
    <xf numFmtId="0" fontId="17" fillId="0" borderId="21" xfId="0" applyFont="1" applyFill="1" applyBorder="1" applyAlignment="1">
      <alignment horizontal="center" vertical="center" wrapText="1"/>
    </xf>
    <xf numFmtId="0" fontId="17" fillId="6" borderId="34" xfId="0" applyNumberFormat="1" applyFont="1" applyFill="1" applyBorder="1" applyAlignment="1">
      <alignment horizontal="center" vertical="center" wrapText="1"/>
    </xf>
    <xf numFmtId="0" fontId="17" fillId="7" borderId="25" xfId="0" applyNumberFormat="1" applyFont="1" applyFill="1" applyBorder="1" applyAlignment="1">
      <alignment horizontal="center" vertical="center" wrapText="1"/>
    </xf>
    <xf numFmtId="0" fontId="17" fillId="6" borderId="21" xfId="0" applyFont="1" applyFill="1" applyBorder="1" applyAlignment="1">
      <alignment horizontal="center" vertical="center" wrapText="1"/>
    </xf>
    <xf numFmtId="0" fontId="17" fillId="3" borderId="4" xfId="0" applyFont="1" applyFill="1" applyBorder="1" applyAlignment="1">
      <alignment horizontal="center" vertical="center" wrapText="1"/>
    </xf>
    <xf numFmtId="0" fontId="17" fillId="3" borderId="4" xfId="0" applyNumberFormat="1" applyFont="1" applyFill="1" applyBorder="1" applyAlignment="1">
      <alignment horizontal="center" vertical="center" wrapText="1"/>
    </xf>
    <xf numFmtId="0" fontId="17" fillId="7" borderId="10" xfId="0" applyNumberFormat="1" applyFont="1" applyFill="1" applyBorder="1" applyAlignment="1">
      <alignment horizontal="center" vertical="center" wrapText="1"/>
    </xf>
    <xf numFmtId="0" fontId="17" fillId="6" borderId="21" xfId="0" applyNumberFormat="1" applyFont="1" applyFill="1" applyBorder="1" applyAlignment="1">
      <alignment horizontal="center" vertical="center" wrapText="1"/>
    </xf>
    <xf numFmtId="0" fontId="16" fillId="9" borderId="22" xfId="0" applyNumberFormat="1" applyFont="1" applyFill="1" applyBorder="1" applyAlignment="1">
      <alignment vertical="center" wrapText="1"/>
    </xf>
    <xf numFmtId="0" fontId="16" fillId="9" borderId="27" xfId="44" applyNumberFormat="1" applyFont="1" applyFill="1" applyBorder="1" applyAlignment="1">
      <alignment horizontal="center" vertical="center" wrapText="1"/>
    </xf>
    <xf numFmtId="0" fontId="17" fillId="7" borderId="63" xfId="0" applyFont="1" applyFill="1" applyBorder="1" applyAlignment="1">
      <alignment horizontal="center" vertical="center" wrapText="1"/>
    </xf>
    <xf numFmtId="0" fontId="17" fillId="6" borderId="7" xfId="0" applyNumberFormat="1" applyFont="1" applyFill="1" applyBorder="1" applyAlignment="1">
      <alignment horizontal="center" vertical="center" wrapText="1"/>
    </xf>
    <xf numFmtId="165" fontId="16" fillId="9" borderId="26" xfId="44" applyNumberFormat="1" applyFont="1" applyFill="1" applyBorder="1" applyAlignment="1">
      <alignment horizontal="center" vertical="center" wrapText="1"/>
    </xf>
    <xf numFmtId="165" fontId="16" fillId="9" borderId="53" xfId="44" applyNumberFormat="1" applyFont="1" applyFill="1" applyBorder="1" applyAlignment="1">
      <alignment horizontal="center" vertical="center" wrapText="1"/>
    </xf>
    <xf numFmtId="0" fontId="16" fillId="46" borderId="20" xfId="0" applyFont="1" applyFill="1" applyBorder="1" applyAlignment="1">
      <alignment vertical="center" wrapText="1"/>
    </xf>
    <xf numFmtId="0" fontId="16" fillId="46" borderId="36" xfId="0" applyFont="1" applyFill="1" applyBorder="1" applyAlignment="1">
      <alignment vertical="center" wrapText="1"/>
    </xf>
    <xf numFmtId="0" fontId="17" fillId="9" borderId="21" xfId="0" applyNumberFormat="1" applyFont="1" applyFill="1" applyBorder="1" applyAlignment="1">
      <alignment horizontal="center" vertical="center" wrapText="1"/>
    </xf>
    <xf numFmtId="0" fontId="46" fillId="42" borderId="20" xfId="0" applyFont="1" applyFill="1" applyBorder="1" applyAlignment="1">
      <alignment horizontal="center" vertical="center" wrapText="1"/>
    </xf>
    <xf numFmtId="0" fontId="16" fillId="9" borderId="76" xfId="0" applyFont="1" applyFill="1" applyBorder="1" applyAlignment="1">
      <alignment horizontal="center" vertical="center" wrapText="1"/>
    </xf>
    <xf numFmtId="0" fontId="16" fillId="9" borderId="64" xfId="0" applyFont="1" applyFill="1" applyBorder="1" applyAlignment="1">
      <alignment horizontal="center" vertical="center" wrapText="1"/>
    </xf>
    <xf numFmtId="0" fontId="16" fillId="9" borderId="20" xfId="0" applyFont="1" applyFill="1" applyBorder="1" applyAlignment="1">
      <alignment horizontal="center" vertical="center" wrapText="1"/>
    </xf>
    <xf numFmtId="0" fontId="16" fillId="9" borderId="20" xfId="0" applyNumberFormat="1" applyFont="1" applyFill="1" applyBorder="1" applyAlignment="1">
      <alignment horizontal="center" vertical="center" wrapText="1"/>
    </xf>
    <xf numFmtId="0" fontId="16" fillId="9" borderId="21" xfId="0" applyFont="1" applyFill="1" applyBorder="1" applyAlignment="1">
      <alignment horizontal="center" vertical="center" wrapText="1"/>
    </xf>
    <xf numFmtId="0" fontId="16" fillId="9" borderId="20" xfId="44" applyFont="1" applyFill="1" applyBorder="1" applyAlignment="1">
      <alignment horizontal="center" vertical="center" wrapText="1"/>
    </xf>
    <xf numFmtId="0" fontId="16" fillId="9" borderId="36" xfId="0" applyFont="1" applyFill="1" applyBorder="1" applyAlignment="1">
      <alignment vertical="center" wrapText="1"/>
    </xf>
    <xf numFmtId="0" fontId="16" fillId="9" borderId="20" xfId="0" applyFont="1" applyFill="1" applyBorder="1" applyAlignment="1">
      <alignment vertical="center" wrapText="1"/>
    </xf>
    <xf numFmtId="0" fontId="16" fillId="9" borderId="20" xfId="44" applyNumberFormat="1" applyFont="1" applyFill="1" applyBorder="1" applyAlignment="1">
      <alignment horizontal="center" vertical="center" wrapText="1"/>
    </xf>
    <xf numFmtId="0" fontId="16" fillId="0" borderId="20" xfId="0" applyFont="1" applyFill="1" applyBorder="1" applyAlignment="1">
      <alignment vertical="center" wrapText="1"/>
    </xf>
    <xf numFmtId="165" fontId="16" fillId="9" borderId="20" xfId="0" applyNumberFormat="1" applyFont="1" applyFill="1" applyBorder="1" applyAlignment="1">
      <alignment horizontal="left" vertical="center" wrapText="1"/>
    </xf>
    <xf numFmtId="0" fontId="16" fillId="9" borderId="20" xfId="0" applyNumberFormat="1" applyFont="1" applyFill="1" applyBorder="1" applyAlignment="1">
      <alignment horizontal="left" vertical="center" wrapText="1"/>
    </xf>
    <xf numFmtId="165" fontId="16" fillId="9" borderId="71" xfId="0" applyNumberFormat="1" applyFont="1" applyFill="1" applyBorder="1" applyAlignment="1">
      <alignment horizontal="left" vertical="center" wrapText="1"/>
    </xf>
    <xf numFmtId="0" fontId="16" fillId="9" borderId="59" xfId="0" applyFont="1" applyFill="1" applyBorder="1" applyAlignment="1">
      <alignment horizontal="center" vertical="center" wrapText="1"/>
    </xf>
    <xf numFmtId="165" fontId="16" fillId="9" borderId="20" xfId="44" applyNumberFormat="1" applyFont="1" applyFill="1" applyBorder="1" applyAlignment="1">
      <alignment horizontal="center" vertical="center" wrapText="1"/>
    </xf>
    <xf numFmtId="165" fontId="16" fillId="9" borderId="22" xfId="0" applyNumberFormat="1" applyFont="1" applyFill="1" applyBorder="1" applyAlignment="1">
      <alignment horizontal="left" vertical="center" wrapText="1"/>
    </xf>
    <xf numFmtId="0" fontId="17" fillId="7" borderId="7" xfId="0" applyNumberFormat="1" applyFont="1" applyFill="1" applyBorder="1" applyAlignment="1">
      <alignment horizontal="center" vertical="center" wrapText="1"/>
    </xf>
    <xf numFmtId="0" fontId="16" fillId="9" borderId="20" xfId="0" applyFont="1" applyFill="1" applyBorder="1" applyAlignment="1">
      <alignment horizontal="left" vertical="center" wrapText="1"/>
    </xf>
    <xf numFmtId="0" fontId="16" fillId="9" borderId="20" xfId="0" applyNumberFormat="1" applyFont="1" applyFill="1" applyBorder="1" applyAlignment="1">
      <alignment vertical="center" wrapText="1"/>
    </xf>
    <xf numFmtId="0" fontId="17" fillId="6" borderId="4" xfId="0" applyNumberFormat="1" applyFont="1" applyFill="1" applyBorder="1" applyAlignment="1">
      <alignment horizontal="center" vertical="center" wrapText="1"/>
    </xf>
    <xf numFmtId="0" fontId="16" fillId="9" borderId="0" xfId="0" applyNumberFormat="1" applyFont="1" applyFill="1" applyBorder="1" applyAlignment="1">
      <alignment horizontal="center" vertical="center" wrapText="1"/>
    </xf>
    <xf numFmtId="0" fontId="16" fillId="9" borderId="20" xfId="44" applyFont="1" applyFill="1" applyBorder="1" applyAlignment="1">
      <alignment horizontal="left" vertical="center" wrapText="1"/>
    </xf>
    <xf numFmtId="0" fontId="16" fillId="0" borderId="20" xfId="0" applyNumberFormat="1" applyFont="1" applyFill="1" applyBorder="1" applyAlignment="1">
      <alignment horizontal="left" vertical="center" wrapText="1"/>
    </xf>
    <xf numFmtId="0" fontId="16" fillId="9" borderId="71" xfId="0" applyFont="1" applyFill="1" applyBorder="1" applyAlignment="1">
      <alignment horizontal="left" vertical="center" wrapText="1"/>
    </xf>
    <xf numFmtId="165" fontId="16" fillId="0" borderId="20" xfId="44" applyNumberFormat="1" applyFont="1" applyFill="1" applyBorder="1" applyAlignment="1">
      <alignment horizontal="center" vertical="center" wrapText="1"/>
    </xf>
    <xf numFmtId="0" fontId="16" fillId="9" borderId="63" xfId="0" applyNumberFormat="1" applyFont="1" applyFill="1" applyBorder="1" applyAlignment="1">
      <alignment horizontal="center" vertical="center" wrapText="1"/>
    </xf>
    <xf numFmtId="0" fontId="16" fillId="0" borderId="71" xfId="0" applyNumberFormat="1" applyFont="1" applyFill="1" applyBorder="1" applyAlignment="1">
      <alignment horizontal="left" vertical="center" wrapText="1"/>
    </xf>
    <xf numFmtId="0" fontId="17" fillId="0" borderId="21" xfId="0" applyNumberFormat="1" applyFont="1" applyFill="1" applyBorder="1" applyAlignment="1">
      <alignment horizontal="center" vertical="center" wrapText="1"/>
    </xf>
    <xf numFmtId="0" fontId="16" fillId="9" borderId="62" xfId="0" applyFont="1" applyFill="1" applyBorder="1" applyAlignment="1">
      <alignment horizontal="left" vertical="center" wrapText="1"/>
    </xf>
    <xf numFmtId="0" fontId="16" fillId="9" borderId="53" xfId="44" applyFont="1" applyFill="1" applyBorder="1" applyAlignment="1">
      <alignment horizontal="center" vertical="center" wrapText="1"/>
    </xf>
    <xf numFmtId="0" fontId="16" fillId="9" borderId="71" xfId="0" applyNumberFormat="1" applyFont="1" applyFill="1" applyBorder="1" applyAlignment="1">
      <alignment horizontal="left" vertical="center" wrapText="1"/>
    </xf>
    <xf numFmtId="0" fontId="16" fillId="46" borderId="20" xfId="0" applyFont="1" applyFill="1" applyBorder="1" applyAlignment="1">
      <alignment horizontal="center" vertical="center" wrapText="1"/>
    </xf>
    <xf numFmtId="0" fontId="16" fillId="0" borderId="20" xfId="0" applyNumberFormat="1" applyFont="1" applyFill="1" applyBorder="1" applyAlignment="1">
      <alignment vertical="center" wrapText="1"/>
    </xf>
    <xf numFmtId="0" fontId="16" fillId="0" borderId="20" xfId="0" applyFont="1" applyFill="1" applyBorder="1" applyAlignment="1">
      <alignment horizontal="left" vertical="center" wrapText="1"/>
    </xf>
    <xf numFmtId="0" fontId="52" fillId="43" borderId="20" xfId="0" applyFont="1" applyFill="1" applyBorder="1" applyAlignment="1">
      <alignment horizontal="center" vertical="center" wrapText="1"/>
    </xf>
    <xf numFmtId="0" fontId="41" fillId="0" borderId="0" xfId="0" applyFont="1" applyFill="1" applyBorder="1" applyAlignment="1">
      <alignment vertical="center" wrapText="1"/>
    </xf>
    <xf numFmtId="0" fontId="17" fillId="0" borderId="0" xfId="0" applyFont="1" applyFill="1" applyBorder="1" applyAlignment="1">
      <alignment vertical="center" wrapText="1"/>
    </xf>
    <xf numFmtId="0" fontId="0" fillId="10" borderId="0" xfId="0" applyFill="1"/>
    <xf numFmtId="0" fontId="0" fillId="10" borderId="2" xfId="0" applyFill="1" applyBorder="1"/>
    <xf numFmtId="0" fontId="0" fillId="10" borderId="23" xfId="0" applyFill="1" applyBorder="1"/>
    <xf numFmtId="0" fontId="16" fillId="6" borderId="2" xfId="0" applyFont="1" applyFill="1" applyBorder="1" applyAlignment="1">
      <alignment wrapText="1"/>
    </xf>
    <xf numFmtId="0" fontId="18" fillId="0" borderId="27" xfId="0" applyFont="1" applyFill="1" applyBorder="1" applyAlignment="1">
      <alignment vertical="center"/>
    </xf>
    <xf numFmtId="0" fontId="0" fillId="0" borderId="1" xfId="0" applyBorder="1"/>
    <xf numFmtId="0" fontId="41" fillId="9" borderId="20" xfId="0" applyFont="1" applyFill="1" applyBorder="1" applyAlignment="1">
      <alignment horizontal="center" wrapText="1"/>
    </xf>
    <xf numFmtId="0" fontId="16" fillId="0" borderId="1" xfId="0" applyFont="1" applyFill="1" applyBorder="1" applyAlignment="1" applyProtection="1">
      <alignment horizontal="center" vertical="center" wrapText="1"/>
      <protection locked="0"/>
    </xf>
    <xf numFmtId="0" fontId="16" fillId="0" borderId="58" xfId="0" applyFont="1" applyFill="1" applyBorder="1" applyAlignment="1" applyProtection="1">
      <alignment horizontal="center" vertical="center" wrapText="1"/>
      <protection locked="0"/>
    </xf>
    <xf numFmtId="0" fontId="16" fillId="0" borderId="10" xfId="0" applyFont="1" applyFill="1" applyBorder="1" applyAlignment="1" applyProtection="1">
      <alignment horizontal="center" vertical="center" wrapText="1"/>
      <protection locked="0"/>
    </xf>
    <xf numFmtId="0" fontId="53" fillId="0" borderId="2"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wrapText="1"/>
      <protection locked="0"/>
    </xf>
    <xf numFmtId="0" fontId="53" fillId="0" borderId="1" xfId="0" applyFont="1" applyFill="1" applyBorder="1" applyAlignment="1" applyProtection="1">
      <alignment horizontal="center" vertical="center" wrapText="1"/>
      <protection locked="0"/>
    </xf>
    <xf numFmtId="0" fontId="53" fillId="0" borderId="23" xfId="0" applyFont="1" applyFill="1" applyBorder="1" applyAlignment="1" applyProtection="1">
      <alignment horizontal="center" vertical="center" wrapText="1"/>
      <protection locked="0"/>
    </xf>
    <xf numFmtId="0" fontId="53" fillId="0" borderId="8" xfId="0" applyFont="1" applyFill="1" applyBorder="1" applyAlignment="1" applyProtection="1">
      <alignment horizontal="center" vertical="center" wrapText="1"/>
      <protection locked="0"/>
    </xf>
    <xf numFmtId="0" fontId="53" fillId="0" borderId="6"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16" fillId="0" borderId="0" xfId="0" applyFont="1" applyFill="1" applyBorder="1" applyAlignment="1" applyProtection="1">
      <alignment wrapText="1"/>
      <protection locked="0"/>
    </xf>
    <xf numFmtId="0" fontId="16" fillId="0" borderId="0" xfId="0" applyFont="1" applyFill="1" applyBorder="1" applyAlignment="1" applyProtection="1">
      <alignment horizontal="center" wrapText="1"/>
      <protection locked="0"/>
    </xf>
    <xf numFmtId="0" fontId="17" fillId="0" borderId="34" xfId="0" applyFont="1" applyFill="1" applyBorder="1" applyAlignment="1" applyProtection="1">
      <alignment vertical="center" wrapText="1"/>
      <protection locked="0"/>
    </xf>
    <xf numFmtId="0" fontId="17" fillId="0" borderId="25" xfId="0" applyFont="1" applyFill="1" applyBorder="1" applyAlignment="1" applyProtection="1">
      <alignment vertical="center" wrapText="1"/>
      <protection locked="0"/>
    </xf>
    <xf numFmtId="0" fontId="23" fillId="0" borderId="50" xfId="0" applyFont="1" applyFill="1" applyBorder="1" applyAlignment="1" applyProtection="1">
      <alignment horizontal="left" vertical="center" wrapText="1"/>
      <protection locked="0"/>
    </xf>
    <xf numFmtId="0" fontId="23" fillId="0" borderId="49" xfId="0" applyFont="1" applyFill="1" applyBorder="1" applyAlignment="1" applyProtection="1">
      <alignment horizontal="left" vertical="center" wrapText="1"/>
      <protection locked="0"/>
    </xf>
    <xf numFmtId="0" fontId="23" fillId="0" borderId="57" xfId="0" applyFont="1" applyFill="1" applyBorder="1" applyAlignment="1" applyProtection="1">
      <alignment horizontal="left" vertical="center" wrapText="1"/>
      <protection locked="0"/>
    </xf>
    <xf numFmtId="0" fontId="23" fillId="0" borderId="41" xfId="0"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wrapText="1"/>
      <protection locked="0"/>
    </xf>
    <xf numFmtId="0" fontId="23" fillId="0" borderId="51" xfId="0" applyFont="1" applyFill="1" applyBorder="1" applyAlignment="1" applyProtection="1">
      <alignment horizontal="left" vertical="center" wrapText="1"/>
      <protection locked="0"/>
    </xf>
    <xf numFmtId="0" fontId="23" fillId="0" borderId="42" xfId="0" applyFont="1" applyFill="1" applyBorder="1" applyAlignment="1" applyProtection="1">
      <alignment horizontal="left" vertical="center" wrapText="1"/>
      <protection locked="0"/>
    </xf>
    <xf numFmtId="0" fontId="23" fillId="0" borderId="43" xfId="0" applyFont="1" applyFill="1" applyBorder="1" applyAlignment="1" applyProtection="1">
      <alignment horizontal="left" vertical="center" wrapText="1"/>
      <protection locked="0"/>
    </xf>
    <xf numFmtId="0" fontId="23" fillId="0" borderId="53" xfId="0" applyFont="1" applyFill="1" applyBorder="1" applyAlignment="1" applyProtection="1">
      <alignment horizontal="left" vertical="center" wrapText="1"/>
      <protection locked="0"/>
    </xf>
    <xf numFmtId="49" fontId="16" fillId="0" borderId="55" xfId="3743" applyFont="1" applyBorder="1" applyAlignment="1" applyProtection="1">
      <alignment horizontal="left" vertical="center" wrapText="1"/>
      <protection locked="0"/>
    </xf>
    <xf numFmtId="49" fontId="16" fillId="0" borderId="54" xfId="3743" applyFont="1" applyBorder="1" applyAlignment="1" applyProtection="1">
      <alignment horizontal="left" vertical="center" wrapText="1"/>
      <protection locked="0"/>
    </xf>
    <xf numFmtId="49" fontId="16" fillId="0" borderId="56" xfId="3743" applyFont="1" applyBorder="1" applyAlignment="1" applyProtection="1">
      <alignment horizontal="left" vertical="center" wrapText="1"/>
      <protection locked="0"/>
    </xf>
    <xf numFmtId="0" fontId="23" fillId="0" borderId="9" xfId="0" applyFont="1" applyFill="1" applyBorder="1" applyAlignment="1" applyProtection="1">
      <alignment horizontal="left" vertical="center" wrapText="1"/>
      <protection locked="0"/>
    </xf>
    <xf numFmtId="0" fontId="23" fillId="0" borderId="1" xfId="0" applyFont="1" applyFill="1" applyBorder="1" applyAlignment="1" applyProtection="1">
      <alignment horizontal="left" vertical="center" wrapText="1"/>
      <protection locked="0"/>
    </xf>
    <xf numFmtId="0" fontId="23" fillId="0" borderId="44" xfId="0" applyFont="1" applyFill="1" applyBorder="1" applyAlignment="1" applyProtection="1">
      <alignment horizontal="left" vertical="center" wrapText="1"/>
      <protection locked="0"/>
    </xf>
    <xf numFmtId="0" fontId="23" fillId="0" borderId="9" xfId="0" applyNumberFormat="1" applyFont="1" applyFill="1" applyBorder="1" applyAlignment="1" applyProtection="1">
      <alignment horizontal="left" vertical="center" wrapText="1"/>
      <protection locked="0"/>
    </xf>
    <xf numFmtId="0" fontId="23" fillId="0" borderId="1" xfId="0" applyNumberFormat="1" applyFont="1" applyFill="1" applyBorder="1" applyAlignment="1" applyProtection="1">
      <alignment horizontal="left" vertical="center" wrapText="1"/>
      <protection locked="0"/>
    </xf>
    <xf numFmtId="0" fontId="23" fillId="0" borderId="44" xfId="0" applyNumberFormat="1" applyFont="1" applyFill="1" applyBorder="1" applyAlignment="1" applyProtection="1">
      <alignment horizontal="left" vertical="center" wrapText="1"/>
      <protection locked="0"/>
    </xf>
    <xf numFmtId="0" fontId="23" fillId="0" borderId="38" xfId="0" applyFont="1" applyFill="1" applyBorder="1" applyAlignment="1" applyProtection="1">
      <alignment horizontal="left" vertical="center" wrapText="1"/>
      <protection locked="0"/>
    </xf>
    <xf numFmtId="0" fontId="23" fillId="0" borderId="6" xfId="0" applyFont="1" applyFill="1" applyBorder="1" applyAlignment="1" applyProtection="1">
      <alignment horizontal="left" vertical="center" wrapText="1"/>
      <protection locked="0"/>
    </xf>
    <xf numFmtId="0" fontId="23" fillId="0" borderId="52" xfId="0" applyFont="1" applyFill="1" applyBorder="1" applyAlignment="1" applyProtection="1">
      <alignment horizontal="left" vertical="center" wrapText="1"/>
      <protection locked="0"/>
    </xf>
    <xf numFmtId="0" fontId="23" fillId="0" borderId="37" xfId="0" applyFont="1" applyFill="1" applyBorder="1" applyAlignment="1" applyProtection="1">
      <alignment horizontal="left" vertical="center" wrapText="1"/>
      <protection locked="0"/>
    </xf>
    <xf numFmtId="0" fontId="23" fillId="0" borderId="8" xfId="0" applyFont="1" applyFill="1" applyBorder="1" applyAlignment="1" applyProtection="1">
      <alignment horizontal="left" vertical="center" wrapText="1"/>
      <protection locked="0"/>
    </xf>
    <xf numFmtId="0" fontId="23" fillId="0" borderId="48" xfId="0" applyFont="1" applyFill="1" applyBorder="1" applyAlignment="1" applyProtection="1">
      <alignment horizontal="left" vertical="center" wrapText="1"/>
      <protection locked="0"/>
    </xf>
    <xf numFmtId="0" fontId="23" fillId="0" borderId="37" xfId="0" applyNumberFormat="1" applyFont="1" applyFill="1" applyBorder="1" applyAlignment="1" applyProtection="1">
      <alignment horizontal="left" vertical="center" wrapText="1"/>
      <protection locked="0"/>
    </xf>
    <xf numFmtId="0" fontId="23" fillId="0" borderId="8" xfId="0" applyNumberFormat="1" applyFont="1" applyFill="1" applyBorder="1" applyAlignment="1" applyProtection="1">
      <alignment horizontal="left" vertical="center" wrapText="1"/>
      <protection locked="0"/>
    </xf>
    <xf numFmtId="0" fontId="23" fillId="0" borderId="48" xfId="0" applyNumberFormat="1" applyFont="1" applyFill="1" applyBorder="1" applyAlignment="1" applyProtection="1">
      <alignment horizontal="left" vertical="center" wrapText="1"/>
      <protection locked="0"/>
    </xf>
    <xf numFmtId="0" fontId="23" fillId="0" borderId="59" xfId="0" applyNumberFormat="1" applyFont="1" applyFill="1" applyBorder="1" applyAlignment="1" applyProtection="1">
      <alignment horizontal="left" vertical="center" wrapText="1"/>
      <protection locked="0"/>
    </xf>
    <xf numFmtId="0" fontId="23" fillId="0" borderId="10" xfId="0" applyNumberFormat="1" applyFont="1" applyFill="1" applyBorder="1" applyAlignment="1" applyProtection="1">
      <alignment horizontal="left" vertical="center" wrapText="1"/>
      <protection locked="0"/>
    </xf>
    <xf numFmtId="0" fontId="23" fillId="0" borderId="60" xfId="0" applyNumberFormat="1" applyFont="1" applyFill="1" applyBorder="1" applyAlignment="1" applyProtection="1">
      <alignment horizontal="left" vertical="center" wrapText="1"/>
      <protection locked="0"/>
    </xf>
    <xf numFmtId="0" fontId="23" fillId="0" borderId="38" xfId="0" applyNumberFormat="1" applyFont="1" applyFill="1" applyBorder="1" applyAlignment="1" applyProtection="1">
      <alignment horizontal="left" vertical="center" wrapText="1"/>
      <protection locked="0"/>
    </xf>
    <xf numFmtId="0" fontId="23" fillId="0" borderId="6" xfId="0" applyNumberFormat="1" applyFont="1" applyFill="1" applyBorder="1" applyAlignment="1" applyProtection="1">
      <alignment horizontal="left" vertical="center" wrapText="1"/>
      <protection locked="0"/>
    </xf>
    <xf numFmtId="0" fontId="23" fillId="0" borderId="52" xfId="0" applyNumberFormat="1" applyFont="1" applyFill="1" applyBorder="1" applyAlignment="1" applyProtection="1">
      <alignment horizontal="left" vertical="center" wrapText="1"/>
      <protection locked="0"/>
    </xf>
    <xf numFmtId="0" fontId="23" fillId="0" borderId="45" xfId="0" applyNumberFormat="1" applyFont="1" applyFill="1" applyBorder="1" applyAlignment="1" applyProtection="1">
      <alignment horizontal="left" vertical="center" wrapText="1"/>
      <protection locked="0"/>
    </xf>
    <xf numFmtId="0" fontId="23" fillId="0" borderId="46" xfId="0" applyNumberFormat="1" applyFont="1" applyFill="1" applyBorder="1" applyAlignment="1" applyProtection="1">
      <alignment horizontal="left" vertical="center" wrapText="1"/>
      <protection locked="0"/>
    </xf>
    <xf numFmtId="0" fontId="23" fillId="0" borderId="47" xfId="0" applyNumberFormat="1" applyFont="1" applyFill="1" applyBorder="1" applyAlignment="1" applyProtection="1">
      <alignment horizontal="left" vertical="center" wrapText="1"/>
      <protection locked="0"/>
    </xf>
    <xf numFmtId="0" fontId="23" fillId="9" borderId="9" xfId="0" applyNumberFormat="1" applyFont="1" applyFill="1" applyBorder="1" applyAlignment="1" applyProtection="1">
      <alignment horizontal="left" vertical="center" wrapText="1"/>
      <protection locked="0"/>
    </xf>
    <xf numFmtId="0" fontId="23" fillId="9" borderId="1" xfId="0" applyNumberFormat="1" applyFont="1" applyFill="1" applyBorder="1" applyAlignment="1" applyProtection="1">
      <alignment horizontal="left" vertical="center" wrapText="1"/>
      <protection locked="0"/>
    </xf>
    <xf numFmtId="0" fontId="0" fillId="0" borderId="0" xfId="0" applyProtection="1">
      <protection locked="0"/>
    </xf>
    <xf numFmtId="0" fontId="17" fillId="0" borderId="74" xfId="0" applyFont="1" applyFill="1" applyBorder="1" applyAlignment="1" applyProtection="1">
      <alignment vertical="center" wrapText="1"/>
      <protection locked="0"/>
    </xf>
    <xf numFmtId="0" fontId="17" fillId="0" borderId="74" xfId="44" applyFont="1" applyFill="1" applyBorder="1" applyAlignment="1" applyProtection="1">
      <alignment horizontal="left" vertical="center" wrapText="1"/>
      <protection locked="0"/>
    </xf>
    <xf numFmtId="0" fontId="17" fillId="0" borderId="73" xfId="0" applyFont="1" applyFill="1" applyBorder="1" applyAlignment="1" applyProtection="1">
      <alignment vertical="center" wrapText="1"/>
      <protection locked="0"/>
    </xf>
    <xf numFmtId="0" fontId="17" fillId="0" borderId="73" xfId="44" applyFont="1" applyFill="1" applyBorder="1" applyAlignment="1" applyProtection="1">
      <alignment horizontal="left" vertical="center" wrapText="1"/>
      <protection locked="0"/>
    </xf>
    <xf numFmtId="0" fontId="17" fillId="8" borderId="35" xfId="0" applyFont="1" applyFill="1" applyBorder="1" applyAlignment="1" applyProtection="1">
      <alignment vertical="center" wrapText="1"/>
      <protection locked="0"/>
    </xf>
    <xf numFmtId="0" fontId="17" fillId="8" borderId="51" xfId="0" applyFont="1" applyFill="1" applyBorder="1" applyAlignment="1" applyProtection="1">
      <alignment vertical="center" wrapText="1"/>
      <protection locked="0"/>
    </xf>
    <xf numFmtId="0" fontId="17" fillId="0" borderId="51" xfId="44" applyFont="1" applyFill="1" applyBorder="1" applyAlignment="1" applyProtection="1">
      <alignment horizontal="left" vertical="center" wrapText="1"/>
      <protection locked="0"/>
    </xf>
    <xf numFmtId="0" fontId="17" fillId="8" borderId="20" xfId="0" applyFont="1" applyFill="1" applyBorder="1" applyAlignment="1" applyProtection="1">
      <alignment horizontal="left" vertical="center" wrapText="1"/>
      <protection locked="0"/>
    </xf>
    <xf numFmtId="0" fontId="18" fillId="0" borderId="1" xfId="0" applyFont="1" applyFill="1" applyBorder="1" applyAlignment="1" applyProtection="1">
      <alignment horizontal="center"/>
      <protection locked="0"/>
    </xf>
    <xf numFmtId="0" fontId="0" fillId="9" borderId="44" xfId="0" applyFill="1" applyBorder="1" applyProtection="1">
      <protection locked="0"/>
    </xf>
    <xf numFmtId="0" fontId="15" fillId="9" borderId="1" xfId="42" applyFill="1" applyBorder="1" applyAlignment="1" applyProtection="1">
      <alignment horizontal="left"/>
      <protection locked="0"/>
    </xf>
    <xf numFmtId="49" fontId="18" fillId="0" borderId="44" xfId="0" applyNumberFormat="1" applyFont="1" applyFill="1" applyBorder="1" applyAlignment="1" applyProtection="1">
      <alignment horizontal="center"/>
      <protection locked="0"/>
    </xf>
    <xf numFmtId="0" fontId="18" fillId="0" borderId="9" xfId="0" applyFont="1" applyBorder="1" applyProtection="1">
      <protection locked="0"/>
    </xf>
    <xf numFmtId="0" fontId="18" fillId="0" borderId="1" xfId="0" applyFont="1" applyBorder="1" applyProtection="1">
      <protection locked="0"/>
    </xf>
    <xf numFmtId="0" fontId="18" fillId="0" borderId="1" xfId="0" applyNumberFormat="1" applyFont="1" applyBorder="1" applyAlignment="1" applyProtection="1">
      <alignment horizontal="center"/>
      <protection locked="0"/>
    </xf>
    <xf numFmtId="0" fontId="18" fillId="0" borderId="45" xfId="0" applyFont="1" applyBorder="1" applyProtection="1">
      <protection locked="0"/>
    </xf>
    <xf numFmtId="0" fontId="18" fillId="0" borderId="46" xfId="0" applyFont="1" applyBorder="1" applyProtection="1">
      <protection locked="0"/>
    </xf>
    <xf numFmtId="0" fontId="18" fillId="0" borderId="46" xfId="0" applyFont="1" applyFill="1" applyBorder="1" applyAlignment="1" applyProtection="1">
      <alignment horizontal="center"/>
      <protection locked="0"/>
    </xf>
    <xf numFmtId="49" fontId="18" fillId="0" borderId="47" xfId="0" applyNumberFormat="1" applyFont="1" applyFill="1" applyBorder="1" applyAlignment="1" applyProtection="1">
      <alignment horizontal="center"/>
      <protection locked="0"/>
    </xf>
    <xf numFmtId="0" fontId="15" fillId="9" borderId="46" xfId="42" applyFill="1" applyBorder="1" applyAlignment="1" applyProtection="1">
      <alignment horizontal="left"/>
      <protection locked="0"/>
    </xf>
    <xf numFmtId="0" fontId="0" fillId="9" borderId="1" xfId="0" applyFill="1" applyBorder="1"/>
    <xf numFmtId="0" fontId="16" fillId="46" borderId="53" xfId="0" applyFont="1" applyFill="1" applyBorder="1" applyAlignment="1">
      <alignment horizontal="center" vertical="center" wrapText="1"/>
    </xf>
    <xf numFmtId="0" fontId="17" fillId="46" borderId="20" xfId="0" applyFont="1" applyFill="1" applyBorder="1" applyAlignment="1">
      <alignment horizontal="center" vertical="center" wrapText="1"/>
    </xf>
    <xf numFmtId="0" fontId="17" fillId="9" borderId="20" xfId="0" applyFont="1" applyFill="1" applyBorder="1" applyAlignment="1">
      <alignment horizontal="center" vertical="center" wrapText="1"/>
    </xf>
    <xf numFmtId="0" fontId="17" fillId="6" borderId="20" xfId="0" applyFont="1" applyFill="1" applyBorder="1" applyAlignment="1">
      <alignment horizontal="center" vertical="center" wrapText="1"/>
    </xf>
    <xf numFmtId="0" fontId="47" fillId="9" borderId="20" xfId="0" applyFont="1" applyFill="1" applyBorder="1" applyAlignment="1" applyProtection="1">
      <alignment horizontal="center" vertical="center" wrapText="1"/>
      <protection locked="0"/>
    </xf>
    <xf numFmtId="49" fontId="47" fillId="9" borderId="20" xfId="3743" applyNumberFormat="1" applyFont="1" applyFill="1" applyBorder="1" applyAlignment="1" applyProtection="1">
      <alignment horizontal="center" vertical="center" wrapText="1"/>
      <protection locked="0"/>
    </xf>
    <xf numFmtId="49" fontId="47" fillId="9" borderId="20" xfId="3743" applyNumberFormat="1" applyFont="1" applyFill="1" applyBorder="1" applyAlignment="1">
      <alignment horizontal="center" vertical="center" wrapText="1"/>
    </xf>
    <xf numFmtId="0" fontId="0" fillId="9" borderId="20" xfId="0" applyFill="1" applyBorder="1"/>
    <xf numFmtId="0" fontId="0" fillId="0" borderId="20" xfId="0" applyBorder="1"/>
    <xf numFmtId="0" fontId="0" fillId="0" borderId="20" xfId="0" applyBorder="1" applyProtection="1">
      <protection locked="0"/>
    </xf>
    <xf numFmtId="0" fontId="23" fillId="0" borderId="20" xfId="0" applyFont="1" applyFill="1" applyBorder="1" applyAlignment="1" applyProtection="1">
      <alignment horizontal="left" vertical="center"/>
      <protection locked="0"/>
    </xf>
    <xf numFmtId="0" fontId="23" fillId="0" borderId="20" xfId="0" applyFont="1" applyFill="1" applyBorder="1" applyAlignment="1">
      <alignment horizontal="left" vertical="center"/>
    </xf>
    <xf numFmtId="0" fontId="17" fillId="7" borderId="20" xfId="0" applyFont="1" applyFill="1" applyBorder="1" applyAlignment="1">
      <alignment horizontal="center" vertical="center" wrapText="1"/>
    </xf>
    <xf numFmtId="0" fontId="17" fillId="0" borderId="20" xfId="0" applyFont="1" applyFill="1" applyBorder="1" applyAlignment="1">
      <alignment horizontal="center" vertical="center" wrapText="1"/>
    </xf>
    <xf numFmtId="0" fontId="17" fillId="10" borderId="20" xfId="0" applyFont="1" applyFill="1" applyBorder="1" applyAlignment="1">
      <alignment horizontal="center" vertical="center" wrapText="1"/>
    </xf>
    <xf numFmtId="0" fontId="17" fillId="43" borderId="20" xfId="0" applyFont="1" applyFill="1" applyBorder="1" applyAlignment="1" applyProtection="1">
      <alignment horizontal="center" vertical="center" wrapText="1"/>
      <protection locked="0"/>
    </xf>
    <xf numFmtId="0" fontId="16" fillId="43" borderId="20" xfId="0" applyFont="1" applyFill="1" applyBorder="1" applyAlignment="1" applyProtection="1">
      <alignment horizontal="left" vertical="center" wrapText="1"/>
      <protection locked="0"/>
    </xf>
    <xf numFmtId="0" fontId="16" fillId="43" borderId="20" xfId="0" applyFont="1" applyFill="1" applyBorder="1" applyAlignment="1">
      <alignment horizontal="left" vertical="center" wrapText="1"/>
    </xf>
    <xf numFmtId="0" fontId="0" fillId="44" borderId="20" xfId="0" applyFill="1" applyBorder="1"/>
    <xf numFmtId="0" fontId="17" fillId="0" borderId="20" xfId="0" applyFont="1" applyFill="1" applyBorder="1" applyAlignment="1" applyProtection="1">
      <alignment horizontal="left" vertical="center" wrapText="1"/>
      <protection locked="0"/>
    </xf>
    <xf numFmtId="0" fontId="16" fillId="0" borderId="20" xfId="0" applyFont="1" applyFill="1" applyBorder="1" applyAlignment="1" applyProtection="1">
      <alignment horizontal="center" vertical="center" wrapText="1"/>
      <protection locked="0"/>
    </xf>
    <xf numFmtId="0" fontId="16" fillId="0" borderId="20" xfId="0" applyFont="1" applyFill="1" applyBorder="1" applyAlignment="1" applyProtection="1">
      <alignment horizontal="left" vertical="center" wrapText="1"/>
      <protection locked="0"/>
    </xf>
    <xf numFmtId="0" fontId="17" fillId="43" borderId="20" xfId="0" applyFont="1" applyFill="1" applyBorder="1" applyAlignment="1" applyProtection="1">
      <alignment horizontal="center" wrapText="1"/>
      <protection locked="0"/>
    </xf>
    <xf numFmtId="0" fontId="16" fillId="43" borderId="20" xfId="0" applyFont="1" applyFill="1" applyBorder="1" applyAlignment="1" applyProtection="1">
      <alignment vertical="center" wrapText="1"/>
      <protection locked="0"/>
    </xf>
    <xf numFmtId="49" fontId="47" fillId="42" borderId="20" xfId="3743" applyNumberFormat="1" applyFont="1" applyFill="1" applyBorder="1" applyAlignment="1" applyProtection="1">
      <alignment horizontal="center" vertical="center" wrapText="1"/>
      <protection locked="0"/>
    </xf>
    <xf numFmtId="49" fontId="47" fillId="42" borderId="20" xfId="3743" applyNumberFormat="1" applyFont="1" applyFill="1" applyBorder="1" applyAlignment="1">
      <alignment horizontal="center" vertical="center" wrapText="1"/>
    </xf>
    <xf numFmtId="0" fontId="17" fillId="0" borderId="20" xfId="0" applyFont="1" applyBorder="1" applyAlignment="1">
      <alignment horizontal="center" vertical="center" wrapText="1"/>
    </xf>
    <xf numFmtId="14" fontId="16" fillId="0" borderId="20" xfId="0" applyNumberFormat="1" applyFont="1" applyFill="1" applyBorder="1" applyAlignment="1" applyProtection="1">
      <alignment horizontal="center" vertical="center" wrapText="1"/>
      <protection locked="0"/>
    </xf>
    <xf numFmtId="49" fontId="16" fillId="0" borderId="20" xfId="3743" applyFont="1" applyBorder="1" applyAlignment="1" applyProtection="1">
      <alignment horizontal="left" vertical="center" wrapText="1"/>
      <protection locked="0"/>
    </xf>
    <xf numFmtId="49" fontId="16" fillId="0" borderId="20" xfId="3743" applyFont="1" applyBorder="1" applyAlignment="1">
      <alignment horizontal="left" vertical="center" wrapText="1"/>
    </xf>
    <xf numFmtId="0" fontId="16" fillId="0" borderId="20" xfId="0" applyNumberFormat="1" applyFont="1" applyFill="1" applyBorder="1" applyAlignment="1" applyProtection="1">
      <alignment horizontal="left" vertical="center" wrapText="1"/>
      <protection locked="0"/>
    </xf>
    <xf numFmtId="0" fontId="17" fillId="0" borderId="20" xfId="0" applyFont="1" applyBorder="1" applyAlignment="1">
      <alignment wrapText="1"/>
    </xf>
    <xf numFmtId="49" fontId="47" fillId="42" borderId="20" xfId="3743" applyNumberFormat="1" applyFont="1" applyFill="1" applyBorder="1" applyAlignment="1" applyProtection="1">
      <alignment horizontal="left" vertical="center" wrapText="1"/>
      <protection locked="0"/>
    </xf>
    <xf numFmtId="49" fontId="47" fillId="42" borderId="20" xfId="3743" applyNumberFormat="1" applyFont="1" applyFill="1" applyBorder="1" applyAlignment="1">
      <alignment horizontal="left" vertical="center" wrapText="1"/>
    </xf>
    <xf numFmtId="0" fontId="43" fillId="0" borderId="20" xfId="0" applyFont="1" applyBorder="1"/>
    <xf numFmtId="0" fontId="16" fillId="0" borderId="20" xfId="0" applyFont="1" applyBorder="1"/>
    <xf numFmtId="0" fontId="16" fillId="9" borderId="20" xfId="0" applyFont="1" applyFill="1" applyBorder="1" applyAlignment="1" applyProtection="1">
      <alignment horizontal="left" vertical="center" wrapText="1"/>
      <protection locked="0"/>
    </xf>
    <xf numFmtId="0" fontId="16" fillId="9" borderId="20" xfId="0" applyFont="1" applyFill="1" applyBorder="1"/>
    <xf numFmtId="0" fontId="49" fillId="43" borderId="20" xfId="0" applyFont="1" applyFill="1" applyBorder="1" applyAlignment="1">
      <alignment vertical="center" wrapText="1"/>
    </xf>
    <xf numFmtId="0" fontId="17" fillId="42" borderId="20" xfId="0" applyFont="1" applyFill="1" applyBorder="1" applyAlignment="1">
      <alignment horizontal="center" vertical="center" wrapText="1"/>
    </xf>
    <xf numFmtId="14" fontId="16" fillId="42" borderId="20" xfId="0" applyNumberFormat="1" applyFont="1" applyFill="1" applyBorder="1" applyAlignment="1" applyProtection="1">
      <alignment horizontal="center" vertical="center" wrapText="1"/>
      <protection locked="0"/>
    </xf>
    <xf numFmtId="0" fontId="47" fillId="42" borderId="20" xfId="0" applyFont="1" applyFill="1" applyBorder="1" applyAlignment="1" applyProtection="1">
      <alignment horizontal="center" vertical="center" wrapText="1"/>
      <protection locked="0"/>
    </xf>
    <xf numFmtId="0" fontId="17" fillId="9" borderId="20" xfId="0" applyFont="1" applyFill="1" applyBorder="1"/>
    <xf numFmtId="0" fontId="17" fillId="0" borderId="20" xfId="0" applyFont="1" applyBorder="1"/>
    <xf numFmtId="0" fontId="16" fillId="0" borderId="20" xfId="0" applyFont="1" applyBorder="1" applyAlignment="1">
      <alignment vertical="top" wrapText="1"/>
    </xf>
    <xf numFmtId="0" fontId="0" fillId="42" borderId="20" xfId="0" applyFill="1" applyBorder="1"/>
    <xf numFmtId="0" fontId="17" fillId="4" borderId="20" xfId="0" applyFont="1" applyFill="1" applyBorder="1" applyAlignment="1">
      <alignment horizontal="center" vertical="center" wrapText="1"/>
    </xf>
    <xf numFmtId="0" fontId="54" fillId="43" borderId="20" xfId="0" applyFont="1" applyFill="1" applyBorder="1" applyAlignment="1" applyProtection="1">
      <alignment horizontal="center" vertical="center"/>
      <protection locked="0"/>
    </xf>
    <xf numFmtId="1" fontId="41" fillId="9" borderId="20" xfId="0" applyNumberFormat="1" applyFont="1" applyFill="1" applyBorder="1" applyAlignment="1" applyProtection="1">
      <alignment horizontal="center" wrapText="1"/>
      <protection locked="0"/>
    </xf>
    <xf numFmtId="0" fontId="42" fillId="9" borderId="20" xfId="0" applyFont="1" applyFill="1" applyBorder="1" applyAlignment="1" applyProtection="1">
      <alignment horizontal="left" vertical="center" wrapText="1"/>
      <protection locked="0"/>
    </xf>
    <xf numFmtId="0" fontId="16" fillId="45" borderId="20" xfId="0" applyFont="1" applyFill="1" applyBorder="1" applyAlignment="1">
      <alignment horizontal="left" vertical="center" wrapText="1"/>
    </xf>
    <xf numFmtId="0" fontId="0" fillId="6" borderId="20" xfId="0" applyFill="1" applyBorder="1"/>
    <xf numFmtId="0" fontId="17" fillId="0" borderId="20" xfId="0" applyFont="1" applyFill="1" applyBorder="1" applyAlignment="1">
      <alignment vertical="center" wrapText="1"/>
    </xf>
    <xf numFmtId="0" fontId="0" fillId="10" borderId="20" xfId="0" applyFill="1" applyBorder="1"/>
    <xf numFmtId="0" fontId="0" fillId="0" borderId="20" xfId="0" applyFill="1" applyBorder="1"/>
    <xf numFmtId="0" fontId="16" fillId="0" borderId="20" xfId="0" applyNumberFormat="1" applyFont="1" applyFill="1" applyBorder="1" applyAlignment="1" applyProtection="1">
      <alignment horizontal="center" vertical="center" wrapText="1"/>
    </xf>
    <xf numFmtId="14" fontId="16" fillId="0" borderId="20" xfId="0" applyNumberFormat="1" applyFont="1" applyFill="1" applyBorder="1" applyAlignment="1" applyProtection="1">
      <alignment horizontal="center" vertical="center" wrapText="1"/>
    </xf>
    <xf numFmtId="14" fontId="16" fillId="9" borderId="20" xfId="0" applyNumberFormat="1" applyFont="1" applyFill="1" applyBorder="1" applyAlignment="1" applyProtection="1">
      <alignment horizontal="center" vertical="center" wrapText="1"/>
    </xf>
    <xf numFmtId="0" fontId="17" fillId="43" borderId="20" xfId="0" applyFont="1" applyFill="1" applyBorder="1" applyAlignment="1" applyProtection="1">
      <alignment horizontal="center" wrapText="1"/>
    </xf>
    <xf numFmtId="0" fontId="18" fillId="0" borderId="1" xfId="0" applyFont="1" applyBorder="1" applyAlignment="1" applyProtection="1">
      <alignment horizontal="center" vertical="center"/>
    </xf>
    <xf numFmtId="166" fontId="18" fillId="0" borderId="1" xfId="1" applyNumberFormat="1" applyFont="1" applyBorder="1" applyAlignment="1" applyProtection="1">
      <alignment horizontal="center" vertical="center"/>
    </xf>
    <xf numFmtId="166" fontId="18" fillId="8" borderId="1" xfId="1" applyNumberFormat="1" applyFont="1" applyFill="1" applyBorder="1" applyAlignment="1" applyProtection="1">
      <alignment horizontal="center" vertical="center"/>
    </xf>
    <xf numFmtId="166" fontId="18" fillId="0" borderId="0" xfId="1" applyNumberFormat="1" applyFont="1" applyBorder="1" applyAlignment="1" applyProtection="1">
      <alignment horizontal="center" vertical="center"/>
    </xf>
    <xf numFmtId="0" fontId="0" fillId="0" borderId="0" xfId="0" applyBorder="1" applyAlignment="1" applyProtection="1">
      <alignment vertical="center"/>
    </xf>
    <xf numFmtId="166" fontId="18" fillId="0" borderId="3" xfId="1" applyNumberFormat="1" applyFont="1" applyBorder="1" applyAlignment="1" applyProtection="1">
      <alignment horizontal="center" vertical="center"/>
    </xf>
    <xf numFmtId="0" fontId="18" fillId="2" borderId="1" xfId="0" applyFont="1" applyFill="1" applyBorder="1" applyAlignment="1" applyProtection="1">
      <alignment horizontal="center" vertical="center"/>
    </xf>
    <xf numFmtId="166" fontId="18" fillId="0" borderId="0" xfId="1" applyNumberFormat="1" applyFont="1" applyFill="1" applyBorder="1" applyAlignment="1" applyProtection="1">
      <alignment horizontal="center" vertical="center"/>
    </xf>
    <xf numFmtId="0" fontId="18" fillId="45" borderId="41" xfId="0" applyFont="1" applyFill="1" applyBorder="1" applyAlignment="1">
      <alignment vertical="center"/>
    </xf>
    <xf numFmtId="0" fontId="18" fillId="9" borderId="1" xfId="0" applyFont="1" applyFill="1" applyBorder="1" applyAlignment="1">
      <alignment vertical="center"/>
    </xf>
    <xf numFmtId="0" fontId="20" fillId="9" borderId="5" xfId="0" applyFont="1" applyFill="1" applyBorder="1" applyAlignment="1" applyProtection="1">
      <alignment horizontal="center" vertical="center"/>
    </xf>
    <xf numFmtId="0" fontId="18" fillId="0" borderId="1" xfId="0" applyFont="1" applyFill="1" applyBorder="1" applyAlignment="1" applyProtection="1">
      <alignment horizontal="left" vertical="center" wrapText="1"/>
    </xf>
    <xf numFmtId="0" fontId="18" fillId="0" borderId="0" xfId="0" applyFont="1" applyAlignment="1" applyProtection="1">
      <alignment vertical="center"/>
    </xf>
    <xf numFmtId="0" fontId="20" fillId="0" borderId="0" xfId="0" applyFont="1" applyFill="1" applyBorder="1" applyAlignment="1" applyProtection="1">
      <alignment horizontal="center" vertical="center"/>
    </xf>
    <xf numFmtId="0" fontId="18" fillId="0" borderId="1" xfId="0" applyFont="1" applyFill="1" applyBorder="1" applyAlignment="1" applyProtection="1">
      <alignment horizontal="center" vertical="center" wrapText="1"/>
    </xf>
    <xf numFmtId="0" fontId="18" fillId="0" borderId="0" xfId="0" applyFont="1" applyFill="1" applyBorder="1" applyAlignment="1" applyProtection="1">
      <alignment horizontal="left" vertical="center" wrapText="1"/>
    </xf>
    <xf numFmtId="0" fontId="18" fillId="8" borderId="1" xfId="0" applyFont="1" applyFill="1" applyBorder="1" applyAlignment="1" applyProtection="1">
      <alignment horizontal="center" vertical="center"/>
    </xf>
    <xf numFmtId="166" fontId="18" fillId="8" borderId="1" xfId="1" applyNumberFormat="1" applyFont="1" applyFill="1" applyBorder="1" applyAlignment="1" applyProtection="1">
      <alignment horizontal="left" vertical="center"/>
    </xf>
    <xf numFmtId="0" fontId="20" fillId="0" borderId="41" xfId="0" applyFont="1" applyFill="1" applyBorder="1" applyAlignment="1" applyProtection="1">
      <alignment horizontal="center" vertical="center"/>
    </xf>
    <xf numFmtId="0" fontId="18" fillId="2" borderId="8" xfId="0" applyFont="1" applyFill="1" applyBorder="1" applyAlignment="1" applyProtection="1">
      <alignment horizontal="center" vertical="center"/>
    </xf>
    <xf numFmtId="0" fontId="18" fillId="0" borderId="1" xfId="0" applyFont="1" applyFill="1" applyBorder="1" applyAlignment="1" applyProtection="1">
      <alignment horizontal="center" vertical="center"/>
    </xf>
    <xf numFmtId="0" fontId="18" fillId="2" borderId="4" xfId="0" applyFont="1" applyFill="1" applyBorder="1" applyAlignment="1" applyProtection="1">
      <alignment horizontal="center" vertical="center"/>
    </xf>
    <xf numFmtId="0" fontId="18" fillId="0" borderId="4" xfId="0" applyFont="1" applyBorder="1" applyAlignment="1" applyProtection="1">
      <alignment horizontal="center" vertical="center"/>
    </xf>
    <xf numFmtId="166" fontId="18" fillId="8" borderId="4" xfId="1" applyNumberFormat="1" applyFont="1" applyFill="1" applyBorder="1" applyAlignment="1" applyProtection="1">
      <alignment horizontal="center" vertical="center"/>
    </xf>
    <xf numFmtId="0" fontId="20" fillId="6" borderId="5" xfId="0" applyFont="1" applyFill="1" applyBorder="1" applyAlignment="1" applyProtection="1">
      <alignment horizontal="center" vertical="center"/>
    </xf>
    <xf numFmtId="0" fontId="18" fillId="0" borderId="0" xfId="0" applyFont="1" applyBorder="1" applyAlignment="1" applyProtection="1">
      <alignment vertical="center"/>
    </xf>
    <xf numFmtId="0" fontId="20" fillId="0" borderId="5" xfId="0" applyFont="1" applyFill="1" applyBorder="1" applyAlignment="1" applyProtection="1">
      <alignment horizontal="center" vertical="center" wrapText="1"/>
    </xf>
    <xf numFmtId="166" fontId="18" fillId="0" borderId="1" xfId="1" applyNumberFormat="1" applyFont="1" applyBorder="1" applyAlignment="1" applyProtection="1">
      <alignment horizontal="center" vertical="center" wrapText="1"/>
    </xf>
    <xf numFmtId="0" fontId="18" fillId="0" borderId="0" xfId="0" applyFont="1" applyBorder="1" applyAlignment="1" applyProtection="1">
      <alignment horizontal="center" vertical="center"/>
    </xf>
    <xf numFmtId="166" fontId="18" fillId="0" borderId="0" xfId="1" applyNumberFormat="1" applyFont="1" applyBorder="1" applyAlignment="1" applyProtection="1">
      <alignment horizontal="left" vertical="center" wrapText="1"/>
    </xf>
    <xf numFmtId="0" fontId="18" fillId="0" borderId="0" xfId="0" applyFont="1" applyBorder="1" applyAlignment="1" applyProtection="1">
      <alignment horizontal="left" vertical="center" wrapText="1"/>
    </xf>
    <xf numFmtId="0" fontId="20" fillId="3" borderId="5" xfId="0" applyFont="1" applyFill="1" applyBorder="1" applyAlignment="1" applyProtection="1">
      <alignment horizontal="center" vertical="center"/>
    </xf>
    <xf numFmtId="0" fontId="20" fillId="0" borderId="3" xfId="0" applyFont="1" applyFill="1" applyBorder="1" applyAlignment="1" applyProtection="1">
      <alignment horizontal="center" vertical="center"/>
    </xf>
    <xf numFmtId="0" fontId="18" fillId="0" borderId="2" xfId="0" applyFont="1" applyFill="1" applyBorder="1" applyAlignment="1" applyProtection="1">
      <alignment horizontal="left" vertical="center" wrapText="1"/>
    </xf>
    <xf numFmtId="0" fontId="45" fillId="0" borderId="0" xfId="0" applyFont="1" applyFill="1" applyBorder="1" applyAlignment="1" applyProtection="1">
      <alignment horizontal="left" vertical="center" wrapText="1"/>
    </xf>
    <xf numFmtId="0" fontId="20" fillId="7" borderId="5" xfId="0" applyFont="1" applyFill="1" applyBorder="1" applyAlignment="1" applyProtection="1">
      <alignment horizontal="center" vertical="center"/>
    </xf>
    <xf numFmtId="0" fontId="18" fillId="0" borderId="43" xfId="0" applyFont="1" applyBorder="1" applyAlignment="1" applyProtection="1">
      <alignment vertical="center"/>
    </xf>
    <xf numFmtId="0" fontId="18" fillId="9" borderId="0" xfId="0" applyFont="1" applyFill="1" applyAlignment="1">
      <alignment vertical="center"/>
    </xf>
    <xf numFmtId="0" fontId="16" fillId="46" borderId="39" xfId="0" applyFont="1" applyFill="1" applyBorder="1" applyAlignment="1">
      <alignment horizontal="center" vertical="center" wrapText="1"/>
    </xf>
    <xf numFmtId="0" fontId="16" fillId="46" borderId="24" xfId="0" applyFont="1" applyFill="1" applyBorder="1" applyAlignment="1">
      <alignment vertical="center" wrapText="1"/>
    </xf>
    <xf numFmtId="0" fontId="16" fillId="46" borderId="24" xfId="0" applyFont="1" applyFill="1" applyBorder="1" applyAlignment="1">
      <alignment horizontal="center" vertical="center" wrapText="1"/>
    </xf>
    <xf numFmtId="0" fontId="18" fillId="0" borderId="0" xfId="0" applyFont="1" applyFill="1" applyBorder="1" applyAlignment="1" applyProtection="1">
      <alignment horizontal="center" vertical="center" wrapText="1"/>
    </xf>
    <xf numFmtId="166" fontId="18" fillId="8" borderId="0" xfId="1" applyNumberFormat="1" applyFont="1" applyFill="1" applyBorder="1" applyAlignment="1" applyProtection="1">
      <alignment horizontal="center" vertical="center"/>
    </xf>
    <xf numFmtId="166" fontId="18" fillId="9" borderId="1" xfId="1" applyNumberFormat="1" applyFont="1" applyFill="1" applyBorder="1" applyAlignment="1" applyProtection="1">
      <alignment horizontal="center" vertical="center"/>
    </xf>
    <xf numFmtId="166" fontId="18" fillId="9" borderId="0" xfId="1" applyNumberFormat="1" applyFont="1" applyFill="1" applyBorder="1" applyAlignment="1" applyProtection="1">
      <alignment horizontal="center" vertical="center"/>
    </xf>
    <xf numFmtId="0" fontId="18" fillId="45" borderId="1" xfId="0" applyFont="1" applyFill="1" applyBorder="1" applyAlignment="1">
      <alignment vertical="center"/>
    </xf>
    <xf numFmtId="166" fontId="18" fillId="8" borderId="46" xfId="1"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8" fillId="0" borderId="1" xfId="0" applyFont="1" applyBorder="1" applyAlignment="1" applyProtection="1">
      <alignment vertical="center"/>
    </xf>
    <xf numFmtId="166" fontId="18" fillId="0" borderId="1" xfId="1" applyNumberFormat="1" applyFont="1" applyFill="1" applyBorder="1" applyAlignment="1" applyProtection="1">
      <alignment horizontal="center" vertical="center"/>
    </xf>
    <xf numFmtId="166" fontId="18" fillId="0" borderId="6" xfId="1" applyNumberFormat="1" applyFont="1" applyBorder="1" applyAlignment="1" applyProtection="1">
      <alignment horizontal="center" vertical="center"/>
    </xf>
    <xf numFmtId="166" fontId="18" fillId="8" borderId="6" xfId="1" applyNumberFormat="1" applyFont="1" applyFill="1" applyBorder="1" applyAlignment="1" applyProtection="1">
      <alignment horizontal="center" vertical="center"/>
    </xf>
    <xf numFmtId="166" fontId="18" fillId="0" borderId="46" xfId="1" applyNumberFormat="1" applyFont="1" applyBorder="1" applyAlignment="1" applyProtection="1">
      <alignment horizontal="center" vertical="center"/>
    </xf>
    <xf numFmtId="166" fontId="18" fillId="8" borderId="77" xfId="1" applyNumberFormat="1" applyFont="1" applyFill="1" applyBorder="1" applyAlignment="1" applyProtection="1">
      <alignment horizontal="center" vertical="center"/>
    </xf>
    <xf numFmtId="0" fontId="18" fillId="2" borderId="78" xfId="0" applyFont="1" applyFill="1" applyBorder="1" applyAlignment="1" applyProtection="1">
      <alignment horizontal="center" vertical="center"/>
    </xf>
    <xf numFmtId="0" fontId="18" fillId="0" borderId="0" xfId="0" applyFont="1" applyFill="1" applyBorder="1" applyAlignment="1" applyProtection="1">
      <alignment vertical="center"/>
    </xf>
    <xf numFmtId="0" fontId="18" fillId="0" borderId="4" xfId="0" applyFont="1" applyFill="1" applyBorder="1" applyAlignment="1" applyProtection="1">
      <alignment horizontal="center" vertical="center"/>
    </xf>
    <xf numFmtId="166" fontId="18" fillId="9" borderId="4" xfId="1" applyNumberFormat="1" applyFont="1" applyFill="1" applyBorder="1" applyAlignment="1" applyProtection="1">
      <alignment horizontal="center" vertical="center"/>
    </xf>
    <xf numFmtId="0" fontId="18" fillId="2" borderId="21" xfId="0" applyFont="1" applyFill="1" applyBorder="1" applyAlignment="1" applyProtection="1">
      <alignment horizontal="center" vertical="center"/>
    </xf>
    <xf numFmtId="0" fontId="18" fillId="0" borderId="79" xfId="0" applyFont="1" applyBorder="1" applyAlignment="1">
      <alignment vertical="center"/>
    </xf>
    <xf numFmtId="0" fontId="18" fillId="9" borderId="80" xfId="0" applyFont="1" applyFill="1" applyBorder="1" applyAlignment="1">
      <alignment vertical="center"/>
    </xf>
    <xf numFmtId="0" fontId="18" fillId="9" borderId="80" xfId="0" applyFont="1" applyFill="1" applyBorder="1" applyAlignment="1" applyProtection="1">
      <alignment vertical="center"/>
    </xf>
    <xf numFmtId="166" fontId="18" fillId="0" borderId="4" xfId="1" applyNumberFormat="1" applyFont="1" applyFill="1" applyBorder="1" applyAlignment="1" applyProtection="1">
      <alignment horizontal="center" vertical="center"/>
    </xf>
    <xf numFmtId="0" fontId="18" fillId="2" borderId="5" xfId="0" applyFont="1" applyFill="1" applyBorder="1" applyAlignment="1" applyProtection="1">
      <alignment horizontal="center" vertical="center"/>
    </xf>
    <xf numFmtId="166" fontId="18" fillId="8" borderId="7" xfId="1" applyNumberFormat="1" applyFont="1" applyFill="1" applyBorder="1" applyAlignment="1" applyProtection="1">
      <alignment horizontal="center" vertical="center"/>
    </xf>
    <xf numFmtId="0" fontId="18" fillId="0" borderId="4" xfId="0" applyFont="1" applyBorder="1" applyAlignment="1" applyProtection="1">
      <alignment vertical="center"/>
    </xf>
    <xf numFmtId="166" fontId="18" fillId="8" borderId="4" xfId="1" applyNumberFormat="1" applyFont="1" applyFill="1" applyBorder="1" applyAlignment="1" applyProtection="1">
      <alignment horizontal="left" vertical="center"/>
    </xf>
    <xf numFmtId="0" fontId="18" fillId="0" borderId="80" xfId="0" applyFont="1" applyBorder="1" applyAlignment="1">
      <alignment vertical="center"/>
    </xf>
    <xf numFmtId="0" fontId="18" fillId="0" borderId="80" xfId="0" applyFont="1" applyFill="1" applyBorder="1" applyAlignment="1" applyProtection="1">
      <alignment vertical="center"/>
    </xf>
    <xf numFmtId="0" fontId="18" fillId="0" borderId="80" xfId="0" applyFont="1" applyFill="1" applyBorder="1" applyAlignment="1">
      <alignment vertical="center"/>
    </xf>
    <xf numFmtId="0" fontId="16" fillId="9" borderId="0" xfId="0" applyNumberFormat="1" applyFont="1" applyFill="1" applyBorder="1" applyAlignment="1">
      <alignment horizontal="left" vertical="center" wrapText="1"/>
    </xf>
    <xf numFmtId="0" fontId="17" fillId="6" borderId="0" xfId="0" applyNumberFormat="1" applyFont="1" applyFill="1" applyBorder="1" applyAlignment="1">
      <alignment horizontal="center" vertical="center" wrapText="1"/>
    </xf>
    <xf numFmtId="0" fontId="16" fillId="9" borderId="39" xfId="44" applyFont="1" applyFill="1" applyBorder="1" applyAlignment="1">
      <alignment horizontal="center" vertical="center" wrapText="1"/>
    </xf>
    <xf numFmtId="0" fontId="16" fillId="9" borderId="1" xfId="0" applyNumberFormat="1" applyFont="1" applyFill="1" applyBorder="1" applyAlignment="1">
      <alignment horizontal="center" vertical="center" wrapText="1"/>
    </xf>
    <xf numFmtId="0" fontId="16" fillId="9" borderId="24" xfId="0" applyFont="1" applyFill="1" applyBorder="1" applyAlignment="1">
      <alignment horizontal="left" vertical="center" wrapText="1"/>
    </xf>
    <xf numFmtId="0" fontId="16" fillId="9" borderId="24" xfId="44" applyFont="1" applyFill="1" applyBorder="1" applyAlignment="1">
      <alignment horizontal="center" vertical="center" wrapText="1"/>
    </xf>
    <xf numFmtId="0" fontId="16" fillId="9" borderId="1" xfId="0" applyFont="1" applyFill="1" applyBorder="1" applyAlignment="1">
      <alignment horizontal="center" vertical="center" wrapText="1"/>
    </xf>
    <xf numFmtId="0" fontId="53" fillId="9" borderId="1" xfId="0" applyFont="1" applyFill="1" applyBorder="1" applyAlignment="1" applyProtection="1">
      <alignment horizontal="center" vertical="center" wrapText="1"/>
      <protection locked="0"/>
    </xf>
    <xf numFmtId="0" fontId="23" fillId="9" borderId="1" xfId="0" applyFont="1" applyFill="1" applyBorder="1" applyAlignment="1" applyProtection="1">
      <alignment horizontal="left" vertical="center" wrapText="1"/>
      <protection locked="0"/>
    </xf>
    <xf numFmtId="0" fontId="17" fillId="6" borderId="63" xfId="0" applyFont="1" applyFill="1" applyBorder="1" applyAlignment="1">
      <alignment horizontal="center" vertical="center" wrapText="1"/>
    </xf>
    <xf numFmtId="0" fontId="17" fillId="6" borderId="35" xfId="0" applyFont="1" applyFill="1" applyBorder="1" applyAlignment="1">
      <alignment horizontal="center" vertical="center" wrapText="1"/>
    </xf>
    <xf numFmtId="0" fontId="18" fillId="45" borderId="0" xfId="0" applyFont="1" applyFill="1" applyBorder="1" applyAlignment="1">
      <alignment vertical="center"/>
    </xf>
    <xf numFmtId="0" fontId="18" fillId="9" borderId="82" xfId="0" applyFont="1" applyFill="1" applyBorder="1" applyAlignment="1" applyProtection="1">
      <alignment vertical="center"/>
    </xf>
    <xf numFmtId="0" fontId="20" fillId="47" borderId="5" xfId="0" applyFont="1" applyFill="1" applyBorder="1" applyAlignment="1" applyProtection="1">
      <alignment horizontal="center" vertical="center"/>
    </xf>
    <xf numFmtId="166" fontId="18" fillId="9" borderId="6" xfId="1" applyNumberFormat="1" applyFont="1" applyFill="1" applyBorder="1" applyAlignment="1" applyProtection="1">
      <alignment horizontal="center" vertical="center"/>
    </xf>
    <xf numFmtId="166" fontId="18" fillId="9" borderId="7" xfId="1" applyNumberFormat="1" applyFont="1" applyFill="1" applyBorder="1" applyAlignment="1" applyProtection="1">
      <alignment horizontal="center" vertical="center"/>
    </xf>
    <xf numFmtId="49" fontId="47" fillId="9" borderId="20" xfId="3743" applyNumberFormat="1" applyFont="1" applyFill="1" applyBorder="1" applyAlignment="1" applyProtection="1">
      <alignment horizontal="left" vertical="center" wrapText="1"/>
      <protection locked="0"/>
    </xf>
    <xf numFmtId="0" fontId="17" fillId="6" borderId="4" xfId="0" applyFont="1" applyFill="1" applyBorder="1" applyAlignment="1">
      <alignment horizontal="center" vertical="center" wrapText="1"/>
    </xf>
    <xf numFmtId="14" fontId="16" fillId="43" borderId="20" xfId="0" applyNumberFormat="1" applyFont="1" applyFill="1" applyBorder="1" applyAlignment="1" applyProtection="1">
      <alignment horizontal="center" vertical="center" wrapText="1"/>
    </xf>
    <xf numFmtId="0" fontId="17" fillId="7" borderId="35" xfId="0" applyNumberFormat="1" applyFont="1" applyFill="1" applyBorder="1" applyAlignment="1">
      <alignment horizontal="center" vertical="center" wrapText="1"/>
    </xf>
    <xf numFmtId="0" fontId="0" fillId="0" borderId="0" xfId="0" applyBorder="1"/>
    <xf numFmtId="0" fontId="16" fillId="0" borderId="0" xfId="0" applyFont="1" applyFill="1" applyBorder="1" applyAlignment="1" applyProtection="1">
      <alignment horizontal="left" vertical="center" wrapText="1"/>
      <protection locked="0"/>
    </xf>
    <xf numFmtId="1" fontId="41" fillId="9" borderId="0" xfId="0" applyNumberFormat="1" applyFont="1" applyFill="1" applyBorder="1" applyAlignment="1" applyProtection="1">
      <alignment horizontal="center" wrapText="1"/>
      <protection locked="0"/>
    </xf>
    <xf numFmtId="0" fontId="42" fillId="9" borderId="0" xfId="0" applyFont="1" applyFill="1" applyBorder="1" applyAlignment="1" applyProtection="1">
      <alignment horizontal="left" vertical="center" wrapText="1"/>
      <protection locked="0"/>
    </xf>
    <xf numFmtId="0" fontId="0" fillId="0" borderId="0" xfId="0" applyBorder="1" applyProtection="1">
      <protection locked="0"/>
    </xf>
    <xf numFmtId="0" fontId="23" fillId="0" borderId="0" xfId="0" applyFont="1" applyFill="1" applyBorder="1" applyAlignment="1" applyProtection="1">
      <alignment horizontal="left" vertical="center"/>
      <protection locked="0"/>
    </xf>
    <xf numFmtId="1" fontId="41" fillId="9" borderId="20" xfId="0" applyNumberFormat="1" applyFont="1" applyFill="1" applyBorder="1" applyAlignment="1" applyProtection="1">
      <alignment horizontal="center" wrapText="1"/>
    </xf>
    <xf numFmtId="0" fontId="0" fillId="0" borderId="20" xfId="0" applyBorder="1" applyProtection="1"/>
    <xf numFmtId="0" fontId="16" fillId="9" borderId="20" xfId="0" applyFont="1" applyFill="1" applyBorder="1" applyAlignment="1" applyProtection="1">
      <alignment horizontal="center" vertical="center" wrapText="1"/>
      <protection locked="0"/>
    </xf>
    <xf numFmtId="0" fontId="17" fillId="6" borderId="66" xfId="0" applyFont="1" applyFill="1" applyBorder="1" applyAlignment="1">
      <alignment horizontal="center" vertical="center" wrapText="1"/>
    </xf>
    <xf numFmtId="0" fontId="18" fillId="45" borderId="24" xfId="44" applyFont="1" applyFill="1" applyBorder="1" applyAlignment="1">
      <alignment vertical="center"/>
    </xf>
    <xf numFmtId="0" fontId="18" fillId="9" borderId="80" xfId="44" applyFont="1" applyFill="1" applyBorder="1" applyAlignment="1">
      <alignment vertical="center"/>
    </xf>
    <xf numFmtId="0" fontId="18" fillId="0" borderId="0" xfId="44" applyFont="1" applyAlignment="1">
      <alignment vertical="center"/>
    </xf>
    <xf numFmtId="0" fontId="18" fillId="45" borderId="27" xfId="44" applyFont="1" applyFill="1" applyBorder="1" applyAlignment="1">
      <alignment vertical="center"/>
    </xf>
    <xf numFmtId="0" fontId="18" fillId="0" borderId="49" xfId="44" applyFont="1" applyBorder="1" applyAlignment="1" applyProtection="1">
      <alignment vertical="center"/>
    </xf>
    <xf numFmtId="0" fontId="50" fillId="0" borderId="49" xfId="44" applyFont="1" applyBorder="1" applyAlignment="1" applyProtection="1">
      <alignment vertical="center"/>
    </xf>
    <xf numFmtId="0" fontId="18" fillId="9" borderId="80" xfId="44" applyFont="1" applyFill="1" applyBorder="1" applyAlignment="1" applyProtection="1">
      <alignment vertical="center"/>
    </xf>
    <xf numFmtId="0" fontId="18" fillId="0" borderId="0" xfId="44" applyFont="1" applyBorder="1" applyAlignment="1" applyProtection="1">
      <alignment vertical="center"/>
    </xf>
    <xf numFmtId="0" fontId="18" fillId="8" borderId="1" xfId="44" applyFont="1" applyFill="1" applyBorder="1" applyAlignment="1" applyProtection="1">
      <alignment horizontal="center" vertical="center"/>
    </xf>
    <xf numFmtId="0" fontId="18" fillId="2" borderId="1" xfId="44" applyFont="1" applyFill="1" applyBorder="1" applyAlignment="1" applyProtection="1">
      <alignment horizontal="center" vertical="center"/>
    </xf>
    <xf numFmtId="0" fontId="16" fillId="0" borderId="0" xfId="44" applyBorder="1" applyAlignment="1" applyProtection="1">
      <alignment vertical="center"/>
    </xf>
    <xf numFmtId="0" fontId="18" fillId="9" borderId="0" xfId="44" applyFont="1" applyFill="1" applyAlignment="1">
      <alignment vertical="center"/>
    </xf>
    <xf numFmtId="0" fontId="20" fillId="0" borderId="5" xfId="44" applyFont="1" applyFill="1" applyBorder="1" applyAlignment="1" applyProtection="1">
      <alignment horizontal="center" vertical="center" wrapText="1"/>
    </xf>
    <xf numFmtId="0" fontId="18" fillId="0" borderId="1" xfId="44" applyFont="1" applyFill="1" applyBorder="1" applyAlignment="1" applyProtection="1">
      <alignment horizontal="left" vertical="center" wrapText="1"/>
    </xf>
    <xf numFmtId="0" fontId="18" fillId="0" borderId="1" xfId="44" applyFont="1" applyBorder="1" applyAlignment="1" applyProtection="1">
      <alignment horizontal="center" vertical="center"/>
    </xf>
    <xf numFmtId="166" fontId="18" fillId="0" borderId="1" xfId="63691" applyNumberFormat="1" applyFont="1" applyBorder="1" applyAlignment="1" applyProtection="1">
      <alignment horizontal="center" vertical="center" wrapText="1"/>
    </xf>
    <xf numFmtId="166" fontId="18" fillId="0" borderId="1" xfId="63691" applyNumberFormat="1" applyFont="1" applyBorder="1" applyAlignment="1" applyProtection="1">
      <alignment horizontal="center" vertical="center"/>
    </xf>
    <xf numFmtId="166" fontId="18" fillId="8" borderId="1" xfId="63691" applyNumberFormat="1" applyFont="1" applyFill="1" applyBorder="1" applyAlignment="1" applyProtection="1">
      <alignment horizontal="center" vertical="center"/>
    </xf>
    <xf numFmtId="0" fontId="18" fillId="0" borderId="0" xfId="44" applyFont="1" applyBorder="1" applyAlignment="1" applyProtection="1">
      <alignment horizontal="center" vertical="center"/>
    </xf>
    <xf numFmtId="166" fontId="18" fillId="0" borderId="0" xfId="63691" applyNumberFormat="1" applyFont="1" applyBorder="1" applyAlignment="1" applyProtection="1">
      <alignment horizontal="left" vertical="center" wrapText="1"/>
    </xf>
    <xf numFmtId="166" fontId="18" fillId="0" borderId="0" xfId="63691" applyNumberFormat="1" applyFont="1" applyFill="1" applyBorder="1" applyAlignment="1" applyProtection="1">
      <alignment horizontal="center" vertical="center"/>
    </xf>
    <xf numFmtId="0" fontId="18" fillId="0" borderId="0" xfId="44" applyFont="1" applyBorder="1" applyAlignment="1" applyProtection="1">
      <alignment horizontal="left" vertical="center" wrapText="1"/>
    </xf>
    <xf numFmtId="0" fontId="18" fillId="2" borderId="4" xfId="44" applyFont="1" applyFill="1" applyBorder="1" applyAlignment="1" applyProtection="1">
      <alignment horizontal="center" vertical="center"/>
    </xf>
    <xf numFmtId="0" fontId="20" fillId="3" borderId="5" xfId="44" applyFont="1" applyFill="1" applyBorder="1" applyAlignment="1" applyProtection="1">
      <alignment horizontal="center" vertical="center"/>
    </xf>
    <xf numFmtId="0" fontId="18" fillId="0" borderId="4" xfId="44" applyFont="1" applyBorder="1" applyAlignment="1" applyProtection="1">
      <alignment horizontal="center" vertical="center"/>
    </xf>
    <xf numFmtId="0" fontId="20" fillId="0" borderId="0" xfId="44" applyFont="1" applyFill="1" applyBorder="1" applyAlignment="1" applyProtection="1">
      <alignment horizontal="center" vertical="center"/>
    </xf>
    <xf numFmtId="0" fontId="18" fillId="0" borderId="1" xfId="44" applyFont="1" applyFill="1" applyBorder="1" applyAlignment="1" applyProtection="1">
      <alignment horizontal="center" vertical="center" wrapText="1"/>
    </xf>
    <xf numFmtId="166" fontId="18" fillId="8" borderId="4" xfId="63691" applyNumberFormat="1" applyFont="1" applyFill="1" applyBorder="1" applyAlignment="1" applyProtection="1">
      <alignment horizontal="center" vertical="center"/>
    </xf>
    <xf numFmtId="0" fontId="18" fillId="0" borderId="0" xfId="44" applyFont="1" applyFill="1" applyBorder="1" applyAlignment="1" applyProtection="1">
      <alignment horizontal="left" vertical="center" wrapText="1"/>
    </xf>
    <xf numFmtId="166" fontId="18" fillId="0" borderId="3" xfId="63691" applyNumberFormat="1" applyFont="1" applyBorder="1" applyAlignment="1" applyProtection="1">
      <alignment horizontal="center" vertical="center"/>
    </xf>
    <xf numFmtId="0" fontId="20" fillId="0" borderId="3" xfId="44" applyFont="1" applyFill="1" applyBorder="1" applyAlignment="1" applyProtection="1">
      <alignment horizontal="center" vertical="center"/>
    </xf>
    <xf numFmtId="0" fontId="18" fillId="0" borderId="2" xfId="44" applyFont="1" applyFill="1" applyBorder="1" applyAlignment="1" applyProtection="1">
      <alignment horizontal="left" vertical="center" wrapText="1"/>
    </xf>
    <xf numFmtId="166" fontId="18" fillId="0" borderId="0" xfId="63691" applyNumberFormat="1" applyFont="1" applyBorder="1" applyAlignment="1" applyProtection="1">
      <alignment horizontal="center" vertical="center"/>
    </xf>
    <xf numFmtId="0" fontId="18" fillId="0" borderId="0" xfId="44" applyFont="1" applyFill="1" applyBorder="1" applyAlignment="1" applyProtection="1">
      <alignment vertical="center"/>
    </xf>
    <xf numFmtId="0" fontId="18" fillId="0" borderId="4" xfId="44" applyFont="1" applyFill="1" applyBorder="1" applyAlignment="1" applyProtection="1">
      <alignment horizontal="center" vertical="center"/>
    </xf>
    <xf numFmtId="0" fontId="18" fillId="0" borderId="0" xfId="44" applyFont="1" applyFill="1" applyBorder="1" applyAlignment="1" applyProtection="1">
      <alignment horizontal="center" vertical="center" wrapText="1"/>
    </xf>
    <xf numFmtId="166" fontId="18" fillId="9" borderId="1" xfId="63691" applyNumberFormat="1" applyFont="1" applyFill="1" applyBorder="1" applyAlignment="1" applyProtection="1">
      <alignment horizontal="center" vertical="center"/>
    </xf>
    <xf numFmtId="166" fontId="18" fillId="9" borderId="4" xfId="63691" applyNumberFormat="1" applyFont="1" applyFill="1" applyBorder="1" applyAlignment="1" applyProtection="1">
      <alignment horizontal="center" vertical="center"/>
    </xf>
    <xf numFmtId="166" fontId="18" fillId="9" borderId="0" xfId="63691" applyNumberFormat="1" applyFont="1" applyFill="1" applyBorder="1" applyAlignment="1" applyProtection="1">
      <alignment horizontal="center" vertical="center"/>
    </xf>
    <xf numFmtId="0" fontId="45" fillId="0" borderId="0" xfId="44" applyFont="1" applyFill="1" applyBorder="1" applyAlignment="1" applyProtection="1">
      <alignment horizontal="left" vertical="center" wrapText="1"/>
    </xf>
    <xf numFmtId="0" fontId="18" fillId="2" borderId="8" xfId="44" applyFont="1" applyFill="1" applyBorder="1" applyAlignment="1" applyProtection="1">
      <alignment horizontal="center" vertical="center"/>
    </xf>
    <xf numFmtId="0" fontId="18" fillId="2" borderId="21" xfId="44" applyFont="1" applyFill="1" applyBorder="1" applyAlignment="1" applyProtection="1">
      <alignment horizontal="center" vertical="center"/>
    </xf>
    <xf numFmtId="0" fontId="20" fillId="6" borderId="5" xfId="44" applyFont="1" applyFill="1" applyBorder="1" applyAlignment="1" applyProtection="1">
      <alignment horizontal="center" vertical="center"/>
    </xf>
    <xf numFmtId="0" fontId="20" fillId="7" borderId="5" xfId="44" applyFont="1" applyFill="1" applyBorder="1" applyAlignment="1" applyProtection="1">
      <alignment horizontal="center" vertical="center"/>
    </xf>
    <xf numFmtId="0" fontId="18" fillId="9" borderId="82" xfId="44" applyFont="1" applyFill="1" applyBorder="1" applyAlignment="1" applyProtection="1">
      <alignment vertical="center"/>
    </xf>
    <xf numFmtId="0" fontId="20" fillId="0" borderId="0" xfId="44" applyFont="1" applyFill="1" applyBorder="1" applyAlignment="1">
      <alignment horizontal="center" vertical="center"/>
    </xf>
    <xf numFmtId="0" fontId="18" fillId="0" borderId="0" xfId="44" applyFont="1" applyFill="1" applyBorder="1" applyAlignment="1">
      <alignment horizontal="left" vertical="center" wrapText="1"/>
    </xf>
    <xf numFmtId="0" fontId="20" fillId="9" borderId="5" xfId="44" applyFont="1" applyFill="1" applyBorder="1" applyAlignment="1">
      <alignment horizontal="center" vertical="center"/>
    </xf>
    <xf numFmtId="0" fontId="18" fillId="0" borderId="1" xfId="44" applyFont="1" applyFill="1" applyBorder="1" applyAlignment="1">
      <alignment horizontal="center" vertical="center" wrapText="1"/>
    </xf>
    <xf numFmtId="0" fontId="18" fillId="45" borderId="41" xfId="44" applyFont="1" applyFill="1" applyBorder="1" applyAlignment="1">
      <alignment vertical="center"/>
    </xf>
    <xf numFmtId="0" fontId="18" fillId="0" borderId="1" xfId="44" applyFont="1" applyBorder="1" applyAlignment="1">
      <alignment vertical="center"/>
    </xf>
    <xf numFmtId="0" fontId="18" fillId="0" borderId="1" xfId="44" applyFont="1" applyBorder="1" applyAlignment="1" applyProtection="1">
      <alignment vertical="center"/>
    </xf>
    <xf numFmtId="0" fontId="18" fillId="0" borderId="4" xfId="44" applyFont="1" applyBorder="1" applyAlignment="1" applyProtection="1">
      <alignment vertical="center"/>
    </xf>
    <xf numFmtId="0" fontId="20" fillId="7" borderId="5" xfId="44" applyFont="1" applyFill="1" applyBorder="1" applyAlignment="1">
      <alignment horizontal="center" vertical="center"/>
    </xf>
    <xf numFmtId="0" fontId="20" fillId="6" borderId="5" xfId="44" applyFont="1" applyFill="1" applyBorder="1" applyAlignment="1">
      <alignment horizontal="center" vertical="center"/>
    </xf>
    <xf numFmtId="0" fontId="18" fillId="0" borderId="0" xfId="44" applyFont="1" applyFill="1" applyBorder="1" applyAlignment="1">
      <alignment horizontal="center" vertical="center" wrapText="1"/>
    </xf>
    <xf numFmtId="166" fontId="18" fillId="8" borderId="1" xfId="63691" applyNumberFormat="1" applyFont="1" applyFill="1" applyBorder="1" applyAlignment="1" applyProtection="1">
      <alignment horizontal="center" vertical="center"/>
      <protection locked="0"/>
    </xf>
    <xf numFmtId="166" fontId="18" fillId="8" borderId="4" xfId="63691" applyNumberFormat="1" applyFont="1" applyFill="1" applyBorder="1" applyAlignment="1" applyProtection="1">
      <alignment horizontal="center" vertical="center"/>
      <protection locked="0"/>
    </xf>
    <xf numFmtId="0" fontId="20" fillId="9" borderId="1" xfId="44" applyFont="1" applyFill="1" applyBorder="1" applyAlignment="1">
      <alignment horizontal="center" vertical="center"/>
    </xf>
    <xf numFmtId="0" fontId="18" fillId="0" borderId="0" xfId="44" applyFont="1" applyFill="1" applyAlignment="1">
      <alignment vertical="center"/>
    </xf>
    <xf numFmtId="0" fontId="20" fillId="6" borderId="23" xfId="44" applyFont="1" applyFill="1" applyBorder="1" applyAlignment="1">
      <alignment horizontal="center" vertical="center"/>
    </xf>
    <xf numFmtId="0" fontId="18" fillId="0" borderId="1" xfId="44" applyFont="1" applyFill="1" applyBorder="1" applyAlignment="1">
      <alignment horizontal="left" vertical="center" wrapText="1"/>
    </xf>
    <xf numFmtId="0" fontId="18" fillId="0" borderId="0" xfId="44" applyFont="1" applyAlignment="1" applyProtection="1">
      <alignment vertical="center"/>
    </xf>
    <xf numFmtId="166" fontId="18" fillId="0" borderId="0" xfId="63691" applyNumberFormat="1" applyFont="1" applyBorder="1" applyAlignment="1">
      <alignment horizontal="center" vertical="center"/>
    </xf>
    <xf numFmtId="0" fontId="18" fillId="2" borderId="8" xfId="44" applyFont="1" applyFill="1" applyBorder="1" applyAlignment="1">
      <alignment horizontal="center" vertical="center"/>
    </xf>
    <xf numFmtId="0" fontId="18" fillId="2" borderId="4" xfId="44" applyFont="1" applyFill="1" applyBorder="1" applyAlignment="1" applyProtection="1">
      <alignment horizontal="center" vertical="center"/>
      <protection locked="0"/>
    </xf>
    <xf numFmtId="166" fontId="18" fillId="0" borderId="0" xfId="63691" applyNumberFormat="1" applyFont="1" applyBorder="1" applyAlignment="1" applyProtection="1">
      <alignment horizontal="center" vertical="center"/>
      <protection locked="0"/>
    </xf>
    <xf numFmtId="166" fontId="18" fillId="0" borderId="0" xfId="63691" applyNumberFormat="1" applyFont="1" applyFill="1" applyBorder="1" applyAlignment="1" applyProtection="1">
      <alignment horizontal="center" vertical="center"/>
      <protection locked="0"/>
    </xf>
    <xf numFmtId="0" fontId="18" fillId="0" borderId="0" xfId="44" applyFont="1" applyBorder="1" applyAlignment="1">
      <alignment vertical="center"/>
    </xf>
    <xf numFmtId="0" fontId="20" fillId="9" borderId="5" xfId="44" applyFont="1" applyFill="1" applyBorder="1" applyAlignment="1" applyProtection="1">
      <alignment horizontal="center" vertical="center"/>
    </xf>
    <xf numFmtId="0" fontId="20" fillId="10" borderId="5" xfId="44" applyFont="1" applyFill="1" applyBorder="1" applyAlignment="1">
      <alignment horizontal="center" vertical="center"/>
    </xf>
    <xf numFmtId="0" fontId="18" fillId="45" borderId="0" xfId="44" applyFont="1" applyFill="1" applyBorder="1" applyAlignment="1">
      <alignment vertical="center"/>
    </xf>
    <xf numFmtId="0" fontId="18" fillId="9" borderId="1" xfId="44" applyFont="1" applyFill="1" applyBorder="1" applyAlignment="1">
      <alignment vertical="center"/>
    </xf>
    <xf numFmtId="0" fontId="18" fillId="2" borderId="1" xfId="44" applyFont="1" applyFill="1" applyBorder="1" applyAlignment="1" applyProtection="1">
      <alignment horizontal="center" vertical="center"/>
      <protection locked="0"/>
    </xf>
    <xf numFmtId="0" fontId="20" fillId="9" borderId="2" xfId="44" applyFont="1" applyFill="1" applyBorder="1" applyAlignment="1">
      <alignment horizontal="center" vertical="center"/>
    </xf>
    <xf numFmtId="0" fontId="18" fillId="0" borderId="1" xfId="44" applyFont="1" applyFill="1" applyBorder="1" applyAlignment="1" applyProtection="1">
      <alignment horizontal="center" vertical="center"/>
    </xf>
    <xf numFmtId="166" fontId="18" fillId="8" borderId="46" xfId="63691" applyNumberFormat="1" applyFont="1" applyFill="1" applyBorder="1" applyAlignment="1" applyProtection="1">
      <alignment horizontal="center" vertical="center"/>
    </xf>
    <xf numFmtId="166" fontId="18" fillId="8" borderId="77" xfId="63691" applyNumberFormat="1" applyFont="1" applyFill="1" applyBorder="1" applyAlignment="1" applyProtection="1">
      <alignment horizontal="center" vertical="center"/>
    </xf>
    <xf numFmtId="0" fontId="20" fillId="6" borderId="2" xfId="44" applyFont="1" applyFill="1" applyBorder="1" applyAlignment="1">
      <alignment horizontal="center" vertical="center"/>
    </xf>
    <xf numFmtId="0" fontId="20" fillId="10" borderId="2" xfId="44" applyFont="1" applyFill="1" applyBorder="1" applyAlignment="1">
      <alignment horizontal="center" vertical="center"/>
    </xf>
    <xf numFmtId="0" fontId="20" fillId="9" borderId="0" xfId="44" applyFont="1" applyFill="1" applyBorder="1" applyAlignment="1">
      <alignment horizontal="center" vertical="center"/>
    </xf>
    <xf numFmtId="0" fontId="18" fillId="9" borderId="0" xfId="44" applyFont="1" applyFill="1" applyBorder="1" applyAlignment="1">
      <alignment horizontal="left" vertical="center" wrapText="1"/>
    </xf>
    <xf numFmtId="0" fontId="18" fillId="9" borderId="1" xfId="44" applyFont="1" applyFill="1" applyBorder="1" applyAlignment="1">
      <alignment horizontal="center" vertical="center" wrapText="1"/>
    </xf>
    <xf numFmtId="0" fontId="18" fillId="9" borderId="0" xfId="44" applyFont="1" applyFill="1" applyBorder="1" applyAlignment="1">
      <alignment horizontal="center" vertical="center" wrapText="1"/>
    </xf>
    <xf numFmtId="0" fontId="20" fillId="0" borderId="0" xfId="44" applyFont="1" applyFill="1" applyBorder="1" applyAlignment="1">
      <alignment vertical="center"/>
    </xf>
    <xf numFmtId="0" fontId="18" fillId="0" borderId="6" xfId="44" applyFont="1" applyFill="1" applyBorder="1" applyAlignment="1">
      <alignment horizontal="center" vertical="center" wrapText="1"/>
    </xf>
    <xf numFmtId="0" fontId="20" fillId="0" borderId="1" xfId="44" applyFont="1" applyFill="1" applyBorder="1" applyAlignment="1">
      <alignment horizontal="center" vertical="center"/>
    </xf>
    <xf numFmtId="0" fontId="18" fillId="2" borderId="5" xfId="44" applyFont="1" applyFill="1" applyBorder="1" applyAlignment="1" applyProtection="1">
      <alignment horizontal="center" vertical="center"/>
    </xf>
    <xf numFmtId="0" fontId="20" fillId="7" borderId="2" xfId="44" applyFont="1" applyFill="1" applyBorder="1" applyAlignment="1">
      <alignment horizontal="center" vertical="center"/>
    </xf>
    <xf numFmtId="0" fontId="20" fillId="0" borderId="43" xfId="44" applyFont="1" applyFill="1" applyBorder="1" applyAlignment="1">
      <alignment horizontal="center" vertical="center"/>
    </xf>
    <xf numFmtId="0" fontId="18" fillId="0" borderId="46" xfId="44" applyFont="1" applyFill="1" applyBorder="1" applyAlignment="1">
      <alignment horizontal="center" vertical="center" wrapText="1"/>
    </xf>
    <xf numFmtId="166" fontId="18" fillId="0" borderId="46" xfId="63691" applyNumberFormat="1" applyFont="1" applyBorder="1" applyAlignment="1" applyProtection="1">
      <alignment horizontal="center" vertical="center"/>
    </xf>
    <xf numFmtId="0" fontId="18" fillId="0" borderId="0" xfId="44" applyFont="1" applyBorder="1" applyAlignment="1" applyProtection="1">
      <alignment vertical="center"/>
      <protection locked="0"/>
    </xf>
    <xf numFmtId="0" fontId="18" fillId="0" borderId="79" xfId="44" applyFont="1" applyBorder="1" applyAlignment="1">
      <alignment vertical="center"/>
    </xf>
    <xf numFmtId="0" fontId="0" fillId="9" borderId="1" xfId="0" applyFill="1" applyBorder="1" applyAlignment="1">
      <alignment horizontal="center"/>
    </xf>
    <xf numFmtId="0" fontId="18" fillId="0" borderId="9" xfId="0" applyFont="1" applyBorder="1"/>
    <xf numFmtId="0" fontId="18" fillId="0" borderId="1" xfId="0" applyFont="1" applyBorder="1"/>
    <xf numFmtId="0" fontId="18" fillId="0" borderId="44" xfId="0" applyFont="1" applyBorder="1"/>
    <xf numFmtId="0" fontId="18" fillId="0" borderId="46" xfId="0" applyFont="1" applyBorder="1"/>
    <xf numFmtId="0" fontId="0" fillId="9" borderId="9" xfId="0" applyFill="1" applyBorder="1"/>
    <xf numFmtId="0" fontId="0" fillId="9" borderId="54" xfId="0" applyFill="1" applyBorder="1"/>
    <xf numFmtId="0" fontId="0" fillId="9" borderId="5" xfId="0" applyFill="1" applyBorder="1"/>
    <xf numFmtId="0" fontId="18" fillId="0" borderId="47" xfId="0" applyFont="1" applyBorder="1"/>
    <xf numFmtId="0" fontId="0" fillId="9" borderId="55" xfId="0" applyFill="1" applyBorder="1"/>
    <xf numFmtId="0" fontId="0" fillId="9" borderId="44" xfId="0" applyFill="1" applyBorder="1" applyAlignment="1">
      <alignment horizontal="center"/>
    </xf>
    <xf numFmtId="0" fontId="0" fillId="9" borderId="54" xfId="0" applyFill="1" applyBorder="1" applyAlignment="1">
      <alignment horizontal="center"/>
    </xf>
    <xf numFmtId="0" fontId="0" fillId="9" borderId="56" xfId="0" applyFill="1" applyBorder="1" applyAlignment="1">
      <alignment horizontal="center"/>
    </xf>
    <xf numFmtId="0" fontId="0" fillId="9" borderId="44" xfId="0" applyNumberFormat="1" applyFill="1" applyBorder="1" applyAlignment="1">
      <alignment horizontal="center"/>
    </xf>
    <xf numFmtId="0" fontId="0" fillId="9" borderId="1" xfId="0" applyFill="1" applyBorder="1" applyAlignment="1">
      <alignment horizontal="left"/>
    </xf>
    <xf numFmtId="0" fontId="0" fillId="9" borderId="54" xfId="0" applyFill="1" applyBorder="1" applyAlignment="1">
      <alignment horizontal="left"/>
    </xf>
    <xf numFmtId="0" fontId="17" fillId="0" borderId="73" xfId="0" applyFont="1" applyFill="1" applyBorder="1" applyAlignment="1" applyProtection="1">
      <alignment horizontal="center" vertical="center" wrapText="1"/>
      <protection locked="0"/>
    </xf>
    <xf numFmtId="0" fontId="0" fillId="0" borderId="24" xfId="0" applyBorder="1"/>
    <xf numFmtId="0" fontId="52" fillId="43" borderId="36" xfId="0" applyFont="1" applyFill="1" applyBorder="1" applyAlignment="1">
      <alignment horizontal="center" vertical="center" wrapText="1"/>
    </xf>
    <xf numFmtId="0" fontId="16" fillId="9" borderId="20" xfId="44" applyFill="1" applyBorder="1" applyAlignment="1">
      <alignment horizontal="left" vertical="center" wrapText="1"/>
    </xf>
    <xf numFmtId="0" fontId="16" fillId="0" borderId="20" xfId="0" applyFont="1" applyFill="1" applyBorder="1" applyAlignment="1">
      <alignment horizontal="center" vertical="center" wrapText="1"/>
    </xf>
    <xf numFmtId="1" fontId="17" fillId="43" borderId="20" xfId="0" applyNumberFormat="1" applyFont="1" applyFill="1" applyBorder="1" applyAlignment="1">
      <alignment horizontal="center" wrapText="1"/>
    </xf>
    <xf numFmtId="0" fontId="54" fillId="43" borderId="20" xfId="0" applyFont="1" applyFill="1" applyBorder="1" applyAlignment="1" applyProtection="1">
      <alignment vertical="center"/>
      <protection locked="0"/>
    </xf>
    <xf numFmtId="0" fontId="16" fillId="9" borderId="24" xfId="0" applyFont="1" applyFill="1" applyBorder="1" applyAlignment="1">
      <alignment horizontal="center" vertical="center" wrapText="1"/>
    </xf>
    <xf numFmtId="0" fontId="17" fillId="6" borderId="28" xfId="0" applyFont="1" applyFill="1" applyBorder="1" applyAlignment="1">
      <alignment horizontal="center" vertical="center" wrapText="1"/>
    </xf>
    <xf numFmtId="0" fontId="17" fillId="7" borderId="4" xfId="0" applyFont="1" applyFill="1" applyBorder="1" applyAlignment="1">
      <alignment horizontal="center" vertical="center" wrapText="1"/>
    </xf>
    <xf numFmtId="0" fontId="17" fillId="9" borderId="4" xfId="0" applyFont="1" applyFill="1" applyBorder="1" applyAlignment="1">
      <alignment horizontal="center" vertical="center" wrapText="1"/>
    </xf>
    <xf numFmtId="0" fontId="17" fillId="9" borderId="21" xfId="0" applyFont="1" applyFill="1" applyBorder="1" applyAlignment="1">
      <alignment horizontal="center" vertical="center" wrapText="1"/>
    </xf>
    <xf numFmtId="0" fontId="16" fillId="9" borderId="5" xfId="0" applyFont="1" applyFill="1" applyBorder="1" applyAlignment="1">
      <alignment horizontal="center" vertical="center" wrapText="1"/>
    </xf>
    <xf numFmtId="0" fontId="53" fillId="9" borderId="5" xfId="0" applyFont="1" applyFill="1" applyBorder="1" applyAlignment="1" applyProtection="1">
      <alignment horizontal="center" vertical="center" wrapText="1"/>
      <protection locked="0"/>
    </xf>
    <xf numFmtId="166" fontId="18" fillId="9" borderId="79" xfId="1" applyNumberFormat="1" applyFont="1" applyFill="1" applyBorder="1" applyAlignment="1" applyProtection="1">
      <alignment horizontal="center" vertical="center"/>
    </xf>
    <xf numFmtId="166" fontId="18" fillId="0" borderId="83" xfId="1" applyNumberFormat="1" applyFont="1" applyBorder="1" applyAlignment="1" applyProtection="1">
      <alignment horizontal="center" vertical="center"/>
    </xf>
    <xf numFmtId="166" fontId="18" fillId="9" borderId="83" xfId="1" applyNumberFormat="1" applyFont="1" applyFill="1" applyBorder="1" applyAlignment="1" applyProtection="1">
      <alignment horizontal="center" vertical="center"/>
    </xf>
    <xf numFmtId="166" fontId="18" fillId="9" borderId="87" xfId="1" applyNumberFormat="1" applyFont="1" applyFill="1" applyBorder="1" applyAlignment="1" applyProtection="1">
      <alignment horizontal="center" vertical="center"/>
    </xf>
    <xf numFmtId="166" fontId="18" fillId="8" borderId="86" xfId="1" applyNumberFormat="1" applyFont="1" applyFill="1" applyBorder="1" applyAlignment="1" applyProtection="1">
      <alignment horizontal="center" vertical="center"/>
    </xf>
    <xf numFmtId="0" fontId="18" fillId="8" borderId="4" xfId="0" applyFont="1" applyFill="1" applyBorder="1" applyAlignment="1" applyProtection="1">
      <alignment horizontal="center" vertical="center"/>
    </xf>
    <xf numFmtId="166" fontId="18" fillId="0" borderId="7" xfId="1" applyNumberFormat="1" applyFont="1" applyBorder="1" applyAlignment="1" applyProtection="1">
      <alignment horizontal="center" vertical="center"/>
    </xf>
    <xf numFmtId="166" fontId="18" fillId="0" borderId="10" xfId="1" applyNumberFormat="1" applyFont="1" applyBorder="1" applyAlignment="1" applyProtection="1">
      <alignment horizontal="center" vertical="center"/>
    </xf>
    <xf numFmtId="166" fontId="18" fillId="9" borderId="10" xfId="1" applyNumberFormat="1" applyFont="1" applyFill="1" applyBorder="1" applyAlignment="1" applyProtection="1">
      <alignment horizontal="center" vertical="center"/>
    </xf>
    <xf numFmtId="166" fontId="18" fillId="9" borderId="22" xfId="1" applyNumberFormat="1" applyFont="1" applyFill="1" applyBorder="1" applyAlignment="1" applyProtection="1">
      <alignment horizontal="center" vertical="center"/>
    </xf>
    <xf numFmtId="0" fontId="18" fillId="2" borderId="86" xfId="0" applyFont="1" applyFill="1" applyBorder="1" applyAlignment="1" applyProtection="1">
      <alignment horizontal="center" vertical="center"/>
    </xf>
    <xf numFmtId="0" fontId="18" fillId="0" borderId="85" xfId="0" applyFont="1" applyBorder="1" applyAlignment="1" applyProtection="1">
      <alignment vertical="center"/>
    </xf>
    <xf numFmtId="0" fontId="18" fillId="0" borderId="88" xfId="0" applyFont="1" applyBorder="1" applyAlignment="1" applyProtection="1">
      <alignment vertical="center"/>
    </xf>
    <xf numFmtId="166" fontId="18" fillId="0" borderId="6" xfId="1" applyNumberFormat="1" applyFont="1" applyFill="1" applyBorder="1" applyAlignment="1" applyProtection="1">
      <alignment horizontal="center" vertical="center"/>
    </xf>
    <xf numFmtId="166" fontId="18" fillId="0" borderId="89" xfId="1" applyNumberFormat="1" applyFont="1" applyFill="1" applyBorder="1" applyAlignment="1" applyProtection="1">
      <alignment horizontal="center" vertical="center"/>
    </xf>
    <xf numFmtId="166" fontId="18" fillId="0" borderId="83" xfId="1" applyNumberFormat="1" applyFont="1" applyFill="1" applyBorder="1" applyAlignment="1" applyProtection="1">
      <alignment horizontal="center" vertical="center"/>
    </xf>
    <xf numFmtId="166" fontId="18" fillId="0" borderId="7" xfId="1" applyNumberFormat="1" applyFont="1" applyFill="1" applyBorder="1" applyAlignment="1" applyProtection="1">
      <alignment horizontal="center" vertical="center"/>
    </xf>
    <xf numFmtId="0" fontId="18" fillId="9" borderId="81" xfId="44" applyFont="1" applyFill="1" applyBorder="1" applyAlignment="1" applyProtection="1">
      <alignment vertical="center"/>
    </xf>
    <xf numFmtId="0" fontId="18" fillId="0" borderId="0" xfId="44" applyFont="1" applyFill="1" applyBorder="1" applyAlignment="1" applyProtection="1">
      <alignment horizontal="center" vertical="center"/>
    </xf>
    <xf numFmtId="0" fontId="18" fillId="0" borderId="41" xfId="44" applyFont="1" applyBorder="1" applyAlignment="1">
      <alignment vertical="center"/>
    </xf>
    <xf numFmtId="0" fontId="18" fillId="0" borderId="79" xfId="44" applyFont="1" applyBorder="1" applyAlignment="1" applyProtection="1">
      <alignment vertical="center"/>
    </xf>
    <xf numFmtId="0" fontId="18" fillId="2" borderId="86" xfId="44" applyFont="1" applyFill="1" applyBorder="1" applyAlignment="1" applyProtection="1">
      <alignment horizontal="center" vertical="center"/>
    </xf>
    <xf numFmtId="0" fontId="20" fillId="9" borderId="9" xfId="44" applyFont="1" applyFill="1" applyBorder="1" applyAlignment="1">
      <alignment horizontal="center" vertical="center"/>
    </xf>
    <xf numFmtId="0" fontId="18" fillId="8" borderId="4" xfId="44" applyFont="1" applyFill="1" applyBorder="1" applyAlignment="1" applyProtection="1">
      <alignment horizontal="center" vertical="center"/>
    </xf>
    <xf numFmtId="166" fontId="18" fillId="0" borderId="46" xfId="63691" applyNumberFormat="1" applyFont="1" applyFill="1" applyBorder="1" applyAlignment="1" applyProtection="1">
      <alignment horizontal="center" vertical="center"/>
    </xf>
    <xf numFmtId="166" fontId="18" fillId="0" borderId="6" xfId="63691" applyNumberFormat="1" applyFont="1" applyBorder="1" applyAlignment="1" applyProtection="1">
      <alignment horizontal="center" vertical="center"/>
    </xf>
    <xf numFmtId="166" fontId="18" fillId="8" borderId="6" xfId="63691" applyNumberFormat="1" applyFont="1" applyFill="1" applyBorder="1" applyAlignment="1" applyProtection="1">
      <alignment horizontal="center" vertical="center"/>
    </xf>
    <xf numFmtId="166" fontId="18" fillId="8" borderId="7" xfId="63691" applyNumberFormat="1" applyFont="1" applyFill="1" applyBorder="1" applyAlignment="1" applyProtection="1">
      <alignment horizontal="center" vertical="center"/>
    </xf>
    <xf numFmtId="166" fontId="18" fillId="0" borderId="90" xfId="63691" applyNumberFormat="1" applyFont="1" applyFill="1" applyBorder="1" applyAlignment="1" applyProtection="1">
      <alignment horizontal="center" vertical="center"/>
    </xf>
    <xf numFmtId="0" fontId="18" fillId="0" borderId="84" xfId="44" applyFont="1" applyFill="1" applyBorder="1" applyAlignment="1">
      <alignment horizontal="center" vertical="center" wrapText="1"/>
    </xf>
    <xf numFmtId="0" fontId="20" fillId="0" borderId="3" xfId="44" applyFont="1" applyFill="1" applyBorder="1" applyAlignment="1">
      <alignment horizontal="center" vertical="center"/>
    </xf>
    <xf numFmtId="0" fontId="18" fillId="0" borderId="2" xfId="44" applyFont="1" applyFill="1" applyBorder="1" applyAlignment="1">
      <alignment horizontal="left" vertical="center" wrapText="1"/>
    </xf>
    <xf numFmtId="0" fontId="18" fillId="45" borderId="4" xfId="44" applyFont="1" applyFill="1" applyBorder="1" applyAlignment="1">
      <alignment vertical="center"/>
    </xf>
    <xf numFmtId="0" fontId="16" fillId="9" borderId="0" xfId="44" applyFont="1" applyFill="1"/>
    <xf numFmtId="0" fontId="0" fillId="9" borderId="0" xfId="0" applyFill="1"/>
    <xf numFmtId="166" fontId="18" fillId="0" borderId="1" xfId="63691" applyNumberFormat="1" applyFont="1" applyFill="1" applyBorder="1" applyAlignment="1" applyProtection="1">
      <alignment horizontal="center" vertical="center"/>
    </xf>
    <xf numFmtId="166" fontId="18" fillId="0" borderId="4" xfId="63691" applyNumberFormat="1" applyFont="1" applyFill="1" applyBorder="1" applyAlignment="1" applyProtection="1">
      <alignment horizontal="center" vertical="center"/>
    </xf>
    <xf numFmtId="0" fontId="18" fillId="2" borderId="6" xfId="44" applyFont="1" applyFill="1" applyBorder="1" applyAlignment="1" applyProtection="1">
      <alignment horizontal="center" vertical="center"/>
    </xf>
    <xf numFmtId="0" fontId="18" fillId="2" borderId="7" xfId="44" applyFont="1" applyFill="1" applyBorder="1" applyAlignment="1" applyProtection="1">
      <alignment horizontal="center" vertical="center"/>
    </xf>
    <xf numFmtId="0" fontId="20" fillId="6" borderId="1" xfId="44" applyFont="1" applyFill="1" applyBorder="1" applyAlignment="1">
      <alignment horizontal="center" vertical="center"/>
    </xf>
    <xf numFmtId="0" fontId="56" fillId="46" borderId="53" xfId="0" applyFont="1" applyFill="1" applyBorder="1" applyAlignment="1">
      <alignment horizontal="center" vertical="center" wrapText="1"/>
    </xf>
    <xf numFmtId="0" fontId="16" fillId="46" borderId="53" xfId="0" applyFont="1" applyFill="1" applyBorder="1" applyAlignment="1">
      <alignment vertical="center" wrapText="1"/>
    </xf>
    <xf numFmtId="0" fontId="56" fillId="46" borderId="53" xfId="0" applyFont="1" applyFill="1" applyBorder="1" applyAlignment="1">
      <alignment vertical="center" wrapText="1"/>
    </xf>
    <xf numFmtId="0" fontId="58" fillId="6" borderId="36" xfId="0" applyFont="1" applyFill="1" applyBorder="1" applyAlignment="1">
      <alignment horizontal="center" vertical="center" wrapText="1"/>
    </xf>
    <xf numFmtId="0" fontId="17" fillId="6" borderId="36" xfId="0" applyFont="1" applyFill="1" applyBorder="1" applyAlignment="1">
      <alignment horizontal="center" vertical="center" wrapText="1"/>
    </xf>
    <xf numFmtId="0" fontId="56" fillId="46" borderId="39" xfId="0" applyFont="1" applyFill="1" applyBorder="1" applyAlignment="1">
      <alignment horizontal="center" vertical="center" wrapText="1"/>
    </xf>
    <xf numFmtId="0" fontId="16" fillId="46" borderId="42" xfId="0" applyFont="1" applyFill="1" applyBorder="1" applyAlignment="1">
      <alignment vertical="center" wrapText="1"/>
    </xf>
    <xf numFmtId="0" fontId="16" fillId="46" borderId="36" xfId="0" applyFont="1" applyFill="1" applyBorder="1" applyAlignment="1">
      <alignment horizontal="center" vertical="center" wrapText="1"/>
    </xf>
    <xf numFmtId="0" fontId="16" fillId="46" borderId="39" xfId="0" applyFont="1" applyFill="1" applyBorder="1" applyAlignment="1">
      <alignment vertical="center" wrapText="1"/>
    </xf>
    <xf numFmtId="0" fontId="57" fillId="46" borderId="53" xfId="0" applyFont="1" applyFill="1" applyBorder="1" applyAlignment="1">
      <alignment horizontal="center" vertical="center" wrapText="1"/>
    </xf>
    <xf numFmtId="0" fontId="16" fillId="0" borderId="53" xfId="0" applyFont="1" applyBorder="1" applyAlignment="1">
      <alignment vertical="center" wrapText="1"/>
    </xf>
    <xf numFmtId="0" fontId="56" fillId="46" borderId="43" xfId="0" applyFont="1" applyFill="1" applyBorder="1" applyAlignment="1">
      <alignment vertical="center" wrapText="1"/>
    </xf>
    <xf numFmtId="0" fontId="56" fillId="46" borderId="36" xfId="0" applyFont="1" applyFill="1" applyBorder="1" applyAlignment="1">
      <alignment horizontal="center" vertical="center" wrapText="1"/>
    </xf>
    <xf numFmtId="0" fontId="17" fillId="0" borderId="20" xfId="0" applyFont="1" applyFill="1" applyBorder="1" applyAlignment="1" applyProtection="1">
      <alignment horizontal="center" wrapText="1"/>
      <protection locked="0"/>
    </xf>
    <xf numFmtId="0" fontId="18" fillId="0" borderId="81" xfId="0" applyFont="1" applyFill="1" applyBorder="1" applyAlignment="1">
      <alignment vertical="center"/>
    </xf>
    <xf numFmtId="0" fontId="18" fillId="0" borderId="0" xfId="0" applyFont="1" applyFill="1" applyBorder="1" applyAlignment="1">
      <alignment vertical="center"/>
    </xf>
    <xf numFmtId="0" fontId="17" fillId="0" borderId="20" xfId="0" applyFont="1" applyBorder="1" applyAlignment="1" applyProtection="1">
      <alignment horizontal="left" vertical="center" wrapText="1"/>
      <protection locked="0"/>
    </xf>
    <xf numFmtId="0" fontId="17" fillId="0" borderId="74" xfId="0" applyFont="1" applyBorder="1" applyAlignment="1" applyProtection="1">
      <alignment vertical="center" wrapText="1"/>
      <protection locked="0"/>
    </xf>
    <xf numFmtId="0" fontId="16" fillId="0" borderId="20" xfId="0" applyFont="1" applyBorder="1" applyAlignment="1" applyProtection="1">
      <alignment horizontal="center" vertical="center" wrapText="1"/>
      <protection locked="0"/>
    </xf>
    <xf numFmtId="0" fontId="16" fillId="0" borderId="20" xfId="0" applyFont="1" applyBorder="1" applyAlignment="1" applyProtection="1">
      <alignment horizontal="left" vertical="center" wrapText="1"/>
      <protection locked="0"/>
    </xf>
    <xf numFmtId="0" fontId="17" fillId="0" borderId="73" xfId="0" applyFont="1" applyBorder="1" applyAlignment="1" applyProtection="1">
      <alignment vertical="center" wrapText="1"/>
      <protection locked="0"/>
    </xf>
    <xf numFmtId="0" fontId="17" fillId="0" borderId="73" xfId="0" applyFont="1" applyBorder="1" applyAlignment="1" applyProtection="1">
      <alignment horizontal="center" vertical="center" wrapText="1"/>
      <protection locked="0"/>
    </xf>
    <xf numFmtId="0" fontId="17" fillId="0" borderId="36" xfId="0" applyFont="1" applyBorder="1" applyAlignment="1">
      <alignment horizontal="center" vertical="center" wrapText="1"/>
    </xf>
    <xf numFmtId="14" fontId="16" fillId="0" borderId="20" xfId="0" applyNumberFormat="1" applyFont="1" applyBorder="1" applyAlignment="1" applyProtection="1">
      <alignment horizontal="center" vertical="center" wrapText="1"/>
      <protection locked="0"/>
    </xf>
    <xf numFmtId="49" fontId="16" fillId="0" borderId="20" xfId="41081" applyBorder="1" applyAlignment="1" applyProtection="1">
      <alignment horizontal="left" vertical="center" wrapText="1"/>
      <protection locked="0"/>
    </xf>
    <xf numFmtId="0" fontId="16" fillId="0" borderId="20" xfId="0" applyFont="1" applyBorder="1" applyAlignment="1">
      <alignment horizontal="center" vertical="center" wrapText="1"/>
    </xf>
    <xf numFmtId="0" fontId="58" fillId="7" borderId="36" xfId="0" applyFont="1" applyFill="1" applyBorder="1" applyAlignment="1">
      <alignment horizontal="center" vertical="center" wrapText="1"/>
    </xf>
    <xf numFmtId="0" fontId="58" fillId="46" borderId="20" xfId="0" applyFont="1" applyFill="1" applyBorder="1" applyAlignment="1">
      <alignment horizontal="center" vertical="center" wrapText="1"/>
    </xf>
    <xf numFmtId="0" fontId="16" fillId="0" borderId="24" xfId="0" applyFont="1" applyBorder="1" applyAlignment="1" applyProtection="1">
      <alignment horizontal="left" vertical="center" wrapText="1"/>
      <protection locked="0"/>
    </xf>
    <xf numFmtId="0" fontId="16" fillId="0" borderId="24" xfId="0" applyFont="1" applyBorder="1" applyAlignment="1">
      <alignment vertical="center" wrapText="1"/>
    </xf>
    <xf numFmtId="0" fontId="58" fillId="46" borderId="36" xfId="0" applyFont="1" applyFill="1" applyBorder="1" applyAlignment="1">
      <alignment horizontal="center" vertical="center" wrapText="1"/>
    </xf>
    <xf numFmtId="0" fontId="53" fillId="46" borderId="53" xfId="0" applyFont="1" applyFill="1" applyBorder="1" applyAlignment="1">
      <alignment horizontal="center" vertical="center" wrapText="1"/>
    </xf>
    <xf numFmtId="0" fontId="56" fillId="0" borderId="53" xfId="0" applyFont="1" applyBorder="1" applyAlignment="1">
      <alignment vertical="center" wrapText="1"/>
    </xf>
    <xf numFmtId="49" fontId="47" fillId="0" borderId="20" xfId="41081" applyFont="1" applyBorder="1" applyAlignment="1" applyProtection="1">
      <alignment horizontal="center" vertical="center" wrapText="1"/>
      <protection locked="0"/>
    </xf>
    <xf numFmtId="49" fontId="47" fillId="9" borderId="20" xfId="41081" applyFont="1" applyFill="1" applyBorder="1" applyAlignment="1" applyProtection="1">
      <alignment horizontal="center" vertical="center" wrapText="1"/>
      <protection locked="0"/>
    </xf>
    <xf numFmtId="0" fontId="16" fillId="0" borderId="53" xfId="0" applyFont="1" applyBorder="1" applyAlignment="1">
      <alignment horizontal="center" vertical="center" wrapText="1"/>
    </xf>
    <xf numFmtId="0" fontId="47" fillId="0" borderId="20" xfId="0" applyFont="1" applyBorder="1" applyAlignment="1" applyProtection="1">
      <alignment horizontal="center" vertical="center" wrapText="1"/>
      <protection locked="0"/>
    </xf>
    <xf numFmtId="0" fontId="58" fillId="0" borderId="36" xfId="0" applyFont="1" applyBorder="1" applyAlignment="1">
      <alignment horizontal="center" vertical="center" wrapText="1"/>
    </xf>
    <xf numFmtId="0" fontId="23" fillId="0" borderId="20" xfId="0" applyFont="1" applyBorder="1" applyAlignment="1" applyProtection="1">
      <alignment horizontal="left" vertical="center"/>
      <protection locked="0"/>
    </xf>
    <xf numFmtId="0" fontId="58" fillId="6" borderId="34" xfId="0" applyFont="1" applyFill="1" applyBorder="1" applyAlignment="1">
      <alignment horizontal="center" vertical="center" wrapText="1"/>
    </xf>
    <xf numFmtId="0" fontId="58" fillId="6" borderId="20" xfId="0" applyFont="1" applyFill="1" applyBorder="1" applyAlignment="1">
      <alignment horizontal="center" vertical="center" wrapText="1"/>
    </xf>
    <xf numFmtId="0" fontId="58" fillId="10" borderId="36" xfId="0" applyFont="1" applyFill="1" applyBorder="1" applyAlignment="1">
      <alignment horizontal="center" vertical="center" wrapText="1"/>
    </xf>
    <xf numFmtId="0" fontId="17" fillId="0" borderId="53" xfId="0" applyFont="1" applyBorder="1" applyAlignment="1">
      <alignment vertical="center" wrapText="1"/>
    </xf>
    <xf numFmtId="0" fontId="18" fillId="45" borderId="1" xfId="0" applyFont="1" applyFill="1" applyBorder="1" applyAlignment="1" applyProtection="1">
      <alignment horizontal="center" vertical="center"/>
    </xf>
    <xf numFmtId="0" fontId="18" fillId="0" borderId="8" xfId="0" applyFont="1" applyBorder="1" applyAlignment="1" applyProtection="1">
      <alignment horizontal="center" vertical="center"/>
    </xf>
    <xf numFmtId="0" fontId="18" fillId="45" borderId="8" xfId="0" applyFont="1" applyFill="1" applyBorder="1" applyAlignment="1" applyProtection="1">
      <alignment horizontal="center" vertical="center"/>
    </xf>
    <xf numFmtId="0" fontId="18" fillId="45" borderId="4" xfId="0" applyFont="1" applyFill="1" applyBorder="1" applyAlignment="1" applyProtection="1">
      <alignment horizontal="center" vertical="center"/>
    </xf>
    <xf numFmtId="166" fontId="18" fillId="0" borderId="10" xfId="1" applyNumberFormat="1" applyFont="1" applyFill="1" applyBorder="1" applyAlignment="1" applyProtection="1">
      <alignment horizontal="center" vertical="center"/>
    </xf>
    <xf numFmtId="166" fontId="18" fillId="0" borderId="22" xfId="1" applyNumberFormat="1" applyFont="1" applyFill="1" applyBorder="1" applyAlignment="1" applyProtection="1">
      <alignment horizontal="center" vertical="center"/>
    </xf>
    <xf numFmtId="166" fontId="18" fillId="0" borderId="1" xfId="0" applyNumberFormat="1" applyFont="1" applyFill="1" applyBorder="1" applyAlignment="1" applyProtection="1">
      <alignment horizontal="center" vertical="center"/>
    </xf>
    <xf numFmtId="166" fontId="18" fillId="8" borderId="83" xfId="1" applyNumberFormat="1" applyFont="1" applyFill="1" applyBorder="1" applyAlignment="1" applyProtection="1">
      <alignment horizontal="center" vertical="center"/>
    </xf>
    <xf numFmtId="0" fontId="17" fillId="0" borderId="20" xfId="0" applyFont="1" applyBorder="1" applyAlignment="1" applyProtection="1">
      <alignment horizontal="center" vertical="center" wrapText="1"/>
      <protection locked="0"/>
    </xf>
    <xf numFmtId="0" fontId="0" fillId="0" borderId="20" xfId="0" applyBorder="1" applyAlignment="1" applyProtection="1">
      <alignment horizontal="center" vertical="center"/>
      <protection locked="0"/>
    </xf>
    <xf numFmtId="1" fontId="17" fillId="9" borderId="20" xfId="0" applyNumberFormat="1" applyFont="1" applyFill="1" applyBorder="1" applyAlignment="1" applyProtection="1">
      <alignment horizontal="center" vertical="center" wrapText="1"/>
      <protection locked="0"/>
    </xf>
    <xf numFmtId="0" fontId="17" fillId="0" borderId="20" xfId="0" applyFont="1" applyBorder="1" applyAlignment="1" applyProtection="1">
      <alignment horizontal="center" vertical="center"/>
      <protection locked="0"/>
    </xf>
    <xf numFmtId="0" fontId="18" fillId="0" borderId="41" xfId="0" applyFont="1" applyFill="1" applyBorder="1" applyAlignment="1">
      <alignment vertical="center"/>
    </xf>
    <xf numFmtId="0" fontId="0" fillId="0" borderId="27" xfId="0" applyFill="1" applyBorder="1" applyAlignment="1">
      <alignment vertical="center"/>
    </xf>
    <xf numFmtId="0" fontId="18" fillId="0" borderId="21" xfId="0" applyFont="1" applyBorder="1" applyAlignment="1" applyProtection="1">
      <alignment horizontal="center" vertical="center"/>
    </xf>
    <xf numFmtId="166" fontId="18" fillId="0" borderId="3" xfId="1" applyNumberFormat="1" applyFont="1" applyFill="1" applyBorder="1" applyAlignment="1" applyProtection="1">
      <alignment horizontal="center" vertical="center"/>
    </xf>
    <xf numFmtId="0" fontId="41" fillId="0" borderId="85" xfId="0" applyFont="1" applyFill="1" applyBorder="1" applyAlignment="1">
      <alignment horizontal="center" vertical="center" wrapText="1"/>
    </xf>
    <xf numFmtId="0" fontId="42" fillId="0" borderId="20" xfId="0" applyFont="1" applyFill="1" applyBorder="1" applyAlignment="1">
      <alignment horizontal="left" vertical="center" wrapText="1"/>
    </xf>
    <xf numFmtId="0" fontId="42" fillId="0" borderId="20" xfId="0" applyFont="1" applyFill="1" applyBorder="1" applyAlignment="1">
      <alignment horizontal="center" vertical="center" wrapText="1"/>
    </xf>
    <xf numFmtId="0" fontId="42" fillId="0" borderId="20" xfId="44" applyFont="1" applyFill="1" applyBorder="1" applyAlignment="1">
      <alignment horizontal="center" vertical="center" wrapText="1"/>
    </xf>
    <xf numFmtId="0" fontId="16" fillId="9" borderId="53" xfId="0" applyFont="1" applyFill="1" applyBorder="1" applyAlignment="1">
      <alignment vertical="center" wrapText="1"/>
    </xf>
    <xf numFmtId="0" fontId="16" fillId="9" borderId="27" xfId="0" applyFont="1" applyFill="1" applyBorder="1" applyAlignment="1">
      <alignment vertical="center" wrapText="1"/>
    </xf>
    <xf numFmtId="0" fontId="0" fillId="0" borderId="44" xfId="0" applyBorder="1"/>
    <xf numFmtId="0" fontId="0" fillId="0" borderId="5" xfId="0" applyBorder="1"/>
    <xf numFmtId="49" fontId="0" fillId="0" borderId="5" xfId="0" applyNumberFormat="1" applyBorder="1"/>
    <xf numFmtId="0" fontId="20" fillId="0" borderId="26" xfId="0" applyFont="1" applyBorder="1" applyAlignment="1">
      <alignment horizontal="center"/>
    </xf>
    <xf numFmtId="0" fontId="20" fillId="0" borderId="25" xfId="0" applyFont="1" applyBorder="1" applyAlignment="1">
      <alignment horizontal="center"/>
    </xf>
    <xf numFmtId="0" fontId="20" fillId="0" borderId="35" xfId="0" applyFont="1" applyBorder="1" applyAlignment="1">
      <alignment horizontal="center"/>
    </xf>
    <xf numFmtId="0" fontId="18" fillId="0" borderId="5" xfId="0" applyFont="1" applyBorder="1"/>
    <xf numFmtId="0" fontId="18" fillId="0" borderId="84" xfId="0" applyFont="1" applyBorder="1"/>
    <xf numFmtId="0" fontId="0" fillId="0" borderId="9" xfId="0" applyBorder="1"/>
    <xf numFmtId="0" fontId="0" fillId="9" borderId="0" xfId="0" applyFill="1" applyBorder="1"/>
    <xf numFmtId="0" fontId="18" fillId="0" borderId="0" xfId="0" applyFont="1" applyBorder="1"/>
    <xf numFmtId="0" fontId="20" fillId="0" borderId="91" xfId="0" applyFont="1" applyBorder="1" applyAlignment="1">
      <alignment horizontal="center"/>
    </xf>
    <xf numFmtId="0" fontId="18" fillId="0" borderId="23" xfId="0" applyFont="1" applyBorder="1"/>
    <xf numFmtId="0" fontId="18" fillId="0" borderId="6" xfId="0" applyFont="1" applyBorder="1"/>
    <xf numFmtId="0" fontId="18" fillId="0" borderId="52" xfId="0" applyFont="1" applyBorder="1"/>
    <xf numFmtId="0" fontId="17" fillId="44" borderId="34" xfId="0" applyFont="1" applyFill="1" applyBorder="1" applyAlignment="1">
      <alignment horizontal="center"/>
    </xf>
    <xf numFmtId="0" fontId="17" fillId="44" borderId="55" xfId="0" applyFont="1" applyFill="1" applyBorder="1"/>
    <xf numFmtId="0" fontId="17" fillId="44" borderId="54" xfId="0" applyFont="1" applyFill="1" applyBorder="1"/>
    <xf numFmtId="0" fontId="17" fillId="44" borderId="54" xfId="0" applyFont="1" applyFill="1" applyBorder="1" applyAlignment="1">
      <alignment horizontal="center"/>
    </xf>
    <xf numFmtId="0" fontId="17" fillId="44" borderId="56" xfId="0" applyFont="1" applyFill="1" applyBorder="1" applyAlignment="1">
      <alignment horizontal="center"/>
    </xf>
    <xf numFmtId="0" fontId="17" fillId="44" borderId="69" xfId="0" applyFont="1" applyFill="1" applyBorder="1"/>
    <xf numFmtId="0" fontId="17" fillId="44" borderId="67" xfId="0" applyFont="1" applyFill="1" applyBorder="1"/>
    <xf numFmtId="0" fontId="17" fillId="44" borderId="24" xfId="0" applyFont="1" applyFill="1" applyBorder="1"/>
    <xf numFmtId="0" fontId="17" fillId="44" borderId="69" xfId="0" applyFont="1" applyFill="1" applyBorder="1" applyAlignment="1">
      <alignment horizontal="center"/>
    </xf>
    <xf numFmtId="0" fontId="17" fillId="44" borderId="70" xfId="0" applyFont="1" applyFill="1" applyBorder="1" applyAlignment="1">
      <alignment horizontal="center"/>
    </xf>
    <xf numFmtId="0" fontId="0" fillId="9" borderId="2" xfId="0" applyFill="1" applyBorder="1"/>
    <xf numFmtId="0" fontId="0" fillId="9" borderId="8" xfId="0" applyFill="1" applyBorder="1"/>
    <xf numFmtId="0" fontId="0" fillId="9" borderId="48" xfId="0" applyNumberFormat="1" applyFill="1" applyBorder="1" applyAlignment="1">
      <alignment horizontal="center"/>
    </xf>
    <xf numFmtId="0" fontId="17" fillId="44" borderId="33" xfId="0" applyFont="1" applyFill="1" applyBorder="1" applyAlignment="1">
      <alignment horizontal="center"/>
    </xf>
    <xf numFmtId="0" fontId="17" fillId="44" borderId="31" xfId="0" applyFont="1" applyFill="1" applyBorder="1"/>
    <xf numFmtId="0" fontId="17" fillId="44" borderId="20" xfId="0" applyFont="1" applyFill="1" applyBorder="1"/>
    <xf numFmtId="0" fontId="17" fillId="44" borderId="30" xfId="0" applyFont="1" applyFill="1" applyBorder="1" applyAlignment="1">
      <alignment horizontal="center"/>
    </xf>
    <xf numFmtId="0" fontId="17" fillId="44" borderId="40" xfId="0" applyFont="1" applyFill="1" applyBorder="1" applyAlignment="1">
      <alignment horizontal="center"/>
    </xf>
    <xf numFmtId="0" fontId="20" fillId="0" borderId="0" xfId="0" applyFont="1" applyBorder="1" applyAlignment="1">
      <alignment horizontal="center"/>
    </xf>
    <xf numFmtId="0" fontId="18" fillId="0" borderId="0" xfId="0" applyFont="1" applyFill="1" applyBorder="1" applyAlignment="1" applyProtection="1">
      <alignment horizontal="center"/>
      <protection locked="0"/>
    </xf>
    <xf numFmtId="49" fontId="18" fillId="0" borderId="0" xfId="0" applyNumberFormat="1" applyFont="1" applyFill="1" applyBorder="1" applyAlignment="1" applyProtection="1">
      <alignment horizontal="center"/>
      <protection locked="0"/>
    </xf>
    <xf numFmtId="0" fontId="15" fillId="9" borderId="0" xfId="42" applyFill="1" applyBorder="1" applyAlignment="1" applyProtection="1">
      <alignment horizontal="left"/>
      <protection locked="0"/>
    </xf>
    <xf numFmtId="0" fontId="17" fillId="48" borderId="20" xfId="0" applyFont="1" applyFill="1" applyBorder="1" applyAlignment="1" applyProtection="1">
      <alignment horizontal="center" vertical="center" wrapText="1"/>
      <protection locked="0"/>
    </xf>
    <xf numFmtId="0" fontId="16" fillId="48" borderId="20" xfId="0" applyFont="1" applyFill="1" applyBorder="1" applyAlignment="1" applyProtection="1">
      <alignment horizontal="left" vertical="center" wrapText="1"/>
      <protection locked="0"/>
    </xf>
    <xf numFmtId="0" fontId="0" fillId="48" borderId="20" xfId="0" applyFill="1" applyBorder="1"/>
    <xf numFmtId="49" fontId="47" fillId="49" borderId="20" xfId="41081" applyFont="1" applyFill="1" applyBorder="1" applyAlignment="1" applyProtection="1">
      <alignment horizontal="center" vertical="center" wrapText="1"/>
      <protection locked="0"/>
    </xf>
    <xf numFmtId="0" fontId="41" fillId="49" borderId="20" xfId="0" applyFont="1" applyFill="1" applyBorder="1" applyAlignment="1">
      <alignment horizontal="center" vertical="center" wrapText="1"/>
    </xf>
    <xf numFmtId="0" fontId="46" fillId="49" borderId="20" xfId="0" applyFont="1" applyFill="1" applyBorder="1" applyAlignment="1">
      <alignment horizontal="center" vertical="center" wrapText="1"/>
    </xf>
    <xf numFmtId="0" fontId="41" fillId="49" borderId="20" xfId="0" applyFont="1" applyFill="1" applyBorder="1" applyAlignment="1" applyProtection="1">
      <alignment horizontal="center" wrapText="1"/>
      <protection locked="0"/>
    </xf>
    <xf numFmtId="0" fontId="41" fillId="49" borderId="20" xfId="0" applyFont="1" applyFill="1" applyBorder="1" applyAlignment="1" applyProtection="1">
      <alignment horizontal="center" vertical="center" wrapText="1"/>
      <protection locked="0"/>
    </xf>
    <xf numFmtId="0" fontId="42" fillId="49" borderId="20" xfId="0" applyFont="1" applyFill="1" applyBorder="1" applyAlignment="1" applyProtection="1">
      <alignment vertical="center" wrapText="1"/>
      <protection locked="0"/>
    </xf>
    <xf numFmtId="0" fontId="42" fillId="49" borderId="20" xfId="0" applyFont="1" applyFill="1" applyBorder="1"/>
    <xf numFmtId="0" fontId="46" fillId="48" borderId="20" xfId="0" applyFont="1" applyFill="1" applyBorder="1" applyAlignment="1">
      <alignment horizontal="center" vertical="center" wrapText="1"/>
    </xf>
    <xf numFmtId="0" fontId="46" fillId="48" borderId="53" xfId="0" applyFont="1" applyFill="1" applyBorder="1" applyAlignment="1">
      <alignment horizontal="center" vertical="center" wrapText="1"/>
    </xf>
    <xf numFmtId="0" fontId="46" fillId="48" borderId="36" xfId="0" applyFont="1" applyFill="1" applyBorder="1" applyAlignment="1">
      <alignment horizontal="center" vertical="center" wrapText="1"/>
    </xf>
    <xf numFmtId="0" fontId="41" fillId="48" borderId="36" xfId="0" applyFont="1" applyFill="1" applyBorder="1" applyAlignment="1">
      <alignment horizontal="center" vertical="center" wrapText="1"/>
    </xf>
    <xf numFmtId="0" fontId="59" fillId="48" borderId="53" xfId="0" applyFont="1" applyFill="1" applyBorder="1" applyAlignment="1">
      <alignment horizontal="center" vertical="center"/>
    </xf>
    <xf numFmtId="0" fontId="60" fillId="48" borderId="53" xfId="0" applyFont="1" applyFill="1" applyBorder="1" applyAlignment="1">
      <alignment vertical="center"/>
    </xf>
    <xf numFmtId="0" fontId="42" fillId="48" borderId="20" xfId="0" applyFont="1" applyFill="1" applyBorder="1"/>
    <xf numFmtId="0" fontId="42" fillId="48" borderId="20" xfId="0" applyFont="1" applyFill="1" applyBorder="1" applyProtection="1">
      <protection locked="0"/>
    </xf>
    <xf numFmtId="0" fontId="40" fillId="48" borderId="20" xfId="0" applyFont="1" applyFill="1" applyBorder="1" applyAlignment="1" applyProtection="1">
      <alignment horizontal="left" vertical="center"/>
      <protection locked="0"/>
    </xf>
    <xf numFmtId="0" fontId="47" fillId="49" borderId="20" xfId="0" applyFont="1" applyFill="1" applyBorder="1" applyAlignment="1" applyProtection="1">
      <alignment horizontal="center" vertical="center" wrapText="1"/>
      <protection locked="0"/>
    </xf>
    <xf numFmtId="49" fontId="47" fillId="49" borderId="36" xfId="41081" applyFont="1" applyFill="1" applyBorder="1" applyAlignment="1" applyProtection="1">
      <alignment horizontal="center" vertical="center" wrapText="1"/>
      <protection locked="0"/>
    </xf>
    <xf numFmtId="49" fontId="47" fillId="49" borderId="20" xfId="41081" applyFont="1" applyFill="1" applyBorder="1" applyAlignment="1" applyProtection="1">
      <alignment horizontal="left" vertical="center" wrapText="1"/>
      <protection locked="0"/>
    </xf>
    <xf numFmtId="0" fontId="41" fillId="49" borderId="36" xfId="0" applyFont="1" applyFill="1" applyBorder="1" applyAlignment="1">
      <alignment horizontal="center" vertical="center" wrapText="1"/>
    </xf>
    <xf numFmtId="0" fontId="46" fillId="49" borderId="53" xfId="0" applyFont="1" applyFill="1" applyBorder="1" applyAlignment="1">
      <alignment horizontal="center" vertical="center" wrapText="1"/>
    </xf>
    <xf numFmtId="0" fontId="42" fillId="49" borderId="20" xfId="0" applyFont="1" applyFill="1" applyBorder="1" applyAlignment="1" applyProtection="1">
      <alignment horizontal="center" vertical="center"/>
      <protection locked="0"/>
    </xf>
    <xf numFmtId="0" fontId="40" fillId="49" borderId="20" xfId="0" applyFont="1" applyFill="1" applyBorder="1" applyAlignment="1" applyProtection="1">
      <alignment horizontal="left" vertical="center"/>
      <protection locked="0"/>
    </xf>
    <xf numFmtId="0" fontId="42" fillId="49" borderId="20" xfId="0" applyFont="1" applyFill="1" applyBorder="1" applyProtection="1">
      <protection locked="0"/>
    </xf>
    <xf numFmtId="0" fontId="42" fillId="49" borderId="20" xfId="0" applyFont="1" applyFill="1" applyBorder="1" applyAlignment="1" applyProtection="1">
      <alignment horizontal="left" vertical="center" wrapText="1"/>
      <protection locked="0"/>
    </xf>
    <xf numFmtId="0" fontId="42" fillId="49" borderId="20" xfId="0" applyFont="1" applyFill="1" applyBorder="1" applyAlignment="1">
      <alignment horizontal="center" vertical="center" wrapText="1"/>
    </xf>
    <xf numFmtId="0" fontId="41" fillId="49" borderId="36" xfId="0" applyFont="1" applyFill="1" applyBorder="1" applyAlignment="1" applyProtection="1">
      <alignment horizontal="center" wrapText="1"/>
      <protection locked="0"/>
    </xf>
    <xf numFmtId="0" fontId="42" fillId="49" borderId="36" xfId="0" applyFont="1" applyFill="1" applyBorder="1"/>
    <xf numFmtId="0" fontId="41" fillId="48" borderId="20" xfId="0" applyFont="1" applyFill="1" applyBorder="1" applyAlignment="1" applyProtection="1">
      <alignment horizontal="center" vertical="center" wrapText="1"/>
      <protection locked="0"/>
    </xf>
    <xf numFmtId="0" fontId="42" fillId="48" borderId="20" xfId="0" applyFont="1" applyFill="1" applyBorder="1" applyAlignment="1" applyProtection="1">
      <alignment horizontal="left" vertical="center" wrapText="1"/>
      <protection locked="0"/>
    </xf>
    <xf numFmtId="0" fontId="41" fillId="49" borderId="33" xfId="0" applyFont="1" applyFill="1" applyBorder="1" applyAlignment="1">
      <alignment horizontal="center" vertical="top" wrapText="1"/>
    </xf>
    <xf numFmtId="0" fontId="46" fillId="49" borderId="29" xfId="0" applyFont="1" applyFill="1" applyBorder="1" applyAlignment="1">
      <alignment horizontal="center" vertical="center" wrapText="1"/>
    </xf>
    <xf numFmtId="49" fontId="47" fillId="49" borderId="20" xfId="3743" applyNumberFormat="1" applyFont="1" applyFill="1" applyBorder="1" applyAlignment="1" applyProtection="1">
      <alignment horizontal="center" vertical="center" wrapText="1"/>
      <protection locked="0"/>
    </xf>
    <xf numFmtId="0" fontId="41" fillId="49" borderId="33" xfId="0" applyFont="1" applyFill="1" applyBorder="1" applyAlignment="1">
      <alignment horizontal="center" vertical="center" wrapText="1"/>
    </xf>
    <xf numFmtId="0" fontId="46" fillId="49" borderId="39" xfId="0" applyFont="1" applyFill="1" applyBorder="1" applyAlignment="1">
      <alignment horizontal="center" vertical="center" wrapText="1"/>
    </xf>
    <xf numFmtId="0" fontId="46" fillId="49" borderId="61" xfId="0" applyFont="1" applyFill="1" applyBorder="1" applyAlignment="1">
      <alignment horizontal="center" vertical="center" wrapText="1"/>
    </xf>
    <xf numFmtId="0" fontId="41" fillId="49" borderId="33" xfId="0" applyFont="1" applyFill="1" applyBorder="1" applyAlignment="1">
      <alignment vertical="top" wrapText="1"/>
    </xf>
    <xf numFmtId="49" fontId="47" fillId="49" borderId="20" xfId="3743" applyNumberFormat="1" applyFont="1" applyFill="1" applyBorder="1" applyAlignment="1" applyProtection="1">
      <alignment horizontal="left" vertical="center" wrapText="1"/>
      <protection locked="0"/>
    </xf>
    <xf numFmtId="0" fontId="41" fillId="49" borderId="65" xfId="0" applyFont="1" applyFill="1" applyBorder="1" applyAlignment="1">
      <alignment vertical="top" wrapText="1"/>
    </xf>
    <xf numFmtId="0" fontId="41" fillId="49" borderId="59" xfId="0" applyFont="1" applyFill="1" applyBorder="1" applyAlignment="1">
      <alignment horizontal="center" vertical="center" wrapText="1"/>
    </xf>
    <xf numFmtId="0" fontId="46" fillId="49" borderId="0" xfId="0" applyFont="1" applyFill="1" applyBorder="1" applyAlignment="1">
      <alignment horizontal="center" vertical="center" wrapText="1"/>
    </xf>
    <xf numFmtId="0" fontId="41" fillId="49" borderId="42" xfId="0" applyFont="1" applyFill="1" applyBorder="1" applyAlignment="1">
      <alignment horizontal="center" vertical="top" wrapText="1"/>
    </xf>
    <xf numFmtId="0" fontId="41" fillId="49" borderId="1" xfId="0" applyFont="1" applyFill="1" applyBorder="1" applyAlignment="1">
      <alignment horizontal="center" vertical="top" wrapText="1"/>
    </xf>
    <xf numFmtId="0" fontId="46" fillId="49" borderId="22" xfId="0" applyFont="1" applyFill="1" applyBorder="1" applyAlignment="1">
      <alignment horizontal="center" vertical="center" wrapText="1"/>
    </xf>
    <xf numFmtId="0" fontId="41" fillId="49" borderId="59" xfId="0" applyFont="1" applyFill="1" applyBorder="1" applyAlignment="1">
      <alignment vertical="center" wrapText="1"/>
    </xf>
    <xf numFmtId="0" fontId="46" fillId="49" borderId="75" xfId="0" applyFont="1" applyFill="1" applyBorder="1" applyAlignment="1">
      <alignment horizontal="center" vertical="center" wrapText="1"/>
    </xf>
    <xf numFmtId="0" fontId="41" fillId="49" borderId="72" xfId="0" applyNumberFormat="1" applyFont="1" applyFill="1" applyBorder="1" applyAlignment="1">
      <alignment horizontal="center" vertical="top" wrapText="1"/>
    </xf>
    <xf numFmtId="0" fontId="46" fillId="49" borderId="61" xfId="0" applyNumberFormat="1" applyFont="1" applyFill="1" applyBorder="1" applyAlignment="1">
      <alignment horizontal="center" vertical="center" wrapText="1"/>
    </xf>
    <xf numFmtId="0" fontId="41" fillId="49" borderId="28" xfId="0" applyNumberFormat="1" applyFont="1" applyFill="1" applyBorder="1" applyAlignment="1">
      <alignment horizontal="left" vertical="top" wrapText="1"/>
    </xf>
    <xf numFmtId="0" fontId="41" fillId="49" borderId="65" xfId="0" applyNumberFormat="1" applyFont="1" applyFill="1" applyBorder="1" applyAlignment="1">
      <alignment horizontal="center" vertical="center" wrapText="1"/>
    </xf>
    <xf numFmtId="0" fontId="41" fillId="49" borderId="50" xfId="0" applyNumberFormat="1" applyFont="1" applyFill="1" applyBorder="1" applyAlignment="1">
      <alignment horizontal="center" vertical="center" wrapText="1"/>
    </xf>
    <xf numFmtId="0" fontId="46" fillId="49" borderId="60" xfId="0" applyFont="1" applyFill="1" applyBorder="1" applyAlignment="1">
      <alignment horizontal="center" vertical="center" wrapText="1"/>
    </xf>
    <xf numFmtId="14" fontId="42" fillId="49" borderId="20" xfId="0" applyNumberFormat="1" applyFont="1" applyFill="1" applyBorder="1" applyAlignment="1" applyProtection="1">
      <alignment horizontal="center" vertical="center" wrapText="1"/>
      <protection locked="0"/>
    </xf>
    <xf numFmtId="0" fontId="42" fillId="49" borderId="20" xfId="0" applyFont="1" applyFill="1" applyBorder="1" applyAlignment="1" applyProtection="1">
      <alignment horizontal="center" vertical="center" wrapText="1"/>
      <protection locked="0"/>
    </xf>
    <xf numFmtId="0" fontId="41" fillId="49" borderId="65" xfId="0" applyFont="1" applyFill="1" applyBorder="1" applyAlignment="1">
      <alignment vertical="center" wrapText="1"/>
    </xf>
    <xf numFmtId="0" fontId="42" fillId="49" borderId="20" xfId="0" applyNumberFormat="1" applyFont="1" applyFill="1" applyBorder="1" applyAlignment="1" applyProtection="1">
      <alignment horizontal="left" vertical="center" wrapText="1"/>
      <protection locked="0"/>
    </xf>
    <xf numFmtId="0" fontId="16" fillId="48" borderId="56" xfId="0" applyFont="1" applyFill="1" applyBorder="1" applyAlignment="1">
      <alignment wrapText="1"/>
    </xf>
    <xf numFmtId="0" fontId="55" fillId="48" borderId="55" xfId="0" applyFont="1" applyFill="1" applyBorder="1" applyAlignment="1">
      <alignment horizontal="center" wrapText="1"/>
    </xf>
    <xf numFmtId="0" fontId="17" fillId="48" borderId="57" xfId="0" applyFont="1" applyFill="1" applyBorder="1" applyAlignment="1">
      <alignment wrapText="1"/>
    </xf>
    <xf numFmtId="0" fontId="42" fillId="48" borderId="20" xfId="0" applyNumberFormat="1" applyFont="1" applyFill="1" applyBorder="1" applyAlignment="1" applyProtection="1">
      <alignment horizontal="left" vertical="center" wrapText="1"/>
      <protection locked="0"/>
    </xf>
    <xf numFmtId="0" fontId="46" fillId="48" borderId="10" xfId="0" applyFont="1" applyFill="1" applyBorder="1" applyAlignment="1">
      <alignment horizontal="center" vertical="center" wrapText="1"/>
    </xf>
    <xf numFmtId="0" fontId="46" fillId="48" borderId="6" xfId="0" applyFont="1" applyFill="1" applyBorder="1" applyAlignment="1">
      <alignment horizontal="center" vertical="center" wrapText="1"/>
    </xf>
    <xf numFmtId="0" fontId="46" fillId="48" borderId="28" xfId="0" applyFont="1" applyFill="1" applyBorder="1" applyAlignment="1">
      <alignment horizontal="center" vertical="center" wrapText="1"/>
    </xf>
    <xf numFmtId="0" fontId="46" fillId="48" borderId="1" xfId="0" applyFont="1" applyFill="1" applyBorder="1" applyAlignment="1">
      <alignment horizontal="center" vertical="center" wrapText="1"/>
    </xf>
    <xf numFmtId="0" fontId="46" fillId="48" borderId="27" xfId="0" applyFont="1" applyFill="1" applyBorder="1" applyAlignment="1">
      <alignment horizontal="center" vertical="center" wrapText="1"/>
    </xf>
    <xf numFmtId="0" fontId="46" fillId="48" borderId="22" xfId="0" applyFont="1" applyFill="1" applyBorder="1" applyAlignment="1">
      <alignment horizontal="center" vertical="center" wrapText="1"/>
    </xf>
    <xf numFmtId="0" fontId="46" fillId="48" borderId="8" xfId="0" applyFont="1" applyFill="1" applyBorder="1" applyAlignment="1">
      <alignment horizontal="center" vertical="center" wrapText="1"/>
    </xf>
    <xf numFmtId="0" fontId="46" fillId="48" borderId="24" xfId="0" applyFont="1" applyFill="1" applyBorder="1" applyAlignment="1">
      <alignment horizontal="center" vertical="center" wrapText="1"/>
    </xf>
    <xf numFmtId="0" fontId="46" fillId="48" borderId="51" xfId="0" applyFont="1" applyFill="1" applyBorder="1" applyAlignment="1">
      <alignment horizontal="center" vertical="center" wrapText="1"/>
    </xf>
    <xf numFmtId="0" fontId="0" fillId="48" borderId="0" xfId="0" applyFill="1"/>
    <xf numFmtId="0" fontId="41" fillId="48" borderId="20" xfId="0" applyFont="1" applyFill="1" applyBorder="1" applyAlignment="1">
      <alignment horizontal="center" wrapText="1"/>
    </xf>
    <xf numFmtId="0" fontId="41" fillId="48" borderId="30" xfId="0" applyFont="1" applyFill="1" applyBorder="1" applyAlignment="1" applyProtection="1">
      <alignment horizontal="center" wrapText="1"/>
      <protection locked="0"/>
    </xf>
    <xf numFmtId="0" fontId="41" fillId="48" borderId="31" xfId="0" applyFont="1" applyFill="1" applyBorder="1" applyAlignment="1" applyProtection="1">
      <alignment horizontal="center" wrapText="1"/>
      <protection locked="0"/>
    </xf>
    <xf numFmtId="0" fontId="40" fillId="48" borderId="62" xfId="0" applyFont="1" applyFill="1" applyBorder="1" applyAlignment="1" applyProtection="1">
      <alignment horizontal="left" vertical="center" wrapText="1"/>
      <protection locked="0"/>
    </xf>
    <xf numFmtId="0" fontId="42" fillId="48" borderId="0" xfId="0" applyFont="1" applyFill="1"/>
    <xf numFmtId="0" fontId="42" fillId="49" borderId="30" xfId="0" applyFont="1" applyFill="1" applyBorder="1" applyAlignment="1" applyProtection="1">
      <alignment horizontal="center" wrapText="1"/>
      <protection locked="0"/>
    </xf>
    <xf numFmtId="0" fontId="42" fillId="49" borderId="31" xfId="0" applyFont="1" applyFill="1" applyBorder="1" applyAlignment="1" applyProtection="1">
      <alignment horizontal="center" wrapText="1"/>
      <protection locked="0"/>
    </xf>
    <xf numFmtId="0" fontId="42" fillId="49" borderId="31" xfId="0" applyNumberFormat="1" applyFont="1" applyFill="1" applyBorder="1" applyAlignment="1" applyProtection="1">
      <alignment horizontal="center" vertical="center" wrapText="1"/>
      <protection locked="0"/>
    </xf>
    <xf numFmtId="0" fontId="40" fillId="49" borderId="0" xfId="0" applyNumberFormat="1" applyFont="1" applyFill="1" applyBorder="1" applyAlignment="1" applyProtection="1">
      <alignment horizontal="left" vertical="center" wrapText="1"/>
      <protection locked="0"/>
    </xf>
    <xf numFmtId="0" fontId="42" fillId="49" borderId="0" xfId="0" applyFont="1" applyFill="1"/>
    <xf numFmtId="0" fontId="42" fillId="49" borderId="67" xfId="0" applyNumberFormat="1" applyFont="1" applyFill="1" applyBorder="1" applyAlignment="1" applyProtection="1">
      <alignment horizontal="center" vertical="center" wrapText="1"/>
      <protection locked="0"/>
    </xf>
    <xf numFmtId="0" fontId="40" fillId="49" borderId="33" xfId="0" applyNumberFormat="1" applyFont="1" applyFill="1" applyBorder="1" applyAlignment="1" applyProtection="1">
      <alignment horizontal="left" vertical="center" wrapText="1"/>
      <protection locked="0"/>
    </xf>
    <xf numFmtId="0" fontId="40" fillId="49" borderId="31" xfId="0" applyNumberFormat="1" applyFont="1" applyFill="1" applyBorder="1" applyAlignment="1" applyProtection="1">
      <alignment horizontal="left" vertical="center" wrapText="1"/>
      <protection locked="0"/>
    </xf>
    <xf numFmtId="0" fontId="40" fillId="49" borderId="40" xfId="0" applyNumberFormat="1" applyFont="1" applyFill="1" applyBorder="1" applyAlignment="1" applyProtection="1">
      <alignment horizontal="left" vertical="center" wrapText="1"/>
      <protection locked="0"/>
    </xf>
    <xf numFmtId="14" fontId="42" fillId="49" borderId="31" xfId="0" applyNumberFormat="1" applyFont="1" applyFill="1" applyBorder="1" applyAlignment="1" applyProtection="1">
      <alignment horizontal="center" vertical="center" wrapText="1"/>
      <protection locked="0"/>
    </xf>
    <xf numFmtId="0" fontId="40" fillId="49" borderId="33" xfId="0" applyFont="1" applyFill="1" applyBorder="1" applyAlignment="1" applyProtection="1">
      <alignment horizontal="left" vertical="center" wrapText="1"/>
      <protection locked="0"/>
    </xf>
    <xf numFmtId="0" fontId="40" fillId="49" borderId="31" xfId="0" applyFont="1" applyFill="1" applyBorder="1" applyAlignment="1" applyProtection="1">
      <alignment horizontal="left" vertical="center" wrapText="1"/>
      <protection locked="0"/>
    </xf>
    <xf numFmtId="0" fontId="40" fillId="49" borderId="40" xfId="0" applyFont="1" applyFill="1" applyBorder="1" applyAlignment="1" applyProtection="1">
      <alignment horizontal="left" vertical="center" wrapText="1"/>
      <protection locked="0"/>
    </xf>
    <xf numFmtId="0" fontId="42" fillId="49" borderId="1" xfId="0" applyNumberFormat="1" applyFont="1" applyFill="1" applyBorder="1" applyAlignment="1" applyProtection="1">
      <alignment horizontal="center" vertical="center" wrapText="1"/>
      <protection locked="0"/>
    </xf>
    <xf numFmtId="49" fontId="41" fillId="49" borderId="33" xfId="3743" applyNumberFormat="1" applyFont="1" applyFill="1" applyBorder="1" applyAlignment="1" applyProtection="1">
      <alignment horizontal="center" vertical="center" wrapText="1"/>
      <protection locked="0"/>
    </xf>
    <xf numFmtId="49" fontId="41" fillId="49" borderId="31" xfId="3743" applyNumberFormat="1" applyFont="1" applyFill="1" applyBorder="1" applyAlignment="1" applyProtection="1">
      <alignment horizontal="center" vertical="center" wrapText="1"/>
      <protection locked="0"/>
    </xf>
    <xf numFmtId="49" fontId="41" fillId="49" borderId="40" xfId="3743" applyNumberFormat="1" applyFont="1" applyFill="1" applyBorder="1" applyAlignment="1" applyProtection="1">
      <alignment horizontal="center" vertical="center" wrapText="1"/>
      <protection locked="0"/>
    </xf>
    <xf numFmtId="0" fontId="42" fillId="49" borderId="30" xfId="0" applyFont="1" applyFill="1" applyBorder="1" applyAlignment="1" applyProtection="1">
      <alignment horizontal="center" vertical="center" wrapText="1"/>
      <protection locked="0"/>
    </xf>
    <xf numFmtId="0" fontId="42" fillId="49" borderId="58" xfId="0" applyFont="1" applyFill="1" applyBorder="1" applyAlignment="1" applyProtection="1">
      <alignment horizontal="center" vertical="center" wrapText="1"/>
      <protection locked="0"/>
    </xf>
    <xf numFmtId="0" fontId="40" fillId="49" borderId="59" xfId="0" applyFont="1" applyFill="1" applyBorder="1" applyAlignment="1" applyProtection="1">
      <alignment horizontal="left" vertical="center" wrapText="1"/>
      <protection locked="0"/>
    </xf>
    <xf numFmtId="0" fontId="40" fillId="49" borderId="10" xfId="0" applyFont="1" applyFill="1" applyBorder="1" applyAlignment="1" applyProtection="1">
      <alignment horizontal="left" vertical="center" wrapText="1"/>
      <protection locked="0"/>
    </xf>
    <xf numFmtId="0" fontId="40" fillId="49" borderId="60" xfId="0" applyFont="1" applyFill="1" applyBorder="1" applyAlignment="1" applyProtection="1">
      <alignment horizontal="left" vertical="center" wrapText="1"/>
      <protection locked="0"/>
    </xf>
    <xf numFmtId="0" fontId="42" fillId="49" borderId="31" xfId="0" applyFont="1" applyFill="1" applyBorder="1" applyAlignment="1" applyProtection="1">
      <alignment horizontal="center" vertical="center" wrapText="1"/>
      <protection locked="0"/>
    </xf>
    <xf numFmtId="14" fontId="42" fillId="49" borderId="32" xfId="0" applyNumberFormat="1" applyFont="1" applyFill="1" applyBorder="1" applyAlignment="1" applyProtection="1">
      <alignment horizontal="center" vertical="center" wrapText="1"/>
      <protection locked="0"/>
    </xf>
    <xf numFmtId="0" fontId="40" fillId="49" borderId="30" xfId="0" applyFont="1" applyFill="1" applyBorder="1" applyAlignment="1" applyProtection="1">
      <alignment horizontal="left" vertical="center" wrapText="1"/>
      <protection locked="0"/>
    </xf>
    <xf numFmtId="14" fontId="42" fillId="49" borderId="62" xfId="0" applyNumberFormat="1" applyFont="1" applyFill="1" applyBorder="1" applyAlignment="1" applyProtection="1">
      <alignment horizontal="center" vertical="center" wrapText="1"/>
      <protection locked="0"/>
    </xf>
    <xf numFmtId="0" fontId="41" fillId="48" borderId="30" xfId="0" applyFont="1" applyFill="1" applyBorder="1" applyAlignment="1" applyProtection="1">
      <alignment horizontal="center" vertical="center" wrapText="1"/>
      <protection locked="0"/>
    </xf>
    <xf numFmtId="0" fontId="41" fillId="48" borderId="31" xfId="0" applyFont="1" applyFill="1" applyBorder="1" applyAlignment="1" applyProtection="1">
      <alignment horizontal="center" vertical="center" wrapText="1"/>
      <protection locked="0"/>
    </xf>
    <xf numFmtId="0" fontId="40" fillId="48" borderId="32" xfId="0" applyFont="1" applyFill="1" applyBorder="1" applyAlignment="1" applyProtection="1">
      <alignment horizontal="left" vertical="center" wrapText="1"/>
      <protection locked="0"/>
    </xf>
    <xf numFmtId="0" fontId="17" fillId="0" borderId="4" xfId="0" applyFont="1" applyFill="1" applyBorder="1" applyAlignment="1">
      <alignment vertical="center" wrapText="1"/>
    </xf>
    <xf numFmtId="0" fontId="17" fillId="45" borderId="4" xfId="0" applyFont="1" applyFill="1" applyBorder="1" applyAlignment="1">
      <alignment vertical="center" wrapText="1"/>
    </xf>
    <xf numFmtId="0" fontId="43" fillId="8" borderId="20" xfId="0" applyFont="1" applyFill="1" applyBorder="1" applyAlignment="1" applyProtection="1">
      <alignment horizontal="center" vertical="center" wrapText="1"/>
      <protection locked="0"/>
    </xf>
    <xf numFmtId="0" fontId="46" fillId="48" borderId="32" xfId="0" applyFont="1" applyFill="1" applyBorder="1" applyAlignment="1">
      <alignment horizontal="center" vertical="center" wrapText="1"/>
    </xf>
    <xf numFmtId="0" fontId="1" fillId="9" borderId="44" xfId="0" applyNumberFormat="1" applyFont="1" applyFill="1" applyBorder="1" applyAlignment="1">
      <alignment horizontal="center"/>
    </xf>
    <xf numFmtId="0" fontId="1" fillId="9" borderId="5" xfId="42" applyFont="1" applyFill="1" applyBorder="1" applyProtection="1">
      <protection locked="0"/>
    </xf>
    <xf numFmtId="0" fontId="1" fillId="9" borderId="1" xfId="42" applyFont="1" applyFill="1" applyBorder="1" applyProtection="1">
      <protection locked="0"/>
    </xf>
    <xf numFmtId="0" fontId="1" fillId="9" borderId="1" xfId="42" applyFont="1" applyFill="1" applyBorder="1" applyAlignment="1" applyProtection="1">
      <alignment horizontal="center"/>
      <protection locked="0"/>
    </xf>
    <xf numFmtId="0" fontId="1" fillId="9" borderId="1" xfId="42" applyFont="1" applyFill="1" applyBorder="1" applyAlignment="1" applyProtection="1">
      <alignment horizontal="left"/>
      <protection locked="0"/>
    </xf>
    <xf numFmtId="0" fontId="1" fillId="9" borderId="9" xfId="42" applyFont="1" applyFill="1" applyBorder="1" applyProtection="1">
      <protection locked="0"/>
    </xf>
    <xf numFmtId="0" fontId="1" fillId="9" borderId="45" xfId="42" applyFont="1" applyFill="1" applyBorder="1" applyProtection="1">
      <protection locked="0"/>
    </xf>
    <xf numFmtId="0" fontId="1" fillId="9" borderId="46" xfId="42" applyFont="1" applyFill="1" applyBorder="1" applyProtection="1">
      <protection locked="0"/>
    </xf>
    <xf numFmtId="0" fontId="1" fillId="9" borderId="84" xfId="42" applyFont="1" applyFill="1" applyBorder="1" applyProtection="1">
      <protection locked="0"/>
    </xf>
    <xf numFmtId="0" fontId="1" fillId="9" borderId="0" xfId="42" applyFont="1" applyFill="1" applyBorder="1" applyProtection="1">
      <protection locked="0"/>
    </xf>
    <xf numFmtId="0" fontId="1" fillId="9" borderId="0" xfId="42" applyFont="1" applyFill="1" applyBorder="1" applyAlignment="1" applyProtection="1">
      <alignment horizontal="left"/>
      <protection locked="0"/>
    </xf>
    <xf numFmtId="0" fontId="43" fillId="8" borderId="20" xfId="0" applyFont="1" applyFill="1" applyBorder="1" applyAlignment="1" applyProtection="1">
      <alignment horizontal="center" vertical="center" wrapText="1"/>
      <protection locked="0"/>
    </xf>
    <xf numFmtId="0" fontId="16" fillId="0" borderId="39" xfId="0" applyFont="1" applyBorder="1" applyAlignment="1">
      <alignment horizontal="center" vertical="center" wrapText="1"/>
    </xf>
    <xf numFmtId="0" fontId="16" fillId="0" borderId="39" xfId="0" applyFont="1" applyBorder="1" applyAlignment="1">
      <alignment vertical="center" wrapText="1"/>
    </xf>
    <xf numFmtId="0" fontId="17" fillId="46" borderId="53" xfId="0" applyFont="1" applyFill="1" applyBorder="1" applyAlignment="1">
      <alignment vertical="center" wrapText="1"/>
    </xf>
    <xf numFmtId="0" fontId="16" fillId="46" borderId="43" xfId="0" applyFont="1" applyFill="1" applyBorder="1" applyAlignment="1">
      <alignment vertical="center" wrapText="1"/>
    </xf>
    <xf numFmtId="0" fontId="46" fillId="48" borderId="39" xfId="0" applyFont="1" applyFill="1" applyBorder="1" applyAlignment="1">
      <alignment horizontal="center" vertical="center" wrapText="1"/>
    </xf>
    <xf numFmtId="0" fontId="47" fillId="49" borderId="36" xfId="0" applyFont="1" applyFill="1" applyBorder="1" applyAlignment="1">
      <alignment horizontal="center" vertical="center" wrapText="1"/>
    </xf>
    <xf numFmtId="0" fontId="56" fillId="6" borderId="36" xfId="0" applyFont="1" applyFill="1" applyBorder="1" applyAlignment="1">
      <alignment horizontal="center" vertical="center"/>
    </xf>
    <xf numFmtId="0" fontId="56" fillId="10" borderId="36" xfId="0" applyFont="1" applyFill="1" applyBorder="1" applyAlignment="1">
      <alignment horizontal="center" vertical="center"/>
    </xf>
    <xf numFmtId="0" fontId="0" fillId="0" borderId="20" xfId="0" applyBorder="1" applyAlignment="1">
      <alignment horizontal="center" vertical="center"/>
    </xf>
    <xf numFmtId="0" fontId="58" fillId="0" borderId="24" xfId="0" applyFont="1" applyBorder="1" applyAlignment="1">
      <alignment horizontal="center" vertical="center"/>
    </xf>
    <xf numFmtId="0" fontId="58" fillId="6" borderId="24" xfId="0" applyFont="1" applyFill="1" applyBorder="1" applyAlignment="1">
      <alignment horizontal="center" vertical="center"/>
    </xf>
    <xf numFmtId="0" fontId="58" fillId="7" borderId="24" xfId="0" applyFont="1" applyFill="1" applyBorder="1" applyAlignment="1">
      <alignment horizontal="center" vertical="center"/>
    </xf>
    <xf numFmtId="0" fontId="58" fillId="7" borderId="36" xfId="0" applyFont="1" applyFill="1" applyBorder="1" applyAlignment="1">
      <alignment horizontal="center" vertical="center"/>
    </xf>
    <xf numFmtId="0" fontId="17" fillId="7" borderId="20" xfId="0" applyFont="1" applyFill="1" applyBorder="1" applyAlignment="1">
      <alignment horizontal="center" vertical="center"/>
    </xf>
    <xf numFmtId="0" fontId="17" fillId="46" borderId="20" xfId="0" applyFont="1" applyFill="1" applyBorder="1" applyAlignment="1">
      <alignment horizontal="center" vertical="center"/>
    </xf>
    <xf numFmtId="0" fontId="17" fillId="7" borderId="7" xfId="0" applyFont="1" applyFill="1" applyBorder="1" applyAlignment="1">
      <alignment horizontal="center" vertical="center" wrapText="1"/>
    </xf>
    <xf numFmtId="0" fontId="17" fillId="7" borderId="36" xfId="0" applyFont="1" applyFill="1" applyBorder="1" applyAlignment="1">
      <alignment horizontal="center" vertical="center" wrapText="1"/>
    </xf>
    <xf numFmtId="0" fontId="43" fillId="8" borderId="20" xfId="0" applyFont="1" applyFill="1" applyBorder="1" applyAlignment="1" applyProtection="1">
      <alignment horizontal="center" vertical="center" wrapText="1"/>
      <protection locked="0"/>
    </xf>
    <xf numFmtId="0" fontId="43" fillId="8" borderId="20" xfId="0" applyFont="1" applyFill="1" applyBorder="1" applyAlignment="1" applyProtection="1">
      <alignment horizontal="center" vertical="center" wrapText="1"/>
      <protection locked="0"/>
    </xf>
    <xf numFmtId="0" fontId="47" fillId="48" borderId="32" xfId="0" applyFont="1" applyFill="1" applyBorder="1" applyAlignment="1" applyProtection="1">
      <alignment horizontal="center" vertical="center"/>
    </xf>
    <xf numFmtId="0" fontId="47" fillId="48" borderId="39" xfId="0" applyFont="1" applyFill="1" applyBorder="1" applyAlignment="1" applyProtection="1">
      <alignment horizontal="center" vertical="center"/>
    </xf>
    <xf numFmtId="0" fontId="41" fillId="9" borderId="1" xfId="0" applyFont="1" applyFill="1" applyBorder="1" applyAlignment="1" applyProtection="1">
      <alignment horizontal="center" vertical="center" wrapText="1"/>
    </xf>
    <xf numFmtId="0" fontId="47" fillId="48" borderId="32" xfId="0" applyFont="1" applyFill="1" applyBorder="1" applyAlignment="1" applyProtection="1">
      <alignment horizontal="center" vertical="center" wrapText="1"/>
    </xf>
    <xf numFmtId="0" fontId="47" fillId="48" borderId="43" xfId="0" applyFont="1" applyFill="1" applyBorder="1" applyAlignment="1" applyProtection="1">
      <alignment horizontal="center" vertical="center" wrapText="1"/>
    </xf>
    <xf numFmtId="0" fontId="47" fillId="48" borderId="53" xfId="0" applyFont="1" applyFill="1" applyBorder="1" applyAlignment="1" applyProtection="1">
      <alignment horizontal="center" vertical="center" wrapText="1"/>
    </xf>
    <xf numFmtId="0" fontId="47" fillId="48" borderId="39" xfId="0" applyFont="1" applyFill="1" applyBorder="1" applyAlignment="1" applyProtection="1">
      <alignment horizontal="center" vertical="center" wrapText="1"/>
    </xf>
    <xf numFmtId="0" fontId="48" fillId="48" borderId="28" xfId="44" applyNumberFormat="1" applyFont="1" applyFill="1" applyBorder="1" applyAlignment="1">
      <alignment horizontal="center" vertical="center" wrapText="1"/>
    </xf>
    <xf numFmtId="0" fontId="48" fillId="48" borderId="49" xfId="44" applyNumberFormat="1" applyFont="1" applyFill="1" applyBorder="1" applyAlignment="1">
      <alignment horizontal="center" vertical="center" wrapText="1"/>
    </xf>
    <xf numFmtId="0" fontId="48" fillId="48" borderId="39" xfId="44" applyNumberFormat="1" applyFont="1" applyFill="1" applyBorder="1" applyAlignment="1">
      <alignment horizontal="center" vertical="center" wrapText="1"/>
    </xf>
    <xf numFmtId="0" fontId="17" fillId="8" borderId="49" xfId="0" applyFont="1" applyFill="1" applyBorder="1" applyAlignment="1">
      <alignment horizontal="center" vertical="center" wrapText="1"/>
    </xf>
    <xf numFmtId="0" fontId="17" fillId="8" borderId="0" xfId="0" applyFont="1" applyFill="1" applyBorder="1" applyAlignment="1">
      <alignment horizontal="center" vertical="center" wrapText="1"/>
    </xf>
    <xf numFmtId="0" fontId="17" fillId="8" borderId="43" xfId="0" applyFont="1" applyFill="1" applyBorder="1" applyAlignment="1">
      <alignment horizontal="center" vertical="center" wrapText="1"/>
    </xf>
    <xf numFmtId="0" fontId="46" fillId="49" borderId="2" xfId="0" applyFont="1" applyFill="1" applyBorder="1" applyAlignment="1">
      <alignment horizontal="center" vertical="center" wrapText="1"/>
    </xf>
    <xf numFmtId="0" fontId="42" fillId="49" borderId="8" xfId="0" applyFont="1" applyFill="1" applyBorder="1" applyAlignment="1">
      <alignment horizontal="center" vertical="center" wrapText="1"/>
    </xf>
    <xf numFmtId="0" fontId="49" fillId="43" borderId="28" xfId="0" applyFont="1" applyFill="1" applyBorder="1" applyAlignment="1" applyProtection="1">
      <alignment horizontal="center" vertical="center" wrapText="1"/>
    </xf>
    <xf numFmtId="0" fontId="49" fillId="43" borderId="32" xfId="0" applyFont="1" applyFill="1" applyBorder="1" applyAlignment="1" applyProtection="1">
      <alignment horizontal="center" vertical="center" wrapText="1"/>
    </xf>
    <xf numFmtId="0" fontId="49" fillId="43" borderId="39" xfId="0" applyFont="1" applyFill="1" applyBorder="1" applyAlignment="1" applyProtection="1">
      <alignment horizontal="center" vertical="center" wrapText="1"/>
    </xf>
    <xf numFmtId="0" fontId="47" fillId="48" borderId="28" xfId="0" applyFont="1" applyFill="1" applyBorder="1" applyAlignment="1" applyProtection="1">
      <alignment horizontal="center" vertical="center" wrapText="1"/>
    </xf>
    <xf numFmtId="0" fontId="48" fillId="48" borderId="28" xfId="0" applyFont="1" applyFill="1" applyBorder="1" applyAlignment="1">
      <alignment horizontal="center" vertical="center" wrapText="1"/>
    </xf>
    <xf numFmtId="0" fontId="51" fillId="48" borderId="32" xfId="0" applyFont="1" applyFill="1" applyBorder="1" applyAlignment="1">
      <alignment horizontal="center" vertical="center" wrapText="1"/>
    </xf>
    <xf numFmtId="0" fontId="51" fillId="48" borderId="39" xfId="0" applyFont="1" applyFill="1" applyBorder="1" applyAlignment="1">
      <alignment horizontal="center" vertical="center" wrapText="1"/>
    </xf>
    <xf numFmtId="0" fontId="43" fillId="8" borderId="24" xfId="0" applyFont="1" applyFill="1" applyBorder="1" applyAlignment="1" applyProtection="1">
      <alignment horizontal="center" vertical="center" wrapText="1"/>
      <protection locked="0"/>
    </xf>
    <xf numFmtId="0" fontId="43" fillId="8" borderId="27" xfId="0" applyFont="1" applyFill="1" applyBorder="1" applyAlignment="1" applyProtection="1">
      <alignment horizontal="center" vertical="center" wrapText="1"/>
      <protection locked="0"/>
    </xf>
    <xf numFmtId="0" fontId="43" fillId="8" borderId="36" xfId="0" applyFont="1" applyFill="1" applyBorder="1" applyAlignment="1" applyProtection="1">
      <alignment horizontal="center" vertical="center" wrapText="1"/>
      <protection locked="0"/>
    </xf>
    <xf numFmtId="0" fontId="52" fillId="43" borderId="20" xfId="0" applyNumberFormat="1" applyFont="1" applyFill="1" applyBorder="1" applyAlignment="1">
      <alignment horizontal="center" vertical="center" wrapText="1"/>
    </xf>
    <xf numFmtId="0" fontId="17" fillId="43" borderId="20" xfId="0" applyNumberFormat="1" applyFont="1" applyFill="1" applyBorder="1" applyAlignment="1">
      <alignment horizontal="center" vertical="center" wrapText="1"/>
    </xf>
    <xf numFmtId="0" fontId="17" fillId="0" borderId="0" xfId="0" applyFont="1" applyFill="1" applyBorder="1" applyAlignment="1">
      <alignment horizontal="center" vertical="center" wrapText="1"/>
    </xf>
    <xf numFmtId="49" fontId="16" fillId="0" borderId="1" xfId="0" applyNumberFormat="1" applyFont="1" applyFill="1" applyBorder="1" applyAlignment="1">
      <alignment horizontal="left" vertical="top" wrapText="1"/>
    </xf>
    <xf numFmtId="0" fontId="16" fillId="0" borderId="6" xfId="0" applyNumberFormat="1" applyFont="1" applyFill="1" applyBorder="1" applyAlignment="1">
      <alignment horizontal="left" vertical="top" wrapText="1"/>
    </xf>
    <xf numFmtId="0" fontId="16" fillId="0" borderId="10" xfId="0" applyNumberFormat="1" applyFont="1" applyFill="1" applyBorder="1" applyAlignment="1">
      <alignment horizontal="left" vertical="top" wrapText="1"/>
    </xf>
    <xf numFmtId="0" fontId="16" fillId="0" borderId="8" xfId="0" applyNumberFormat="1" applyFont="1" applyFill="1" applyBorder="1" applyAlignment="1">
      <alignment horizontal="left" vertical="top" wrapText="1"/>
    </xf>
    <xf numFmtId="0" fontId="47" fillId="48" borderId="32" xfId="44" applyFont="1" applyFill="1" applyBorder="1" applyAlignment="1" applyProtection="1">
      <alignment horizontal="center" vertical="center" wrapText="1"/>
    </xf>
    <xf numFmtId="0" fontId="47" fillId="48" borderId="39" xfId="44" applyFont="1" applyFill="1" applyBorder="1" applyAlignment="1" applyProtection="1">
      <alignment horizontal="center" vertical="center" wrapText="1"/>
    </xf>
    <xf numFmtId="0" fontId="47" fillId="48" borderId="28" xfId="44" applyFont="1" applyFill="1" applyBorder="1" applyAlignment="1" applyProtection="1">
      <alignment horizontal="center" vertical="center" wrapText="1"/>
    </xf>
    <xf numFmtId="0" fontId="46" fillId="48" borderId="32" xfId="44" applyFont="1" applyFill="1" applyBorder="1" applyAlignment="1">
      <alignment horizontal="center" vertical="center" wrapText="1"/>
    </xf>
    <xf numFmtId="0" fontId="46" fillId="48" borderId="39" xfId="44" applyFont="1" applyFill="1" applyBorder="1" applyAlignment="1">
      <alignment horizontal="center" vertical="center" wrapText="1"/>
    </xf>
    <xf numFmtId="0" fontId="47" fillId="48" borderId="32" xfId="44" applyFont="1" applyFill="1" applyBorder="1" applyAlignment="1">
      <alignment horizontal="center" vertical="center"/>
    </xf>
    <xf numFmtId="0" fontId="48" fillId="49" borderId="50" xfId="0" applyFont="1" applyFill="1" applyBorder="1" applyAlignment="1">
      <alignment horizontal="center"/>
    </xf>
    <xf numFmtId="0" fontId="48" fillId="49" borderId="49" xfId="0" applyFont="1" applyFill="1" applyBorder="1" applyAlignment="1">
      <alignment horizontal="center"/>
    </xf>
    <xf numFmtId="0" fontId="48" fillId="49" borderId="57" xfId="0" applyFont="1" applyFill="1" applyBorder="1" applyAlignment="1">
      <alignment horizontal="center"/>
    </xf>
    <xf numFmtId="0" fontId="51" fillId="8" borderId="28" xfId="0" applyFont="1" applyFill="1" applyBorder="1" applyAlignment="1">
      <alignment horizontal="center"/>
    </xf>
    <xf numFmtId="0" fontId="51" fillId="8" borderId="32" xfId="0" applyFont="1" applyFill="1" applyBorder="1" applyAlignment="1">
      <alignment horizontal="center"/>
    </xf>
    <xf numFmtId="0" fontId="51" fillId="8" borderId="39" xfId="0" applyFont="1" applyFill="1" applyBorder="1" applyAlignment="1">
      <alignment horizontal="center"/>
    </xf>
    <xf numFmtId="0" fontId="51" fillId="8" borderId="50" xfId="0" applyFont="1" applyFill="1" applyBorder="1" applyAlignment="1">
      <alignment horizontal="center"/>
    </xf>
    <xf numFmtId="0" fontId="51" fillId="8" borderId="49" xfId="0" applyFont="1" applyFill="1" applyBorder="1" applyAlignment="1">
      <alignment horizontal="center"/>
    </xf>
    <xf numFmtId="0" fontId="51" fillId="8" borderId="57" xfId="0" applyFont="1" applyFill="1" applyBorder="1" applyAlignment="1">
      <alignment horizontal="center"/>
    </xf>
    <xf numFmtId="0" fontId="51" fillId="8" borderId="42" xfId="0" applyFont="1" applyFill="1" applyBorder="1" applyAlignment="1">
      <alignment horizontal="center"/>
    </xf>
    <xf numFmtId="0" fontId="51" fillId="8" borderId="43" xfId="0" applyFont="1" applyFill="1" applyBorder="1" applyAlignment="1">
      <alignment horizontal="center"/>
    </xf>
    <xf numFmtId="0" fontId="51" fillId="8" borderId="53" xfId="0" applyFont="1" applyFill="1" applyBorder="1" applyAlignment="1">
      <alignment horizontal="center"/>
    </xf>
    <xf numFmtId="0" fontId="48" fillId="48" borderId="20" xfId="0" applyFont="1" applyFill="1" applyBorder="1" applyAlignment="1" applyProtection="1">
      <alignment horizontal="center" vertical="center" wrapText="1"/>
      <protection locked="0"/>
    </xf>
    <xf numFmtId="0" fontId="17" fillId="48" borderId="20" xfId="0" applyFont="1" applyFill="1" applyBorder="1" applyAlignment="1" applyProtection="1">
      <alignment horizontal="center" vertical="center" wrapText="1"/>
      <protection locked="0"/>
    </xf>
    <xf numFmtId="0" fontId="0" fillId="48" borderId="20" xfId="0" applyFill="1" applyBorder="1" applyProtection="1">
      <protection locked="0"/>
    </xf>
    <xf numFmtId="0" fontId="17" fillId="0" borderId="20" xfId="0" applyFont="1" applyBorder="1" applyAlignment="1" applyProtection="1">
      <alignment wrapText="1"/>
      <protection locked="0"/>
    </xf>
    <xf numFmtId="0" fontId="16" fillId="0" borderId="20" xfId="0" applyFont="1" applyBorder="1" applyProtection="1">
      <protection locked="0"/>
    </xf>
    <xf numFmtId="0" fontId="16" fillId="0" borderId="20" xfId="0" applyNumberFormat="1" applyFont="1" applyBorder="1" applyAlignment="1" applyProtection="1">
      <alignment horizontal="center" vertical="center" wrapText="1"/>
      <protection locked="0"/>
    </xf>
    <xf numFmtId="14" fontId="16" fillId="0" borderId="24" xfId="0" applyNumberFormat="1" applyFont="1" applyBorder="1" applyAlignment="1" applyProtection="1">
      <alignment horizontal="center" vertical="center" wrapText="1"/>
      <protection locked="0"/>
    </xf>
    <xf numFmtId="0" fontId="16" fillId="0" borderId="24" xfId="0" applyFont="1" applyBorder="1" applyAlignment="1" applyProtection="1">
      <alignment vertical="center" wrapText="1"/>
      <protection locked="0"/>
    </xf>
    <xf numFmtId="0" fontId="0" fillId="0" borderId="24" xfId="0" applyBorder="1" applyProtection="1">
      <protection locked="0"/>
    </xf>
    <xf numFmtId="0" fontId="42" fillId="49" borderId="36" xfId="0" applyFont="1" applyFill="1" applyBorder="1" applyProtection="1">
      <protection locked="0"/>
    </xf>
    <xf numFmtId="14" fontId="16" fillId="9" borderId="20" xfId="0" applyNumberFormat="1" applyFont="1" applyFill="1" applyBorder="1" applyAlignment="1" applyProtection="1">
      <alignment horizontal="center" vertical="center" wrapText="1"/>
      <protection locked="0"/>
    </xf>
    <xf numFmtId="0" fontId="16" fillId="9" borderId="20" xfId="0" applyFont="1" applyFill="1" applyBorder="1" applyProtection="1">
      <protection locked="0"/>
    </xf>
    <xf numFmtId="0" fontId="0" fillId="9" borderId="20" xfId="0" applyFill="1" applyBorder="1" applyProtection="1">
      <protection locked="0"/>
    </xf>
    <xf numFmtId="0" fontId="43" fillId="0" borderId="20" xfId="0" applyFont="1" applyBorder="1" applyProtection="1">
      <protection locked="0"/>
    </xf>
    <xf numFmtId="0" fontId="16" fillId="45" borderId="20" xfId="0" applyFont="1" applyFill="1" applyBorder="1" applyAlignment="1" applyProtection="1">
      <alignment horizontal="left" vertical="center" wrapText="1"/>
      <protection locked="0"/>
    </xf>
    <xf numFmtId="0" fontId="41" fillId="49" borderId="20" xfId="0" applyFont="1" applyFill="1" applyBorder="1" applyAlignment="1" applyProtection="1">
      <alignment horizontal="center" vertical="center" wrapText="1"/>
    </xf>
    <xf numFmtId="0" fontId="46" fillId="49" borderId="20" xfId="0" applyFont="1" applyFill="1" applyBorder="1" applyAlignment="1" applyProtection="1">
      <alignment horizontal="center" vertical="center" wrapText="1"/>
    </xf>
    <xf numFmtId="0" fontId="46" fillId="48" borderId="20" xfId="0" applyFont="1" applyFill="1" applyBorder="1" applyAlignment="1" applyProtection="1">
      <alignment horizontal="center" vertical="center" wrapText="1"/>
    </xf>
    <xf numFmtId="0" fontId="17" fillId="0" borderId="36" xfId="0" applyFont="1" applyBorder="1" applyAlignment="1" applyProtection="1">
      <alignment horizontal="center" vertical="center" wrapText="1"/>
    </xf>
    <xf numFmtId="0" fontId="16" fillId="46" borderId="53" xfId="0" applyFont="1" applyFill="1" applyBorder="1" applyAlignment="1" applyProtection="1">
      <alignment vertical="center" wrapText="1"/>
    </xf>
    <xf numFmtId="0" fontId="16" fillId="46" borderId="53" xfId="0" applyFont="1" applyFill="1" applyBorder="1" applyAlignment="1" applyProtection="1">
      <alignment horizontal="center" vertical="center" wrapText="1"/>
    </xf>
    <xf numFmtId="0" fontId="16" fillId="9" borderId="20" xfId="0" applyFont="1" applyFill="1" applyBorder="1" applyAlignment="1" applyProtection="1">
      <alignment horizontal="center" vertical="center" wrapText="1"/>
    </xf>
    <xf numFmtId="0" fontId="58" fillId="6" borderId="36" xfId="0" applyFont="1" applyFill="1" applyBorder="1" applyAlignment="1" applyProtection="1">
      <alignment horizontal="center" vertical="center" wrapText="1"/>
    </xf>
    <xf numFmtId="0" fontId="17" fillId="7" borderId="36" xfId="0" applyFont="1" applyFill="1" applyBorder="1" applyAlignment="1" applyProtection="1">
      <alignment horizontal="center" vertical="center" wrapText="1"/>
    </xf>
    <xf numFmtId="0" fontId="41" fillId="49" borderId="36" xfId="0" applyFont="1" applyFill="1" applyBorder="1" applyAlignment="1" applyProtection="1">
      <alignment horizontal="center" vertical="center" wrapText="1"/>
    </xf>
    <xf numFmtId="0" fontId="46" fillId="49" borderId="53" xfId="0" applyFont="1" applyFill="1" applyBorder="1" applyAlignment="1" applyProtection="1">
      <alignment horizontal="center" vertical="center" wrapText="1"/>
    </xf>
    <xf numFmtId="0" fontId="46" fillId="48" borderId="53" xfId="0" applyFont="1" applyFill="1" applyBorder="1" applyAlignment="1" applyProtection="1">
      <alignment horizontal="center" vertical="center" wrapText="1"/>
    </xf>
    <xf numFmtId="0" fontId="56" fillId="46" borderId="53" xfId="0" applyFont="1" applyFill="1" applyBorder="1" applyAlignment="1" applyProtection="1">
      <alignment vertical="center" wrapText="1"/>
    </xf>
    <xf numFmtId="0" fontId="56" fillId="46" borderId="53" xfId="0" applyFont="1" applyFill="1" applyBorder="1" applyAlignment="1" applyProtection="1">
      <alignment horizontal="center" vertical="center" wrapText="1"/>
    </xf>
    <xf numFmtId="0" fontId="58" fillId="7" borderId="36" xfId="0" applyFont="1" applyFill="1" applyBorder="1" applyAlignment="1" applyProtection="1">
      <alignment horizontal="center" vertical="center" wrapText="1"/>
    </xf>
    <xf numFmtId="0" fontId="58" fillId="46" borderId="20" xfId="0" applyFont="1" applyFill="1" applyBorder="1" applyAlignment="1" applyProtection="1">
      <alignment horizontal="center" vertical="center" wrapText="1"/>
    </xf>
    <xf numFmtId="0" fontId="16" fillId="46" borderId="20" xfId="0" applyFont="1" applyFill="1" applyBorder="1" applyAlignment="1" applyProtection="1">
      <alignment vertical="center" wrapText="1"/>
    </xf>
    <xf numFmtId="0" fontId="56" fillId="46" borderId="39" xfId="0" applyFont="1" applyFill="1" applyBorder="1" applyAlignment="1" applyProtection="1">
      <alignment horizontal="center" vertical="center" wrapText="1"/>
    </xf>
    <xf numFmtId="0" fontId="16" fillId="9" borderId="24" xfId="0" applyFont="1" applyFill="1" applyBorder="1" applyAlignment="1" applyProtection="1">
      <alignment horizontal="center" vertical="center" wrapText="1"/>
    </xf>
    <xf numFmtId="0" fontId="46" fillId="48" borderId="36" xfId="0" applyFont="1" applyFill="1" applyBorder="1" applyAlignment="1" applyProtection="1">
      <alignment horizontal="center" vertical="center" wrapText="1"/>
    </xf>
    <xf numFmtId="0" fontId="58" fillId="46" borderId="36" xfId="0" applyFont="1" applyFill="1" applyBorder="1" applyAlignment="1" applyProtection="1">
      <alignment horizontal="center" vertical="center" wrapText="1"/>
    </xf>
    <xf numFmtId="0" fontId="16" fillId="0" borderId="53" xfId="0" applyFont="1" applyBorder="1" applyAlignment="1" applyProtection="1">
      <alignment vertical="center" wrapText="1"/>
    </xf>
    <xf numFmtId="0" fontId="16" fillId="0" borderId="53" xfId="0" applyFont="1" applyBorder="1" applyAlignment="1" applyProtection="1">
      <alignment horizontal="center" vertical="center" wrapText="1"/>
    </xf>
    <xf numFmtId="0" fontId="16" fillId="0" borderId="20" xfId="0" applyFont="1" applyBorder="1" applyAlignment="1" applyProtection="1">
      <alignment horizontal="center" vertical="center" wrapText="1"/>
    </xf>
    <xf numFmtId="0" fontId="47" fillId="49" borderId="36" xfId="0" applyFont="1" applyFill="1" applyBorder="1" applyAlignment="1" applyProtection="1">
      <alignment vertical="center" wrapText="1"/>
    </xf>
    <xf numFmtId="0" fontId="16" fillId="46" borderId="43" xfId="0" applyFont="1" applyFill="1" applyBorder="1" applyAlignment="1" applyProtection="1">
      <alignment vertical="center" wrapText="1"/>
    </xf>
    <xf numFmtId="0" fontId="16" fillId="46" borderId="36" xfId="0" applyFont="1" applyFill="1" applyBorder="1" applyAlignment="1" applyProtection="1">
      <alignment horizontal="center" vertical="center" wrapText="1"/>
    </xf>
    <xf numFmtId="0" fontId="16" fillId="9" borderId="53" xfId="0" applyFont="1" applyFill="1" applyBorder="1" applyAlignment="1" applyProtection="1">
      <alignment vertical="center" wrapText="1"/>
    </xf>
    <xf numFmtId="0" fontId="17" fillId="6" borderId="36" xfId="0" applyFont="1" applyFill="1" applyBorder="1" applyAlignment="1" applyProtection="1">
      <alignment horizontal="center" vertical="center" wrapText="1"/>
    </xf>
    <xf numFmtId="0" fontId="53" fillId="46" borderId="53" xfId="0" applyFont="1" applyFill="1" applyBorder="1" applyAlignment="1" applyProtection="1">
      <alignment horizontal="center" vertical="center" wrapText="1"/>
    </xf>
    <xf numFmtId="0" fontId="16" fillId="9" borderId="1" xfId="0" applyFont="1" applyFill="1" applyBorder="1" applyAlignment="1" applyProtection="1">
      <alignment horizontal="center" vertical="center" wrapText="1"/>
    </xf>
    <xf numFmtId="0" fontId="56" fillId="0" borderId="53" xfId="0" applyFont="1" applyBorder="1" applyAlignment="1" applyProtection="1">
      <alignment vertical="center" wrapText="1"/>
    </xf>
    <xf numFmtId="0" fontId="17" fillId="46" borderId="20" xfId="0" applyFont="1" applyFill="1" applyBorder="1" applyAlignment="1" applyProtection="1">
      <alignment horizontal="center" vertical="center" wrapText="1"/>
    </xf>
    <xf numFmtId="0" fontId="16" fillId="9" borderId="20" xfId="0" applyFont="1" applyFill="1" applyBorder="1" applyAlignment="1" applyProtection="1">
      <alignment vertical="center" wrapText="1"/>
    </xf>
    <xf numFmtId="0" fontId="16" fillId="46" borderId="24" xfId="0" applyFont="1" applyFill="1" applyBorder="1" applyAlignment="1" applyProtection="1">
      <alignment horizontal="center" vertical="center" wrapText="1"/>
    </xf>
    <xf numFmtId="0" fontId="17" fillId="7" borderId="20" xfId="0" applyFont="1" applyFill="1" applyBorder="1" applyAlignment="1" applyProtection="1">
      <alignment horizontal="center" vertical="center" wrapText="1"/>
    </xf>
    <xf numFmtId="0" fontId="16" fillId="0" borderId="39" xfId="0" applyFont="1" applyBorder="1" applyAlignment="1" applyProtection="1">
      <alignment vertical="center" wrapText="1"/>
    </xf>
    <xf numFmtId="0" fontId="17" fillId="46" borderId="53" xfId="0" applyFont="1" applyFill="1" applyBorder="1" applyAlignment="1" applyProtection="1">
      <alignment vertical="center" wrapText="1"/>
    </xf>
    <xf numFmtId="0" fontId="58" fillId="0" borderId="36" xfId="0" applyFont="1" applyBorder="1" applyAlignment="1" applyProtection="1">
      <alignment horizontal="center" vertical="center" wrapText="1"/>
    </xf>
    <xf numFmtId="0" fontId="17" fillId="0" borderId="53" xfId="0" applyFont="1" applyBorder="1" applyAlignment="1" applyProtection="1">
      <alignment vertical="center" wrapText="1"/>
    </xf>
    <xf numFmtId="0" fontId="58" fillId="0" borderId="24" xfId="0" applyFont="1" applyBorder="1" applyAlignment="1" applyProtection="1">
      <alignment horizontal="center" vertical="center" wrapText="1"/>
    </xf>
    <xf numFmtId="0" fontId="16" fillId="0" borderId="39" xfId="0" applyFont="1" applyBorder="1" applyAlignment="1" applyProtection="1">
      <alignment horizontal="center" vertical="center" wrapText="1"/>
    </xf>
    <xf numFmtId="0" fontId="58" fillId="6" borderId="24" xfId="0" applyFont="1" applyFill="1" applyBorder="1" applyAlignment="1" applyProtection="1">
      <alignment horizontal="center" vertical="center" wrapText="1"/>
    </xf>
    <xf numFmtId="0" fontId="16" fillId="9" borderId="27" xfId="0" applyFont="1" applyFill="1" applyBorder="1" applyAlignment="1" applyProtection="1">
      <alignment vertical="center" wrapText="1"/>
    </xf>
    <xf numFmtId="0" fontId="16" fillId="46" borderId="20" xfId="0" applyFont="1" applyFill="1" applyBorder="1" applyAlignment="1" applyProtection="1">
      <alignment horizontal="center" vertical="center" wrapText="1"/>
    </xf>
    <xf numFmtId="0" fontId="58" fillId="7" borderId="24" xfId="0" applyFont="1" applyFill="1" applyBorder="1" applyAlignment="1" applyProtection="1">
      <alignment horizontal="center" vertical="center" wrapText="1"/>
    </xf>
    <xf numFmtId="0" fontId="16" fillId="46" borderId="39" xfId="0" applyFont="1" applyFill="1" applyBorder="1" applyAlignment="1" applyProtection="1">
      <alignment horizontal="center" vertical="center" wrapText="1"/>
    </xf>
    <xf numFmtId="0" fontId="58" fillId="6" borderId="34" xfId="0"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10" borderId="36" xfId="0" applyFont="1" applyFill="1" applyBorder="1" applyAlignment="1" applyProtection="1">
      <alignment horizontal="center" vertical="center" wrapText="1"/>
    </xf>
    <xf numFmtId="0" fontId="41" fillId="48" borderId="36" xfId="0" applyFont="1" applyFill="1" applyBorder="1" applyAlignment="1" applyProtection="1">
      <alignment horizontal="center" vertical="center" wrapText="1"/>
    </xf>
    <xf numFmtId="0" fontId="59" fillId="48" borderId="53" xfId="0" applyFont="1" applyFill="1" applyBorder="1" applyAlignment="1" applyProtection="1">
      <alignment horizontal="center" vertical="center"/>
    </xf>
    <xf numFmtId="0" fontId="60" fillId="48" borderId="53" xfId="0" applyFont="1" applyFill="1" applyBorder="1" applyAlignment="1" applyProtection="1">
      <alignment vertical="center"/>
    </xf>
    <xf numFmtId="0" fontId="42" fillId="48" borderId="20" xfId="0" applyFont="1" applyFill="1" applyBorder="1" applyProtection="1"/>
    <xf numFmtId="0" fontId="56" fillId="6" borderId="36" xfId="0" applyFont="1" applyFill="1" applyBorder="1" applyAlignment="1" applyProtection="1">
      <alignment vertical="center"/>
    </xf>
    <xf numFmtId="0" fontId="56" fillId="10" borderId="36" xfId="0" applyFont="1" applyFill="1" applyBorder="1" applyAlignment="1" applyProtection="1">
      <alignment vertical="center"/>
    </xf>
    <xf numFmtId="0" fontId="18" fillId="0" borderId="80" xfId="0" applyFont="1" applyBorder="1" applyAlignment="1" applyProtection="1">
      <alignment vertical="center"/>
      <protection locked="0"/>
    </xf>
    <xf numFmtId="0" fontId="18" fillId="0" borderId="0" xfId="0" applyFont="1" applyAlignment="1" applyProtection="1">
      <alignment vertical="center"/>
      <protection locked="0"/>
    </xf>
    <xf numFmtId="0" fontId="18" fillId="0" borderId="0" xfId="0" applyFont="1" applyBorder="1" applyAlignment="1" applyProtection="1">
      <alignment vertical="center"/>
      <protection locked="0"/>
    </xf>
    <xf numFmtId="0" fontId="18" fillId="0" borderId="81" xfId="0" applyFont="1" applyBorder="1" applyAlignment="1" applyProtection="1">
      <alignment vertical="center"/>
      <protection locked="0"/>
    </xf>
    <xf numFmtId="0" fontId="18" fillId="0" borderId="80" xfId="0" applyFont="1" applyFill="1" applyBorder="1" applyAlignment="1" applyProtection="1">
      <alignment vertical="center"/>
      <protection locked="0"/>
    </xf>
    <xf numFmtId="0" fontId="18" fillId="9" borderId="80" xfId="0" applyFont="1" applyFill="1" applyBorder="1" applyAlignment="1" applyProtection="1">
      <alignment vertical="center"/>
      <protection locked="0"/>
    </xf>
    <xf numFmtId="0" fontId="17" fillId="0" borderId="0" xfId="0" applyFont="1" applyFill="1" applyBorder="1" applyAlignment="1" applyProtection="1">
      <alignment horizontal="center" vertical="center" wrapText="1"/>
      <protection locked="0"/>
    </xf>
    <xf numFmtId="0" fontId="18" fillId="0" borderId="81" xfId="0" applyFont="1" applyFill="1" applyBorder="1" applyAlignment="1" applyProtection="1">
      <alignment vertical="center"/>
      <protection locked="0"/>
    </xf>
    <xf numFmtId="0" fontId="18" fillId="0" borderId="0" xfId="0" applyFont="1" applyFill="1" applyAlignment="1" applyProtection="1">
      <alignment vertical="center"/>
      <protection locked="0"/>
    </xf>
    <xf numFmtId="0" fontId="18" fillId="9" borderId="81" xfId="0" applyFont="1" applyFill="1" applyBorder="1" applyAlignment="1" applyProtection="1">
      <alignment vertical="center"/>
      <protection locked="0"/>
    </xf>
    <xf numFmtId="0" fontId="18" fillId="45" borderId="24" xfId="0" applyFont="1" applyFill="1" applyBorder="1" applyAlignment="1" applyProtection="1">
      <alignment vertical="center"/>
    </xf>
    <xf numFmtId="0" fontId="46" fillId="48" borderId="32" xfId="0" applyFont="1" applyFill="1" applyBorder="1" applyAlignment="1" applyProtection="1">
      <alignment horizontal="center" vertical="center" wrapText="1"/>
    </xf>
    <xf numFmtId="0" fontId="46" fillId="48" borderId="39" xfId="0" applyFont="1" applyFill="1" applyBorder="1" applyAlignment="1" applyProtection="1">
      <alignment horizontal="center" vertical="center" wrapText="1"/>
    </xf>
    <xf numFmtId="0" fontId="18" fillId="45" borderId="27" xfId="0" applyFont="1" applyFill="1" applyBorder="1" applyAlignment="1" applyProtection="1">
      <alignment vertical="center"/>
    </xf>
    <xf numFmtId="0" fontId="18" fillId="45" borderId="41" xfId="0" applyFont="1" applyFill="1" applyBorder="1" applyAlignment="1" applyProtection="1">
      <alignment vertical="center"/>
    </xf>
    <xf numFmtId="0" fontId="18" fillId="0" borderId="4" xfId="0" applyFont="1" applyFill="1" applyBorder="1" applyAlignment="1" applyProtection="1">
      <alignment horizontal="center" vertical="center" wrapText="1"/>
    </xf>
    <xf numFmtId="0" fontId="20" fillId="6" borderId="0" xfId="0" applyFont="1" applyFill="1" applyBorder="1" applyAlignment="1" applyProtection="1">
      <alignment horizontal="center" vertical="center"/>
    </xf>
    <xf numFmtId="0" fontId="18" fillId="0" borderId="27" xfId="0" applyFont="1" applyFill="1" applyBorder="1" applyAlignment="1" applyProtection="1">
      <alignment vertical="center"/>
    </xf>
    <xf numFmtId="0" fontId="41" fillId="48" borderId="32" xfId="0" applyFont="1" applyFill="1" applyBorder="1" applyAlignment="1" applyProtection="1">
      <alignment horizontal="center" vertical="center" wrapText="1"/>
    </xf>
    <xf numFmtId="0" fontId="17" fillId="0" borderId="0"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xf>
    <xf numFmtId="0" fontId="20" fillId="6" borderId="1" xfId="0" applyFont="1" applyFill="1" applyBorder="1" applyAlignment="1" applyProtection="1">
      <alignment horizontal="center" vertical="center"/>
    </xf>
    <xf numFmtId="0" fontId="18" fillId="0" borderId="6" xfId="0" applyFont="1" applyFill="1" applyBorder="1" applyAlignment="1" applyProtection="1">
      <alignment horizontal="left" vertical="center" wrapText="1"/>
    </xf>
    <xf numFmtId="0" fontId="20" fillId="6" borderId="23" xfId="0" applyFont="1" applyFill="1" applyBorder="1" applyAlignment="1" applyProtection="1">
      <alignment horizontal="center" vertical="center"/>
    </xf>
    <xf numFmtId="0" fontId="41" fillId="48" borderId="1"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xf>
    <xf numFmtId="0" fontId="18" fillId="0" borderId="6" xfId="0" applyFont="1" applyFill="1" applyBorder="1" applyAlignment="1" applyProtection="1">
      <alignment horizontal="center" vertical="center" wrapText="1"/>
    </xf>
    <xf numFmtId="0" fontId="20" fillId="9" borderId="0" xfId="0" applyFont="1" applyFill="1" applyBorder="1" applyAlignment="1" applyProtection="1">
      <alignment horizontal="center" vertical="center"/>
    </xf>
    <xf numFmtId="0" fontId="18" fillId="9" borderId="0" xfId="0" applyFont="1" applyFill="1" applyBorder="1" applyAlignment="1" applyProtection="1">
      <alignment horizontal="left" vertical="center" wrapText="1"/>
    </xf>
    <xf numFmtId="0" fontId="20" fillId="9" borderId="1" xfId="0" applyFont="1" applyFill="1" applyBorder="1" applyAlignment="1" applyProtection="1">
      <alignment horizontal="center" vertical="center"/>
    </xf>
    <xf numFmtId="0" fontId="18" fillId="9" borderId="1" xfId="0" applyFont="1" applyFill="1" applyBorder="1" applyAlignment="1" applyProtection="1">
      <alignment horizontal="left" vertical="center" wrapText="1"/>
    </xf>
    <xf numFmtId="0" fontId="18" fillId="9" borderId="1" xfId="0" applyFont="1" applyFill="1" applyBorder="1" applyAlignment="1" applyProtection="1">
      <alignment horizontal="center" vertical="center" wrapText="1"/>
    </xf>
    <xf numFmtId="0" fontId="18" fillId="9" borderId="0" xfId="0" applyFont="1" applyFill="1" applyBorder="1" applyAlignment="1" applyProtection="1">
      <alignment horizontal="center" vertical="center" wrapText="1"/>
    </xf>
    <xf numFmtId="0" fontId="20" fillId="0" borderId="0" xfId="0" applyFont="1" applyAlignment="1" applyProtection="1">
      <alignment vertical="center"/>
    </xf>
    <xf numFmtId="0" fontId="18" fillId="0" borderId="0" xfId="0" applyFont="1" applyAlignment="1" applyProtection="1">
      <alignment horizontal="left" vertical="center" wrapText="1"/>
    </xf>
    <xf numFmtId="0" fontId="18" fillId="0" borderId="1" xfId="0" applyFont="1" applyBorder="1" applyAlignment="1" applyProtection="1">
      <alignment horizontal="left" vertical="center" wrapText="1"/>
    </xf>
    <xf numFmtId="0" fontId="20" fillId="0" borderId="0" xfId="0" applyFont="1" applyAlignment="1" applyProtection="1">
      <alignment horizontal="center" vertical="center"/>
    </xf>
    <xf numFmtId="0" fontId="18" fillId="0" borderId="1" xfId="0" applyFont="1" applyBorder="1" applyAlignment="1" applyProtection="1">
      <alignment horizontal="center" vertical="center" wrapText="1"/>
    </xf>
    <xf numFmtId="0" fontId="20" fillId="0" borderId="0" xfId="0" applyFont="1" applyFill="1" applyBorder="1" applyAlignment="1" applyProtection="1">
      <alignment vertical="center"/>
    </xf>
    <xf numFmtId="0" fontId="18" fillId="0" borderId="8" xfId="0" applyFont="1" applyFill="1" applyBorder="1" applyAlignment="1" applyProtection="1">
      <alignment horizontal="center" vertical="center" wrapText="1"/>
    </xf>
    <xf numFmtId="0" fontId="0" fillId="45" borderId="27" xfId="0" applyFill="1" applyBorder="1" applyAlignment="1" applyProtection="1">
      <alignment vertical="center"/>
    </xf>
    <xf numFmtId="0" fontId="20" fillId="9" borderId="58" xfId="0" applyFont="1" applyFill="1" applyBorder="1" applyAlignment="1" applyProtection="1">
      <alignment horizontal="center" vertical="center"/>
    </xf>
    <xf numFmtId="0" fontId="18" fillId="45" borderId="0" xfId="0" applyFont="1" applyFill="1" applyBorder="1" applyAlignment="1" applyProtection="1">
      <alignment vertical="center"/>
    </xf>
    <xf numFmtId="0" fontId="20" fillId="0" borderId="43" xfId="0" applyFont="1" applyFill="1" applyBorder="1" applyAlignment="1" applyProtection="1">
      <alignment horizontal="center" vertical="center"/>
    </xf>
    <xf numFmtId="0" fontId="18" fillId="0" borderId="46" xfId="0" applyFont="1" applyFill="1" applyBorder="1" applyAlignment="1" applyProtection="1">
      <alignment horizontal="center" vertical="center" wrapText="1"/>
    </xf>
    <xf numFmtId="0" fontId="20" fillId="0" borderId="49" xfId="0" applyFont="1" applyFill="1" applyBorder="1" applyAlignment="1" applyProtection="1">
      <alignment horizontal="center" vertical="center"/>
    </xf>
    <xf numFmtId="0" fontId="18" fillId="0" borderId="49" xfId="0" applyFont="1" applyFill="1" applyBorder="1" applyAlignment="1" applyProtection="1">
      <alignment horizontal="left" vertical="center" wrapText="1"/>
    </xf>
    <xf numFmtId="0" fontId="17" fillId="48" borderId="4" xfId="0" applyFont="1" applyFill="1" applyBorder="1" applyAlignment="1" applyProtection="1">
      <alignment horizontal="center" vertical="center" wrapText="1"/>
    </xf>
    <xf numFmtId="0" fontId="41" fillId="48" borderId="77" xfId="0" applyFont="1" applyFill="1" applyBorder="1" applyAlignment="1" applyProtection="1">
      <alignment horizontal="center" vertical="center" wrapText="1"/>
    </xf>
    <xf numFmtId="0" fontId="41" fillId="48" borderId="92" xfId="0" applyFont="1" applyFill="1" applyBorder="1" applyAlignment="1" applyProtection="1">
      <alignment horizontal="center" vertical="center" wrapText="1"/>
    </xf>
    <xf numFmtId="0" fontId="41" fillId="48" borderId="84" xfId="0" applyFont="1" applyFill="1" applyBorder="1" applyAlignment="1" applyProtection="1">
      <alignment horizontal="center" vertical="center" wrapText="1"/>
    </xf>
    <xf numFmtId="0" fontId="41" fillId="48" borderId="4" xfId="0" applyFont="1" applyFill="1" applyBorder="1" applyAlignment="1" applyProtection="1">
      <alignment horizontal="center" vertical="center" wrapText="1"/>
    </xf>
    <xf numFmtId="0" fontId="41" fillId="48" borderId="83" xfId="0" applyFont="1" applyFill="1" applyBorder="1" applyAlignment="1" applyProtection="1">
      <alignment horizontal="center" vertical="center" wrapText="1"/>
    </xf>
    <xf numFmtId="0" fontId="41" fillId="48" borderId="5" xfId="0" applyFont="1" applyFill="1" applyBorder="1" applyAlignment="1" applyProtection="1">
      <alignment horizontal="center" vertical="center" wrapText="1"/>
    </xf>
    <xf numFmtId="0" fontId="18" fillId="0" borderId="3" xfId="0" applyFont="1" applyFill="1" applyBorder="1" applyAlignment="1" applyProtection="1">
      <alignment horizontal="center" vertical="center" wrapText="1"/>
    </xf>
    <xf numFmtId="0" fontId="18" fillId="0" borderId="58" xfId="0" applyFont="1" applyFill="1" applyBorder="1" applyAlignment="1" applyProtection="1">
      <alignment horizontal="center" vertical="center" wrapText="1"/>
    </xf>
    <xf numFmtId="0" fontId="20" fillId="10" borderId="5" xfId="0" applyFont="1" applyFill="1" applyBorder="1" applyAlignment="1" applyProtection="1">
      <alignment horizontal="center" vertical="center"/>
    </xf>
    <xf numFmtId="0" fontId="17" fillId="0" borderId="4" xfId="0" applyFont="1" applyFill="1" applyBorder="1" applyAlignment="1" applyProtection="1">
      <alignment horizontal="center" vertical="center" wrapText="1"/>
    </xf>
    <xf numFmtId="0" fontId="17" fillId="0" borderId="3" xfId="0" applyFont="1" applyFill="1" applyBorder="1" applyAlignment="1" applyProtection="1">
      <alignment horizontal="center" vertical="center" wrapText="1"/>
    </xf>
    <xf numFmtId="0" fontId="17" fillId="48" borderId="7" xfId="0" applyFont="1" applyFill="1" applyBorder="1" applyAlignment="1" applyProtection="1">
      <alignment horizontal="center" vertical="center" wrapText="1"/>
    </xf>
    <xf numFmtId="0" fontId="41" fillId="48" borderId="7" xfId="0" applyFont="1" applyFill="1" applyBorder="1" applyAlignment="1" applyProtection="1">
      <alignment horizontal="center" vertical="center" wrapText="1"/>
    </xf>
    <xf numFmtId="0" fontId="41" fillId="48" borderId="85" xfId="0" applyFont="1" applyFill="1" applyBorder="1" applyAlignment="1" applyProtection="1">
      <alignment horizontal="center" vertical="center" wrapText="1"/>
    </xf>
    <xf numFmtId="0" fontId="41" fillId="48" borderId="23" xfId="0" applyFont="1" applyFill="1" applyBorder="1" applyAlignment="1" applyProtection="1">
      <alignment horizontal="center" vertical="center" wrapText="1"/>
    </xf>
    <xf numFmtId="0" fontId="20" fillId="0" borderId="58" xfId="0" applyFont="1" applyFill="1" applyBorder="1" applyAlignment="1" applyProtection="1">
      <alignment horizontal="center" vertical="center"/>
    </xf>
    <xf numFmtId="0" fontId="20" fillId="7" borderId="23" xfId="0" applyFont="1" applyFill="1" applyBorder="1" applyAlignment="1" applyProtection="1">
      <alignment horizontal="center" vertical="center"/>
    </xf>
    <xf numFmtId="0" fontId="48" fillId="48" borderId="28" xfId="44" applyNumberFormat="1" applyFont="1" applyFill="1" applyBorder="1" applyAlignment="1" applyProtection="1">
      <alignment horizontal="center" vertical="center" wrapText="1"/>
      <protection locked="0"/>
    </xf>
    <xf numFmtId="0" fontId="48" fillId="48" borderId="49" xfId="44" applyNumberFormat="1" applyFont="1" applyFill="1" applyBorder="1" applyAlignment="1" applyProtection="1">
      <alignment horizontal="center" vertical="center" wrapText="1"/>
      <protection locked="0"/>
    </xf>
    <xf numFmtId="0" fontId="48" fillId="48" borderId="39" xfId="44" applyNumberFormat="1" applyFont="1" applyFill="1" applyBorder="1" applyAlignment="1" applyProtection="1">
      <alignment horizontal="center" vertical="center" wrapText="1"/>
      <protection locked="0"/>
    </xf>
    <xf numFmtId="0" fontId="17" fillId="8" borderId="49" xfId="0" applyFont="1" applyFill="1" applyBorder="1" applyAlignment="1" applyProtection="1">
      <alignment horizontal="center" vertical="center" wrapText="1"/>
      <protection locked="0"/>
    </xf>
    <xf numFmtId="0" fontId="17" fillId="8" borderId="0" xfId="0" applyFont="1" applyFill="1" applyBorder="1" applyAlignment="1" applyProtection="1">
      <alignment horizontal="center" vertical="center" wrapText="1"/>
      <protection locked="0"/>
    </xf>
    <xf numFmtId="0" fontId="17" fillId="8" borderId="43" xfId="0" applyFont="1" applyFill="1" applyBorder="1" applyAlignment="1" applyProtection="1">
      <alignment horizontal="center" vertical="center" wrapText="1"/>
      <protection locked="0"/>
    </xf>
    <xf numFmtId="0" fontId="16" fillId="0" borderId="20" xfId="0" applyNumberFormat="1" applyFont="1" applyFill="1" applyBorder="1" applyAlignment="1" applyProtection="1">
      <alignment horizontal="center" vertical="center" wrapText="1"/>
      <protection locked="0"/>
    </xf>
    <xf numFmtId="0" fontId="16" fillId="9" borderId="20" xfId="0" applyNumberFormat="1" applyFont="1" applyFill="1" applyBorder="1" applyAlignment="1" applyProtection="1">
      <alignment horizontal="left" vertical="center" wrapText="1"/>
      <protection locked="0"/>
    </xf>
    <xf numFmtId="0" fontId="16" fillId="9" borderId="20"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wrapText="1"/>
      <protection locked="0"/>
    </xf>
    <xf numFmtId="0" fontId="42" fillId="49" borderId="20" xfId="0" applyNumberFormat="1" applyFont="1" applyFill="1" applyBorder="1" applyAlignment="1" applyProtection="1">
      <alignment horizontal="center" vertical="center" wrapText="1"/>
      <protection locked="0"/>
    </xf>
    <xf numFmtId="0" fontId="16" fillId="0" borderId="20" xfId="0" applyNumberFormat="1" applyFont="1" applyFill="1" applyBorder="1" applyAlignment="1" applyProtection="1">
      <alignment vertical="center" wrapText="1"/>
      <protection locked="0"/>
    </xf>
    <xf numFmtId="0" fontId="42" fillId="49" borderId="23" xfId="0" applyFont="1" applyFill="1" applyBorder="1" applyAlignment="1" applyProtection="1">
      <alignment horizontal="center" vertical="center" wrapText="1"/>
      <protection locked="0"/>
    </xf>
    <xf numFmtId="0" fontId="16" fillId="9" borderId="0" xfId="0" applyNumberFormat="1" applyFont="1" applyFill="1" applyBorder="1" applyAlignment="1" applyProtection="1">
      <alignment horizontal="center" vertical="center" wrapText="1"/>
      <protection locked="0"/>
    </xf>
    <xf numFmtId="14" fontId="16" fillId="0" borderId="39" xfId="0" applyNumberFormat="1" applyFont="1" applyFill="1" applyBorder="1" applyAlignment="1" applyProtection="1">
      <alignment horizontal="center" vertical="center" wrapText="1"/>
      <protection locked="0"/>
    </xf>
    <xf numFmtId="0" fontId="0" fillId="44" borderId="20" xfId="0" applyFill="1" applyBorder="1" applyProtection="1">
      <protection locked="0"/>
    </xf>
    <xf numFmtId="0" fontId="17" fillId="9" borderId="20" xfId="0" applyFont="1" applyFill="1" applyBorder="1" applyProtection="1">
      <protection locked="0"/>
    </xf>
    <xf numFmtId="0" fontId="17" fillId="0" borderId="20" xfId="0" applyFont="1" applyBorder="1" applyProtection="1">
      <protection locked="0"/>
    </xf>
    <xf numFmtId="0" fontId="16" fillId="0" borderId="20" xfId="0" applyFont="1" applyBorder="1" applyAlignment="1" applyProtection="1">
      <alignment vertical="top" wrapText="1"/>
      <protection locked="0"/>
    </xf>
    <xf numFmtId="14" fontId="42" fillId="48" borderId="20" xfId="0" applyNumberFormat="1" applyFont="1" applyFill="1" applyBorder="1" applyAlignment="1" applyProtection="1">
      <alignment horizontal="center" vertical="center" wrapText="1"/>
      <protection locked="0"/>
    </xf>
    <xf numFmtId="0" fontId="41" fillId="48" borderId="20" xfId="0" applyFont="1" applyFill="1" applyBorder="1" applyProtection="1">
      <protection locked="0"/>
    </xf>
    <xf numFmtId="0" fontId="0" fillId="0" borderId="0" xfId="0" applyBorder="1" applyAlignment="1" applyProtection="1">
      <alignment wrapText="1"/>
      <protection locked="0"/>
    </xf>
    <xf numFmtId="14" fontId="16" fillId="0" borderId="0" xfId="0" applyNumberFormat="1" applyFont="1" applyFill="1" applyBorder="1" applyAlignment="1" applyProtection="1">
      <alignment horizontal="center" vertical="center" wrapText="1"/>
      <protection locked="0"/>
    </xf>
    <xf numFmtId="0" fontId="16" fillId="45" borderId="0" xfId="0" applyFont="1" applyFill="1" applyBorder="1" applyAlignment="1" applyProtection="1">
      <alignment horizontal="left" vertical="center" wrapText="1"/>
      <protection locked="0"/>
    </xf>
    <xf numFmtId="0" fontId="0" fillId="0" borderId="0" xfId="0" applyAlignment="1" applyProtection="1">
      <alignment wrapText="1"/>
      <protection locked="0"/>
    </xf>
    <xf numFmtId="0" fontId="41" fillId="49" borderId="33" xfId="0" applyFont="1" applyFill="1" applyBorder="1" applyAlignment="1" applyProtection="1">
      <alignment horizontal="center" vertical="top" wrapText="1"/>
    </xf>
    <xf numFmtId="0" fontId="46" fillId="49" borderId="29" xfId="0" applyFont="1" applyFill="1" applyBorder="1" applyAlignment="1" applyProtection="1">
      <alignment horizontal="center" vertical="center" wrapText="1"/>
    </xf>
    <xf numFmtId="0" fontId="46" fillId="48" borderId="32" xfId="0" applyFont="1" applyFill="1" applyBorder="1" applyAlignment="1" applyProtection="1">
      <alignment horizontal="center" vertical="center" wrapText="1"/>
    </xf>
    <xf numFmtId="0" fontId="17" fillId="0" borderId="21" xfId="0" applyFont="1" applyFill="1" applyBorder="1" applyAlignment="1" applyProtection="1">
      <alignment horizontal="center" vertical="center" wrapText="1"/>
    </xf>
    <xf numFmtId="0" fontId="16" fillId="9" borderId="76" xfId="0" applyFont="1" applyFill="1" applyBorder="1" applyAlignment="1" applyProtection="1">
      <alignment horizontal="center" vertical="center" wrapText="1"/>
    </xf>
    <xf numFmtId="0" fontId="16" fillId="9" borderId="20" xfId="44" applyFont="1" applyFill="1" applyBorder="1" applyAlignment="1" applyProtection="1">
      <alignment horizontal="center" vertical="center" wrapText="1"/>
    </xf>
    <xf numFmtId="0" fontId="17" fillId="6" borderId="21" xfId="0" applyFont="1" applyFill="1" applyBorder="1" applyAlignment="1" applyProtection="1">
      <alignment horizontal="center" vertical="center" wrapText="1"/>
    </xf>
    <xf numFmtId="0" fontId="16" fillId="9" borderId="36" xfId="0" applyFont="1" applyFill="1" applyBorder="1" applyAlignment="1" applyProtection="1">
      <alignment vertical="center" wrapText="1"/>
    </xf>
    <xf numFmtId="0" fontId="16" fillId="9" borderId="20" xfId="44" applyNumberFormat="1" applyFont="1" applyFill="1" applyBorder="1" applyAlignment="1" applyProtection="1">
      <alignment horizontal="center" vertical="center" wrapText="1"/>
    </xf>
    <xf numFmtId="0" fontId="17" fillId="3" borderId="4" xfId="0" applyFont="1" applyFill="1" applyBorder="1" applyAlignment="1" applyProtection="1">
      <alignment horizontal="center" vertical="center" wrapText="1"/>
    </xf>
    <xf numFmtId="0" fontId="16" fillId="0" borderId="20" xfId="0" applyFont="1" applyFill="1" applyBorder="1" applyAlignment="1" applyProtection="1">
      <alignment vertical="center" wrapText="1"/>
    </xf>
    <xf numFmtId="0" fontId="17" fillId="3" borderId="4" xfId="0" applyNumberFormat="1" applyFont="1" applyFill="1" applyBorder="1" applyAlignment="1" applyProtection="1">
      <alignment horizontal="center" vertical="center" wrapText="1"/>
    </xf>
    <xf numFmtId="165" fontId="16" fillId="9" borderId="20" xfId="0" applyNumberFormat="1" applyFont="1" applyFill="1" applyBorder="1" applyAlignment="1" applyProtection="1">
      <alignment horizontal="left" vertical="center" wrapText="1"/>
    </xf>
    <xf numFmtId="165" fontId="16" fillId="9" borderId="20" xfId="44" applyNumberFormat="1" applyFont="1" applyFill="1" applyBorder="1" applyAlignment="1" applyProtection="1">
      <alignment horizontal="center" vertical="center" wrapText="1"/>
    </xf>
    <xf numFmtId="0" fontId="16" fillId="9" borderId="20" xfId="0" applyNumberFormat="1" applyFont="1" applyFill="1" applyBorder="1" applyAlignment="1" applyProtection="1">
      <alignment horizontal="left" vertical="center" wrapText="1"/>
    </xf>
    <xf numFmtId="0" fontId="16" fillId="9" borderId="20" xfId="0" applyNumberFormat="1" applyFont="1" applyFill="1" applyBorder="1" applyAlignment="1" applyProtection="1">
      <alignment horizontal="center" vertical="center" wrapText="1"/>
    </xf>
    <xf numFmtId="0" fontId="17" fillId="6" borderId="4" xfId="0" applyFont="1" applyFill="1" applyBorder="1" applyAlignment="1" applyProtection="1">
      <alignment horizontal="center" vertical="center" wrapText="1"/>
    </xf>
    <xf numFmtId="0" fontId="17" fillId="7" borderId="7" xfId="0" applyFont="1" applyFill="1" applyBorder="1" applyAlignment="1" applyProtection="1">
      <alignment horizontal="center" vertical="center" wrapText="1"/>
    </xf>
    <xf numFmtId="0" fontId="17" fillId="6" borderId="6" xfId="0" applyFont="1" applyFill="1" applyBorder="1" applyAlignment="1" applyProtection="1">
      <alignment horizontal="center" vertical="center" wrapText="1"/>
    </xf>
    <xf numFmtId="165" fontId="16" fillId="9" borderId="71" xfId="0" applyNumberFormat="1" applyFont="1" applyFill="1" applyBorder="1" applyAlignment="1" applyProtection="1">
      <alignment horizontal="left" vertical="center" wrapText="1"/>
    </xf>
    <xf numFmtId="0" fontId="41" fillId="49" borderId="33" xfId="0" applyFont="1" applyFill="1" applyBorder="1" applyAlignment="1" applyProtection="1">
      <alignment horizontal="center" vertical="center" wrapText="1"/>
    </xf>
    <xf numFmtId="0" fontId="46" fillId="48" borderId="10" xfId="0" applyFont="1" applyFill="1" applyBorder="1" applyAlignment="1" applyProtection="1">
      <alignment horizontal="center" vertical="center" wrapText="1"/>
    </xf>
    <xf numFmtId="0" fontId="46" fillId="48" borderId="39" xfId="0" applyFont="1" applyFill="1" applyBorder="1" applyAlignment="1" applyProtection="1">
      <alignment horizontal="center" vertical="center" wrapText="1"/>
    </xf>
    <xf numFmtId="0" fontId="17" fillId="6" borderId="63" xfId="0" applyFont="1" applyFill="1" applyBorder="1" applyAlignment="1" applyProtection="1">
      <alignment horizontal="center" vertical="center" wrapText="1"/>
    </xf>
    <xf numFmtId="0" fontId="17" fillId="3" borderId="38" xfId="0" applyFont="1" applyFill="1" applyBorder="1" applyAlignment="1" applyProtection="1">
      <alignment horizontal="center" vertical="center" wrapText="1"/>
    </xf>
    <xf numFmtId="165" fontId="16" fillId="9" borderId="22" xfId="0" applyNumberFormat="1" applyFont="1" applyFill="1" applyBorder="1" applyAlignment="1" applyProtection="1">
      <alignment horizontal="left" vertical="center" wrapText="1"/>
    </xf>
    <xf numFmtId="0" fontId="16" fillId="9" borderId="26" xfId="44" applyFont="1" applyFill="1" applyBorder="1" applyAlignment="1" applyProtection="1">
      <alignment horizontal="center" vertical="center" wrapText="1"/>
    </xf>
    <xf numFmtId="0" fontId="46" fillId="49" borderId="61" xfId="0" applyFont="1" applyFill="1" applyBorder="1" applyAlignment="1" applyProtection="1">
      <alignment horizontal="center" vertical="center" wrapText="1"/>
    </xf>
    <xf numFmtId="0" fontId="17" fillId="6" borderId="21" xfId="0" applyNumberFormat="1" applyFont="1" applyFill="1" applyBorder="1" applyAlignment="1" applyProtection="1">
      <alignment horizontal="center" vertical="center" wrapText="1"/>
    </xf>
    <xf numFmtId="0" fontId="17" fillId="7" borderId="7" xfId="0" applyNumberFormat="1" applyFont="1" applyFill="1" applyBorder="1" applyAlignment="1" applyProtection="1">
      <alignment horizontal="center" vertical="center" wrapText="1"/>
    </xf>
    <xf numFmtId="0" fontId="16" fillId="9" borderId="20" xfId="0" applyFont="1" applyFill="1" applyBorder="1" applyAlignment="1" applyProtection="1">
      <alignment horizontal="left" vertical="center" wrapText="1"/>
    </xf>
    <xf numFmtId="0" fontId="16" fillId="9" borderId="27" xfId="44" applyNumberFormat="1" applyFont="1" applyFill="1" applyBorder="1" applyAlignment="1" applyProtection="1">
      <alignment horizontal="center" vertical="center" wrapText="1"/>
    </xf>
    <xf numFmtId="0" fontId="41" fillId="49" borderId="33" xfId="0" applyFont="1" applyFill="1" applyBorder="1" applyAlignment="1" applyProtection="1">
      <alignment vertical="top" wrapText="1"/>
    </xf>
    <xf numFmtId="0" fontId="46" fillId="48" borderId="6" xfId="0" applyFont="1" applyFill="1" applyBorder="1" applyAlignment="1" applyProtection="1">
      <alignment horizontal="center" vertical="center" wrapText="1"/>
    </xf>
    <xf numFmtId="0" fontId="16" fillId="46" borderId="24" xfId="0" applyFont="1" applyFill="1" applyBorder="1" applyAlignment="1" applyProtection="1">
      <alignment vertical="center" wrapText="1"/>
    </xf>
    <xf numFmtId="0" fontId="16" fillId="9" borderId="20" xfId="0" applyNumberFormat="1" applyFont="1" applyFill="1" applyBorder="1" applyAlignment="1" applyProtection="1">
      <alignment vertical="center" wrapText="1"/>
    </xf>
    <xf numFmtId="0" fontId="17" fillId="7" borderId="10" xfId="0" applyNumberFormat="1" applyFont="1" applyFill="1" applyBorder="1" applyAlignment="1" applyProtection="1">
      <alignment horizontal="center" vertical="center" wrapText="1"/>
    </xf>
    <xf numFmtId="0" fontId="16" fillId="9" borderId="22" xfId="0" applyNumberFormat="1" applyFont="1" applyFill="1" applyBorder="1" applyAlignment="1" applyProtection="1">
      <alignment vertical="center" wrapText="1"/>
    </xf>
    <xf numFmtId="0" fontId="41" fillId="49" borderId="65" xfId="0" applyFont="1" applyFill="1" applyBorder="1" applyAlignment="1" applyProtection="1">
      <alignment vertical="top" wrapText="1"/>
    </xf>
    <xf numFmtId="0" fontId="46" fillId="48" borderId="28" xfId="0" applyFont="1" applyFill="1" applyBorder="1" applyAlignment="1" applyProtection="1">
      <alignment horizontal="center" vertical="center" wrapText="1"/>
    </xf>
    <xf numFmtId="0" fontId="17" fillId="6" borderId="4" xfId="0" applyNumberFormat="1" applyFont="1" applyFill="1" applyBorder="1" applyAlignment="1" applyProtection="1">
      <alignment horizontal="center" vertical="center" wrapText="1"/>
    </xf>
    <xf numFmtId="0" fontId="17" fillId="7" borderId="4" xfId="0" applyNumberFormat="1" applyFont="1" applyFill="1" applyBorder="1" applyAlignment="1" applyProtection="1">
      <alignment horizontal="center" vertical="center" wrapText="1"/>
    </xf>
    <xf numFmtId="0" fontId="16" fillId="9" borderId="0" xfId="0" applyNumberFormat="1" applyFont="1" applyFill="1" applyBorder="1" applyAlignment="1" applyProtection="1">
      <alignment horizontal="center" vertical="center" wrapText="1"/>
    </xf>
    <xf numFmtId="0" fontId="41" fillId="49" borderId="59" xfId="0" applyFont="1" applyFill="1" applyBorder="1" applyAlignment="1" applyProtection="1">
      <alignment horizontal="center" vertical="center" wrapText="1"/>
    </xf>
    <xf numFmtId="0" fontId="46" fillId="49" borderId="0" xfId="0" applyFont="1" applyFill="1" applyBorder="1" applyAlignment="1" applyProtection="1">
      <alignment horizontal="center" vertical="center" wrapText="1"/>
    </xf>
    <xf numFmtId="0" fontId="46" fillId="48" borderId="1" xfId="0" applyFont="1" applyFill="1" applyBorder="1" applyAlignment="1" applyProtection="1">
      <alignment horizontal="center" vertical="center" wrapText="1"/>
    </xf>
    <xf numFmtId="0" fontId="46" fillId="48" borderId="27" xfId="0" applyFont="1" applyFill="1" applyBorder="1" applyAlignment="1" applyProtection="1">
      <alignment horizontal="center" vertical="center" wrapText="1"/>
    </xf>
    <xf numFmtId="0" fontId="17" fillId="6" borderId="0" xfId="0" applyNumberFormat="1" applyFont="1" applyFill="1" applyBorder="1" applyAlignment="1" applyProtection="1">
      <alignment horizontal="center" vertical="center" wrapText="1"/>
    </xf>
    <xf numFmtId="0" fontId="16" fillId="9" borderId="0" xfId="0" applyNumberFormat="1" applyFont="1" applyFill="1" applyBorder="1" applyAlignment="1" applyProtection="1">
      <alignment horizontal="left" vertical="center" wrapText="1"/>
    </xf>
    <xf numFmtId="0" fontId="16" fillId="9" borderId="1" xfId="0" applyNumberFormat="1" applyFont="1" applyFill="1" applyBorder="1" applyAlignment="1" applyProtection="1">
      <alignment horizontal="center" vertical="center" wrapText="1"/>
    </xf>
    <xf numFmtId="0" fontId="16" fillId="9" borderId="39" xfId="44" applyFont="1" applyFill="1" applyBorder="1" applyAlignment="1" applyProtection="1">
      <alignment horizontal="center" vertical="center" wrapText="1"/>
    </xf>
    <xf numFmtId="0" fontId="17" fillId="9" borderId="76" xfId="0" applyFont="1" applyFill="1" applyBorder="1" applyAlignment="1" applyProtection="1">
      <alignment horizontal="center" vertical="center" wrapText="1"/>
    </xf>
    <xf numFmtId="0" fontId="17" fillId="7" borderId="63" xfId="0" applyFont="1" applyFill="1" applyBorder="1" applyAlignment="1" applyProtection="1">
      <alignment horizontal="center" vertical="center" wrapText="1"/>
    </xf>
    <xf numFmtId="0" fontId="16" fillId="46" borderId="36" xfId="0" applyFont="1" applyFill="1" applyBorder="1" applyAlignment="1" applyProtection="1">
      <alignment vertical="center" wrapText="1"/>
    </xf>
    <xf numFmtId="0" fontId="17" fillId="6" borderId="64" xfId="0" applyFont="1" applyFill="1" applyBorder="1" applyAlignment="1" applyProtection="1">
      <alignment horizontal="center" vertical="center" wrapText="1"/>
    </xf>
    <xf numFmtId="0" fontId="17" fillId="9" borderId="64" xfId="44" applyFont="1" applyFill="1" applyBorder="1" applyAlignment="1" applyProtection="1">
      <alignment horizontal="center" vertical="center" wrapText="1"/>
    </xf>
    <xf numFmtId="0" fontId="17" fillId="6" borderId="64" xfId="44" applyFont="1" applyFill="1" applyBorder="1" applyAlignment="1" applyProtection="1">
      <alignment horizontal="center" vertical="center" wrapText="1"/>
    </xf>
    <xf numFmtId="0" fontId="17" fillId="7" borderId="64" xfId="0" applyFont="1" applyFill="1" applyBorder="1" applyAlignment="1" applyProtection="1">
      <alignment horizontal="center" vertical="center" wrapText="1"/>
    </xf>
    <xf numFmtId="0" fontId="41" fillId="49" borderId="42" xfId="0" applyFont="1" applyFill="1" applyBorder="1" applyAlignment="1" applyProtection="1">
      <alignment horizontal="center" vertical="top" wrapText="1"/>
    </xf>
    <xf numFmtId="0" fontId="17" fillId="0" borderId="63" xfId="0" applyFont="1" applyFill="1" applyBorder="1" applyAlignment="1" applyProtection="1">
      <alignment horizontal="center" vertical="center" wrapText="1"/>
    </xf>
    <xf numFmtId="0" fontId="17" fillId="9" borderId="64" xfId="0" applyFont="1" applyFill="1" applyBorder="1" applyAlignment="1" applyProtection="1">
      <alignment horizontal="center" vertical="center" wrapText="1"/>
    </xf>
    <xf numFmtId="0" fontId="16" fillId="9" borderId="59" xfId="0" applyFont="1" applyFill="1" applyBorder="1" applyAlignment="1" applyProtection="1">
      <alignment horizontal="center" vertical="center" wrapText="1"/>
    </xf>
    <xf numFmtId="0" fontId="17" fillId="3" borderId="64" xfId="0" applyFont="1" applyFill="1" applyBorder="1" applyAlignment="1" applyProtection="1">
      <alignment horizontal="center" vertical="center" wrapText="1"/>
    </xf>
    <xf numFmtId="0" fontId="16" fillId="9" borderId="24" xfId="0" applyFont="1" applyFill="1" applyBorder="1" applyAlignment="1" applyProtection="1">
      <alignment horizontal="left" vertical="center" wrapText="1"/>
    </xf>
    <xf numFmtId="0" fontId="16" fillId="9" borderId="24" xfId="44" applyFont="1" applyFill="1" applyBorder="1" applyAlignment="1" applyProtection="1">
      <alignment horizontal="center" vertical="center" wrapText="1"/>
    </xf>
    <xf numFmtId="0" fontId="17" fillId="6" borderId="66"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42" fillId="0" borderId="20" xfId="0" applyFont="1" applyFill="1" applyBorder="1" applyAlignment="1" applyProtection="1">
      <alignment horizontal="left" vertical="center" wrapText="1"/>
    </xf>
    <xf numFmtId="0" fontId="42" fillId="0" borderId="20" xfId="0" applyFont="1" applyFill="1" applyBorder="1" applyAlignment="1" applyProtection="1">
      <alignment horizontal="center" vertical="center" wrapText="1"/>
    </xf>
    <xf numFmtId="0" fontId="42" fillId="0" borderId="20" xfId="44" applyFont="1" applyFill="1" applyBorder="1" applyAlignment="1" applyProtection="1">
      <alignment horizontal="center" vertical="center" wrapText="1"/>
    </xf>
    <xf numFmtId="0" fontId="41" fillId="49" borderId="1" xfId="0" applyFont="1" applyFill="1" applyBorder="1" applyAlignment="1" applyProtection="1">
      <alignment horizontal="center" vertical="top" wrapText="1"/>
    </xf>
    <xf numFmtId="0" fontId="46" fillId="49" borderId="2" xfId="0" applyFont="1" applyFill="1" applyBorder="1" applyAlignment="1" applyProtection="1">
      <alignment horizontal="center" vertical="center" wrapText="1"/>
    </xf>
    <xf numFmtId="0" fontId="42" fillId="49" borderId="8" xfId="0" applyFont="1" applyFill="1" applyBorder="1" applyAlignment="1" applyProtection="1">
      <alignment horizontal="center" vertical="center" wrapText="1"/>
    </xf>
    <xf numFmtId="0" fontId="46" fillId="48" borderId="22" xfId="0" applyFont="1" applyFill="1" applyBorder="1" applyAlignment="1" applyProtection="1">
      <alignment horizontal="center" vertical="center" wrapText="1"/>
    </xf>
    <xf numFmtId="0" fontId="46" fillId="48" borderId="8" xfId="0" applyFont="1" applyFill="1" applyBorder="1" applyAlignment="1" applyProtection="1">
      <alignment horizontal="center" vertical="center" wrapText="1"/>
    </xf>
    <xf numFmtId="0" fontId="17" fillId="9" borderId="21" xfId="0" applyFont="1" applyFill="1" applyBorder="1" applyAlignment="1" applyProtection="1">
      <alignment horizontal="center" vertical="center" wrapText="1"/>
    </xf>
    <xf numFmtId="0" fontId="17" fillId="9" borderId="4" xfId="0" applyFont="1" applyFill="1" applyBorder="1" applyAlignment="1" applyProtection="1">
      <alignment horizontal="center" vertical="center" wrapText="1"/>
    </xf>
    <xf numFmtId="0" fontId="17" fillId="7" borderId="4" xfId="0" applyFont="1" applyFill="1" applyBorder="1" applyAlignment="1" applyProtection="1">
      <alignment horizontal="center" vertical="center" wrapText="1"/>
    </xf>
    <xf numFmtId="0" fontId="41" fillId="49" borderId="59" xfId="0" applyFont="1" applyFill="1" applyBorder="1" applyAlignment="1" applyProtection="1">
      <alignment vertical="center" wrapText="1"/>
    </xf>
    <xf numFmtId="0" fontId="46" fillId="49" borderId="75" xfId="0" applyFont="1" applyFill="1" applyBorder="1" applyAlignment="1" applyProtection="1">
      <alignment horizontal="center" vertical="center" wrapText="1"/>
    </xf>
    <xf numFmtId="0" fontId="46" fillId="48" borderId="24" xfId="0" applyFont="1" applyFill="1" applyBorder="1" applyAlignment="1" applyProtection="1">
      <alignment horizontal="center" vertical="center" wrapText="1"/>
    </xf>
    <xf numFmtId="0" fontId="17" fillId="9" borderId="63" xfId="0" applyFont="1" applyFill="1" applyBorder="1" applyAlignment="1" applyProtection="1">
      <alignment horizontal="center" vertical="center" wrapText="1"/>
    </xf>
    <xf numFmtId="0" fontId="16" fillId="9" borderId="20" xfId="44" applyFont="1" applyFill="1" applyBorder="1" applyAlignment="1" applyProtection="1">
      <alignment horizontal="left" vertical="center" wrapText="1"/>
    </xf>
    <xf numFmtId="0" fontId="16" fillId="0" borderId="20" xfId="0" applyNumberFormat="1" applyFont="1" applyFill="1" applyBorder="1" applyAlignment="1" applyProtection="1">
      <alignment horizontal="left" vertical="center" wrapText="1"/>
    </xf>
    <xf numFmtId="0" fontId="17" fillId="7" borderId="68" xfId="0" applyFont="1" applyFill="1" applyBorder="1" applyAlignment="1" applyProtection="1">
      <alignment horizontal="center" vertical="center" wrapText="1"/>
    </xf>
    <xf numFmtId="0" fontId="16" fillId="9" borderId="21" xfId="0" applyFont="1" applyFill="1" applyBorder="1" applyAlignment="1" applyProtection="1">
      <alignment horizontal="center" vertical="center" wrapText="1"/>
    </xf>
    <xf numFmtId="0" fontId="41" fillId="49" borderId="72" xfId="0" applyNumberFormat="1" applyFont="1" applyFill="1" applyBorder="1" applyAlignment="1" applyProtection="1">
      <alignment horizontal="center" vertical="top" wrapText="1"/>
    </xf>
    <xf numFmtId="0" fontId="46" fillId="49" borderId="61" xfId="0" applyNumberFormat="1" applyFont="1" applyFill="1" applyBorder="1" applyAlignment="1" applyProtection="1">
      <alignment horizontal="center" vertical="center" wrapText="1"/>
    </xf>
    <xf numFmtId="0" fontId="17" fillId="9" borderId="21" xfId="0" applyNumberFormat="1" applyFont="1" applyFill="1" applyBorder="1" applyAlignment="1" applyProtection="1">
      <alignment horizontal="center" vertical="center" wrapText="1"/>
    </xf>
    <xf numFmtId="0" fontId="16" fillId="0" borderId="71" xfId="0" applyNumberFormat="1" applyFont="1" applyFill="1" applyBorder="1" applyAlignment="1" applyProtection="1">
      <alignment horizontal="left" vertical="center" wrapText="1"/>
    </xf>
    <xf numFmtId="0" fontId="16" fillId="9" borderId="63" xfId="0" applyNumberFormat="1" applyFont="1" applyFill="1" applyBorder="1" applyAlignment="1" applyProtection="1">
      <alignment horizontal="center" vertical="center" wrapText="1"/>
    </xf>
    <xf numFmtId="0" fontId="41" fillId="49" borderId="65" xfId="0" applyFont="1" applyFill="1" applyBorder="1" applyAlignment="1" applyProtection="1">
      <alignment vertical="center" wrapText="1"/>
    </xf>
    <xf numFmtId="0" fontId="46" fillId="49" borderId="22" xfId="0" applyFont="1" applyFill="1" applyBorder="1" applyAlignment="1" applyProtection="1">
      <alignment horizontal="center" vertical="center" wrapText="1"/>
    </xf>
    <xf numFmtId="0" fontId="17" fillId="0" borderId="34" xfId="0" applyFont="1" applyFill="1" applyBorder="1" applyAlignment="1" applyProtection="1">
      <alignment horizontal="center" vertical="center" wrapText="1"/>
    </xf>
    <xf numFmtId="165" fontId="16" fillId="0" borderId="20" xfId="44" applyNumberFormat="1" applyFont="1" applyFill="1" applyBorder="1" applyAlignment="1" applyProtection="1">
      <alignment horizontal="center" vertical="center" wrapText="1"/>
    </xf>
    <xf numFmtId="0" fontId="17" fillId="6" borderId="25" xfId="0" applyFont="1" applyFill="1" applyBorder="1" applyAlignment="1" applyProtection="1">
      <alignment horizontal="center" vertical="center" wrapText="1"/>
    </xf>
    <xf numFmtId="0" fontId="17" fillId="7" borderId="25" xfId="0" applyFont="1" applyFill="1" applyBorder="1" applyAlignment="1" applyProtection="1">
      <alignment horizontal="center" vertical="center" wrapText="1"/>
    </xf>
    <xf numFmtId="0" fontId="17" fillId="6" borderId="35" xfId="0" applyFont="1" applyFill="1" applyBorder="1" applyAlignment="1" applyProtection="1">
      <alignment horizontal="center" vertical="center" wrapText="1"/>
    </xf>
    <xf numFmtId="0" fontId="16" fillId="9" borderId="71" xfId="0" applyFont="1" applyFill="1" applyBorder="1" applyAlignment="1" applyProtection="1">
      <alignment horizontal="left" vertical="center" wrapText="1"/>
    </xf>
    <xf numFmtId="0" fontId="41" fillId="49" borderId="28" xfId="0" applyNumberFormat="1" applyFont="1" applyFill="1" applyBorder="1" applyAlignment="1" applyProtection="1">
      <alignment horizontal="left" vertical="top" wrapText="1"/>
    </xf>
    <xf numFmtId="0" fontId="46" fillId="49" borderId="39" xfId="0" applyFont="1" applyFill="1" applyBorder="1" applyAlignment="1" applyProtection="1">
      <alignment horizontal="center" vertical="center" wrapText="1"/>
    </xf>
    <xf numFmtId="0" fontId="17" fillId="0" borderId="21" xfId="0" applyNumberFormat="1" applyFont="1" applyFill="1" applyBorder="1" applyAlignment="1" applyProtection="1">
      <alignment horizontal="center" vertical="center" wrapText="1"/>
    </xf>
    <xf numFmtId="165" fontId="16" fillId="9" borderId="26" xfId="44" applyNumberFormat="1" applyFont="1" applyFill="1" applyBorder="1" applyAlignment="1" applyProtection="1">
      <alignment horizontal="center" vertical="center" wrapText="1"/>
    </xf>
    <xf numFmtId="0" fontId="41" fillId="49" borderId="65" xfId="0" applyNumberFormat="1" applyFont="1" applyFill="1" applyBorder="1" applyAlignment="1" applyProtection="1">
      <alignment horizontal="center" vertical="center" wrapText="1"/>
    </xf>
    <xf numFmtId="0" fontId="17" fillId="9" borderId="7" xfId="0" applyNumberFormat="1" applyFont="1" applyFill="1" applyBorder="1" applyAlignment="1" applyProtection="1">
      <alignment horizontal="center" vertical="center" wrapText="1"/>
    </xf>
    <xf numFmtId="0" fontId="17" fillId="6" borderId="7" xfId="0" applyNumberFormat="1" applyFont="1" applyFill="1" applyBorder="1" applyAlignment="1" applyProtection="1">
      <alignment horizontal="center" vertical="center" wrapText="1"/>
    </xf>
    <xf numFmtId="0" fontId="16" fillId="9" borderId="62" xfId="0" applyFont="1" applyFill="1" applyBorder="1" applyAlignment="1" applyProtection="1">
      <alignment horizontal="left" vertical="center" wrapText="1"/>
    </xf>
    <xf numFmtId="0" fontId="16" fillId="9" borderId="53" xfId="44" applyFont="1" applyFill="1" applyBorder="1" applyAlignment="1" applyProtection="1">
      <alignment horizontal="center" vertical="center" wrapText="1"/>
    </xf>
    <xf numFmtId="0" fontId="16" fillId="9" borderId="1" xfId="0" applyFont="1" applyFill="1" applyBorder="1" applyAlignment="1" applyProtection="1">
      <alignment horizontal="left" vertical="center" wrapText="1"/>
    </xf>
    <xf numFmtId="0" fontId="16" fillId="9" borderId="64" xfId="0" applyFont="1" applyFill="1" applyBorder="1" applyAlignment="1" applyProtection="1">
      <alignment horizontal="center" vertical="center" wrapText="1"/>
    </xf>
    <xf numFmtId="0" fontId="41" fillId="49" borderId="50" xfId="0" applyNumberFormat="1" applyFont="1" applyFill="1" applyBorder="1" applyAlignment="1" applyProtection="1">
      <alignment horizontal="center" vertical="center" wrapText="1"/>
    </xf>
    <xf numFmtId="0" fontId="46" fillId="49" borderId="60" xfId="0" applyFont="1" applyFill="1" applyBorder="1" applyAlignment="1" applyProtection="1">
      <alignment horizontal="center" vertical="center" wrapText="1"/>
    </xf>
    <xf numFmtId="0" fontId="46" fillId="48" borderId="51" xfId="0" applyFont="1" applyFill="1" applyBorder="1" applyAlignment="1" applyProtection="1">
      <alignment horizontal="center" vertical="center" wrapText="1"/>
    </xf>
    <xf numFmtId="0" fontId="17" fillId="6" borderId="34" xfId="0" applyNumberFormat="1" applyFont="1" applyFill="1" applyBorder="1" applyAlignment="1" applyProtection="1">
      <alignment horizontal="center" vertical="center" wrapText="1"/>
    </xf>
    <xf numFmtId="0" fontId="17" fillId="7" borderId="25" xfId="0" applyNumberFormat="1" applyFont="1" applyFill="1" applyBorder="1" applyAlignment="1" applyProtection="1">
      <alignment horizontal="center" vertical="center" wrapText="1"/>
    </xf>
    <xf numFmtId="0" fontId="17" fillId="7" borderId="35" xfId="0" applyNumberFormat="1" applyFont="1" applyFill="1" applyBorder="1" applyAlignment="1" applyProtection="1">
      <alignment horizontal="center" vertical="center" wrapText="1"/>
    </xf>
    <xf numFmtId="0" fontId="16" fillId="9" borderId="71" xfId="0" applyNumberFormat="1" applyFont="1" applyFill="1" applyBorder="1" applyAlignment="1" applyProtection="1">
      <alignment horizontal="left" vertical="center" wrapText="1"/>
    </xf>
    <xf numFmtId="165" fontId="16" fillId="9" borderId="53" xfId="44" applyNumberFormat="1" applyFont="1" applyFill="1" applyBorder="1" applyAlignment="1" applyProtection="1">
      <alignment horizontal="center" vertical="center" wrapText="1"/>
    </xf>
    <xf numFmtId="0" fontId="42" fillId="48" borderId="56" xfId="0" applyFont="1" applyFill="1" applyBorder="1" applyAlignment="1" applyProtection="1">
      <alignment wrapText="1"/>
    </xf>
    <xf numFmtId="0" fontId="61" fillId="48" borderId="55" xfId="0" applyFont="1" applyFill="1" applyBorder="1" applyAlignment="1" applyProtection="1">
      <alignment horizontal="center" wrapText="1"/>
    </xf>
    <xf numFmtId="0" fontId="41" fillId="48" borderId="57" xfId="0" applyFont="1" applyFill="1" applyBorder="1" applyAlignment="1" applyProtection="1">
      <alignment wrapText="1"/>
    </xf>
    <xf numFmtId="0" fontId="41" fillId="48" borderId="24" xfId="0" applyFont="1" applyFill="1" applyBorder="1" applyAlignment="1" applyProtection="1">
      <alignment horizontal="center" wrapText="1"/>
    </xf>
    <xf numFmtId="0" fontId="16" fillId="6" borderId="2" xfId="0" applyFont="1" applyFill="1" applyBorder="1" applyAlignment="1" applyProtection="1">
      <alignment wrapText="1"/>
    </xf>
    <xf numFmtId="0" fontId="16" fillId="0" borderId="47" xfId="0" applyNumberFormat="1" applyFont="1" applyFill="1" applyBorder="1" applyAlignment="1" applyProtection="1">
      <alignment horizontal="left" vertical="top" wrapText="1"/>
    </xf>
    <xf numFmtId="0" fontId="41" fillId="0" borderId="68" xfId="0" applyFont="1" applyFill="1" applyBorder="1" applyAlignment="1" applyProtection="1">
      <alignment vertical="center" wrapText="1"/>
    </xf>
    <xf numFmtId="0" fontId="16" fillId="0" borderId="68" xfId="0" applyFont="1" applyFill="1" applyBorder="1" applyAlignment="1" applyProtection="1">
      <alignment wrapText="1"/>
    </xf>
    <xf numFmtId="0" fontId="0" fillId="10" borderId="84" xfId="0" applyFill="1" applyBorder="1" applyProtection="1"/>
    <xf numFmtId="49" fontId="16" fillId="0" borderId="71" xfId="0" applyNumberFormat="1" applyFont="1" applyFill="1" applyBorder="1" applyAlignment="1" applyProtection="1">
      <alignment horizontal="left" vertical="top" wrapText="1"/>
    </xf>
    <xf numFmtId="0" fontId="0" fillId="0" borderId="20" xfId="0" applyBorder="1" applyAlignment="1" applyProtection="1">
      <alignment wrapText="1"/>
    </xf>
    <xf numFmtId="0" fontId="0" fillId="0" borderId="28" xfId="0" applyBorder="1" applyProtection="1"/>
    <xf numFmtId="0" fontId="18" fillId="0" borderId="0" xfId="0" applyFont="1" applyAlignment="1" applyProtection="1">
      <alignment horizontal="center" vertical="center" wrapText="1"/>
    </xf>
    <xf numFmtId="0" fontId="20" fillId="9" borderId="2" xfId="0" applyFont="1" applyFill="1" applyBorder="1" applyAlignment="1" applyProtection="1">
      <alignment horizontal="center" vertical="center"/>
    </xf>
    <xf numFmtId="0" fontId="20" fillId="6" borderId="2" xfId="0" applyFont="1" applyFill="1" applyBorder="1" applyAlignment="1" applyProtection="1">
      <alignment horizontal="center" vertical="center"/>
    </xf>
    <xf numFmtId="0" fontId="20" fillId="10" borderId="2" xfId="0" applyFont="1" applyFill="1" applyBorder="1" applyAlignment="1" applyProtection="1">
      <alignment horizontal="center" vertical="center"/>
    </xf>
    <xf numFmtId="0" fontId="20" fillId="7" borderId="2" xfId="0" applyFont="1" applyFill="1" applyBorder="1" applyAlignment="1" applyProtection="1">
      <alignment horizontal="center" vertical="center"/>
    </xf>
    <xf numFmtId="0" fontId="20" fillId="0" borderId="3" xfId="0" applyFont="1" applyBorder="1" applyAlignment="1" applyProtection="1">
      <alignment horizontal="center" vertical="center"/>
    </xf>
    <xf numFmtId="0" fontId="18" fillId="0" borderId="2" xfId="0" applyFont="1" applyBorder="1" applyAlignment="1" applyProtection="1">
      <alignment horizontal="left" vertical="center" wrapText="1"/>
    </xf>
    <xf numFmtId="0" fontId="18" fillId="0" borderId="4" xfId="0" applyFont="1" applyFill="1" applyBorder="1" applyAlignment="1" applyProtection="1">
      <alignment horizontal="left" vertical="center" wrapText="1"/>
    </xf>
    <xf numFmtId="0" fontId="20" fillId="0" borderId="23" xfId="0" applyFont="1" applyFill="1" applyBorder="1" applyAlignment="1" applyProtection="1">
      <alignment horizontal="center" vertical="center"/>
    </xf>
    <xf numFmtId="0" fontId="17" fillId="0" borderId="5" xfId="0"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xf>
    <xf numFmtId="0" fontId="20" fillId="0" borderId="85" xfId="0" applyFont="1" applyFill="1" applyBorder="1" applyAlignment="1" applyProtection="1">
      <alignment horizontal="center" vertical="center"/>
    </xf>
    <xf numFmtId="0" fontId="18" fillId="0" borderId="85" xfId="0" applyFont="1" applyFill="1" applyBorder="1" applyAlignment="1" applyProtection="1">
      <alignment horizontal="center" vertical="center" wrapText="1"/>
    </xf>
    <xf numFmtId="0" fontId="20" fillId="0" borderId="83" xfId="0" applyFont="1" applyFill="1" applyBorder="1" applyAlignment="1" applyProtection="1">
      <alignment horizontal="center" vertical="center"/>
    </xf>
    <xf numFmtId="0" fontId="18" fillId="0" borderId="83" xfId="0" applyFont="1" applyFill="1" applyBorder="1" applyAlignment="1" applyProtection="1">
      <alignment horizontal="left" vertical="center" wrapText="1"/>
    </xf>
    <xf numFmtId="0" fontId="18" fillId="0" borderId="83"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41" fillId="48" borderId="21" xfId="0" applyFont="1" applyFill="1" applyBorder="1" applyAlignment="1" applyProtection="1">
      <alignment horizontal="center" vertical="center" wrapText="1"/>
    </xf>
    <xf numFmtId="0" fontId="41" fillId="48" borderId="3" xfId="0" applyFont="1" applyFill="1" applyBorder="1" applyAlignment="1" applyProtection="1">
      <alignment horizontal="center" vertical="center" wrapText="1"/>
    </xf>
    <xf numFmtId="0" fontId="41" fillId="48" borderId="2" xfId="0" applyFont="1" applyFill="1" applyBorder="1" applyAlignment="1" applyProtection="1">
      <alignment horizontal="center" vertical="center" wrapText="1"/>
    </xf>
    <xf numFmtId="14" fontId="53" fillId="0" borderId="5" xfId="0" applyNumberFormat="1" applyFont="1" applyFill="1" applyBorder="1" applyAlignment="1" applyProtection="1">
      <alignment horizontal="center" vertical="center" wrapText="1"/>
      <protection locked="0"/>
    </xf>
    <xf numFmtId="0" fontId="53" fillId="9" borderId="5" xfId="0" applyNumberFormat="1" applyFont="1" applyFill="1" applyBorder="1" applyAlignment="1" applyProtection="1">
      <alignment horizontal="center" vertical="center" wrapText="1"/>
      <protection locked="0"/>
    </xf>
  </cellXfs>
  <cellStyles count="63693">
    <cellStyle name="20% - Accent1" xfId="19" builtinId="30" customBuiltin="1"/>
    <cellStyle name="20% - Accent1 10" xfId="704" xr:uid="{00000000-0005-0000-0000-000001000000}"/>
    <cellStyle name="20% - Accent1 10 2" xfId="1886" xr:uid="{00000000-0005-0000-0000-000002000000}"/>
    <cellStyle name="20% - Accent1 10 2 2" xfId="7960" xr:uid="{00000000-0005-0000-0000-000003000000}"/>
    <cellStyle name="20% - Accent1 10 2 2 2" xfId="12683" xr:uid="{00000000-0005-0000-0000-000004000000}"/>
    <cellStyle name="20% - Accent1 10 2 2 2 2" xfId="25842" xr:uid="{00000000-0005-0000-0000-000005000000}"/>
    <cellStyle name="20% - Accent1 10 2 2 2 2 2" xfId="63180" xr:uid="{00000000-0005-0000-0000-000006000000}"/>
    <cellStyle name="20% - Accent1 10 2 2 2 3" xfId="50021" xr:uid="{00000000-0005-0000-0000-000007000000}"/>
    <cellStyle name="20% - Accent1 10 2 2 3" xfId="21119" xr:uid="{00000000-0005-0000-0000-000008000000}"/>
    <cellStyle name="20% - Accent1 10 2 2 3 2" xfId="58457" xr:uid="{00000000-0005-0000-0000-000009000000}"/>
    <cellStyle name="20% - Accent1 10 2 2 4" xfId="34138" xr:uid="{00000000-0005-0000-0000-00000A000000}"/>
    <cellStyle name="20% - Accent1 10 2 2 5" xfId="45298" xr:uid="{00000000-0005-0000-0000-00000B000000}"/>
    <cellStyle name="20% - Accent1 10 2 3" xfId="10323" xr:uid="{00000000-0005-0000-0000-00000C000000}"/>
    <cellStyle name="20% - Accent1 10 2 3 2" xfId="23482" xr:uid="{00000000-0005-0000-0000-00000D000000}"/>
    <cellStyle name="20% - Accent1 10 2 3 2 2" xfId="60820" xr:uid="{00000000-0005-0000-0000-00000E000000}"/>
    <cellStyle name="20% - Accent1 10 2 3 3" xfId="36850" xr:uid="{00000000-0005-0000-0000-00000F000000}"/>
    <cellStyle name="20% - Accent1 10 2 3 4" xfId="47661" xr:uid="{00000000-0005-0000-0000-000010000000}"/>
    <cellStyle name="20% - Accent1 10 2 4" xfId="5600" xr:uid="{00000000-0005-0000-0000-000011000000}"/>
    <cellStyle name="20% - Accent1 10 2 4 2" xfId="18759" xr:uid="{00000000-0005-0000-0000-000012000000}"/>
    <cellStyle name="20% - Accent1 10 2 4 2 2" xfId="56097" xr:uid="{00000000-0005-0000-0000-000013000000}"/>
    <cellStyle name="20% - Accent1 10 2 4 3" xfId="31426" xr:uid="{00000000-0005-0000-0000-000014000000}"/>
    <cellStyle name="20% - Accent1 10 2 4 4" xfId="42938" xr:uid="{00000000-0005-0000-0000-000015000000}"/>
    <cellStyle name="20% - Accent1 10 2 5" xfId="15047" xr:uid="{00000000-0005-0000-0000-000016000000}"/>
    <cellStyle name="20% - Accent1 10 2 5 2" xfId="52385" xr:uid="{00000000-0005-0000-0000-000017000000}"/>
    <cellStyle name="20% - Accent1 10 2 6" xfId="28544" xr:uid="{00000000-0005-0000-0000-000018000000}"/>
    <cellStyle name="20% - Accent1 10 2 7" xfId="39224" xr:uid="{00000000-0005-0000-0000-000019000000}"/>
    <cellStyle name="20% - Accent1 10 3" xfId="3235" xr:uid="{00000000-0005-0000-0000-00001A000000}"/>
    <cellStyle name="20% - Accent1 10 3 2" xfId="11503" xr:uid="{00000000-0005-0000-0000-00001B000000}"/>
    <cellStyle name="20% - Accent1 10 3 2 2" xfId="24662" xr:uid="{00000000-0005-0000-0000-00001C000000}"/>
    <cellStyle name="20% - Accent1 10 3 2 2 2" xfId="62000" xr:uid="{00000000-0005-0000-0000-00001D000000}"/>
    <cellStyle name="20% - Accent1 10 3 2 3" xfId="48841" xr:uid="{00000000-0005-0000-0000-00001E000000}"/>
    <cellStyle name="20% - Accent1 10 3 3" xfId="6780" xr:uid="{00000000-0005-0000-0000-00001F000000}"/>
    <cellStyle name="20% - Accent1 10 3 3 2" xfId="19939" xr:uid="{00000000-0005-0000-0000-000020000000}"/>
    <cellStyle name="20% - Accent1 10 3 3 2 2" xfId="57277" xr:uid="{00000000-0005-0000-0000-000021000000}"/>
    <cellStyle name="20% - Accent1 10 3 3 3" xfId="44118" xr:uid="{00000000-0005-0000-0000-000022000000}"/>
    <cellStyle name="20% - Accent1 10 3 4" xfId="16396" xr:uid="{00000000-0005-0000-0000-000023000000}"/>
    <cellStyle name="20% - Accent1 10 3 4 2" xfId="53734" xr:uid="{00000000-0005-0000-0000-000024000000}"/>
    <cellStyle name="20% - Accent1 10 3 5" xfId="32789" xr:uid="{00000000-0005-0000-0000-000025000000}"/>
    <cellStyle name="20% - Accent1 10 3 6" xfId="40573" xr:uid="{00000000-0005-0000-0000-000026000000}"/>
    <cellStyle name="20% - Accent1 10 4" xfId="9143" xr:uid="{00000000-0005-0000-0000-000027000000}"/>
    <cellStyle name="20% - Accent1 10 4 2" xfId="22302" xr:uid="{00000000-0005-0000-0000-000028000000}"/>
    <cellStyle name="20% - Accent1 10 4 2 2" xfId="59640" xr:uid="{00000000-0005-0000-0000-000029000000}"/>
    <cellStyle name="20% - Accent1 10 4 3" xfId="35501" xr:uid="{00000000-0005-0000-0000-00002A000000}"/>
    <cellStyle name="20% - Accent1 10 4 4" xfId="46481" xr:uid="{00000000-0005-0000-0000-00002B000000}"/>
    <cellStyle name="20% - Accent1 10 5" xfId="4420" xr:uid="{00000000-0005-0000-0000-00002C000000}"/>
    <cellStyle name="20% - Accent1 10 5 2" xfId="17579" xr:uid="{00000000-0005-0000-0000-00002D000000}"/>
    <cellStyle name="20% - Accent1 10 5 2 2" xfId="54917" xr:uid="{00000000-0005-0000-0000-00002E000000}"/>
    <cellStyle name="20% - Accent1 10 5 3" xfId="30077" xr:uid="{00000000-0005-0000-0000-00002F000000}"/>
    <cellStyle name="20% - Accent1 10 5 4" xfId="41758" xr:uid="{00000000-0005-0000-0000-000030000000}"/>
    <cellStyle name="20% - Accent1 10 6" xfId="13867" xr:uid="{00000000-0005-0000-0000-000031000000}"/>
    <cellStyle name="20% - Accent1 10 6 2" xfId="51205" xr:uid="{00000000-0005-0000-0000-000032000000}"/>
    <cellStyle name="20% - Accent1 10 7" xfId="27195" xr:uid="{00000000-0005-0000-0000-000033000000}"/>
    <cellStyle name="20% - Accent1 10 8" xfId="38044" xr:uid="{00000000-0005-0000-0000-000034000000}"/>
    <cellStyle name="20% - Accent1 11" xfId="873" xr:uid="{00000000-0005-0000-0000-000035000000}"/>
    <cellStyle name="20% - Accent1 11 2" xfId="2055" xr:uid="{00000000-0005-0000-0000-000036000000}"/>
    <cellStyle name="20% - Accent1 11 2 2" xfId="8129" xr:uid="{00000000-0005-0000-0000-000037000000}"/>
    <cellStyle name="20% - Accent1 11 2 2 2" xfId="12852" xr:uid="{00000000-0005-0000-0000-000038000000}"/>
    <cellStyle name="20% - Accent1 11 2 2 2 2" xfId="26011" xr:uid="{00000000-0005-0000-0000-000039000000}"/>
    <cellStyle name="20% - Accent1 11 2 2 2 2 2" xfId="63349" xr:uid="{00000000-0005-0000-0000-00003A000000}"/>
    <cellStyle name="20% - Accent1 11 2 2 2 3" xfId="50190" xr:uid="{00000000-0005-0000-0000-00003B000000}"/>
    <cellStyle name="20% - Accent1 11 2 2 3" xfId="21288" xr:uid="{00000000-0005-0000-0000-00003C000000}"/>
    <cellStyle name="20% - Accent1 11 2 2 3 2" xfId="58626" xr:uid="{00000000-0005-0000-0000-00003D000000}"/>
    <cellStyle name="20% - Accent1 11 2 2 4" xfId="34307" xr:uid="{00000000-0005-0000-0000-00003E000000}"/>
    <cellStyle name="20% - Accent1 11 2 2 5" xfId="45467" xr:uid="{00000000-0005-0000-0000-00003F000000}"/>
    <cellStyle name="20% - Accent1 11 2 3" xfId="10492" xr:uid="{00000000-0005-0000-0000-000040000000}"/>
    <cellStyle name="20% - Accent1 11 2 3 2" xfId="23651" xr:uid="{00000000-0005-0000-0000-000041000000}"/>
    <cellStyle name="20% - Accent1 11 2 3 2 2" xfId="60989" xr:uid="{00000000-0005-0000-0000-000042000000}"/>
    <cellStyle name="20% - Accent1 11 2 3 3" xfId="37019" xr:uid="{00000000-0005-0000-0000-000043000000}"/>
    <cellStyle name="20% - Accent1 11 2 3 4" xfId="47830" xr:uid="{00000000-0005-0000-0000-000044000000}"/>
    <cellStyle name="20% - Accent1 11 2 4" xfId="5769" xr:uid="{00000000-0005-0000-0000-000045000000}"/>
    <cellStyle name="20% - Accent1 11 2 4 2" xfId="18928" xr:uid="{00000000-0005-0000-0000-000046000000}"/>
    <cellStyle name="20% - Accent1 11 2 4 2 2" xfId="56266" xr:uid="{00000000-0005-0000-0000-000047000000}"/>
    <cellStyle name="20% - Accent1 11 2 4 3" xfId="31595" xr:uid="{00000000-0005-0000-0000-000048000000}"/>
    <cellStyle name="20% - Accent1 11 2 4 4" xfId="43107" xr:uid="{00000000-0005-0000-0000-000049000000}"/>
    <cellStyle name="20% - Accent1 11 2 5" xfId="15216" xr:uid="{00000000-0005-0000-0000-00004A000000}"/>
    <cellStyle name="20% - Accent1 11 2 5 2" xfId="52554" xr:uid="{00000000-0005-0000-0000-00004B000000}"/>
    <cellStyle name="20% - Accent1 11 2 6" xfId="28713" xr:uid="{00000000-0005-0000-0000-00004C000000}"/>
    <cellStyle name="20% - Accent1 11 2 7" xfId="39393" xr:uid="{00000000-0005-0000-0000-00004D000000}"/>
    <cellStyle name="20% - Accent1 11 3" xfId="3404" xr:uid="{00000000-0005-0000-0000-00004E000000}"/>
    <cellStyle name="20% - Accent1 11 3 2" xfId="11672" xr:uid="{00000000-0005-0000-0000-00004F000000}"/>
    <cellStyle name="20% - Accent1 11 3 2 2" xfId="24831" xr:uid="{00000000-0005-0000-0000-000050000000}"/>
    <cellStyle name="20% - Accent1 11 3 2 2 2" xfId="62169" xr:uid="{00000000-0005-0000-0000-000051000000}"/>
    <cellStyle name="20% - Accent1 11 3 2 3" xfId="49010" xr:uid="{00000000-0005-0000-0000-000052000000}"/>
    <cellStyle name="20% - Accent1 11 3 3" xfId="6949" xr:uid="{00000000-0005-0000-0000-000053000000}"/>
    <cellStyle name="20% - Accent1 11 3 3 2" xfId="20108" xr:uid="{00000000-0005-0000-0000-000054000000}"/>
    <cellStyle name="20% - Accent1 11 3 3 2 2" xfId="57446" xr:uid="{00000000-0005-0000-0000-000055000000}"/>
    <cellStyle name="20% - Accent1 11 3 3 3" xfId="44287" xr:uid="{00000000-0005-0000-0000-000056000000}"/>
    <cellStyle name="20% - Accent1 11 3 4" xfId="16565" xr:uid="{00000000-0005-0000-0000-000057000000}"/>
    <cellStyle name="20% - Accent1 11 3 4 2" xfId="53903" xr:uid="{00000000-0005-0000-0000-000058000000}"/>
    <cellStyle name="20% - Accent1 11 3 5" xfId="32958" xr:uid="{00000000-0005-0000-0000-000059000000}"/>
    <cellStyle name="20% - Accent1 11 3 6" xfId="40742" xr:uid="{00000000-0005-0000-0000-00005A000000}"/>
    <cellStyle name="20% - Accent1 11 4" xfId="9312" xr:uid="{00000000-0005-0000-0000-00005B000000}"/>
    <cellStyle name="20% - Accent1 11 4 2" xfId="22471" xr:uid="{00000000-0005-0000-0000-00005C000000}"/>
    <cellStyle name="20% - Accent1 11 4 2 2" xfId="59809" xr:uid="{00000000-0005-0000-0000-00005D000000}"/>
    <cellStyle name="20% - Accent1 11 4 3" xfId="35670" xr:uid="{00000000-0005-0000-0000-00005E000000}"/>
    <cellStyle name="20% - Accent1 11 4 4" xfId="46650" xr:uid="{00000000-0005-0000-0000-00005F000000}"/>
    <cellStyle name="20% - Accent1 11 5" xfId="4589" xr:uid="{00000000-0005-0000-0000-000060000000}"/>
    <cellStyle name="20% - Accent1 11 5 2" xfId="17748" xr:uid="{00000000-0005-0000-0000-000061000000}"/>
    <cellStyle name="20% - Accent1 11 5 2 2" xfId="55086" xr:uid="{00000000-0005-0000-0000-000062000000}"/>
    <cellStyle name="20% - Accent1 11 5 3" xfId="30246" xr:uid="{00000000-0005-0000-0000-000063000000}"/>
    <cellStyle name="20% - Accent1 11 5 4" xfId="41927" xr:uid="{00000000-0005-0000-0000-000064000000}"/>
    <cellStyle name="20% - Accent1 11 6" xfId="14036" xr:uid="{00000000-0005-0000-0000-000065000000}"/>
    <cellStyle name="20% - Accent1 11 6 2" xfId="51374" xr:uid="{00000000-0005-0000-0000-000066000000}"/>
    <cellStyle name="20% - Accent1 11 7" xfId="27364" xr:uid="{00000000-0005-0000-0000-000067000000}"/>
    <cellStyle name="20% - Accent1 11 8" xfId="38213" xr:uid="{00000000-0005-0000-0000-000068000000}"/>
    <cellStyle name="20% - Accent1 12" xfId="1044" xr:uid="{00000000-0005-0000-0000-000069000000}"/>
    <cellStyle name="20% - Accent1 12 2" xfId="2224" xr:uid="{00000000-0005-0000-0000-00006A000000}"/>
    <cellStyle name="20% - Accent1 12 2 2" xfId="8298" xr:uid="{00000000-0005-0000-0000-00006B000000}"/>
    <cellStyle name="20% - Accent1 12 2 2 2" xfId="13021" xr:uid="{00000000-0005-0000-0000-00006C000000}"/>
    <cellStyle name="20% - Accent1 12 2 2 2 2" xfId="26180" xr:uid="{00000000-0005-0000-0000-00006D000000}"/>
    <cellStyle name="20% - Accent1 12 2 2 2 2 2" xfId="63518" xr:uid="{00000000-0005-0000-0000-00006E000000}"/>
    <cellStyle name="20% - Accent1 12 2 2 2 3" xfId="50359" xr:uid="{00000000-0005-0000-0000-00006F000000}"/>
    <cellStyle name="20% - Accent1 12 2 2 3" xfId="21457" xr:uid="{00000000-0005-0000-0000-000070000000}"/>
    <cellStyle name="20% - Accent1 12 2 2 3 2" xfId="58795" xr:uid="{00000000-0005-0000-0000-000071000000}"/>
    <cellStyle name="20% - Accent1 12 2 2 4" xfId="34476" xr:uid="{00000000-0005-0000-0000-000072000000}"/>
    <cellStyle name="20% - Accent1 12 2 2 5" xfId="45636" xr:uid="{00000000-0005-0000-0000-000073000000}"/>
    <cellStyle name="20% - Accent1 12 2 3" xfId="10661" xr:uid="{00000000-0005-0000-0000-000074000000}"/>
    <cellStyle name="20% - Accent1 12 2 3 2" xfId="23820" xr:uid="{00000000-0005-0000-0000-000075000000}"/>
    <cellStyle name="20% - Accent1 12 2 3 2 2" xfId="61158" xr:uid="{00000000-0005-0000-0000-000076000000}"/>
    <cellStyle name="20% - Accent1 12 2 3 3" xfId="37188" xr:uid="{00000000-0005-0000-0000-000077000000}"/>
    <cellStyle name="20% - Accent1 12 2 3 4" xfId="47999" xr:uid="{00000000-0005-0000-0000-000078000000}"/>
    <cellStyle name="20% - Accent1 12 2 4" xfId="5938" xr:uid="{00000000-0005-0000-0000-000079000000}"/>
    <cellStyle name="20% - Accent1 12 2 4 2" xfId="19097" xr:uid="{00000000-0005-0000-0000-00007A000000}"/>
    <cellStyle name="20% - Accent1 12 2 4 2 2" xfId="56435" xr:uid="{00000000-0005-0000-0000-00007B000000}"/>
    <cellStyle name="20% - Accent1 12 2 4 3" xfId="31764" xr:uid="{00000000-0005-0000-0000-00007C000000}"/>
    <cellStyle name="20% - Accent1 12 2 4 4" xfId="43276" xr:uid="{00000000-0005-0000-0000-00007D000000}"/>
    <cellStyle name="20% - Accent1 12 2 5" xfId="15385" xr:uid="{00000000-0005-0000-0000-00007E000000}"/>
    <cellStyle name="20% - Accent1 12 2 5 2" xfId="52723" xr:uid="{00000000-0005-0000-0000-00007F000000}"/>
    <cellStyle name="20% - Accent1 12 2 6" xfId="28882" xr:uid="{00000000-0005-0000-0000-000080000000}"/>
    <cellStyle name="20% - Accent1 12 2 7" xfId="39562" xr:uid="{00000000-0005-0000-0000-000081000000}"/>
    <cellStyle name="20% - Accent1 12 3" xfId="3573" xr:uid="{00000000-0005-0000-0000-000082000000}"/>
    <cellStyle name="20% - Accent1 12 3 2" xfId="11841" xr:uid="{00000000-0005-0000-0000-000083000000}"/>
    <cellStyle name="20% - Accent1 12 3 2 2" xfId="25000" xr:uid="{00000000-0005-0000-0000-000084000000}"/>
    <cellStyle name="20% - Accent1 12 3 2 2 2" xfId="62338" xr:uid="{00000000-0005-0000-0000-000085000000}"/>
    <cellStyle name="20% - Accent1 12 3 2 3" xfId="49179" xr:uid="{00000000-0005-0000-0000-000086000000}"/>
    <cellStyle name="20% - Accent1 12 3 3" xfId="7118" xr:uid="{00000000-0005-0000-0000-000087000000}"/>
    <cellStyle name="20% - Accent1 12 3 3 2" xfId="20277" xr:uid="{00000000-0005-0000-0000-000088000000}"/>
    <cellStyle name="20% - Accent1 12 3 3 2 2" xfId="57615" xr:uid="{00000000-0005-0000-0000-000089000000}"/>
    <cellStyle name="20% - Accent1 12 3 3 3" xfId="44456" xr:uid="{00000000-0005-0000-0000-00008A000000}"/>
    <cellStyle name="20% - Accent1 12 3 4" xfId="16734" xr:uid="{00000000-0005-0000-0000-00008B000000}"/>
    <cellStyle name="20% - Accent1 12 3 4 2" xfId="54072" xr:uid="{00000000-0005-0000-0000-00008C000000}"/>
    <cellStyle name="20% - Accent1 12 3 5" xfId="33127" xr:uid="{00000000-0005-0000-0000-00008D000000}"/>
    <cellStyle name="20% - Accent1 12 3 6" xfId="40911" xr:uid="{00000000-0005-0000-0000-00008E000000}"/>
    <cellStyle name="20% - Accent1 12 4" xfId="9481" xr:uid="{00000000-0005-0000-0000-00008F000000}"/>
    <cellStyle name="20% - Accent1 12 4 2" xfId="22640" xr:uid="{00000000-0005-0000-0000-000090000000}"/>
    <cellStyle name="20% - Accent1 12 4 2 2" xfId="59978" xr:uid="{00000000-0005-0000-0000-000091000000}"/>
    <cellStyle name="20% - Accent1 12 4 3" xfId="35839" xr:uid="{00000000-0005-0000-0000-000092000000}"/>
    <cellStyle name="20% - Accent1 12 4 4" xfId="46819" xr:uid="{00000000-0005-0000-0000-000093000000}"/>
    <cellStyle name="20% - Accent1 12 5" xfId="4758" xr:uid="{00000000-0005-0000-0000-000094000000}"/>
    <cellStyle name="20% - Accent1 12 5 2" xfId="17917" xr:uid="{00000000-0005-0000-0000-000095000000}"/>
    <cellStyle name="20% - Accent1 12 5 2 2" xfId="55255" xr:uid="{00000000-0005-0000-0000-000096000000}"/>
    <cellStyle name="20% - Accent1 12 5 3" xfId="30415" xr:uid="{00000000-0005-0000-0000-000097000000}"/>
    <cellStyle name="20% - Accent1 12 5 4" xfId="42096" xr:uid="{00000000-0005-0000-0000-000098000000}"/>
    <cellStyle name="20% - Accent1 12 6" xfId="14205" xr:uid="{00000000-0005-0000-0000-000099000000}"/>
    <cellStyle name="20% - Accent1 12 6 2" xfId="51543" xr:uid="{00000000-0005-0000-0000-00009A000000}"/>
    <cellStyle name="20% - Accent1 12 7" xfId="27533" xr:uid="{00000000-0005-0000-0000-00009B000000}"/>
    <cellStyle name="20% - Accent1 12 8" xfId="38382" xr:uid="{00000000-0005-0000-0000-00009C000000}"/>
    <cellStyle name="20% - Accent1 13" xfId="1213" xr:uid="{00000000-0005-0000-0000-00009D000000}"/>
    <cellStyle name="20% - Accent1 13 2" xfId="2562" xr:uid="{00000000-0005-0000-0000-00009E000000}"/>
    <cellStyle name="20% - Accent1 13 2 2" xfId="12010" xr:uid="{00000000-0005-0000-0000-00009F000000}"/>
    <cellStyle name="20% - Accent1 13 2 2 2" xfId="25169" xr:uid="{00000000-0005-0000-0000-0000A0000000}"/>
    <cellStyle name="20% - Accent1 13 2 2 2 2" xfId="62507" xr:uid="{00000000-0005-0000-0000-0000A1000000}"/>
    <cellStyle name="20% - Accent1 13 2 2 3" xfId="33465" xr:uid="{00000000-0005-0000-0000-0000A2000000}"/>
    <cellStyle name="20% - Accent1 13 2 2 4" xfId="49348" xr:uid="{00000000-0005-0000-0000-0000A3000000}"/>
    <cellStyle name="20% - Accent1 13 2 3" xfId="7287" xr:uid="{00000000-0005-0000-0000-0000A4000000}"/>
    <cellStyle name="20% - Accent1 13 2 3 2" xfId="20446" xr:uid="{00000000-0005-0000-0000-0000A5000000}"/>
    <cellStyle name="20% - Accent1 13 2 3 2 2" xfId="57784" xr:uid="{00000000-0005-0000-0000-0000A6000000}"/>
    <cellStyle name="20% - Accent1 13 2 3 3" xfId="36177" xr:uid="{00000000-0005-0000-0000-0000A7000000}"/>
    <cellStyle name="20% - Accent1 13 2 3 4" xfId="44625" xr:uid="{00000000-0005-0000-0000-0000A8000000}"/>
    <cellStyle name="20% - Accent1 13 2 4" xfId="15723" xr:uid="{00000000-0005-0000-0000-0000A9000000}"/>
    <cellStyle name="20% - Accent1 13 2 4 2" xfId="30753" xr:uid="{00000000-0005-0000-0000-0000AA000000}"/>
    <cellStyle name="20% - Accent1 13 2 4 3" xfId="53061" xr:uid="{00000000-0005-0000-0000-0000AB000000}"/>
    <cellStyle name="20% - Accent1 13 2 5" xfId="27871" xr:uid="{00000000-0005-0000-0000-0000AC000000}"/>
    <cellStyle name="20% - Accent1 13 2 6" xfId="39900" xr:uid="{00000000-0005-0000-0000-0000AD000000}"/>
    <cellStyle name="20% - Accent1 13 3" xfId="9650" xr:uid="{00000000-0005-0000-0000-0000AE000000}"/>
    <cellStyle name="20% - Accent1 13 3 2" xfId="22809" xr:uid="{00000000-0005-0000-0000-0000AF000000}"/>
    <cellStyle name="20% - Accent1 13 3 2 2" xfId="60147" xr:uid="{00000000-0005-0000-0000-0000B0000000}"/>
    <cellStyle name="20% - Accent1 13 3 3" xfId="32116" xr:uid="{00000000-0005-0000-0000-0000B1000000}"/>
    <cellStyle name="20% - Accent1 13 3 4" xfId="46988" xr:uid="{00000000-0005-0000-0000-0000B2000000}"/>
    <cellStyle name="20% - Accent1 13 4" xfId="4927" xr:uid="{00000000-0005-0000-0000-0000B3000000}"/>
    <cellStyle name="20% - Accent1 13 4 2" xfId="18086" xr:uid="{00000000-0005-0000-0000-0000B4000000}"/>
    <cellStyle name="20% - Accent1 13 4 2 2" xfId="55424" xr:uid="{00000000-0005-0000-0000-0000B5000000}"/>
    <cellStyle name="20% - Accent1 13 4 3" xfId="34828" xr:uid="{00000000-0005-0000-0000-0000B6000000}"/>
    <cellStyle name="20% - Accent1 13 4 4" xfId="42265" xr:uid="{00000000-0005-0000-0000-0000B7000000}"/>
    <cellStyle name="20% - Accent1 13 5" xfId="14374" xr:uid="{00000000-0005-0000-0000-0000B8000000}"/>
    <cellStyle name="20% - Accent1 13 5 2" xfId="29404" xr:uid="{00000000-0005-0000-0000-0000B9000000}"/>
    <cellStyle name="20% - Accent1 13 5 3" xfId="51712" xr:uid="{00000000-0005-0000-0000-0000BA000000}"/>
    <cellStyle name="20% - Accent1 13 6" xfId="26522" xr:uid="{00000000-0005-0000-0000-0000BB000000}"/>
    <cellStyle name="20% - Accent1 13 7" xfId="38551" xr:uid="{00000000-0005-0000-0000-0000BC000000}"/>
    <cellStyle name="20% - Accent1 14" xfId="2393" xr:uid="{00000000-0005-0000-0000-0000BD000000}"/>
    <cellStyle name="20% - Accent1 14 2" xfId="10830" xr:uid="{00000000-0005-0000-0000-0000BE000000}"/>
    <cellStyle name="20% - Accent1 14 2 2" xfId="23989" xr:uid="{00000000-0005-0000-0000-0000BF000000}"/>
    <cellStyle name="20% - Accent1 14 2 2 2" xfId="61327" xr:uid="{00000000-0005-0000-0000-0000C0000000}"/>
    <cellStyle name="20% - Accent1 14 2 3" xfId="34647" xr:uid="{00000000-0005-0000-0000-0000C1000000}"/>
    <cellStyle name="20% - Accent1 14 2 4" xfId="48168" xr:uid="{00000000-0005-0000-0000-0000C2000000}"/>
    <cellStyle name="20% - Accent1 14 3" xfId="6107" xr:uid="{00000000-0005-0000-0000-0000C3000000}"/>
    <cellStyle name="20% - Accent1 14 3 2" xfId="19266" xr:uid="{00000000-0005-0000-0000-0000C4000000}"/>
    <cellStyle name="20% - Accent1 14 3 2 2" xfId="56604" xr:uid="{00000000-0005-0000-0000-0000C5000000}"/>
    <cellStyle name="20% - Accent1 14 3 3" xfId="37359" xr:uid="{00000000-0005-0000-0000-0000C6000000}"/>
    <cellStyle name="20% - Accent1 14 3 4" xfId="43445" xr:uid="{00000000-0005-0000-0000-0000C7000000}"/>
    <cellStyle name="20% - Accent1 14 4" xfId="15554" xr:uid="{00000000-0005-0000-0000-0000C8000000}"/>
    <cellStyle name="20% - Accent1 14 4 2" xfId="31935" xr:uid="{00000000-0005-0000-0000-0000C9000000}"/>
    <cellStyle name="20% - Accent1 14 4 3" xfId="52892" xr:uid="{00000000-0005-0000-0000-0000CA000000}"/>
    <cellStyle name="20% - Accent1 14 5" xfId="29053" xr:uid="{00000000-0005-0000-0000-0000CB000000}"/>
    <cellStyle name="20% - Accent1 14 6" xfId="39731" xr:uid="{00000000-0005-0000-0000-0000CC000000}"/>
    <cellStyle name="20% - Accent1 15" xfId="8470" xr:uid="{00000000-0005-0000-0000-0000CD000000}"/>
    <cellStyle name="20% - Accent1 15 2" xfId="21629" xr:uid="{00000000-0005-0000-0000-0000CE000000}"/>
    <cellStyle name="20% - Accent1 15 2 2" xfId="33296" xr:uid="{00000000-0005-0000-0000-0000CF000000}"/>
    <cellStyle name="20% - Accent1 15 2 3" xfId="58967" xr:uid="{00000000-0005-0000-0000-0000D0000000}"/>
    <cellStyle name="20% - Accent1 15 3" xfId="36008" xr:uid="{00000000-0005-0000-0000-0000D1000000}"/>
    <cellStyle name="20% - Accent1 15 4" xfId="30584" xr:uid="{00000000-0005-0000-0000-0000D2000000}"/>
    <cellStyle name="20% - Accent1 15 5" xfId="27702" xr:uid="{00000000-0005-0000-0000-0000D3000000}"/>
    <cellStyle name="20% - Accent1 15 6" xfId="45808" xr:uid="{00000000-0005-0000-0000-0000D4000000}"/>
    <cellStyle name="20% - Accent1 16" xfId="3747" xr:uid="{00000000-0005-0000-0000-0000D5000000}"/>
    <cellStyle name="20% - Accent1 16 2" xfId="16906" xr:uid="{00000000-0005-0000-0000-0000D6000000}"/>
    <cellStyle name="20% - Accent1 16 2 2" xfId="54244" xr:uid="{00000000-0005-0000-0000-0000D7000000}"/>
    <cellStyle name="20% - Accent1 16 3" xfId="29235" xr:uid="{00000000-0005-0000-0000-0000D8000000}"/>
    <cellStyle name="20% - Accent1 16 4" xfId="41085" xr:uid="{00000000-0005-0000-0000-0000D9000000}"/>
    <cellStyle name="20% - Accent1 17" xfId="13194" xr:uid="{00000000-0005-0000-0000-0000DA000000}"/>
    <cellStyle name="20% - Accent1 17 2" xfId="31947" xr:uid="{00000000-0005-0000-0000-0000DB000000}"/>
    <cellStyle name="20% - Accent1 17 3" xfId="50532" xr:uid="{00000000-0005-0000-0000-0000DC000000}"/>
    <cellStyle name="20% - Accent1 18" xfId="34659" xr:uid="{00000000-0005-0000-0000-0000DD000000}"/>
    <cellStyle name="20% - Accent1 19" xfId="29066" xr:uid="{00000000-0005-0000-0000-0000DE000000}"/>
    <cellStyle name="20% - Accent1 2" xfId="45" xr:uid="{00000000-0005-0000-0000-0000DF000000}"/>
    <cellStyle name="20% - Accent1 2 10" xfId="887" xr:uid="{00000000-0005-0000-0000-0000E0000000}"/>
    <cellStyle name="20% - Accent1 2 10 2" xfId="2069" xr:uid="{00000000-0005-0000-0000-0000E1000000}"/>
    <cellStyle name="20% - Accent1 2 10 2 2" xfId="8143" xr:uid="{00000000-0005-0000-0000-0000E2000000}"/>
    <cellStyle name="20% - Accent1 2 10 2 2 2" xfId="12866" xr:uid="{00000000-0005-0000-0000-0000E3000000}"/>
    <cellStyle name="20% - Accent1 2 10 2 2 2 2" xfId="26025" xr:uid="{00000000-0005-0000-0000-0000E4000000}"/>
    <cellStyle name="20% - Accent1 2 10 2 2 2 2 2" xfId="63363" xr:uid="{00000000-0005-0000-0000-0000E5000000}"/>
    <cellStyle name="20% - Accent1 2 10 2 2 2 3" xfId="50204" xr:uid="{00000000-0005-0000-0000-0000E6000000}"/>
    <cellStyle name="20% - Accent1 2 10 2 2 3" xfId="21302" xr:uid="{00000000-0005-0000-0000-0000E7000000}"/>
    <cellStyle name="20% - Accent1 2 10 2 2 3 2" xfId="58640" xr:uid="{00000000-0005-0000-0000-0000E8000000}"/>
    <cellStyle name="20% - Accent1 2 10 2 2 4" xfId="34321" xr:uid="{00000000-0005-0000-0000-0000E9000000}"/>
    <cellStyle name="20% - Accent1 2 10 2 2 5" xfId="45481" xr:uid="{00000000-0005-0000-0000-0000EA000000}"/>
    <cellStyle name="20% - Accent1 2 10 2 3" xfId="10506" xr:uid="{00000000-0005-0000-0000-0000EB000000}"/>
    <cellStyle name="20% - Accent1 2 10 2 3 2" xfId="23665" xr:uid="{00000000-0005-0000-0000-0000EC000000}"/>
    <cellStyle name="20% - Accent1 2 10 2 3 2 2" xfId="61003" xr:uid="{00000000-0005-0000-0000-0000ED000000}"/>
    <cellStyle name="20% - Accent1 2 10 2 3 3" xfId="37033" xr:uid="{00000000-0005-0000-0000-0000EE000000}"/>
    <cellStyle name="20% - Accent1 2 10 2 3 4" xfId="47844" xr:uid="{00000000-0005-0000-0000-0000EF000000}"/>
    <cellStyle name="20% - Accent1 2 10 2 4" xfId="5783" xr:uid="{00000000-0005-0000-0000-0000F0000000}"/>
    <cellStyle name="20% - Accent1 2 10 2 4 2" xfId="18942" xr:uid="{00000000-0005-0000-0000-0000F1000000}"/>
    <cellStyle name="20% - Accent1 2 10 2 4 2 2" xfId="56280" xr:uid="{00000000-0005-0000-0000-0000F2000000}"/>
    <cellStyle name="20% - Accent1 2 10 2 4 3" xfId="31609" xr:uid="{00000000-0005-0000-0000-0000F3000000}"/>
    <cellStyle name="20% - Accent1 2 10 2 4 4" xfId="43121" xr:uid="{00000000-0005-0000-0000-0000F4000000}"/>
    <cellStyle name="20% - Accent1 2 10 2 5" xfId="15230" xr:uid="{00000000-0005-0000-0000-0000F5000000}"/>
    <cellStyle name="20% - Accent1 2 10 2 5 2" xfId="52568" xr:uid="{00000000-0005-0000-0000-0000F6000000}"/>
    <cellStyle name="20% - Accent1 2 10 2 6" xfId="28727" xr:uid="{00000000-0005-0000-0000-0000F7000000}"/>
    <cellStyle name="20% - Accent1 2 10 2 7" xfId="39407" xr:uid="{00000000-0005-0000-0000-0000F8000000}"/>
    <cellStyle name="20% - Accent1 2 10 3" xfId="3418" xr:uid="{00000000-0005-0000-0000-0000F9000000}"/>
    <cellStyle name="20% - Accent1 2 10 3 2" xfId="11686" xr:uid="{00000000-0005-0000-0000-0000FA000000}"/>
    <cellStyle name="20% - Accent1 2 10 3 2 2" xfId="24845" xr:uid="{00000000-0005-0000-0000-0000FB000000}"/>
    <cellStyle name="20% - Accent1 2 10 3 2 2 2" xfId="62183" xr:uid="{00000000-0005-0000-0000-0000FC000000}"/>
    <cellStyle name="20% - Accent1 2 10 3 2 3" xfId="49024" xr:uid="{00000000-0005-0000-0000-0000FD000000}"/>
    <cellStyle name="20% - Accent1 2 10 3 3" xfId="6963" xr:uid="{00000000-0005-0000-0000-0000FE000000}"/>
    <cellStyle name="20% - Accent1 2 10 3 3 2" xfId="20122" xr:uid="{00000000-0005-0000-0000-0000FF000000}"/>
    <cellStyle name="20% - Accent1 2 10 3 3 2 2" xfId="57460" xr:uid="{00000000-0005-0000-0000-000000010000}"/>
    <cellStyle name="20% - Accent1 2 10 3 3 3" xfId="44301" xr:uid="{00000000-0005-0000-0000-000001010000}"/>
    <cellStyle name="20% - Accent1 2 10 3 4" xfId="16579" xr:uid="{00000000-0005-0000-0000-000002010000}"/>
    <cellStyle name="20% - Accent1 2 10 3 4 2" xfId="53917" xr:uid="{00000000-0005-0000-0000-000003010000}"/>
    <cellStyle name="20% - Accent1 2 10 3 5" xfId="32972" xr:uid="{00000000-0005-0000-0000-000004010000}"/>
    <cellStyle name="20% - Accent1 2 10 3 6" xfId="40756" xr:uid="{00000000-0005-0000-0000-000005010000}"/>
    <cellStyle name="20% - Accent1 2 10 4" xfId="9326" xr:uid="{00000000-0005-0000-0000-000006010000}"/>
    <cellStyle name="20% - Accent1 2 10 4 2" xfId="22485" xr:uid="{00000000-0005-0000-0000-000007010000}"/>
    <cellStyle name="20% - Accent1 2 10 4 2 2" xfId="59823" xr:uid="{00000000-0005-0000-0000-000008010000}"/>
    <cellStyle name="20% - Accent1 2 10 4 3" xfId="35684" xr:uid="{00000000-0005-0000-0000-000009010000}"/>
    <cellStyle name="20% - Accent1 2 10 4 4" xfId="46664" xr:uid="{00000000-0005-0000-0000-00000A010000}"/>
    <cellStyle name="20% - Accent1 2 10 5" xfId="4603" xr:uid="{00000000-0005-0000-0000-00000B010000}"/>
    <cellStyle name="20% - Accent1 2 10 5 2" xfId="17762" xr:uid="{00000000-0005-0000-0000-00000C010000}"/>
    <cellStyle name="20% - Accent1 2 10 5 2 2" xfId="55100" xr:uid="{00000000-0005-0000-0000-00000D010000}"/>
    <cellStyle name="20% - Accent1 2 10 5 3" xfId="30260" xr:uid="{00000000-0005-0000-0000-00000E010000}"/>
    <cellStyle name="20% - Accent1 2 10 5 4" xfId="41941" xr:uid="{00000000-0005-0000-0000-00000F010000}"/>
    <cellStyle name="20% - Accent1 2 10 6" xfId="14050" xr:uid="{00000000-0005-0000-0000-000010010000}"/>
    <cellStyle name="20% - Accent1 2 10 6 2" xfId="51388" xr:uid="{00000000-0005-0000-0000-000011010000}"/>
    <cellStyle name="20% - Accent1 2 10 7" xfId="27378" xr:uid="{00000000-0005-0000-0000-000012010000}"/>
    <cellStyle name="20% - Accent1 2 10 8" xfId="38227" xr:uid="{00000000-0005-0000-0000-000013010000}"/>
    <cellStyle name="20% - Accent1 2 11" xfId="1058" xr:uid="{00000000-0005-0000-0000-000014010000}"/>
    <cellStyle name="20% - Accent1 2 11 2" xfId="2238" xr:uid="{00000000-0005-0000-0000-000015010000}"/>
    <cellStyle name="20% - Accent1 2 11 2 2" xfId="8312" xr:uid="{00000000-0005-0000-0000-000016010000}"/>
    <cellStyle name="20% - Accent1 2 11 2 2 2" xfId="13035" xr:uid="{00000000-0005-0000-0000-000017010000}"/>
    <cellStyle name="20% - Accent1 2 11 2 2 2 2" xfId="26194" xr:uid="{00000000-0005-0000-0000-000018010000}"/>
    <cellStyle name="20% - Accent1 2 11 2 2 2 2 2" xfId="63532" xr:uid="{00000000-0005-0000-0000-000019010000}"/>
    <cellStyle name="20% - Accent1 2 11 2 2 2 3" xfId="50373" xr:uid="{00000000-0005-0000-0000-00001A010000}"/>
    <cellStyle name="20% - Accent1 2 11 2 2 3" xfId="21471" xr:uid="{00000000-0005-0000-0000-00001B010000}"/>
    <cellStyle name="20% - Accent1 2 11 2 2 3 2" xfId="58809" xr:uid="{00000000-0005-0000-0000-00001C010000}"/>
    <cellStyle name="20% - Accent1 2 11 2 2 4" xfId="34490" xr:uid="{00000000-0005-0000-0000-00001D010000}"/>
    <cellStyle name="20% - Accent1 2 11 2 2 5" xfId="45650" xr:uid="{00000000-0005-0000-0000-00001E010000}"/>
    <cellStyle name="20% - Accent1 2 11 2 3" xfId="10675" xr:uid="{00000000-0005-0000-0000-00001F010000}"/>
    <cellStyle name="20% - Accent1 2 11 2 3 2" xfId="23834" xr:uid="{00000000-0005-0000-0000-000020010000}"/>
    <cellStyle name="20% - Accent1 2 11 2 3 2 2" xfId="61172" xr:uid="{00000000-0005-0000-0000-000021010000}"/>
    <cellStyle name="20% - Accent1 2 11 2 3 3" xfId="37202" xr:uid="{00000000-0005-0000-0000-000022010000}"/>
    <cellStyle name="20% - Accent1 2 11 2 3 4" xfId="48013" xr:uid="{00000000-0005-0000-0000-000023010000}"/>
    <cellStyle name="20% - Accent1 2 11 2 4" xfId="5952" xr:uid="{00000000-0005-0000-0000-000024010000}"/>
    <cellStyle name="20% - Accent1 2 11 2 4 2" xfId="19111" xr:uid="{00000000-0005-0000-0000-000025010000}"/>
    <cellStyle name="20% - Accent1 2 11 2 4 2 2" xfId="56449" xr:uid="{00000000-0005-0000-0000-000026010000}"/>
    <cellStyle name="20% - Accent1 2 11 2 4 3" xfId="31778" xr:uid="{00000000-0005-0000-0000-000027010000}"/>
    <cellStyle name="20% - Accent1 2 11 2 4 4" xfId="43290" xr:uid="{00000000-0005-0000-0000-000028010000}"/>
    <cellStyle name="20% - Accent1 2 11 2 5" xfId="15399" xr:uid="{00000000-0005-0000-0000-000029010000}"/>
    <cellStyle name="20% - Accent1 2 11 2 5 2" xfId="52737" xr:uid="{00000000-0005-0000-0000-00002A010000}"/>
    <cellStyle name="20% - Accent1 2 11 2 6" xfId="28896" xr:uid="{00000000-0005-0000-0000-00002B010000}"/>
    <cellStyle name="20% - Accent1 2 11 2 7" xfId="39576" xr:uid="{00000000-0005-0000-0000-00002C010000}"/>
    <cellStyle name="20% - Accent1 2 11 3" xfId="3587" xr:uid="{00000000-0005-0000-0000-00002D010000}"/>
    <cellStyle name="20% - Accent1 2 11 3 2" xfId="11855" xr:uid="{00000000-0005-0000-0000-00002E010000}"/>
    <cellStyle name="20% - Accent1 2 11 3 2 2" xfId="25014" xr:uid="{00000000-0005-0000-0000-00002F010000}"/>
    <cellStyle name="20% - Accent1 2 11 3 2 2 2" xfId="62352" xr:uid="{00000000-0005-0000-0000-000030010000}"/>
    <cellStyle name="20% - Accent1 2 11 3 2 3" xfId="49193" xr:uid="{00000000-0005-0000-0000-000031010000}"/>
    <cellStyle name="20% - Accent1 2 11 3 3" xfId="7132" xr:uid="{00000000-0005-0000-0000-000032010000}"/>
    <cellStyle name="20% - Accent1 2 11 3 3 2" xfId="20291" xr:uid="{00000000-0005-0000-0000-000033010000}"/>
    <cellStyle name="20% - Accent1 2 11 3 3 2 2" xfId="57629" xr:uid="{00000000-0005-0000-0000-000034010000}"/>
    <cellStyle name="20% - Accent1 2 11 3 3 3" xfId="44470" xr:uid="{00000000-0005-0000-0000-000035010000}"/>
    <cellStyle name="20% - Accent1 2 11 3 4" xfId="16748" xr:uid="{00000000-0005-0000-0000-000036010000}"/>
    <cellStyle name="20% - Accent1 2 11 3 4 2" xfId="54086" xr:uid="{00000000-0005-0000-0000-000037010000}"/>
    <cellStyle name="20% - Accent1 2 11 3 5" xfId="33141" xr:uid="{00000000-0005-0000-0000-000038010000}"/>
    <cellStyle name="20% - Accent1 2 11 3 6" xfId="40925" xr:uid="{00000000-0005-0000-0000-000039010000}"/>
    <cellStyle name="20% - Accent1 2 11 4" xfId="9495" xr:uid="{00000000-0005-0000-0000-00003A010000}"/>
    <cellStyle name="20% - Accent1 2 11 4 2" xfId="22654" xr:uid="{00000000-0005-0000-0000-00003B010000}"/>
    <cellStyle name="20% - Accent1 2 11 4 2 2" xfId="59992" xr:uid="{00000000-0005-0000-0000-00003C010000}"/>
    <cellStyle name="20% - Accent1 2 11 4 3" xfId="35853" xr:uid="{00000000-0005-0000-0000-00003D010000}"/>
    <cellStyle name="20% - Accent1 2 11 4 4" xfId="46833" xr:uid="{00000000-0005-0000-0000-00003E010000}"/>
    <cellStyle name="20% - Accent1 2 11 5" xfId="4772" xr:uid="{00000000-0005-0000-0000-00003F010000}"/>
    <cellStyle name="20% - Accent1 2 11 5 2" xfId="17931" xr:uid="{00000000-0005-0000-0000-000040010000}"/>
    <cellStyle name="20% - Accent1 2 11 5 2 2" xfId="55269" xr:uid="{00000000-0005-0000-0000-000041010000}"/>
    <cellStyle name="20% - Accent1 2 11 5 3" xfId="30429" xr:uid="{00000000-0005-0000-0000-000042010000}"/>
    <cellStyle name="20% - Accent1 2 11 5 4" xfId="42110" xr:uid="{00000000-0005-0000-0000-000043010000}"/>
    <cellStyle name="20% - Accent1 2 11 6" xfId="14219" xr:uid="{00000000-0005-0000-0000-000044010000}"/>
    <cellStyle name="20% - Accent1 2 11 6 2" xfId="51557" xr:uid="{00000000-0005-0000-0000-000045010000}"/>
    <cellStyle name="20% - Accent1 2 11 7" xfId="27547" xr:uid="{00000000-0005-0000-0000-000046010000}"/>
    <cellStyle name="20% - Accent1 2 11 8" xfId="38396" xr:uid="{00000000-0005-0000-0000-000047010000}"/>
    <cellStyle name="20% - Accent1 2 12" xfId="1227" xr:uid="{00000000-0005-0000-0000-000048010000}"/>
    <cellStyle name="20% - Accent1 2 12 2" xfId="2576" xr:uid="{00000000-0005-0000-0000-000049010000}"/>
    <cellStyle name="20% - Accent1 2 12 2 2" xfId="12024" xr:uid="{00000000-0005-0000-0000-00004A010000}"/>
    <cellStyle name="20% - Accent1 2 12 2 2 2" xfId="25183" xr:uid="{00000000-0005-0000-0000-00004B010000}"/>
    <cellStyle name="20% - Accent1 2 12 2 2 2 2" xfId="62521" xr:uid="{00000000-0005-0000-0000-00004C010000}"/>
    <cellStyle name="20% - Accent1 2 12 2 2 3" xfId="33479" xr:uid="{00000000-0005-0000-0000-00004D010000}"/>
    <cellStyle name="20% - Accent1 2 12 2 2 4" xfId="49362" xr:uid="{00000000-0005-0000-0000-00004E010000}"/>
    <cellStyle name="20% - Accent1 2 12 2 3" xfId="7301" xr:uid="{00000000-0005-0000-0000-00004F010000}"/>
    <cellStyle name="20% - Accent1 2 12 2 3 2" xfId="20460" xr:uid="{00000000-0005-0000-0000-000050010000}"/>
    <cellStyle name="20% - Accent1 2 12 2 3 2 2" xfId="57798" xr:uid="{00000000-0005-0000-0000-000051010000}"/>
    <cellStyle name="20% - Accent1 2 12 2 3 3" xfId="36191" xr:uid="{00000000-0005-0000-0000-000052010000}"/>
    <cellStyle name="20% - Accent1 2 12 2 3 4" xfId="44639" xr:uid="{00000000-0005-0000-0000-000053010000}"/>
    <cellStyle name="20% - Accent1 2 12 2 4" xfId="15737" xr:uid="{00000000-0005-0000-0000-000054010000}"/>
    <cellStyle name="20% - Accent1 2 12 2 4 2" xfId="30767" xr:uid="{00000000-0005-0000-0000-000055010000}"/>
    <cellStyle name="20% - Accent1 2 12 2 4 3" xfId="53075" xr:uid="{00000000-0005-0000-0000-000056010000}"/>
    <cellStyle name="20% - Accent1 2 12 2 5" xfId="27885" xr:uid="{00000000-0005-0000-0000-000057010000}"/>
    <cellStyle name="20% - Accent1 2 12 2 6" xfId="39914" xr:uid="{00000000-0005-0000-0000-000058010000}"/>
    <cellStyle name="20% - Accent1 2 12 3" xfId="9664" xr:uid="{00000000-0005-0000-0000-000059010000}"/>
    <cellStyle name="20% - Accent1 2 12 3 2" xfId="22823" xr:uid="{00000000-0005-0000-0000-00005A010000}"/>
    <cellStyle name="20% - Accent1 2 12 3 2 2" xfId="60161" xr:uid="{00000000-0005-0000-0000-00005B010000}"/>
    <cellStyle name="20% - Accent1 2 12 3 3" xfId="32130" xr:uid="{00000000-0005-0000-0000-00005C010000}"/>
    <cellStyle name="20% - Accent1 2 12 3 4" xfId="47002" xr:uid="{00000000-0005-0000-0000-00005D010000}"/>
    <cellStyle name="20% - Accent1 2 12 4" xfId="4941" xr:uid="{00000000-0005-0000-0000-00005E010000}"/>
    <cellStyle name="20% - Accent1 2 12 4 2" xfId="18100" xr:uid="{00000000-0005-0000-0000-00005F010000}"/>
    <cellStyle name="20% - Accent1 2 12 4 2 2" xfId="55438" xr:uid="{00000000-0005-0000-0000-000060010000}"/>
    <cellStyle name="20% - Accent1 2 12 4 3" xfId="34842" xr:uid="{00000000-0005-0000-0000-000061010000}"/>
    <cellStyle name="20% - Accent1 2 12 4 4" xfId="42279" xr:uid="{00000000-0005-0000-0000-000062010000}"/>
    <cellStyle name="20% - Accent1 2 12 5" xfId="14388" xr:uid="{00000000-0005-0000-0000-000063010000}"/>
    <cellStyle name="20% - Accent1 2 12 5 2" xfId="29418" xr:uid="{00000000-0005-0000-0000-000064010000}"/>
    <cellStyle name="20% - Accent1 2 12 5 3" xfId="51726" xr:uid="{00000000-0005-0000-0000-000065010000}"/>
    <cellStyle name="20% - Accent1 2 12 6" xfId="26536" xr:uid="{00000000-0005-0000-0000-000066010000}"/>
    <cellStyle name="20% - Accent1 2 12 7" xfId="38565" xr:uid="{00000000-0005-0000-0000-000067010000}"/>
    <cellStyle name="20% - Accent1 2 13" xfId="2407" xr:uid="{00000000-0005-0000-0000-000068010000}"/>
    <cellStyle name="20% - Accent1 2 13 2" xfId="10844" xr:uid="{00000000-0005-0000-0000-000069010000}"/>
    <cellStyle name="20% - Accent1 2 13 2 2" xfId="24003" xr:uid="{00000000-0005-0000-0000-00006A010000}"/>
    <cellStyle name="20% - Accent1 2 13 2 2 2" xfId="61341" xr:uid="{00000000-0005-0000-0000-00006B010000}"/>
    <cellStyle name="20% - Accent1 2 13 2 3" xfId="33310" xr:uid="{00000000-0005-0000-0000-00006C010000}"/>
    <cellStyle name="20% - Accent1 2 13 2 4" xfId="48182" xr:uid="{00000000-0005-0000-0000-00006D010000}"/>
    <cellStyle name="20% - Accent1 2 13 3" xfId="6121" xr:uid="{00000000-0005-0000-0000-00006E010000}"/>
    <cellStyle name="20% - Accent1 2 13 3 2" xfId="19280" xr:uid="{00000000-0005-0000-0000-00006F010000}"/>
    <cellStyle name="20% - Accent1 2 13 3 2 2" xfId="56618" xr:uid="{00000000-0005-0000-0000-000070010000}"/>
    <cellStyle name="20% - Accent1 2 13 3 3" xfId="36022" xr:uid="{00000000-0005-0000-0000-000071010000}"/>
    <cellStyle name="20% - Accent1 2 13 3 4" xfId="43459" xr:uid="{00000000-0005-0000-0000-000072010000}"/>
    <cellStyle name="20% - Accent1 2 13 4" xfId="15568" xr:uid="{00000000-0005-0000-0000-000073010000}"/>
    <cellStyle name="20% - Accent1 2 13 4 2" xfId="30598" xr:uid="{00000000-0005-0000-0000-000074010000}"/>
    <cellStyle name="20% - Accent1 2 13 4 3" xfId="52906" xr:uid="{00000000-0005-0000-0000-000075010000}"/>
    <cellStyle name="20% - Accent1 2 13 5" xfId="27716" xr:uid="{00000000-0005-0000-0000-000076010000}"/>
    <cellStyle name="20% - Accent1 2 13 6" xfId="39745" xr:uid="{00000000-0005-0000-0000-000077010000}"/>
    <cellStyle name="20% - Accent1 2 14" xfId="8484" xr:uid="{00000000-0005-0000-0000-000078010000}"/>
    <cellStyle name="20% - Accent1 2 14 2" xfId="21643" xr:uid="{00000000-0005-0000-0000-000079010000}"/>
    <cellStyle name="20% - Accent1 2 14 2 2" xfId="58981" xr:uid="{00000000-0005-0000-0000-00007A010000}"/>
    <cellStyle name="20% - Accent1 2 14 3" xfId="29249" xr:uid="{00000000-0005-0000-0000-00007B010000}"/>
    <cellStyle name="20% - Accent1 2 14 4" xfId="45822" xr:uid="{00000000-0005-0000-0000-00007C010000}"/>
    <cellStyle name="20% - Accent1 2 15" xfId="3761" xr:uid="{00000000-0005-0000-0000-00007D010000}"/>
    <cellStyle name="20% - Accent1 2 15 2" xfId="16920" xr:uid="{00000000-0005-0000-0000-00007E010000}"/>
    <cellStyle name="20% - Accent1 2 15 2 2" xfId="54258" xr:uid="{00000000-0005-0000-0000-00007F010000}"/>
    <cellStyle name="20% - Accent1 2 15 3" xfId="31961" xr:uid="{00000000-0005-0000-0000-000080010000}"/>
    <cellStyle name="20% - Accent1 2 15 4" xfId="41099" xr:uid="{00000000-0005-0000-0000-000081010000}"/>
    <cellStyle name="20% - Accent1 2 16" xfId="13208" xr:uid="{00000000-0005-0000-0000-000082010000}"/>
    <cellStyle name="20% - Accent1 2 16 2" xfId="34673" xr:uid="{00000000-0005-0000-0000-000083010000}"/>
    <cellStyle name="20% - Accent1 2 16 3" xfId="50546" xr:uid="{00000000-0005-0000-0000-000084010000}"/>
    <cellStyle name="20% - Accent1 2 17" xfId="29080" xr:uid="{00000000-0005-0000-0000-000085010000}"/>
    <cellStyle name="20% - Accent1 2 18" xfId="26367" xr:uid="{00000000-0005-0000-0000-000086010000}"/>
    <cellStyle name="20% - Accent1 2 19" xfId="37385" xr:uid="{00000000-0005-0000-0000-000087010000}"/>
    <cellStyle name="20% - Accent1 2 2" xfId="101" xr:uid="{00000000-0005-0000-0000-000088010000}"/>
    <cellStyle name="20% - Accent1 2 2 10" xfId="8540" xr:uid="{00000000-0005-0000-0000-000089010000}"/>
    <cellStyle name="20% - Accent1 2 2 10 2" xfId="21699" xr:uid="{00000000-0005-0000-0000-00008A010000}"/>
    <cellStyle name="20% - Accent1 2 2 10 2 2" xfId="59037" xr:uid="{00000000-0005-0000-0000-00008B010000}"/>
    <cellStyle name="20% - Accent1 2 2 10 3" xfId="29277" xr:uid="{00000000-0005-0000-0000-00008C010000}"/>
    <cellStyle name="20% - Accent1 2 2 10 4" xfId="45878" xr:uid="{00000000-0005-0000-0000-00008D010000}"/>
    <cellStyle name="20% - Accent1 2 2 11" xfId="3817" xr:uid="{00000000-0005-0000-0000-00008E010000}"/>
    <cellStyle name="20% - Accent1 2 2 11 2" xfId="16976" xr:uid="{00000000-0005-0000-0000-00008F010000}"/>
    <cellStyle name="20% - Accent1 2 2 11 2 2" xfId="54314" xr:uid="{00000000-0005-0000-0000-000090010000}"/>
    <cellStyle name="20% - Accent1 2 2 11 3" xfId="31989" xr:uid="{00000000-0005-0000-0000-000091010000}"/>
    <cellStyle name="20% - Accent1 2 2 11 4" xfId="41155" xr:uid="{00000000-0005-0000-0000-000092010000}"/>
    <cellStyle name="20% - Accent1 2 2 12" xfId="13264" xr:uid="{00000000-0005-0000-0000-000093010000}"/>
    <cellStyle name="20% - Accent1 2 2 12 2" xfId="34701" xr:uid="{00000000-0005-0000-0000-000094010000}"/>
    <cellStyle name="20% - Accent1 2 2 12 3" xfId="50602" xr:uid="{00000000-0005-0000-0000-000095010000}"/>
    <cellStyle name="20% - Accent1 2 2 13" xfId="29108" xr:uid="{00000000-0005-0000-0000-000096010000}"/>
    <cellStyle name="20% - Accent1 2 2 14" xfId="26395" xr:uid="{00000000-0005-0000-0000-000097010000}"/>
    <cellStyle name="20% - Accent1 2 2 15" xfId="37441" xr:uid="{00000000-0005-0000-0000-000098010000}"/>
    <cellStyle name="20% - Accent1 2 2 2" xfId="213" xr:uid="{00000000-0005-0000-0000-000099010000}"/>
    <cellStyle name="20% - Accent1 2 2 2 10" xfId="3929" xr:uid="{00000000-0005-0000-0000-00009A010000}"/>
    <cellStyle name="20% - Accent1 2 2 2 10 2" xfId="17088" xr:uid="{00000000-0005-0000-0000-00009B010000}"/>
    <cellStyle name="20% - Accent1 2 2 2 10 2 2" xfId="54426" xr:uid="{00000000-0005-0000-0000-00009C010000}"/>
    <cellStyle name="20% - Accent1 2 2 2 10 3" xfId="32074" xr:uid="{00000000-0005-0000-0000-00009D010000}"/>
    <cellStyle name="20% - Accent1 2 2 2 10 4" xfId="41267" xr:uid="{00000000-0005-0000-0000-00009E010000}"/>
    <cellStyle name="20% - Accent1 2 2 2 11" xfId="13376" xr:uid="{00000000-0005-0000-0000-00009F010000}"/>
    <cellStyle name="20% - Accent1 2 2 2 11 2" xfId="34786" xr:uid="{00000000-0005-0000-0000-0000A0010000}"/>
    <cellStyle name="20% - Accent1 2 2 2 11 3" xfId="50714" xr:uid="{00000000-0005-0000-0000-0000A1010000}"/>
    <cellStyle name="20% - Accent1 2 2 2 12" xfId="29193" xr:uid="{00000000-0005-0000-0000-0000A2010000}"/>
    <cellStyle name="20% - Accent1 2 2 2 13" xfId="26480" xr:uid="{00000000-0005-0000-0000-0000A3010000}"/>
    <cellStyle name="20% - Accent1 2 2 2 14" xfId="37553" xr:uid="{00000000-0005-0000-0000-0000A4010000}"/>
    <cellStyle name="20% - Accent1 2 2 2 2" xfId="634" xr:uid="{00000000-0005-0000-0000-0000A5010000}"/>
    <cellStyle name="20% - Accent1 2 2 2 2 2" xfId="1816" xr:uid="{00000000-0005-0000-0000-0000A6010000}"/>
    <cellStyle name="20% - Accent1 2 2 2 2 2 2" xfId="7890" xr:uid="{00000000-0005-0000-0000-0000A7010000}"/>
    <cellStyle name="20% - Accent1 2 2 2 2 2 2 2" xfId="12613" xr:uid="{00000000-0005-0000-0000-0000A8010000}"/>
    <cellStyle name="20% - Accent1 2 2 2 2 2 2 2 2" xfId="25772" xr:uid="{00000000-0005-0000-0000-0000A9010000}"/>
    <cellStyle name="20% - Accent1 2 2 2 2 2 2 2 2 2" xfId="63110" xr:uid="{00000000-0005-0000-0000-0000AA010000}"/>
    <cellStyle name="20% - Accent1 2 2 2 2 2 2 2 3" xfId="49951" xr:uid="{00000000-0005-0000-0000-0000AB010000}"/>
    <cellStyle name="20% - Accent1 2 2 2 2 2 2 3" xfId="21049" xr:uid="{00000000-0005-0000-0000-0000AC010000}"/>
    <cellStyle name="20% - Accent1 2 2 2 2 2 2 3 2" xfId="58387" xr:uid="{00000000-0005-0000-0000-0000AD010000}"/>
    <cellStyle name="20% - Accent1 2 2 2 2 2 2 4" xfId="34068" xr:uid="{00000000-0005-0000-0000-0000AE010000}"/>
    <cellStyle name="20% - Accent1 2 2 2 2 2 2 5" xfId="45228" xr:uid="{00000000-0005-0000-0000-0000AF010000}"/>
    <cellStyle name="20% - Accent1 2 2 2 2 2 3" xfId="10253" xr:uid="{00000000-0005-0000-0000-0000B0010000}"/>
    <cellStyle name="20% - Accent1 2 2 2 2 2 3 2" xfId="23412" xr:uid="{00000000-0005-0000-0000-0000B1010000}"/>
    <cellStyle name="20% - Accent1 2 2 2 2 2 3 2 2" xfId="60750" xr:uid="{00000000-0005-0000-0000-0000B2010000}"/>
    <cellStyle name="20% - Accent1 2 2 2 2 2 3 3" xfId="36780" xr:uid="{00000000-0005-0000-0000-0000B3010000}"/>
    <cellStyle name="20% - Accent1 2 2 2 2 2 3 4" xfId="47591" xr:uid="{00000000-0005-0000-0000-0000B4010000}"/>
    <cellStyle name="20% - Accent1 2 2 2 2 2 4" xfId="5530" xr:uid="{00000000-0005-0000-0000-0000B5010000}"/>
    <cellStyle name="20% - Accent1 2 2 2 2 2 4 2" xfId="18689" xr:uid="{00000000-0005-0000-0000-0000B6010000}"/>
    <cellStyle name="20% - Accent1 2 2 2 2 2 4 2 2" xfId="56027" xr:uid="{00000000-0005-0000-0000-0000B7010000}"/>
    <cellStyle name="20% - Accent1 2 2 2 2 2 4 3" xfId="31356" xr:uid="{00000000-0005-0000-0000-0000B8010000}"/>
    <cellStyle name="20% - Accent1 2 2 2 2 2 4 4" xfId="42868" xr:uid="{00000000-0005-0000-0000-0000B9010000}"/>
    <cellStyle name="20% - Accent1 2 2 2 2 2 5" xfId="14977" xr:uid="{00000000-0005-0000-0000-0000BA010000}"/>
    <cellStyle name="20% - Accent1 2 2 2 2 2 5 2" xfId="52315" xr:uid="{00000000-0005-0000-0000-0000BB010000}"/>
    <cellStyle name="20% - Accent1 2 2 2 2 2 6" xfId="28474" xr:uid="{00000000-0005-0000-0000-0000BC010000}"/>
    <cellStyle name="20% - Accent1 2 2 2 2 2 7" xfId="39154" xr:uid="{00000000-0005-0000-0000-0000BD010000}"/>
    <cellStyle name="20% - Accent1 2 2 2 2 3" xfId="3165" xr:uid="{00000000-0005-0000-0000-0000BE010000}"/>
    <cellStyle name="20% - Accent1 2 2 2 2 3 2" xfId="11433" xr:uid="{00000000-0005-0000-0000-0000BF010000}"/>
    <cellStyle name="20% - Accent1 2 2 2 2 3 2 2" xfId="24592" xr:uid="{00000000-0005-0000-0000-0000C0010000}"/>
    <cellStyle name="20% - Accent1 2 2 2 2 3 2 2 2" xfId="61930" xr:uid="{00000000-0005-0000-0000-0000C1010000}"/>
    <cellStyle name="20% - Accent1 2 2 2 2 3 2 3" xfId="48771" xr:uid="{00000000-0005-0000-0000-0000C2010000}"/>
    <cellStyle name="20% - Accent1 2 2 2 2 3 3" xfId="6710" xr:uid="{00000000-0005-0000-0000-0000C3010000}"/>
    <cellStyle name="20% - Accent1 2 2 2 2 3 3 2" xfId="19869" xr:uid="{00000000-0005-0000-0000-0000C4010000}"/>
    <cellStyle name="20% - Accent1 2 2 2 2 3 3 2 2" xfId="57207" xr:uid="{00000000-0005-0000-0000-0000C5010000}"/>
    <cellStyle name="20% - Accent1 2 2 2 2 3 3 3" xfId="44048" xr:uid="{00000000-0005-0000-0000-0000C6010000}"/>
    <cellStyle name="20% - Accent1 2 2 2 2 3 4" xfId="16326" xr:uid="{00000000-0005-0000-0000-0000C7010000}"/>
    <cellStyle name="20% - Accent1 2 2 2 2 3 4 2" xfId="53664" xr:uid="{00000000-0005-0000-0000-0000C8010000}"/>
    <cellStyle name="20% - Accent1 2 2 2 2 3 5" xfId="32719" xr:uid="{00000000-0005-0000-0000-0000C9010000}"/>
    <cellStyle name="20% - Accent1 2 2 2 2 3 6" xfId="40503" xr:uid="{00000000-0005-0000-0000-0000CA010000}"/>
    <cellStyle name="20% - Accent1 2 2 2 2 4" xfId="9073" xr:uid="{00000000-0005-0000-0000-0000CB010000}"/>
    <cellStyle name="20% - Accent1 2 2 2 2 4 2" xfId="22232" xr:uid="{00000000-0005-0000-0000-0000CC010000}"/>
    <cellStyle name="20% - Accent1 2 2 2 2 4 2 2" xfId="59570" xr:uid="{00000000-0005-0000-0000-0000CD010000}"/>
    <cellStyle name="20% - Accent1 2 2 2 2 4 3" xfId="35431" xr:uid="{00000000-0005-0000-0000-0000CE010000}"/>
    <cellStyle name="20% - Accent1 2 2 2 2 4 4" xfId="46411" xr:uid="{00000000-0005-0000-0000-0000CF010000}"/>
    <cellStyle name="20% - Accent1 2 2 2 2 5" xfId="4350" xr:uid="{00000000-0005-0000-0000-0000D0010000}"/>
    <cellStyle name="20% - Accent1 2 2 2 2 5 2" xfId="17509" xr:uid="{00000000-0005-0000-0000-0000D1010000}"/>
    <cellStyle name="20% - Accent1 2 2 2 2 5 2 2" xfId="54847" xr:uid="{00000000-0005-0000-0000-0000D2010000}"/>
    <cellStyle name="20% - Accent1 2 2 2 2 5 3" xfId="30007" xr:uid="{00000000-0005-0000-0000-0000D3010000}"/>
    <cellStyle name="20% - Accent1 2 2 2 2 5 4" xfId="41688" xr:uid="{00000000-0005-0000-0000-0000D4010000}"/>
    <cellStyle name="20% - Accent1 2 2 2 2 6" xfId="13797" xr:uid="{00000000-0005-0000-0000-0000D5010000}"/>
    <cellStyle name="20% - Accent1 2 2 2 2 6 2" xfId="51135" xr:uid="{00000000-0005-0000-0000-0000D6010000}"/>
    <cellStyle name="20% - Accent1 2 2 2 2 7" xfId="27125" xr:uid="{00000000-0005-0000-0000-0000D7010000}"/>
    <cellStyle name="20% - Accent1 2 2 2 2 8" xfId="37974" xr:uid="{00000000-0005-0000-0000-0000D8010000}"/>
    <cellStyle name="20% - Accent1 2 2 2 3" xfId="410" xr:uid="{00000000-0005-0000-0000-0000D9010000}"/>
    <cellStyle name="20% - Accent1 2 2 2 3 2" xfId="1592" xr:uid="{00000000-0005-0000-0000-0000DA010000}"/>
    <cellStyle name="20% - Accent1 2 2 2 3 2 2" xfId="7666" xr:uid="{00000000-0005-0000-0000-0000DB010000}"/>
    <cellStyle name="20% - Accent1 2 2 2 3 2 2 2" xfId="12389" xr:uid="{00000000-0005-0000-0000-0000DC010000}"/>
    <cellStyle name="20% - Accent1 2 2 2 3 2 2 2 2" xfId="25548" xr:uid="{00000000-0005-0000-0000-0000DD010000}"/>
    <cellStyle name="20% - Accent1 2 2 2 3 2 2 2 2 2" xfId="62886" xr:uid="{00000000-0005-0000-0000-0000DE010000}"/>
    <cellStyle name="20% - Accent1 2 2 2 3 2 2 2 3" xfId="49727" xr:uid="{00000000-0005-0000-0000-0000DF010000}"/>
    <cellStyle name="20% - Accent1 2 2 2 3 2 2 3" xfId="20825" xr:uid="{00000000-0005-0000-0000-0000E0010000}"/>
    <cellStyle name="20% - Accent1 2 2 2 3 2 2 3 2" xfId="58163" xr:uid="{00000000-0005-0000-0000-0000E1010000}"/>
    <cellStyle name="20% - Accent1 2 2 2 3 2 2 4" xfId="33844" xr:uid="{00000000-0005-0000-0000-0000E2010000}"/>
    <cellStyle name="20% - Accent1 2 2 2 3 2 2 5" xfId="45004" xr:uid="{00000000-0005-0000-0000-0000E3010000}"/>
    <cellStyle name="20% - Accent1 2 2 2 3 2 3" xfId="10029" xr:uid="{00000000-0005-0000-0000-0000E4010000}"/>
    <cellStyle name="20% - Accent1 2 2 2 3 2 3 2" xfId="23188" xr:uid="{00000000-0005-0000-0000-0000E5010000}"/>
    <cellStyle name="20% - Accent1 2 2 2 3 2 3 2 2" xfId="60526" xr:uid="{00000000-0005-0000-0000-0000E6010000}"/>
    <cellStyle name="20% - Accent1 2 2 2 3 2 3 3" xfId="36556" xr:uid="{00000000-0005-0000-0000-0000E7010000}"/>
    <cellStyle name="20% - Accent1 2 2 2 3 2 3 4" xfId="47367" xr:uid="{00000000-0005-0000-0000-0000E8010000}"/>
    <cellStyle name="20% - Accent1 2 2 2 3 2 4" xfId="5306" xr:uid="{00000000-0005-0000-0000-0000E9010000}"/>
    <cellStyle name="20% - Accent1 2 2 2 3 2 4 2" xfId="18465" xr:uid="{00000000-0005-0000-0000-0000EA010000}"/>
    <cellStyle name="20% - Accent1 2 2 2 3 2 4 2 2" xfId="55803" xr:uid="{00000000-0005-0000-0000-0000EB010000}"/>
    <cellStyle name="20% - Accent1 2 2 2 3 2 4 3" xfId="31132" xr:uid="{00000000-0005-0000-0000-0000EC010000}"/>
    <cellStyle name="20% - Accent1 2 2 2 3 2 4 4" xfId="42644" xr:uid="{00000000-0005-0000-0000-0000ED010000}"/>
    <cellStyle name="20% - Accent1 2 2 2 3 2 5" xfId="14753" xr:uid="{00000000-0005-0000-0000-0000EE010000}"/>
    <cellStyle name="20% - Accent1 2 2 2 3 2 5 2" xfId="52091" xr:uid="{00000000-0005-0000-0000-0000EF010000}"/>
    <cellStyle name="20% - Accent1 2 2 2 3 2 6" xfId="28250" xr:uid="{00000000-0005-0000-0000-0000F0010000}"/>
    <cellStyle name="20% - Accent1 2 2 2 3 2 7" xfId="38930" xr:uid="{00000000-0005-0000-0000-0000F1010000}"/>
    <cellStyle name="20% - Accent1 2 2 2 3 3" xfId="2941" xr:uid="{00000000-0005-0000-0000-0000F2010000}"/>
    <cellStyle name="20% - Accent1 2 2 2 3 3 2" xfId="11209" xr:uid="{00000000-0005-0000-0000-0000F3010000}"/>
    <cellStyle name="20% - Accent1 2 2 2 3 3 2 2" xfId="24368" xr:uid="{00000000-0005-0000-0000-0000F4010000}"/>
    <cellStyle name="20% - Accent1 2 2 2 3 3 2 2 2" xfId="61706" xr:uid="{00000000-0005-0000-0000-0000F5010000}"/>
    <cellStyle name="20% - Accent1 2 2 2 3 3 2 3" xfId="48547" xr:uid="{00000000-0005-0000-0000-0000F6010000}"/>
    <cellStyle name="20% - Accent1 2 2 2 3 3 3" xfId="6486" xr:uid="{00000000-0005-0000-0000-0000F7010000}"/>
    <cellStyle name="20% - Accent1 2 2 2 3 3 3 2" xfId="19645" xr:uid="{00000000-0005-0000-0000-0000F8010000}"/>
    <cellStyle name="20% - Accent1 2 2 2 3 3 3 2 2" xfId="56983" xr:uid="{00000000-0005-0000-0000-0000F9010000}"/>
    <cellStyle name="20% - Accent1 2 2 2 3 3 3 3" xfId="43824" xr:uid="{00000000-0005-0000-0000-0000FA010000}"/>
    <cellStyle name="20% - Accent1 2 2 2 3 3 4" xfId="16102" xr:uid="{00000000-0005-0000-0000-0000FB010000}"/>
    <cellStyle name="20% - Accent1 2 2 2 3 3 4 2" xfId="53440" xr:uid="{00000000-0005-0000-0000-0000FC010000}"/>
    <cellStyle name="20% - Accent1 2 2 2 3 3 5" xfId="32495" xr:uid="{00000000-0005-0000-0000-0000FD010000}"/>
    <cellStyle name="20% - Accent1 2 2 2 3 3 6" xfId="40279" xr:uid="{00000000-0005-0000-0000-0000FE010000}"/>
    <cellStyle name="20% - Accent1 2 2 2 3 4" xfId="8849" xr:uid="{00000000-0005-0000-0000-0000FF010000}"/>
    <cellStyle name="20% - Accent1 2 2 2 3 4 2" xfId="22008" xr:uid="{00000000-0005-0000-0000-000000020000}"/>
    <cellStyle name="20% - Accent1 2 2 2 3 4 2 2" xfId="59346" xr:uid="{00000000-0005-0000-0000-000001020000}"/>
    <cellStyle name="20% - Accent1 2 2 2 3 4 3" xfId="35207" xr:uid="{00000000-0005-0000-0000-000002020000}"/>
    <cellStyle name="20% - Accent1 2 2 2 3 4 4" xfId="46187" xr:uid="{00000000-0005-0000-0000-000003020000}"/>
    <cellStyle name="20% - Accent1 2 2 2 3 5" xfId="4126" xr:uid="{00000000-0005-0000-0000-000004020000}"/>
    <cellStyle name="20% - Accent1 2 2 2 3 5 2" xfId="17285" xr:uid="{00000000-0005-0000-0000-000005020000}"/>
    <cellStyle name="20% - Accent1 2 2 2 3 5 2 2" xfId="54623" xr:uid="{00000000-0005-0000-0000-000006020000}"/>
    <cellStyle name="20% - Accent1 2 2 2 3 5 3" xfId="29783" xr:uid="{00000000-0005-0000-0000-000007020000}"/>
    <cellStyle name="20% - Accent1 2 2 2 3 5 4" xfId="41464" xr:uid="{00000000-0005-0000-0000-000008020000}"/>
    <cellStyle name="20% - Accent1 2 2 2 3 6" xfId="13573" xr:uid="{00000000-0005-0000-0000-000009020000}"/>
    <cellStyle name="20% - Accent1 2 2 2 3 6 2" xfId="50911" xr:uid="{00000000-0005-0000-0000-00000A020000}"/>
    <cellStyle name="20% - Accent1 2 2 2 3 7" xfId="26901" xr:uid="{00000000-0005-0000-0000-00000B020000}"/>
    <cellStyle name="20% - Accent1 2 2 2 3 8" xfId="37750" xr:uid="{00000000-0005-0000-0000-00000C020000}"/>
    <cellStyle name="20% - Accent1 2 2 2 4" xfId="831" xr:uid="{00000000-0005-0000-0000-00000D020000}"/>
    <cellStyle name="20% - Accent1 2 2 2 4 2" xfId="2013" xr:uid="{00000000-0005-0000-0000-00000E020000}"/>
    <cellStyle name="20% - Accent1 2 2 2 4 2 2" xfId="8087" xr:uid="{00000000-0005-0000-0000-00000F020000}"/>
    <cellStyle name="20% - Accent1 2 2 2 4 2 2 2" xfId="12810" xr:uid="{00000000-0005-0000-0000-000010020000}"/>
    <cellStyle name="20% - Accent1 2 2 2 4 2 2 2 2" xfId="25969" xr:uid="{00000000-0005-0000-0000-000011020000}"/>
    <cellStyle name="20% - Accent1 2 2 2 4 2 2 2 2 2" xfId="63307" xr:uid="{00000000-0005-0000-0000-000012020000}"/>
    <cellStyle name="20% - Accent1 2 2 2 4 2 2 2 3" xfId="50148" xr:uid="{00000000-0005-0000-0000-000013020000}"/>
    <cellStyle name="20% - Accent1 2 2 2 4 2 2 3" xfId="21246" xr:uid="{00000000-0005-0000-0000-000014020000}"/>
    <cellStyle name="20% - Accent1 2 2 2 4 2 2 3 2" xfId="58584" xr:uid="{00000000-0005-0000-0000-000015020000}"/>
    <cellStyle name="20% - Accent1 2 2 2 4 2 2 4" xfId="34265" xr:uid="{00000000-0005-0000-0000-000016020000}"/>
    <cellStyle name="20% - Accent1 2 2 2 4 2 2 5" xfId="45425" xr:uid="{00000000-0005-0000-0000-000017020000}"/>
    <cellStyle name="20% - Accent1 2 2 2 4 2 3" xfId="10450" xr:uid="{00000000-0005-0000-0000-000018020000}"/>
    <cellStyle name="20% - Accent1 2 2 2 4 2 3 2" xfId="23609" xr:uid="{00000000-0005-0000-0000-000019020000}"/>
    <cellStyle name="20% - Accent1 2 2 2 4 2 3 2 2" xfId="60947" xr:uid="{00000000-0005-0000-0000-00001A020000}"/>
    <cellStyle name="20% - Accent1 2 2 2 4 2 3 3" xfId="36977" xr:uid="{00000000-0005-0000-0000-00001B020000}"/>
    <cellStyle name="20% - Accent1 2 2 2 4 2 3 4" xfId="47788" xr:uid="{00000000-0005-0000-0000-00001C020000}"/>
    <cellStyle name="20% - Accent1 2 2 2 4 2 4" xfId="5727" xr:uid="{00000000-0005-0000-0000-00001D020000}"/>
    <cellStyle name="20% - Accent1 2 2 2 4 2 4 2" xfId="18886" xr:uid="{00000000-0005-0000-0000-00001E020000}"/>
    <cellStyle name="20% - Accent1 2 2 2 4 2 4 2 2" xfId="56224" xr:uid="{00000000-0005-0000-0000-00001F020000}"/>
    <cellStyle name="20% - Accent1 2 2 2 4 2 4 3" xfId="31553" xr:uid="{00000000-0005-0000-0000-000020020000}"/>
    <cellStyle name="20% - Accent1 2 2 2 4 2 4 4" xfId="43065" xr:uid="{00000000-0005-0000-0000-000021020000}"/>
    <cellStyle name="20% - Accent1 2 2 2 4 2 5" xfId="15174" xr:uid="{00000000-0005-0000-0000-000022020000}"/>
    <cellStyle name="20% - Accent1 2 2 2 4 2 5 2" xfId="52512" xr:uid="{00000000-0005-0000-0000-000023020000}"/>
    <cellStyle name="20% - Accent1 2 2 2 4 2 6" xfId="28671" xr:uid="{00000000-0005-0000-0000-000024020000}"/>
    <cellStyle name="20% - Accent1 2 2 2 4 2 7" xfId="39351" xr:uid="{00000000-0005-0000-0000-000025020000}"/>
    <cellStyle name="20% - Accent1 2 2 2 4 3" xfId="3362" xr:uid="{00000000-0005-0000-0000-000026020000}"/>
    <cellStyle name="20% - Accent1 2 2 2 4 3 2" xfId="11630" xr:uid="{00000000-0005-0000-0000-000027020000}"/>
    <cellStyle name="20% - Accent1 2 2 2 4 3 2 2" xfId="24789" xr:uid="{00000000-0005-0000-0000-000028020000}"/>
    <cellStyle name="20% - Accent1 2 2 2 4 3 2 2 2" xfId="62127" xr:uid="{00000000-0005-0000-0000-000029020000}"/>
    <cellStyle name="20% - Accent1 2 2 2 4 3 2 3" xfId="48968" xr:uid="{00000000-0005-0000-0000-00002A020000}"/>
    <cellStyle name="20% - Accent1 2 2 2 4 3 3" xfId="6907" xr:uid="{00000000-0005-0000-0000-00002B020000}"/>
    <cellStyle name="20% - Accent1 2 2 2 4 3 3 2" xfId="20066" xr:uid="{00000000-0005-0000-0000-00002C020000}"/>
    <cellStyle name="20% - Accent1 2 2 2 4 3 3 2 2" xfId="57404" xr:uid="{00000000-0005-0000-0000-00002D020000}"/>
    <cellStyle name="20% - Accent1 2 2 2 4 3 3 3" xfId="44245" xr:uid="{00000000-0005-0000-0000-00002E020000}"/>
    <cellStyle name="20% - Accent1 2 2 2 4 3 4" xfId="16523" xr:uid="{00000000-0005-0000-0000-00002F020000}"/>
    <cellStyle name="20% - Accent1 2 2 2 4 3 4 2" xfId="53861" xr:uid="{00000000-0005-0000-0000-000030020000}"/>
    <cellStyle name="20% - Accent1 2 2 2 4 3 5" xfId="32916" xr:uid="{00000000-0005-0000-0000-000031020000}"/>
    <cellStyle name="20% - Accent1 2 2 2 4 3 6" xfId="40700" xr:uid="{00000000-0005-0000-0000-000032020000}"/>
    <cellStyle name="20% - Accent1 2 2 2 4 4" xfId="9270" xr:uid="{00000000-0005-0000-0000-000033020000}"/>
    <cellStyle name="20% - Accent1 2 2 2 4 4 2" xfId="22429" xr:uid="{00000000-0005-0000-0000-000034020000}"/>
    <cellStyle name="20% - Accent1 2 2 2 4 4 2 2" xfId="59767" xr:uid="{00000000-0005-0000-0000-000035020000}"/>
    <cellStyle name="20% - Accent1 2 2 2 4 4 3" xfId="35628" xr:uid="{00000000-0005-0000-0000-000036020000}"/>
    <cellStyle name="20% - Accent1 2 2 2 4 4 4" xfId="46608" xr:uid="{00000000-0005-0000-0000-000037020000}"/>
    <cellStyle name="20% - Accent1 2 2 2 4 5" xfId="4547" xr:uid="{00000000-0005-0000-0000-000038020000}"/>
    <cellStyle name="20% - Accent1 2 2 2 4 5 2" xfId="17706" xr:uid="{00000000-0005-0000-0000-000039020000}"/>
    <cellStyle name="20% - Accent1 2 2 2 4 5 2 2" xfId="55044" xr:uid="{00000000-0005-0000-0000-00003A020000}"/>
    <cellStyle name="20% - Accent1 2 2 2 4 5 3" xfId="30204" xr:uid="{00000000-0005-0000-0000-00003B020000}"/>
    <cellStyle name="20% - Accent1 2 2 2 4 5 4" xfId="41885" xr:uid="{00000000-0005-0000-0000-00003C020000}"/>
    <cellStyle name="20% - Accent1 2 2 2 4 6" xfId="13994" xr:uid="{00000000-0005-0000-0000-00003D020000}"/>
    <cellStyle name="20% - Accent1 2 2 2 4 6 2" xfId="51332" xr:uid="{00000000-0005-0000-0000-00003E020000}"/>
    <cellStyle name="20% - Accent1 2 2 2 4 7" xfId="27322" xr:uid="{00000000-0005-0000-0000-00003F020000}"/>
    <cellStyle name="20% - Accent1 2 2 2 4 8" xfId="38171" xr:uid="{00000000-0005-0000-0000-000040020000}"/>
    <cellStyle name="20% - Accent1 2 2 2 5" xfId="1000" xr:uid="{00000000-0005-0000-0000-000041020000}"/>
    <cellStyle name="20% - Accent1 2 2 2 5 2" xfId="2182" xr:uid="{00000000-0005-0000-0000-000042020000}"/>
    <cellStyle name="20% - Accent1 2 2 2 5 2 2" xfId="8256" xr:uid="{00000000-0005-0000-0000-000043020000}"/>
    <cellStyle name="20% - Accent1 2 2 2 5 2 2 2" xfId="12979" xr:uid="{00000000-0005-0000-0000-000044020000}"/>
    <cellStyle name="20% - Accent1 2 2 2 5 2 2 2 2" xfId="26138" xr:uid="{00000000-0005-0000-0000-000045020000}"/>
    <cellStyle name="20% - Accent1 2 2 2 5 2 2 2 2 2" xfId="63476" xr:uid="{00000000-0005-0000-0000-000046020000}"/>
    <cellStyle name="20% - Accent1 2 2 2 5 2 2 2 3" xfId="50317" xr:uid="{00000000-0005-0000-0000-000047020000}"/>
    <cellStyle name="20% - Accent1 2 2 2 5 2 2 3" xfId="21415" xr:uid="{00000000-0005-0000-0000-000048020000}"/>
    <cellStyle name="20% - Accent1 2 2 2 5 2 2 3 2" xfId="58753" xr:uid="{00000000-0005-0000-0000-000049020000}"/>
    <cellStyle name="20% - Accent1 2 2 2 5 2 2 4" xfId="34434" xr:uid="{00000000-0005-0000-0000-00004A020000}"/>
    <cellStyle name="20% - Accent1 2 2 2 5 2 2 5" xfId="45594" xr:uid="{00000000-0005-0000-0000-00004B020000}"/>
    <cellStyle name="20% - Accent1 2 2 2 5 2 3" xfId="10619" xr:uid="{00000000-0005-0000-0000-00004C020000}"/>
    <cellStyle name="20% - Accent1 2 2 2 5 2 3 2" xfId="23778" xr:uid="{00000000-0005-0000-0000-00004D020000}"/>
    <cellStyle name="20% - Accent1 2 2 2 5 2 3 2 2" xfId="61116" xr:uid="{00000000-0005-0000-0000-00004E020000}"/>
    <cellStyle name="20% - Accent1 2 2 2 5 2 3 3" xfId="37146" xr:uid="{00000000-0005-0000-0000-00004F020000}"/>
    <cellStyle name="20% - Accent1 2 2 2 5 2 3 4" xfId="47957" xr:uid="{00000000-0005-0000-0000-000050020000}"/>
    <cellStyle name="20% - Accent1 2 2 2 5 2 4" xfId="5896" xr:uid="{00000000-0005-0000-0000-000051020000}"/>
    <cellStyle name="20% - Accent1 2 2 2 5 2 4 2" xfId="19055" xr:uid="{00000000-0005-0000-0000-000052020000}"/>
    <cellStyle name="20% - Accent1 2 2 2 5 2 4 2 2" xfId="56393" xr:uid="{00000000-0005-0000-0000-000053020000}"/>
    <cellStyle name="20% - Accent1 2 2 2 5 2 4 3" xfId="31722" xr:uid="{00000000-0005-0000-0000-000054020000}"/>
    <cellStyle name="20% - Accent1 2 2 2 5 2 4 4" xfId="43234" xr:uid="{00000000-0005-0000-0000-000055020000}"/>
    <cellStyle name="20% - Accent1 2 2 2 5 2 5" xfId="15343" xr:uid="{00000000-0005-0000-0000-000056020000}"/>
    <cellStyle name="20% - Accent1 2 2 2 5 2 5 2" xfId="52681" xr:uid="{00000000-0005-0000-0000-000057020000}"/>
    <cellStyle name="20% - Accent1 2 2 2 5 2 6" xfId="28840" xr:uid="{00000000-0005-0000-0000-000058020000}"/>
    <cellStyle name="20% - Accent1 2 2 2 5 2 7" xfId="39520" xr:uid="{00000000-0005-0000-0000-000059020000}"/>
    <cellStyle name="20% - Accent1 2 2 2 5 3" xfId="3531" xr:uid="{00000000-0005-0000-0000-00005A020000}"/>
    <cellStyle name="20% - Accent1 2 2 2 5 3 2" xfId="11799" xr:uid="{00000000-0005-0000-0000-00005B020000}"/>
    <cellStyle name="20% - Accent1 2 2 2 5 3 2 2" xfId="24958" xr:uid="{00000000-0005-0000-0000-00005C020000}"/>
    <cellStyle name="20% - Accent1 2 2 2 5 3 2 2 2" xfId="62296" xr:uid="{00000000-0005-0000-0000-00005D020000}"/>
    <cellStyle name="20% - Accent1 2 2 2 5 3 2 3" xfId="49137" xr:uid="{00000000-0005-0000-0000-00005E020000}"/>
    <cellStyle name="20% - Accent1 2 2 2 5 3 3" xfId="7076" xr:uid="{00000000-0005-0000-0000-00005F020000}"/>
    <cellStyle name="20% - Accent1 2 2 2 5 3 3 2" xfId="20235" xr:uid="{00000000-0005-0000-0000-000060020000}"/>
    <cellStyle name="20% - Accent1 2 2 2 5 3 3 2 2" xfId="57573" xr:uid="{00000000-0005-0000-0000-000061020000}"/>
    <cellStyle name="20% - Accent1 2 2 2 5 3 3 3" xfId="44414" xr:uid="{00000000-0005-0000-0000-000062020000}"/>
    <cellStyle name="20% - Accent1 2 2 2 5 3 4" xfId="16692" xr:uid="{00000000-0005-0000-0000-000063020000}"/>
    <cellStyle name="20% - Accent1 2 2 2 5 3 4 2" xfId="54030" xr:uid="{00000000-0005-0000-0000-000064020000}"/>
    <cellStyle name="20% - Accent1 2 2 2 5 3 5" xfId="33085" xr:uid="{00000000-0005-0000-0000-000065020000}"/>
    <cellStyle name="20% - Accent1 2 2 2 5 3 6" xfId="40869" xr:uid="{00000000-0005-0000-0000-000066020000}"/>
    <cellStyle name="20% - Accent1 2 2 2 5 4" xfId="9439" xr:uid="{00000000-0005-0000-0000-000067020000}"/>
    <cellStyle name="20% - Accent1 2 2 2 5 4 2" xfId="22598" xr:uid="{00000000-0005-0000-0000-000068020000}"/>
    <cellStyle name="20% - Accent1 2 2 2 5 4 2 2" xfId="59936" xr:uid="{00000000-0005-0000-0000-000069020000}"/>
    <cellStyle name="20% - Accent1 2 2 2 5 4 3" xfId="35797" xr:uid="{00000000-0005-0000-0000-00006A020000}"/>
    <cellStyle name="20% - Accent1 2 2 2 5 4 4" xfId="46777" xr:uid="{00000000-0005-0000-0000-00006B020000}"/>
    <cellStyle name="20% - Accent1 2 2 2 5 5" xfId="4716" xr:uid="{00000000-0005-0000-0000-00006C020000}"/>
    <cellStyle name="20% - Accent1 2 2 2 5 5 2" xfId="17875" xr:uid="{00000000-0005-0000-0000-00006D020000}"/>
    <cellStyle name="20% - Accent1 2 2 2 5 5 2 2" xfId="55213" xr:uid="{00000000-0005-0000-0000-00006E020000}"/>
    <cellStyle name="20% - Accent1 2 2 2 5 5 3" xfId="30373" xr:uid="{00000000-0005-0000-0000-00006F020000}"/>
    <cellStyle name="20% - Accent1 2 2 2 5 5 4" xfId="42054" xr:uid="{00000000-0005-0000-0000-000070020000}"/>
    <cellStyle name="20% - Accent1 2 2 2 5 6" xfId="14163" xr:uid="{00000000-0005-0000-0000-000071020000}"/>
    <cellStyle name="20% - Accent1 2 2 2 5 6 2" xfId="51501" xr:uid="{00000000-0005-0000-0000-000072020000}"/>
    <cellStyle name="20% - Accent1 2 2 2 5 7" xfId="27491" xr:uid="{00000000-0005-0000-0000-000073020000}"/>
    <cellStyle name="20% - Accent1 2 2 2 5 8" xfId="38340" xr:uid="{00000000-0005-0000-0000-000074020000}"/>
    <cellStyle name="20% - Accent1 2 2 2 6" xfId="1171" xr:uid="{00000000-0005-0000-0000-000075020000}"/>
    <cellStyle name="20% - Accent1 2 2 2 6 2" xfId="2351" xr:uid="{00000000-0005-0000-0000-000076020000}"/>
    <cellStyle name="20% - Accent1 2 2 2 6 2 2" xfId="8425" xr:uid="{00000000-0005-0000-0000-000077020000}"/>
    <cellStyle name="20% - Accent1 2 2 2 6 2 2 2" xfId="13148" xr:uid="{00000000-0005-0000-0000-000078020000}"/>
    <cellStyle name="20% - Accent1 2 2 2 6 2 2 2 2" xfId="26307" xr:uid="{00000000-0005-0000-0000-000079020000}"/>
    <cellStyle name="20% - Accent1 2 2 2 6 2 2 2 2 2" xfId="63645" xr:uid="{00000000-0005-0000-0000-00007A020000}"/>
    <cellStyle name="20% - Accent1 2 2 2 6 2 2 2 3" xfId="50486" xr:uid="{00000000-0005-0000-0000-00007B020000}"/>
    <cellStyle name="20% - Accent1 2 2 2 6 2 2 3" xfId="21584" xr:uid="{00000000-0005-0000-0000-00007C020000}"/>
    <cellStyle name="20% - Accent1 2 2 2 6 2 2 3 2" xfId="58922" xr:uid="{00000000-0005-0000-0000-00007D020000}"/>
    <cellStyle name="20% - Accent1 2 2 2 6 2 2 4" xfId="34603" xr:uid="{00000000-0005-0000-0000-00007E020000}"/>
    <cellStyle name="20% - Accent1 2 2 2 6 2 2 5" xfId="45763" xr:uid="{00000000-0005-0000-0000-00007F020000}"/>
    <cellStyle name="20% - Accent1 2 2 2 6 2 3" xfId="10788" xr:uid="{00000000-0005-0000-0000-000080020000}"/>
    <cellStyle name="20% - Accent1 2 2 2 6 2 3 2" xfId="23947" xr:uid="{00000000-0005-0000-0000-000081020000}"/>
    <cellStyle name="20% - Accent1 2 2 2 6 2 3 2 2" xfId="61285" xr:uid="{00000000-0005-0000-0000-000082020000}"/>
    <cellStyle name="20% - Accent1 2 2 2 6 2 3 3" xfId="37315" xr:uid="{00000000-0005-0000-0000-000083020000}"/>
    <cellStyle name="20% - Accent1 2 2 2 6 2 3 4" xfId="48126" xr:uid="{00000000-0005-0000-0000-000084020000}"/>
    <cellStyle name="20% - Accent1 2 2 2 6 2 4" xfId="6065" xr:uid="{00000000-0005-0000-0000-000085020000}"/>
    <cellStyle name="20% - Accent1 2 2 2 6 2 4 2" xfId="19224" xr:uid="{00000000-0005-0000-0000-000086020000}"/>
    <cellStyle name="20% - Accent1 2 2 2 6 2 4 2 2" xfId="56562" xr:uid="{00000000-0005-0000-0000-000087020000}"/>
    <cellStyle name="20% - Accent1 2 2 2 6 2 4 3" xfId="31891" xr:uid="{00000000-0005-0000-0000-000088020000}"/>
    <cellStyle name="20% - Accent1 2 2 2 6 2 4 4" xfId="43403" xr:uid="{00000000-0005-0000-0000-000089020000}"/>
    <cellStyle name="20% - Accent1 2 2 2 6 2 5" xfId="15512" xr:uid="{00000000-0005-0000-0000-00008A020000}"/>
    <cellStyle name="20% - Accent1 2 2 2 6 2 5 2" xfId="52850" xr:uid="{00000000-0005-0000-0000-00008B020000}"/>
    <cellStyle name="20% - Accent1 2 2 2 6 2 6" xfId="29009" xr:uid="{00000000-0005-0000-0000-00008C020000}"/>
    <cellStyle name="20% - Accent1 2 2 2 6 2 7" xfId="39689" xr:uid="{00000000-0005-0000-0000-00008D020000}"/>
    <cellStyle name="20% - Accent1 2 2 2 6 3" xfId="3700" xr:uid="{00000000-0005-0000-0000-00008E020000}"/>
    <cellStyle name="20% - Accent1 2 2 2 6 3 2" xfId="11968" xr:uid="{00000000-0005-0000-0000-00008F020000}"/>
    <cellStyle name="20% - Accent1 2 2 2 6 3 2 2" xfId="25127" xr:uid="{00000000-0005-0000-0000-000090020000}"/>
    <cellStyle name="20% - Accent1 2 2 2 6 3 2 2 2" xfId="62465" xr:uid="{00000000-0005-0000-0000-000091020000}"/>
    <cellStyle name="20% - Accent1 2 2 2 6 3 2 3" xfId="49306" xr:uid="{00000000-0005-0000-0000-000092020000}"/>
    <cellStyle name="20% - Accent1 2 2 2 6 3 3" xfId="7245" xr:uid="{00000000-0005-0000-0000-000093020000}"/>
    <cellStyle name="20% - Accent1 2 2 2 6 3 3 2" xfId="20404" xr:uid="{00000000-0005-0000-0000-000094020000}"/>
    <cellStyle name="20% - Accent1 2 2 2 6 3 3 2 2" xfId="57742" xr:uid="{00000000-0005-0000-0000-000095020000}"/>
    <cellStyle name="20% - Accent1 2 2 2 6 3 3 3" xfId="44583" xr:uid="{00000000-0005-0000-0000-000096020000}"/>
    <cellStyle name="20% - Accent1 2 2 2 6 3 4" xfId="16861" xr:uid="{00000000-0005-0000-0000-000097020000}"/>
    <cellStyle name="20% - Accent1 2 2 2 6 3 4 2" xfId="54199" xr:uid="{00000000-0005-0000-0000-000098020000}"/>
    <cellStyle name="20% - Accent1 2 2 2 6 3 5" xfId="33254" xr:uid="{00000000-0005-0000-0000-000099020000}"/>
    <cellStyle name="20% - Accent1 2 2 2 6 3 6" xfId="41038" xr:uid="{00000000-0005-0000-0000-00009A020000}"/>
    <cellStyle name="20% - Accent1 2 2 2 6 4" xfId="9608" xr:uid="{00000000-0005-0000-0000-00009B020000}"/>
    <cellStyle name="20% - Accent1 2 2 2 6 4 2" xfId="22767" xr:uid="{00000000-0005-0000-0000-00009C020000}"/>
    <cellStyle name="20% - Accent1 2 2 2 6 4 2 2" xfId="60105" xr:uid="{00000000-0005-0000-0000-00009D020000}"/>
    <cellStyle name="20% - Accent1 2 2 2 6 4 3" xfId="35966" xr:uid="{00000000-0005-0000-0000-00009E020000}"/>
    <cellStyle name="20% - Accent1 2 2 2 6 4 4" xfId="46946" xr:uid="{00000000-0005-0000-0000-00009F020000}"/>
    <cellStyle name="20% - Accent1 2 2 2 6 5" xfId="4885" xr:uid="{00000000-0005-0000-0000-0000A0020000}"/>
    <cellStyle name="20% - Accent1 2 2 2 6 5 2" xfId="18044" xr:uid="{00000000-0005-0000-0000-0000A1020000}"/>
    <cellStyle name="20% - Accent1 2 2 2 6 5 2 2" xfId="55382" xr:uid="{00000000-0005-0000-0000-0000A2020000}"/>
    <cellStyle name="20% - Accent1 2 2 2 6 5 3" xfId="30542" xr:uid="{00000000-0005-0000-0000-0000A3020000}"/>
    <cellStyle name="20% - Accent1 2 2 2 6 5 4" xfId="42223" xr:uid="{00000000-0005-0000-0000-0000A4020000}"/>
    <cellStyle name="20% - Accent1 2 2 2 6 6" xfId="14332" xr:uid="{00000000-0005-0000-0000-0000A5020000}"/>
    <cellStyle name="20% - Accent1 2 2 2 6 6 2" xfId="51670" xr:uid="{00000000-0005-0000-0000-0000A6020000}"/>
    <cellStyle name="20% - Accent1 2 2 2 6 7" xfId="27660" xr:uid="{00000000-0005-0000-0000-0000A7020000}"/>
    <cellStyle name="20% - Accent1 2 2 2 6 8" xfId="38509" xr:uid="{00000000-0005-0000-0000-0000A8020000}"/>
    <cellStyle name="20% - Accent1 2 2 2 7" xfId="1395" xr:uid="{00000000-0005-0000-0000-0000A9020000}"/>
    <cellStyle name="20% - Accent1 2 2 2 7 2" xfId="2744" xr:uid="{00000000-0005-0000-0000-0000AA020000}"/>
    <cellStyle name="20% - Accent1 2 2 2 7 2 2" xfId="12192" xr:uid="{00000000-0005-0000-0000-0000AB020000}"/>
    <cellStyle name="20% - Accent1 2 2 2 7 2 2 2" xfId="25351" xr:uid="{00000000-0005-0000-0000-0000AC020000}"/>
    <cellStyle name="20% - Accent1 2 2 2 7 2 2 2 2" xfId="62689" xr:uid="{00000000-0005-0000-0000-0000AD020000}"/>
    <cellStyle name="20% - Accent1 2 2 2 7 2 2 3" xfId="33647" xr:uid="{00000000-0005-0000-0000-0000AE020000}"/>
    <cellStyle name="20% - Accent1 2 2 2 7 2 2 4" xfId="49530" xr:uid="{00000000-0005-0000-0000-0000AF020000}"/>
    <cellStyle name="20% - Accent1 2 2 2 7 2 3" xfId="7469" xr:uid="{00000000-0005-0000-0000-0000B0020000}"/>
    <cellStyle name="20% - Accent1 2 2 2 7 2 3 2" xfId="20628" xr:uid="{00000000-0005-0000-0000-0000B1020000}"/>
    <cellStyle name="20% - Accent1 2 2 2 7 2 3 2 2" xfId="57966" xr:uid="{00000000-0005-0000-0000-0000B2020000}"/>
    <cellStyle name="20% - Accent1 2 2 2 7 2 3 3" xfId="36359" xr:uid="{00000000-0005-0000-0000-0000B3020000}"/>
    <cellStyle name="20% - Accent1 2 2 2 7 2 3 4" xfId="44807" xr:uid="{00000000-0005-0000-0000-0000B4020000}"/>
    <cellStyle name="20% - Accent1 2 2 2 7 2 4" xfId="15905" xr:uid="{00000000-0005-0000-0000-0000B5020000}"/>
    <cellStyle name="20% - Accent1 2 2 2 7 2 4 2" xfId="30935" xr:uid="{00000000-0005-0000-0000-0000B6020000}"/>
    <cellStyle name="20% - Accent1 2 2 2 7 2 4 3" xfId="53243" xr:uid="{00000000-0005-0000-0000-0000B7020000}"/>
    <cellStyle name="20% - Accent1 2 2 2 7 2 5" xfId="28053" xr:uid="{00000000-0005-0000-0000-0000B8020000}"/>
    <cellStyle name="20% - Accent1 2 2 2 7 2 6" xfId="40082" xr:uid="{00000000-0005-0000-0000-0000B9020000}"/>
    <cellStyle name="20% - Accent1 2 2 2 7 3" xfId="9832" xr:uid="{00000000-0005-0000-0000-0000BA020000}"/>
    <cellStyle name="20% - Accent1 2 2 2 7 3 2" xfId="22991" xr:uid="{00000000-0005-0000-0000-0000BB020000}"/>
    <cellStyle name="20% - Accent1 2 2 2 7 3 2 2" xfId="60329" xr:uid="{00000000-0005-0000-0000-0000BC020000}"/>
    <cellStyle name="20% - Accent1 2 2 2 7 3 3" xfId="32298" xr:uid="{00000000-0005-0000-0000-0000BD020000}"/>
    <cellStyle name="20% - Accent1 2 2 2 7 3 4" xfId="47170" xr:uid="{00000000-0005-0000-0000-0000BE020000}"/>
    <cellStyle name="20% - Accent1 2 2 2 7 4" xfId="5109" xr:uid="{00000000-0005-0000-0000-0000BF020000}"/>
    <cellStyle name="20% - Accent1 2 2 2 7 4 2" xfId="18268" xr:uid="{00000000-0005-0000-0000-0000C0020000}"/>
    <cellStyle name="20% - Accent1 2 2 2 7 4 2 2" xfId="55606" xr:uid="{00000000-0005-0000-0000-0000C1020000}"/>
    <cellStyle name="20% - Accent1 2 2 2 7 4 3" xfId="35010" xr:uid="{00000000-0005-0000-0000-0000C2020000}"/>
    <cellStyle name="20% - Accent1 2 2 2 7 4 4" xfId="42447" xr:uid="{00000000-0005-0000-0000-0000C3020000}"/>
    <cellStyle name="20% - Accent1 2 2 2 7 5" xfId="14556" xr:uid="{00000000-0005-0000-0000-0000C4020000}"/>
    <cellStyle name="20% - Accent1 2 2 2 7 5 2" xfId="29586" xr:uid="{00000000-0005-0000-0000-0000C5020000}"/>
    <cellStyle name="20% - Accent1 2 2 2 7 5 3" xfId="51894" xr:uid="{00000000-0005-0000-0000-0000C6020000}"/>
    <cellStyle name="20% - Accent1 2 2 2 7 6" xfId="26704" xr:uid="{00000000-0005-0000-0000-0000C7020000}"/>
    <cellStyle name="20% - Accent1 2 2 2 7 7" xfId="38733" xr:uid="{00000000-0005-0000-0000-0000C8020000}"/>
    <cellStyle name="20% - Accent1 2 2 2 8" xfId="2520" xr:uid="{00000000-0005-0000-0000-0000C9020000}"/>
    <cellStyle name="20% - Accent1 2 2 2 8 2" xfId="11012" xr:uid="{00000000-0005-0000-0000-0000CA020000}"/>
    <cellStyle name="20% - Accent1 2 2 2 8 2 2" xfId="24171" xr:uid="{00000000-0005-0000-0000-0000CB020000}"/>
    <cellStyle name="20% - Accent1 2 2 2 8 2 2 2" xfId="61509" xr:uid="{00000000-0005-0000-0000-0000CC020000}"/>
    <cellStyle name="20% - Accent1 2 2 2 8 2 3" xfId="33423" xr:uid="{00000000-0005-0000-0000-0000CD020000}"/>
    <cellStyle name="20% - Accent1 2 2 2 8 2 4" xfId="48350" xr:uid="{00000000-0005-0000-0000-0000CE020000}"/>
    <cellStyle name="20% - Accent1 2 2 2 8 3" xfId="6289" xr:uid="{00000000-0005-0000-0000-0000CF020000}"/>
    <cellStyle name="20% - Accent1 2 2 2 8 3 2" xfId="19448" xr:uid="{00000000-0005-0000-0000-0000D0020000}"/>
    <cellStyle name="20% - Accent1 2 2 2 8 3 2 2" xfId="56786" xr:uid="{00000000-0005-0000-0000-0000D1020000}"/>
    <cellStyle name="20% - Accent1 2 2 2 8 3 3" xfId="36135" xr:uid="{00000000-0005-0000-0000-0000D2020000}"/>
    <cellStyle name="20% - Accent1 2 2 2 8 3 4" xfId="43627" xr:uid="{00000000-0005-0000-0000-0000D3020000}"/>
    <cellStyle name="20% - Accent1 2 2 2 8 4" xfId="15681" xr:uid="{00000000-0005-0000-0000-0000D4020000}"/>
    <cellStyle name="20% - Accent1 2 2 2 8 4 2" xfId="30711" xr:uid="{00000000-0005-0000-0000-0000D5020000}"/>
    <cellStyle name="20% - Accent1 2 2 2 8 4 3" xfId="53019" xr:uid="{00000000-0005-0000-0000-0000D6020000}"/>
    <cellStyle name="20% - Accent1 2 2 2 8 5" xfId="27829" xr:uid="{00000000-0005-0000-0000-0000D7020000}"/>
    <cellStyle name="20% - Accent1 2 2 2 8 6" xfId="39858" xr:uid="{00000000-0005-0000-0000-0000D8020000}"/>
    <cellStyle name="20% - Accent1 2 2 2 9" xfId="8652" xr:uid="{00000000-0005-0000-0000-0000D9020000}"/>
    <cellStyle name="20% - Accent1 2 2 2 9 2" xfId="21811" xr:uid="{00000000-0005-0000-0000-0000DA020000}"/>
    <cellStyle name="20% - Accent1 2 2 2 9 2 2" xfId="59149" xr:uid="{00000000-0005-0000-0000-0000DB020000}"/>
    <cellStyle name="20% - Accent1 2 2 2 9 3" xfId="29362" xr:uid="{00000000-0005-0000-0000-0000DC020000}"/>
    <cellStyle name="20% - Accent1 2 2 2 9 4" xfId="45990" xr:uid="{00000000-0005-0000-0000-0000DD020000}"/>
    <cellStyle name="20% - Accent1 2 2 3" xfId="522" xr:uid="{00000000-0005-0000-0000-0000DE020000}"/>
    <cellStyle name="20% - Accent1 2 2 3 2" xfId="1704" xr:uid="{00000000-0005-0000-0000-0000DF020000}"/>
    <cellStyle name="20% - Accent1 2 2 3 2 2" xfId="7778" xr:uid="{00000000-0005-0000-0000-0000E0020000}"/>
    <cellStyle name="20% - Accent1 2 2 3 2 2 2" xfId="12501" xr:uid="{00000000-0005-0000-0000-0000E1020000}"/>
    <cellStyle name="20% - Accent1 2 2 3 2 2 2 2" xfId="25660" xr:uid="{00000000-0005-0000-0000-0000E2020000}"/>
    <cellStyle name="20% - Accent1 2 2 3 2 2 2 2 2" xfId="62998" xr:uid="{00000000-0005-0000-0000-0000E3020000}"/>
    <cellStyle name="20% - Accent1 2 2 3 2 2 2 3" xfId="49839" xr:uid="{00000000-0005-0000-0000-0000E4020000}"/>
    <cellStyle name="20% - Accent1 2 2 3 2 2 3" xfId="20937" xr:uid="{00000000-0005-0000-0000-0000E5020000}"/>
    <cellStyle name="20% - Accent1 2 2 3 2 2 3 2" xfId="58275" xr:uid="{00000000-0005-0000-0000-0000E6020000}"/>
    <cellStyle name="20% - Accent1 2 2 3 2 2 4" xfId="33956" xr:uid="{00000000-0005-0000-0000-0000E7020000}"/>
    <cellStyle name="20% - Accent1 2 2 3 2 2 5" xfId="45116" xr:uid="{00000000-0005-0000-0000-0000E8020000}"/>
    <cellStyle name="20% - Accent1 2 2 3 2 3" xfId="10141" xr:uid="{00000000-0005-0000-0000-0000E9020000}"/>
    <cellStyle name="20% - Accent1 2 2 3 2 3 2" xfId="23300" xr:uid="{00000000-0005-0000-0000-0000EA020000}"/>
    <cellStyle name="20% - Accent1 2 2 3 2 3 2 2" xfId="60638" xr:uid="{00000000-0005-0000-0000-0000EB020000}"/>
    <cellStyle name="20% - Accent1 2 2 3 2 3 3" xfId="36668" xr:uid="{00000000-0005-0000-0000-0000EC020000}"/>
    <cellStyle name="20% - Accent1 2 2 3 2 3 4" xfId="47479" xr:uid="{00000000-0005-0000-0000-0000ED020000}"/>
    <cellStyle name="20% - Accent1 2 2 3 2 4" xfId="5418" xr:uid="{00000000-0005-0000-0000-0000EE020000}"/>
    <cellStyle name="20% - Accent1 2 2 3 2 4 2" xfId="18577" xr:uid="{00000000-0005-0000-0000-0000EF020000}"/>
    <cellStyle name="20% - Accent1 2 2 3 2 4 2 2" xfId="55915" xr:uid="{00000000-0005-0000-0000-0000F0020000}"/>
    <cellStyle name="20% - Accent1 2 2 3 2 4 3" xfId="31244" xr:uid="{00000000-0005-0000-0000-0000F1020000}"/>
    <cellStyle name="20% - Accent1 2 2 3 2 4 4" xfId="42756" xr:uid="{00000000-0005-0000-0000-0000F2020000}"/>
    <cellStyle name="20% - Accent1 2 2 3 2 5" xfId="14865" xr:uid="{00000000-0005-0000-0000-0000F3020000}"/>
    <cellStyle name="20% - Accent1 2 2 3 2 5 2" xfId="52203" xr:uid="{00000000-0005-0000-0000-0000F4020000}"/>
    <cellStyle name="20% - Accent1 2 2 3 2 6" xfId="28362" xr:uid="{00000000-0005-0000-0000-0000F5020000}"/>
    <cellStyle name="20% - Accent1 2 2 3 2 7" xfId="39042" xr:uid="{00000000-0005-0000-0000-0000F6020000}"/>
    <cellStyle name="20% - Accent1 2 2 3 3" xfId="3053" xr:uid="{00000000-0005-0000-0000-0000F7020000}"/>
    <cellStyle name="20% - Accent1 2 2 3 3 2" xfId="11321" xr:uid="{00000000-0005-0000-0000-0000F8020000}"/>
    <cellStyle name="20% - Accent1 2 2 3 3 2 2" xfId="24480" xr:uid="{00000000-0005-0000-0000-0000F9020000}"/>
    <cellStyle name="20% - Accent1 2 2 3 3 2 2 2" xfId="61818" xr:uid="{00000000-0005-0000-0000-0000FA020000}"/>
    <cellStyle name="20% - Accent1 2 2 3 3 2 3" xfId="48659" xr:uid="{00000000-0005-0000-0000-0000FB020000}"/>
    <cellStyle name="20% - Accent1 2 2 3 3 3" xfId="6598" xr:uid="{00000000-0005-0000-0000-0000FC020000}"/>
    <cellStyle name="20% - Accent1 2 2 3 3 3 2" xfId="19757" xr:uid="{00000000-0005-0000-0000-0000FD020000}"/>
    <cellStyle name="20% - Accent1 2 2 3 3 3 2 2" xfId="57095" xr:uid="{00000000-0005-0000-0000-0000FE020000}"/>
    <cellStyle name="20% - Accent1 2 2 3 3 3 3" xfId="43936" xr:uid="{00000000-0005-0000-0000-0000FF020000}"/>
    <cellStyle name="20% - Accent1 2 2 3 3 4" xfId="16214" xr:uid="{00000000-0005-0000-0000-000000030000}"/>
    <cellStyle name="20% - Accent1 2 2 3 3 4 2" xfId="53552" xr:uid="{00000000-0005-0000-0000-000001030000}"/>
    <cellStyle name="20% - Accent1 2 2 3 3 5" xfId="32607" xr:uid="{00000000-0005-0000-0000-000002030000}"/>
    <cellStyle name="20% - Accent1 2 2 3 3 6" xfId="40391" xr:uid="{00000000-0005-0000-0000-000003030000}"/>
    <cellStyle name="20% - Accent1 2 2 3 4" xfId="8961" xr:uid="{00000000-0005-0000-0000-000004030000}"/>
    <cellStyle name="20% - Accent1 2 2 3 4 2" xfId="22120" xr:uid="{00000000-0005-0000-0000-000005030000}"/>
    <cellStyle name="20% - Accent1 2 2 3 4 2 2" xfId="59458" xr:uid="{00000000-0005-0000-0000-000006030000}"/>
    <cellStyle name="20% - Accent1 2 2 3 4 3" xfId="35319" xr:uid="{00000000-0005-0000-0000-000007030000}"/>
    <cellStyle name="20% - Accent1 2 2 3 4 4" xfId="46299" xr:uid="{00000000-0005-0000-0000-000008030000}"/>
    <cellStyle name="20% - Accent1 2 2 3 5" xfId="4238" xr:uid="{00000000-0005-0000-0000-000009030000}"/>
    <cellStyle name="20% - Accent1 2 2 3 5 2" xfId="17397" xr:uid="{00000000-0005-0000-0000-00000A030000}"/>
    <cellStyle name="20% - Accent1 2 2 3 5 2 2" xfId="54735" xr:uid="{00000000-0005-0000-0000-00000B030000}"/>
    <cellStyle name="20% - Accent1 2 2 3 5 3" xfId="29895" xr:uid="{00000000-0005-0000-0000-00000C030000}"/>
    <cellStyle name="20% - Accent1 2 2 3 5 4" xfId="41576" xr:uid="{00000000-0005-0000-0000-00000D030000}"/>
    <cellStyle name="20% - Accent1 2 2 3 6" xfId="13685" xr:uid="{00000000-0005-0000-0000-00000E030000}"/>
    <cellStyle name="20% - Accent1 2 2 3 6 2" xfId="51023" xr:uid="{00000000-0005-0000-0000-00000F030000}"/>
    <cellStyle name="20% - Accent1 2 2 3 7" xfId="27013" xr:uid="{00000000-0005-0000-0000-000010030000}"/>
    <cellStyle name="20% - Accent1 2 2 3 8" xfId="37862" xr:uid="{00000000-0005-0000-0000-000011030000}"/>
    <cellStyle name="20% - Accent1 2 2 4" xfId="325" xr:uid="{00000000-0005-0000-0000-000012030000}"/>
    <cellStyle name="20% - Accent1 2 2 4 2" xfId="1507" xr:uid="{00000000-0005-0000-0000-000013030000}"/>
    <cellStyle name="20% - Accent1 2 2 4 2 2" xfId="7581" xr:uid="{00000000-0005-0000-0000-000014030000}"/>
    <cellStyle name="20% - Accent1 2 2 4 2 2 2" xfId="12304" xr:uid="{00000000-0005-0000-0000-000015030000}"/>
    <cellStyle name="20% - Accent1 2 2 4 2 2 2 2" xfId="25463" xr:uid="{00000000-0005-0000-0000-000016030000}"/>
    <cellStyle name="20% - Accent1 2 2 4 2 2 2 2 2" xfId="62801" xr:uid="{00000000-0005-0000-0000-000017030000}"/>
    <cellStyle name="20% - Accent1 2 2 4 2 2 2 3" xfId="49642" xr:uid="{00000000-0005-0000-0000-000018030000}"/>
    <cellStyle name="20% - Accent1 2 2 4 2 2 3" xfId="20740" xr:uid="{00000000-0005-0000-0000-000019030000}"/>
    <cellStyle name="20% - Accent1 2 2 4 2 2 3 2" xfId="58078" xr:uid="{00000000-0005-0000-0000-00001A030000}"/>
    <cellStyle name="20% - Accent1 2 2 4 2 2 4" xfId="33759" xr:uid="{00000000-0005-0000-0000-00001B030000}"/>
    <cellStyle name="20% - Accent1 2 2 4 2 2 5" xfId="44919" xr:uid="{00000000-0005-0000-0000-00001C030000}"/>
    <cellStyle name="20% - Accent1 2 2 4 2 3" xfId="9944" xr:uid="{00000000-0005-0000-0000-00001D030000}"/>
    <cellStyle name="20% - Accent1 2 2 4 2 3 2" xfId="23103" xr:uid="{00000000-0005-0000-0000-00001E030000}"/>
    <cellStyle name="20% - Accent1 2 2 4 2 3 2 2" xfId="60441" xr:uid="{00000000-0005-0000-0000-00001F030000}"/>
    <cellStyle name="20% - Accent1 2 2 4 2 3 3" xfId="36471" xr:uid="{00000000-0005-0000-0000-000020030000}"/>
    <cellStyle name="20% - Accent1 2 2 4 2 3 4" xfId="47282" xr:uid="{00000000-0005-0000-0000-000021030000}"/>
    <cellStyle name="20% - Accent1 2 2 4 2 4" xfId="5221" xr:uid="{00000000-0005-0000-0000-000022030000}"/>
    <cellStyle name="20% - Accent1 2 2 4 2 4 2" xfId="18380" xr:uid="{00000000-0005-0000-0000-000023030000}"/>
    <cellStyle name="20% - Accent1 2 2 4 2 4 2 2" xfId="55718" xr:uid="{00000000-0005-0000-0000-000024030000}"/>
    <cellStyle name="20% - Accent1 2 2 4 2 4 3" xfId="31047" xr:uid="{00000000-0005-0000-0000-000025030000}"/>
    <cellStyle name="20% - Accent1 2 2 4 2 4 4" xfId="42559" xr:uid="{00000000-0005-0000-0000-000026030000}"/>
    <cellStyle name="20% - Accent1 2 2 4 2 5" xfId="14668" xr:uid="{00000000-0005-0000-0000-000027030000}"/>
    <cellStyle name="20% - Accent1 2 2 4 2 5 2" xfId="52006" xr:uid="{00000000-0005-0000-0000-000028030000}"/>
    <cellStyle name="20% - Accent1 2 2 4 2 6" xfId="28165" xr:uid="{00000000-0005-0000-0000-000029030000}"/>
    <cellStyle name="20% - Accent1 2 2 4 2 7" xfId="38845" xr:uid="{00000000-0005-0000-0000-00002A030000}"/>
    <cellStyle name="20% - Accent1 2 2 4 3" xfId="2856" xr:uid="{00000000-0005-0000-0000-00002B030000}"/>
    <cellStyle name="20% - Accent1 2 2 4 3 2" xfId="11124" xr:uid="{00000000-0005-0000-0000-00002C030000}"/>
    <cellStyle name="20% - Accent1 2 2 4 3 2 2" xfId="24283" xr:uid="{00000000-0005-0000-0000-00002D030000}"/>
    <cellStyle name="20% - Accent1 2 2 4 3 2 2 2" xfId="61621" xr:uid="{00000000-0005-0000-0000-00002E030000}"/>
    <cellStyle name="20% - Accent1 2 2 4 3 2 3" xfId="48462" xr:uid="{00000000-0005-0000-0000-00002F030000}"/>
    <cellStyle name="20% - Accent1 2 2 4 3 3" xfId="6401" xr:uid="{00000000-0005-0000-0000-000030030000}"/>
    <cellStyle name="20% - Accent1 2 2 4 3 3 2" xfId="19560" xr:uid="{00000000-0005-0000-0000-000031030000}"/>
    <cellStyle name="20% - Accent1 2 2 4 3 3 2 2" xfId="56898" xr:uid="{00000000-0005-0000-0000-000032030000}"/>
    <cellStyle name="20% - Accent1 2 2 4 3 3 3" xfId="43739" xr:uid="{00000000-0005-0000-0000-000033030000}"/>
    <cellStyle name="20% - Accent1 2 2 4 3 4" xfId="16017" xr:uid="{00000000-0005-0000-0000-000034030000}"/>
    <cellStyle name="20% - Accent1 2 2 4 3 4 2" xfId="53355" xr:uid="{00000000-0005-0000-0000-000035030000}"/>
    <cellStyle name="20% - Accent1 2 2 4 3 5" xfId="32410" xr:uid="{00000000-0005-0000-0000-000036030000}"/>
    <cellStyle name="20% - Accent1 2 2 4 3 6" xfId="40194" xr:uid="{00000000-0005-0000-0000-000037030000}"/>
    <cellStyle name="20% - Accent1 2 2 4 4" xfId="8764" xr:uid="{00000000-0005-0000-0000-000038030000}"/>
    <cellStyle name="20% - Accent1 2 2 4 4 2" xfId="21923" xr:uid="{00000000-0005-0000-0000-000039030000}"/>
    <cellStyle name="20% - Accent1 2 2 4 4 2 2" xfId="59261" xr:uid="{00000000-0005-0000-0000-00003A030000}"/>
    <cellStyle name="20% - Accent1 2 2 4 4 3" xfId="35122" xr:uid="{00000000-0005-0000-0000-00003B030000}"/>
    <cellStyle name="20% - Accent1 2 2 4 4 4" xfId="46102" xr:uid="{00000000-0005-0000-0000-00003C030000}"/>
    <cellStyle name="20% - Accent1 2 2 4 5" xfId="4041" xr:uid="{00000000-0005-0000-0000-00003D030000}"/>
    <cellStyle name="20% - Accent1 2 2 4 5 2" xfId="17200" xr:uid="{00000000-0005-0000-0000-00003E030000}"/>
    <cellStyle name="20% - Accent1 2 2 4 5 2 2" xfId="54538" xr:uid="{00000000-0005-0000-0000-00003F030000}"/>
    <cellStyle name="20% - Accent1 2 2 4 5 3" xfId="29698" xr:uid="{00000000-0005-0000-0000-000040030000}"/>
    <cellStyle name="20% - Accent1 2 2 4 5 4" xfId="41379" xr:uid="{00000000-0005-0000-0000-000041030000}"/>
    <cellStyle name="20% - Accent1 2 2 4 6" xfId="13488" xr:uid="{00000000-0005-0000-0000-000042030000}"/>
    <cellStyle name="20% - Accent1 2 2 4 6 2" xfId="50826" xr:uid="{00000000-0005-0000-0000-000043030000}"/>
    <cellStyle name="20% - Accent1 2 2 4 7" xfId="26816" xr:uid="{00000000-0005-0000-0000-000044030000}"/>
    <cellStyle name="20% - Accent1 2 2 4 8" xfId="37665" xr:uid="{00000000-0005-0000-0000-000045030000}"/>
    <cellStyle name="20% - Accent1 2 2 5" xfId="746" xr:uid="{00000000-0005-0000-0000-000046030000}"/>
    <cellStyle name="20% - Accent1 2 2 5 2" xfId="1928" xr:uid="{00000000-0005-0000-0000-000047030000}"/>
    <cellStyle name="20% - Accent1 2 2 5 2 2" xfId="8002" xr:uid="{00000000-0005-0000-0000-000048030000}"/>
    <cellStyle name="20% - Accent1 2 2 5 2 2 2" xfId="12725" xr:uid="{00000000-0005-0000-0000-000049030000}"/>
    <cellStyle name="20% - Accent1 2 2 5 2 2 2 2" xfId="25884" xr:uid="{00000000-0005-0000-0000-00004A030000}"/>
    <cellStyle name="20% - Accent1 2 2 5 2 2 2 2 2" xfId="63222" xr:uid="{00000000-0005-0000-0000-00004B030000}"/>
    <cellStyle name="20% - Accent1 2 2 5 2 2 2 3" xfId="50063" xr:uid="{00000000-0005-0000-0000-00004C030000}"/>
    <cellStyle name="20% - Accent1 2 2 5 2 2 3" xfId="21161" xr:uid="{00000000-0005-0000-0000-00004D030000}"/>
    <cellStyle name="20% - Accent1 2 2 5 2 2 3 2" xfId="58499" xr:uid="{00000000-0005-0000-0000-00004E030000}"/>
    <cellStyle name="20% - Accent1 2 2 5 2 2 4" xfId="34180" xr:uid="{00000000-0005-0000-0000-00004F030000}"/>
    <cellStyle name="20% - Accent1 2 2 5 2 2 5" xfId="45340" xr:uid="{00000000-0005-0000-0000-000050030000}"/>
    <cellStyle name="20% - Accent1 2 2 5 2 3" xfId="10365" xr:uid="{00000000-0005-0000-0000-000051030000}"/>
    <cellStyle name="20% - Accent1 2 2 5 2 3 2" xfId="23524" xr:uid="{00000000-0005-0000-0000-000052030000}"/>
    <cellStyle name="20% - Accent1 2 2 5 2 3 2 2" xfId="60862" xr:uid="{00000000-0005-0000-0000-000053030000}"/>
    <cellStyle name="20% - Accent1 2 2 5 2 3 3" xfId="36892" xr:uid="{00000000-0005-0000-0000-000054030000}"/>
    <cellStyle name="20% - Accent1 2 2 5 2 3 4" xfId="47703" xr:uid="{00000000-0005-0000-0000-000055030000}"/>
    <cellStyle name="20% - Accent1 2 2 5 2 4" xfId="5642" xr:uid="{00000000-0005-0000-0000-000056030000}"/>
    <cellStyle name="20% - Accent1 2 2 5 2 4 2" xfId="18801" xr:uid="{00000000-0005-0000-0000-000057030000}"/>
    <cellStyle name="20% - Accent1 2 2 5 2 4 2 2" xfId="56139" xr:uid="{00000000-0005-0000-0000-000058030000}"/>
    <cellStyle name="20% - Accent1 2 2 5 2 4 3" xfId="31468" xr:uid="{00000000-0005-0000-0000-000059030000}"/>
    <cellStyle name="20% - Accent1 2 2 5 2 4 4" xfId="42980" xr:uid="{00000000-0005-0000-0000-00005A030000}"/>
    <cellStyle name="20% - Accent1 2 2 5 2 5" xfId="15089" xr:uid="{00000000-0005-0000-0000-00005B030000}"/>
    <cellStyle name="20% - Accent1 2 2 5 2 5 2" xfId="52427" xr:uid="{00000000-0005-0000-0000-00005C030000}"/>
    <cellStyle name="20% - Accent1 2 2 5 2 6" xfId="28586" xr:uid="{00000000-0005-0000-0000-00005D030000}"/>
    <cellStyle name="20% - Accent1 2 2 5 2 7" xfId="39266" xr:uid="{00000000-0005-0000-0000-00005E030000}"/>
    <cellStyle name="20% - Accent1 2 2 5 3" xfId="3277" xr:uid="{00000000-0005-0000-0000-00005F030000}"/>
    <cellStyle name="20% - Accent1 2 2 5 3 2" xfId="11545" xr:uid="{00000000-0005-0000-0000-000060030000}"/>
    <cellStyle name="20% - Accent1 2 2 5 3 2 2" xfId="24704" xr:uid="{00000000-0005-0000-0000-000061030000}"/>
    <cellStyle name="20% - Accent1 2 2 5 3 2 2 2" xfId="62042" xr:uid="{00000000-0005-0000-0000-000062030000}"/>
    <cellStyle name="20% - Accent1 2 2 5 3 2 3" xfId="48883" xr:uid="{00000000-0005-0000-0000-000063030000}"/>
    <cellStyle name="20% - Accent1 2 2 5 3 3" xfId="6822" xr:uid="{00000000-0005-0000-0000-000064030000}"/>
    <cellStyle name="20% - Accent1 2 2 5 3 3 2" xfId="19981" xr:uid="{00000000-0005-0000-0000-000065030000}"/>
    <cellStyle name="20% - Accent1 2 2 5 3 3 2 2" xfId="57319" xr:uid="{00000000-0005-0000-0000-000066030000}"/>
    <cellStyle name="20% - Accent1 2 2 5 3 3 3" xfId="44160" xr:uid="{00000000-0005-0000-0000-000067030000}"/>
    <cellStyle name="20% - Accent1 2 2 5 3 4" xfId="16438" xr:uid="{00000000-0005-0000-0000-000068030000}"/>
    <cellStyle name="20% - Accent1 2 2 5 3 4 2" xfId="53776" xr:uid="{00000000-0005-0000-0000-000069030000}"/>
    <cellStyle name="20% - Accent1 2 2 5 3 5" xfId="32831" xr:uid="{00000000-0005-0000-0000-00006A030000}"/>
    <cellStyle name="20% - Accent1 2 2 5 3 6" xfId="40615" xr:uid="{00000000-0005-0000-0000-00006B030000}"/>
    <cellStyle name="20% - Accent1 2 2 5 4" xfId="9185" xr:uid="{00000000-0005-0000-0000-00006C030000}"/>
    <cellStyle name="20% - Accent1 2 2 5 4 2" xfId="22344" xr:uid="{00000000-0005-0000-0000-00006D030000}"/>
    <cellStyle name="20% - Accent1 2 2 5 4 2 2" xfId="59682" xr:uid="{00000000-0005-0000-0000-00006E030000}"/>
    <cellStyle name="20% - Accent1 2 2 5 4 3" xfId="35543" xr:uid="{00000000-0005-0000-0000-00006F030000}"/>
    <cellStyle name="20% - Accent1 2 2 5 4 4" xfId="46523" xr:uid="{00000000-0005-0000-0000-000070030000}"/>
    <cellStyle name="20% - Accent1 2 2 5 5" xfId="4462" xr:uid="{00000000-0005-0000-0000-000071030000}"/>
    <cellStyle name="20% - Accent1 2 2 5 5 2" xfId="17621" xr:uid="{00000000-0005-0000-0000-000072030000}"/>
    <cellStyle name="20% - Accent1 2 2 5 5 2 2" xfId="54959" xr:uid="{00000000-0005-0000-0000-000073030000}"/>
    <cellStyle name="20% - Accent1 2 2 5 5 3" xfId="30119" xr:uid="{00000000-0005-0000-0000-000074030000}"/>
    <cellStyle name="20% - Accent1 2 2 5 5 4" xfId="41800" xr:uid="{00000000-0005-0000-0000-000075030000}"/>
    <cellStyle name="20% - Accent1 2 2 5 6" xfId="13909" xr:uid="{00000000-0005-0000-0000-000076030000}"/>
    <cellStyle name="20% - Accent1 2 2 5 6 2" xfId="51247" xr:uid="{00000000-0005-0000-0000-000077030000}"/>
    <cellStyle name="20% - Accent1 2 2 5 7" xfId="27237" xr:uid="{00000000-0005-0000-0000-000078030000}"/>
    <cellStyle name="20% - Accent1 2 2 5 8" xfId="38086" xr:uid="{00000000-0005-0000-0000-000079030000}"/>
    <cellStyle name="20% - Accent1 2 2 6" xfId="915" xr:uid="{00000000-0005-0000-0000-00007A030000}"/>
    <cellStyle name="20% - Accent1 2 2 6 2" xfId="2097" xr:uid="{00000000-0005-0000-0000-00007B030000}"/>
    <cellStyle name="20% - Accent1 2 2 6 2 2" xfId="8171" xr:uid="{00000000-0005-0000-0000-00007C030000}"/>
    <cellStyle name="20% - Accent1 2 2 6 2 2 2" xfId="12894" xr:uid="{00000000-0005-0000-0000-00007D030000}"/>
    <cellStyle name="20% - Accent1 2 2 6 2 2 2 2" xfId="26053" xr:uid="{00000000-0005-0000-0000-00007E030000}"/>
    <cellStyle name="20% - Accent1 2 2 6 2 2 2 2 2" xfId="63391" xr:uid="{00000000-0005-0000-0000-00007F030000}"/>
    <cellStyle name="20% - Accent1 2 2 6 2 2 2 3" xfId="50232" xr:uid="{00000000-0005-0000-0000-000080030000}"/>
    <cellStyle name="20% - Accent1 2 2 6 2 2 3" xfId="21330" xr:uid="{00000000-0005-0000-0000-000081030000}"/>
    <cellStyle name="20% - Accent1 2 2 6 2 2 3 2" xfId="58668" xr:uid="{00000000-0005-0000-0000-000082030000}"/>
    <cellStyle name="20% - Accent1 2 2 6 2 2 4" xfId="34349" xr:uid="{00000000-0005-0000-0000-000083030000}"/>
    <cellStyle name="20% - Accent1 2 2 6 2 2 5" xfId="45509" xr:uid="{00000000-0005-0000-0000-000084030000}"/>
    <cellStyle name="20% - Accent1 2 2 6 2 3" xfId="10534" xr:uid="{00000000-0005-0000-0000-000085030000}"/>
    <cellStyle name="20% - Accent1 2 2 6 2 3 2" xfId="23693" xr:uid="{00000000-0005-0000-0000-000086030000}"/>
    <cellStyle name="20% - Accent1 2 2 6 2 3 2 2" xfId="61031" xr:uid="{00000000-0005-0000-0000-000087030000}"/>
    <cellStyle name="20% - Accent1 2 2 6 2 3 3" xfId="37061" xr:uid="{00000000-0005-0000-0000-000088030000}"/>
    <cellStyle name="20% - Accent1 2 2 6 2 3 4" xfId="47872" xr:uid="{00000000-0005-0000-0000-000089030000}"/>
    <cellStyle name="20% - Accent1 2 2 6 2 4" xfId="5811" xr:uid="{00000000-0005-0000-0000-00008A030000}"/>
    <cellStyle name="20% - Accent1 2 2 6 2 4 2" xfId="18970" xr:uid="{00000000-0005-0000-0000-00008B030000}"/>
    <cellStyle name="20% - Accent1 2 2 6 2 4 2 2" xfId="56308" xr:uid="{00000000-0005-0000-0000-00008C030000}"/>
    <cellStyle name="20% - Accent1 2 2 6 2 4 3" xfId="31637" xr:uid="{00000000-0005-0000-0000-00008D030000}"/>
    <cellStyle name="20% - Accent1 2 2 6 2 4 4" xfId="43149" xr:uid="{00000000-0005-0000-0000-00008E030000}"/>
    <cellStyle name="20% - Accent1 2 2 6 2 5" xfId="15258" xr:uid="{00000000-0005-0000-0000-00008F030000}"/>
    <cellStyle name="20% - Accent1 2 2 6 2 5 2" xfId="52596" xr:uid="{00000000-0005-0000-0000-000090030000}"/>
    <cellStyle name="20% - Accent1 2 2 6 2 6" xfId="28755" xr:uid="{00000000-0005-0000-0000-000091030000}"/>
    <cellStyle name="20% - Accent1 2 2 6 2 7" xfId="39435" xr:uid="{00000000-0005-0000-0000-000092030000}"/>
    <cellStyle name="20% - Accent1 2 2 6 3" xfId="3446" xr:uid="{00000000-0005-0000-0000-000093030000}"/>
    <cellStyle name="20% - Accent1 2 2 6 3 2" xfId="11714" xr:uid="{00000000-0005-0000-0000-000094030000}"/>
    <cellStyle name="20% - Accent1 2 2 6 3 2 2" xfId="24873" xr:uid="{00000000-0005-0000-0000-000095030000}"/>
    <cellStyle name="20% - Accent1 2 2 6 3 2 2 2" xfId="62211" xr:uid="{00000000-0005-0000-0000-000096030000}"/>
    <cellStyle name="20% - Accent1 2 2 6 3 2 3" xfId="49052" xr:uid="{00000000-0005-0000-0000-000097030000}"/>
    <cellStyle name="20% - Accent1 2 2 6 3 3" xfId="6991" xr:uid="{00000000-0005-0000-0000-000098030000}"/>
    <cellStyle name="20% - Accent1 2 2 6 3 3 2" xfId="20150" xr:uid="{00000000-0005-0000-0000-000099030000}"/>
    <cellStyle name="20% - Accent1 2 2 6 3 3 2 2" xfId="57488" xr:uid="{00000000-0005-0000-0000-00009A030000}"/>
    <cellStyle name="20% - Accent1 2 2 6 3 3 3" xfId="44329" xr:uid="{00000000-0005-0000-0000-00009B030000}"/>
    <cellStyle name="20% - Accent1 2 2 6 3 4" xfId="16607" xr:uid="{00000000-0005-0000-0000-00009C030000}"/>
    <cellStyle name="20% - Accent1 2 2 6 3 4 2" xfId="53945" xr:uid="{00000000-0005-0000-0000-00009D030000}"/>
    <cellStyle name="20% - Accent1 2 2 6 3 5" xfId="33000" xr:uid="{00000000-0005-0000-0000-00009E030000}"/>
    <cellStyle name="20% - Accent1 2 2 6 3 6" xfId="40784" xr:uid="{00000000-0005-0000-0000-00009F030000}"/>
    <cellStyle name="20% - Accent1 2 2 6 4" xfId="9354" xr:uid="{00000000-0005-0000-0000-0000A0030000}"/>
    <cellStyle name="20% - Accent1 2 2 6 4 2" xfId="22513" xr:uid="{00000000-0005-0000-0000-0000A1030000}"/>
    <cellStyle name="20% - Accent1 2 2 6 4 2 2" xfId="59851" xr:uid="{00000000-0005-0000-0000-0000A2030000}"/>
    <cellStyle name="20% - Accent1 2 2 6 4 3" xfId="35712" xr:uid="{00000000-0005-0000-0000-0000A3030000}"/>
    <cellStyle name="20% - Accent1 2 2 6 4 4" xfId="46692" xr:uid="{00000000-0005-0000-0000-0000A4030000}"/>
    <cellStyle name="20% - Accent1 2 2 6 5" xfId="4631" xr:uid="{00000000-0005-0000-0000-0000A5030000}"/>
    <cellStyle name="20% - Accent1 2 2 6 5 2" xfId="17790" xr:uid="{00000000-0005-0000-0000-0000A6030000}"/>
    <cellStyle name="20% - Accent1 2 2 6 5 2 2" xfId="55128" xr:uid="{00000000-0005-0000-0000-0000A7030000}"/>
    <cellStyle name="20% - Accent1 2 2 6 5 3" xfId="30288" xr:uid="{00000000-0005-0000-0000-0000A8030000}"/>
    <cellStyle name="20% - Accent1 2 2 6 5 4" xfId="41969" xr:uid="{00000000-0005-0000-0000-0000A9030000}"/>
    <cellStyle name="20% - Accent1 2 2 6 6" xfId="14078" xr:uid="{00000000-0005-0000-0000-0000AA030000}"/>
    <cellStyle name="20% - Accent1 2 2 6 6 2" xfId="51416" xr:uid="{00000000-0005-0000-0000-0000AB030000}"/>
    <cellStyle name="20% - Accent1 2 2 6 7" xfId="27406" xr:uid="{00000000-0005-0000-0000-0000AC030000}"/>
    <cellStyle name="20% - Accent1 2 2 6 8" xfId="38255" xr:uid="{00000000-0005-0000-0000-0000AD030000}"/>
    <cellStyle name="20% - Accent1 2 2 7" xfId="1086" xr:uid="{00000000-0005-0000-0000-0000AE030000}"/>
    <cellStyle name="20% - Accent1 2 2 7 2" xfId="2266" xr:uid="{00000000-0005-0000-0000-0000AF030000}"/>
    <cellStyle name="20% - Accent1 2 2 7 2 2" xfId="8340" xr:uid="{00000000-0005-0000-0000-0000B0030000}"/>
    <cellStyle name="20% - Accent1 2 2 7 2 2 2" xfId="13063" xr:uid="{00000000-0005-0000-0000-0000B1030000}"/>
    <cellStyle name="20% - Accent1 2 2 7 2 2 2 2" xfId="26222" xr:uid="{00000000-0005-0000-0000-0000B2030000}"/>
    <cellStyle name="20% - Accent1 2 2 7 2 2 2 2 2" xfId="63560" xr:uid="{00000000-0005-0000-0000-0000B3030000}"/>
    <cellStyle name="20% - Accent1 2 2 7 2 2 2 3" xfId="50401" xr:uid="{00000000-0005-0000-0000-0000B4030000}"/>
    <cellStyle name="20% - Accent1 2 2 7 2 2 3" xfId="21499" xr:uid="{00000000-0005-0000-0000-0000B5030000}"/>
    <cellStyle name="20% - Accent1 2 2 7 2 2 3 2" xfId="58837" xr:uid="{00000000-0005-0000-0000-0000B6030000}"/>
    <cellStyle name="20% - Accent1 2 2 7 2 2 4" xfId="34518" xr:uid="{00000000-0005-0000-0000-0000B7030000}"/>
    <cellStyle name="20% - Accent1 2 2 7 2 2 5" xfId="45678" xr:uid="{00000000-0005-0000-0000-0000B8030000}"/>
    <cellStyle name="20% - Accent1 2 2 7 2 3" xfId="10703" xr:uid="{00000000-0005-0000-0000-0000B9030000}"/>
    <cellStyle name="20% - Accent1 2 2 7 2 3 2" xfId="23862" xr:uid="{00000000-0005-0000-0000-0000BA030000}"/>
    <cellStyle name="20% - Accent1 2 2 7 2 3 2 2" xfId="61200" xr:uid="{00000000-0005-0000-0000-0000BB030000}"/>
    <cellStyle name="20% - Accent1 2 2 7 2 3 3" xfId="37230" xr:uid="{00000000-0005-0000-0000-0000BC030000}"/>
    <cellStyle name="20% - Accent1 2 2 7 2 3 4" xfId="48041" xr:uid="{00000000-0005-0000-0000-0000BD030000}"/>
    <cellStyle name="20% - Accent1 2 2 7 2 4" xfId="5980" xr:uid="{00000000-0005-0000-0000-0000BE030000}"/>
    <cellStyle name="20% - Accent1 2 2 7 2 4 2" xfId="19139" xr:uid="{00000000-0005-0000-0000-0000BF030000}"/>
    <cellStyle name="20% - Accent1 2 2 7 2 4 2 2" xfId="56477" xr:uid="{00000000-0005-0000-0000-0000C0030000}"/>
    <cellStyle name="20% - Accent1 2 2 7 2 4 3" xfId="31806" xr:uid="{00000000-0005-0000-0000-0000C1030000}"/>
    <cellStyle name="20% - Accent1 2 2 7 2 4 4" xfId="43318" xr:uid="{00000000-0005-0000-0000-0000C2030000}"/>
    <cellStyle name="20% - Accent1 2 2 7 2 5" xfId="15427" xr:uid="{00000000-0005-0000-0000-0000C3030000}"/>
    <cellStyle name="20% - Accent1 2 2 7 2 5 2" xfId="52765" xr:uid="{00000000-0005-0000-0000-0000C4030000}"/>
    <cellStyle name="20% - Accent1 2 2 7 2 6" xfId="28924" xr:uid="{00000000-0005-0000-0000-0000C5030000}"/>
    <cellStyle name="20% - Accent1 2 2 7 2 7" xfId="39604" xr:uid="{00000000-0005-0000-0000-0000C6030000}"/>
    <cellStyle name="20% - Accent1 2 2 7 3" xfId="3615" xr:uid="{00000000-0005-0000-0000-0000C7030000}"/>
    <cellStyle name="20% - Accent1 2 2 7 3 2" xfId="11883" xr:uid="{00000000-0005-0000-0000-0000C8030000}"/>
    <cellStyle name="20% - Accent1 2 2 7 3 2 2" xfId="25042" xr:uid="{00000000-0005-0000-0000-0000C9030000}"/>
    <cellStyle name="20% - Accent1 2 2 7 3 2 2 2" xfId="62380" xr:uid="{00000000-0005-0000-0000-0000CA030000}"/>
    <cellStyle name="20% - Accent1 2 2 7 3 2 3" xfId="49221" xr:uid="{00000000-0005-0000-0000-0000CB030000}"/>
    <cellStyle name="20% - Accent1 2 2 7 3 3" xfId="7160" xr:uid="{00000000-0005-0000-0000-0000CC030000}"/>
    <cellStyle name="20% - Accent1 2 2 7 3 3 2" xfId="20319" xr:uid="{00000000-0005-0000-0000-0000CD030000}"/>
    <cellStyle name="20% - Accent1 2 2 7 3 3 2 2" xfId="57657" xr:uid="{00000000-0005-0000-0000-0000CE030000}"/>
    <cellStyle name="20% - Accent1 2 2 7 3 3 3" xfId="44498" xr:uid="{00000000-0005-0000-0000-0000CF030000}"/>
    <cellStyle name="20% - Accent1 2 2 7 3 4" xfId="16776" xr:uid="{00000000-0005-0000-0000-0000D0030000}"/>
    <cellStyle name="20% - Accent1 2 2 7 3 4 2" xfId="54114" xr:uid="{00000000-0005-0000-0000-0000D1030000}"/>
    <cellStyle name="20% - Accent1 2 2 7 3 5" xfId="33169" xr:uid="{00000000-0005-0000-0000-0000D2030000}"/>
    <cellStyle name="20% - Accent1 2 2 7 3 6" xfId="40953" xr:uid="{00000000-0005-0000-0000-0000D3030000}"/>
    <cellStyle name="20% - Accent1 2 2 7 4" xfId="9523" xr:uid="{00000000-0005-0000-0000-0000D4030000}"/>
    <cellStyle name="20% - Accent1 2 2 7 4 2" xfId="22682" xr:uid="{00000000-0005-0000-0000-0000D5030000}"/>
    <cellStyle name="20% - Accent1 2 2 7 4 2 2" xfId="60020" xr:uid="{00000000-0005-0000-0000-0000D6030000}"/>
    <cellStyle name="20% - Accent1 2 2 7 4 3" xfId="35881" xr:uid="{00000000-0005-0000-0000-0000D7030000}"/>
    <cellStyle name="20% - Accent1 2 2 7 4 4" xfId="46861" xr:uid="{00000000-0005-0000-0000-0000D8030000}"/>
    <cellStyle name="20% - Accent1 2 2 7 5" xfId="4800" xr:uid="{00000000-0005-0000-0000-0000D9030000}"/>
    <cellStyle name="20% - Accent1 2 2 7 5 2" xfId="17959" xr:uid="{00000000-0005-0000-0000-0000DA030000}"/>
    <cellStyle name="20% - Accent1 2 2 7 5 2 2" xfId="55297" xr:uid="{00000000-0005-0000-0000-0000DB030000}"/>
    <cellStyle name="20% - Accent1 2 2 7 5 3" xfId="30457" xr:uid="{00000000-0005-0000-0000-0000DC030000}"/>
    <cellStyle name="20% - Accent1 2 2 7 5 4" xfId="42138" xr:uid="{00000000-0005-0000-0000-0000DD030000}"/>
    <cellStyle name="20% - Accent1 2 2 7 6" xfId="14247" xr:uid="{00000000-0005-0000-0000-0000DE030000}"/>
    <cellStyle name="20% - Accent1 2 2 7 6 2" xfId="51585" xr:uid="{00000000-0005-0000-0000-0000DF030000}"/>
    <cellStyle name="20% - Accent1 2 2 7 7" xfId="27575" xr:uid="{00000000-0005-0000-0000-0000E0030000}"/>
    <cellStyle name="20% - Accent1 2 2 7 8" xfId="38424" xr:uid="{00000000-0005-0000-0000-0000E1030000}"/>
    <cellStyle name="20% - Accent1 2 2 8" xfId="1283" xr:uid="{00000000-0005-0000-0000-0000E2030000}"/>
    <cellStyle name="20% - Accent1 2 2 8 2" xfId="2632" xr:uid="{00000000-0005-0000-0000-0000E3030000}"/>
    <cellStyle name="20% - Accent1 2 2 8 2 2" xfId="12080" xr:uid="{00000000-0005-0000-0000-0000E4030000}"/>
    <cellStyle name="20% - Accent1 2 2 8 2 2 2" xfId="25239" xr:uid="{00000000-0005-0000-0000-0000E5030000}"/>
    <cellStyle name="20% - Accent1 2 2 8 2 2 2 2" xfId="62577" xr:uid="{00000000-0005-0000-0000-0000E6030000}"/>
    <cellStyle name="20% - Accent1 2 2 8 2 2 3" xfId="33535" xr:uid="{00000000-0005-0000-0000-0000E7030000}"/>
    <cellStyle name="20% - Accent1 2 2 8 2 2 4" xfId="49418" xr:uid="{00000000-0005-0000-0000-0000E8030000}"/>
    <cellStyle name="20% - Accent1 2 2 8 2 3" xfId="7357" xr:uid="{00000000-0005-0000-0000-0000E9030000}"/>
    <cellStyle name="20% - Accent1 2 2 8 2 3 2" xfId="20516" xr:uid="{00000000-0005-0000-0000-0000EA030000}"/>
    <cellStyle name="20% - Accent1 2 2 8 2 3 2 2" xfId="57854" xr:uid="{00000000-0005-0000-0000-0000EB030000}"/>
    <cellStyle name="20% - Accent1 2 2 8 2 3 3" xfId="36247" xr:uid="{00000000-0005-0000-0000-0000EC030000}"/>
    <cellStyle name="20% - Accent1 2 2 8 2 3 4" xfId="44695" xr:uid="{00000000-0005-0000-0000-0000ED030000}"/>
    <cellStyle name="20% - Accent1 2 2 8 2 4" xfId="15793" xr:uid="{00000000-0005-0000-0000-0000EE030000}"/>
    <cellStyle name="20% - Accent1 2 2 8 2 4 2" xfId="30823" xr:uid="{00000000-0005-0000-0000-0000EF030000}"/>
    <cellStyle name="20% - Accent1 2 2 8 2 4 3" xfId="53131" xr:uid="{00000000-0005-0000-0000-0000F0030000}"/>
    <cellStyle name="20% - Accent1 2 2 8 2 5" xfId="27941" xr:uid="{00000000-0005-0000-0000-0000F1030000}"/>
    <cellStyle name="20% - Accent1 2 2 8 2 6" xfId="39970" xr:uid="{00000000-0005-0000-0000-0000F2030000}"/>
    <cellStyle name="20% - Accent1 2 2 8 3" xfId="9720" xr:uid="{00000000-0005-0000-0000-0000F3030000}"/>
    <cellStyle name="20% - Accent1 2 2 8 3 2" xfId="22879" xr:uid="{00000000-0005-0000-0000-0000F4030000}"/>
    <cellStyle name="20% - Accent1 2 2 8 3 2 2" xfId="60217" xr:uid="{00000000-0005-0000-0000-0000F5030000}"/>
    <cellStyle name="20% - Accent1 2 2 8 3 3" xfId="32186" xr:uid="{00000000-0005-0000-0000-0000F6030000}"/>
    <cellStyle name="20% - Accent1 2 2 8 3 4" xfId="47058" xr:uid="{00000000-0005-0000-0000-0000F7030000}"/>
    <cellStyle name="20% - Accent1 2 2 8 4" xfId="4997" xr:uid="{00000000-0005-0000-0000-0000F8030000}"/>
    <cellStyle name="20% - Accent1 2 2 8 4 2" xfId="18156" xr:uid="{00000000-0005-0000-0000-0000F9030000}"/>
    <cellStyle name="20% - Accent1 2 2 8 4 2 2" xfId="55494" xr:uid="{00000000-0005-0000-0000-0000FA030000}"/>
    <cellStyle name="20% - Accent1 2 2 8 4 3" xfId="34898" xr:uid="{00000000-0005-0000-0000-0000FB030000}"/>
    <cellStyle name="20% - Accent1 2 2 8 4 4" xfId="42335" xr:uid="{00000000-0005-0000-0000-0000FC030000}"/>
    <cellStyle name="20% - Accent1 2 2 8 5" xfId="14444" xr:uid="{00000000-0005-0000-0000-0000FD030000}"/>
    <cellStyle name="20% - Accent1 2 2 8 5 2" xfId="29474" xr:uid="{00000000-0005-0000-0000-0000FE030000}"/>
    <cellStyle name="20% - Accent1 2 2 8 5 3" xfId="51782" xr:uid="{00000000-0005-0000-0000-0000FF030000}"/>
    <cellStyle name="20% - Accent1 2 2 8 6" xfId="26592" xr:uid="{00000000-0005-0000-0000-000000040000}"/>
    <cellStyle name="20% - Accent1 2 2 8 7" xfId="38621" xr:uid="{00000000-0005-0000-0000-000001040000}"/>
    <cellStyle name="20% - Accent1 2 2 9" xfId="2435" xr:uid="{00000000-0005-0000-0000-000002040000}"/>
    <cellStyle name="20% - Accent1 2 2 9 2" xfId="10900" xr:uid="{00000000-0005-0000-0000-000003040000}"/>
    <cellStyle name="20% - Accent1 2 2 9 2 2" xfId="24059" xr:uid="{00000000-0005-0000-0000-000004040000}"/>
    <cellStyle name="20% - Accent1 2 2 9 2 2 2" xfId="61397" xr:uid="{00000000-0005-0000-0000-000005040000}"/>
    <cellStyle name="20% - Accent1 2 2 9 2 3" xfId="33338" xr:uid="{00000000-0005-0000-0000-000006040000}"/>
    <cellStyle name="20% - Accent1 2 2 9 2 4" xfId="48238" xr:uid="{00000000-0005-0000-0000-000007040000}"/>
    <cellStyle name="20% - Accent1 2 2 9 3" xfId="6177" xr:uid="{00000000-0005-0000-0000-000008040000}"/>
    <cellStyle name="20% - Accent1 2 2 9 3 2" xfId="19336" xr:uid="{00000000-0005-0000-0000-000009040000}"/>
    <cellStyle name="20% - Accent1 2 2 9 3 2 2" xfId="56674" xr:uid="{00000000-0005-0000-0000-00000A040000}"/>
    <cellStyle name="20% - Accent1 2 2 9 3 3" xfId="36050" xr:uid="{00000000-0005-0000-0000-00000B040000}"/>
    <cellStyle name="20% - Accent1 2 2 9 3 4" xfId="43515" xr:uid="{00000000-0005-0000-0000-00000C040000}"/>
    <cellStyle name="20% - Accent1 2 2 9 4" xfId="15596" xr:uid="{00000000-0005-0000-0000-00000D040000}"/>
    <cellStyle name="20% - Accent1 2 2 9 4 2" xfId="30626" xr:uid="{00000000-0005-0000-0000-00000E040000}"/>
    <cellStyle name="20% - Accent1 2 2 9 4 3" xfId="52934" xr:uid="{00000000-0005-0000-0000-00000F040000}"/>
    <cellStyle name="20% - Accent1 2 2 9 5" xfId="27744" xr:uid="{00000000-0005-0000-0000-000010040000}"/>
    <cellStyle name="20% - Accent1 2 2 9 6" xfId="39773" xr:uid="{00000000-0005-0000-0000-000011040000}"/>
    <cellStyle name="20% - Accent1 2 3" xfId="129" xr:uid="{00000000-0005-0000-0000-000012040000}"/>
    <cellStyle name="20% - Accent1 2 3 10" xfId="8568" xr:uid="{00000000-0005-0000-0000-000013040000}"/>
    <cellStyle name="20% - Accent1 2 3 10 2" xfId="21727" xr:uid="{00000000-0005-0000-0000-000014040000}"/>
    <cellStyle name="20% - Accent1 2 3 10 2 2" xfId="59065" xr:uid="{00000000-0005-0000-0000-000015040000}"/>
    <cellStyle name="20% - Accent1 2 3 10 3" xfId="29305" xr:uid="{00000000-0005-0000-0000-000016040000}"/>
    <cellStyle name="20% - Accent1 2 3 10 4" xfId="45906" xr:uid="{00000000-0005-0000-0000-000017040000}"/>
    <cellStyle name="20% - Accent1 2 3 11" xfId="3845" xr:uid="{00000000-0005-0000-0000-000018040000}"/>
    <cellStyle name="20% - Accent1 2 3 11 2" xfId="17004" xr:uid="{00000000-0005-0000-0000-000019040000}"/>
    <cellStyle name="20% - Accent1 2 3 11 2 2" xfId="54342" xr:uid="{00000000-0005-0000-0000-00001A040000}"/>
    <cellStyle name="20% - Accent1 2 3 11 3" xfId="32017" xr:uid="{00000000-0005-0000-0000-00001B040000}"/>
    <cellStyle name="20% - Accent1 2 3 11 4" xfId="41183" xr:uid="{00000000-0005-0000-0000-00001C040000}"/>
    <cellStyle name="20% - Accent1 2 3 12" xfId="13292" xr:uid="{00000000-0005-0000-0000-00001D040000}"/>
    <cellStyle name="20% - Accent1 2 3 12 2" xfId="34729" xr:uid="{00000000-0005-0000-0000-00001E040000}"/>
    <cellStyle name="20% - Accent1 2 3 12 3" xfId="50630" xr:uid="{00000000-0005-0000-0000-00001F040000}"/>
    <cellStyle name="20% - Accent1 2 3 13" xfId="29136" xr:uid="{00000000-0005-0000-0000-000020040000}"/>
    <cellStyle name="20% - Accent1 2 3 14" xfId="26423" xr:uid="{00000000-0005-0000-0000-000021040000}"/>
    <cellStyle name="20% - Accent1 2 3 15" xfId="37469" xr:uid="{00000000-0005-0000-0000-000022040000}"/>
    <cellStyle name="20% - Accent1 2 3 2" xfId="241" xr:uid="{00000000-0005-0000-0000-000023040000}"/>
    <cellStyle name="20% - Accent1 2 3 2 10" xfId="3957" xr:uid="{00000000-0005-0000-0000-000024040000}"/>
    <cellStyle name="20% - Accent1 2 3 2 10 2" xfId="17116" xr:uid="{00000000-0005-0000-0000-000025040000}"/>
    <cellStyle name="20% - Accent1 2 3 2 10 2 2" xfId="54454" xr:uid="{00000000-0005-0000-0000-000026040000}"/>
    <cellStyle name="20% - Accent1 2 3 2 10 3" xfId="32102" xr:uid="{00000000-0005-0000-0000-000027040000}"/>
    <cellStyle name="20% - Accent1 2 3 2 10 4" xfId="41295" xr:uid="{00000000-0005-0000-0000-000028040000}"/>
    <cellStyle name="20% - Accent1 2 3 2 11" xfId="13404" xr:uid="{00000000-0005-0000-0000-000029040000}"/>
    <cellStyle name="20% - Accent1 2 3 2 11 2" xfId="34814" xr:uid="{00000000-0005-0000-0000-00002A040000}"/>
    <cellStyle name="20% - Accent1 2 3 2 11 3" xfId="50742" xr:uid="{00000000-0005-0000-0000-00002B040000}"/>
    <cellStyle name="20% - Accent1 2 3 2 12" xfId="29221" xr:uid="{00000000-0005-0000-0000-00002C040000}"/>
    <cellStyle name="20% - Accent1 2 3 2 13" xfId="26508" xr:uid="{00000000-0005-0000-0000-00002D040000}"/>
    <cellStyle name="20% - Accent1 2 3 2 14" xfId="37581" xr:uid="{00000000-0005-0000-0000-00002E040000}"/>
    <cellStyle name="20% - Accent1 2 3 2 2" xfId="662" xr:uid="{00000000-0005-0000-0000-00002F040000}"/>
    <cellStyle name="20% - Accent1 2 3 2 2 2" xfId="1844" xr:uid="{00000000-0005-0000-0000-000030040000}"/>
    <cellStyle name="20% - Accent1 2 3 2 2 2 2" xfId="7918" xr:uid="{00000000-0005-0000-0000-000031040000}"/>
    <cellStyle name="20% - Accent1 2 3 2 2 2 2 2" xfId="12641" xr:uid="{00000000-0005-0000-0000-000032040000}"/>
    <cellStyle name="20% - Accent1 2 3 2 2 2 2 2 2" xfId="25800" xr:uid="{00000000-0005-0000-0000-000033040000}"/>
    <cellStyle name="20% - Accent1 2 3 2 2 2 2 2 2 2" xfId="63138" xr:uid="{00000000-0005-0000-0000-000034040000}"/>
    <cellStyle name="20% - Accent1 2 3 2 2 2 2 2 3" xfId="49979" xr:uid="{00000000-0005-0000-0000-000035040000}"/>
    <cellStyle name="20% - Accent1 2 3 2 2 2 2 3" xfId="21077" xr:uid="{00000000-0005-0000-0000-000036040000}"/>
    <cellStyle name="20% - Accent1 2 3 2 2 2 2 3 2" xfId="58415" xr:uid="{00000000-0005-0000-0000-000037040000}"/>
    <cellStyle name="20% - Accent1 2 3 2 2 2 2 4" xfId="34096" xr:uid="{00000000-0005-0000-0000-000038040000}"/>
    <cellStyle name="20% - Accent1 2 3 2 2 2 2 5" xfId="45256" xr:uid="{00000000-0005-0000-0000-000039040000}"/>
    <cellStyle name="20% - Accent1 2 3 2 2 2 3" xfId="10281" xr:uid="{00000000-0005-0000-0000-00003A040000}"/>
    <cellStyle name="20% - Accent1 2 3 2 2 2 3 2" xfId="23440" xr:uid="{00000000-0005-0000-0000-00003B040000}"/>
    <cellStyle name="20% - Accent1 2 3 2 2 2 3 2 2" xfId="60778" xr:uid="{00000000-0005-0000-0000-00003C040000}"/>
    <cellStyle name="20% - Accent1 2 3 2 2 2 3 3" xfId="36808" xr:uid="{00000000-0005-0000-0000-00003D040000}"/>
    <cellStyle name="20% - Accent1 2 3 2 2 2 3 4" xfId="47619" xr:uid="{00000000-0005-0000-0000-00003E040000}"/>
    <cellStyle name="20% - Accent1 2 3 2 2 2 4" xfId="5558" xr:uid="{00000000-0005-0000-0000-00003F040000}"/>
    <cellStyle name="20% - Accent1 2 3 2 2 2 4 2" xfId="18717" xr:uid="{00000000-0005-0000-0000-000040040000}"/>
    <cellStyle name="20% - Accent1 2 3 2 2 2 4 2 2" xfId="56055" xr:uid="{00000000-0005-0000-0000-000041040000}"/>
    <cellStyle name="20% - Accent1 2 3 2 2 2 4 3" xfId="31384" xr:uid="{00000000-0005-0000-0000-000042040000}"/>
    <cellStyle name="20% - Accent1 2 3 2 2 2 4 4" xfId="42896" xr:uid="{00000000-0005-0000-0000-000043040000}"/>
    <cellStyle name="20% - Accent1 2 3 2 2 2 5" xfId="15005" xr:uid="{00000000-0005-0000-0000-000044040000}"/>
    <cellStyle name="20% - Accent1 2 3 2 2 2 5 2" xfId="52343" xr:uid="{00000000-0005-0000-0000-000045040000}"/>
    <cellStyle name="20% - Accent1 2 3 2 2 2 6" xfId="28502" xr:uid="{00000000-0005-0000-0000-000046040000}"/>
    <cellStyle name="20% - Accent1 2 3 2 2 2 7" xfId="39182" xr:uid="{00000000-0005-0000-0000-000047040000}"/>
    <cellStyle name="20% - Accent1 2 3 2 2 3" xfId="3193" xr:uid="{00000000-0005-0000-0000-000048040000}"/>
    <cellStyle name="20% - Accent1 2 3 2 2 3 2" xfId="11461" xr:uid="{00000000-0005-0000-0000-000049040000}"/>
    <cellStyle name="20% - Accent1 2 3 2 2 3 2 2" xfId="24620" xr:uid="{00000000-0005-0000-0000-00004A040000}"/>
    <cellStyle name="20% - Accent1 2 3 2 2 3 2 2 2" xfId="61958" xr:uid="{00000000-0005-0000-0000-00004B040000}"/>
    <cellStyle name="20% - Accent1 2 3 2 2 3 2 3" xfId="48799" xr:uid="{00000000-0005-0000-0000-00004C040000}"/>
    <cellStyle name="20% - Accent1 2 3 2 2 3 3" xfId="6738" xr:uid="{00000000-0005-0000-0000-00004D040000}"/>
    <cellStyle name="20% - Accent1 2 3 2 2 3 3 2" xfId="19897" xr:uid="{00000000-0005-0000-0000-00004E040000}"/>
    <cellStyle name="20% - Accent1 2 3 2 2 3 3 2 2" xfId="57235" xr:uid="{00000000-0005-0000-0000-00004F040000}"/>
    <cellStyle name="20% - Accent1 2 3 2 2 3 3 3" xfId="44076" xr:uid="{00000000-0005-0000-0000-000050040000}"/>
    <cellStyle name="20% - Accent1 2 3 2 2 3 4" xfId="16354" xr:uid="{00000000-0005-0000-0000-000051040000}"/>
    <cellStyle name="20% - Accent1 2 3 2 2 3 4 2" xfId="53692" xr:uid="{00000000-0005-0000-0000-000052040000}"/>
    <cellStyle name="20% - Accent1 2 3 2 2 3 5" xfId="32747" xr:uid="{00000000-0005-0000-0000-000053040000}"/>
    <cellStyle name="20% - Accent1 2 3 2 2 3 6" xfId="40531" xr:uid="{00000000-0005-0000-0000-000054040000}"/>
    <cellStyle name="20% - Accent1 2 3 2 2 4" xfId="9101" xr:uid="{00000000-0005-0000-0000-000055040000}"/>
    <cellStyle name="20% - Accent1 2 3 2 2 4 2" xfId="22260" xr:uid="{00000000-0005-0000-0000-000056040000}"/>
    <cellStyle name="20% - Accent1 2 3 2 2 4 2 2" xfId="59598" xr:uid="{00000000-0005-0000-0000-000057040000}"/>
    <cellStyle name="20% - Accent1 2 3 2 2 4 3" xfId="35459" xr:uid="{00000000-0005-0000-0000-000058040000}"/>
    <cellStyle name="20% - Accent1 2 3 2 2 4 4" xfId="46439" xr:uid="{00000000-0005-0000-0000-000059040000}"/>
    <cellStyle name="20% - Accent1 2 3 2 2 5" xfId="4378" xr:uid="{00000000-0005-0000-0000-00005A040000}"/>
    <cellStyle name="20% - Accent1 2 3 2 2 5 2" xfId="17537" xr:uid="{00000000-0005-0000-0000-00005B040000}"/>
    <cellStyle name="20% - Accent1 2 3 2 2 5 2 2" xfId="54875" xr:uid="{00000000-0005-0000-0000-00005C040000}"/>
    <cellStyle name="20% - Accent1 2 3 2 2 5 3" xfId="30035" xr:uid="{00000000-0005-0000-0000-00005D040000}"/>
    <cellStyle name="20% - Accent1 2 3 2 2 5 4" xfId="41716" xr:uid="{00000000-0005-0000-0000-00005E040000}"/>
    <cellStyle name="20% - Accent1 2 3 2 2 6" xfId="13825" xr:uid="{00000000-0005-0000-0000-00005F040000}"/>
    <cellStyle name="20% - Accent1 2 3 2 2 6 2" xfId="51163" xr:uid="{00000000-0005-0000-0000-000060040000}"/>
    <cellStyle name="20% - Accent1 2 3 2 2 7" xfId="27153" xr:uid="{00000000-0005-0000-0000-000061040000}"/>
    <cellStyle name="20% - Accent1 2 3 2 2 8" xfId="38002" xr:uid="{00000000-0005-0000-0000-000062040000}"/>
    <cellStyle name="20% - Accent1 2 3 2 3" xfId="438" xr:uid="{00000000-0005-0000-0000-000063040000}"/>
    <cellStyle name="20% - Accent1 2 3 2 3 2" xfId="1620" xr:uid="{00000000-0005-0000-0000-000064040000}"/>
    <cellStyle name="20% - Accent1 2 3 2 3 2 2" xfId="7694" xr:uid="{00000000-0005-0000-0000-000065040000}"/>
    <cellStyle name="20% - Accent1 2 3 2 3 2 2 2" xfId="12417" xr:uid="{00000000-0005-0000-0000-000066040000}"/>
    <cellStyle name="20% - Accent1 2 3 2 3 2 2 2 2" xfId="25576" xr:uid="{00000000-0005-0000-0000-000067040000}"/>
    <cellStyle name="20% - Accent1 2 3 2 3 2 2 2 2 2" xfId="62914" xr:uid="{00000000-0005-0000-0000-000068040000}"/>
    <cellStyle name="20% - Accent1 2 3 2 3 2 2 2 3" xfId="49755" xr:uid="{00000000-0005-0000-0000-000069040000}"/>
    <cellStyle name="20% - Accent1 2 3 2 3 2 2 3" xfId="20853" xr:uid="{00000000-0005-0000-0000-00006A040000}"/>
    <cellStyle name="20% - Accent1 2 3 2 3 2 2 3 2" xfId="58191" xr:uid="{00000000-0005-0000-0000-00006B040000}"/>
    <cellStyle name="20% - Accent1 2 3 2 3 2 2 4" xfId="33872" xr:uid="{00000000-0005-0000-0000-00006C040000}"/>
    <cellStyle name="20% - Accent1 2 3 2 3 2 2 5" xfId="45032" xr:uid="{00000000-0005-0000-0000-00006D040000}"/>
    <cellStyle name="20% - Accent1 2 3 2 3 2 3" xfId="10057" xr:uid="{00000000-0005-0000-0000-00006E040000}"/>
    <cellStyle name="20% - Accent1 2 3 2 3 2 3 2" xfId="23216" xr:uid="{00000000-0005-0000-0000-00006F040000}"/>
    <cellStyle name="20% - Accent1 2 3 2 3 2 3 2 2" xfId="60554" xr:uid="{00000000-0005-0000-0000-000070040000}"/>
    <cellStyle name="20% - Accent1 2 3 2 3 2 3 3" xfId="36584" xr:uid="{00000000-0005-0000-0000-000071040000}"/>
    <cellStyle name="20% - Accent1 2 3 2 3 2 3 4" xfId="47395" xr:uid="{00000000-0005-0000-0000-000072040000}"/>
    <cellStyle name="20% - Accent1 2 3 2 3 2 4" xfId="5334" xr:uid="{00000000-0005-0000-0000-000073040000}"/>
    <cellStyle name="20% - Accent1 2 3 2 3 2 4 2" xfId="18493" xr:uid="{00000000-0005-0000-0000-000074040000}"/>
    <cellStyle name="20% - Accent1 2 3 2 3 2 4 2 2" xfId="55831" xr:uid="{00000000-0005-0000-0000-000075040000}"/>
    <cellStyle name="20% - Accent1 2 3 2 3 2 4 3" xfId="31160" xr:uid="{00000000-0005-0000-0000-000076040000}"/>
    <cellStyle name="20% - Accent1 2 3 2 3 2 4 4" xfId="42672" xr:uid="{00000000-0005-0000-0000-000077040000}"/>
    <cellStyle name="20% - Accent1 2 3 2 3 2 5" xfId="14781" xr:uid="{00000000-0005-0000-0000-000078040000}"/>
    <cellStyle name="20% - Accent1 2 3 2 3 2 5 2" xfId="52119" xr:uid="{00000000-0005-0000-0000-000079040000}"/>
    <cellStyle name="20% - Accent1 2 3 2 3 2 6" xfId="28278" xr:uid="{00000000-0005-0000-0000-00007A040000}"/>
    <cellStyle name="20% - Accent1 2 3 2 3 2 7" xfId="38958" xr:uid="{00000000-0005-0000-0000-00007B040000}"/>
    <cellStyle name="20% - Accent1 2 3 2 3 3" xfId="2969" xr:uid="{00000000-0005-0000-0000-00007C040000}"/>
    <cellStyle name="20% - Accent1 2 3 2 3 3 2" xfId="11237" xr:uid="{00000000-0005-0000-0000-00007D040000}"/>
    <cellStyle name="20% - Accent1 2 3 2 3 3 2 2" xfId="24396" xr:uid="{00000000-0005-0000-0000-00007E040000}"/>
    <cellStyle name="20% - Accent1 2 3 2 3 3 2 2 2" xfId="61734" xr:uid="{00000000-0005-0000-0000-00007F040000}"/>
    <cellStyle name="20% - Accent1 2 3 2 3 3 2 3" xfId="48575" xr:uid="{00000000-0005-0000-0000-000080040000}"/>
    <cellStyle name="20% - Accent1 2 3 2 3 3 3" xfId="6514" xr:uid="{00000000-0005-0000-0000-000081040000}"/>
    <cellStyle name="20% - Accent1 2 3 2 3 3 3 2" xfId="19673" xr:uid="{00000000-0005-0000-0000-000082040000}"/>
    <cellStyle name="20% - Accent1 2 3 2 3 3 3 2 2" xfId="57011" xr:uid="{00000000-0005-0000-0000-000083040000}"/>
    <cellStyle name="20% - Accent1 2 3 2 3 3 3 3" xfId="43852" xr:uid="{00000000-0005-0000-0000-000084040000}"/>
    <cellStyle name="20% - Accent1 2 3 2 3 3 4" xfId="16130" xr:uid="{00000000-0005-0000-0000-000085040000}"/>
    <cellStyle name="20% - Accent1 2 3 2 3 3 4 2" xfId="53468" xr:uid="{00000000-0005-0000-0000-000086040000}"/>
    <cellStyle name="20% - Accent1 2 3 2 3 3 5" xfId="32523" xr:uid="{00000000-0005-0000-0000-000087040000}"/>
    <cellStyle name="20% - Accent1 2 3 2 3 3 6" xfId="40307" xr:uid="{00000000-0005-0000-0000-000088040000}"/>
    <cellStyle name="20% - Accent1 2 3 2 3 4" xfId="8877" xr:uid="{00000000-0005-0000-0000-000089040000}"/>
    <cellStyle name="20% - Accent1 2 3 2 3 4 2" xfId="22036" xr:uid="{00000000-0005-0000-0000-00008A040000}"/>
    <cellStyle name="20% - Accent1 2 3 2 3 4 2 2" xfId="59374" xr:uid="{00000000-0005-0000-0000-00008B040000}"/>
    <cellStyle name="20% - Accent1 2 3 2 3 4 3" xfId="35235" xr:uid="{00000000-0005-0000-0000-00008C040000}"/>
    <cellStyle name="20% - Accent1 2 3 2 3 4 4" xfId="46215" xr:uid="{00000000-0005-0000-0000-00008D040000}"/>
    <cellStyle name="20% - Accent1 2 3 2 3 5" xfId="4154" xr:uid="{00000000-0005-0000-0000-00008E040000}"/>
    <cellStyle name="20% - Accent1 2 3 2 3 5 2" xfId="17313" xr:uid="{00000000-0005-0000-0000-00008F040000}"/>
    <cellStyle name="20% - Accent1 2 3 2 3 5 2 2" xfId="54651" xr:uid="{00000000-0005-0000-0000-000090040000}"/>
    <cellStyle name="20% - Accent1 2 3 2 3 5 3" xfId="29811" xr:uid="{00000000-0005-0000-0000-000091040000}"/>
    <cellStyle name="20% - Accent1 2 3 2 3 5 4" xfId="41492" xr:uid="{00000000-0005-0000-0000-000092040000}"/>
    <cellStyle name="20% - Accent1 2 3 2 3 6" xfId="13601" xr:uid="{00000000-0005-0000-0000-000093040000}"/>
    <cellStyle name="20% - Accent1 2 3 2 3 6 2" xfId="50939" xr:uid="{00000000-0005-0000-0000-000094040000}"/>
    <cellStyle name="20% - Accent1 2 3 2 3 7" xfId="26929" xr:uid="{00000000-0005-0000-0000-000095040000}"/>
    <cellStyle name="20% - Accent1 2 3 2 3 8" xfId="37778" xr:uid="{00000000-0005-0000-0000-000096040000}"/>
    <cellStyle name="20% - Accent1 2 3 2 4" xfId="859" xr:uid="{00000000-0005-0000-0000-000097040000}"/>
    <cellStyle name="20% - Accent1 2 3 2 4 2" xfId="2041" xr:uid="{00000000-0005-0000-0000-000098040000}"/>
    <cellStyle name="20% - Accent1 2 3 2 4 2 2" xfId="8115" xr:uid="{00000000-0005-0000-0000-000099040000}"/>
    <cellStyle name="20% - Accent1 2 3 2 4 2 2 2" xfId="12838" xr:uid="{00000000-0005-0000-0000-00009A040000}"/>
    <cellStyle name="20% - Accent1 2 3 2 4 2 2 2 2" xfId="25997" xr:uid="{00000000-0005-0000-0000-00009B040000}"/>
    <cellStyle name="20% - Accent1 2 3 2 4 2 2 2 2 2" xfId="63335" xr:uid="{00000000-0005-0000-0000-00009C040000}"/>
    <cellStyle name="20% - Accent1 2 3 2 4 2 2 2 3" xfId="50176" xr:uid="{00000000-0005-0000-0000-00009D040000}"/>
    <cellStyle name="20% - Accent1 2 3 2 4 2 2 3" xfId="21274" xr:uid="{00000000-0005-0000-0000-00009E040000}"/>
    <cellStyle name="20% - Accent1 2 3 2 4 2 2 3 2" xfId="58612" xr:uid="{00000000-0005-0000-0000-00009F040000}"/>
    <cellStyle name="20% - Accent1 2 3 2 4 2 2 4" xfId="34293" xr:uid="{00000000-0005-0000-0000-0000A0040000}"/>
    <cellStyle name="20% - Accent1 2 3 2 4 2 2 5" xfId="45453" xr:uid="{00000000-0005-0000-0000-0000A1040000}"/>
    <cellStyle name="20% - Accent1 2 3 2 4 2 3" xfId="10478" xr:uid="{00000000-0005-0000-0000-0000A2040000}"/>
    <cellStyle name="20% - Accent1 2 3 2 4 2 3 2" xfId="23637" xr:uid="{00000000-0005-0000-0000-0000A3040000}"/>
    <cellStyle name="20% - Accent1 2 3 2 4 2 3 2 2" xfId="60975" xr:uid="{00000000-0005-0000-0000-0000A4040000}"/>
    <cellStyle name="20% - Accent1 2 3 2 4 2 3 3" xfId="37005" xr:uid="{00000000-0005-0000-0000-0000A5040000}"/>
    <cellStyle name="20% - Accent1 2 3 2 4 2 3 4" xfId="47816" xr:uid="{00000000-0005-0000-0000-0000A6040000}"/>
    <cellStyle name="20% - Accent1 2 3 2 4 2 4" xfId="5755" xr:uid="{00000000-0005-0000-0000-0000A7040000}"/>
    <cellStyle name="20% - Accent1 2 3 2 4 2 4 2" xfId="18914" xr:uid="{00000000-0005-0000-0000-0000A8040000}"/>
    <cellStyle name="20% - Accent1 2 3 2 4 2 4 2 2" xfId="56252" xr:uid="{00000000-0005-0000-0000-0000A9040000}"/>
    <cellStyle name="20% - Accent1 2 3 2 4 2 4 3" xfId="31581" xr:uid="{00000000-0005-0000-0000-0000AA040000}"/>
    <cellStyle name="20% - Accent1 2 3 2 4 2 4 4" xfId="43093" xr:uid="{00000000-0005-0000-0000-0000AB040000}"/>
    <cellStyle name="20% - Accent1 2 3 2 4 2 5" xfId="15202" xr:uid="{00000000-0005-0000-0000-0000AC040000}"/>
    <cellStyle name="20% - Accent1 2 3 2 4 2 5 2" xfId="52540" xr:uid="{00000000-0005-0000-0000-0000AD040000}"/>
    <cellStyle name="20% - Accent1 2 3 2 4 2 6" xfId="28699" xr:uid="{00000000-0005-0000-0000-0000AE040000}"/>
    <cellStyle name="20% - Accent1 2 3 2 4 2 7" xfId="39379" xr:uid="{00000000-0005-0000-0000-0000AF040000}"/>
    <cellStyle name="20% - Accent1 2 3 2 4 3" xfId="3390" xr:uid="{00000000-0005-0000-0000-0000B0040000}"/>
    <cellStyle name="20% - Accent1 2 3 2 4 3 2" xfId="11658" xr:uid="{00000000-0005-0000-0000-0000B1040000}"/>
    <cellStyle name="20% - Accent1 2 3 2 4 3 2 2" xfId="24817" xr:uid="{00000000-0005-0000-0000-0000B2040000}"/>
    <cellStyle name="20% - Accent1 2 3 2 4 3 2 2 2" xfId="62155" xr:uid="{00000000-0005-0000-0000-0000B3040000}"/>
    <cellStyle name="20% - Accent1 2 3 2 4 3 2 3" xfId="48996" xr:uid="{00000000-0005-0000-0000-0000B4040000}"/>
    <cellStyle name="20% - Accent1 2 3 2 4 3 3" xfId="6935" xr:uid="{00000000-0005-0000-0000-0000B5040000}"/>
    <cellStyle name="20% - Accent1 2 3 2 4 3 3 2" xfId="20094" xr:uid="{00000000-0005-0000-0000-0000B6040000}"/>
    <cellStyle name="20% - Accent1 2 3 2 4 3 3 2 2" xfId="57432" xr:uid="{00000000-0005-0000-0000-0000B7040000}"/>
    <cellStyle name="20% - Accent1 2 3 2 4 3 3 3" xfId="44273" xr:uid="{00000000-0005-0000-0000-0000B8040000}"/>
    <cellStyle name="20% - Accent1 2 3 2 4 3 4" xfId="16551" xr:uid="{00000000-0005-0000-0000-0000B9040000}"/>
    <cellStyle name="20% - Accent1 2 3 2 4 3 4 2" xfId="53889" xr:uid="{00000000-0005-0000-0000-0000BA040000}"/>
    <cellStyle name="20% - Accent1 2 3 2 4 3 5" xfId="32944" xr:uid="{00000000-0005-0000-0000-0000BB040000}"/>
    <cellStyle name="20% - Accent1 2 3 2 4 3 6" xfId="40728" xr:uid="{00000000-0005-0000-0000-0000BC040000}"/>
    <cellStyle name="20% - Accent1 2 3 2 4 4" xfId="9298" xr:uid="{00000000-0005-0000-0000-0000BD040000}"/>
    <cellStyle name="20% - Accent1 2 3 2 4 4 2" xfId="22457" xr:uid="{00000000-0005-0000-0000-0000BE040000}"/>
    <cellStyle name="20% - Accent1 2 3 2 4 4 2 2" xfId="59795" xr:uid="{00000000-0005-0000-0000-0000BF040000}"/>
    <cellStyle name="20% - Accent1 2 3 2 4 4 3" xfId="35656" xr:uid="{00000000-0005-0000-0000-0000C0040000}"/>
    <cellStyle name="20% - Accent1 2 3 2 4 4 4" xfId="46636" xr:uid="{00000000-0005-0000-0000-0000C1040000}"/>
    <cellStyle name="20% - Accent1 2 3 2 4 5" xfId="4575" xr:uid="{00000000-0005-0000-0000-0000C2040000}"/>
    <cellStyle name="20% - Accent1 2 3 2 4 5 2" xfId="17734" xr:uid="{00000000-0005-0000-0000-0000C3040000}"/>
    <cellStyle name="20% - Accent1 2 3 2 4 5 2 2" xfId="55072" xr:uid="{00000000-0005-0000-0000-0000C4040000}"/>
    <cellStyle name="20% - Accent1 2 3 2 4 5 3" xfId="30232" xr:uid="{00000000-0005-0000-0000-0000C5040000}"/>
    <cellStyle name="20% - Accent1 2 3 2 4 5 4" xfId="41913" xr:uid="{00000000-0005-0000-0000-0000C6040000}"/>
    <cellStyle name="20% - Accent1 2 3 2 4 6" xfId="14022" xr:uid="{00000000-0005-0000-0000-0000C7040000}"/>
    <cellStyle name="20% - Accent1 2 3 2 4 6 2" xfId="51360" xr:uid="{00000000-0005-0000-0000-0000C8040000}"/>
    <cellStyle name="20% - Accent1 2 3 2 4 7" xfId="27350" xr:uid="{00000000-0005-0000-0000-0000C9040000}"/>
    <cellStyle name="20% - Accent1 2 3 2 4 8" xfId="38199" xr:uid="{00000000-0005-0000-0000-0000CA040000}"/>
    <cellStyle name="20% - Accent1 2 3 2 5" xfId="1028" xr:uid="{00000000-0005-0000-0000-0000CB040000}"/>
    <cellStyle name="20% - Accent1 2 3 2 5 2" xfId="2210" xr:uid="{00000000-0005-0000-0000-0000CC040000}"/>
    <cellStyle name="20% - Accent1 2 3 2 5 2 2" xfId="8284" xr:uid="{00000000-0005-0000-0000-0000CD040000}"/>
    <cellStyle name="20% - Accent1 2 3 2 5 2 2 2" xfId="13007" xr:uid="{00000000-0005-0000-0000-0000CE040000}"/>
    <cellStyle name="20% - Accent1 2 3 2 5 2 2 2 2" xfId="26166" xr:uid="{00000000-0005-0000-0000-0000CF040000}"/>
    <cellStyle name="20% - Accent1 2 3 2 5 2 2 2 2 2" xfId="63504" xr:uid="{00000000-0005-0000-0000-0000D0040000}"/>
    <cellStyle name="20% - Accent1 2 3 2 5 2 2 2 3" xfId="50345" xr:uid="{00000000-0005-0000-0000-0000D1040000}"/>
    <cellStyle name="20% - Accent1 2 3 2 5 2 2 3" xfId="21443" xr:uid="{00000000-0005-0000-0000-0000D2040000}"/>
    <cellStyle name="20% - Accent1 2 3 2 5 2 2 3 2" xfId="58781" xr:uid="{00000000-0005-0000-0000-0000D3040000}"/>
    <cellStyle name="20% - Accent1 2 3 2 5 2 2 4" xfId="34462" xr:uid="{00000000-0005-0000-0000-0000D4040000}"/>
    <cellStyle name="20% - Accent1 2 3 2 5 2 2 5" xfId="45622" xr:uid="{00000000-0005-0000-0000-0000D5040000}"/>
    <cellStyle name="20% - Accent1 2 3 2 5 2 3" xfId="10647" xr:uid="{00000000-0005-0000-0000-0000D6040000}"/>
    <cellStyle name="20% - Accent1 2 3 2 5 2 3 2" xfId="23806" xr:uid="{00000000-0005-0000-0000-0000D7040000}"/>
    <cellStyle name="20% - Accent1 2 3 2 5 2 3 2 2" xfId="61144" xr:uid="{00000000-0005-0000-0000-0000D8040000}"/>
    <cellStyle name="20% - Accent1 2 3 2 5 2 3 3" xfId="37174" xr:uid="{00000000-0005-0000-0000-0000D9040000}"/>
    <cellStyle name="20% - Accent1 2 3 2 5 2 3 4" xfId="47985" xr:uid="{00000000-0005-0000-0000-0000DA040000}"/>
    <cellStyle name="20% - Accent1 2 3 2 5 2 4" xfId="5924" xr:uid="{00000000-0005-0000-0000-0000DB040000}"/>
    <cellStyle name="20% - Accent1 2 3 2 5 2 4 2" xfId="19083" xr:uid="{00000000-0005-0000-0000-0000DC040000}"/>
    <cellStyle name="20% - Accent1 2 3 2 5 2 4 2 2" xfId="56421" xr:uid="{00000000-0005-0000-0000-0000DD040000}"/>
    <cellStyle name="20% - Accent1 2 3 2 5 2 4 3" xfId="31750" xr:uid="{00000000-0005-0000-0000-0000DE040000}"/>
    <cellStyle name="20% - Accent1 2 3 2 5 2 4 4" xfId="43262" xr:uid="{00000000-0005-0000-0000-0000DF040000}"/>
    <cellStyle name="20% - Accent1 2 3 2 5 2 5" xfId="15371" xr:uid="{00000000-0005-0000-0000-0000E0040000}"/>
    <cellStyle name="20% - Accent1 2 3 2 5 2 5 2" xfId="52709" xr:uid="{00000000-0005-0000-0000-0000E1040000}"/>
    <cellStyle name="20% - Accent1 2 3 2 5 2 6" xfId="28868" xr:uid="{00000000-0005-0000-0000-0000E2040000}"/>
    <cellStyle name="20% - Accent1 2 3 2 5 2 7" xfId="39548" xr:uid="{00000000-0005-0000-0000-0000E3040000}"/>
    <cellStyle name="20% - Accent1 2 3 2 5 3" xfId="3559" xr:uid="{00000000-0005-0000-0000-0000E4040000}"/>
    <cellStyle name="20% - Accent1 2 3 2 5 3 2" xfId="11827" xr:uid="{00000000-0005-0000-0000-0000E5040000}"/>
    <cellStyle name="20% - Accent1 2 3 2 5 3 2 2" xfId="24986" xr:uid="{00000000-0005-0000-0000-0000E6040000}"/>
    <cellStyle name="20% - Accent1 2 3 2 5 3 2 2 2" xfId="62324" xr:uid="{00000000-0005-0000-0000-0000E7040000}"/>
    <cellStyle name="20% - Accent1 2 3 2 5 3 2 3" xfId="49165" xr:uid="{00000000-0005-0000-0000-0000E8040000}"/>
    <cellStyle name="20% - Accent1 2 3 2 5 3 3" xfId="7104" xr:uid="{00000000-0005-0000-0000-0000E9040000}"/>
    <cellStyle name="20% - Accent1 2 3 2 5 3 3 2" xfId="20263" xr:uid="{00000000-0005-0000-0000-0000EA040000}"/>
    <cellStyle name="20% - Accent1 2 3 2 5 3 3 2 2" xfId="57601" xr:uid="{00000000-0005-0000-0000-0000EB040000}"/>
    <cellStyle name="20% - Accent1 2 3 2 5 3 3 3" xfId="44442" xr:uid="{00000000-0005-0000-0000-0000EC040000}"/>
    <cellStyle name="20% - Accent1 2 3 2 5 3 4" xfId="16720" xr:uid="{00000000-0005-0000-0000-0000ED040000}"/>
    <cellStyle name="20% - Accent1 2 3 2 5 3 4 2" xfId="54058" xr:uid="{00000000-0005-0000-0000-0000EE040000}"/>
    <cellStyle name="20% - Accent1 2 3 2 5 3 5" xfId="33113" xr:uid="{00000000-0005-0000-0000-0000EF040000}"/>
    <cellStyle name="20% - Accent1 2 3 2 5 3 6" xfId="40897" xr:uid="{00000000-0005-0000-0000-0000F0040000}"/>
    <cellStyle name="20% - Accent1 2 3 2 5 4" xfId="9467" xr:uid="{00000000-0005-0000-0000-0000F1040000}"/>
    <cellStyle name="20% - Accent1 2 3 2 5 4 2" xfId="22626" xr:uid="{00000000-0005-0000-0000-0000F2040000}"/>
    <cellStyle name="20% - Accent1 2 3 2 5 4 2 2" xfId="59964" xr:uid="{00000000-0005-0000-0000-0000F3040000}"/>
    <cellStyle name="20% - Accent1 2 3 2 5 4 3" xfId="35825" xr:uid="{00000000-0005-0000-0000-0000F4040000}"/>
    <cellStyle name="20% - Accent1 2 3 2 5 4 4" xfId="46805" xr:uid="{00000000-0005-0000-0000-0000F5040000}"/>
    <cellStyle name="20% - Accent1 2 3 2 5 5" xfId="4744" xr:uid="{00000000-0005-0000-0000-0000F6040000}"/>
    <cellStyle name="20% - Accent1 2 3 2 5 5 2" xfId="17903" xr:uid="{00000000-0005-0000-0000-0000F7040000}"/>
    <cellStyle name="20% - Accent1 2 3 2 5 5 2 2" xfId="55241" xr:uid="{00000000-0005-0000-0000-0000F8040000}"/>
    <cellStyle name="20% - Accent1 2 3 2 5 5 3" xfId="30401" xr:uid="{00000000-0005-0000-0000-0000F9040000}"/>
    <cellStyle name="20% - Accent1 2 3 2 5 5 4" xfId="42082" xr:uid="{00000000-0005-0000-0000-0000FA040000}"/>
    <cellStyle name="20% - Accent1 2 3 2 5 6" xfId="14191" xr:uid="{00000000-0005-0000-0000-0000FB040000}"/>
    <cellStyle name="20% - Accent1 2 3 2 5 6 2" xfId="51529" xr:uid="{00000000-0005-0000-0000-0000FC040000}"/>
    <cellStyle name="20% - Accent1 2 3 2 5 7" xfId="27519" xr:uid="{00000000-0005-0000-0000-0000FD040000}"/>
    <cellStyle name="20% - Accent1 2 3 2 5 8" xfId="38368" xr:uid="{00000000-0005-0000-0000-0000FE040000}"/>
    <cellStyle name="20% - Accent1 2 3 2 6" xfId="1199" xr:uid="{00000000-0005-0000-0000-0000FF040000}"/>
    <cellStyle name="20% - Accent1 2 3 2 6 2" xfId="2379" xr:uid="{00000000-0005-0000-0000-000000050000}"/>
    <cellStyle name="20% - Accent1 2 3 2 6 2 2" xfId="8453" xr:uid="{00000000-0005-0000-0000-000001050000}"/>
    <cellStyle name="20% - Accent1 2 3 2 6 2 2 2" xfId="13176" xr:uid="{00000000-0005-0000-0000-000002050000}"/>
    <cellStyle name="20% - Accent1 2 3 2 6 2 2 2 2" xfId="26335" xr:uid="{00000000-0005-0000-0000-000003050000}"/>
    <cellStyle name="20% - Accent1 2 3 2 6 2 2 2 2 2" xfId="63673" xr:uid="{00000000-0005-0000-0000-000004050000}"/>
    <cellStyle name="20% - Accent1 2 3 2 6 2 2 2 3" xfId="50514" xr:uid="{00000000-0005-0000-0000-000005050000}"/>
    <cellStyle name="20% - Accent1 2 3 2 6 2 2 3" xfId="21612" xr:uid="{00000000-0005-0000-0000-000006050000}"/>
    <cellStyle name="20% - Accent1 2 3 2 6 2 2 3 2" xfId="58950" xr:uid="{00000000-0005-0000-0000-000007050000}"/>
    <cellStyle name="20% - Accent1 2 3 2 6 2 2 4" xfId="34631" xr:uid="{00000000-0005-0000-0000-000008050000}"/>
    <cellStyle name="20% - Accent1 2 3 2 6 2 2 5" xfId="45791" xr:uid="{00000000-0005-0000-0000-000009050000}"/>
    <cellStyle name="20% - Accent1 2 3 2 6 2 3" xfId="10816" xr:uid="{00000000-0005-0000-0000-00000A050000}"/>
    <cellStyle name="20% - Accent1 2 3 2 6 2 3 2" xfId="23975" xr:uid="{00000000-0005-0000-0000-00000B050000}"/>
    <cellStyle name="20% - Accent1 2 3 2 6 2 3 2 2" xfId="61313" xr:uid="{00000000-0005-0000-0000-00000C050000}"/>
    <cellStyle name="20% - Accent1 2 3 2 6 2 3 3" xfId="37343" xr:uid="{00000000-0005-0000-0000-00000D050000}"/>
    <cellStyle name="20% - Accent1 2 3 2 6 2 3 4" xfId="48154" xr:uid="{00000000-0005-0000-0000-00000E050000}"/>
    <cellStyle name="20% - Accent1 2 3 2 6 2 4" xfId="6093" xr:uid="{00000000-0005-0000-0000-00000F050000}"/>
    <cellStyle name="20% - Accent1 2 3 2 6 2 4 2" xfId="19252" xr:uid="{00000000-0005-0000-0000-000010050000}"/>
    <cellStyle name="20% - Accent1 2 3 2 6 2 4 2 2" xfId="56590" xr:uid="{00000000-0005-0000-0000-000011050000}"/>
    <cellStyle name="20% - Accent1 2 3 2 6 2 4 3" xfId="31919" xr:uid="{00000000-0005-0000-0000-000012050000}"/>
    <cellStyle name="20% - Accent1 2 3 2 6 2 4 4" xfId="43431" xr:uid="{00000000-0005-0000-0000-000013050000}"/>
    <cellStyle name="20% - Accent1 2 3 2 6 2 5" xfId="15540" xr:uid="{00000000-0005-0000-0000-000014050000}"/>
    <cellStyle name="20% - Accent1 2 3 2 6 2 5 2" xfId="52878" xr:uid="{00000000-0005-0000-0000-000015050000}"/>
    <cellStyle name="20% - Accent1 2 3 2 6 2 6" xfId="29037" xr:uid="{00000000-0005-0000-0000-000016050000}"/>
    <cellStyle name="20% - Accent1 2 3 2 6 2 7" xfId="39717" xr:uid="{00000000-0005-0000-0000-000017050000}"/>
    <cellStyle name="20% - Accent1 2 3 2 6 3" xfId="3728" xr:uid="{00000000-0005-0000-0000-000018050000}"/>
    <cellStyle name="20% - Accent1 2 3 2 6 3 2" xfId="11996" xr:uid="{00000000-0005-0000-0000-000019050000}"/>
    <cellStyle name="20% - Accent1 2 3 2 6 3 2 2" xfId="25155" xr:uid="{00000000-0005-0000-0000-00001A050000}"/>
    <cellStyle name="20% - Accent1 2 3 2 6 3 2 2 2" xfId="62493" xr:uid="{00000000-0005-0000-0000-00001B050000}"/>
    <cellStyle name="20% - Accent1 2 3 2 6 3 2 3" xfId="49334" xr:uid="{00000000-0005-0000-0000-00001C050000}"/>
    <cellStyle name="20% - Accent1 2 3 2 6 3 3" xfId="7273" xr:uid="{00000000-0005-0000-0000-00001D050000}"/>
    <cellStyle name="20% - Accent1 2 3 2 6 3 3 2" xfId="20432" xr:uid="{00000000-0005-0000-0000-00001E050000}"/>
    <cellStyle name="20% - Accent1 2 3 2 6 3 3 2 2" xfId="57770" xr:uid="{00000000-0005-0000-0000-00001F050000}"/>
    <cellStyle name="20% - Accent1 2 3 2 6 3 3 3" xfId="44611" xr:uid="{00000000-0005-0000-0000-000020050000}"/>
    <cellStyle name="20% - Accent1 2 3 2 6 3 4" xfId="16889" xr:uid="{00000000-0005-0000-0000-000021050000}"/>
    <cellStyle name="20% - Accent1 2 3 2 6 3 4 2" xfId="54227" xr:uid="{00000000-0005-0000-0000-000022050000}"/>
    <cellStyle name="20% - Accent1 2 3 2 6 3 5" xfId="33282" xr:uid="{00000000-0005-0000-0000-000023050000}"/>
    <cellStyle name="20% - Accent1 2 3 2 6 3 6" xfId="41066" xr:uid="{00000000-0005-0000-0000-000024050000}"/>
    <cellStyle name="20% - Accent1 2 3 2 6 4" xfId="9636" xr:uid="{00000000-0005-0000-0000-000025050000}"/>
    <cellStyle name="20% - Accent1 2 3 2 6 4 2" xfId="22795" xr:uid="{00000000-0005-0000-0000-000026050000}"/>
    <cellStyle name="20% - Accent1 2 3 2 6 4 2 2" xfId="60133" xr:uid="{00000000-0005-0000-0000-000027050000}"/>
    <cellStyle name="20% - Accent1 2 3 2 6 4 3" xfId="35994" xr:uid="{00000000-0005-0000-0000-000028050000}"/>
    <cellStyle name="20% - Accent1 2 3 2 6 4 4" xfId="46974" xr:uid="{00000000-0005-0000-0000-000029050000}"/>
    <cellStyle name="20% - Accent1 2 3 2 6 5" xfId="4913" xr:uid="{00000000-0005-0000-0000-00002A050000}"/>
    <cellStyle name="20% - Accent1 2 3 2 6 5 2" xfId="18072" xr:uid="{00000000-0005-0000-0000-00002B050000}"/>
    <cellStyle name="20% - Accent1 2 3 2 6 5 2 2" xfId="55410" xr:uid="{00000000-0005-0000-0000-00002C050000}"/>
    <cellStyle name="20% - Accent1 2 3 2 6 5 3" xfId="30570" xr:uid="{00000000-0005-0000-0000-00002D050000}"/>
    <cellStyle name="20% - Accent1 2 3 2 6 5 4" xfId="42251" xr:uid="{00000000-0005-0000-0000-00002E050000}"/>
    <cellStyle name="20% - Accent1 2 3 2 6 6" xfId="14360" xr:uid="{00000000-0005-0000-0000-00002F050000}"/>
    <cellStyle name="20% - Accent1 2 3 2 6 6 2" xfId="51698" xr:uid="{00000000-0005-0000-0000-000030050000}"/>
    <cellStyle name="20% - Accent1 2 3 2 6 7" xfId="27688" xr:uid="{00000000-0005-0000-0000-000031050000}"/>
    <cellStyle name="20% - Accent1 2 3 2 6 8" xfId="38537" xr:uid="{00000000-0005-0000-0000-000032050000}"/>
    <cellStyle name="20% - Accent1 2 3 2 7" xfId="1423" xr:uid="{00000000-0005-0000-0000-000033050000}"/>
    <cellStyle name="20% - Accent1 2 3 2 7 2" xfId="2772" xr:uid="{00000000-0005-0000-0000-000034050000}"/>
    <cellStyle name="20% - Accent1 2 3 2 7 2 2" xfId="12220" xr:uid="{00000000-0005-0000-0000-000035050000}"/>
    <cellStyle name="20% - Accent1 2 3 2 7 2 2 2" xfId="25379" xr:uid="{00000000-0005-0000-0000-000036050000}"/>
    <cellStyle name="20% - Accent1 2 3 2 7 2 2 2 2" xfId="62717" xr:uid="{00000000-0005-0000-0000-000037050000}"/>
    <cellStyle name="20% - Accent1 2 3 2 7 2 2 3" xfId="33675" xr:uid="{00000000-0005-0000-0000-000038050000}"/>
    <cellStyle name="20% - Accent1 2 3 2 7 2 2 4" xfId="49558" xr:uid="{00000000-0005-0000-0000-000039050000}"/>
    <cellStyle name="20% - Accent1 2 3 2 7 2 3" xfId="7497" xr:uid="{00000000-0005-0000-0000-00003A050000}"/>
    <cellStyle name="20% - Accent1 2 3 2 7 2 3 2" xfId="20656" xr:uid="{00000000-0005-0000-0000-00003B050000}"/>
    <cellStyle name="20% - Accent1 2 3 2 7 2 3 2 2" xfId="57994" xr:uid="{00000000-0005-0000-0000-00003C050000}"/>
    <cellStyle name="20% - Accent1 2 3 2 7 2 3 3" xfId="36387" xr:uid="{00000000-0005-0000-0000-00003D050000}"/>
    <cellStyle name="20% - Accent1 2 3 2 7 2 3 4" xfId="44835" xr:uid="{00000000-0005-0000-0000-00003E050000}"/>
    <cellStyle name="20% - Accent1 2 3 2 7 2 4" xfId="15933" xr:uid="{00000000-0005-0000-0000-00003F050000}"/>
    <cellStyle name="20% - Accent1 2 3 2 7 2 4 2" xfId="30963" xr:uid="{00000000-0005-0000-0000-000040050000}"/>
    <cellStyle name="20% - Accent1 2 3 2 7 2 4 3" xfId="53271" xr:uid="{00000000-0005-0000-0000-000041050000}"/>
    <cellStyle name="20% - Accent1 2 3 2 7 2 5" xfId="28081" xr:uid="{00000000-0005-0000-0000-000042050000}"/>
    <cellStyle name="20% - Accent1 2 3 2 7 2 6" xfId="40110" xr:uid="{00000000-0005-0000-0000-000043050000}"/>
    <cellStyle name="20% - Accent1 2 3 2 7 3" xfId="9860" xr:uid="{00000000-0005-0000-0000-000044050000}"/>
    <cellStyle name="20% - Accent1 2 3 2 7 3 2" xfId="23019" xr:uid="{00000000-0005-0000-0000-000045050000}"/>
    <cellStyle name="20% - Accent1 2 3 2 7 3 2 2" xfId="60357" xr:uid="{00000000-0005-0000-0000-000046050000}"/>
    <cellStyle name="20% - Accent1 2 3 2 7 3 3" xfId="32326" xr:uid="{00000000-0005-0000-0000-000047050000}"/>
    <cellStyle name="20% - Accent1 2 3 2 7 3 4" xfId="47198" xr:uid="{00000000-0005-0000-0000-000048050000}"/>
    <cellStyle name="20% - Accent1 2 3 2 7 4" xfId="5137" xr:uid="{00000000-0005-0000-0000-000049050000}"/>
    <cellStyle name="20% - Accent1 2 3 2 7 4 2" xfId="18296" xr:uid="{00000000-0005-0000-0000-00004A050000}"/>
    <cellStyle name="20% - Accent1 2 3 2 7 4 2 2" xfId="55634" xr:uid="{00000000-0005-0000-0000-00004B050000}"/>
    <cellStyle name="20% - Accent1 2 3 2 7 4 3" xfId="35038" xr:uid="{00000000-0005-0000-0000-00004C050000}"/>
    <cellStyle name="20% - Accent1 2 3 2 7 4 4" xfId="42475" xr:uid="{00000000-0005-0000-0000-00004D050000}"/>
    <cellStyle name="20% - Accent1 2 3 2 7 5" xfId="14584" xr:uid="{00000000-0005-0000-0000-00004E050000}"/>
    <cellStyle name="20% - Accent1 2 3 2 7 5 2" xfId="29614" xr:uid="{00000000-0005-0000-0000-00004F050000}"/>
    <cellStyle name="20% - Accent1 2 3 2 7 5 3" xfId="51922" xr:uid="{00000000-0005-0000-0000-000050050000}"/>
    <cellStyle name="20% - Accent1 2 3 2 7 6" xfId="26732" xr:uid="{00000000-0005-0000-0000-000051050000}"/>
    <cellStyle name="20% - Accent1 2 3 2 7 7" xfId="38761" xr:uid="{00000000-0005-0000-0000-000052050000}"/>
    <cellStyle name="20% - Accent1 2 3 2 8" xfId="2548" xr:uid="{00000000-0005-0000-0000-000053050000}"/>
    <cellStyle name="20% - Accent1 2 3 2 8 2" xfId="11040" xr:uid="{00000000-0005-0000-0000-000054050000}"/>
    <cellStyle name="20% - Accent1 2 3 2 8 2 2" xfId="24199" xr:uid="{00000000-0005-0000-0000-000055050000}"/>
    <cellStyle name="20% - Accent1 2 3 2 8 2 2 2" xfId="61537" xr:uid="{00000000-0005-0000-0000-000056050000}"/>
    <cellStyle name="20% - Accent1 2 3 2 8 2 3" xfId="33451" xr:uid="{00000000-0005-0000-0000-000057050000}"/>
    <cellStyle name="20% - Accent1 2 3 2 8 2 4" xfId="48378" xr:uid="{00000000-0005-0000-0000-000058050000}"/>
    <cellStyle name="20% - Accent1 2 3 2 8 3" xfId="6317" xr:uid="{00000000-0005-0000-0000-000059050000}"/>
    <cellStyle name="20% - Accent1 2 3 2 8 3 2" xfId="19476" xr:uid="{00000000-0005-0000-0000-00005A050000}"/>
    <cellStyle name="20% - Accent1 2 3 2 8 3 2 2" xfId="56814" xr:uid="{00000000-0005-0000-0000-00005B050000}"/>
    <cellStyle name="20% - Accent1 2 3 2 8 3 3" xfId="36163" xr:uid="{00000000-0005-0000-0000-00005C050000}"/>
    <cellStyle name="20% - Accent1 2 3 2 8 3 4" xfId="43655" xr:uid="{00000000-0005-0000-0000-00005D050000}"/>
    <cellStyle name="20% - Accent1 2 3 2 8 4" xfId="15709" xr:uid="{00000000-0005-0000-0000-00005E050000}"/>
    <cellStyle name="20% - Accent1 2 3 2 8 4 2" xfId="30739" xr:uid="{00000000-0005-0000-0000-00005F050000}"/>
    <cellStyle name="20% - Accent1 2 3 2 8 4 3" xfId="53047" xr:uid="{00000000-0005-0000-0000-000060050000}"/>
    <cellStyle name="20% - Accent1 2 3 2 8 5" xfId="27857" xr:uid="{00000000-0005-0000-0000-000061050000}"/>
    <cellStyle name="20% - Accent1 2 3 2 8 6" xfId="39886" xr:uid="{00000000-0005-0000-0000-000062050000}"/>
    <cellStyle name="20% - Accent1 2 3 2 9" xfId="8680" xr:uid="{00000000-0005-0000-0000-000063050000}"/>
    <cellStyle name="20% - Accent1 2 3 2 9 2" xfId="21839" xr:uid="{00000000-0005-0000-0000-000064050000}"/>
    <cellStyle name="20% - Accent1 2 3 2 9 2 2" xfId="59177" xr:uid="{00000000-0005-0000-0000-000065050000}"/>
    <cellStyle name="20% - Accent1 2 3 2 9 3" xfId="29390" xr:uid="{00000000-0005-0000-0000-000066050000}"/>
    <cellStyle name="20% - Accent1 2 3 2 9 4" xfId="46018" xr:uid="{00000000-0005-0000-0000-000067050000}"/>
    <cellStyle name="20% - Accent1 2 3 3" xfId="550" xr:uid="{00000000-0005-0000-0000-000068050000}"/>
    <cellStyle name="20% - Accent1 2 3 3 2" xfId="1732" xr:uid="{00000000-0005-0000-0000-000069050000}"/>
    <cellStyle name="20% - Accent1 2 3 3 2 2" xfId="7806" xr:uid="{00000000-0005-0000-0000-00006A050000}"/>
    <cellStyle name="20% - Accent1 2 3 3 2 2 2" xfId="12529" xr:uid="{00000000-0005-0000-0000-00006B050000}"/>
    <cellStyle name="20% - Accent1 2 3 3 2 2 2 2" xfId="25688" xr:uid="{00000000-0005-0000-0000-00006C050000}"/>
    <cellStyle name="20% - Accent1 2 3 3 2 2 2 2 2" xfId="63026" xr:uid="{00000000-0005-0000-0000-00006D050000}"/>
    <cellStyle name="20% - Accent1 2 3 3 2 2 2 3" xfId="49867" xr:uid="{00000000-0005-0000-0000-00006E050000}"/>
    <cellStyle name="20% - Accent1 2 3 3 2 2 3" xfId="20965" xr:uid="{00000000-0005-0000-0000-00006F050000}"/>
    <cellStyle name="20% - Accent1 2 3 3 2 2 3 2" xfId="58303" xr:uid="{00000000-0005-0000-0000-000070050000}"/>
    <cellStyle name="20% - Accent1 2 3 3 2 2 4" xfId="33984" xr:uid="{00000000-0005-0000-0000-000071050000}"/>
    <cellStyle name="20% - Accent1 2 3 3 2 2 5" xfId="45144" xr:uid="{00000000-0005-0000-0000-000072050000}"/>
    <cellStyle name="20% - Accent1 2 3 3 2 3" xfId="10169" xr:uid="{00000000-0005-0000-0000-000073050000}"/>
    <cellStyle name="20% - Accent1 2 3 3 2 3 2" xfId="23328" xr:uid="{00000000-0005-0000-0000-000074050000}"/>
    <cellStyle name="20% - Accent1 2 3 3 2 3 2 2" xfId="60666" xr:uid="{00000000-0005-0000-0000-000075050000}"/>
    <cellStyle name="20% - Accent1 2 3 3 2 3 3" xfId="36696" xr:uid="{00000000-0005-0000-0000-000076050000}"/>
    <cellStyle name="20% - Accent1 2 3 3 2 3 4" xfId="47507" xr:uid="{00000000-0005-0000-0000-000077050000}"/>
    <cellStyle name="20% - Accent1 2 3 3 2 4" xfId="5446" xr:uid="{00000000-0005-0000-0000-000078050000}"/>
    <cellStyle name="20% - Accent1 2 3 3 2 4 2" xfId="18605" xr:uid="{00000000-0005-0000-0000-000079050000}"/>
    <cellStyle name="20% - Accent1 2 3 3 2 4 2 2" xfId="55943" xr:uid="{00000000-0005-0000-0000-00007A050000}"/>
    <cellStyle name="20% - Accent1 2 3 3 2 4 3" xfId="31272" xr:uid="{00000000-0005-0000-0000-00007B050000}"/>
    <cellStyle name="20% - Accent1 2 3 3 2 4 4" xfId="42784" xr:uid="{00000000-0005-0000-0000-00007C050000}"/>
    <cellStyle name="20% - Accent1 2 3 3 2 5" xfId="14893" xr:uid="{00000000-0005-0000-0000-00007D050000}"/>
    <cellStyle name="20% - Accent1 2 3 3 2 5 2" xfId="52231" xr:uid="{00000000-0005-0000-0000-00007E050000}"/>
    <cellStyle name="20% - Accent1 2 3 3 2 6" xfId="28390" xr:uid="{00000000-0005-0000-0000-00007F050000}"/>
    <cellStyle name="20% - Accent1 2 3 3 2 7" xfId="39070" xr:uid="{00000000-0005-0000-0000-000080050000}"/>
    <cellStyle name="20% - Accent1 2 3 3 3" xfId="3081" xr:uid="{00000000-0005-0000-0000-000081050000}"/>
    <cellStyle name="20% - Accent1 2 3 3 3 2" xfId="11349" xr:uid="{00000000-0005-0000-0000-000082050000}"/>
    <cellStyle name="20% - Accent1 2 3 3 3 2 2" xfId="24508" xr:uid="{00000000-0005-0000-0000-000083050000}"/>
    <cellStyle name="20% - Accent1 2 3 3 3 2 2 2" xfId="61846" xr:uid="{00000000-0005-0000-0000-000084050000}"/>
    <cellStyle name="20% - Accent1 2 3 3 3 2 3" xfId="48687" xr:uid="{00000000-0005-0000-0000-000085050000}"/>
    <cellStyle name="20% - Accent1 2 3 3 3 3" xfId="6626" xr:uid="{00000000-0005-0000-0000-000086050000}"/>
    <cellStyle name="20% - Accent1 2 3 3 3 3 2" xfId="19785" xr:uid="{00000000-0005-0000-0000-000087050000}"/>
    <cellStyle name="20% - Accent1 2 3 3 3 3 2 2" xfId="57123" xr:uid="{00000000-0005-0000-0000-000088050000}"/>
    <cellStyle name="20% - Accent1 2 3 3 3 3 3" xfId="43964" xr:uid="{00000000-0005-0000-0000-000089050000}"/>
    <cellStyle name="20% - Accent1 2 3 3 3 4" xfId="16242" xr:uid="{00000000-0005-0000-0000-00008A050000}"/>
    <cellStyle name="20% - Accent1 2 3 3 3 4 2" xfId="53580" xr:uid="{00000000-0005-0000-0000-00008B050000}"/>
    <cellStyle name="20% - Accent1 2 3 3 3 5" xfId="32635" xr:uid="{00000000-0005-0000-0000-00008C050000}"/>
    <cellStyle name="20% - Accent1 2 3 3 3 6" xfId="40419" xr:uid="{00000000-0005-0000-0000-00008D050000}"/>
    <cellStyle name="20% - Accent1 2 3 3 4" xfId="8989" xr:uid="{00000000-0005-0000-0000-00008E050000}"/>
    <cellStyle name="20% - Accent1 2 3 3 4 2" xfId="22148" xr:uid="{00000000-0005-0000-0000-00008F050000}"/>
    <cellStyle name="20% - Accent1 2 3 3 4 2 2" xfId="59486" xr:uid="{00000000-0005-0000-0000-000090050000}"/>
    <cellStyle name="20% - Accent1 2 3 3 4 3" xfId="35347" xr:uid="{00000000-0005-0000-0000-000091050000}"/>
    <cellStyle name="20% - Accent1 2 3 3 4 4" xfId="46327" xr:uid="{00000000-0005-0000-0000-000092050000}"/>
    <cellStyle name="20% - Accent1 2 3 3 5" xfId="4266" xr:uid="{00000000-0005-0000-0000-000093050000}"/>
    <cellStyle name="20% - Accent1 2 3 3 5 2" xfId="17425" xr:uid="{00000000-0005-0000-0000-000094050000}"/>
    <cellStyle name="20% - Accent1 2 3 3 5 2 2" xfId="54763" xr:uid="{00000000-0005-0000-0000-000095050000}"/>
    <cellStyle name="20% - Accent1 2 3 3 5 3" xfId="29923" xr:uid="{00000000-0005-0000-0000-000096050000}"/>
    <cellStyle name="20% - Accent1 2 3 3 5 4" xfId="41604" xr:uid="{00000000-0005-0000-0000-000097050000}"/>
    <cellStyle name="20% - Accent1 2 3 3 6" xfId="13713" xr:uid="{00000000-0005-0000-0000-000098050000}"/>
    <cellStyle name="20% - Accent1 2 3 3 6 2" xfId="51051" xr:uid="{00000000-0005-0000-0000-000099050000}"/>
    <cellStyle name="20% - Accent1 2 3 3 7" xfId="27041" xr:uid="{00000000-0005-0000-0000-00009A050000}"/>
    <cellStyle name="20% - Accent1 2 3 3 8" xfId="37890" xr:uid="{00000000-0005-0000-0000-00009B050000}"/>
    <cellStyle name="20% - Accent1 2 3 4" xfId="353" xr:uid="{00000000-0005-0000-0000-00009C050000}"/>
    <cellStyle name="20% - Accent1 2 3 4 2" xfId="1535" xr:uid="{00000000-0005-0000-0000-00009D050000}"/>
    <cellStyle name="20% - Accent1 2 3 4 2 2" xfId="7609" xr:uid="{00000000-0005-0000-0000-00009E050000}"/>
    <cellStyle name="20% - Accent1 2 3 4 2 2 2" xfId="12332" xr:uid="{00000000-0005-0000-0000-00009F050000}"/>
    <cellStyle name="20% - Accent1 2 3 4 2 2 2 2" xfId="25491" xr:uid="{00000000-0005-0000-0000-0000A0050000}"/>
    <cellStyle name="20% - Accent1 2 3 4 2 2 2 2 2" xfId="62829" xr:uid="{00000000-0005-0000-0000-0000A1050000}"/>
    <cellStyle name="20% - Accent1 2 3 4 2 2 2 3" xfId="49670" xr:uid="{00000000-0005-0000-0000-0000A2050000}"/>
    <cellStyle name="20% - Accent1 2 3 4 2 2 3" xfId="20768" xr:uid="{00000000-0005-0000-0000-0000A3050000}"/>
    <cellStyle name="20% - Accent1 2 3 4 2 2 3 2" xfId="58106" xr:uid="{00000000-0005-0000-0000-0000A4050000}"/>
    <cellStyle name="20% - Accent1 2 3 4 2 2 4" xfId="33787" xr:uid="{00000000-0005-0000-0000-0000A5050000}"/>
    <cellStyle name="20% - Accent1 2 3 4 2 2 5" xfId="44947" xr:uid="{00000000-0005-0000-0000-0000A6050000}"/>
    <cellStyle name="20% - Accent1 2 3 4 2 3" xfId="9972" xr:uid="{00000000-0005-0000-0000-0000A7050000}"/>
    <cellStyle name="20% - Accent1 2 3 4 2 3 2" xfId="23131" xr:uid="{00000000-0005-0000-0000-0000A8050000}"/>
    <cellStyle name="20% - Accent1 2 3 4 2 3 2 2" xfId="60469" xr:uid="{00000000-0005-0000-0000-0000A9050000}"/>
    <cellStyle name="20% - Accent1 2 3 4 2 3 3" xfId="36499" xr:uid="{00000000-0005-0000-0000-0000AA050000}"/>
    <cellStyle name="20% - Accent1 2 3 4 2 3 4" xfId="47310" xr:uid="{00000000-0005-0000-0000-0000AB050000}"/>
    <cellStyle name="20% - Accent1 2 3 4 2 4" xfId="5249" xr:uid="{00000000-0005-0000-0000-0000AC050000}"/>
    <cellStyle name="20% - Accent1 2 3 4 2 4 2" xfId="18408" xr:uid="{00000000-0005-0000-0000-0000AD050000}"/>
    <cellStyle name="20% - Accent1 2 3 4 2 4 2 2" xfId="55746" xr:uid="{00000000-0005-0000-0000-0000AE050000}"/>
    <cellStyle name="20% - Accent1 2 3 4 2 4 3" xfId="31075" xr:uid="{00000000-0005-0000-0000-0000AF050000}"/>
    <cellStyle name="20% - Accent1 2 3 4 2 4 4" xfId="42587" xr:uid="{00000000-0005-0000-0000-0000B0050000}"/>
    <cellStyle name="20% - Accent1 2 3 4 2 5" xfId="14696" xr:uid="{00000000-0005-0000-0000-0000B1050000}"/>
    <cellStyle name="20% - Accent1 2 3 4 2 5 2" xfId="52034" xr:uid="{00000000-0005-0000-0000-0000B2050000}"/>
    <cellStyle name="20% - Accent1 2 3 4 2 6" xfId="28193" xr:uid="{00000000-0005-0000-0000-0000B3050000}"/>
    <cellStyle name="20% - Accent1 2 3 4 2 7" xfId="38873" xr:uid="{00000000-0005-0000-0000-0000B4050000}"/>
    <cellStyle name="20% - Accent1 2 3 4 3" xfId="2884" xr:uid="{00000000-0005-0000-0000-0000B5050000}"/>
    <cellStyle name="20% - Accent1 2 3 4 3 2" xfId="11152" xr:uid="{00000000-0005-0000-0000-0000B6050000}"/>
    <cellStyle name="20% - Accent1 2 3 4 3 2 2" xfId="24311" xr:uid="{00000000-0005-0000-0000-0000B7050000}"/>
    <cellStyle name="20% - Accent1 2 3 4 3 2 2 2" xfId="61649" xr:uid="{00000000-0005-0000-0000-0000B8050000}"/>
    <cellStyle name="20% - Accent1 2 3 4 3 2 3" xfId="48490" xr:uid="{00000000-0005-0000-0000-0000B9050000}"/>
    <cellStyle name="20% - Accent1 2 3 4 3 3" xfId="6429" xr:uid="{00000000-0005-0000-0000-0000BA050000}"/>
    <cellStyle name="20% - Accent1 2 3 4 3 3 2" xfId="19588" xr:uid="{00000000-0005-0000-0000-0000BB050000}"/>
    <cellStyle name="20% - Accent1 2 3 4 3 3 2 2" xfId="56926" xr:uid="{00000000-0005-0000-0000-0000BC050000}"/>
    <cellStyle name="20% - Accent1 2 3 4 3 3 3" xfId="43767" xr:uid="{00000000-0005-0000-0000-0000BD050000}"/>
    <cellStyle name="20% - Accent1 2 3 4 3 4" xfId="16045" xr:uid="{00000000-0005-0000-0000-0000BE050000}"/>
    <cellStyle name="20% - Accent1 2 3 4 3 4 2" xfId="53383" xr:uid="{00000000-0005-0000-0000-0000BF050000}"/>
    <cellStyle name="20% - Accent1 2 3 4 3 5" xfId="32438" xr:uid="{00000000-0005-0000-0000-0000C0050000}"/>
    <cellStyle name="20% - Accent1 2 3 4 3 6" xfId="40222" xr:uid="{00000000-0005-0000-0000-0000C1050000}"/>
    <cellStyle name="20% - Accent1 2 3 4 4" xfId="8792" xr:uid="{00000000-0005-0000-0000-0000C2050000}"/>
    <cellStyle name="20% - Accent1 2 3 4 4 2" xfId="21951" xr:uid="{00000000-0005-0000-0000-0000C3050000}"/>
    <cellStyle name="20% - Accent1 2 3 4 4 2 2" xfId="59289" xr:uid="{00000000-0005-0000-0000-0000C4050000}"/>
    <cellStyle name="20% - Accent1 2 3 4 4 3" xfId="35150" xr:uid="{00000000-0005-0000-0000-0000C5050000}"/>
    <cellStyle name="20% - Accent1 2 3 4 4 4" xfId="46130" xr:uid="{00000000-0005-0000-0000-0000C6050000}"/>
    <cellStyle name="20% - Accent1 2 3 4 5" xfId="4069" xr:uid="{00000000-0005-0000-0000-0000C7050000}"/>
    <cellStyle name="20% - Accent1 2 3 4 5 2" xfId="17228" xr:uid="{00000000-0005-0000-0000-0000C8050000}"/>
    <cellStyle name="20% - Accent1 2 3 4 5 2 2" xfId="54566" xr:uid="{00000000-0005-0000-0000-0000C9050000}"/>
    <cellStyle name="20% - Accent1 2 3 4 5 3" xfId="29726" xr:uid="{00000000-0005-0000-0000-0000CA050000}"/>
    <cellStyle name="20% - Accent1 2 3 4 5 4" xfId="41407" xr:uid="{00000000-0005-0000-0000-0000CB050000}"/>
    <cellStyle name="20% - Accent1 2 3 4 6" xfId="13516" xr:uid="{00000000-0005-0000-0000-0000CC050000}"/>
    <cellStyle name="20% - Accent1 2 3 4 6 2" xfId="50854" xr:uid="{00000000-0005-0000-0000-0000CD050000}"/>
    <cellStyle name="20% - Accent1 2 3 4 7" xfId="26844" xr:uid="{00000000-0005-0000-0000-0000CE050000}"/>
    <cellStyle name="20% - Accent1 2 3 4 8" xfId="37693" xr:uid="{00000000-0005-0000-0000-0000CF050000}"/>
    <cellStyle name="20% - Accent1 2 3 5" xfId="774" xr:uid="{00000000-0005-0000-0000-0000D0050000}"/>
    <cellStyle name="20% - Accent1 2 3 5 2" xfId="1956" xr:uid="{00000000-0005-0000-0000-0000D1050000}"/>
    <cellStyle name="20% - Accent1 2 3 5 2 2" xfId="8030" xr:uid="{00000000-0005-0000-0000-0000D2050000}"/>
    <cellStyle name="20% - Accent1 2 3 5 2 2 2" xfId="12753" xr:uid="{00000000-0005-0000-0000-0000D3050000}"/>
    <cellStyle name="20% - Accent1 2 3 5 2 2 2 2" xfId="25912" xr:uid="{00000000-0005-0000-0000-0000D4050000}"/>
    <cellStyle name="20% - Accent1 2 3 5 2 2 2 2 2" xfId="63250" xr:uid="{00000000-0005-0000-0000-0000D5050000}"/>
    <cellStyle name="20% - Accent1 2 3 5 2 2 2 3" xfId="50091" xr:uid="{00000000-0005-0000-0000-0000D6050000}"/>
    <cellStyle name="20% - Accent1 2 3 5 2 2 3" xfId="21189" xr:uid="{00000000-0005-0000-0000-0000D7050000}"/>
    <cellStyle name="20% - Accent1 2 3 5 2 2 3 2" xfId="58527" xr:uid="{00000000-0005-0000-0000-0000D8050000}"/>
    <cellStyle name="20% - Accent1 2 3 5 2 2 4" xfId="34208" xr:uid="{00000000-0005-0000-0000-0000D9050000}"/>
    <cellStyle name="20% - Accent1 2 3 5 2 2 5" xfId="45368" xr:uid="{00000000-0005-0000-0000-0000DA050000}"/>
    <cellStyle name="20% - Accent1 2 3 5 2 3" xfId="10393" xr:uid="{00000000-0005-0000-0000-0000DB050000}"/>
    <cellStyle name="20% - Accent1 2 3 5 2 3 2" xfId="23552" xr:uid="{00000000-0005-0000-0000-0000DC050000}"/>
    <cellStyle name="20% - Accent1 2 3 5 2 3 2 2" xfId="60890" xr:uid="{00000000-0005-0000-0000-0000DD050000}"/>
    <cellStyle name="20% - Accent1 2 3 5 2 3 3" xfId="36920" xr:uid="{00000000-0005-0000-0000-0000DE050000}"/>
    <cellStyle name="20% - Accent1 2 3 5 2 3 4" xfId="47731" xr:uid="{00000000-0005-0000-0000-0000DF050000}"/>
    <cellStyle name="20% - Accent1 2 3 5 2 4" xfId="5670" xr:uid="{00000000-0005-0000-0000-0000E0050000}"/>
    <cellStyle name="20% - Accent1 2 3 5 2 4 2" xfId="18829" xr:uid="{00000000-0005-0000-0000-0000E1050000}"/>
    <cellStyle name="20% - Accent1 2 3 5 2 4 2 2" xfId="56167" xr:uid="{00000000-0005-0000-0000-0000E2050000}"/>
    <cellStyle name="20% - Accent1 2 3 5 2 4 3" xfId="31496" xr:uid="{00000000-0005-0000-0000-0000E3050000}"/>
    <cellStyle name="20% - Accent1 2 3 5 2 4 4" xfId="43008" xr:uid="{00000000-0005-0000-0000-0000E4050000}"/>
    <cellStyle name="20% - Accent1 2 3 5 2 5" xfId="15117" xr:uid="{00000000-0005-0000-0000-0000E5050000}"/>
    <cellStyle name="20% - Accent1 2 3 5 2 5 2" xfId="52455" xr:uid="{00000000-0005-0000-0000-0000E6050000}"/>
    <cellStyle name="20% - Accent1 2 3 5 2 6" xfId="28614" xr:uid="{00000000-0005-0000-0000-0000E7050000}"/>
    <cellStyle name="20% - Accent1 2 3 5 2 7" xfId="39294" xr:uid="{00000000-0005-0000-0000-0000E8050000}"/>
    <cellStyle name="20% - Accent1 2 3 5 3" xfId="3305" xr:uid="{00000000-0005-0000-0000-0000E9050000}"/>
    <cellStyle name="20% - Accent1 2 3 5 3 2" xfId="11573" xr:uid="{00000000-0005-0000-0000-0000EA050000}"/>
    <cellStyle name="20% - Accent1 2 3 5 3 2 2" xfId="24732" xr:uid="{00000000-0005-0000-0000-0000EB050000}"/>
    <cellStyle name="20% - Accent1 2 3 5 3 2 2 2" xfId="62070" xr:uid="{00000000-0005-0000-0000-0000EC050000}"/>
    <cellStyle name="20% - Accent1 2 3 5 3 2 3" xfId="48911" xr:uid="{00000000-0005-0000-0000-0000ED050000}"/>
    <cellStyle name="20% - Accent1 2 3 5 3 3" xfId="6850" xr:uid="{00000000-0005-0000-0000-0000EE050000}"/>
    <cellStyle name="20% - Accent1 2 3 5 3 3 2" xfId="20009" xr:uid="{00000000-0005-0000-0000-0000EF050000}"/>
    <cellStyle name="20% - Accent1 2 3 5 3 3 2 2" xfId="57347" xr:uid="{00000000-0005-0000-0000-0000F0050000}"/>
    <cellStyle name="20% - Accent1 2 3 5 3 3 3" xfId="44188" xr:uid="{00000000-0005-0000-0000-0000F1050000}"/>
    <cellStyle name="20% - Accent1 2 3 5 3 4" xfId="16466" xr:uid="{00000000-0005-0000-0000-0000F2050000}"/>
    <cellStyle name="20% - Accent1 2 3 5 3 4 2" xfId="53804" xr:uid="{00000000-0005-0000-0000-0000F3050000}"/>
    <cellStyle name="20% - Accent1 2 3 5 3 5" xfId="32859" xr:uid="{00000000-0005-0000-0000-0000F4050000}"/>
    <cellStyle name="20% - Accent1 2 3 5 3 6" xfId="40643" xr:uid="{00000000-0005-0000-0000-0000F5050000}"/>
    <cellStyle name="20% - Accent1 2 3 5 4" xfId="9213" xr:uid="{00000000-0005-0000-0000-0000F6050000}"/>
    <cellStyle name="20% - Accent1 2 3 5 4 2" xfId="22372" xr:uid="{00000000-0005-0000-0000-0000F7050000}"/>
    <cellStyle name="20% - Accent1 2 3 5 4 2 2" xfId="59710" xr:uid="{00000000-0005-0000-0000-0000F8050000}"/>
    <cellStyle name="20% - Accent1 2 3 5 4 3" xfId="35571" xr:uid="{00000000-0005-0000-0000-0000F9050000}"/>
    <cellStyle name="20% - Accent1 2 3 5 4 4" xfId="46551" xr:uid="{00000000-0005-0000-0000-0000FA050000}"/>
    <cellStyle name="20% - Accent1 2 3 5 5" xfId="4490" xr:uid="{00000000-0005-0000-0000-0000FB050000}"/>
    <cellStyle name="20% - Accent1 2 3 5 5 2" xfId="17649" xr:uid="{00000000-0005-0000-0000-0000FC050000}"/>
    <cellStyle name="20% - Accent1 2 3 5 5 2 2" xfId="54987" xr:uid="{00000000-0005-0000-0000-0000FD050000}"/>
    <cellStyle name="20% - Accent1 2 3 5 5 3" xfId="30147" xr:uid="{00000000-0005-0000-0000-0000FE050000}"/>
    <cellStyle name="20% - Accent1 2 3 5 5 4" xfId="41828" xr:uid="{00000000-0005-0000-0000-0000FF050000}"/>
    <cellStyle name="20% - Accent1 2 3 5 6" xfId="13937" xr:uid="{00000000-0005-0000-0000-000000060000}"/>
    <cellStyle name="20% - Accent1 2 3 5 6 2" xfId="51275" xr:uid="{00000000-0005-0000-0000-000001060000}"/>
    <cellStyle name="20% - Accent1 2 3 5 7" xfId="27265" xr:uid="{00000000-0005-0000-0000-000002060000}"/>
    <cellStyle name="20% - Accent1 2 3 5 8" xfId="38114" xr:uid="{00000000-0005-0000-0000-000003060000}"/>
    <cellStyle name="20% - Accent1 2 3 6" xfId="943" xr:uid="{00000000-0005-0000-0000-000004060000}"/>
    <cellStyle name="20% - Accent1 2 3 6 2" xfId="2125" xr:uid="{00000000-0005-0000-0000-000005060000}"/>
    <cellStyle name="20% - Accent1 2 3 6 2 2" xfId="8199" xr:uid="{00000000-0005-0000-0000-000006060000}"/>
    <cellStyle name="20% - Accent1 2 3 6 2 2 2" xfId="12922" xr:uid="{00000000-0005-0000-0000-000007060000}"/>
    <cellStyle name="20% - Accent1 2 3 6 2 2 2 2" xfId="26081" xr:uid="{00000000-0005-0000-0000-000008060000}"/>
    <cellStyle name="20% - Accent1 2 3 6 2 2 2 2 2" xfId="63419" xr:uid="{00000000-0005-0000-0000-000009060000}"/>
    <cellStyle name="20% - Accent1 2 3 6 2 2 2 3" xfId="50260" xr:uid="{00000000-0005-0000-0000-00000A060000}"/>
    <cellStyle name="20% - Accent1 2 3 6 2 2 3" xfId="21358" xr:uid="{00000000-0005-0000-0000-00000B060000}"/>
    <cellStyle name="20% - Accent1 2 3 6 2 2 3 2" xfId="58696" xr:uid="{00000000-0005-0000-0000-00000C060000}"/>
    <cellStyle name="20% - Accent1 2 3 6 2 2 4" xfId="34377" xr:uid="{00000000-0005-0000-0000-00000D060000}"/>
    <cellStyle name="20% - Accent1 2 3 6 2 2 5" xfId="45537" xr:uid="{00000000-0005-0000-0000-00000E060000}"/>
    <cellStyle name="20% - Accent1 2 3 6 2 3" xfId="10562" xr:uid="{00000000-0005-0000-0000-00000F060000}"/>
    <cellStyle name="20% - Accent1 2 3 6 2 3 2" xfId="23721" xr:uid="{00000000-0005-0000-0000-000010060000}"/>
    <cellStyle name="20% - Accent1 2 3 6 2 3 2 2" xfId="61059" xr:uid="{00000000-0005-0000-0000-000011060000}"/>
    <cellStyle name="20% - Accent1 2 3 6 2 3 3" xfId="37089" xr:uid="{00000000-0005-0000-0000-000012060000}"/>
    <cellStyle name="20% - Accent1 2 3 6 2 3 4" xfId="47900" xr:uid="{00000000-0005-0000-0000-000013060000}"/>
    <cellStyle name="20% - Accent1 2 3 6 2 4" xfId="5839" xr:uid="{00000000-0005-0000-0000-000014060000}"/>
    <cellStyle name="20% - Accent1 2 3 6 2 4 2" xfId="18998" xr:uid="{00000000-0005-0000-0000-000015060000}"/>
    <cellStyle name="20% - Accent1 2 3 6 2 4 2 2" xfId="56336" xr:uid="{00000000-0005-0000-0000-000016060000}"/>
    <cellStyle name="20% - Accent1 2 3 6 2 4 3" xfId="31665" xr:uid="{00000000-0005-0000-0000-000017060000}"/>
    <cellStyle name="20% - Accent1 2 3 6 2 4 4" xfId="43177" xr:uid="{00000000-0005-0000-0000-000018060000}"/>
    <cellStyle name="20% - Accent1 2 3 6 2 5" xfId="15286" xr:uid="{00000000-0005-0000-0000-000019060000}"/>
    <cellStyle name="20% - Accent1 2 3 6 2 5 2" xfId="52624" xr:uid="{00000000-0005-0000-0000-00001A060000}"/>
    <cellStyle name="20% - Accent1 2 3 6 2 6" xfId="28783" xr:uid="{00000000-0005-0000-0000-00001B060000}"/>
    <cellStyle name="20% - Accent1 2 3 6 2 7" xfId="39463" xr:uid="{00000000-0005-0000-0000-00001C060000}"/>
    <cellStyle name="20% - Accent1 2 3 6 3" xfId="3474" xr:uid="{00000000-0005-0000-0000-00001D060000}"/>
    <cellStyle name="20% - Accent1 2 3 6 3 2" xfId="11742" xr:uid="{00000000-0005-0000-0000-00001E060000}"/>
    <cellStyle name="20% - Accent1 2 3 6 3 2 2" xfId="24901" xr:uid="{00000000-0005-0000-0000-00001F060000}"/>
    <cellStyle name="20% - Accent1 2 3 6 3 2 2 2" xfId="62239" xr:uid="{00000000-0005-0000-0000-000020060000}"/>
    <cellStyle name="20% - Accent1 2 3 6 3 2 3" xfId="49080" xr:uid="{00000000-0005-0000-0000-000021060000}"/>
    <cellStyle name="20% - Accent1 2 3 6 3 3" xfId="7019" xr:uid="{00000000-0005-0000-0000-000022060000}"/>
    <cellStyle name="20% - Accent1 2 3 6 3 3 2" xfId="20178" xr:uid="{00000000-0005-0000-0000-000023060000}"/>
    <cellStyle name="20% - Accent1 2 3 6 3 3 2 2" xfId="57516" xr:uid="{00000000-0005-0000-0000-000024060000}"/>
    <cellStyle name="20% - Accent1 2 3 6 3 3 3" xfId="44357" xr:uid="{00000000-0005-0000-0000-000025060000}"/>
    <cellStyle name="20% - Accent1 2 3 6 3 4" xfId="16635" xr:uid="{00000000-0005-0000-0000-000026060000}"/>
    <cellStyle name="20% - Accent1 2 3 6 3 4 2" xfId="53973" xr:uid="{00000000-0005-0000-0000-000027060000}"/>
    <cellStyle name="20% - Accent1 2 3 6 3 5" xfId="33028" xr:uid="{00000000-0005-0000-0000-000028060000}"/>
    <cellStyle name="20% - Accent1 2 3 6 3 6" xfId="40812" xr:uid="{00000000-0005-0000-0000-000029060000}"/>
    <cellStyle name="20% - Accent1 2 3 6 4" xfId="9382" xr:uid="{00000000-0005-0000-0000-00002A060000}"/>
    <cellStyle name="20% - Accent1 2 3 6 4 2" xfId="22541" xr:uid="{00000000-0005-0000-0000-00002B060000}"/>
    <cellStyle name="20% - Accent1 2 3 6 4 2 2" xfId="59879" xr:uid="{00000000-0005-0000-0000-00002C060000}"/>
    <cellStyle name="20% - Accent1 2 3 6 4 3" xfId="35740" xr:uid="{00000000-0005-0000-0000-00002D060000}"/>
    <cellStyle name="20% - Accent1 2 3 6 4 4" xfId="46720" xr:uid="{00000000-0005-0000-0000-00002E060000}"/>
    <cellStyle name="20% - Accent1 2 3 6 5" xfId="4659" xr:uid="{00000000-0005-0000-0000-00002F060000}"/>
    <cellStyle name="20% - Accent1 2 3 6 5 2" xfId="17818" xr:uid="{00000000-0005-0000-0000-000030060000}"/>
    <cellStyle name="20% - Accent1 2 3 6 5 2 2" xfId="55156" xr:uid="{00000000-0005-0000-0000-000031060000}"/>
    <cellStyle name="20% - Accent1 2 3 6 5 3" xfId="30316" xr:uid="{00000000-0005-0000-0000-000032060000}"/>
    <cellStyle name="20% - Accent1 2 3 6 5 4" xfId="41997" xr:uid="{00000000-0005-0000-0000-000033060000}"/>
    <cellStyle name="20% - Accent1 2 3 6 6" xfId="14106" xr:uid="{00000000-0005-0000-0000-000034060000}"/>
    <cellStyle name="20% - Accent1 2 3 6 6 2" xfId="51444" xr:uid="{00000000-0005-0000-0000-000035060000}"/>
    <cellStyle name="20% - Accent1 2 3 6 7" xfId="27434" xr:uid="{00000000-0005-0000-0000-000036060000}"/>
    <cellStyle name="20% - Accent1 2 3 6 8" xfId="38283" xr:uid="{00000000-0005-0000-0000-000037060000}"/>
    <cellStyle name="20% - Accent1 2 3 7" xfId="1114" xr:uid="{00000000-0005-0000-0000-000038060000}"/>
    <cellStyle name="20% - Accent1 2 3 7 2" xfId="2294" xr:uid="{00000000-0005-0000-0000-000039060000}"/>
    <cellStyle name="20% - Accent1 2 3 7 2 2" xfId="8368" xr:uid="{00000000-0005-0000-0000-00003A060000}"/>
    <cellStyle name="20% - Accent1 2 3 7 2 2 2" xfId="13091" xr:uid="{00000000-0005-0000-0000-00003B060000}"/>
    <cellStyle name="20% - Accent1 2 3 7 2 2 2 2" xfId="26250" xr:uid="{00000000-0005-0000-0000-00003C060000}"/>
    <cellStyle name="20% - Accent1 2 3 7 2 2 2 2 2" xfId="63588" xr:uid="{00000000-0005-0000-0000-00003D060000}"/>
    <cellStyle name="20% - Accent1 2 3 7 2 2 2 3" xfId="50429" xr:uid="{00000000-0005-0000-0000-00003E060000}"/>
    <cellStyle name="20% - Accent1 2 3 7 2 2 3" xfId="21527" xr:uid="{00000000-0005-0000-0000-00003F060000}"/>
    <cellStyle name="20% - Accent1 2 3 7 2 2 3 2" xfId="58865" xr:uid="{00000000-0005-0000-0000-000040060000}"/>
    <cellStyle name="20% - Accent1 2 3 7 2 2 4" xfId="34546" xr:uid="{00000000-0005-0000-0000-000041060000}"/>
    <cellStyle name="20% - Accent1 2 3 7 2 2 5" xfId="45706" xr:uid="{00000000-0005-0000-0000-000042060000}"/>
    <cellStyle name="20% - Accent1 2 3 7 2 3" xfId="10731" xr:uid="{00000000-0005-0000-0000-000043060000}"/>
    <cellStyle name="20% - Accent1 2 3 7 2 3 2" xfId="23890" xr:uid="{00000000-0005-0000-0000-000044060000}"/>
    <cellStyle name="20% - Accent1 2 3 7 2 3 2 2" xfId="61228" xr:uid="{00000000-0005-0000-0000-000045060000}"/>
    <cellStyle name="20% - Accent1 2 3 7 2 3 3" xfId="37258" xr:uid="{00000000-0005-0000-0000-000046060000}"/>
    <cellStyle name="20% - Accent1 2 3 7 2 3 4" xfId="48069" xr:uid="{00000000-0005-0000-0000-000047060000}"/>
    <cellStyle name="20% - Accent1 2 3 7 2 4" xfId="6008" xr:uid="{00000000-0005-0000-0000-000048060000}"/>
    <cellStyle name="20% - Accent1 2 3 7 2 4 2" xfId="19167" xr:uid="{00000000-0005-0000-0000-000049060000}"/>
    <cellStyle name="20% - Accent1 2 3 7 2 4 2 2" xfId="56505" xr:uid="{00000000-0005-0000-0000-00004A060000}"/>
    <cellStyle name="20% - Accent1 2 3 7 2 4 3" xfId="31834" xr:uid="{00000000-0005-0000-0000-00004B060000}"/>
    <cellStyle name="20% - Accent1 2 3 7 2 4 4" xfId="43346" xr:uid="{00000000-0005-0000-0000-00004C060000}"/>
    <cellStyle name="20% - Accent1 2 3 7 2 5" xfId="15455" xr:uid="{00000000-0005-0000-0000-00004D060000}"/>
    <cellStyle name="20% - Accent1 2 3 7 2 5 2" xfId="52793" xr:uid="{00000000-0005-0000-0000-00004E060000}"/>
    <cellStyle name="20% - Accent1 2 3 7 2 6" xfId="28952" xr:uid="{00000000-0005-0000-0000-00004F060000}"/>
    <cellStyle name="20% - Accent1 2 3 7 2 7" xfId="39632" xr:uid="{00000000-0005-0000-0000-000050060000}"/>
    <cellStyle name="20% - Accent1 2 3 7 3" xfId="3643" xr:uid="{00000000-0005-0000-0000-000051060000}"/>
    <cellStyle name="20% - Accent1 2 3 7 3 2" xfId="11911" xr:uid="{00000000-0005-0000-0000-000052060000}"/>
    <cellStyle name="20% - Accent1 2 3 7 3 2 2" xfId="25070" xr:uid="{00000000-0005-0000-0000-000053060000}"/>
    <cellStyle name="20% - Accent1 2 3 7 3 2 2 2" xfId="62408" xr:uid="{00000000-0005-0000-0000-000054060000}"/>
    <cellStyle name="20% - Accent1 2 3 7 3 2 3" xfId="49249" xr:uid="{00000000-0005-0000-0000-000055060000}"/>
    <cellStyle name="20% - Accent1 2 3 7 3 3" xfId="7188" xr:uid="{00000000-0005-0000-0000-000056060000}"/>
    <cellStyle name="20% - Accent1 2 3 7 3 3 2" xfId="20347" xr:uid="{00000000-0005-0000-0000-000057060000}"/>
    <cellStyle name="20% - Accent1 2 3 7 3 3 2 2" xfId="57685" xr:uid="{00000000-0005-0000-0000-000058060000}"/>
    <cellStyle name="20% - Accent1 2 3 7 3 3 3" xfId="44526" xr:uid="{00000000-0005-0000-0000-000059060000}"/>
    <cellStyle name="20% - Accent1 2 3 7 3 4" xfId="16804" xr:uid="{00000000-0005-0000-0000-00005A060000}"/>
    <cellStyle name="20% - Accent1 2 3 7 3 4 2" xfId="54142" xr:uid="{00000000-0005-0000-0000-00005B060000}"/>
    <cellStyle name="20% - Accent1 2 3 7 3 5" xfId="33197" xr:uid="{00000000-0005-0000-0000-00005C060000}"/>
    <cellStyle name="20% - Accent1 2 3 7 3 6" xfId="40981" xr:uid="{00000000-0005-0000-0000-00005D060000}"/>
    <cellStyle name="20% - Accent1 2 3 7 4" xfId="9551" xr:uid="{00000000-0005-0000-0000-00005E060000}"/>
    <cellStyle name="20% - Accent1 2 3 7 4 2" xfId="22710" xr:uid="{00000000-0005-0000-0000-00005F060000}"/>
    <cellStyle name="20% - Accent1 2 3 7 4 2 2" xfId="60048" xr:uid="{00000000-0005-0000-0000-000060060000}"/>
    <cellStyle name="20% - Accent1 2 3 7 4 3" xfId="35909" xr:uid="{00000000-0005-0000-0000-000061060000}"/>
    <cellStyle name="20% - Accent1 2 3 7 4 4" xfId="46889" xr:uid="{00000000-0005-0000-0000-000062060000}"/>
    <cellStyle name="20% - Accent1 2 3 7 5" xfId="4828" xr:uid="{00000000-0005-0000-0000-000063060000}"/>
    <cellStyle name="20% - Accent1 2 3 7 5 2" xfId="17987" xr:uid="{00000000-0005-0000-0000-000064060000}"/>
    <cellStyle name="20% - Accent1 2 3 7 5 2 2" xfId="55325" xr:uid="{00000000-0005-0000-0000-000065060000}"/>
    <cellStyle name="20% - Accent1 2 3 7 5 3" xfId="30485" xr:uid="{00000000-0005-0000-0000-000066060000}"/>
    <cellStyle name="20% - Accent1 2 3 7 5 4" xfId="42166" xr:uid="{00000000-0005-0000-0000-000067060000}"/>
    <cellStyle name="20% - Accent1 2 3 7 6" xfId="14275" xr:uid="{00000000-0005-0000-0000-000068060000}"/>
    <cellStyle name="20% - Accent1 2 3 7 6 2" xfId="51613" xr:uid="{00000000-0005-0000-0000-000069060000}"/>
    <cellStyle name="20% - Accent1 2 3 7 7" xfId="27603" xr:uid="{00000000-0005-0000-0000-00006A060000}"/>
    <cellStyle name="20% - Accent1 2 3 7 8" xfId="38452" xr:uid="{00000000-0005-0000-0000-00006B060000}"/>
    <cellStyle name="20% - Accent1 2 3 8" xfId="1311" xr:uid="{00000000-0005-0000-0000-00006C060000}"/>
    <cellStyle name="20% - Accent1 2 3 8 2" xfId="2660" xr:uid="{00000000-0005-0000-0000-00006D060000}"/>
    <cellStyle name="20% - Accent1 2 3 8 2 2" xfId="12108" xr:uid="{00000000-0005-0000-0000-00006E060000}"/>
    <cellStyle name="20% - Accent1 2 3 8 2 2 2" xfId="25267" xr:uid="{00000000-0005-0000-0000-00006F060000}"/>
    <cellStyle name="20% - Accent1 2 3 8 2 2 2 2" xfId="62605" xr:uid="{00000000-0005-0000-0000-000070060000}"/>
    <cellStyle name="20% - Accent1 2 3 8 2 2 3" xfId="33563" xr:uid="{00000000-0005-0000-0000-000071060000}"/>
    <cellStyle name="20% - Accent1 2 3 8 2 2 4" xfId="49446" xr:uid="{00000000-0005-0000-0000-000072060000}"/>
    <cellStyle name="20% - Accent1 2 3 8 2 3" xfId="7385" xr:uid="{00000000-0005-0000-0000-000073060000}"/>
    <cellStyle name="20% - Accent1 2 3 8 2 3 2" xfId="20544" xr:uid="{00000000-0005-0000-0000-000074060000}"/>
    <cellStyle name="20% - Accent1 2 3 8 2 3 2 2" xfId="57882" xr:uid="{00000000-0005-0000-0000-000075060000}"/>
    <cellStyle name="20% - Accent1 2 3 8 2 3 3" xfId="36275" xr:uid="{00000000-0005-0000-0000-000076060000}"/>
    <cellStyle name="20% - Accent1 2 3 8 2 3 4" xfId="44723" xr:uid="{00000000-0005-0000-0000-000077060000}"/>
    <cellStyle name="20% - Accent1 2 3 8 2 4" xfId="15821" xr:uid="{00000000-0005-0000-0000-000078060000}"/>
    <cellStyle name="20% - Accent1 2 3 8 2 4 2" xfId="30851" xr:uid="{00000000-0005-0000-0000-000079060000}"/>
    <cellStyle name="20% - Accent1 2 3 8 2 4 3" xfId="53159" xr:uid="{00000000-0005-0000-0000-00007A060000}"/>
    <cellStyle name="20% - Accent1 2 3 8 2 5" xfId="27969" xr:uid="{00000000-0005-0000-0000-00007B060000}"/>
    <cellStyle name="20% - Accent1 2 3 8 2 6" xfId="39998" xr:uid="{00000000-0005-0000-0000-00007C060000}"/>
    <cellStyle name="20% - Accent1 2 3 8 3" xfId="9748" xr:uid="{00000000-0005-0000-0000-00007D060000}"/>
    <cellStyle name="20% - Accent1 2 3 8 3 2" xfId="22907" xr:uid="{00000000-0005-0000-0000-00007E060000}"/>
    <cellStyle name="20% - Accent1 2 3 8 3 2 2" xfId="60245" xr:uid="{00000000-0005-0000-0000-00007F060000}"/>
    <cellStyle name="20% - Accent1 2 3 8 3 3" xfId="32214" xr:uid="{00000000-0005-0000-0000-000080060000}"/>
    <cellStyle name="20% - Accent1 2 3 8 3 4" xfId="47086" xr:uid="{00000000-0005-0000-0000-000081060000}"/>
    <cellStyle name="20% - Accent1 2 3 8 4" xfId="5025" xr:uid="{00000000-0005-0000-0000-000082060000}"/>
    <cellStyle name="20% - Accent1 2 3 8 4 2" xfId="18184" xr:uid="{00000000-0005-0000-0000-000083060000}"/>
    <cellStyle name="20% - Accent1 2 3 8 4 2 2" xfId="55522" xr:uid="{00000000-0005-0000-0000-000084060000}"/>
    <cellStyle name="20% - Accent1 2 3 8 4 3" xfId="34926" xr:uid="{00000000-0005-0000-0000-000085060000}"/>
    <cellStyle name="20% - Accent1 2 3 8 4 4" xfId="42363" xr:uid="{00000000-0005-0000-0000-000086060000}"/>
    <cellStyle name="20% - Accent1 2 3 8 5" xfId="14472" xr:uid="{00000000-0005-0000-0000-000087060000}"/>
    <cellStyle name="20% - Accent1 2 3 8 5 2" xfId="29502" xr:uid="{00000000-0005-0000-0000-000088060000}"/>
    <cellStyle name="20% - Accent1 2 3 8 5 3" xfId="51810" xr:uid="{00000000-0005-0000-0000-000089060000}"/>
    <cellStyle name="20% - Accent1 2 3 8 6" xfId="26620" xr:uid="{00000000-0005-0000-0000-00008A060000}"/>
    <cellStyle name="20% - Accent1 2 3 8 7" xfId="38649" xr:uid="{00000000-0005-0000-0000-00008B060000}"/>
    <cellStyle name="20% - Accent1 2 3 9" xfId="2463" xr:uid="{00000000-0005-0000-0000-00008C060000}"/>
    <cellStyle name="20% - Accent1 2 3 9 2" xfId="10928" xr:uid="{00000000-0005-0000-0000-00008D060000}"/>
    <cellStyle name="20% - Accent1 2 3 9 2 2" xfId="24087" xr:uid="{00000000-0005-0000-0000-00008E060000}"/>
    <cellStyle name="20% - Accent1 2 3 9 2 2 2" xfId="61425" xr:uid="{00000000-0005-0000-0000-00008F060000}"/>
    <cellStyle name="20% - Accent1 2 3 9 2 3" xfId="33366" xr:uid="{00000000-0005-0000-0000-000090060000}"/>
    <cellStyle name="20% - Accent1 2 3 9 2 4" xfId="48266" xr:uid="{00000000-0005-0000-0000-000091060000}"/>
    <cellStyle name="20% - Accent1 2 3 9 3" xfId="6205" xr:uid="{00000000-0005-0000-0000-000092060000}"/>
    <cellStyle name="20% - Accent1 2 3 9 3 2" xfId="19364" xr:uid="{00000000-0005-0000-0000-000093060000}"/>
    <cellStyle name="20% - Accent1 2 3 9 3 2 2" xfId="56702" xr:uid="{00000000-0005-0000-0000-000094060000}"/>
    <cellStyle name="20% - Accent1 2 3 9 3 3" xfId="36078" xr:uid="{00000000-0005-0000-0000-000095060000}"/>
    <cellStyle name="20% - Accent1 2 3 9 3 4" xfId="43543" xr:uid="{00000000-0005-0000-0000-000096060000}"/>
    <cellStyle name="20% - Accent1 2 3 9 4" xfId="15624" xr:uid="{00000000-0005-0000-0000-000097060000}"/>
    <cellStyle name="20% - Accent1 2 3 9 4 2" xfId="30654" xr:uid="{00000000-0005-0000-0000-000098060000}"/>
    <cellStyle name="20% - Accent1 2 3 9 4 3" xfId="52962" xr:uid="{00000000-0005-0000-0000-000099060000}"/>
    <cellStyle name="20% - Accent1 2 3 9 5" xfId="27772" xr:uid="{00000000-0005-0000-0000-00009A060000}"/>
    <cellStyle name="20% - Accent1 2 3 9 6" xfId="39801" xr:uid="{00000000-0005-0000-0000-00009B060000}"/>
    <cellStyle name="20% - Accent1 2 4" xfId="73" xr:uid="{00000000-0005-0000-0000-00009C060000}"/>
    <cellStyle name="20% - Accent1 2 4 10" xfId="8512" xr:uid="{00000000-0005-0000-0000-00009D060000}"/>
    <cellStyle name="20% - Accent1 2 4 10 2" xfId="21671" xr:uid="{00000000-0005-0000-0000-00009E060000}"/>
    <cellStyle name="20% - Accent1 2 4 10 2 2" xfId="59009" xr:uid="{00000000-0005-0000-0000-00009F060000}"/>
    <cellStyle name="20% - Accent1 2 4 10 3" xfId="29334" xr:uid="{00000000-0005-0000-0000-0000A0060000}"/>
    <cellStyle name="20% - Accent1 2 4 10 4" xfId="45850" xr:uid="{00000000-0005-0000-0000-0000A1060000}"/>
    <cellStyle name="20% - Accent1 2 4 11" xfId="3789" xr:uid="{00000000-0005-0000-0000-0000A2060000}"/>
    <cellStyle name="20% - Accent1 2 4 11 2" xfId="16948" xr:uid="{00000000-0005-0000-0000-0000A3060000}"/>
    <cellStyle name="20% - Accent1 2 4 11 2 2" xfId="54286" xr:uid="{00000000-0005-0000-0000-0000A4060000}"/>
    <cellStyle name="20% - Accent1 2 4 11 3" xfId="32046" xr:uid="{00000000-0005-0000-0000-0000A5060000}"/>
    <cellStyle name="20% - Accent1 2 4 11 4" xfId="41127" xr:uid="{00000000-0005-0000-0000-0000A6060000}"/>
    <cellStyle name="20% - Accent1 2 4 12" xfId="13236" xr:uid="{00000000-0005-0000-0000-0000A7060000}"/>
    <cellStyle name="20% - Accent1 2 4 12 2" xfId="34758" xr:uid="{00000000-0005-0000-0000-0000A8060000}"/>
    <cellStyle name="20% - Accent1 2 4 12 3" xfId="50574" xr:uid="{00000000-0005-0000-0000-0000A9060000}"/>
    <cellStyle name="20% - Accent1 2 4 13" xfId="29165" xr:uid="{00000000-0005-0000-0000-0000AA060000}"/>
    <cellStyle name="20% - Accent1 2 4 14" xfId="26452" xr:uid="{00000000-0005-0000-0000-0000AB060000}"/>
    <cellStyle name="20% - Accent1 2 4 15" xfId="37413" xr:uid="{00000000-0005-0000-0000-0000AC060000}"/>
    <cellStyle name="20% - Accent1 2 4 2" xfId="185" xr:uid="{00000000-0005-0000-0000-0000AD060000}"/>
    <cellStyle name="20% - Accent1 2 4 2 2" xfId="606" xr:uid="{00000000-0005-0000-0000-0000AE060000}"/>
    <cellStyle name="20% - Accent1 2 4 2 2 2" xfId="1788" xr:uid="{00000000-0005-0000-0000-0000AF060000}"/>
    <cellStyle name="20% - Accent1 2 4 2 2 2 2" xfId="7862" xr:uid="{00000000-0005-0000-0000-0000B0060000}"/>
    <cellStyle name="20% - Accent1 2 4 2 2 2 2 2" xfId="12585" xr:uid="{00000000-0005-0000-0000-0000B1060000}"/>
    <cellStyle name="20% - Accent1 2 4 2 2 2 2 2 2" xfId="25744" xr:uid="{00000000-0005-0000-0000-0000B2060000}"/>
    <cellStyle name="20% - Accent1 2 4 2 2 2 2 2 2 2" xfId="63082" xr:uid="{00000000-0005-0000-0000-0000B3060000}"/>
    <cellStyle name="20% - Accent1 2 4 2 2 2 2 2 3" xfId="49923" xr:uid="{00000000-0005-0000-0000-0000B4060000}"/>
    <cellStyle name="20% - Accent1 2 4 2 2 2 2 3" xfId="21021" xr:uid="{00000000-0005-0000-0000-0000B5060000}"/>
    <cellStyle name="20% - Accent1 2 4 2 2 2 2 3 2" xfId="58359" xr:uid="{00000000-0005-0000-0000-0000B6060000}"/>
    <cellStyle name="20% - Accent1 2 4 2 2 2 2 4" xfId="34040" xr:uid="{00000000-0005-0000-0000-0000B7060000}"/>
    <cellStyle name="20% - Accent1 2 4 2 2 2 2 5" xfId="45200" xr:uid="{00000000-0005-0000-0000-0000B8060000}"/>
    <cellStyle name="20% - Accent1 2 4 2 2 2 3" xfId="10225" xr:uid="{00000000-0005-0000-0000-0000B9060000}"/>
    <cellStyle name="20% - Accent1 2 4 2 2 2 3 2" xfId="23384" xr:uid="{00000000-0005-0000-0000-0000BA060000}"/>
    <cellStyle name="20% - Accent1 2 4 2 2 2 3 2 2" xfId="60722" xr:uid="{00000000-0005-0000-0000-0000BB060000}"/>
    <cellStyle name="20% - Accent1 2 4 2 2 2 3 3" xfId="36752" xr:uid="{00000000-0005-0000-0000-0000BC060000}"/>
    <cellStyle name="20% - Accent1 2 4 2 2 2 3 4" xfId="47563" xr:uid="{00000000-0005-0000-0000-0000BD060000}"/>
    <cellStyle name="20% - Accent1 2 4 2 2 2 4" xfId="5502" xr:uid="{00000000-0005-0000-0000-0000BE060000}"/>
    <cellStyle name="20% - Accent1 2 4 2 2 2 4 2" xfId="18661" xr:uid="{00000000-0005-0000-0000-0000BF060000}"/>
    <cellStyle name="20% - Accent1 2 4 2 2 2 4 2 2" xfId="55999" xr:uid="{00000000-0005-0000-0000-0000C0060000}"/>
    <cellStyle name="20% - Accent1 2 4 2 2 2 4 3" xfId="31328" xr:uid="{00000000-0005-0000-0000-0000C1060000}"/>
    <cellStyle name="20% - Accent1 2 4 2 2 2 4 4" xfId="42840" xr:uid="{00000000-0005-0000-0000-0000C2060000}"/>
    <cellStyle name="20% - Accent1 2 4 2 2 2 5" xfId="14949" xr:uid="{00000000-0005-0000-0000-0000C3060000}"/>
    <cellStyle name="20% - Accent1 2 4 2 2 2 5 2" xfId="52287" xr:uid="{00000000-0005-0000-0000-0000C4060000}"/>
    <cellStyle name="20% - Accent1 2 4 2 2 2 6" xfId="28446" xr:uid="{00000000-0005-0000-0000-0000C5060000}"/>
    <cellStyle name="20% - Accent1 2 4 2 2 2 7" xfId="39126" xr:uid="{00000000-0005-0000-0000-0000C6060000}"/>
    <cellStyle name="20% - Accent1 2 4 2 2 3" xfId="3137" xr:uid="{00000000-0005-0000-0000-0000C7060000}"/>
    <cellStyle name="20% - Accent1 2 4 2 2 3 2" xfId="11405" xr:uid="{00000000-0005-0000-0000-0000C8060000}"/>
    <cellStyle name="20% - Accent1 2 4 2 2 3 2 2" xfId="24564" xr:uid="{00000000-0005-0000-0000-0000C9060000}"/>
    <cellStyle name="20% - Accent1 2 4 2 2 3 2 2 2" xfId="61902" xr:uid="{00000000-0005-0000-0000-0000CA060000}"/>
    <cellStyle name="20% - Accent1 2 4 2 2 3 2 3" xfId="48743" xr:uid="{00000000-0005-0000-0000-0000CB060000}"/>
    <cellStyle name="20% - Accent1 2 4 2 2 3 3" xfId="6682" xr:uid="{00000000-0005-0000-0000-0000CC060000}"/>
    <cellStyle name="20% - Accent1 2 4 2 2 3 3 2" xfId="19841" xr:uid="{00000000-0005-0000-0000-0000CD060000}"/>
    <cellStyle name="20% - Accent1 2 4 2 2 3 3 2 2" xfId="57179" xr:uid="{00000000-0005-0000-0000-0000CE060000}"/>
    <cellStyle name="20% - Accent1 2 4 2 2 3 3 3" xfId="44020" xr:uid="{00000000-0005-0000-0000-0000CF060000}"/>
    <cellStyle name="20% - Accent1 2 4 2 2 3 4" xfId="16298" xr:uid="{00000000-0005-0000-0000-0000D0060000}"/>
    <cellStyle name="20% - Accent1 2 4 2 2 3 4 2" xfId="53636" xr:uid="{00000000-0005-0000-0000-0000D1060000}"/>
    <cellStyle name="20% - Accent1 2 4 2 2 3 5" xfId="32691" xr:uid="{00000000-0005-0000-0000-0000D2060000}"/>
    <cellStyle name="20% - Accent1 2 4 2 2 3 6" xfId="40475" xr:uid="{00000000-0005-0000-0000-0000D3060000}"/>
    <cellStyle name="20% - Accent1 2 4 2 2 4" xfId="9045" xr:uid="{00000000-0005-0000-0000-0000D4060000}"/>
    <cellStyle name="20% - Accent1 2 4 2 2 4 2" xfId="22204" xr:uid="{00000000-0005-0000-0000-0000D5060000}"/>
    <cellStyle name="20% - Accent1 2 4 2 2 4 2 2" xfId="59542" xr:uid="{00000000-0005-0000-0000-0000D6060000}"/>
    <cellStyle name="20% - Accent1 2 4 2 2 4 3" xfId="35403" xr:uid="{00000000-0005-0000-0000-0000D7060000}"/>
    <cellStyle name="20% - Accent1 2 4 2 2 4 4" xfId="46383" xr:uid="{00000000-0005-0000-0000-0000D8060000}"/>
    <cellStyle name="20% - Accent1 2 4 2 2 5" xfId="4322" xr:uid="{00000000-0005-0000-0000-0000D9060000}"/>
    <cellStyle name="20% - Accent1 2 4 2 2 5 2" xfId="17481" xr:uid="{00000000-0005-0000-0000-0000DA060000}"/>
    <cellStyle name="20% - Accent1 2 4 2 2 5 2 2" xfId="54819" xr:uid="{00000000-0005-0000-0000-0000DB060000}"/>
    <cellStyle name="20% - Accent1 2 4 2 2 5 3" xfId="29979" xr:uid="{00000000-0005-0000-0000-0000DC060000}"/>
    <cellStyle name="20% - Accent1 2 4 2 2 5 4" xfId="41660" xr:uid="{00000000-0005-0000-0000-0000DD060000}"/>
    <cellStyle name="20% - Accent1 2 4 2 2 6" xfId="13769" xr:uid="{00000000-0005-0000-0000-0000DE060000}"/>
    <cellStyle name="20% - Accent1 2 4 2 2 6 2" xfId="51107" xr:uid="{00000000-0005-0000-0000-0000DF060000}"/>
    <cellStyle name="20% - Accent1 2 4 2 2 7" xfId="27097" xr:uid="{00000000-0005-0000-0000-0000E0060000}"/>
    <cellStyle name="20% - Accent1 2 4 2 2 8" xfId="37946" xr:uid="{00000000-0005-0000-0000-0000E1060000}"/>
    <cellStyle name="20% - Accent1 2 4 2 3" xfId="1367" xr:uid="{00000000-0005-0000-0000-0000E2060000}"/>
    <cellStyle name="20% - Accent1 2 4 2 3 2" xfId="7441" xr:uid="{00000000-0005-0000-0000-0000E3060000}"/>
    <cellStyle name="20% - Accent1 2 4 2 3 2 2" xfId="12164" xr:uid="{00000000-0005-0000-0000-0000E4060000}"/>
    <cellStyle name="20% - Accent1 2 4 2 3 2 2 2" xfId="25323" xr:uid="{00000000-0005-0000-0000-0000E5060000}"/>
    <cellStyle name="20% - Accent1 2 4 2 3 2 2 2 2" xfId="62661" xr:uid="{00000000-0005-0000-0000-0000E6060000}"/>
    <cellStyle name="20% - Accent1 2 4 2 3 2 2 3" xfId="49502" xr:uid="{00000000-0005-0000-0000-0000E7060000}"/>
    <cellStyle name="20% - Accent1 2 4 2 3 2 3" xfId="20600" xr:uid="{00000000-0005-0000-0000-0000E8060000}"/>
    <cellStyle name="20% - Accent1 2 4 2 3 2 3 2" xfId="57938" xr:uid="{00000000-0005-0000-0000-0000E9060000}"/>
    <cellStyle name="20% - Accent1 2 4 2 3 2 4" xfId="33619" xr:uid="{00000000-0005-0000-0000-0000EA060000}"/>
    <cellStyle name="20% - Accent1 2 4 2 3 2 5" xfId="44779" xr:uid="{00000000-0005-0000-0000-0000EB060000}"/>
    <cellStyle name="20% - Accent1 2 4 2 3 3" xfId="9804" xr:uid="{00000000-0005-0000-0000-0000EC060000}"/>
    <cellStyle name="20% - Accent1 2 4 2 3 3 2" xfId="22963" xr:uid="{00000000-0005-0000-0000-0000ED060000}"/>
    <cellStyle name="20% - Accent1 2 4 2 3 3 2 2" xfId="60301" xr:uid="{00000000-0005-0000-0000-0000EE060000}"/>
    <cellStyle name="20% - Accent1 2 4 2 3 3 3" xfId="36331" xr:uid="{00000000-0005-0000-0000-0000EF060000}"/>
    <cellStyle name="20% - Accent1 2 4 2 3 3 4" xfId="47142" xr:uid="{00000000-0005-0000-0000-0000F0060000}"/>
    <cellStyle name="20% - Accent1 2 4 2 3 4" xfId="5081" xr:uid="{00000000-0005-0000-0000-0000F1060000}"/>
    <cellStyle name="20% - Accent1 2 4 2 3 4 2" xfId="18240" xr:uid="{00000000-0005-0000-0000-0000F2060000}"/>
    <cellStyle name="20% - Accent1 2 4 2 3 4 2 2" xfId="55578" xr:uid="{00000000-0005-0000-0000-0000F3060000}"/>
    <cellStyle name="20% - Accent1 2 4 2 3 4 3" xfId="30907" xr:uid="{00000000-0005-0000-0000-0000F4060000}"/>
    <cellStyle name="20% - Accent1 2 4 2 3 4 4" xfId="42419" xr:uid="{00000000-0005-0000-0000-0000F5060000}"/>
    <cellStyle name="20% - Accent1 2 4 2 3 5" xfId="14528" xr:uid="{00000000-0005-0000-0000-0000F6060000}"/>
    <cellStyle name="20% - Accent1 2 4 2 3 5 2" xfId="51866" xr:uid="{00000000-0005-0000-0000-0000F7060000}"/>
    <cellStyle name="20% - Accent1 2 4 2 3 6" xfId="28025" xr:uid="{00000000-0005-0000-0000-0000F8060000}"/>
    <cellStyle name="20% - Accent1 2 4 2 3 7" xfId="38705" xr:uid="{00000000-0005-0000-0000-0000F9060000}"/>
    <cellStyle name="20% - Accent1 2 4 2 4" xfId="2716" xr:uid="{00000000-0005-0000-0000-0000FA060000}"/>
    <cellStyle name="20% - Accent1 2 4 2 4 2" xfId="10984" xr:uid="{00000000-0005-0000-0000-0000FB060000}"/>
    <cellStyle name="20% - Accent1 2 4 2 4 2 2" xfId="24143" xr:uid="{00000000-0005-0000-0000-0000FC060000}"/>
    <cellStyle name="20% - Accent1 2 4 2 4 2 2 2" xfId="61481" xr:uid="{00000000-0005-0000-0000-0000FD060000}"/>
    <cellStyle name="20% - Accent1 2 4 2 4 2 3" xfId="48322" xr:uid="{00000000-0005-0000-0000-0000FE060000}"/>
    <cellStyle name="20% - Accent1 2 4 2 4 3" xfId="6261" xr:uid="{00000000-0005-0000-0000-0000FF060000}"/>
    <cellStyle name="20% - Accent1 2 4 2 4 3 2" xfId="19420" xr:uid="{00000000-0005-0000-0000-000000070000}"/>
    <cellStyle name="20% - Accent1 2 4 2 4 3 2 2" xfId="56758" xr:uid="{00000000-0005-0000-0000-000001070000}"/>
    <cellStyle name="20% - Accent1 2 4 2 4 3 3" xfId="43599" xr:uid="{00000000-0005-0000-0000-000002070000}"/>
    <cellStyle name="20% - Accent1 2 4 2 4 4" xfId="15877" xr:uid="{00000000-0005-0000-0000-000003070000}"/>
    <cellStyle name="20% - Accent1 2 4 2 4 4 2" xfId="53215" xr:uid="{00000000-0005-0000-0000-000004070000}"/>
    <cellStyle name="20% - Accent1 2 4 2 4 5" xfId="32270" xr:uid="{00000000-0005-0000-0000-000005070000}"/>
    <cellStyle name="20% - Accent1 2 4 2 4 6" xfId="40054" xr:uid="{00000000-0005-0000-0000-000006070000}"/>
    <cellStyle name="20% - Accent1 2 4 2 5" xfId="8624" xr:uid="{00000000-0005-0000-0000-000007070000}"/>
    <cellStyle name="20% - Accent1 2 4 2 5 2" xfId="21783" xr:uid="{00000000-0005-0000-0000-000008070000}"/>
    <cellStyle name="20% - Accent1 2 4 2 5 2 2" xfId="59121" xr:uid="{00000000-0005-0000-0000-000009070000}"/>
    <cellStyle name="20% - Accent1 2 4 2 5 3" xfId="34982" xr:uid="{00000000-0005-0000-0000-00000A070000}"/>
    <cellStyle name="20% - Accent1 2 4 2 5 4" xfId="45962" xr:uid="{00000000-0005-0000-0000-00000B070000}"/>
    <cellStyle name="20% - Accent1 2 4 2 6" xfId="3901" xr:uid="{00000000-0005-0000-0000-00000C070000}"/>
    <cellStyle name="20% - Accent1 2 4 2 6 2" xfId="17060" xr:uid="{00000000-0005-0000-0000-00000D070000}"/>
    <cellStyle name="20% - Accent1 2 4 2 6 2 2" xfId="54398" xr:uid="{00000000-0005-0000-0000-00000E070000}"/>
    <cellStyle name="20% - Accent1 2 4 2 6 3" xfId="29558" xr:uid="{00000000-0005-0000-0000-00000F070000}"/>
    <cellStyle name="20% - Accent1 2 4 2 6 4" xfId="41239" xr:uid="{00000000-0005-0000-0000-000010070000}"/>
    <cellStyle name="20% - Accent1 2 4 2 7" xfId="13348" xr:uid="{00000000-0005-0000-0000-000011070000}"/>
    <cellStyle name="20% - Accent1 2 4 2 7 2" xfId="50686" xr:uid="{00000000-0005-0000-0000-000012070000}"/>
    <cellStyle name="20% - Accent1 2 4 2 8" xfId="26676" xr:uid="{00000000-0005-0000-0000-000013070000}"/>
    <cellStyle name="20% - Accent1 2 4 2 9" xfId="37525" xr:uid="{00000000-0005-0000-0000-000014070000}"/>
    <cellStyle name="20% - Accent1 2 4 3" xfId="494" xr:uid="{00000000-0005-0000-0000-000015070000}"/>
    <cellStyle name="20% - Accent1 2 4 3 2" xfId="1676" xr:uid="{00000000-0005-0000-0000-000016070000}"/>
    <cellStyle name="20% - Accent1 2 4 3 2 2" xfId="7750" xr:uid="{00000000-0005-0000-0000-000017070000}"/>
    <cellStyle name="20% - Accent1 2 4 3 2 2 2" xfId="12473" xr:uid="{00000000-0005-0000-0000-000018070000}"/>
    <cellStyle name="20% - Accent1 2 4 3 2 2 2 2" xfId="25632" xr:uid="{00000000-0005-0000-0000-000019070000}"/>
    <cellStyle name="20% - Accent1 2 4 3 2 2 2 2 2" xfId="62970" xr:uid="{00000000-0005-0000-0000-00001A070000}"/>
    <cellStyle name="20% - Accent1 2 4 3 2 2 2 3" xfId="49811" xr:uid="{00000000-0005-0000-0000-00001B070000}"/>
    <cellStyle name="20% - Accent1 2 4 3 2 2 3" xfId="20909" xr:uid="{00000000-0005-0000-0000-00001C070000}"/>
    <cellStyle name="20% - Accent1 2 4 3 2 2 3 2" xfId="58247" xr:uid="{00000000-0005-0000-0000-00001D070000}"/>
    <cellStyle name="20% - Accent1 2 4 3 2 2 4" xfId="33928" xr:uid="{00000000-0005-0000-0000-00001E070000}"/>
    <cellStyle name="20% - Accent1 2 4 3 2 2 5" xfId="45088" xr:uid="{00000000-0005-0000-0000-00001F070000}"/>
    <cellStyle name="20% - Accent1 2 4 3 2 3" xfId="10113" xr:uid="{00000000-0005-0000-0000-000020070000}"/>
    <cellStyle name="20% - Accent1 2 4 3 2 3 2" xfId="23272" xr:uid="{00000000-0005-0000-0000-000021070000}"/>
    <cellStyle name="20% - Accent1 2 4 3 2 3 2 2" xfId="60610" xr:uid="{00000000-0005-0000-0000-000022070000}"/>
    <cellStyle name="20% - Accent1 2 4 3 2 3 3" xfId="36640" xr:uid="{00000000-0005-0000-0000-000023070000}"/>
    <cellStyle name="20% - Accent1 2 4 3 2 3 4" xfId="47451" xr:uid="{00000000-0005-0000-0000-000024070000}"/>
    <cellStyle name="20% - Accent1 2 4 3 2 4" xfId="5390" xr:uid="{00000000-0005-0000-0000-000025070000}"/>
    <cellStyle name="20% - Accent1 2 4 3 2 4 2" xfId="18549" xr:uid="{00000000-0005-0000-0000-000026070000}"/>
    <cellStyle name="20% - Accent1 2 4 3 2 4 2 2" xfId="55887" xr:uid="{00000000-0005-0000-0000-000027070000}"/>
    <cellStyle name="20% - Accent1 2 4 3 2 4 3" xfId="31216" xr:uid="{00000000-0005-0000-0000-000028070000}"/>
    <cellStyle name="20% - Accent1 2 4 3 2 4 4" xfId="42728" xr:uid="{00000000-0005-0000-0000-000029070000}"/>
    <cellStyle name="20% - Accent1 2 4 3 2 5" xfId="14837" xr:uid="{00000000-0005-0000-0000-00002A070000}"/>
    <cellStyle name="20% - Accent1 2 4 3 2 5 2" xfId="52175" xr:uid="{00000000-0005-0000-0000-00002B070000}"/>
    <cellStyle name="20% - Accent1 2 4 3 2 6" xfId="28334" xr:uid="{00000000-0005-0000-0000-00002C070000}"/>
    <cellStyle name="20% - Accent1 2 4 3 2 7" xfId="39014" xr:uid="{00000000-0005-0000-0000-00002D070000}"/>
    <cellStyle name="20% - Accent1 2 4 3 3" xfId="3025" xr:uid="{00000000-0005-0000-0000-00002E070000}"/>
    <cellStyle name="20% - Accent1 2 4 3 3 2" xfId="11293" xr:uid="{00000000-0005-0000-0000-00002F070000}"/>
    <cellStyle name="20% - Accent1 2 4 3 3 2 2" xfId="24452" xr:uid="{00000000-0005-0000-0000-000030070000}"/>
    <cellStyle name="20% - Accent1 2 4 3 3 2 2 2" xfId="61790" xr:uid="{00000000-0005-0000-0000-000031070000}"/>
    <cellStyle name="20% - Accent1 2 4 3 3 2 3" xfId="48631" xr:uid="{00000000-0005-0000-0000-000032070000}"/>
    <cellStyle name="20% - Accent1 2 4 3 3 3" xfId="6570" xr:uid="{00000000-0005-0000-0000-000033070000}"/>
    <cellStyle name="20% - Accent1 2 4 3 3 3 2" xfId="19729" xr:uid="{00000000-0005-0000-0000-000034070000}"/>
    <cellStyle name="20% - Accent1 2 4 3 3 3 2 2" xfId="57067" xr:uid="{00000000-0005-0000-0000-000035070000}"/>
    <cellStyle name="20% - Accent1 2 4 3 3 3 3" xfId="43908" xr:uid="{00000000-0005-0000-0000-000036070000}"/>
    <cellStyle name="20% - Accent1 2 4 3 3 4" xfId="16186" xr:uid="{00000000-0005-0000-0000-000037070000}"/>
    <cellStyle name="20% - Accent1 2 4 3 3 4 2" xfId="53524" xr:uid="{00000000-0005-0000-0000-000038070000}"/>
    <cellStyle name="20% - Accent1 2 4 3 3 5" xfId="32579" xr:uid="{00000000-0005-0000-0000-000039070000}"/>
    <cellStyle name="20% - Accent1 2 4 3 3 6" xfId="40363" xr:uid="{00000000-0005-0000-0000-00003A070000}"/>
    <cellStyle name="20% - Accent1 2 4 3 4" xfId="8933" xr:uid="{00000000-0005-0000-0000-00003B070000}"/>
    <cellStyle name="20% - Accent1 2 4 3 4 2" xfId="22092" xr:uid="{00000000-0005-0000-0000-00003C070000}"/>
    <cellStyle name="20% - Accent1 2 4 3 4 2 2" xfId="59430" xr:uid="{00000000-0005-0000-0000-00003D070000}"/>
    <cellStyle name="20% - Accent1 2 4 3 4 3" xfId="35291" xr:uid="{00000000-0005-0000-0000-00003E070000}"/>
    <cellStyle name="20% - Accent1 2 4 3 4 4" xfId="46271" xr:uid="{00000000-0005-0000-0000-00003F070000}"/>
    <cellStyle name="20% - Accent1 2 4 3 5" xfId="4210" xr:uid="{00000000-0005-0000-0000-000040070000}"/>
    <cellStyle name="20% - Accent1 2 4 3 5 2" xfId="17369" xr:uid="{00000000-0005-0000-0000-000041070000}"/>
    <cellStyle name="20% - Accent1 2 4 3 5 2 2" xfId="54707" xr:uid="{00000000-0005-0000-0000-000042070000}"/>
    <cellStyle name="20% - Accent1 2 4 3 5 3" xfId="29867" xr:uid="{00000000-0005-0000-0000-000043070000}"/>
    <cellStyle name="20% - Accent1 2 4 3 5 4" xfId="41548" xr:uid="{00000000-0005-0000-0000-000044070000}"/>
    <cellStyle name="20% - Accent1 2 4 3 6" xfId="13657" xr:uid="{00000000-0005-0000-0000-000045070000}"/>
    <cellStyle name="20% - Accent1 2 4 3 6 2" xfId="50995" xr:uid="{00000000-0005-0000-0000-000046070000}"/>
    <cellStyle name="20% - Accent1 2 4 3 7" xfId="26985" xr:uid="{00000000-0005-0000-0000-000047070000}"/>
    <cellStyle name="20% - Accent1 2 4 3 8" xfId="37834" xr:uid="{00000000-0005-0000-0000-000048070000}"/>
    <cellStyle name="20% - Accent1 2 4 4" xfId="382" xr:uid="{00000000-0005-0000-0000-000049070000}"/>
    <cellStyle name="20% - Accent1 2 4 4 2" xfId="1564" xr:uid="{00000000-0005-0000-0000-00004A070000}"/>
    <cellStyle name="20% - Accent1 2 4 4 2 2" xfId="7638" xr:uid="{00000000-0005-0000-0000-00004B070000}"/>
    <cellStyle name="20% - Accent1 2 4 4 2 2 2" xfId="12361" xr:uid="{00000000-0005-0000-0000-00004C070000}"/>
    <cellStyle name="20% - Accent1 2 4 4 2 2 2 2" xfId="25520" xr:uid="{00000000-0005-0000-0000-00004D070000}"/>
    <cellStyle name="20% - Accent1 2 4 4 2 2 2 2 2" xfId="62858" xr:uid="{00000000-0005-0000-0000-00004E070000}"/>
    <cellStyle name="20% - Accent1 2 4 4 2 2 2 3" xfId="49699" xr:uid="{00000000-0005-0000-0000-00004F070000}"/>
    <cellStyle name="20% - Accent1 2 4 4 2 2 3" xfId="20797" xr:uid="{00000000-0005-0000-0000-000050070000}"/>
    <cellStyle name="20% - Accent1 2 4 4 2 2 3 2" xfId="58135" xr:uid="{00000000-0005-0000-0000-000051070000}"/>
    <cellStyle name="20% - Accent1 2 4 4 2 2 4" xfId="33816" xr:uid="{00000000-0005-0000-0000-000052070000}"/>
    <cellStyle name="20% - Accent1 2 4 4 2 2 5" xfId="44976" xr:uid="{00000000-0005-0000-0000-000053070000}"/>
    <cellStyle name="20% - Accent1 2 4 4 2 3" xfId="10001" xr:uid="{00000000-0005-0000-0000-000054070000}"/>
    <cellStyle name="20% - Accent1 2 4 4 2 3 2" xfId="23160" xr:uid="{00000000-0005-0000-0000-000055070000}"/>
    <cellStyle name="20% - Accent1 2 4 4 2 3 2 2" xfId="60498" xr:uid="{00000000-0005-0000-0000-000056070000}"/>
    <cellStyle name="20% - Accent1 2 4 4 2 3 3" xfId="36528" xr:uid="{00000000-0005-0000-0000-000057070000}"/>
    <cellStyle name="20% - Accent1 2 4 4 2 3 4" xfId="47339" xr:uid="{00000000-0005-0000-0000-000058070000}"/>
    <cellStyle name="20% - Accent1 2 4 4 2 4" xfId="5278" xr:uid="{00000000-0005-0000-0000-000059070000}"/>
    <cellStyle name="20% - Accent1 2 4 4 2 4 2" xfId="18437" xr:uid="{00000000-0005-0000-0000-00005A070000}"/>
    <cellStyle name="20% - Accent1 2 4 4 2 4 2 2" xfId="55775" xr:uid="{00000000-0005-0000-0000-00005B070000}"/>
    <cellStyle name="20% - Accent1 2 4 4 2 4 3" xfId="31104" xr:uid="{00000000-0005-0000-0000-00005C070000}"/>
    <cellStyle name="20% - Accent1 2 4 4 2 4 4" xfId="42616" xr:uid="{00000000-0005-0000-0000-00005D070000}"/>
    <cellStyle name="20% - Accent1 2 4 4 2 5" xfId="14725" xr:uid="{00000000-0005-0000-0000-00005E070000}"/>
    <cellStyle name="20% - Accent1 2 4 4 2 5 2" xfId="52063" xr:uid="{00000000-0005-0000-0000-00005F070000}"/>
    <cellStyle name="20% - Accent1 2 4 4 2 6" xfId="28222" xr:uid="{00000000-0005-0000-0000-000060070000}"/>
    <cellStyle name="20% - Accent1 2 4 4 2 7" xfId="38902" xr:uid="{00000000-0005-0000-0000-000061070000}"/>
    <cellStyle name="20% - Accent1 2 4 4 3" xfId="2913" xr:uid="{00000000-0005-0000-0000-000062070000}"/>
    <cellStyle name="20% - Accent1 2 4 4 3 2" xfId="11181" xr:uid="{00000000-0005-0000-0000-000063070000}"/>
    <cellStyle name="20% - Accent1 2 4 4 3 2 2" xfId="24340" xr:uid="{00000000-0005-0000-0000-000064070000}"/>
    <cellStyle name="20% - Accent1 2 4 4 3 2 2 2" xfId="61678" xr:uid="{00000000-0005-0000-0000-000065070000}"/>
    <cellStyle name="20% - Accent1 2 4 4 3 2 3" xfId="48519" xr:uid="{00000000-0005-0000-0000-000066070000}"/>
    <cellStyle name="20% - Accent1 2 4 4 3 3" xfId="6458" xr:uid="{00000000-0005-0000-0000-000067070000}"/>
    <cellStyle name="20% - Accent1 2 4 4 3 3 2" xfId="19617" xr:uid="{00000000-0005-0000-0000-000068070000}"/>
    <cellStyle name="20% - Accent1 2 4 4 3 3 2 2" xfId="56955" xr:uid="{00000000-0005-0000-0000-000069070000}"/>
    <cellStyle name="20% - Accent1 2 4 4 3 3 3" xfId="43796" xr:uid="{00000000-0005-0000-0000-00006A070000}"/>
    <cellStyle name="20% - Accent1 2 4 4 3 4" xfId="16074" xr:uid="{00000000-0005-0000-0000-00006B070000}"/>
    <cellStyle name="20% - Accent1 2 4 4 3 4 2" xfId="53412" xr:uid="{00000000-0005-0000-0000-00006C070000}"/>
    <cellStyle name="20% - Accent1 2 4 4 3 5" xfId="32467" xr:uid="{00000000-0005-0000-0000-00006D070000}"/>
    <cellStyle name="20% - Accent1 2 4 4 3 6" xfId="40251" xr:uid="{00000000-0005-0000-0000-00006E070000}"/>
    <cellStyle name="20% - Accent1 2 4 4 4" xfId="8821" xr:uid="{00000000-0005-0000-0000-00006F070000}"/>
    <cellStyle name="20% - Accent1 2 4 4 4 2" xfId="21980" xr:uid="{00000000-0005-0000-0000-000070070000}"/>
    <cellStyle name="20% - Accent1 2 4 4 4 2 2" xfId="59318" xr:uid="{00000000-0005-0000-0000-000071070000}"/>
    <cellStyle name="20% - Accent1 2 4 4 4 3" xfId="35179" xr:uid="{00000000-0005-0000-0000-000072070000}"/>
    <cellStyle name="20% - Accent1 2 4 4 4 4" xfId="46159" xr:uid="{00000000-0005-0000-0000-000073070000}"/>
    <cellStyle name="20% - Accent1 2 4 4 5" xfId="4098" xr:uid="{00000000-0005-0000-0000-000074070000}"/>
    <cellStyle name="20% - Accent1 2 4 4 5 2" xfId="17257" xr:uid="{00000000-0005-0000-0000-000075070000}"/>
    <cellStyle name="20% - Accent1 2 4 4 5 2 2" xfId="54595" xr:uid="{00000000-0005-0000-0000-000076070000}"/>
    <cellStyle name="20% - Accent1 2 4 4 5 3" xfId="29755" xr:uid="{00000000-0005-0000-0000-000077070000}"/>
    <cellStyle name="20% - Accent1 2 4 4 5 4" xfId="41436" xr:uid="{00000000-0005-0000-0000-000078070000}"/>
    <cellStyle name="20% - Accent1 2 4 4 6" xfId="13545" xr:uid="{00000000-0005-0000-0000-000079070000}"/>
    <cellStyle name="20% - Accent1 2 4 4 6 2" xfId="50883" xr:uid="{00000000-0005-0000-0000-00007A070000}"/>
    <cellStyle name="20% - Accent1 2 4 4 7" xfId="26873" xr:uid="{00000000-0005-0000-0000-00007B070000}"/>
    <cellStyle name="20% - Accent1 2 4 4 8" xfId="37722" xr:uid="{00000000-0005-0000-0000-00007C070000}"/>
    <cellStyle name="20% - Accent1 2 4 5" xfId="803" xr:uid="{00000000-0005-0000-0000-00007D070000}"/>
    <cellStyle name="20% - Accent1 2 4 5 2" xfId="1985" xr:uid="{00000000-0005-0000-0000-00007E070000}"/>
    <cellStyle name="20% - Accent1 2 4 5 2 2" xfId="8059" xr:uid="{00000000-0005-0000-0000-00007F070000}"/>
    <cellStyle name="20% - Accent1 2 4 5 2 2 2" xfId="12782" xr:uid="{00000000-0005-0000-0000-000080070000}"/>
    <cellStyle name="20% - Accent1 2 4 5 2 2 2 2" xfId="25941" xr:uid="{00000000-0005-0000-0000-000081070000}"/>
    <cellStyle name="20% - Accent1 2 4 5 2 2 2 2 2" xfId="63279" xr:uid="{00000000-0005-0000-0000-000082070000}"/>
    <cellStyle name="20% - Accent1 2 4 5 2 2 2 3" xfId="50120" xr:uid="{00000000-0005-0000-0000-000083070000}"/>
    <cellStyle name="20% - Accent1 2 4 5 2 2 3" xfId="21218" xr:uid="{00000000-0005-0000-0000-000084070000}"/>
    <cellStyle name="20% - Accent1 2 4 5 2 2 3 2" xfId="58556" xr:uid="{00000000-0005-0000-0000-000085070000}"/>
    <cellStyle name="20% - Accent1 2 4 5 2 2 4" xfId="34237" xr:uid="{00000000-0005-0000-0000-000086070000}"/>
    <cellStyle name="20% - Accent1 2 4 5 2 2 5" xfId="45397" xr:uid="{00000000-0005-0000-0000-000087070000}"/>
    <cellStyle name="20% - Accent1 2 4 5 2 3" xfId="10422" xr:uid="{00000000-0005-0000-0000-000088070000}"/>
    <cellStyle name="20% - Accent1 2 4 5 2 3 2" xfId="23581" xr:uid="{00000000-0005-0000-0000-000089070000}"/>
    <cellStyle name="20% - Accent1 2 4 5 2 3 2 2" xfId="60919" xr:uid="{00000000-0005-0000-0000-00008A070000}"/>
    <cellStyle name="20% - Accent1 2 4 5 2 3 3" xfId="36949" xr:uid="{00000000-0005-0000-0000-00008B070000}"/>
    <cellStyle name="20% - Accent1 2 4 5 2 3 4" xfId="47760" xr:uid="{00000000-0005-0000-0000-00008C070000}"/>
    <cellStyle name="20% - Accent1 2 4 5 2 4" xfId="5699" xr:uid="{00000000-0005-0000-0000-00008D070000}"/>
    <cellStyle name="20% - Accent1 2 4 5 2 4 2" xfId="18858" xr:uid="{00000000-0005-0000-0000-00008E070000}"/>
    <cellStyle name="20% - Accent1 2 4 5 2 4 2 2" xfId="56196" xr:uid="{00000000-0005-0000-0000-00008F070000}"/>
    <cellStyle name="20% - Accent1 2 4 5 2 4 3" xfId="31525" xr:uid="{00000000-0005-0000-0000-000090070000}"/>
    <cellStyle name="20% - Accent1 2 4 5 2 4 4" xfId="43037" xr:uid="{00000000-0005-0000-0000-000091070000}"/>
    <cellStyle name="20% - Accent1 2 4 5 2 5" xfId="15146" xr:uid="{00000000-0005-0000-0000-000092070000}"/>
    <cellStyle name="20% - Accent1 2 4 5 2 5 2" xfId="52484" xr:uid="{00000000-0005-0000-0000-000093070000}"/>
    <cellStyle name="20% - Accent1 2 4 5 2 6" xfId="28643" xr:uid="{00000000-0005-0000-0000-000094070000}"/>
    <cellStyle name="20% - Accent1 2 4 5 2 7" xfId="39323" xr:uid="{00000000-0005-0000-0000-000095070000}"/>
    <cellStyle name="20% - Accent1 2 4 5 3" xfId="3334" xr:uid="{00000000-0005-0000-0000-000096070000}"/>
    <cellStyle name="20% - Accent1 2 4 5 3 2" xfId="11602" xr:uid="{00000000-0005-0000-0000-000097070000}"/>
    <cellStyle name="20% - Accent1 2 4 5 3 2 2" xfId="24761" xr:uid="{00000000-0005-0000-0000-000098070000}"/>
    <cellStyle name="20% - Accent1 2 4 5 3 2 2 2" xfId="62099" xr:uid="{00000000-0005-0000-0000-000099070000}"/>
    <cellStyle name="20% - Accent1 2 4 5 3 2 3" xfId="48940" xr:uid="{00000000-0005-0000-0000-00009A070000}"/>
    <cellStyle name="20% - Accent1 2 4 5 3 3" xfId="6879" xr:uid="{00000000-0005-0000-0000-00009B070000}"/>
    <cellStyle name="20% - Accent1 2 4 5 3 3 2" xfId="20038" xr:uid="{00000000-0005-0000-0000-00009C070000}"/>
    <cellStyle name="20% - Accent1 2 4 5 3 3 2 2" xfId="57376" xr:uid="{00000000-0005-0000-0000-00009D070000}"/>
    <cellStyle name="20% - Accent1 2 4 5 3 3 3" xfId="44217" xr:uid="{00000000-0005-0000-0000-00009E070000}"/>
    <cellStyle name="20% - Accent1 2 4 5 3 4" xfId="16495" xr:uid="{00000000-0005-0000-0000-00009F070000}"/>
    <cellStyle name="20% - Accent1 2 4 5 3 4 2" xfId="53833" xr:uid="{00000000-0005-0000-0000-0000A0070000}"/>
    <cellStyle name="20% - Accent1 2 4 5 3 5" xfId="32888" xr:uid="{00000000-0005-0000-0000-0000A1070000}"/>
    <cellStyle name="20% - Accent1 2 4 5 3 6" xfId="40672" xr:uid="{00000000-0005-0000-0000-0000A2070000}"/>
    <cellStyle name="20% - Accent1 2 4 5 4" xfId="9242" xr:uid="{00000000-0005-0000-0000-0000A3070000}"/>
    <cellStyle name="20% - Accent1 2 4 5 4 2" xfId="22401" xr:uid="{00000000-0005-0000-0000-0000A4070000}"/>
    <cellStyle name="20% - Accent1 2 4 5 4 2 2" xfId="59739" xr:uid="{00000000-0005-0000-0000-0000A5070000}"/>
    <cellStyle name="20% - Accent1 2 4 5 4 3" xfId="35600" xr:uid="{00000000-0005-0000-0000-0000A6070000}"/>
    <cellStyle name="20% - Accent1 2 4 5 4 4" xfId="46580" xr:uid="{00000000-0005-0000-0000-0000A7070000}"/>
    <cellStyle name="20% - Accent1 2 4 5 5" xfId="4519" xr:uid="{00000000-0005-0000-0000-0000A8070000}"/>
    <cellStyle name="20% - Accent1 2 4 5 5 2" xfId="17678" xr:uid="{00000000-0005-0000-0000-0000A9070000}"/>
    <cellStyle name="20% - Accent1 2 4 5 5 2 2" xfId="55016" xr:uid="{00000000-0005-0000-0000-0000AA070000}"/>
    <cellStyle name="20% - Accent1 2 4 5 5 3" xfId="30176" xr:uid="{00000000-0005-0000-0000-0000AB070000}"/>
    <cellStyle name="20% - Accent1 2 4 5 5 4" xfId="41857" xr:uid="{00000000-0005-0000-0000-0000AC070000}"/>
    <cellStyle name="20% - Accent1 2 4 5 6" xfId="13966" xr:uid="{00000000-0005-0000-0000-0000AD070000}"/>
    <cellStyle name="20% - Accent1 2 4 5 6 2" xfId="51304" xr:uid="{00000000-0005-0000-0000-0000AE070000}"/>
    <cellStyle name="20% - Accent1 2 4 5 7" xfId="27294" xr:uid="{00000000-0005-0000-0000-0000AF070000}"/>
    <cellStyle name="20% - Accent1 2 4 5 8" xfId="38143" xr:uid="{00000000-0005-0000-0000-0000B0070000}"/>
    <cellStyle name="20% - Accent1 2 4 6" xfId="972" xr:uid="{00000000-0005-0000-0000-0000B1070000}"/>
    <cellStyle name="20% - Accent1 2 4 6 2" xfId="2154" xr:uid="{00000000-0005-0000-0000-0000B2070000}"/>
    <cellStyle name="20% - Accent1 2 4 6 2 2" xfId="8228" xr:uid="{00000000-0005-0000-0000-0000B3070000}"/>
    <cellStyle name="20% - Accent1 2 4 6 2 2 2" xfId="12951" xr:uid="{00000000-0005-0000-0000-0000B4070000}"/>
    <cellStyle name="20% - Accent1 2 4 6 2 2 2 2" xfId="26110" xr:uid="{00000000-0005-0000-0000-0000B5070000}"/>
    <cellStyle name="20% - Accent1 2 4 6 2 2 2 2 2" xfId="63448" xr:uid="{00000000-0005-0000-0000-0000B6070000}"/>
    <cellStyle name="20% - Accent1 2 4 6 2 2 2 3" xfId="50289" xr:uid="{00000000-0005-0000-0000-0000B7070000}"/>
    <cellStyle name="20% - Accent1 2 4 6 2 2 3" xfId="21387" xr:uid="{00000000-0005-0000-0000-0000B8070000}"/>
    <cellStyle name="20% - Accent1 2 4 6 2 2 3 2" xfId="58725" xr:uid="{00000000-0005-0000-0000-0000B9070000}"/>
    <cellStyle name="20% - Accent1 2 4 6 2 2 4" xfId="34406" xr:uid="{00000000-0005-0000-0000-0000BA070000}"/>
    <cellStyle name="20% - Accent1 2 4 6 2 2 5" xfId="45566" xr:uid="{00000000-0005-0000-0000-0000BB070000}"/>
    <cellStyle name="20% - Accent1 2 4 6 2 3" xfId="10591" xr:uid="{00000000-0005-0000-0000-0000BC070000}"/>
    <cellStyle name="20% - Accent1 2 4 6 2 3 2" xfId="23750" xr:uid="{00000000-0005-0000-0000-0000BD070000}"/>
    <cellStyle name="20% - Accent1 2 4 6 2 3 2 2" xfId="61088" xr:uid="{00000000-0005-0000-0000-0000BE070000}"/>
    <cellStyle name="20% - Accent1 2 4 6 2 3 3" xfId="37118" xr:uid="{00000000-0005-0000-0000-0000BF070000}"/>
    <cellStyle name="20% - Accent1 2 4 6 2 3 4" xfId="47929" xr:uid="{00000000-0005-0000-0000-0000C0070000}"/>
    <cellStyle name="20% - Accent1 2 4 6 2 4" xfId="5868" xr:uid="{00000000-0005-0000-0000-0000C1070000}"/>
    <cellStyle name="20% - Accent1 2 4 6 2 4 2" xfId="19027" xr:uid="{00000000-0005-0000-0000-0000C2070000}"/>
    <cellStyle name="20% - Accent1 2 4 6 2 4 2 2" xfId="56365" xr:uid="{00000000-0005-0000-0000-0000C3070000}"/>
    <cellStyle name="20% - Accent1 2 4 6 2 4 3" xfId="31694" xr:uid="{00000000-0005-0000-0000-0000C4070000}"/>
    <cellStyle name="20% - Accent1 2 4 6 2 4 4" xfId="43206" xr:uid="{00000000-0005-0000-0000-0000C5070000}"/>
    <cellStyle name="20% - Accent1 2 4 6 2 5" xfId="15315" xr:uid="{00000000-0005-0000-0000-0000C6070000}"/>
    <cellStyle name="20% - Accent1 2 4 6 2 5 2" xfId="52653" xr:uid="{00000000-0005-0000-0000-0000C7070000}"/>
    <cellStyle name="20% - Accent1 2 4 6 2 6" xfId="28812" xr:uid="{00000000-0005-0000-0000-0000C8070000}"/>
    <cellStyle name="20% - Accent1 2 4 6 2 7" xfId="39492" xr:uid="{00000000-0005-0000-0000-0000C9070000}"/>
    <cellStyle name="20% - Accent1 2 4 6 3" xfId="3503" xr:uid="{00000000-0005-0000-0000-0000CA070000}"/>
    <cellStyle name="20% - Accent1 2 4 6 3 2" xfId="11771" xr:uid="{00000000-0005-0000-0000-0000CB070000}"/>
    <cellStyle name="20% - Accent1 2 4 6 3 2 2" xfId="24930" xr:uid="{00000000-0005-0000-0000-0000CC070000}"/>
    <cellStyle name="20% - Accent1 2 4 6 3 2 2 2" xfId="62268" xr:uid="{00000000-0005-0000-0000-0000CD070000}"/>
    <cellStyle name="20% - Accent1 2 4 6 3 2 3" xfId="49109" xr:uid="{00000000-0005-0000-0000-0000CE070000}"/>
    <cellStyle name="20% - Accent1 2 4 6 3 3" xfId="7048" xr:uid="{00000000-0005-0000-0000-0000CF070000}"/>
    <cellStyle name="20% - Accent1 2 4 6 3 3 2" xfId="20207" xr:uid="{00000000-0005-0000-0000-0000D0070000}"/>
    <cellStyle name="20% - Accent1 2 4 6 3 3 2 2" xfId="57545" xr:uid="{00000000-0005-0000-0000-0000D1070000}"/>
    <cellStyle name="20% - Accent1 2 4 6 3 3 3" xfId="44386" xr:uid="{00000000-0005-0000-0000-0000D2070000}"/>
    <cellStyle name="20% - Accent1 2 4 6 3 4" xfId="16664" xr:uid="{00000000-0005-0000-0000-0000D3070000}"/>
    <cellStyle name="20% - Accent1 2 4 6 3 4 2" xfId="54002" xr:uid="{00000000-0005-0000-0000-0000D4070000}"/>
    <cellStyle name="20% - Accent1 2 4 6 3 5" xfId="33057" xr:uid="{00000000-0005-0000-0000-0000D5070000}"/>
    <cellStyle name="20% - Accent1 2 4 6 3 6" xfId="40841" xr:uid="{00000000-0005-0000-0000-0000D6070000}"/>
    <cellStyle name="20% - Accent1 2 4 6 4" xfId="9411" xr:uid="{00000000-0005-0000-0000-0000D7070000}"/>
    <cellStyle name="20% - Accent1 2 4 6 4 2" xfId="22570" xr:uid="{00000000-0005-0000-0000-0000D8070000}"/>
    <cellStyle name="20% - Accent1 2 4 6 4 2 2" xfId="59908" xr:uid="{00000000-0005-0000-0000-0000D9070000}"/>
    <cellStyle name="20% - Accent1 2 4 6 4 3" xfId="35769" xr:uid="{00000000-0005-0000-0000-0000DA070000}"/>
    <cellStyle name="20% - Accent1 2 4 6 4 4" xfId="46749" xr:uid="{00000000-0005-0000-0000-0000DB070000}"/>
    <cellStyle name="20% - Accent1 2 4 6 5" xfId="4688" xr:uid="{00000000-0005-0000-0000-0000DC070000}"/>
    <cellStyle name="20% - Accent1 2 4 6 5 2" xfId="17847" xr:uid="{00000000-0005-0000-0000-0000DD070000}"/>
    <cellStyle name="20% - Accent1 2 4 6 5 2 2" xfId="55185" xr:uid="{00000000-0005-0000-0000-0000DE070000}"/>
    <cellStyle name="20% - Accent1 2 4 6 5 3" xfId="30345" xr:uid="{00000000-0005-0000-0000-0000DF070000}"/>
    <cellStyle name="20% - Accent1 2 4 6 5 4" xfId="42026" xr:uid="{00000000-0005-0000-0000-0000E0070000}"/>
    <cellStyle name="20% - Accent1 2 4 6 6" xfId="14135" xr:uid="{00000000-0005-0000-0000-0000E1070000}"/>
    <cellStyle name="20% - Accent1 2 4 6 6 2" xfId="51473" xr:uid="{00000000-0005-0000-0000-0000E2070000}"/>
    <cellStyle name="20% - Accent1 2 4 6 7" xfId="27463" xr:uid="{00000000-0005-0000-0000-0000E3070000}"/>
    <cellStyle name="20% - Accent1 2 4 6 8" xfId="38312" xr:uid="{00000000-0005-0000-0000-0000E4070000}"/>
    <cellStyle name="20% - Accent1 2 4 7" xfId="1143" xr:uid="{00000000-0005-0000-0000-0000E5070000}"/>
    <cellStyle name="20% - Accent1 2 4 7 2" xfId="2323" xr:uid="{00000000-0005-0000-0000-0000E6070000}"/>
    <cellStyle name="20% - Accent1 2 4 7 2 2" xfId="8397" xr:uid="{00000000-0005-0000-0000-0000E7070000}"/>
    <cellStyle name="20% - Accent1 2 4 7 2 2 2" xfId="13120" xr:uid="{00000000-0005-0000-0000-0000E8070000}"/>
    <cellStyle name="20% - Accent1 2 4 7 2 2 2 2" xfId="26279" xr:uid="{00000000-0005-0000-0000-0000E9070000}"/>
    <cellStyle name="20% - Accent1 2 4 7 2 2 2 2 2" xfId="63617" xr:uid="{00000000-0005-0000-0000-0000EA070000}"/>
    <cellStyle name="20% - Accent1 2 4 7 2 2 2 3" xfId="50458" xr:uid="{00000000-0005-0000-0000-0000EB070000}"/>
    <cellStyle name="20% - Accent1 2 4 7 2 2 3" xfId="21556" xr:uid="{00000000-0005-0000-0000-0000EC070000}"/>
    <cellStyle name="20% - Accent1 2 4 7 2 2 3 2" xfId="58894" xr:uid="{00000000-0005-0000-0000-0000ED070000}"/>
    <cellStyle name="20% - Accent1 2 4 7 2 2 4" xfId="34575" xr:uid="{00000000-0005-0000-0000-0000EE070000}"/>
    <cellStyle name="20% - Accent1 2 4 7 2 2 5" xfId="45735" xr:uid="{00000000-0005-0000-0000-0000EF070000}"/>
    <cellStyle name="20% - Accent1 2 4 7 2 3" xfId="10760" xr:uid="{00000000-0005-0000-0000-0000F0070000}"/>
    <cellStyle name="20% - Accent1 2 4 7 2 3 2" xfId="23919" xr:uid="{00000000-0005-0000-0000-0000F1070000}"/>
    <cellStyle name="20% - Accent1 2 4 7 2 3 2 2" xfId="61257" xr:uid="{00000000-0005-0000-0000-0000F2070000}"/>
    <cellStyle name="20% - Accent1 2 4 7 2 3 3" xfId="37287" xr:uid="{00000000-0005-0000-0000-0000F3070000}"/>
    <cellStyle name="20% - Accent1 2 4 7 2 3 4" xfId="48098" xr:uid="{00000000-0005-0000-0000-0000F4070000}"/>
    <cellStyle name="20% - Accent1 2 4 7 2 4" xfId="6037" xr:uid="{00000000-0005-0000-0000-0000F5070000}"/>
    <cellStyle name="20% - Accent1 2 4 7 2 4 2" xfId="19196" xr:uid="{00000000-0005-0000-0000-0000F6070000}"/>
    <cellStyle name="20% - Accent1 2 4 7 2 4 2 2" xfId="56534" xr:uid="{00000000-0005-0000-0000-0000F7070000}"/>
    <cellStyle name="20% - Accent1 2 4 7 2 4 3" xfId="31863" xr:uid="{00000000-0005-0000-0000-0000F8070000}"/>
    <cellStyle name="20% - Accent1 2 4 7 2 4 4" xfId="43375" xr:uid="{00000000-0005-0000-0000-0000F9070000}"/>
    <cellStyle name="20% - Accent1 2 4 7 2 5" xfId="15484" xr:uid="{00000000-0005-0000-0000-0000FA070000}"/>
    <cellStyle name="20% - Accent1 2 4 7 2 5 2" xfId="52822" xr:uid="{00000000-0005-0000-0000-0000FB070000}"/>
    <cellStyle name="20% - Accent1 2 4 7 2 6" xfId="28981" xr:uid="{00000000-0005-0000-0000-0000FC070000}"/>
    <cellStyle name="20% - Accent1 2 4 7 2 7" xfId="39661" xr:uid="{00000000-0005-0000-0000-0000FD070000}"/>
    <cellStyle name="20% - Accent1 2 4 7 3" xfId="3672" xr:uid="{00000000-0005-0000-0000-0000FE070000}"/>
    <cellStyle name="20% - Accent1 2 4 7 3 2" xfId="11940" xr:uid="{00000000-0005-0000-0000-0000FF070000}"/>
    <cellStyle name="20% - Accent1 2 4 7 3 2 2" xfId="25099" xr:uid="{00000000-0005-0000-0000-000000080000}"/>
    <cellStyle name="20% - Accent1 2 4 7 3 2 2 2" xfId="62437" xr:uid="{00000000-0005-0000-0000-000001080000}"/>
    <cellStyle name="20% - Accent1 2 4 7 3 2 3" xfId="49278" xr:uid="{00000000-0005-0000-0000-000002080000}"/>
    <cellStyle name="20% - Accent1 2 4 7 3 3" xfId="7217" xr:uid="{00000000-0005-0000-0000-000003080000}"/>
    <cellStyle name="20% - Accent1 2 4 7 3 3 2" xfId="20376" xr:uid="{00000000-0005-0000-0000-000004080000}"/>
    <cellStyle name="20% - Accent1 2 4 7 3 3 2 2" xfId="57714" xr:uid="{00000000-0005-0000-0000-000005080000}"/>
    <cellStyle name="20% - Accent1 2 4 7 3 3 3" xfId="44555" xr:uid="{00000000-0005-0000-0000-000006080000}"/>
    <cellStyle name="20% - Accent1 2 4 7 3 4" xfId="16833" xr:uid="{00000000-0005-0000-0000-000007080000}"/>
    <cellStyle name="20% - Accent1 2 4 7 3 4 2" xfId="54171" xr:uid="{00000000-0005-0000-0000-000008080000}"/>
    <cellStyle name="20% - Accent1 2 4 7 3 5" xfId="33226" xr:uid="{00000000-0005-0000-0000-000009080000}"/>
    <cellStyle name="20% - Accent1 2 4 7 3 6" xfId="41010" xr:uid="{00000000-0005-0000-0000-00000A080000}"/>
    <cellStyle name="20% - Accent1 2 4 7 4" xfId="9580" xr:uid="{00000000-0005-0000-0000-00000B080000}"/>
    <cellStyle name="20% - Accent1 2 4 7 4 2" xfId="22739" xr:uid="{00000000-0005-0000-0000-00000C080000}"/>
    <cellStyle name="20% - Accent1 2 4 7 4 2 2" xfId="60077" xr:uid="{00000000-0005-0000-0000-00000D080000}"/>
    <cellStyle name="20% - Accent1 2 4 7 4 3" xfId="35938" xr:uid="{00000000-0005-0000-0000-00000E080000}"/>
    <cellStyle name="20% - Accent1 2 4 7 4 4" xfId="46918" xr:uid="{00000000-0005-0000-0000-00000F080000}"/>
    <cellStyle name="20% - Accent1 2 4 7 5" xfId="4857" xr:uid="{00000000-0005-0000-0000-000010080000}"/>
    <cellStyle name="20% - Accent1 2 4 7 5 2" xfId="18016" xr:uid="{00000000-0005-0000-0000-000011080000}"/>
    <cellStyle name="20% - Accent1 2 4 7 5 2 2" xfId="55354" xr:uid="{00000000-0005-0000-0000-000012080000}"/>
    <cellStyle name="20% - Accent1 2 4 7 5 3" xfId="30514" xr:uid="{00000000-0005-0000-0000-000013080000}"/>
    <cellStyle name="20% - Accent1 2 4 7 5 4" xfId="42195" xr:uid="{00000000-0005-0000-0000-000014080000}"/>
    <cellStyle name="20% - Accent1 2 4 7 6" xfId="14304" xr:uid="{00000000-0005-0000-0000-000015080000}"/>
    <cellStyle name="20% - Accent1 2 4 7 6 2" xfId="51642" xr:uid="{00000000-0005-0000-0000-000016080000}"/>
    <cellStyle name="20% - Accent1 2 4 7 7" xfId="27632" xr:uid="{00000000-0005-0000-0000-000017080000}"/>
    <cellStyle name="20% - Accent1 2 4 7 8" xfId="38481" xr:uid="{00000000-0005-0000-0000-000018080000}"/>
    <cellStyle name="20% - Accent1 2 4 8" xfId="1255" xr:uid="{00000000-0005-0000-0000-000019080000}"/>
    <cellStyle name="20% - Accent1 2 4 8 2" xfId="2604" xr:uid="{00000000-0005-0000-0000-00001A080000}"/>
    <cellStyle name="20% - Accent1 2 4 8 2 2" xfId="12052" xr:uid="{00000000-0005-0000-0000-00001B080000}"/>
    <cellStyle name="20% - Accent1 2 4 8 2 2 2" xfId="25211" xr:uid="{00000000-0005-0000-0000-00001C080000}"/>
    <cellStyle name="20% - Accent1 2 4 8 2 2 2 2" xfId="62549" xr:uid="{00000000-0005-0000-0000-00001D080000}"/>
    <cellStyle name="20% - Accent1 2 4 8 2 2 3" xfId="33507" xr:uid="{00000000-0005-0000-0000-00001E080000}"/>
    <cellStyle name="20% - Accent1 2 4 8 2 2 4" xfId="49390" xr:uid="{00000000-0005-0000-0000-00001F080000}"/>
    <cellStyle name="20% - Accent1 2 4 8 2 3" xfId="7329" xr:uid="{00000000-0005-0000-0000-000020080000}"/>
    <cellStyle name="20% - Accent1 2 4 8 2 3 2" xfId="20488" xr:uid="{00000000-0005-0000-0000-000021080000}"/>
    <cellStyle name="20% - Accent1 2 4 8 2 3 2 2" xfId="57826" xr:uid="{00000000-0005-0000-0000-000022080000}"/>
    <cellStyle name="20% - Accent1 2 4 8 2 3 3" xfId="36219" xr:uid="{00000000-0005-0000-0000-000023080000}"/>
    <cellStyle name="20% - Accent1 2 4 8 2 3 4" xfId="44667" xr:uid="{00000000-0005-0000-0000-000024080000}"/>
    <cellStyle name="20% - Accent1 2 4 8 2 4" xfId="15765" xr:uid="{00000000-0005-0000-0000-000025080000}"/>
    <cellStyle name="20% - Accent1 2 4 8 2 4 2" xfId="30795" xr:uid="{00000000-0005-0000-0000-000026080000}"/>
    <cellStyle name="20% - Accent1 2 4 8 2 4 3" xfId="53103" xr:uid="{00000000-0005-0000-0000-000027080000}"/>
    <cellStyle name="20% - Accent1 2 4 8 2 5" xfId="27913" xr:uid="{00000000-0005-0000-0000-000028080000}"/>
    <cellStyle name="20% - Accent1 2 4 8 2 6" xfId="39942" xr:uid="{00000000-0005-0000-0000-000029080000}"/>
    <cellStyle name="20% - Accent1 2 4 8 3" xfId="9692" xr:uid="{00000000-0005-0000-0000-00002A080000}"/>
    <cellStyle name="20% - Accent1 2 4 8 3 2" xfId="22851" xr:uid="{00000000-0005-0000-0000-00002B080000}"/>
    <cellStyle name="20% - Accent1 2 4 8 3 2 2" xfId="60189" xr:uid="{00000000-0005-0000-0000-00002C080000}"/>
    <cellStyle name="20% - Accent1 2 4 8 3 3" xfId="32158" xr:uid="{00000000-0005-0000-0000-00002D080000}"/>
    <cellStyle name="20% - Accent1 2 4 8 3 4" xfId="47030" xr:uid="{00000000-0005-0000-0000-00002E080000}"/>
    <cellStyle name="20% - Accent1 2 4 8 4" xfId="4969" xr:uid="{00000000-0005-0000-0000-00002F080000}"/>
    <cellStyle name="20% - Accent1 2 4 8 4 2" xfId="18128" xr:uid="{00000000-0005-0000-0000-000030080000}"/>
    <cellStyle name="20% - Accent1 2 4 8 4 2 2" xfId="55466" xr:uid="{00000000-0005-0000-0000-000031080000}"/>
    <cellStyle name="20% - Accent1 2 4 8 4 3" xfId="34870" xr:uid="{00000000-0005-0000-0000-000032080000}"/>
    <cellStyle name="20% - Accent1 2 4 8 4 4" xfId="42307" xr:uid="{00000000-0005-0000-0000-000033080000}"/>
    <cellStyle name="20% - Accent1 2 4 8 5" xfId="14416" xr:uid="{00000000-0005-0000-0000-000034080000}"/>
    <cellStyle name="20% - Accent1 2 4 8 5 2" xfId="29446" xr:uid="{00000000-0005-0000-0000-000035080000}"/>
    <cellStyle name="20% - Accent1 2 4 8 5 3" xfId="51754" xr:uid="{00000000-0005-0000-0000-000036080000}"/>
    <cellStyle name="20% - Accent1 2 4 8 6" xfId="26564" xr:uid="{00000000-0005-0000-0000-000037080000}"/>
    <cellStyle name="20% - Accent1 2 4 8 7" xfId="38593" xr:uid="{00000000-0005-0000-0000-000038080000}"/>
    <cellStyle name="20% - Accent1 2 4 9" xfId="2492" xr:uid="{00000000-0005-0000-0000-000039080000}"/>
    <cellStyle name="20% - Accent1 2 4 9 2" xfId="10872" xr:uid="{00000000-0005-0000-0000-00003A080000}"/>
    <cellStyle name="20% - Accent1 2 4 9 2 2" xfId="24031" xr:uid="{00000000-0005-0000-0000-00003B080000}"/>
    <cellStyle name="20% - Accent1 2 4 9 2 2 2" xfId="61369" xr:uid="{00000000-0005-0000-0000-00003C080000}"/>
    <cellStyle name="20% - Accent1 2 4 9 2 3" xfId="33395" xr:uid="{00000000-0005-0000-0000-00003D080000}"/>
    <cellStyle name="20% - Accent1 2 4 9 2 4" xfId="48210" xr:uid="{00000000-0005-0000-0000-00003E080000}"/>
    <cellStyle name="20% - Accent1 2 4 9 3" xfId="6149" xr:uid="{00000000-0005-0000-0000-00003F080000}"/>
    <cellStyle name="20% - Accent1 2 4 9 3 2" xfId="19308" xr:uid="{00000000-0005-0000-0000-000040080000}"/>
    <cellStyle name="20% - Accent1 2 4 9 3 2 2" xfId="56646" xr:uid="{00000000-0005-0000-0000-000041080000}"/>
    <cellStyle name="20% - Accent1 2 4 9 3 3" xfId="36107" xr:uid="{00000000-0005-0000-0000-000042080000}"/>
    <cellStyle name="20% - Accent1 2 4 9 3 4" xfId="43487" xr:uid="{00000000-0005-0000-0000-000043080000}"/>
    <cellStyle name="20% - Accent1 2 4 9 4" xfId="15653" xr:uid="{00000000-0005-0000-0000-000044080000}"/>
    <cellStyle name="20% - Accent1 2 4 9 4 2" xfId="30683" xr:uid="{00000000-0005-0000-0000-000045080000}"/>
    <cellStyle name="20% - Accent1 2 4 9 4 3" xfId="52991" xr:uid="{00000000-0005-0000-0000-000046080000}"/>
    <cellStyle name="20% - Accent1 2 4 9 5" xfId="27801" xr:uid="{00000000-0005-0000-0000-000047080000}"/>
    <cellStyle name="20% - Accent1 2 4 9 6" xfId="39830" xr:uid="{00000000-0005-0000-0000-000048080000}"/>
    <cellStyle name="20% - Accent1 2 5" xfId="269" xr:uid="{00000000-0005-0000-0000-000049080000}"/>
    <cellStyle name="20% - Accent1 2 5 2" xfId="690" xr:uid="{00000000-0005-0000-0000-00004A080000}"/>
    <cellStyle name="20% - Accent1 2 5 2 2" xfId="1872" xr:uid="{00000000-0005-0000-0000-00004B080000}"/>
    <cellStyle name="20% - Accent1 2 5 2 2 2" xfId="7946" xr:uid="{00000000-0005-0000-0000-00004C080000}"/>
    <cellStyle name="20% - Accent1 2 5 2 2 2 2" xfId="12669" xr:uid="{00000000-0005-0000-0000-00004D080000}"/>
    <cellStyle name="20% - Accent1 2 5 2 2 2 2 2" xfId="25828" xr:uid="{00000000-0005-0000-0000-00004E080000}"/>
    <cellStyle name="20% - Accent1 2 5 2 2 2 2 2 2" xfId="63166" xr:uid="{00000000-0005-0000-0000-00004F080000}"/>
    <cellStyle name="20% - Accent1 2 5 2 2 2 2 3" xfId="50007" xr:uid="{00000000-0005-0000-0000-000050080000}"/>
    <cellStyle name="20% - Accent1 2 5 2 2 2 3" xfId="21105" xr:uid="{00000000-0005-0000-0000-000051080000}"/>
    <cellStyle name="20% - Accent1 2 5 2 2 2 3 2" xfId="58443" xr:uid="{00000000-0005-0000-0000-000052080000}"/>
    <cellStyle name="20% - Accent1 2 5 2 2 2 4" xfId="34124" xr:uid="{00000000-0005-0000-0000-000053080000}"/>
    <cellStyle name="20% - Accent1 2 5 2 2 2 5" xfId="45284" xr:uid="{00000000-0005-0000-0000-000054080000}"/>
    <cellStyle name="20% - Accent1 2 5 2 2 3" xfId="10309" xr:uid="{00000000-0005-0000-0000-000055080000}"/>
    <cellStyle name="20% - Accent1 2 5 2 2 3 2" xfId="23468" xr:uid="{00000000-0005-0000-0000-000056080000}"/>
    <cellStyle name="20% - Accent1 2 5 2 2 3 2 2" xfId="60806" xr:uid="{00000000-0005-0000-0000-000057080000}"/>
    <cellStyle name="20% - Accent1 2 5 2 2 3 3" xfId="36836" xr:uid="{00000000-0005-0000-0000-000058080000}"/>
    <cellStyle name="20% - Accent1 2 5 2 2 3 4" xfId="47647" xr:uid="{00000000-0005-0000-0000-000059080000}"/>
    <cellStyle name="20% - Accent1 2 5 2 2 4" xfId="5586" xr:uid="{00000000-0005-0000-0000-00005A080000}"/>
    <cellStyle name="20% - Accent1 2 5 2 2 4 2" xfId="18745" xr:uid="{00000000-0005-0000-0000-00005B080000}"/>
    <cellStyle name="20% - Accent1 2 5 2 2 4 2 2" xfId="56083" xr:uid="{00000000-0005-0000-0000-00005C080000}"/>
    <cellStyle name="20% - Accent1 2 5 2 2 4 3" xfId="31412" xr:uid="{00000000-0005-0000-0000-00005D080000}"/>
    <cellStyle name="20% - Accent1 2 5 2 2 4 4" xfId="42924" xr:uid="{00000000-0005-0000-0000-00005E080000}"/>
    <cellStyle name="20% - Accent1 2 5 2 2 5" xfId="15033" xr:uid="{00000000-0005-0000-0000-00005F080000}"/>
    <cellStyle name="20% - Accent1 2 5 2 2 5 2" xfId="52371" xr:uid="{00000000-0005-0000-0000-000060080000}"/>
    <cellStyle name="20% - Accent1 2 5 2 2 6" xfId="28530" xr:uid="{00000000-0005-0000-0000-000061080000}"/>
    <cellStyle name="20% - Accent1 2 5 2 2 7" xfId="39210" xr:uid="{00000000-0005-0000-0000-000062080000}"/>
    <cellStyle name="20% - Accent1 2 5 2 3" xfId="3221" xr:uid="{00000000-0005-0000-0000-000063080000}"/>
    <cellStyle name="20% - Accent1 2 5 2 3 2" xfId="11489" xr:uid="{00000000-0005-0000-0000-000064080000}"/>
    <cellStyle name="20% - Accent1 2 5 2 3 2 2" xfId="24648" xr:uid="{00000000-0005-0000-0000-000065080000}"/>
    <cellStyle name="20% - Accent1 2 5 2 3 2 2 2" xfId="61986" xr:uid="{00000000-0005-0000-0000-000066080000}"/>
    <cellStyle name="20% - Accent1 2 5 2 3 2 3" xfId="48827" xr:uid="{00000000-0005-0000-0000-000067080000}"/>
    <cellStyle name="20% - Accent1 2 5 2 3 3" xfId="6766" xr:uid="{00000000-0005-0000-0000-000068080000}"/>
    <cellStyle name="20% - Accent1 2 5 2 3 3 2" xfId="19925" xr:uid="{00000000-0005-0000-0000-000069080000}"/>
    <cellStyle name="20% - Accent1 2 5 2 3 3 2 2" xfId="57263" xr:uid="{00000000-0005-0000-0000-00006A080000}"/>
    <cellStyle name="20% - Accent1 2 5 2 3 3 3" xfId="44104" xr:uid="{00000000-0005-0000-0000-00006B080000}"/>
    <cellStyle name="20% - Accent1 2 5 2 3 4" xfId="16382" xr:uid="{00000000-0005-0000-0000-00006C080000}"/>
    <cellStyle name="20% - Accent1 2 5 2 3 4 2" xfId="53720" xr:uid="{00000000-0005-0000-0000-00006D080000}"/>
    <cellStyle name="20% - Accent1 2 5 2 3 5" xfId="32775" xr:uid="{00000000-0005-0000-0000-00006E080000}"/>
    <cellStyle name="20% - Accent1 2 5 2 3 6" xfId="40559" xr:uid="{00000000-0005-0000-0000-00006F080000}"/>
    <cellStyle name="20% - Accent1 2 5 2 4" xfId="9129" xr:uid="{00000000-0005-0000-0000-000070080000}"/>
    <cellStyle name="20% - Accent1 2 5 2 4 2" xfId="22288" xr:uid="{00000000-0005-0000-0000-000071080000}"/>
    <cellStyle name="20% - Accent1 2 5 2 4 2 2" xfId="59626" xr:uid="{00000000-0005-0000-0000-000072080000}"/>
    <cellStyle name="20% - Accent1 2 5 2 4 3" xfId="35487" xr:uid="{00000000-0005-0000-0000-000073080000}"/>
    <cellStyle name="20% - Accent1 2 5 2 4 4" xfId="46467" xr:uid="{00000000-0005-0000-0000-000074080000}"/>
    <cellStyle name="20% - Accent1 2 5 2 5" xfId="4406" xr:uid="{00000000-0005-0000-0000-000075080000}"/>
    <cellStyle name="20% - Accent1 2 5 2 5 2" xfId="17565" xr:uid="{00000000-0005-0000-0000-000076080000}"/>
    <cellStyle name="20% - Accent1 2 5 2 5 2 2" xfId="54903" xr:uid="{00000000-0005-0000-0000-000077080000}"/>
    <cellStyle name="20% - Accent1 2 5 2 5 3" xfId="30063" xr:uid="{00000000-0005-0000-0000-000078080000}"/>
    <cellStyle name="20% - Accent1 2 5 2 5 4" xfId="41744" xr:uid="{00000000-0005-0000-0000-000079080000}"/>
    <cellStyle name="20% - Accent1 2 5 2 6" xfId="13853" xr:uid="{00000000-0005-0000-0000-00007A080000}"/>
    <cellStyle name="20% - Accent1 2 5 2 6 2" xfId="51191" xr:uid="{00000000-0005-0000-0000-00007B080000}"/>
    <cellStyle name="20% - Accent1 2 5 2 7" xfId="27181" xr:uid="{00000000-0005-0000-0000-00007C080000}"/>
    <cellStyle name="20% - Accent1 2 5 2 8" xfId="38030" xr:uid="{00000000-0005-0000-0000-00007D080000}"/>
    <cellStyle name="20% - Accent1 2 5 3" xfId="1451" xr:uid="{00000000-0005-0000-0000-00007E080000}"/>
    <cellStyle name="20% - Accent1 2 5 3 2" xfId="7525" xr:uid="{00000000-0005-0000-0000-00007F080000}"/>
    <cellStyle name="20% - Accent1 2 5 3 2 2" xfId="12248" xr:uid="{00000000-0005-0000-0000-000080080000}"/>
    <cellStyle name="20% - Accent1 2 5 3 2 2 2" xfId="25407" xr:uid="{00000000-0005-0000-0000-000081080000}"/>
    <cellStyle name="20% - Accent1 2 5 3 2 2 2 2" xfId="62745" xr:uid="{00000000-0005-0000-0000-000082080000}"/>
    <cellStyle name="20% - Accent1 2 5 3 2 2 3" xfId="49586" xr:uid="{00000000-0005-0000-0000-000083080000}"/>
    <cellStyle name="20% - Accent1 2 5 3 2 3" xfId="20684" xr:uid="{00000000-0005-0000-0000-000084080000}"/>
    <cellStyle name="20% - Accent1 2 5 3 2 3 2" xfId="58022" xr:uid="{00000000-0005-0000-0000-000085080000}"/>
    <cellStyle name="20% - Accent1 2 5 3 2 4" xfId="33703" xr:uid="{00000000-0005-0000-0000-000086080000}"/>
    <cellStyle name="20% - Accent1 2 5 3 2 5" xfId="44863" xr:uid="{00000000-0005-0000-0000-000087080000}"/>
    <cellStyle name="20% - Accent1 2 5 3 3" xfId="9888" xr:uid="{00000000-0005-0000-0000-000088080000}"/>
    <cellStyle name="20% - Accent1 2 5 3 3 2" xfId="23047" xr:uid="{00000000-0005-0000-0000-000089080000}"/>
    <cellStyle name="20% - Accent1 2 5 3 3 2 2" xfId="60385" xr:uid="{00000000-0005-0000-0000-00008A080000}"/>
    <cellStyle name="20% - Accent1 2 5 3 3 3" xfId="36415" xr:uid="{00000000-0005-0000-0000-00008B080000}"/>
    <cellStyle name="20% - Accent1 2 5 3 3 4" xfId="47226" xr:uid="{00000000-0005-0000-0000-00008C080000}"/>
    <cellStyle name="20% - Accent1 2 5 3 4" xfId="5165" xr:uid="{00000000-0005-0000-0000-00008D080000}"/>
    <cellStyle name="20% - Accent1 2 5 3 4 2" xfId="18324" xr:uid="{00000000-0005-0000-0000-00008E080000}"/>
    <cellStyle name="20% - Accent1 2 5 3 4 2 2" xfId="55662" xr:uid="{00000000-0005-0000-0000-00008F080000}"/>
    <cellStyle name="20% - Accent1 2 5 3 4 3" xfId="30991" xr:uid="{00000000-0005-0000-0000-000090080000}"/>
    <cellStyle name="20% - Accent1 2 5 3 4 4" xfId="42503" xr:uid="{00000000-0005-0000-0000-000091080000}"/>
    <cellStyle name="20% - Accent1 2 5 3 5" xfId="14612" xr:uid="{00000000-0005-0000-0000-000092080000}"/>
    <cellStyle name="20% - Accent1 2 5 3 5 2" xfId="51950" xr:uid="{00000000-0005-0000-0000-000093080000}"/>
    <cellStyle name="20% - Accent1 2 5 3 6" xfId="28109" xr:uid="{00000000-0005-0000-0000-000094080000}"/>
    <cellStyle name="20% - Accent1 2 5 3 7" xfId="38789" xr:uid="{00000000-0005-0000-0000-000095080000}"/>
    <cellStyle name="20% - Accent1 2 5 4" xfId="2800" xr:uid="{00000000-0005-0000-0000-000096080000}"/>
    <cellStyle name="20% - Accent1 2 5 4 2" xfId="11068" xr:uid="{00000000-0005-0000-0000-000097080000}"/>
    <cellStyle name="20% - Accent1 2 5 4 2 2" xfId="24227" xr:uid="{00000000-0005-0000-0000-000098080000}"/>
    <cellStyle name="20% - Accent1 2 5 4 2 2 2" xfId="61565" xr:uid="{00000000-0005-0000-0000-000099080000}"/>
    <cellStyle name="20% - Accent1 2 5 4 2 3" xfId="48406" xr:uid="{00000000-0005-0000-0000-00009A080000}"/>
    <cellStyle name="20% - Accent1 2 5 4 3" xfId="6345" xr:uid="{00000000-0005-0000-0000-00009B080000}"/>
    <cellStyle name="20% - Accent1 2 5 4 3 2" xfId="19504" xr:uid="{00000000-0005-0000-0000-00009C080000}"/>
    <cellStyle name="20% - Accent1 2 5 4 3 2 2" xfId="56842" xr:uid="{00000000-0005-0000-0000-00009D080000}"/>
    <cellStyle name="20% - Accent1 2 5 4 3 3" xfId="43683" xr:uid="{00000000-0005-0000-0000-00009E080000}"/>
    <cellStyle name="20% - Accent1 2 5 4 4" xfId="15961" xr:uid="{00000000-0005-0000-0000-00009F080000}"/>
    <cellStyle name="20% - Accent1 2 5 4 4 2" xfId="53299" xr:uid="{00000000-0005-0000-0000-0000A0080000}"/>
    <cellStyle name="20% - Accent1 2 5 4 5" xfId="32354" xr:uid="{00000000-0005-0000-0000-0000A1080000}"/>
    <cellStyle name="20% - Accent1 2 5 4 6" xfId="40138" xr:uid="{00000000-0005-0000-0000-0000A2080000}"/>
    <cellStyle name="20% - Accent1 2 5 5" xfId="8708" xr:uid="{00000000-0005-0000-0000-0000A3080000}"/>
    <cellStyle name="20% - Accent1 2 5 5 2" xfId="21867" xr:uid="{00000000-0005-0000-0000-0000A4080000}"/>
    <cellStyle name="20% - Accent1 2 5 5 2 2" xfId="59205" xr:uid="{00000000-0005-0000-0000-0000A5080000}"/>
    <cellStyle name="20% - Accent1 2 5 5 3" xfId="35066" xr:uid="{00000000-0005-0000-0000-0000A6080000}"/>
    <cellStyle name="20% - Accent1 2 5 5 4" xfId="46046" xr:uid="{00000000-0005-0000-0000-0000A7080000}"/>
    <cellStyle name="20% - Accent1 2 5 6" xfId="3985" xr:uid="{00000000-0005-0000-0000-0000A8080000}"/>
    <cellStyle name="20% - Accent1 2 5 6 2" xfId="17144" xr:uid="{00000000-0005-0000-0000-0000A9080000}"/>
    <cellStyle name="20% - Accent1 2 5 6 2 2" xfId="54482" xr:uid="{00000000-0005-0000-0000-0000AA080000}"/>
    <cellStyle name="20% - Accent1 2 5 6 3" xfId="29642" xr:uid="{00000000-0005-0000-0000-0000AB080000}"/>
    <cellStyle name="20% - Accent1 2 5 6 4" xfId="41323" xr:uid="{00000000-0005-0000-0000-0000AC080000}"/>
    <cellStyle name="20% - Accent1 2 5 7" xfId="13432" xr:uid="{00000000-0005-0000-0000-0000AD080000}"/>
    <cellStyle name="20% - Accent1 2 5 7 2" xfId="50770" xr:uid="{00000000-0005-0000-0000-0000AE080000}"/>
    <cellStyle name="20% - Accent1 2 5 8" xfId="26760" xr:uid="{00000000-0005-0000-0000-0000AF080000}"/>
    <cellStyle name="20% - Accent1 2 5 9" xfId="37609" xr:uid="{00000000-0005-0000-0000-0000B0080000}"/>
    <cellStyle name="20% - Accent1 2 6" xfId="157" xr:uid="{00000000-0005-0000-0000-0000B1080000}"/>
    <cellStyle name="20% - Accent1 2 6 2" xfId="578" xr:uid="{00000000-0005-0000-0000-0000B2080000}"/>
    <cellStyle name="20% - Accent1 2 6 2 2" xfId="1760" xr:uid="{00000000-0005-0000-0000-0000B3080000}"/>
    <cellStyle name="20% - Accent1 2 6 2 2 2" xfId="7834" xr:uid="{00000000-0005-0000-0000-0000B4080000}"/>
    <cellStyle name="20% - Accent1 2 6 2 2 2 2" xfId="12557" xr:uid="{00000000-0005-0000-0000-0000B5080000}"/>
    <cellStyle name="20% - Accent1 2 6 2 2 2 2 2" xfId="25716" xr:uid="{00000000-0005-0000-0000-0000B6080000}"/>
    <cellStyle name="20% - Accent1 2 6 2 2 2 2 2 2" xfId="63054" xr:uid="{00000000-0005-0000-0000-0000B7080000}"/>
    <cellStyle name="20% - Accent1 2 6 2 2 2 2 3" xfId="49895" xr:uid="{00000000-0005-0000-0000-0000B8080000}"/>
    <cellStyle name="20% - Accent1 2 6 2 2 2 3" xfId="20993" xr:uid="{00000000-0005-0000-0000-0000B9080000}"/>
    <cellStyle name="20% - Accent1 2 6 2 2 2 3 2" xfId="58331" xr:uid="{00000000-0005-0000-0000-0000BA080000}"/>
    <cellStyle name="20% - Accent1 2 6 2 2 2 4" xfId="34012" xr:uid="{00000000-0005-0000-0000-0000BB080000}"/>
    <cellStyle name="20% - Accent1 2 6 2 2 2 5" xfId="45172" xr:uid="{00000000-0005-0000-0000-0000BC080000}"/>
    <cellStyle name="20% - Accent1 2 6 2 2 3" xfId="10197" xr:uid="{00000000-0005-0000-0000-0000BD080000}"/>
    <cellStyle name="20% - Accent1 2 6 2 2 3 2" xfId="23356" xr:uid="{00000000-0005-0000-0000-0000BE080000}"/>
    <cellStyle name="20% - Accent1 2 6 2 2 3 2 2" xfId="60694" xr:uid="{00000000-0005-0000-0000-0000BF080000}"/>
    <cellStyle name="20% - Accent1 2 6 2 2 3 3" xfId="36724" xr:uid="{00000000-0005-0000-0000-0000C0080000}"/>
    <cellStyle name="20% - Accent1 2 6 2 2 3 4" xfId="47535" xr:uid="{00000000-0005-0000-0000-0000C1080000}"/>
    <cellStyle name="20% - Accent1 2 6 2 2 4" xfId="5474" xr:uid="{00000000-0005-0000-0000-0000C2080000}"/>
    <cellStyle name="20% - Accent1 2 6 2 2 4 2" xfId="18633" xr:uid="{00000000-0005-0000-0000-0000C3080000}"/>
    <cellStyle name="20% - Accent1 2 6 2 2 4 2 2" xfId="55971" xr:uid="{00000000-0005-0000-0000-0000C4080000}"/>
    <cellStyle name="20% - Accent1 2 6 2 2 4 3" xfId="31300" xr:uid="{00000000-0005-0000-0000-0000C5080000}"/>
    <cellStyle name="20% - Accent1 2 6 2 2 4 4" xfId="42812" xr:uid="{00000000-0005-0000-0000-0000C6080000}"/>
    <cellStyle name="20% - Accent1 2 6 2 2 5" xfId="14921" xr:uid="{00000000-0005-0000-0000-0000C7080000}"/>
    <cellStyle name="20% - Accent1 2 6 2 2 5 2" xfId="52259" xr:uid="{00000000-0005-0000-0000-0000C8080000}"/>
    <cellStyle name="20% - Accent1 2 6 2 2 6" xfId="28418" xr:uid="{00000000-0005-0000-0000-0000C9080000}"/>
    <cellStyle name="20% - Accent1 2 6 2 2 7" xfId="39098" xr:uid="{00000000-0005-0000-0000-0000CA080000}"/>
    <cellStyle name="20% - Accent1 2 6 2 3" xfId="3109" xr:uid="{00000000-0005-0000-0000-0000CB080000}"/>
    <cellStyle name="20% - Accent1 2 6 2 3 2" xfId="11377" xr:uid="{00000000-0005-0000-0000-0000CC080000}"/>
    <cellStyle name="20% - Accent1 2 6 2 3 2 2" xfId="24536" xr:uid="{00000000-0005-0000-0000-0000CD080000}"/>
    <cellStyle name="20% - Accent1 2 6 2 3 2 2 2" xfId="61874" xr:uid="{00000000-0005-0000-0000-0000CE080000}"/>
    <cellStyle name="20% - Accent1 2 6 2 3 2 3" xfId="48715" xr:uid="{00000000-0005-0000-0000-0000CF080000}"/>
    <cellStyle name="20% - Accent1 2 6 2 3 3" xfId="6654" xr:uid="{00000000-0005-0000-0000-0000D0080000}"/>
    <cellStyle name="20% - Accent1 2 6 2 3 3 2" xfId="19813" xr:uid="{00000000-0005-0000-0000-0000D1080000}"/>
    <cellStyle name="20% - Accent1 2 6 2 3 3 2 2" xfId="57151" xr:uid="{00000000-0005-0000-0000-0000D2080000}"/>
    <cellStyle name="20% - Accent1 2 6 2 3 3 3" xfId="43992" xr:uid="{00000000-0005-0000-0000-0000D3080000}"/>
    <cellStyle name="20% - Accent1 2 6 2 3 4" xfId="16270" xr:uid="{00000000-0005-0000-0000-0000D4080000}"/>
    <cellStyle name="20% - Accent1 2 6 2 3 4 2" xfId="53608" xr:uid="{00000000-0005-0000-0000-0000D5080000}"/>
    <cellStyle name="20% - Accent1 2 6 2 3 5" xfId="32663" xr:uid="{00000000-0005-0000-0000-0000D6080000}"/>
    <cellStyle name="20% - Accent1 2 6 2 3 6" xfId="40447" xr:uid="{00000000-0005-0000-0000-0000D7080000}"/>
    <cellStyle name="20% - Accent1 2 6 2 4" xfId="9017" xr:uid="{00000000-0005-0000-0000-0000D8080000}"/>
    <cellStyle name="20% - Accent1 2 6 2 4 2" xfId="22176" xr:uid="{00000000-0005-0000-0000-0000D9080000}"/>
    <cellStyle name="20% - Accent1 2 6 2 4 2 2" xfId="59514" xr:uid="{00000000-0005-0000-0000-0000DA080000}"/>
    <cellStyle name="20% - Accent1 2 6 2 4 3" xfId="35375" xr:uid="{00000000-0005-0000-0000-0000DB080000}"/>
    <cellStyle name="20% - Accent1 2 6 2 4 4" xfId="46355" xr:uid="{00000000-0005-0000-0000-0000DC080000}"/>
    <cellStyle name="20% - Accent1 2 6 2 5" xfId="4294" xr:uid="{00000000-0005-0000-0000-0000DD080000}"/>
    <cellStyle name="20% - Accent1 2 6 2 5 2" xfId="17453" xr:uid="{00000000-0005-0000-0000-0000DE080000}"/>
    <cellStyle name="20% - Accent1 2 6 2 5 2 2" xfId="54791" xr:uid="{00000000-0005-0000-0000-0000DF080000}"/>
    <cellStyle name="20% - Accent1 2 6 2 5 3" xfId="29951" xr:uid="{00000000-0005-0000-0000-0000E0080000}"/>
    <cellStyle name="20% - Accent1 2 6 2 5 4" xfId="41632" xr:uid="{00000000-0005-0000-0000-0000E1080000}"/>
    <cellStyle name="20% - Accent1 2 6 2 6" xfId="13741" xr:uid="{00000000-0005-0000-0000-0000E2080000}"/>
    <cellStyle name="20% - Accent1 2 6 2 6 2" xfId="51079" xr:uid="{00000000-0005-0000-0000-0000E3080000}"/>
    <cellStyle name="20% - Accent1 2 6 2 7" xfId="27069" xr:uid="{00000000-0005-0000-0000-0000E4080000}"/>
    <cellStyle name="20% - Accent1 2 6 2 8" xfId="37918" xr:uid="{00000000-0005-0000-0000-0000E5080000}"/>
    <cellStyle name="20% - Accent1 2 6 3" xfId="1339" xr:uid="{00000000-0005-0000-0000-0000E6080000}"/>
    <cellStyle name="20% - Accent1 2 6 3 2" xfId="7413" xr:uid="{00000000-0005-0000-0000-0000E7080000}"/>
    <cellStyle name="20% - Accent1 2 6 3 2 2" xfId="12136" xr:uid="{00000000-0005-0000-0000-0000E8080000}"/>
    <cellStyle name="20% - Accent1 2 6 3 2 2 2" xfId="25295" xr:uid="{00000000-0005-0000-0000-0000E9080000}"/>
    <cellStyle name="20% - Accent1 2 6 3 2 2 2 2" xfId="62633" xr:uid="{00000000-0005-0000-0000-0000EA080000}"/>
    <cellStyle name="20% - Accent1 2 6 3 2 2 3" xfId="49474" xr:uid="{00000000-0005-0000-0000-0000EB080000}"/>
    <cellStyle name="20% - Accent1 2 6 3 2 3" xfId="20572" xr:uid="{00000000-0005-0000-0000-0000EC080000}"/>
    <cellStyle name="20% - Accent1 2 6 3 2 3 2" xfId="57910" xr:uid="{00000000-0005-0000-0000-0000ED080000}"/>
    <cellStyle name="20% - Accent1 2 6 3 2 4" xfId="33591" xr:uid="{00000000-0005-0000-0000-0000EE080000}"/>
    <cellStyle name="20% - Accent1 2 6 3 2 5" xfId="44751" xr:uid="{00000000-0005-0000-0000-0000EF080000}"/>
    <cellStyle name="20% - Accent1 2 6 3 3" xfId="9776" xr:uid="{00000000-0005-0000-0000-0000F0080000}"/>
    <cellStyle name="20% - Accent1 2 6 3 3 2" xfId="22935" xr:uid="{00000000-0005-0000-0000-0000F1080000}"/>
    <cellStyle name="20% - Accent1 2 6 3 3 2 2" xfId="60273" xr:uid="{00000000-0005-0000-0000-0000F2080000}"/>
    <cellStyle name="20% - Accent1 2 6 3 3 3" xfId="36303" xr:uid="{00000000-0005-0000-0000-0000F3080000}"/>
    <cellStyle name="20% - Accent1 2 6 3 3 4" xfId="47114" xr:uid="{00000000-0005-0000-0000-0000F4080000}"/>
    <cellStyle name="20% - Accent1 2 6 3 4" xfId="5053" xr:uid="{00000000-0005-0000-0000-0000F5080000}"/>
    <cellStyle name="20% - Accent1 2 6 3 4 2" xfId="18212" xr:uid="{00000000-0005-0000-0000-0000F6080000}"/>
    <cellStyle name="20% - Accent1 2 6 3 4 2 2" xfId="55550" xr:uid="{00000000-0005-0000-0000-0000F7080000}"/>
    <cellStyle name="20% - Accent1 2 6 3 4 3" xfId="30879" xr:uid="{00000000-0005-0000-0000-0000F8080000}"/>
    <cellStyle name="20% - Accent1 2 6 3 4 4" xfId="42391" xr:uid="{00000000-0005-0000-0000-0000F9080000}"/>
    <cellStyle name="20% - Accent1 2 6 3 5" xfId="14500" xr:uid="{00000000-0005-0000-0000-0000FA080000}"/>
    <cellStyle name="20% - Accent1 2 6 3 5 2" xfId="51838" xr:uid="{00000000-0005-0000-0000-0000FB080000}"/>
    <cellStyle name="20% - Accent1 2 6 3 6" xfId="27997" xr:uid="{00000000-0005-0000-0000-0000FC080000}"/>
    <cellStyle name="20% - Accent1 2 6 3 7" xfId="38677" xr:uid="{00000000-0005-0000-0000-0000FD080000}"/>
    <cellStyle name="20% - Accent1 2 6 4" xfId="2688" xr:uid="{00000000-0005-0000-0000-0000FE080000}"/>
    <cellStyle name="20% - Accent1 2 6 4 2" xfId="10956" xr:uid="{00000000-0005-0000-0000-0000FF080000}"/>
    <cellStyle name="20% - Accent1 2 6 4 2 2" xfId="24115" xr:uid="{00000000-0005-0000-0000-000000090000}"/>
    <cellStyle name="20% - Accent1 2 6 4 2 2 2" xfId="61453" xr:uid="{00000000-0005-0000-0000-000001090000}"/>
    <cellStyle name="20% - Accent1 2 6 4 2 3" xfId="48294" xr:uid="{00000000-0005-0000-0000-000002090000}"/>
    <cellStyle name="20% - Accent1 2 6 4 3" xfId="6233" xr:uid="{00000000-0005-0000-0000-000003090000}"/>
    <cellStyle name="20% - Accent1 2 6 4 3 2" xfId="19392" xr:uid="{00000000-0005-0000-0000-000004090000}"/>
    <cellStyle name="20% - Accent1 2 6 4 3 2 2" xfId="56730" xr:uid="{00000000-0005-0000-0000-000005090000}"/>
    <cellStyle name="20% - Accent1 2 6 4 3 3" xfId="43571" xr:uid="{00000000-0005-0000-0000-000006090000}"/>
    <cellStyle name="20% - Accent1 2 6 4 4" xfId="15849" xr:uid="{00000000-0005-0000-0000-000007090000}"/>
    <cellStyle name="20% - Accent1 2 6 4 4 2" xfId="53187" xr:uid="{00000000-0005-0000-0000-000008090000}"/>
    <cellStyle name="20% - Accent1 2 6 4 5" xfId="32242" xr:uid="{00000000-0005-0000-0000-000009090000}"/>
    <cellStyle name="20% - Accent1 2 6 4 6" xfId="40026" xr:uid="{00000000-0005-0000-0000-00000A090000}"/>
    <cellStyle name="20% - Accent1 2 6 5" xfId="8596" xr:uid="{00000000-0005-0000-0000-00000B090000}"/>
    <cellStyle name="20% - Accent1 2 6 5 2" xfId="21755" xr:uid="{00000000-0005-0000-0000-00000C090000}"/>
    <cellStyle name="20% - Accent1 2 6 5 2 2" xfId="59093" xr:uid="{00000000-0005-0000-0000-00000D090000}"/>
    <cellStyle name="20% - Accent1 2 6 5 3" xfId="34954" xr:uid="{00000000-0005-0000-0000-00000E090000}"/>
    <cellStyle name="20% - Accent1 2 6 5 4" xfId="45934" xr:uid="{00000000-0005-0000-0000-00000F090000}"/>
    <cellStyle name="20% - Accent1 2 6 6" xfId="3873" xr:uid="{00000000-0005-0000-0000-000010090000}"/>
    <cellStyle name="20% - Accent1 2 6 6 2" xfId="17032" xr:uid="{00000000-0005-0000-0000-000011090000}"/>
    <cellStyle name="20% - Accent1 2 6 6 2 2" xfId="54370" xr:uid="{00000000-0005-0000-0000-000012090000}"/>
    <cellStyle name="20% - Accent1 2 6 6 3" xfId="29530" xr:uid="{00000000-0005-0000-0000-000013090000}"/>
    <cellStyle name="20% - Accent1 2 6 6 4" xfId="41211" xr:uid="{00000000-0005-0000-0000-000014090000}"/>
    <cellStyle name="20% - Accent1 2 6 7" xfId="13320" xr:uid="{00000000-0005-0000-0000-000015090000}"/>
    <cellStyle name="20% - Accent1 2 6 7 2" xfId="50658" xr:uid="{00000000-0005-0000-0000-000016090000}"/>
    <cellStyle name="20% - Accent1 2 6 8" xfId="26648" xr:uid="{00000000-0005-0000-0000-000017090000}"/>
    <cellStyle name="20% - Accent1 2 6 9" xfId="37497" xr:uid="{00000000-0005-0000-0000-000018090000}"/>
    <cellStyle name="20% - Accent1 2 7" xfId="466" xr:uid="{00000000-0005-0000-0000-000019090000}"/>
    <cellStyle name="20% - Accent1 2 7 2" xfId="1648" xr:uid="{00000000-0005-0000-0000-00001A090000}"/>
    <cellStyle name="20% - Accent1 2 7 2 2" xfId="7722" xr:uid="{00000000-0005-0000-0000-00001B090000}"/>
    <cellStyle name="20% - Accent1 2 7 2 2 2" xfId="12445" xr:uid="{00000000-0005-0000-0000-00001C090000}"/>
    <cellStyle name="20% - Accent1 2 7 2 2 2 2" xfId="25604" xr:uid="{00000000-0005-0000-0000-00001D090000}"/>
    <cellStyle name="20% - Accent1 2 7 2 2 2 2 2" xfId="62942" xr:uid="{00000000-0005-0000-0000-00001E090000}"/>
    <cellStyle name="20% - Accent1 2 7 2 2 2 3" xfId="49783" xr:uid="{00000000-0005-0000-0000-00001F090000}"/>
    <cellStyle name="20% - Accent1 2 7 2 2 3" xfId="20881" xr:uid="{00000000-0005-0000-0000-000020090000}"/>
    <cellStyle name="20% - Accent1 2 7 2 2 3 2" xfId="58219" xr:uid="{00000000-0005-0000-0000-000021090000}"/>
    <cellStyle name="20% - Accent1 2 7 2 2 4" xfId="33900" xr:uid="{00000000-0005-0000-0000-000022090000}"/>
    <cellStyle name="20% - Accent1 2 7 2 2 5" xfId="45060" xr:uid="{00000000-0005-0000-0000-000023090000}"/>
    <cellStyle name="20% - Accent1 2 7 2 3" xfId="10085" xr:uid="{00000000-0005-0000-0000-000024090000}"/>
    <cellStyle name="20% - Accent1 2 7 2 3 2" xfId="23244" xr:uid="{00000000-0005-0000-0000-000025090000}"/>
    <cellStyle name="20% - Accent1 2 7 2 3 2 2" xfId="60582" xr:uid="{00000000-0005-0000-0000-000026090000}"/>
    <cellStyle name="20% - Accent1 2 7 2 3 3" xfId="36612" xr:uid="{00000000-0005-0000-0000-000027090000}"/>
    <cellStyle name="20% - Accent1 2 7 2 3 4" xfId="47423" xr:uid="{00000000-0005-0000-0000-000028090000}"/>
    <cellStyle name="20% - Accent1 2 7 2 4" xfId="5362" xr:uid="{00000000-0005-0000-0000-000029090000}"/>
    <cellStyle name="20% - Accent1 2 7 2 4 2" xfId="18521" xr:uid="{00000000-0005-0000-0000-00002A090000}"/>
    <cellStyle name="20% - Accent1 2 7 2 4 2 2" xfId="55859" xr:uid="{00000000-0005-0000-0000-00002B090000}"/>
    <cellStyle name="20% - Accent1 2 7 2 4 3" xfId="31188" xr:uid="{00000000-0005-0000-0000-00002C090000}"/>
    <cellStyle name="20% - Accent1 2 7 2 4 4" xfId="42700" xr:uid="{00000000-0005-0000-0000-00002D090000}"/>
    <cellStyle name="20% - Accent1 2 7 2 5" xfId="14809" xr:uid="{00000000-0005-0000-0000-00002E090000}"/>
    <cellStyle name="20% - Accent1 2 7 2 5 2" xfId="52147" xr:uid="{00000000-0005-0000-0000-00002F090000}"/>
    <cellStyle name="20% - Accent1 2 7 2 6" xfId="28306" xr:uid="{00000000-0005-0000-0000-000030090000}"/>
    <cellStyle name="20% - Accent1 2 7 2 7" xfId="38986" xr:uid="{00000000-0005-0000-0000-000031090000}"/>
    <cellStyle name="20% - Accent1 2 7 3" xfId="2997" xr:uid="{00000000-0005-0000-0000-000032090000}"/>
    <cellStyle name="20% - Accent1 2 7 3 2" xfId="11265" xr:uid="{00000000-0005-0000-0000-000033090000}"/>
    <cellStyle name="20% - Accent1 2 7 3 2 2" xfId="24424" xr:uid="{00000000-0005-0000-0000-000034090000}"/>
    <cellStyle name="20% - Accent1 2 7 3 2 2 2" xfId="61762" xr:uid="{00000000-0005-0000-0000-000035090000}"/>
    <cellStyle name="20% - Accent1 2 7 3 2 3" xfId="48603" xr:uid="{00000000-0005-0000-0000-000036090000}"/>
    <cellStyle name="20% - Accent1 2 7 3 3" xfId="6542" xr:uid="{00000000-0005-0000-0000-000037090000}"/>
    <cellStyle name="20% - Accent1 2 7 3 3 2" xfId="19701" xr:uid="{00000000-0005-0000-0000-000038090000}"/>
    <cellStyle name="20% - Accent1 2 7 3 3 2 2" xfId="57039" xr:uid="{00000000-0005-0000-0000-000039090000}"/>
    <cellStyle name="20% - Accent1 2 7 3 3 3" xfId="43880" xr:uid="{00000000-0005-0000-0000-00003A090000}"/>
    <cellStyle name="20% - Accent1 2 7 3 4" xfId="16158" xr:uid="{00000000-0005-0000-0000-00003B090000}"/>
    <cellStyle name="20% - Accent1 2 7 3 4 2" xfId="53496" xr:uid="{00000000-0005-0000-0000-00003C090000}"/>
    <cellStyle name="20% - Accent1 2 7 3 5" xfId="32551" xr:uid="{00000000-0005-0000-0000-00003D090000}"/>
    <cellStyle name="20% - Accent1 2 7 3 6" xfId="40335" xr:uid="{00000000-0005-0000-0000-00003E090000}"/>
    <cellStyle name="20% - Accent1 2 7 4" xfId="8905" xr:uid="{00000000-0005-0000-0000-00003F090000}"/>
    <cellStyle name="20% - Accent1 2 7 4 2" xfId="22064" xr:uid="{00000000-0005-0000-0000-000040090000}"/>
    <cellStyle name="20% - Accent1 2 7 4 2 2" xfId="59402" xr:uid="{00000000-0005-0000-0000-000041090000}"/>
    <cellStyle name="20% - Accent1 2 7 4 3" xfId="35263" xr:uid="{00000000-0005-0000-0000-000042090000}"/>
    <cellStyle name="20% - Accent1 2 7 4 4" xfId="46243" xr:uid="{00000000-0005-0000-0000-000043090000}"/>
    <cellStyle name="20% - Accent1 2 7 5" xfId="4182" xr:uid="{00000000-0005-0000-0000-000044090000}"/>
    <cellStyle name="20% - Accent1 2 7 5 2" xfId="17341" xr:uid="{00000000-0005-0000-0000-000045090000}"/>
    <cellStyle name="20% - Accent1 2 7 5 2 2" xfId="54679" xr:uid="{00000000-0005-0000-0000-000046090000}"/>
    <cellStyle name="20% - Accent1 2 7 5 3" xfId="29839" xr:uid="{00000000-0005-0000-0000-000047090000}"/>
    <cellStyle name="20% - Accent1 2 7 5 4" xfId="41520" xr:uid="{00000000-0005-0000-0000-000048090000}"/>
    <cellStyle name="20% - Accent1 2 7 6" xfId="13629" xr:uid="{00000000-0005-0000-0000-000049090000}"/>
    <cellStyle name="20% - Accent1 2 7 6 2" xfId="50967" xr:uid="{00000000-0005-0000-0000-00004A090000}"/>
    <cellStyle name="20% - Accent1 2 7 7" xfId="26957" xr:uid="{00000000-0005-0000-0000-00004B090000}"/>
    <cellStyle name="20% - Accent1 2 7 8" xfId="37806" xr:uid="{00000000-0005-0000-0000-00004C090000}"/>
    <cellStyle name="20% - Accent1 2 8" xfId="297" xr:uid="{00000000-0005-0000-0000-00004D090000}"/>
    <cellStyle name="20% - Accent1 2 8 2" xfId="1479" xr:uid="{00000000-0005-0000-0000-00004E090000}"/>
    <cellStyle name="20% - Accent1 2 8 2 2" xfId="7553" xr:uid="{00000000-0005-0000-0000-00004F090000}"/>
    <cellStyle name="20% - Accent1 2 8 2 2 2" xfId="12276" xr:uid="{00000000-0005-0000-0000-000050090000}"/>
    <cellStyle name="20% - Accent1 2 8 2 2 2 2" xfId="25435" xr:uid="{00000000-0005-0000-0000-000051090000}"/>
    <cellStyle name="20% - Accent1 2 8 2 2 2 2 2" xfId="62773" xr:uid="{00000000-0005-0000-0000-000052090000}"/>
    <cellStyle name="20% - Accent1 2 8 2 2 2 3" xfId="49614" xr:uid="{00000000-0005-0000-0000-000053090000}"/>
    <cellStyle name="20% - Accent1 2 8 2 2 3" xfId="20712" xr:uid="{00000000-0005-0000-0000-000054090000}"/>
    <cellStyle name="20% - Accent1 2 8 2 2 3 2" xfId="58050" xr:uid="{00000000-0005-0000-0000-000055090000}"/>
    <cellStyle name="20% - Accent1 2 8 2 2 4" xfId="33731" xr:uid="{00000000-0005-0000-0000-000056090000}"/>
    <cellStyle name="20% - Accent1 2 8 2 2 5" xfId="44891" xr:uid="{00000000-0005-0000-0000-000057090000}"/>
    <cellStyle name="20% - Accent1 2 8 2 3" xfId="9916" xr:uid="{00000000-0005-0000-0000-000058090000}"/>
    <cellStyle name="20% - Accent1 2 8 2 3 2" xfId="23075" xr:uid="{00000000-0005-0000-0000-000059090000}"/>
    <cellStyle name="20% - Accent1 2 8 2 3 2 2" xfId="60413" xr:uid="{00000000-0005-0000-0000-00005A090000}"/>
    <cellStyle name="20% - Accent1 2 8 2 3 3" xfId="36443" xr:uid="{00000000-0005-0000-0000-00005B090000}"/>
    <cellStyle name="20% - Accent1 2 8 2 3 4" xfId="47254" xr:uid="{00000000-0005-0000-0000-00005C090000}"/>
    <cellStyle name="20% - Accent1 2 8 2 4" xfId="5193" xr:uid="{00000000-0005-0000-0000-00005D090000}"/>
    <cellStyle name="20% - Accent1 2 8 2 4 2" xfId="18352" xr:uid="{00000000-0005-0000-0000-00005E090000}"/>
    <cellStyle name="20% - Accent1 2 8 2 4 2 2" xfId="55690" xr:uid="{00000000-0005-0000-0000-00005F090000}"/>
    <cellStyle name="20% - Accent1 2 8 2 4 3" xfId="31019" xr:uid="{00000000-0005-0000-0000-000060090000}"/>
    <cellStyle name="20% - Accent1 2 8 2 4 4" xfId="42531" xr:uid="{00000000-0005-0000-0000-000061090000}"/>
    <cellStyle name="20% - Accent1 2 8 2 5" xfId="14640" xr:uid="{00000000-0005-0000-0000-000062090000}"/>
    <cellStyle name="20% - Accent1 2 8 2 5 2" xfId="51978" xr:uid="{00000000-0005-0000-0000-000063090000}"/>
    <cellStyle name="20% - Accent1 2 8 2 6" xfId="28137" xr:uid="{00000000-0005-0000-0000-000064090000}"/>
    <cellStyle name="20% - Accent1 2 8 2 7" xfId="38817" xr:uid="{00000000-0005-0000-0000-000065090000}"/>
    <cellStyle name="20% - Accent1 2 8 3" xfId="2828" xr:uid="{00000000-0005-0000-0000-000066090000}"/>
    <cellStyle name="20% - Accent1 2 8 3 2" xfId="11096" xr:uid="{00000000-0005-0000-0000-000067090000}"/>
    <cellStyle name="20% - Accent1 2 8 3 2 2" xfId="24255" xr:uid="{00000000-0005-0000-0000-000068090000}"/>
    <cellStyle name="20% - Accent1 2 8 3 2 2 2" xfId="61593" xr:uid="{00000000-0005-0000-0000-000069090000}"/>
    <cellStyle name="20% - Accent1 2 8 3 2 3" xfId="48434" xr:uid="{00000000-0005-0000-0000-00006A090000}"/>
    <cellStyle name="20% - Accent1 2 8 3 3" xfId="6373" xr:uid="{00000000-0005-0000-0000-00006B090000}"/>
    <cellStyle name="20% - Accent1 2 8 3 3 2" xfId="19532" xr:uid="{00000000-0005-0000-0000-00006C090000}"/>
    <cellStyle name="20% - Accent1 2 8 3 3 2 2" xfId="56870" xr:uid="{00000000-0005-0000-0000-00006D090000}"/>
    <cellStyle name="20% - Accent1 2 8 3 3 3" xfId="43711" xr:uid="{00000000-0005-0000-0000-00006E090000}"/>
    <cellStyle name="20% - Accent1 2 8 3 4" xfId="15989" xr:uid="{00000000-0005-0000-0000-00006F090000}"/>
    <cellStyle name="20% - Accent1 2 8 3 4 2" xfId="53327" xr:uid="{00000000-0005-0000-0000-000070090000}"/>
    <cellStyle name="20% - Accent1 2 8 3 5" xfId="32382" xr:uid="{00000000-0005-0000-0000-000071090000}"/>
    <cellStyle name="20% - Accent1 2 8 3 6" xfId="40166" xr:uid="{00000000-0005-0000-0000-000072090000}"/>
    <cellStyle name="20% - Accent1 2 8 4" xfId="8736" xr:uid="{00000000-0005-0000-0000-000073090000}"/>
    <cellStyle name="20% - Accent1 2 8 4 2" xfId="21895" xr:uid="{00000000-0005-0000-0000-000074090000}"/>
    <cellStyle name="20% - Accent1 2 8 4 2 2" xfId="59233" xr:uid="{00000000-0005-0000-0000-000075090000}"/>
    <cellStyle name="20% - Accent1 2 8 4 3" xfId="35094" xr:uid="{00000000-0005-0000-0000-000076090000}"/>
    <cellStyle name="20% - Accent1 2 8 4 4" xfId="46074" xr:uid="{00000000-0005-0000-0000-000077090000}"/>
    <cellStyle name="20% - Accent1 2 8 5" xfId="4013" xr:uid="{00000000-0005-0000-0000-000078090000}"/>
    <cellStyle name="20% - Accent1 2 8 5 2" xfId="17172" xr:uid="{00000000-0005-0000-0000-000079090000}"/>
    <cellStyle name="20% - Accent1 2 8 5 2 2" xfId="54510" xr:uid="{00000000-0005-0000-0000-00007A090000}"/>
    <cellStyle name="20% - Accent1 2 8 5 3" xfId="29670" xr:uid="{00000000-0005-0000-0000-00007B090000}"/>
    <cellStyle name="20% - Accent1 2 8 5 4" xfId="41351" xr:uid="{00000000-0005-0000-0000-00007C090000}"/>
    <cellStyle name="20% - Accent1 2 8 6" xfId="13460" xr:uid="{00000000-0005-0000-0000-00007D090000}"/>
    <cellStyle name="20% - Accent1 2 8 6 2" xfId="50798" xr:uid="{00000000-0005-0000-0000-00007E090000}"/>
    <cellStyle name="20% - Accent1 2 8 7" xfId="26788" xr:uid="{00000000-0005-0000-0000-00007F090000}"/>
    <cellStyle name="20% - Accent1 2 8 8" xfId="37637" xr:uid="{00000000-0005-0000-0000-000080090000}"/>
    <cellStyle name="20% - Accent1 2 9" xfId="718" xr:uid="{00000000-0005-0000-0000-000081090000}"/>
    <cellStyle name="20% - Accent1 2 9 2" xfId="1900" xr:uid="{00000000-0005-0000-0000-000082090000}"/>
    <cellStyle name="20% - Accent1 2 9 2 2" xfId="7974" xr:uid="{00000000-0005-0000-0000-000083090000}"/>
    <cellStyle name="20% - Accent1 2 9 2 2 2" xfId="12697" xr:uid="{00000000-0005-0000-0000-000084090000}"/>
    <cellStyle name="20% - Accent1 2 9 2 2 2 2" xfId="25856" xr:uid="{00000000-0005-0000-0000-000085090000}"/>
    <cellStyle name="20% - Accent1 2 9 2 2 2 2 2" xfId="63194" xr:uid="{00000000-0005-0000-0000-000086090000}"/>
    <cellStyle name="20% - Accent1 2 9 2 2 2 3" xfId="50035" xr:uid="{00000000-0005-0000-0000-000087090000}"/>
    <cellStyle name="20% - Accent1 2 9 2 2 3" xfId="21133" xr:uid="{00000000-0005-0000-0000-000088090000}"/>
    <cellStyle name="20% - Accent1 2 9 2 2 3 2" xfId="58471" xr:uid="{00000000-0005-0000-0000-000089090000}"/>
    <cellStyle name="20% - Accent1 2 9 2 2 4" xfId="34152" xr:uid="{00000000-0005-0000-0000-00008A090000}"/>
    <cellStyle name="20% - Accent1 2 9 2 2 5" xfId="45312" xr:uid="{00000000-0005-0000-0000-00008B090000}"/>
    <cellStyle name="20% - Accent1 2 9 2 3" xfId="10337" xr:uid="{00000000-0005-0000-0000-00008C090000}"/>
    <cellStyle name="20% - Accent1 2 9 2 3 2" xfId="23496" xr:uid="{00000000-0005-0000-0000-00008D090000}"/>
    <cellStyle name="20% - Accent1 2 9 2 3 2 2" xfId="60834" xr:uid="{00000000-0005-0000-0000-00008E090000}"/>
    <cellStyle name="20% - Accent1 2 9 2 3 3" xfId="36864" xr:uid="{00000000-0005-0000-0000-00008F090000}"/>
    <cellStyle name="20% - Accent1 2 9 2 3 4" xfId="47675" xr:uid="{00000000-0005-0000-0000-000090090000}"/>
    <cellStyle name="20% - Accent1 2 9 2 4" xfId="5614" xr:uid="{00000000-0005-0000-0000-000091090000}"/>
    <cellStyle name="20% - Accent1 2 9 2 4 2" xfId="18773" xr:uid="{00000000-0005-0000-0000-000092090000}"/>
    <cellStyle name="20% - Accent1 2 9 2 4 2 2" xfId="56111" xr:uid="{00000000-0005-0000-0000-000093090000}"/>
    <cellStyle name="20% - Accent1 2 9 2 4 3" xfId="31440" xr:uid="{00000000-0005-0000-0000-000094090000}"/>
    <cellStyle name="20% - Accent1 2 9 2 4 4" xfId="42952" xr:uid="{00000000-0005-0000-0000-000095090000}"/>
    <cellStyle name="20% - Accent1 2 9 2 5" xfId="15061" xr:uid="{00000000-0005-0000-0000-000096090000}"/>
    <cellStyle name="20% - Accent1 2 9 2 5 2" xfId="52399" xr:uid="{00000000-0005-0000-0000-000097090000}"/>
    <cellStyle name="20% - Accent1 2 9 2 6" xfId="28558" xr:uid="{00000000-0005-0000-0000-000098090000}"/>
    <cellStyle name="20% - Accent1 2 9 2 7" xfId="39238" xr:uid="{00000000-0005-0000-0000-000099090000}"/>
    <cellStyle name="20% - Accent1 2 9 3" xfId="3249" xr:uid="{00000000-0005-0000-0000-00009A090000}"/>
    <cellStyle name="20% - Accent1 2 9 3 2" xfId="11517" xr:uid="{00000000-0005-0000-0000-00009B090000}"/>
    <cellStyle name="20% - Accent1 2 9 3 2 2" xfId="24676" xr:uid="{00000000-0005-0000-0000-00009C090000}"/>
    <cellStyle name="20% - Accent1 2 9 3 2 2 2" xfId="62014" xr:uid="{00000000-0005-0000-0000-00009D090000}"/>
    <cellStyle name="20% - Accent1 2 9 3 2 3" xfId="48855" xr:uid="{00000000-0005-0000-0000-00009E090000}"/>
    <cellStyle name="20% - Accent1 2 9 3 3" xfId="6794" xr:uid="{00000000-0005-0000-0000-00009F090000}"/>
    <cellStyle name="20% - Accent1 2 9 3 3 2" xfId="19953" xr:uid="{00000000-0005-0000-0000-0000A0090000}"/>
    <cellStyle name="20% - Accent1 2 9 3 3 2 2" xfId="57291" xr:uid="{00000000-0005-0000-0000-0000A1090000}"/>
    <cellStyle name="20% - Accent1 2 9 3 3 3" xfId="44132" xr:uid="{00000000-0005-0000-0000-0000A2090000}"/>
    <cellStyle name="20% - Accent1 2 9 3 4" xfId="16410" xr:uid="{00000000-0005-0000-0000-0000A3090000}"/>
    <cellStyle name="20% - Accent1 2 9 3 4 2" xfId="53748" xr:uid="{00000000-0005-0000-0000-0000A4090000}"/>
    <cellStyle name="20% - Accent1 2 9 3 5" xfId="32803" xr:uid="{00000000-0005-0000-0000-0000A5090000}"/>
    <cellStyle name="20% - Accent1 2 9 3 6" xfId="40587" xr:uid="{00000000-0005-0000-0000-0000A6090000}"/>
    <cellStyle name="20% - Accent1 2 9 4" xfId="9157" xr:uid="{00000000-0005-0000-0000-0000A7090000}"/>
    <cellStyle name="20% - Accent1 2 9 4 2" xfId="22316" xr:uid="{00000000-0005-0000-0000-0000A8090000}"/>
    <cellStyle name="20% - Accent1 2 9 4 2 2" xfId="59654" xr:uid="{00000000-0005-0000-0000-0000A9090000}"/>
    <cellStyle name="20% - Accent1 2 9 4 3" xfId="35515" xr:uid="{00000000-0005-0000-0000-0000AA090000}"/>
    <cellStyle name="20% - Accent1 2 9 4 4" xfId="46495" xr:uid="{00000000-0005-0000-0000-0000AB090000}"/>
    <cellStyle name="20% - Accent1 2 9 5" xfId="4434" xr:uid="{00000000-0005-0000-0000-0000AC090000}"/>
    <cellStyle name="20% - Accent1 2 9 5 2" xfId="17593" xr:uid="{00000000-0005-0000-0000-0000AD090000}"/>
    <cellStyle name="20% - Accent1 2 9 5 2 2" xfId="54931" xr:uid="{00000000-0005-0000-0000-0000AE090000}"/>
    <cellStyle name="20% - Accent1 2 9 5 3" xfId="30091" xr:uid="{00000000-0005-0000-0000-0000AF090000}"/>
    <cellStyle name="20% - Accent1 2 9 5 4" xfId="41772" xr:uid="{00000000-0005-0000-0000-0000B0090000}"/>
    <cellStyle name="20% - Accent1 2 9 6" xfId="13881" xr:uid="{00000000-0005-0000-0000-0000B1090000}"/>
    <cellStyle name="20% - Accent1 2 9 6 2" xfId="51219" xr:uid="{00000000-0005-0000-0000-0000B2090000}"/>
    <cellStyle name="20% - Accent1 2 9 7" xfId="27209" xr:uid="{00000000-0005-0000-0000-0000B3090000}"/>
    <cellStyle name="20% - Accent1 2 9 8" xfId="38058" xr:uid="{00000000-0005-0000-0000-0000B4090000}"/>
    <cellStyle name="20% - Accent1 20" xfId="26353" xr:uid="{00000000-0005-0000-0000-0000B5090000}"/>
    <cellStyle name="20% - Accent1 21" xfId="37371" xr:uid="{00000000-0005-0000-0000-0000B6090000}"/>
    <cellStyle name="20% - Accent1 3" xfId="87" xr:uid="{00000000-0005-0000-0000-0000B7090000}"/>
    <cellStyle name="20% - Accent1 3 10" xfId="8526" xr:uid="{00000000-0005-0000-0000-0000B8090000}"/>
    <cellStyle name="20% - Accent1 3 10 2" xfId="21685" xr:uid="{00000000-0005-0000-0000-0000B9090000}"/>
    <cellStyle name="20% - Accent1 3 10 2 2" xfId="59023" xr:uid="{00000000-0005-0000-0000-0000BA090000}"/>
    <cellStyle name="20% - Accent1 3 10 3" xfId="29263" xr:uid="{00000000-0005-0000-0000-0000BB090000}"/>
    <cellStyle name="20% - Accent1 3 10 4" xfId="45864" xr:uid="{00000000-0005-0000-0000-0000BC090000}"/>
    <cellStyle name="20% - Accent1 3 11" xfId="3803" xr:uid="{00000000-0005-0000-0000-0000BD090000}"/>
    <cellStyle name="20% - Accent1 3 11 2" xfId="16962" xr:uid="{00000000-0005-0000-0000-0000BE090000}"/>
    <cellStyle name="20% - Accent1 3 11 2 2" xfId="54300" xr:uid="{00000000-0005-0000-0000-0000BF090000}"/>
    <cellStyle name="20% - Accent1 3 11 3" xfId="31975" xr:uid="{00000000-0005-0000-0000-0000C0090000}"/>
    <cellStyle name="20% - Accent1 3 11 4" xfId="41141" xr:uid="{00000000-0005-0000-0000-0000C1090000}"/>
    <cellStyle name="20% - Accent1 3 12" xfId="13250" xr:uid="{00000000-0005-0000-0000-0000C2090000}"/>
    <cellStyle name="20% - Accent1 3 12 2" xfId="34687" xr:uid="{00000000-0005-0000-0000-0000C3090000}"/>
    <cellStyle name="20% - Accent1 3 12 3" xfId="50588" xr:uid="{00000000-0005-0000-0000-0000C4090000}"/>
    <cellStyle name="20% - Accent1 3 13" xfId="29094" xr:uid="{00000000-0005-0000-0000-0000C5090000}"/>
    <cellStyle name="20% - Accent1 3 14" xfId="26381" xr:uid="{00000000-0005-0000-0000-0000C6090000}"/>
    <cellStyle name="20% - Accent1 3 15" xfId="37427" xr:uid="{00000000-0005-0000-0000-0000C7090000}"/>
    <cellStyle name="20% - Accent1 3 2" xfId="199" xr:uid="{00000000-0005-0000-0000-0000C8090000}"/>
    <cellStyle name="20% - Accent1 3 2 10" xfId="3915" xr:uid="{00000000-0005-0000-0000-0000C9090000}"/>
    <cellStyle name="20% - Accent1 3 2 10 2" xfId="17074" xr:uid="{00000000-0005-0000-0000-0000CA090000}"/>
    <cellStyle name="20% - Accent1 3 2 10 2 2" xfId="54412" xr:uid="{00000000-0005-0000-0000-0000CB090000}"/>
    <cellStyle name="20% - Accent1 3 2 10 3" xfId="32060" xr:uid="{00000000-0005-0000-0000-0000CC090000}"/>
    <cellStyle name="20% - Accent1 3 2 10 4" xfId="41253" xr:uid="{00000000-0005-0000-0000-0000CD090000}"/>
    <cellStyle name="20% - Accent1 3 2 11" xfId="13362" xr:uid="{00000000-0005-0000-0000-0000CE090000}"/>
    <cellStyle name="20% - Accent1 3 2 11 2" xfId="34772" xr:uid="{00000000-0005-0000-0000-0000CF090000}"/>
    <cellStyle name="20% - Accent1 3 2 11 3" xfId="50700" xr:uid="{00000000-0005-0000-0000-0000D0090000}"/>
    <cellStyle name="20% - Accent1 3 2 12" xfId="29179" xr:uid="{00000000-0005-0000-0000-0000D1090000}"/>
    <cellStyle name="20% - Accent1 3 2 13" xfId="26466" xr:uid="{00000000-0005-0000-0000-0000D2090000}"/>
    <cellStyle name="20% - Accent1 3 2 14" xfId="37539" xr:uid="{00000000-0005-0000-0000-0000D3090000}"/>
    <cellStyle name="20% - Accent1 3 2 2" xfId="620" xr:uid="{00000000-0005-0000-0000-0000D4090000}"/>
    <cellStyle name="20% - Accent1 3 2 2 2" xfId="1802" xr:uid="{00000000-0005-0000-0000-0000D5090000}"/>
    <cellStyle name="20% - Accent1 3 2 2 2 2" xfId="7876" xr:uid="{00000000-0005-0000-0000-0000D6090000}"/>
    <cellStyle name="20% - Accent1 3 2 2 2 2 2" xfId="12599" xr:uid="{00000000-0005-0000-0000-0000D7090000}"/>
    <cellStyle name="20% - Accent1 3 2 2 2 2 2 2" xfId="25758" xr:uid="{00000000-0005-0000-0000-0000D8090000}"/>
    <cellStyle name="20% - Accent1 3 2 2 2 2 2 2 2" xfId="63096" xr:uid="{00000000-0005-0000-0000-0000D9090000}"/>
    <cellStyle name="20% - Accent1 3 2 2 2 2 2 3" xfId="49937" xr:uid="{00000000-0005-0000-0000-0000DA090000}"/>
    <cellStyle name="20% - Accent1 3 2 2 2 2 3" xfId="21035" xr:uid="{00000000-0005-0000-0000-0000DB090000}"/>
    <cellStyle name="20% - Accent1 3 2 2 2 2 3 2" xfId="58373" xr:uid="{00000000-0005-0000-0000-0000DC090000}"/>
    <cellStyle name="20% - Accent1 3 2 2 2 2 4" xfId="34054" xr:uid="{00000000-0005-0000-0000-0000DD090000}"/>
    <cellStyle name="20% - Accent1 3 2 2 2 2 5" xfId="45214" xr:uid="{00000000-0005-0000-0000-0000DE090000}"/>
    <cellStyle name="20% - Accent1 3 2 2 2 3" xfId="10239" xr:uid="{00000000-0005-0000-0000-0000DF090000}"/>
    <cellStyle name="20% - Accent1 3 2 2 2 3 2" xfId="23398" xr:uid="{00000000-0005-0000-0000-0000E0090000}"/>
    <cellStyle name="20% - Accent1 3 2 2 2 3 2 2" xfId="60736" xr:uid="{00000000-0005-0000-0000-0000E1090000}"/>
    <cellStyle name="20% - Accent1 3 2 2 2 3 3" xfId="36766" xr:uid="{00000000-0005-0000-0000-0000E2090000}"/>
    <cellStyle name="20% - Accent1 3 2 2 2 3 4" xfId="47577" xr:uid="{00000000-0005-0000-0000-0000E3090000}"/>
    <cellStyle name="20% - Accent1 3 2 2 2 4" xfId="5516" xr:uid="{00000000-0005-0000-0000-0000E4090000}"/>
    <cellStyle name="20% - Accent1 3 2 2 2 4 2" xfId="18675" xr:uid="{00000000-0005-0000-0000-0000E5090000}"/>
    <cellStyle name="20% - Accent1 3 2 2 2 4 2 2" xfId="56013" xr:uid="{00000000-0005-0000-0000-0000E6090000}"/>
    <cellStyle name="20% - Accent1 3 2 2 2 4 3" xfId="31342" xr:uid="{00000000-0005-0000-0000-0000E7090000}"/>
    <cellStyle name="20% - Accent1 3 2 2 2 4 4" xfId="42854" xr:uid="{00000000-0005-0000-0000-0000E8090000}"/>
    <cellStyle name="20% - Accent1 3 2 2 2 5" xfId="14963" xr:uid="{00000000-0005-0000-0000-0000E9090000}"/>
    <cellStyle name="20% - Accent1 3 2 2 2 5 2" xfId="52301" xr:uid="{00000000-0005-0000-0000-0000EA090000}"/>
    <cellStyle name="20% - Accent1 3 2 2 2 6" xfId="28460" xr:uid="{00000000-0005-0000-0000-0000EB090000}"/>
    <cellStyle name="20% - Accent1 3 2 2 2 7" xfId="39140" xr:uid="{00000000-0005-0000-0000-0000EC090000}"/>
    <cellStyle name="20% - Accent1 3 2 2 3" xfId="3151" xr:uid="{00000000-0005-0000-0000-0000ED090000}"/>
    <cellStyle name="20% - Accent1 3 2 2 3 2" xfId="11419" xr:uid="{00000000-0005-0000-0000-0000EE090000}"/>
    <cellStyle name="20% - Accent1 3 2 2 3 2 2" xfId="24578" xr:uid="{00000000-0005-0000-0000-0000EF090000}"/>
    <cellStyle name="20% - Accent1 3 2 2 3 2 2 2" xfId="61916" xr:uid="{00000000-0005-0000-0000-0000F0090000}"/>
    <cellStyle name="20% - Accent1 3 2 2 3 2 3" xfId="48757" xr:uid="{00000000-0005-0000-0000-0000F1090000}"/>
    <cellStyle name="20% - Accent1 3 2 2 3 3" xfId="6696" xr:uid="{00000000-0005-0000-0000-0000F2090000}"/>
    <cellStyle name="20% - Accent1 3 2 2 3 3 2" xfId="19855" xr:uid="{00000000-0005-0000-0000-0000F3090000}"/>
    <cellStyle name="20% - Accent1 3 2 2 3 3 2 2" xfId="57193" xr:uid="{00000000-0005-0000-0000-0000F4090000}"/>
    <cellStyle name="20% - Accent1 3 2 2 3 3 3" xfId="44034" xr:uid="{00000000-0005-0000-0000-0000F5090000}"/>
    <cellStyle name="20% - Accent1 3 2 2 3 4" xfId="16312" xr:uid="{00000000-0005-0000-0000-0000F6090000}"/>
    <cellStyle name="20% - Accent1 3 2 2 3 4 2" xfId="53650" xr:uid="{00000000-0005-0000-0000-0000F7090000}"/>
    <cellStyle name="20% - Accent1 3 2 2 3 5" xfId="32705" xr:uid="{00000000-0005-0000-0000-0000F8090000}"/>
    <cellStyle name="20% - Accent1 3 2 2 3 6" xfId="40489" xr:uid="{00000000-0005-0000-0000-0000F9090000}"/>
    <cellStyle name="20% - Accent1 3 2 2 4" xfId="9059" xr:uid="{00000000-0005-0000-0000-0000FA090000}"/>
    <cellStyle name="20% - Accent1 3 2 2 4 2" xfId="22218" xr:uid="{00000000-0005-0000-0000-0000FB090000}"/>
    <cellStyle name="20% - Accent1 3 2 2 4 2 2" xfId="59556" xr:uid="{00000000-0005-0000-0000-0000FC090000}"/>
    <cellStyle name="20% - Accent1 3 2 2 4 3" xfId="35417" xr:uid="{00000000-0005-0000-0000-0000FD090000}"/>
    <cellStyle name="20% - Accent1 3 2 2 4 4" xfId="46397" xr:uid="{00000000-0005-0000-0000-0000FE090000}"/>
    <cellStyle name="20% - Accent1 3 2 2 5" xfId="4336" xr:uid="{00000000-0005-0000-0000-0000FF090000}"/>
    <cellStyle name="20% - Accent1 3 2 2 5 2" xfId="17495" xr:uid="{00000000-0005-0000-0000-0000000A0000}"/>
    <cellStyle name="20% - Accent1 3 2 2 5 2 2" xfId="54833" xr:uid="{00000000-0005-0000-0000-0000010A0000}"/>
    <cellStyle name="20% - Accent1 3 2 2 5 3" xfId="29993" xr:uid="{00000000-0005-0000-0000-0000020A0000}"/>
    <cellStyle name="20% - Accent1 3 2 2 5 4" xfId="41674" xr:uid="{00000000-0005-0000-0000-0000030A0000}"/>
    <cellStyle name="20% - Accent1 3 2 2 6" xfId="13783" xr:uid="{00000000-0005-0000-0000-0000040A0000}"/>
    <cellStyle name="20% - Accent1 3 2 2 6 2" xfId="51121" xr:uid="{00000000-0005-0000-0000-0000050A0000}"/>
    <cellStyle name="20% - Accent1 3 2 2 7" xfId="27111" xr:uid="{00000000-0005-0000-0000-0000060A0000}"/>
    <cellStyle name="20% - Accent1 3 2 2 8" xfId="37960" xr:uid="{00000000-0005-0000-0000-0000070A0000}"/>
    <cellStyle name="20% - Accent1 3 2 3" xfId="396" xr:uid="{00000000-0005-0000-0000-0000080A0000}"/>
    <cellStyle name="20% - Accent1 3 2 3 2" xfId="1578" xr:uid="{00000000-0005-0000-0000-0000090A0000}"/>
    <cellStyle name="20% - Accent1 3 2 3 2 2" xfId="7652" xr:uid="{00000000-0005-0000-0000-00000A0A0000}"/>
    <cellStyle name="20% - Accent1 3 2 3 2 2 2" xfId="12375" xr:uid="{00000000-0005-0000-0000-00000B0A0000}"/>
    <cellStyle name="20% - Accent1 3 2 3 2 2 2 2" xfId="25534" xr:uid="{00000000-0005-0000-0000-00000C0A0000}"/>
    <cellStyle name="20% - Accent1 3 2 3 2 2 2 2 2" xfId="62872" xr:uid="{00000000-0005-0000-0000-00000D0A0000}"/>
    <cellStyle name="20% - Accent1 3 2 3 2 2 2 3" xfId="49713" xr:uid="{00000000-0005-0000-0000-00000E0A0000}"/>
    <cellStyle name="20% - Accent1 3 2 3 2 2 3" xfId="20811" xr:uid="{00000000-0005-0000-0000-00000F0A0000}"/>
    <cellStyle name="20% - Accent1 3 2 3 2 2 3 2" xfId="58149" xr:uid="{00000000-0005-0000-0000-0000100A0000}"/>
    <cellStyle name="20% - Accent1 3 2 3 2 2 4" xfId="33830" xr:uid="{00000000-0005-0000-0000-0000110A0000}"/>
    <cellStyle name="20% - Accent1 3 2 3 2 2 5" xfId="44990" xr:uid="{00000000-0005-0000-0000-0000120A0000}"/>
    <cellStyle name="20% - Accent1 3 2 3 2 3" xfId="10015" xr:uid="{00000000-0005-0000-0000-0000130A0000}"/>
    <cellStyle name="20% - Accent1 3 2 3 2 3 2" xfId="23174" xr:uid="{00000000-0005-0000-0000-0000140A0000}"/>
    <cellStyle name="20% - Accent1 3 2 3 2 3 2 2" xfId="60512" xr:uid="{00000000-0005-0000-0000-0000150A0000}"/>
    <cellStyle name="20% - Accent1 3 2 3 2 3 3" xfId="36542" xr:uid="{00000000-0005-0000-0000-0000160A0000}"/>
    <cellStyle name="20% - Accent1 3 2 3 2 3 4" xfId="47353" xr:uid="{00000000-0005-0000-0000-0000170A0000}"/>
    <cellStyle name="20% - Accent1 3 2 3 2 4" xfId="5292" xr:uid="{00000000-0005-0000-0000-0000180A0000}"/>
    <cellStyle name="20% - Accent1 3 2 3 2 4 2" xfId="18451" xr:uid="{00000000-0005-0000-0000-0000190A0000}"/>
    <cellStyle name="20% - Accent1 3 2 3 2 4 2 2" xfId="55789" xr:uid="{00000000-0005-0000-0000-00001A0A0000}"/>
    <cellStyle name="20% - Accent1 3 2 3 2 4 3" xfId="31118" xr:uid="{00000000-0005-0000-0000-00001B0A0000}"/>
    <cellStyle name="20% - Accent1 3 2 3 2 4 4" xfId="42630" xr:uid="{00000000-0005-0000-0000-00001C0A0000}"/>
    <cellStyle name="20% - Accent1 3 2 3 2 5" xfId="14739" xr:uid="{00000000-0005-0000-0000-00001D0A0000}"/>
    <cellStyle name="20% - Accent1 3 2 3 2 5 2" xfId="52077" xr:uid="{00000000-0005-0000-0000-00001E0A0000}"/>
    <cellStyle name="20% - Accent1 3 2 3 2 6" xfId="28236" xr:uid="{00000000-0005-0000-0000-00001F0A0000}"/>
    <cellStyle name="20% - Accent1 3 2 3 2 7" xfId="38916" xr:uid="{00000000-0005-0000-0000-0000200A0000}"/>
    <cellStyle name="20% - Accent1 3 2 3 3" xfId="2927" xr:uid="{00000000-0005-0000-0000-0000210A0000}"/>
    <cellStyle name="20% - Accent1 3 2 3 3 2" xfId="11195" xr:uid="{00000000-0005-0000-0000-0000220A0000}"/>
    <cellStyle name="20% - Accent1 3 2 3 3 2 2" xfId="24354" xr:uid="{00000000-0005-0000-0000-0000230A0000}"/>
    <cellStyle name="20% - Accent1 3 2 3 3 2 2 2" xfId="61692" xr:uid="{00000000-0005-0000-0000-0000240A0000}"/>
    <cellStyle name="20% - Accent1 3 2 3 3 2 3" xfId="48533" xr:uid="{00000000-0005-0000-0000-0000250A0000}"/>
    <cellStyle name="20% - Accent1 3 2 3 3 3" xfId="6472" xr:uid="{00000000-0005-0000-0000-0000260A0000}"/>
    <cellStyle name="20% - Accent1 3 2 3 3 3 2" xfId="19631" xr:uid="{00000000-0005-0000-0000-0000270A0000}"/>
    <cellStyle name="20% - Accent1 3 2 3 3 3 2 2" xfId="56969" xr:uid="{00000000-0005-0000-0000-0000280A0000}"/>
    <cellStyle name="20% - Accent1 3 2 3 3 3 3" xfId="43810" xr:uid="{00000000-0005-0000-0000-0000290A0000}"/>
    <cellStyle name="20% - Accent1 3 2 3 3 4" xfId="16088" xr:uid="{00000000-0005-0000-0000-00002A0A0000}"/>
    <cellStyle name="20% - Accent1 3 2 3 3 4 2" xfId="53426" xr:uid="{00000000-0005-0000-0000-00002B0A0000}"/>
    <cellStyle name="20% - Accent1 3 2 3 3 5" xfId="32481" xr:uid="{00000000-0005-0000-0000-00002C0A0000}"/>
    <cellStyle name="20% - Accent1 3 2 3 3 6" xfId="40265" xr:uid="{00000000-0005-0000-0000-00002D0A0000}"/>
    <cellStyle name="20% - Accent1 3 2 3 4" xfId="8835" xr:uid="{00000000-0005-0000-0000-00002E0A0000}"/>
    <cellStyle name="20% - Accent1 3 2 3 4 2" xfId="21994" xr:uid="{00000000-0005-0000-0000-00002F0A0000}"/>
    <cellStyle name="20% - Accent1 3 2 3 4 2 2" xfId="59332" xr:uid="{00000000-0005-0000-0000-0000300A0000}"/>
    <cellStyle name="20% - Accent1 3 2 3 4 3" xfId="35193" xr:uid="{00000000-0005-0000-0000-0000310A0000}"/>
    <cellStyle name="20% - Accent1 3 2 3 4 4" xfId="46173" xr:uid="{00000000-0005-0000-0000-0000320A0000}"/>
    <cellStyle name="20% - Accent1 3 2 3 5" xfId="4112" xr:uid="{00000000-0005-0000-0000-0000330A0000}"/>
    <cellStyle name="20% - Accent1 3 2 3 5 2" xfId="17271" xr:uid="{00000000-0005-0000-0000-0000340A0000}"/>
    <cellStyle name="20% - Accent1 3 2 3 5 2 2" xfId="54609" xr:uid="{00000000-0005-0000-0000-0000350A0000}"/>
    <cellStyle name="20% - Accent1 3 2 3 5 3" xfId="29769" xr:uid="{00000000-0005-0000-0000-0000360A0000}"/>
    <cellStyle name="20% - Accent1 3 2 3 5 4" xfId="41450" xr:uid="{00000000-0005-0000-0000-0000370A0000}"/>
    <cellStyle name="20% - Accent1 3 2 3 6" xfId="13559" xr:uid="{00000000-0005-0000-0000-0000380A0000}"/>
    <cellStyle name="20% - Accent1 3 2 3 6 2" xfId="50897" xr:uid="{00000000-0005-0000-0000-0000390A0000}"/>
    <cellStyle name="20% - Accent1 3 2 3 7" xfId="26887" xr:uid="{00000000-0005-0000-0000-00003A0A0000}"/>
    <cellStyle name="20% - Accent1 3 2 3 8" xfId="37736" xr:uid="{00000000-0005-0000-0000-00003B0A0000}"/>
    <cellStyle name="20% - Accent1 3 2 4" xfId="817" xr:uid="{00000000-0005-0000-0000-00003C0A0000}"/>
    <cellStyle name="20% - Accent1 3 2 4 2" xfId="1999" xr:uid="{00000000-0005-0000-0000-00003D0A0000}"/>
    <cellStyle name="20% - Accent1 3 2 4 2 2" xfId="8073" xr:uid="{00000000-0005-0000-0000-00003E0A0000}"/>
    <cellStyle name="20% - Accent1 3 2 4 2 2 2" xfId="12796" xr:uid="{00000000-0005-0000-0000-00003F0A0000}"/>
    <cellStyle name="20% - Accent1 3 2 4 2 2 2 2" xfId="25955" xr:uid="{00000000-0005-0000-0000-0000400A0000}"/>
    <cellStyle name="20% - Accent1 3 2 4 2 2 2 2 2" xfId="63293" xr:uid="{00000000-0005-0000-0000-0000410A0000}"/>
    <cellStyle name="20% - Accent1 3 2 4 2 2 2 3" xfId="50134" xr:uid="{00000000-0005-0000-0000-0000420A0000}"/>
    <cellStyle name="20% - Accent1 3 2 4 2 2 3" xfId="21232" xr:uid="{00000000-0005-0000-0000-0000430A0000}"/>
    <cellStyle name="20% - Accent1 3 2 4 2 2 3 2" xfId="58570" xr:uid="{00000000-0005-0000-0000-0000440A0000}"/>
    <cellStyle name="20% - Accent1 3 2 4 2 2 4" xfId="34251" xr:uid="{00000000-0005-0000-0000-0000450A0000}"/>
    <cellStyle name="20% - Accent1 3 2 4 2 2 5" xfId="45411" xr:uid="{00000000-0005-0000-0000-0000460A0000}"/>
    <cellStyle name="20% - Accent1 3 2 4 2 3" xfId="10436" xr:uid="{00000000-0005-0000-0000-0000470A0000}"/>
    <cellStyle name="20% - Accent1 3 2 4 2 3 2" xfId="23595" xr:uid="{00000000-0005-0000-0000-0000480A0000}"/>
    <cellStyle name="20% - Accent1 3 2 4 2 3 2 2" xfId="60933" xr:uid="{00000000-0005-0000-0000-0000490A0000}"/>
    <cellStyle name="20% - Accent1 3 2 4 2 3 3" xfId="36963" xr:uid="{00000000-0005-0000-0000-00004A0A0000}"/>
    <cellStyle name="20% - Accent1 3 2 4 2 3 4" xfId="47774" xr:uid="{00000000-0005-0000-0000-00004B0A0000}"/>
    <cellStyle name="20% - Accent1 3 2 4 2 4" xfId="5713" xr:uid="{00000000-0005-0000-0000-00004C0A0000}"/>
    <cellStyle name="20% - Accent1 3 2 4 2 4 2" xfId="18872" xr:uid="{00000000-0005-0000-0000-00004D0A0000}"/>
    <cellStyle name="20% - Accent1 3 2 4 2 4 2 2" xfId="56210" xr:uid="{00000000-0005-0000-0000-00004E0A0000}"/>
    <cellStyle name="20% - Accent1 3 2 4 2 4 3" xfId="31539" xr:uid="{00000000-0005-0000-0000-00004F0A0000}"/>
    <cellStyle name="20% - Accent1 3 2 4 2 4 4" xfId="43051" xr:uid="{00000000-0005-0000-0000-0000500A0000}"/>
    <cellStyle name="20% - Accent1 3 2 4 2 5" xfId="15160" xr:uid="{00000000-0005-0000-0000-0000510A0000}"/>
    <cellStyle name="20% - Accent1 3 2 4 2 5 2" xfId="52498" xr:uid="{00000000-0005-0000-0000-0000520A0000}"/>
    <cellStyle name="20% - Accent1 3 2 4 2 6" xfId="28657" xr:uid="{00000000-0005-0000-0000-0000530A0000}"/>
    <cellStyle name="20% - Accent1 3 2 4 2 7" xfId="39337" xr:uid="{00000000-0005-0000-0000-0000540A0000}"/>
    <cellStyle name="20% - Accent1 3 2 4 3" xfId="3348" xr:uid="{00000000-0005-0000-0000-0000550A0000}"/>
    <cellStyle name="20% - Accent1 3 2 4 3 2" xfId="11616" xr:uid="{00000000-0005-0000-0000-0000560A0000}"/>
    <cellStyle name="20% - Accent1 3 2 4 3 2 2" xfId="24775" xr:uid="{00000000-0005-0000-0000-0000570A0000}"/>
    <cellStyle name="20% - Accent1 3 2 4 3 2 2 2" xfId="62113" xr:uid="{00000000-0005-0000-0000-0000580A0000}"/>
    <cellStyle name="20% - Accent1 3 2 4 3 2 3" xfId="48954" xr:uid="{00000000-0005-0000-0000-0000590A0000}"/>
    <cellStyle name="20% - Accent1 3 2 4 3 3" xfId="6893" xr:uid="{00000000-0005-0000-0000-00005A0A0000}"/>
    <cellStyle name="20% - Accent1 3 2 4 3 3 2" xfId="20052" xr:uid="{00000000-0005-0000-0000-00005B0A0000}"/>
    <cellStyle name="20% - Accent1 3 2 4 3 3 2 2" xfId="57390" xr:uid="{00000000-0005-0000-0000-00005C0A0000}"/>
    <cellStyle name="20% - Accent1 3 2 4 3 3 3" xfId="44231" xr:uid="{00000000-0005-0000-0000-00005D0A0000}"/>
    <cellStyle name="20% - Accent1 3 2 4 3 4" xfId="16509" xr:uid="{00000000-0005-0000-0000-00005E0A0000}"/>
    <cellStyle name="20% - Accent1 3 2 4 3 4 2" xfId="53847" xr:uid="{00000000-0005-0000-0000-00005F0A0000}"/>
    <cellStyle name="20% - Accent1 3 2 4 3 5" xfId="32902" xr:uid="{00000000-0005-0000-0000-0000600A0000}"/>
    <cellStyle name="20% - Accent1 3 2 4 3 6" xfId="40686" xr:uid="{00000000-0005-0000-0000-0000610A0000}"/>
    <cellStyle name="20% - Accent1 3 2 4 4" xfId="9256" xr:uid="{00000000-0005-0000-0000-0000620A0000}"/>
    <cellStyle name="20% - Accent1 3 2 4 4 2" xfId="22415" xr:uid="{00000000-0005-0000-0000-0000630A0000}"/>
    <cellStyle name="20% - Accent1 3 2 4 4 2 2" xfId="59753" xr:uid="{00000000-0005-0000-0000-0000640A0000}"/>
    <cellStyle name="20% - Accent1 3 2 4 4 3" xfId="35614" xr:uid="{00000000-0005-0000-0000-0000650A0000}"/>
    <cellStyle name="20% - Accent1 3 2 4 4 4" xfId="46594" xr:uid="{00000000-0005-0000-0000-0000660A0000}"/>
    <cellStyle name="20% - Accent1 3 2 4 5" xfId="4533" xr:uid="{00000000-0005-0000-0000-0000670A0000}"/>
    <cellStyle name="20% - Accent1 3 2 4 5 2" xfId="17692" xr:uid="{00000000-0005-0000-0000-0000680A0000}"/>
    <cellStyle name="20% - Accent1 3 2 4 5 2 2" xfId="55030" xr:uid="{00000000-0005-0000-0000-0000690A0000}"/>
    <cellStyle name="20% - Accent1 3 2 4 5 3" xfId="30190" xr:uid="{00000000-0005-0000-0000-00006A0A0000}"/>
    <cellStyle name="20% - Accent1 3 2 4 5 4" xfId="41871" xr:uid="{00000000-0005-0000-0000-00006B0A0000}"/>
    <cellStyle name="20% - Accent1 3 2 4 6" xfId="13980" xr:uid="{00000000-0005-0000-0000-00006C0A0000}"/>
    <cellStyle name="20% - Accent1 3 2 4 6 2" xfId="51318" xr:uid="{00000000-0005-0000-0000-00006D0A0000}"/>
    <cellStyle name="20% - Accent1 3 2 4 7" xfId="27308" xr:uid="{00000000-0005-0000-0000-00006E0A0000}"/>
    <cellStyle name="20% - Accent1 3 2 4 8" xfId="38157" xr:uid="{00000000-0005-0000-0000-00006F0A0000}"/>
    <cellStyle name="20% - Accent1 3 2 5" xfId="986" xr:uid="{00000000-0005-0000-0000-0000700A0000}"/>
    <cellStyle name="20% - Accent1 3 2 5 2" xfId="2168" xr:uid="{00000000-0005-0000-0000-0000710A0000}"/>
    <cellStyle name="20% - Accent1 3 2 5 2 2" xfId="8242" xr:uid="{00000000-0005-0000-0000-0000720A0000}"/>
    <cellStyle name="20% - Accent1 3 2 5 2 2 2" xfId="12965" xr:uid="{00000000-0005-0000-0000-0000730A0000}"/>
    <cellStyle name="20% - Accent1 3 2 5 2 2 2 2" xfId="26124" xr:uid="{00000000-0005-0000-0000-0000740A0000}"/>
    <cellStyle name="20% - Accent1 3 2 5 2 2 2 2 2" xfId="63462" xr:uid="{00000000-0005-0000-0000-0000750A0000}"/>
    <cellStyle name="20% - Accent1 3 2 5 2 2 2 3" xfId="50303" xr:uid="{00000000-0005-0000-0000-0000760A0000}"/>
    <cellStyle name="20% - Accent1 3 2 5 2 2 3" xfId="21401" xr:uid="{00000000-0005-0000-0000-0000770A0000}"/>
    <cellStyle name="20% - Accent1 3 2 5 2 2 3 2" xfId="58739" xr:uid="{00000000-0005-0000-0000-0000780A0000}"/>
    <cellStyle name="20% - Accent1 3 2 5 2 2 4" xfId="34420" xr:uid="{00000000-0005-0000-0000-0000790A0000}"/>
    <cellStyle name="20% - Accent1 3 2 5 2 2 5" xfId="45580" xr:uid="{00000000-0005-0000-0000-00007A0A0000}"/>
    <cellStyle name="20% - Accent1 3 2 5 2 3" xfId="10605" xr:uid="{00000000-0005-0000-0000-00007B0A0000}"/>
    <cellStyle name="20% - Accent1 3 2 5 2 3 2" xfId="23764" xr:uid="{00000000-0005-0000-0000-00007C0A0000}"/>
    <cellStyle name="20% - Accent1 3 2 5 2 3 2 2" xfId="61102" xr:uid="{00000000-0005-0000-0000-00007D0A0000}"/>
    <cellStyle name="20% - Accent1 3 2 5 2 3 3" xfId="37132" xr:uid="{00000000-0005-0000-0000-00007E0A0000}"/>
    <cellStyle name="20% - Accent1 3 2 5 2 3 4" xfId="47943" xr:uid="{00000000-0005-0000-0000-00007F0A0000}"/>
    <cellStyle name="20% - Accent1 3 2 5 2 4" xfId="5882" xr:uid="{00000000-0005-0000-0000-0000800A0000}"/>
    <cellStyle name="20% - Accent1 3 2 5 2 4 2" xfId="19041" xr:uid="{00000000-0005-0000-0000-0000810A0000}"/>
    <cellStyle name="20% - Accent1 3 2 5 2 4 2 2" xfId="56379" xr:uid="{00000000-0005-0000-0000-0000820A0000}"/>
    <cellStyle name="20% - Accent1 3 2 5 2 4 3" xfId="31708" xr:uid="{00000000-0005-0000-0000-0000830A0000}"/>
    <cellStyle name="20% - Accent1 3 2 5 2 4 4" xfId="43220" xr:uid="{00000000-0005-0000-0000-0000840A0000}"/>
    <cellStyle name="20% - Accent1 3 2 5 2 5" xfId="15329" xr:uid="{00000000-0005-0000-0000-0000850A0000}"/>
    <cellStyle name="20% - Accent1 3 2 5 2 5 2" xfId="52667" xr:uid="{00000000-0005-0000-0000-0000860A0000}"/>
    <cellStyle name="20% - Accent1 3 2 5 2 6" xfId="28826" xr:uid="{00000000-0005-0000-0000-0000870A0000}"/>
    <cellStyle name="20% - Accent1 3 2 5 2 7" xfId="39506" xr:uid="{00000000-0005-0000-0000-0000880A0000}"/>
    <cellStyle name="20% - Accent1 3 2 5 3" xfId="3517" xr:uid="{00000000-0005-0000-0000-0000890A0000}"/>
    <cellStyle name="20% - Accent1 3 2 5 3 2" xfId="11785" xr:uid="{00000000-0005-0000-0000-00008A0A0000}"/>
    <cellStyle name="20% - Accent1 3 2 5 3 2 2" xfId="24944" xr:uid="{00000000-0005-0000-0000-00008B0A0000}"/>
    <cellStyle name="20% - Accent1 3 2 5 3 2 2 2" xfId="62282" xr:uid="{00000000-0005-0000-0000-00008C0A0000}"/>
    <cellStyle name="20% - Accent1 3 2 5 3 2 3" xfId="49123" xr:uid="{00000000-0005-0000-0000-00008D0A0000}"/>
    <cellStyle name="20% - Accent1 3 2 5 3 3" xfId="7062" xr:uid="{00000000-0005-0000-0000-00008E0A0000}"/>
    <cellStyle name="20% - Accent1 3 2 5 3 3 2" xfId="20221" xr:uid="{00000000-0005-0000-0000-00008F0A0000}"/>
    <cellStyle name="20% - Accent1 3 2 5 3 3 2 2" xfId="57559" xr:uid="{00000000-0005-0000-0000-0000900A0000}"/>
    <cellStyle name="20% - Accent1 3 2 5 3 3 3" xfId="44400" xr:uid="{00000000-0005-0000-0000-0000910A0000}"/>
    <cellStyle name="20% - Accent1 3 2 5 3 4" xfId="16678" xr:uid="{00000000-0005-0000-0000-0000920A0000}"/>
    <cellStyle name="20% - Accent1 3 2 5 3 4 2" xfId="54016" xr:uid="{00000000-0005-0000-0000-0000930A0000}"/>
    <cellStyle name="20% - Accent1 3 2 5 3 5" xfId="33071" xr:uid="{00000000-0005-0000-0000-0000940A0000}"/>
    <cellStyle name="20% - Accent1 3 2 5 3 6" xfId="40855" xr:uid="{00000000-0005-0000-0000-0000950A0000}"/>
    <cellStyle name="20% - Accent1 3 2 5 4" xfId="9425" xr:uid="{00000000-0005-0000-0000-0000960A0000}"/>
    <cellStyle name="20% - Accent1 3 2 5 4 2" xfId="22584" xr:uid="{00000000-0005-0000-0000-0000970A0000}"/>
    <cellStyle name="20% - Accent1 3 2 5 4 2 2" xfId="59922" xr:uid="{00000000-0005-0000-0000-0000980A0000}"/>
    <cellStyle name="20% - Accent1 3 2 5 4 3" xfId="35783" xr:uid="{00000000-0005-0000-0000-0000990A0000}"/>
    <cellStyle name="20% - Accent1 3 2 5 4 4" xfId="46763" xr:uid="{00000000-0005-0000-0000-00009A0A0000}"/>
    <cellStyle name="20% - Accent1 3 2 5 5" xfId="4702" xr:uid="{00000000-0005-0000-0000-00009B0A0000}"/>
    <cellStyle name="20% - Accent1 3 2 5 5 2" xfId="17861" xr:uid="{00000000-0005-0000-0000-00009C0A0000}"/>
    <cellStyle name="20% - Accent1 3 2 5 5 2 2" xfId="55199" xr:uid="{00000000-0005-0000-0000-00009D0A0000}"/>
    <cellStyle name="20% - Accent1 3 2 5 5 3" xfId="30359" xr:uid="{00000000-0005-0000-0000-00009E0A0000}"/>
    <cellStyle name="20% - Accent1 3 2 5 5 4" xfId="42040" xr:uid="{00000000-0005-0000-0000-00009F0A0000}"/>
    <cellStyle name="20% - Accent1 3 2 5 6" xfId="14149" xr:uid="{00000000-0005-0000-0000-0000A00A0000}"/>
    <cellStyle name="20% - Accent1 3 2 5 6 2" xfId="51487" xr:uid="{00000000-0005-0000-0000-0000A10A0000}"/>
    <cellStyle name="20% - Accent1 3 2 5 7" xfId="27477" xr:uid="{00000000-0005-0000-0000-0000A20A0000}"/>
    <cellStyle name="20% - Accent1 3 2 5 8" xfId="38326" xr:uid="{00000000-0005-0000-0000-0000A30A0000}"/>
    <cellStyle name="20% - Accent1 3 2 6" xfId="1157" xr:uid="{00000000-0005-0000-0000-0000A40A0000}"/>
    <cellStyle name="20% - Accent1 3 2 6 2" xfId="2337" xr:uid="{00000000-0005-0000-0000-0000A50A0000}"/>
    <cellStyle name="20% - Accent1 3 2 6 2 2" xfId="8411" xr:uid="{00000000-0005-0000-0000-0000A60A0000}"/>
    <cellStyle name="20% - Accent1 3 2 6 2 2 2" xfId="13134" xr:uid="{00000000-0005-0000-0000-0000A70A0000}"/>
    <cellStyle name="20% - Accent1 3 2 6 2 2 2 2" xfId="26293" xr:uid="{00000000-0005-0000-0000-0000A80A0000}"/>
    <cellStyle name="20% - Accent1 3 2 6 2 2 2 2 2" xfId="63631" xr:uid="{00000000-0005-0000-0000-0000A90A0000}"/>
    <cellStyle name="20% - Accent1 3 2 6 2 2 2 3" xfId="50472" xr:uid="{00000000-0005-0000-0000-0000AA0A0000}"/>
    <cellStyle name="20% - Accent1 3 2 6 2 2 3" xfId="21570" xr:uid="{00000000-0005-0000-0000-0000AB0A0000}"/>
    <cellStyle name="20% - Accent1 3 2 6 2 2 3 2" xfId="58908" xr:uid="{00000000-0005-0000-0000-0000AC0A0000}"/>
    <cellStyle name="20% - Accent1 3 2 6 2 2 4" xfId="34589" xr:uid="{00000000-0005-0000-0000-0000AD0A0000}"/>
    <cellStyle name="20% - Accent1 3 2 6 2 2 5" xfId="45749" xr:uid="{00000000-0005-0000-0000-0000AE0A0000}"/>
    <cellStyle name="20% - Accent1 3 2 6 2 3" xfId="10774" xr:uid="{00000000-0005-0000-0000-0000AF0A0000}"/>
    <cellStyle name="20% - Accent1 3 2 6 2 3 2" xfId="23933" xr:uid="{00000000-0005-0000-0000-0000B00A0000}"/>
    <cellStyle name="20% - Accent1 3 2 6 2 3 2 2" xfId="61271" xr:uid="{00000000-0005-0000-0000-0000B10A0000}"/>
    <cellStyle name="20% - Accent1 3 2 6 2 3 3" xfId="37301" xr:uid="{00000000-0005-0000-0000-0000B20A0000}"/>
    <cellStyle name="20% - Accent1 3 2 6 2 3 4" xfId="48112" xr:uid="{00000000-0005-0000-0000-0000B30A0000}"/>
    <cellStyle name="20% - Accent1 3 2 6 2 4" xfId="6051" xr:uid="{00000000-0005-0000-0000-0000B40A0000}"/>
    <cellStyle name="20% - Accent1 3 2 6 2 4 2" xfId="19210" xr:uid="{00000000-0005-0000-0000-0000B50A0000}"/>
    <cellStyle name="20% - Accent1 3 2 6 2 4 2 2" xfId="56548" xr:uid="{00000000-0005-0000-0000-0000B60A0000}"/>
    <cellStyle name="20% - Accent1 3 2 6 2 4 3" xfId="31877" xr:uid="{00000000-0005-0000-0000-0000B70A0000}"/>
    <cellStyle name="20% - Accent1 3 2 6 2 4 4" xfId="43389" xr:uid="{00000000-0005-0000-0000-0000B80A0000}"/>
    <cellStyle name="20% - Accent1 3 2 6 2 5" xfId="15498" xr:uid="{00000000-0005-0000-0000-0000B90A0000}"/>
    <cellStyle name="20% - Accent1 3 2 6 2 5 2" xfId="52836" xr:uid="{00000000-0005-0000-0000-0000BA0A0000}"/>
    <cellStyle name="20% - Accent1 3 2 6 2 6" xfId="28995" xr:uid="{00000000-0005-0000-0000-0000BB0A0000}"/>
    <cellStyle name="20% - Accent1 3 2 6 2 7" xfId="39675" xr:uid="{00000000-0005-0000-0000-0000BC0A0000}"/>
    <cellStyle name="20% - Accent1 3 2 6 3" xfId="3686" xr:uid="{00000000-0005-0000-0000-0000BD0A0000}"/>
    <cellStyle name="20% - Accent1 3 2 6 3 2" xfId="11954" xr:uid="{00000000-0005-0000-0000-0000BE0A0000}"/>
    <cellStyle name="20% - Accent1 3 2 6 3 2 2" xfId="25113" xr:uid="{00000000-0005-0000-0000-0000BF0A0000}"/>
    <cellStyle name="20% - Accent1 3 2 6 3 2 2 2" xfId="62451" xr:uid="{00000000-0005-0000-0000-0000C00A0000}"/>
    <cellStyle name="20% - Accent1 3 2 6 3 2 3" xfId="49292" xr:uid="{00000000-0005-0000-0000-0000C10A0000}"/>
    <cellStyle name="20% - Accent1 3 2 6 3 3" xfId="7231" xr:uid="{00000000-0005-0000-0000-0000C20A0000}"/>
    <cellStyle name="20% - Accent1 3 2 6 3 3 2" xfId="20390" xr:uid="{00000000-0005-0000-0000-0000C30A0000}"/>
    <cellStyle name="20% - Accent1 3 2 6 3 3 2 2" xfId="57728" xr:uid="{00000000-0005-0000-0000-0000C40A0000}"/>
    <cellStyle name="20% - Accent1 3 2 6 3 3 3" xfId="44569" xr:uid="{00000000-0005-0000-0000-0000C50A0000}"/>
    <cellStyle name="20% - Accent1 3 2 6 3 4" xfId="16847" xr:uid="{00000000-0005-0000-0000-0000C60A0000}"/>
    <cellStyle name="20% - Accent1 3 2 6 3 4 2" xfId="54185" xr:uid="{00000000-0005-0000-0000-0000C70A0000}"/>
    <cellStyle name="20% - Accent1 3 2 6 3 5" xfId="33240" xr:uid="{00000000-0005-0000-0000-0000C80A0000}"/>
    <cellStyle name="20% - Accent1 3 2 6 3 6" xfId="41024" xr:uid="{00000000-0005-0000-0000-0000C90A0000}"/>
    <cellStyle name="20% - Accent1 3 2 6 4" xfId="9594" xr:uid="{00000000-0005-0000-0000-0000CA0A0000}"/>
    <cellStyle name="20% - Accent1 3 2 6 4 2" xfId="22753" xr:uid="{00000000-0005-0000-0000-0000CB0A0000}"/>
    <cellStyle name="20% - Accent1 3 2 6 4 2 2" xfId="60091" xr:uid="{00000000-0005-0000-0000-0000CC0A0000}"/>
    <cellStyle name="20% - Accent1 3 2 6 4 3" xfId="35952" xr:uid="{00000000-0005-0000-0000-0000CD0A0000}"/>
    <cellStyle name="20% - Accent1 3 2 6 4 4" xfId="46932" xr:uid="{00000000-0005-0000-0000-0000CE0A0000}"/>
    <cellStyle name="20% - Accent1 3 2 6 5" xfId="4871" xr:uid="{00000000-0005-0000-0000-0000CF0A0000}"/>
    <cellStyle name="20% - Accent1 3 2 6 5 2" xfId="18030" xr:uid="{00000000-0005-0000-0000-0000D00A0000}"/>
    <cellStyle name="20% - Accent1 3 2 6 5 2 2" xfId="55368" xr:uid="{00000000-0005-0000-0000-0000D10A0000}"/>
    <cellStyle name="20% - Accent1 3 2 6 5 3" xfId="30528" xr:uid="{00000000-0005-0000-0000-0000D20A0000}"/>
    <cellStyle name="20% - Accent1 3 2 6 5 4" xfId="42209" xr:uid="{00000000-0005-0000-0000-0000D30A0000}"/>
    <cellStyle name="20% - Accent1 3 2 6 6" xfId="14318" xr:uid="{00000000-0005-0000-0000-0000D40A0000}"/>
    <cellStyle name="20% - Accent1 3 2 6 6 2" xfId="51656" xr:uid="{00000000-0005-0000-0000-0000D50A0000}"/>
    <cellStyle name="20% - Accent1 3 2 6 7" xfId="27646" xr:uid="{00000000-0005-0000-0000-0000D60A0000}"/>
    <cellStyle name="20% - Accent1 3 2 6 8" xfId="38495" xr:uid="{00000000-0005-0000-0000-0000D70A0000}"/>
    <cellStyle name="20% - Accent1 3 2 7" xfId="1381" xr:uid="{00000000-0005-0000-0000-0000D80A0000}"/>
    <cellStyle name="20% - Accent1 3 2 7 2" xfId="2730" xr:uid="{00000000-0005-0000-0000-0000D90A0000}"/>
    <cellStyle name="20% - Accent1 3 2 7 2 2" xfId="12178" xr:uid="{00000000-0005-0000-0000-0000DA0A0000}"/>
    <cellStyle name="20% - Accent1 3 2 7 2 2 2" xfId="25337" xr:uid="{00000000-0005-0000-0000-0000DB0A0000}"/>
    <cellStyle name="20% - Accent1 3 2 7 2 2 2 2" xfId="62675" xr:uid="{00000000-0005-0000-0000-0000DC0A0000}"/>
    <cellStyle name="20% - Accent1 3 2 7 2 2 3" xfId="33633" xr:uid="{00000000-0005-0000-0000-0000DD0A0000}"/>
    <cellStyle name="20% - Accent1 3 2 7 2 2 4" xfId="49516" xr:uid="{00000000-0005-0000-0000-0000DE0A0000}"/>
    <cellStyle name="20% - Accent1 3 2 7 2 3" xfId="7455" xr:uid="{00000000-0005-0000-0000-0000DF0A0000}"/>
    <cellStyle name="20% - Accent1 3 2 7 2 3 2" xfId="20614" xr:uid="{00000000-0005-0000-0000-0000E00A0000}"/>
    <cellStyle name="20% - Accent1 3 2 7 2 3 2 2" xfId="57952" xr:uid="{00000000-0005-0000-0000-0000E10A0000}"/>
    <cellStyle name="20% - Accent1 3 2 7 2 3 3" xfId="36345" xr:uid="{00000000-0005-0000-0000-0000E20A0000}"/>
    <cellStyle name="20% - Accent1 3 2 7 2 3 4" xfId="44793" xr:uid="{00000000-0005-0000-0000-0000E30A0000}"/>
    <cellStyle name="20% - Accent1 3 2 7 2 4" xfId="15891" xr:uid="{00000000-0005-0000-0000-0000E40A0000}"/>
    <cellStyle name="20% - Accent1 3 2 7 2 4 2" xfId="30921" xr:uid="{00000000-0005-0000-0000-0000E50A0000}"/>
    <cellStyle name="20% - Accent1 3 2 7 2 4 3" xfId="53229" xr:uid="{00000000-0005-0000-0000-0000E60A0000}"/>
    <cellStyle name="20% - Accent1 3 2 7 2 5" xfId="28039" xr:uid="{00000000-0005-0000-0000-0000E70A0000}"/>
    <cellStyle name="20% - Accent1 3 2 7 2 6" xfId="40068" xr:uid="{00000000-0005-0000-0000-0000E80A0000}"/>
    <cellStyle name="20% - Accent1 3 2 7 3" xfId="9818" xr:uid="{00000000-0005-0000-0000-0000E90A0000}"/>
    <cellStyle name="20% - Accent1 3 2 7 3 2" xfId="22977" xr:uid="{00000000-0005-0000-0000-0000EA0A0000}"/>
    <cellStyle name="20% - Accent1 3 2 7 3 2 2" xfId="60315" xr:uid="{00000000-0005-0000-0000-0000EB0A0000}"/>
    <cellStyle name="20% - Accent1 3 2 7 3 3" xfId="32284" xr:uid="{00000000-0005-0000-0000-0000EC0A0000}"/>
    <cellStyle name="20% - Accent1 3 2 7 3 4" xfId="47156" xr:uid="{00000000-0005-0000-0000-0000ED0A0000}"/>
    <cellStyle name="20% - Accent1 3 2 7 4" xfId="5095" xr:uid="{00000000-0005-0000-0000-0000EE0A0000}"/>
    <cellStyle name="20% - Accent1 3 2 7 4 2" xfId="18254" xr:uid="{00000000-0005-0000-0000-0000EF0A0000}"/>
    <cellStyle name="20% - Accent1 3 2 7 4 2 2" xfId="55592" xr:uid="{00000000-0005-0000-0000-0000F00A0000}"/>
    <cellStyle name="20% - Accent1 3 2 7 4 3" xfId="34996" xr:uid="{00000000-0005-0000-0000-0000F10A0000}"/>
    <cellStyle name="20% - Accent1 3 2 7 4 4" xfId="42433" xr:uid="{00000000-0005-0000-0000-0000F20A0000}"/>
    <cellStyle name="20% - Accent1 3 2 7 5" xfId="14542" xr:uid="{00000000-0005-0000-0000-0000F30A0000}"/>
    <cellStyle name="20% - Accent1 3 2 7 5 2" xfId="29572" xr:uid="{00000000-0005-0000-0000-0000F40A0000}"/>
    <cellStyle name="20% - Accent1 3 2 7 5 3" xfId="51880" xr:uid="{00000000-0005-0000-0000-0000F50A0000}"/>
    <cellStyle name="20% - Accent1 3 2 7 6" xfId="26690" xr:uid="{00000000-0005-0000-0000-0000F60A0000}"/>
    <cellStyle name="20% - Accent1 3 2 7 7" xfId="38719" xr:uid="{00000000-0005-0000-0000-0000F70A0000}"/>
    <cellStyle name="20% - Accent1 3 2 8" xfId="2506" xr:uid="{00000000-0005-0000-0000-0000F80A0000}"/>
    <cellStyle name="20% - Accent1 3 2 8 2" xfId="10998" xr:uid="{00000000-0005-0000-0000-0000F90A0000}"/>
    <cellStyle name="20% - Accent1 3 2 8 2 2" xfId="24157" xr:uid="{00000000-0005-0000-0000-0000FA0A0000}"/>
    <cellStyle name="20% - Accent1 3 2 8 2 2 2" xfId="61495" xr:uid="{00000000-0005-0000-0000-0000FB0A0000}"/>
    <cellStyle name="20% - Accent1 3 2 8 2 3" xfId="33409" xr:uid="{00000000-0005-0000-0000-0000FC0A0000}"/>
    <cellStyle name="20% - Accent1 3 2 8 2 4" xfId="48336" xr:uid="{00000000-0005-0000-0000-0000FD0A0000}"/>
    <cellStyle name="20% - Accent1 3 2 8 3" xfId="6275" xr:uid="{00000000-0005-0000-0000-0000FE0A0000}"/>
    <cellStyle name="20% - Accent1 3 2 8 3 2" xfId="19434" xr:uid="{00000000-0005-0000-0000-0000FF0A0000}"/>
    <cellStyle name="20% - Accent1 3 2 8 3 2 2" xfId="56772" xr:uid="{00000000-0005-0000-0000-0000000B0000}"/>
    <cellStyle name="20% - Accent1 3 2 8 3 3" xfId="36121" xr:uid="{00000000-0005-0000-0000-0000010B0000}"/>
    <cellStyle name="20% - Accent1 3 2 8 3 4" xfId="43613" xr:uid="{00000000-0005-0000-0000-0000020B0000}"/>
    <cellStyle name="20% - Accent1 3 2 8 4" xfId="15667" xr:uid="{00000000-0005-0000-0000-0000030B0000}"/>
    <cellStyle name="20% - Accent1 3 2 8 4 2" xfId="30697" xr:uid="{00000000-0005-0000-0000-0000040B0000}"/>
    <cellStyle name="20% - Accent1 3 2 8 4 3" xfId="53005" xr:uid="{00000000-0005-0000-0000-0000050B0000}"/>
    <cellStyle name="20% - Accent1 3 2 8 5" xfId="27815" xr:uid="{00000000-0005-0000-0000-0000060B0000}"/>
    <cellStyle name="20% - Accent1 3 2 8 6" xfId="39844" xr:uid="{00000000-0005-0000-0000-0000070B0000}"/>
    <cellStyle name="20% - Accent1 3 2 9" xfId="8638" xr:uid="{00000000-0005-0000-0000-0000080B0000}"/>
    <cellStyle name="20% - Accent1 3 2 9 2" xfId="21797" xr:uid="{00000000-0005-0000-0000-0000090B0000}"/>
    <cellStyle name="20% - Accent1 3 2 9 2 2" xfId="59135" xr:uid="{00000000-0005-0000-0000-00000A0B0000}"/>
    <cellStyle name="20% - Accent1 3 2 9 3" xfId="29348" xr:uid="{00000000-0005-0000-0000-00000B0B0000}"/>
    <cellStyle name="20% - Accent1 3 2 9 4" xfId="45976" xr:uid="{00000000-0005-0000-0000-00000C0B0000}"/>
    <cellStyle name="20% - Accent1 3 3" xfId="508" xr:uid="{00000000-0005-0000-0000-00000D0B0000}"/>
    <cellStyle name="20% - Accent1 3 3 2" xfId="1690" xr:uid="{00000000-0005-0000-0000-00000E0B0000}"/>
    <cellStyle name="20% - Accent1 3 3 2 2" xfId="7764" xr:uid="{00000000-0005-0000-0000-00000F0B0000}"/>
    <cellStyle name="20% - Accent1 3 3 2 2 2" xfId="12487" xr:uid="{00000000-0005-0000-0000-0000100B0000}"/>
    <cellStyle name="20% - Accent1 3 3 2 2 2 2" xfId="25646" xr:uid="{00000000-0005-0000-0000-0000110B0000}"/>
    <cellStyle name="20% - Accent1 3 3 2 2 2 2 2" xfId="62984" xr:uid="{00000000-0005-0000-0000-0000120B0000}"/>
    <cellStyle name="20% - Accent1 3 3 2 2 2 3" xfId="49825" xr:uid="{00000000-0005-0000-0000-0000130B0000}"/>
    <cellStyle name="20% - Accent1 3 3 2 2 3" xfId="20923" xr:uid="{00000000-0005-0000-0000-0000140B0000}"/>
    <cellStyle name="20% - Accent1 3 3 2 2 3 2" xfId="58261" xr:uid="{00000000-0005-0000-0000-0000150B0000}"/>
    <cellStyle name="20% - Accent1 3 3 2 2 4" xfId="33942" xr:uid="{00000000-0005-0000-0000-0000160B0000}"/>
    <cellStyle name="20% - Accent1 3 3 2 2 5" xfId="45102" xr:uid="{00000000-0005-0000-0000-0000170B0000}"/>
    <cellStyle name="20% - Accent1 3 3 2 3" xfId="10127" xr:uid="{00000000-0005-0000-0000-0000180B0000}"/>
    <cellStyle name="20% - Accent1 3 3 2 3 2" xfId="23286" xr:uid="{00000000-0005-0000-0000-0000190B0000}"/>
    <cellStyle name="20% - Accent1 3 3 2 3 2 2" xfId="60624" xr:uid="{00000000-0005-0000-0000-00001A0B0000}"/>
    <cellStyle name="20% - Accent1 3 3 2 3 3" xfId="36654" xr:uid="{00000000-0005-0000-0000-00001B0B0000}"/>
    <cellStyle name="20% - Accent1 3 3 2 3 4" xfId="47465" xr:uid="{00000000-0005-0000-0000-00001C0B0000}"/>
    <cellStyle name="20% - Accent1 3 3 2 4" xfId="5404" xr:uid="{00000000-0005-0000-0000-00001D0B0000}"/>
    <cellStyle name="20% - Accent1 3 3 2 4 2" xfId="18563" xr:uid="{00000000-0005-0000-0000-00001E0B0000}"/>
    <cellStyle name="20% - Accent1 3 3 2 4 2 2" xfId="55901" xr:uid="{00000000-0005-0000-0000-00001F0B0000}"/>
    <cellStyle name="20% - Accent1 3 3 2 4 3" xfId="31230" xr:uid="{00000000-0005-0000-0000-0000200B0000}"/>
    <cellStyle name="20% - Accent1 3 3 2 4 4" xfId="42742" xr:uid="{00000000-0005-0000-0000-0000210B0000}"/>
    <cellStyle name="20% - Accent1 3 3 2 5" xfId="14851" xr:uid="{00000000-0005-0000-0000-0000220B0000}"/>
    <cellStyle name="20% - Accent1 3 3 2 5 2" xfId="52189" xr:uid="{00000000-0005-0000-0000-0000230B0000}"/>
    <cellStyle name="20% - Accent1 3 3 2 6" xfId="28348" xr:uid="{00000000-0005-0000-0000-0000240B0000}"/>
    <cellStyle name="20% - Accent1 3 3 2 7" xfId="39028" xr:uid="{00000000-0005-0000-0000-0000250B0000}"/>
    <cellStyle name="20% - Accent1 3 3 3" xfId="3039" xr:uid="{00000000-0005-0000-0000-0000260B0000}"/>
    <cellStyle name="20% - Accent1 3 3 3 2" xfId="11307" xr:uid="{00000000-0005-0000-0000-0000270B0000}"/>
    <cellStyle name="20% - Accent1 3 3 3 2 2" xfId="24466" xr:uid="{00000000-0005-0000-0000-0000280B0000}"/>
    <cellStyle name="20% - Accent1 3 3 3 2 2 2" xfId="61804" xr:uid="{00000000-0005-0000-0000-0000290B0000}"/>
    <cellStyle name="20% - Accent1 3 3 3 2 3" xfId="48645" xr:uid="{00000000-0005-0000-0000-00002A0B0000}"/>
    <cellStyle name="20% - Accent1 3 3 3 3" xfId="6584" xr:uid="{00000000-0005-0000-0000-00002B0B0000}"/>
    <cellStyle name="20% - Accent1 3 3 3 3 2" xfId="19743" xr:uid="{00000000-0005-0000-0000-00002C0B0000}"/>
    <cellStyle name="20% - Accent1 3 3 3 3 2 2" xfId="57081" xr:uid="{00000000-0005-0000-0000-00002D0B0000}"/>
    <cellStyle name="20% - Accent1 3 3 3 3 3" xfId="43922" xr:uid="{00000000-0005-0000-0000-00002E0B0000}"/>
    <cellStyle name="20% - Accent1 3 3 3 4" xfId="16200" xr:uid="{00000000-0005-0000-0000-00002F0B0000}"/>
    <cellStyle name="20% - Accent1 3 3 3 4 2" xfId="53538" xr:uid="{00000000-0005-0000-0000-0000300B0000}"/>
    <cellStyle name="20% - Accent1 3 3 3 5" xfId="32593" xr:uid="{00000000-0005-0000-0000-0000310B0000}"/>
    <cellStyle name="20% - Accent1 3 3 3 6" xfId="40377" xr:uid="{00000000-0005-0000-0000-0000320B0000}"/>
    <cellStyle name="20% - Accent1 3 3 4" xfId="8947" xr:uid="{00000000-0005-0000-0000-0000330B0000}"/>
    <cellStyle name="20% - Accent1 3 3 4 2" xfId="22106" xr:uid="{00000000-0005-0000-0000-0000340B0000}"/>
    <cellStyle name="20% - Accent1 3 3 4 2 2" xfId="59444" xr:uid="{00000000-0005-0000-0000-0000350B0000}"/>
    <cellStyle name="20% - Accent1 3 3 4 3" xfId="35305" xr:uid="{00000000-0005-0000-0000-0000360B0000}"/>
    <cellStyle name="20% - Accent1 3 3 4 4" xfId="46285" xr:uid="{00000000-0005-0000-0000-0000370B0000}"/>
    <cellStyle name="20% - Accent1 3 3 5" xfId="4224" xr:uid="{00000000-0005-0000-0000-0000380B0000}"/>
    <cellStyle name="20% - Accent1 3 3 5 2" xfId="17383" xr:uid="{00000000-0005-0000-0000-0000390B0000}"/>
    <cellStyle name="20% - Accent1 3 3 5 2 2" xfId="54721" xr:uid="{00000000-0005-0000-0000-00003A0B0000}"/>
    <cellStyle name="20% - Accent1 3 3 5 3" xfId="29881" xr:uid="{00000000-0005-0000-0000-00003B0B0000}"/>
    <cellStyle name="20% - Accent1 3 3 5 4" xfId="41562" xr:uid="{00000000-0005-0000-0000-00003C0B0000}"/>
    <cellStyle name="20% - Accent1 3 3 6" xfId="13671" xr:uid="{00000000-0005-0000-0000-00003D0B0000}"/>
    <cellStyle name="20% - Accent1 3 3 6 2" xfId="51009" xr:uid="{00000000-0005-0000-0000-00003E0B0000}"/>
    <cellStyle name="20% - Accent1 3 3 7" xfId="26999" xr:uid="{00000000-0005-0000-0000-00003F0B0000}"/>
    <cellStyle name="20% - Accent1 3 3 8" xfId="37848" xr:uid="{00000000-0005-0000-0000-0000400B0000}"/>
    <cellStyle name="20% - Accent1 3 4" xfId="311" xr:uid="{00000000-0005-0000-0000-0000410B0000}"/>
    <cellStyle name="20% - Accent1 3 4 2" xfId="1493" xr:uid="{00000000-0005-0000-0000-0000420B0000}"/>
    <cellStyle name="20% - Accent1 3 4 2 2" xfId="7567" xr:uid="{00000000-0005-0000-0000-0000430B0000}"/>
    <cellStyle name="20% - Accent1 3 4 2 2 2" xfId="12290" xr:uid="{00000000-0005-0000-0000-0000440B0000}"/>
    <cellStyle name="20% - Accent1 3 4 2 2 2 2" xfId="25449" xr:uid="{00000000-0005-0000-0000-0000450B0000}"/>
    <cellStyle name="20% - Accent1 3 4 2 2 2 2 2" xfId="62787" xr:uid="{00000000-0005-0000-0000-0000460B0000}"/>
    <cellStyle name="20% - Accent1 3 4 2 2 2 3" xfId="49628" xr:uid="{00000000-0005-0000-0000-0000470B0000}"/>
    <cellStyle name="20% - Accent1 3 4 2 2 3" xfId="20726" xr:uid="{00000000-0005-0000-0000-0000480B0000}"/>
    <cellStyle name="20% - Accent1 3 4 2 2 3 2" xfId="58064" xr:uid="{00000000-0005-0000-0000-0000490B0000}"/>
    <cellStyle name="20% - Accent1 3 4 2 2 4" xfId="33745" xr:uid="{00000000-0005-0000-0000-00004A0B0000}"/>
    <cellStyle name="20% - Accent1 3 4 2 2 5" xfId="44905" xr:uid="{00000000-0005-0000-0000-00004B0B0000}"/>
    <cellStyle name="20% - Accent1 3 4 2 3" xfId="9930" xr:uid="{00000000-0005-0000-0000-00004C0B0000}"/>
    <cellStyle name="20% - Accent1 3 4 2 3 2" xfId="23089" xr:uid="{00000000-0005-0000-0000-00004D0B0000}"/>
    <cellStyle name="20% - Accent1 3 4 2 3 2 2" xfId="60427" xr:uid="{00000000-0005-0000-0000-00004E0B0000}"/>
    <cellStyle name="20% - Accent1 3 4 2 3 3" xfId="36457" xr:uid="{00000000-0005-0000-0000-00004F0B0000}"/>
    <cellStyle name="20% - Accent1 3 4 2 3 4" xfId="47268" xr:uid="{00000000-0005-0000-0000-0000500B0000}"/>
    <cellStyle name="20% - Accent1 3 4 2 4" xfId="5207" xr:uid="{00000000-0005-0000-0000-0000510B0000}"/>
    <cellStyle name="20% - Accent1 3 4 2 4 2" xfId="18366" xr:uid="{00000000-0005-0000-0000-0000520B0000}"/>
    <cellStyle name="20% - Accent1 3 4 2 4 2 2" xfId="55704" xr:uid="{00000000-0005-0000-0000-0000530B0000}"/>
    <cellStyle name="20% - Accent1 3 4 2 4 3" xfId="31033" xr:uid="{00000000-0005-0000-0000-0000540B0000}"/>
    <cellStyle name="20% - Accent1 3 4 2 4 4" xfId="42545" xr:uid="{00000000-0005-0000-0000-0000550B0000}"/>
    <cellStyle name="20% - Accent1 3 4 2 5" xfId="14654" xr:uid="{00000000-0005-0000-0000-0000560B0000}"/>
    <cellStyle name="20% - Accent1 3 4 2 5 2" xfId="51992" xr:uid="{00000000-0005-0000-0000-0000570B0000}"/>
    <cellStyle name="20% - Accent1 3 4 2 6" xfId="28151" xr:uid="{00000000-0005-0000-0000-0000580B0000}"/>
    <cellStyle name="20% - Accent1 3 4 2 7" xfId="38831" xr:uid="{00000000-0005-0000-0000-0000590B0000}"/>
    <cellStyle name="20% - Accent1 3 4 3" xfId="2842" xr:uid="{00000000-0005-0000-0000-00005A0B0000}"/>
    <cellStyle name="20% - Accent1 3 4 3 2" xfId="11110" xr:uid="{00000000-0005-0000-0000-00005B0B0000}"/>
    <cellStyle name="20% - Accent1 3 4 3 2 2" xfId="24269" xr:uid="{00000000-0005-0000-0000-00005C0B0000}"/>
    <cellStyle name="20% - Accent1 3 4 3 2 2 2" xfId="61607" xr:uid="{00000000-0005-0000-0000-00005D0B0000}"/>
    <cellStyle name="20% - Accent1 3 4 3 2 3" xfId="48448" xr:uid="{00000000-0005-0000-0000-00005E0B0000}"/>
    <cellStyle name="20% - Accent1 3 4 3 3" xfId="6387" xr:uid="{00000000-0005-0000-0000-00005F0B0000}"/>
    <cellStyle name="20% - Accent1 3 4 3 3 2" xfId="19546" xr:uid="{00000000-0005-0000-0000-0000600B0000}"/>
    <cellStyle name="20% - Accent1 3 4 3 3 2 2" xfId="56884" xr:uid="{00000000-0005-0000-0000-0000610B0000}"/>
    <cellStyle name="20% - Accent1 3 4 3 3 3" xfId="43725" xr:uid="{00000000-0005-0000-0000-0000620B0000}"/>
    <cellStyle name="20% - Accent1 3 4 3 4" xfId="16003" xr:uid="{00000000-0005-0000-0000-0000630B0000}"/>
    <cellStyle name="20% - Accent1 3 4 3 4 2" xfId="53341" xr:uid="{00000000-0005-0000-0000-0000640B0000}"/>
    <cellStyle name="20% - Accent1 3 4 3 5" xfId="32396" xr:uid="{00000000-0005-0000-0000-0000650B0000}"/>
    <cellStyle name="20% - Accent1 3 4 3 6" xfId="40180" xr:uid="{00000000-0005-0000-0000-0000660B0000}"/>
    <cellStyle name="20% - Accent1 3 4 4" xfId="8750" xr:uid="{00000000-0005-0000-0000-0000670B0000}"/>
    <cellStyle name="20% - Accent1 3 4 4 2" xfId="21909" xr:uid="{00000000-0005-0000-0000-0000680B0000}"/>
    <cellStyle name="20% - Accent1 3 4 4 2 2" xfId="59247" xr:uid="{00000000-0005-0000-0000-0000690B0000}"/>
    <cellStyle name="20% - Accent1 3 4 4 3" xfId="35108" xr:uid="{00000000-0005-0000-0000-00006A0B0000}"/>
    <cellStyle name="20% - Accent1 3 4 4 4" xfId="46088" xr:uid="{00000000-0005-0000-0000-00006B0B0000}"/>
    <cellStyle name="20% - Accent1 3 4 5" xfId="4027" xr:uid="{00000000-0005-0000-0000-00006C0B0000}"/>
    <cellStyle name="20% - Accent1 3 4 5 2" xfId="17186" xr:uid="{00000000-0005-0000-0000-00006D0B0000}"/>
    <cellStyle name="20% - Accent1 3 4 5 2 2" xfId="54524" xr:uid="{00000000-0005-0000-0000-00006E0B0000}"/>
    <cellStyle name="20% - Accent1 3 4 5 3" xfId="29684" xr:uid="{00000000-0005-0000-0000-00006F0B0000}"/>
    <cellStyle name="20% - Accent1 3 4 5 4" xfId="41365" xr:uid="{00000000-0005-0000-0000-0000700B0000}"/>
    <cellStyle name="20% - Accent1 3 4 6" xfId="13474" xr:uid="{00000000-0005-0000-0000-0000710B0000}"/>
    <cellStyle name="20% - Accent1 3 4 6 2" xfId="50812" xr:uid="{00000000-0005-0000-0000-0000720B0000}"/>
    <cellStyle name="20% - Accent1 3 4 7" xfId="26802" xr:uid="{00000000-0005-0000-0000-0000730B0000}"/>
    <cellStyle name="20% - Accent1 3 4 8" xfId="37651" xr:uid="{00000000-0005-0000-0000-0000740B0000}"/>
    <cellStyle name="20% - Accent1 3 5" xfId="732" xr:uid="{00000000-0005-0000-0000-0000750B0000}"/>
    <cellStyle name="20% - Accent1 3 5 2" xfId="1914" xr:uid="{00000000-0005-0000-0000-0000760B0000}"/>
    <cellStyle name="20% - Accent1 3 5 2 2" xfId="7988" xr:uid="{00000000-0005-0000-0000-0000770B0000}"/>
    <cellStyle name="20% - Accent1 3 5 2 2 2" xfId="12711" xr:uid="{00000000-0005-0000-0000-0000780B0000}"/>
    <cellStyle name="20% - Accent1 3 5 2 2 2 2" xfId="25870" xr:uid="{00000000-0005-0000-0000-0000790B0000}"/>
    <cellStyle name="20% - Accent1 3 5 2 2 2 2 2" xfId="63208" xr:uid="{00000000-0005-0000-0000-00007A0B0000}"/>
    <cellStyle name="20% - Accent1 3 5 2 2 2 3" xfId="50049" xr:uid="{00000000-0005-0000-0000-00007B0B0000}"/>
    <cellStyle name="20% - Accent1 3 5 2 2 3" xfId="21147" xr:uid="{00000000-0005-0000-0000-00007C0B0000}"/>
    <cellStyle name="20% - Accent1 3 5 2 2 3 2" xfId="58485" xr:uid="{00000000-0005-0000-0000-00007D0B0000}"/>
    <cellStyle name="20% - Accent1 3 5 2 2 4" xfId="34166" xr:uid="{00000000-0005-0000-0000-00007E0B0000}"/>
    <cellStyle name="20% - Accent1 3 5 2 2 5" xfId="45326" xr:uid="{00000000-0005-0000-0000-00007F0B0000}"/>
    <cellStyle name="20% - Accent1 3 5 2 3" xfId="10351" xr:uid="{00000000-0005-0000-0000-0000800B0000}"/>
    <cellStyle name="20% - Accent1 3 5 2 3 2" xfId="23510" xr:uid="{00000000-0005-0000-0000-0000810B0000}"/>
    <cellStyle name="20% - Accent1 3 5 2 3 2 2" xfId="60848" xr:uid="{00000000-0005-0000-0000-0000820B0000}"/>
    <cellStyle name="20% - Accent1 3 5 2 3 3" xfId="36878" xr:uid="{00000000-0005-0000-0000-0000830B0000}"/>
    <cellStyle name="20% - Accent1 3 5 2 3 4" xfId="47689" xr:uid="{00000000-0005-0000-0000-0000840B0000}"/>
    <cellStyle name="20% - Accent1 3 5 2 4" xfId="5628" xr:uid="{00000000-0005-0000-0000-0000850B0000}"/>
    <cellStyle name="20% - Accent1 3 5 2 4 2" xfId="18787" xr:uid="{00000000-0005-0000-0000-0000860B0000}"/>
    <cellStyle name="20% - Accent1 3 5 2 4 2 2" xfId="56125" xr:uid="{00000000-0005-0000-0000-0000870B0000}"/>
    <cellStyle name="20% - Accent1 3 5 2 4 3" xfId="31454" xr:uid="{00000000-0005-0000-0000-0000880B0000}"/>
    <cellStyle name="20% - Accent1 3 5 2 4 4" xfId="42966" xr:uid="{00000000-0005-0000-0000-0000890B0000}"/>
    <cellStyle name="20% - Accent1 3 5 2 5" xfId="15075" xr:uid="{00000000-0005-0000-0000-00008A0B0000}"/>
    <cellStyle name="20% - Accent1 3 5 2 5 2" xfId="52413" xr:uid="{00000000-0005-0000-0000-00008B0B0000}"/>
    <cellStyle name="20% - Accent1 3 5 2 6" xfId="28572" xr:uid="{00000000-0005-0000-0000-00008C0B0000}"/>
    <cellStyle name="20% - Accent1 3 5 2 7" xfId="39252" xr:uid="{00000000-0005-0000-0000-00008D0B0000}"/>
    <cellStyle name="20% - Accent1 3 5 3" xfId="3263" xr:uid="{00000000-0005-0000-0000-00008E0B0000}"/>
    <cellStyle name="20% - Accent1 3 5 3 2" xfId="11531" xr:uid="{00000000-0005-0000-0000-00008F0B0000}"/>
    <cellStyle name="20% - Accent1 3 5 3 2 2" xfId="24690" xr:uid="{00000000-0005-0000-0000-0000900B0000}"/>
    <cellStyle name="20% - Accent1 3 5 3 2 2 2" xfId="62028" xr:uid="{00000000-0005-0000-0000-0000910B0000}"/>
    <cellStyle name="20% - Accent1 3 5 3 2 3" xfId="48869" xr:uid="{00000000-0005-0000-0000-0000920B0000}"/>
    <cellStyle name="20% - Accent1 3 5 3 3" xfId="6808" xr:uid="{00000000-0005-0000-0000-0000930B0000}"/>
    <cellStyle name="20% - Accent1 3 5 3 3 2" xfId="19967" xr:uid="{00000000-0005-0000-0000-0000940B0000}"/>
    <cellStyle name="20% - Accent1 3 5 3 3 2 2" xfId="57305" xr:uid="{00000000-0005-0000-0000-0000950B0000}"/>
    <cellStyle name="20% - Accent1 3 5 3 3 3" xfId="44146" xr:uid="{00000000-0005-0000-0000-0000960B0000}"/>
    <cellStyle name="20% - Accent1 3 5 3 4" xfId="16424" xr:uid="{00000000-0005-0000-0000-0000970B0000}"/>
    <cellStyle name="20% - Accent1 3 5 3 4 2" xfId="53762" xr:uid="{00000000-0005-0000-0000-0000980B0000}"/>
    <cellStyle name="20% - Accent1 3 5 3 5" xfId="32817" xr:uid="{00000000-0005-0000-0000-0000990B0000}"/>
    <cellStyle name="20% - Accent1 3 5 3 6" xfId="40601" xr:uid="{00000000-0005-0000-0000-00009A0B0000}"/>
    <cellStyle name="20% - Accent1 3 5 4" xfId="9171" xr:uid="{00000000-0005-0000-0000-00009B0B0000}"/>
    <cellStyle name="20% - Accent1 3 5 4 2" xfId="22330" xr:uid="{00000000-0005-0000-0000-00009C0B0000}"/>
    <cellStyle name="20% - Accent1 3 5 4 2 2" xfId="59668" xr:uid="{00000000-0005-0000-0000-00009D0B0000}"/>
    <cellStyle name="20% - Accent1 3 5 4 3" xfId="35529" xr:uid="{00000000-0005-0000-0000-00009E0B0000}"/>
    <cellStyle name="20% - Accent1 3 5 4 4" xfId="46509" xr:uid="{00000000-0005-0000-0000-00009F0B0000}"/>
    <cellStyle name="20% - Accent1 3 5 5" xfId="4448" xr:uid="{00000000-0005-0000-0000-0000A00B0000}"/>
    <cellStyle name="20% - Accent1 3 5 5 2" xfId="17607" xr:uid="{00000000-0005-0000-0000-0000A10B0000}"/>
    <cellStyle name="20% - Accent1 3 5 5 2 2" xfId="54945" xr:uid="{00000000-0005-0000-0000-0000A20B0000}"/>
    <cellStyle name="20% - Accent1 3 5 5 3" xfId="30105" xr:uid="{00000000-0005-0000-0000-0000A30B0000}"/>
    <cellStyle name="20% - Accent1 3 5 5 4" xfId="41786" xr:uid="{00000000-0005-0000-0000-0000A40B0000}"/>
    <cellStyle name="20% - Accent1 3 5 6" xfId="13895" xr:uid="{00000000-0005-0000-0000-0000A50B0000}"/>
    <cellStyle name="20% - Accent1 3 5 6 2" xfId="51233" xr:uid="{00000000-0005-0000-0000-0000A60B0000}"/>
    <cellStyle name="20% - Accent1 3 5 7" xfId="27223" xr:uid="{00000000-0005-0000-0000-0000A70B0000}"/>
    <cellStyle name="20% - Accent1 3 5 8" xfId="38072" xr:uid="{00000000-0005-0000-0000-0000A80B0000}"/>
    <cellStyle name="20% - Accent1 3 6" xfId="901" xr:uid="{00000000-0005-0000-0000-0000A90B0000}"/>
    <cellStyle name="20% - Accent1 3 6 2" xfId="2083" xr:uid="{00000000-0005-0000-0000-0000AA0B0000}"/>
    <cellStyle name="20% - Accent1 3 6 2 2" xfId="8157" xr:uid="{00000000-0005-0000-0000-0000AB0B0000}"/>
    <cellStyle name="20% - Accent1 3 6 2 2 2" xfId="12880" xr:uid="{00000000-0005-0000-0000-0000AC0B0000}"/>
    <cellStyle name="20% - Accent1 3 6 2 2 2 2" xfId="26039" xr:uid="{00000000-0005-0000-0000-0000AD0B0000}"/>
    <cellStyle name="20% - Accent1 3 6 2 2 2 2 2" xfId="63377" xr:uid="{00000000-0005-0000-0000-0000AE0B0000}"/>
    <cellStyle name="20% - Accent1 3 6 2 2 2 3" xfId="50218" xr:uid="{00000000-0005-0000-0000-0000AF0B0000}"/>
    <cellStyle name="20% - Accent1 3 6 2 2 3" xfId="21316" xr:uid="{00000000-0005-0000-0000-0000B00B0000}"/>
    <cellStyle name="20% - Accent1 3 6 2 2 3 2" xfId="58654" xr:uid="{00000000-0005-0000-0000-0000B10B0000}"/>
    <cellStyle name="20% - Accent1 3 6 2 2 4" xfId="34335" xr:uid="{00000000-0005-0000-0000-0000B20B0000}"/>
    <cellStyle name="20% - Accent1 3 6 2 2 5" xfId="45495" xr:uid="{00000000-0005-0000-0000-0000B30B0000}"/>
    <cellStyle name="20% - Accent1 3 6 2 3" xfId="10520" xr:uid="{00000000-0005-0000-0000-0000B40B0000}"/>
    <cellStyle name="20% - Accent1 3 6 2 3 2" xfId="23679" xr:uid="{00000000-0005-0000-0000-0000B50B0000}"/>
    <cellStyle name="20% - Accent1 3 6 2 3 2 2" xfId="61017" xr:uid="{00000000-0005-0000-0000-0000B60B0000}"/>
    <cellStyle name="20% - Accent1 3 6 2 3 3" xfId="37047" xr:uid="{00000000-0005-0000-0000-0000B70B0000}"/>
    <cellStyle name="20% - Accent1 3 6 2 3 4" xfId="47858" xr:uid="{00000000-0005-0000-0000-0000B80B0000}"/>
    <cellStyle name="20% - Accent1 3 6 2 4" xfId="5797" xr:uid="{00000000-0005-0000-0000-0000B90B0000}"/>
    <cellStyle name="20% - Accent1 3 6 2 4 2" xfId="18956" xr:uid="{00000000-0005-0000-0000-0000BA0B0000}"/>
    <cellStyle name="20% - Accent1 3 6 2 4 2 2" xfId="56294" xr:uid="{00000000-0005-0000-0000-0000BB0B0000}"/>
    <cellStyle name="20% - Accent1 3 6 2 4 3" xfId="31623" xr:uid="{00000000-0005-0000-0000-0000BC0B0000}"/>
    <cellStyle name="20% - Accent1 3 6 2 4 4" xfId="43135" xr:uid="{00000000-0005-0000-0000-0000BD0B0000}"/>
    <cellStyle name="20% - Accent1 3 6 2 5" xfId="15244" xr:uid="{00000000-0005-0000-0000-0000BE0B0000}"/>
    <cellStyle name="20% - Accent1 3 6 2 5 2" xfId="52582" xr:uid="{00000000-0005-0000-0000-0000BF0B0000}"/>
    <cellStyle name="20% - Accent1 3 6 2 6" xfId="28741" xr:uid="{00000000-0005-0000-0000-0000C00B0000}"/>
    <cellStyle name="20% - Accent1 3 6 2 7" xfId="39421" xr:uid="{00000000-0005-0000-0000-0000C10B0000}"/>
    <cellStyle name="20% - Accent1 3 6 3" xfId="3432" xr:uid="{00000000-0005-0000-0000-0000C20B0000}"/>
    <cellStyle name="20% - Accent1 3 6 3 2" xfId="11700" xr:uid="{00000000-0005-0000-0000-0000C30B0000}"/>
    <cellStyle name="20% - Accent1 3 6 3 2 2" xfId="24859" xr:uid="{00000000-0005-0000-0000-0000C40B0000}"/>
    <cellStyle name="20% - Accent1 3 6 3 2 2 2" xfId="62197" xr:uid="{00000000-0005-0000-0000-0000C50B0000}"/>
    <cellStyle name="20% - Accent1 3 6 3 2 3" xfId="49038" xr:uid="{00000000-0005-0000-0000-0000C60B0000}"/>
    <cellStyle name="20% - Accent1 3 6 3 3" xfId="6977" xr:uid="{00000000-0005-0000-0000-0000C70B0000}"/>
    <cellStyle name="20% - Accent1 3 6 3 3 2" xfId="20136" xr:uid="{00000000-0005-0000-0000-0000C80B0000}"/>
    <cellStyle name="20% - Accent1 3 6 3 3 2 2" xfId="57474" xr:uid="{00000000-0005-0000-0000-0000C90B0000}"/>
    <cellStyle name="20% - Accent1 3 6 3 3 3" xfId="44315" xr:uid="{00000000-0005-0000-0000-0000CA0B0000}"/>
    <cellStyle name="20% - Accent1 3 6 3 4" xfId="16593" xr:uid="{00000000-0005-0000-0000-0000CB0B0000}"/>
    <cellStyle name="20% - Accent1 3 6 3 4 2" xfId="53931" xr:uid="{00000000-0005-0000-0000-0000CC0B0000}"/>
    <cellStyle name="20% - Accent1 3 6 3 5" xfId="32986" xr:uid="{00000000-0005-0000-0000-0000CD0B0000}"/>
    <cellStyle name="20% - Accent1 3 6 3 6" xfId="40770" xr:uid="{00000000-0005-0000-0000-0000CE0B0000}"/>
    <cellStyle name="20% - Accent1 3 6 4" xfId="9340" xr:uid="{00000000-0005-0000-0000-0000CF0B0000}"/>
    <cellStyle name="20% - Accent1 3 6 4 2" xfId="22499" xr:uid="{00000000-0005-0000-0000-0000D00B0000}"/>
    <cellStyle name="20% - Accent1 3 6 4 2 2" xfId="59837" xr:uid="{00000000-0005-0000-0000-0000D10B0000}"/>
    <cellStyle name="20% - Accent1 3 6 4 3" xfId="35698" xr:uid="{00000000-0005-0000-0000-0000D20B0000}"/>
    <cellStyle name="20% - Accent1 3 6 4 4" xfId="46678" xr:uid="{00000000-0005-0000-0000-0000D30B0000}"/>
    <cellStyle name="20% - Accent1 3 6 5" xfId="4617" xr:uid="{00000000-0005-0000-0000-0000D40B0000}"/>
    <cellStyle name="20% - Accent1 3 6 5 2" xfId="17776" xr:uid="{00000000-0005-0000-0000-0000D50B0000}"/>
    <cellStyle name="20% - Accent1 3 6 5 2 2" xfId="55114" xr:uid="{00000000-0005-0000-0000-0000D60B0000}"/>
    <cellStyle name="20% - Accent1 3 6 5 3" xfId="30274" xr:uid="{00000000-0005-0000-0000-0000D70B0000}"/>
    <cellStyle name="20% - Accent1 3 6 5 4" xfId="41955" xr:uid="{00000000-0005-0000-0000-0000D80B0000}"/>
    <cellStyle name="20% - Accent1 3 6 6" xfId="14064" xr:uid="{00000000-0005-0000-0000-0000D90B0000}"/>
    <cellStyle name="20% - Accent1 3 6 6 2" xfId="51402" xr:uid="{00000000-0005-0000-0000-0000DA0B0000}"/>
    <cellStyle name="20% - Accent1 3 6 7" xfId="27392" xr:uid="{00000000-0005-0000-0000-0000DB0B0000}"/>
    <cellStyle name="20% - Accent1 3 6 8" xfId="38241" xr:uid="{00000000-0005-0000-0000-0000DC0B0000}"/>
    <cellStyle name="20% - Accent1 3 7" xfId="1072" xr:uid="{00000000-0005-0000-0000-0000DD0B0000}"/>
    <cellStyle name="20% - Accent1 3 7 2" xfId="2252" xr:uid="{00000000-0005-0000-0000-0000DE0B0000}"/>
    <cellStyle name="20% - Accent1 3 7 2 2" xfId="8326" xr:uid="{00000000-0005-0000-0000-0000DF0B0000}"/>
    <cellStyle name="20% - Accent1 3 7 2 2 2" xfId="13049" xr:uid="{00000000-0005-0000-0000-0000E00B0000}"/>
    <cellStyle name="20% - Accent1 3 7 2 2 2 2" xfId="26208" xr:uid="{00000000-0005-0000-0000-0000E10B0000}"/>
    <cellStyle name="20% - Accent1 3 7 2 2 2 2 2" xfId="63546" xr:uid="{00000000-0005-0000-0000-0000E20B0000}"/>
    <cellStyle name="20% - Accent1 3 7 2 2 2 3" xfId="50387" xr:uid="{00000000-0005-0000-0000-0000E30B0000}"/>
    <cellStyle name="20% - Accent1 3 7 2 2 3" xfId="21485" xr:uid="{00000000-0005-0000-0000-0000E40B0000}"/>
    <cellStyle name="20% - Accent1 3 7 2 2 3 2" xfId="58823" xr:uid="{00000000-0005-0000-0000-0000E50B0000}"/>
    <cellStyle name="20% - Accent1 3 7 2 2 4" xfId="34504" xr:uid="{00000000-0005-0000-0000-0000E60B0000}"/>
    <cellStyle name="20% - Accent1 3 7 2 2 5" xfId="45664" xr:uid="{00000000-0005-0000-0000-0000E70B0000}"/>
    <cellStyle name="20% - Accent1 3 7 2 3" xfId="10689" xr:uid="{00000000-0005-0000-0000-0000E80B0000}"/>
    <cellStyle name="20% - Accent1 3 7 2 3 2" xfId="23848" xr:uid="{00000000-0005-0000-0000-0000E90B0000}"/>
    <cellStyle name="20% - Accent1 3 7 2 3 2 2" xfId="61186" xr:uid="{00000000-0005-0000-0000-0000EA0B0000}"/>
    <cellStyle name="20% - Accent1 3 7 2 3 3" xfId="37216" xr:uid="{00000000-0005-0000-0000-0000EB0B0000}"/>
    <cellStyle name="20% - Accent1 3 7 2 3 4" xfId="48027" xr:uid="{00000000-0005-0000-0000-0000EC0B0000}"/>
    <cellStyle name="20% - Accent1 3 7 2 4" xfId="5966" xr:uid="{00000000-0005-0000-0000-0000ED0B0000}"/>
    <cellStyle name="20% - Accent1 3 7 2 4 2" xfId="19125" xr:uid="{00000000-0005-0000-0000-0000EE0B0000}"/>
    <cellStyle name="20% - Accent1 3 7 2 4 2 2" xfId="56463" xr:uid="{00000000-0005-0000-0000-0000EF0B0000}"/>
    <cellStyle name="20% - Accent1 3 7 2 4 3" xfId="31792" xr:uid="{00000000-0005-0000-0000-0000F00B0000}"/>
    <cellStyle name="20% - Accent1 3 7 2 4 4" xfId="43304" xr:uid="{00000000-0005-0000-0000-0000F10B0000}"/>
    <cellStyle name="20% - Accent1 3 7 2 5" xfId="15413" xr:uid="{00000000-0005-0000-0000-0000F20B0000}"/>
    <cellStyle name="20% - Accent1 3 7 2 5 2" xfId="52751" xr:uid="{00000000-0005-0000-0000-0000F30B0000}"/>
    <cellStyle name="20% - Accent1 3 7 2 6" xfId="28910" xr:uid="{00000000-0005-0000-0000-0000F40B0000}"/>
    <cellStyle name="20% - Accent1 3 7 2 7" xfId="39590" xr:uid="{00000000-0005-0000-0000-0000F50B0000}"/>
    <cellStyle name="20% - Accent1 3 7 3" xfId="3601" xr:uid="{00000000-0005-0000-0000-0000F60B0000}"/>
    <cellStyle name="20% - Accent1 3 7 3 2" xfId="11869" xr:uid="{00000000-0005-0000-0000-0000F70B0000}"/>
    <cellStyle name="20% - Accent1 3 7 3 2 2" xfId="25028" xr:uid="{00000000-0005-0000-0000-0000F80B0000}"/>
    <cellStyle name="20% - Accent1 3 7 3 2 2 2" xfId="62366" xr:uid="{00000000-0005-0000-0000-0000F90B0000}"/>
    <cellStyle name="20% - Accent1 3 7 3 2 3" xfId="49207" xr:uid="{00000000-0005-0000-0000-0000FA0B0000}"/>
    <cellStyle name="20% - Accent1 3 7 3 3" xfId="7146" xr:uid="{00000000-0005-0000-0000-0000FB0B0000}"/>
    <cellStyle name="20% - Accent1 3 7 3 3 2" xfId="20305" xr:uid="{00000000-0005-0000-0000-0000FC0B0000}"/>
    <cellStyle name="20% - Accent1 3 7 3 3 2 2" xfId="57643" xr:uid="{00000000-0005-0000-0000-0000FD0B0000}"/>
    <cellStyle name="20% - Accent1 3 7 3 3 3" xfId="44484" xr:uid="{00000000-0005-0000-0000-0000FE0B0000}"/>
    <cellStyle name="20% - Accent1 3 7 3 4" xfId="16762" xr:uid="{00000000-0005-0000-0000-0000FF0B0000}"/>
    <cellStyle name="20% - Accent1 3 7 3 4 2" xfId="54100" xr:uid="{00000000-0005-0000-0000-0000000C0000}"/>
    <cellStyle name="20% - Accent1 3 7 3 5" xfId="33155" xr:uid="{00000000-0005-0000-0000-0000010C0000}"/>
    <cellStyle name="20% - Accent1 3 7 3 6" xfId="40939" xr:uid="{00000000-0005-0000-0000-0000020C0000}"/>
    <cellStyle name="20% - Accent1 3 7 4" xfId="9509" xr:uid="{00000000-0005-0000-0000-0000030C0000}"/>
    <cellStyle name="20% - Accent1 3 7 4 2" xfId="22668" xr:uid="{00000000-0005-0000-0000-0000040C0000}"/>
    <cellStyle name="20% - Accent1 3 7 4 2 2" xfId="60006" xr:uid="{00000000-0005-0000-0000-0000050C0000}"/>
    <cellStyle name="20% - Accent1 3 7 4 3" xfId="35867" xr:uid="{00000000-0005-0000-0000-0000060C0000}"/>
    <cellStyle name="20% - Accent1 3 7 4 4" xfId="46847" xr:uid="{00000000-0005-0000-0000-0000070C0000}"/>
    <cellStyle name="20% - Accent1 3 7 5" xfId="4786" xr:uid="{00000000-0005-0000-0000-0000080C0000}"/>
    <cellStyle name="20% - Accent1 3 7 5 2" xfId="17945" xr:uid="{00000000-0005-0000-0000-0000090C0000}"/>
    <cellStyle name="20% - Accent1 3 7 5 2 2" xfId="55283" xr:uid="{00000000-0005-0000-0000-00000A0C0000}"/>
    <cellStyle name="20% - Accent1 3 7 5 3" xfId="30443" xr:uid="{00000000-0005-0000-0000-00000B0C0000}"/>
    <cellStyle name="20% - Accent1 3 7 5 4" xfId="42124" xr:uid="{00000000-0005-0000-0000-00000C0C0000}"/>
    <cellStyle name="20% - Accent1 3 7 6" xfId="14233" xr:uid="{00000000-0005-0000-0000-00000D0C0000}"/>
    <cellStyle name="20% - Accent1 3 7 6 2" xfId="51571" xr:uid="{00000000-0005-0000-0000-00000E0C0000}"/>
    <cellStyle name="20% - Accent1 3 7 7" xfId="27561" xr:uid="{00000000-0005-0000-0000-00000F0C0000}"/>
    <cellStyle name="20% - Accent1 3 7 8" xfId="38410" xr:uid="{00000000-0005-0000-0000-0000100C0000}"/>
    <cellStyle name="20% - Accent1 3 8" xfId="1269" xr:uid="{00000000-0005-0000-0000-0000110C0000}"/>
    <cellStyle name="20% - Accent1 3 8 2" xfId="2618" xr:uid="{00000000-0005-0000-0000-0000120C0000}"/>
    <cellStyle name="20% - Accent1 3 8 2 2" xfId="12066" xr:uid="{00000000-0005-0000-0000-0000130C0000}"/>
    <cellStyle name="20% - Accent1 3 8 2 2 2" xfId="25225" xr:uid="{00000000-0005-0000-0000-0000140C0000}"/>
    <cellStyle name="20% - Accent1 3 8 2 2 2 2" xfId="62563" xr:uid="{00000000-0005-0000-0000-0000150C0000}"/>
    <cellStyle name="20% - Accent1 3 8 2 2 3" xfId="33521" xr:uid="{00000000-0005-0000-0000-0000160C0000}"/>
    <cellStyle name="20% - Accent1 3 8 2 2 4" xfId="49404" xr:uid="{00000000-0005-0000-0000-0000170C0000}"/>
    <cellStyle name="20% - Accent1 3 8 2 3" xfId="7343" xr:uid="{00000000-0005-0000-0000-0000180C0000}"/>
    <cellStyle name="20% - Accent1 3 8 2 3 2" xfId="20502" xr:uid="{00000000-0005-0000-0000-0000190C0000}"/>
    <cellStyle name="20% - Accent1 3 8 2 3 2 2" xfId="57840" xr:uid="{00000000-0005-0000-0000-00001A0C0000}"/>
    <cellStyle name="20% - Accent1 3 8 2 3 3" xfId="36233" xr:uid="{00000000-0005-0000-0000-00001B0C0000}"/>
    <cellStyle name="20% - Accent1 3 8 2 3 4" xfId="44681" xr:uid="{00000000-0005-0000-0000-00001C0C0000}"/>
    <cellStyle name="20% - Accent1 3 8 2 4" xfId="15779" xr:uid="{00000000-0005-0000-0000-00001D0C0000}"/>
    <cellStyle name="20% - Accent1 3 8 2 4 2" xfId="30809" xr:uid="{00000000-0005-0000-0000-00001E0C0000}"/>
    <cellStyle name="20% - Accent1 3 8 2 4 3" xfId="53117" xr:uid="{00000000-0005-0000-0000-00001F0C0000}"/>
    <cellStyle name="20% - Accent1 3 8 2 5" xfId="27927" xr:uid="{00000000-0005-0000-0000-0000200C0000}"/>
    <cellStyle name="20% - Accent1 3 8 2 6" xfId="39956" xr:uid="{00000000-0005-0000-0000-0000210C0000}"/>
    <cellStyle name="20% - Accent1 3 8 3" xfId="9706" xr:uid="{00000000-0005-0000-0000-0000220C0000}"/>
    <cellStyle name="20% - Accent1 3 8 3 2" xfId="22865" xr:uid="{00000000-0005-0000-0000-0000230C0000}"/>
    <cellStyle name="20% - Accent1 3 8 3 2 2" xfId="60203" xr:uid="{00000000-0005-0000-0000-0000240C0000}"/>
    <cellStyle name="20% - Accent1 3 8 3 3" xfId="32172" xr:uid="{00000000-0005-0000-0000-0000250C0000}"/>
    <cellStyle name="20% - Accent1 3 8 3 4" xfId="47044" xr:uid="{00000000-0005-0000-0000-0000260C0000}"/>
    <cellStyle name="20% - Accent1 3 8 4" xfId="4983" xr:uid="{00000000-0005-0000-0000-0000270C0000}"/>
    <cellStyle name="20% - Accent1 3 8 4 2" xfId="18142" xr:uid="{00000000-0005-0000-0000-0000280C0000}"/>
    <cellStyle name="20% - Accent1 3 8 4 2 2" xfId="55480" xr:uid="{00000000-0005-0000-0000-0000290C0000}"/>
    <cellStyle name="20% - Accent1 3 8 4 3" xfId="34884" xr:uid="{00000000-0005-0000-0000-00002A0C0000}"/>
    <cellStyle name="20% - Accent1 3 8 4 4" xfId="42321" xr:uid="{00000000-0005-0000-0000-00002B0C0000}"/>
    <cellStyle name="20% - Accent1 3 8 5" xfId="14430" xr:uid="{00000000-0005-0000-0000-00002C0C0000}"/>
    <cellStyle name="20% - Accent1 3 8 5 2" xfId="29460" xr:uid="{00000000-0005-0000-0000-00002D0C0000}"/>
    <cellStyle name="20% - Accent1 3 8 5 3" xfId="51768" xr:uid="{00000000-0005-0000-0000-00002E0C0000}"/>
    <cellStyle name="20% - Accent1 3 8 6" xfId="26578" xr:uid="{00000000-0005-0000-0000-00002F0C0000}"/>
    <cellStyle name="20% - Accent1 3 8 7" xfId="38607" xr:uid="{00000000-0005-0000-0000-0000300C0000}"/>
    <cellStyle name="20% - Accent1 3 9" xfId="2421" xr:uid="{00000000-0005-0000-0000-0000310C0000}"/>
    <cellStyle name="20% - Accent1 3 9 2" xfId="10886" xr:uid="{00000000-0005-0000-0000-0000320C0000}"/>
    <cellStyle name="20% - Accent1 3 9 2 2" xfId="24045" xr:uid="{00000000-0005-0000-0000-0000330C0000}"/>
    <cellStyle name="20% - Accent1 3 9 2 2 2" xfId="61383" xr:uid="{00000000-0005-0000-0000-0000340C0000}"/>
    <cellStyle name="20% - Accent1 3 9 2 3" xfId="33324" xr:uid="{00000000-0005-0000-0000-0000350C0000}"/>
    <cellStyle name="20% - Accent1 3 9 2 4" xfId="48224" xr:uid="{00000000-0005-0000-0000-0000360C0000}"/>
    <cellStyle name="20% - Accent1 3 9 3" xfId="6163" xr:uid="{00000000-0005-0000-0000-0000370C0000}"/>
    <cellStyle name="20% - Accent1 3 9 3 2" xfId="19322" xr:uid="{00000000-0005-0000-0000-0000380C0000}"/>
    <cellStyle name="20% - Accent1 3 9 3 2 2" xfId="56660" xr:uid="{00000000-0005-0000-0000-0000390C0000}"/>
    <cellStyle name="20% - Accent1 3 9 3 3" xfId="36036" xr:uid="{00000000-0005-0000-0000-00003A0C0000}"/>
    <cellStyle name="20% - Accent1 3 9 3 4" xfId="43501" xr:uid="{00000000-0005-0000-0000-00003B0C0000}"/>
    <cellStyle name="20% - Accent1 3 9 4" xfId="15582" xr:uid="{00000000-0005-0000-0000-00003C0C0000}"/>
    <cellStyle name="20% - Accent1 3 9 4 2" xfId="30612" xr:uid="{00000000-0005-0000-0000-00003D0C0000}"/>
    <cellStyle name="20% - Accent1 3 9 4 3" xfId="52920" xr:uid="{00000000-0005-0000-0000-00003E0C0000}"/>
    <cellStyle name="20% - Accent1 3 9 5" xfId="27730" xr:uid="{00000000-0005-0000-0000-00003F0C0000}"/>
    <cellStyle name="20% - Accent1 3 9 6" xfId="39759" xr:uid="{00000000-0005-0000-0000-0000400C0000}"/>
    <cellStyle name="20% - Accent1 4" xfId="115" xr:uid="{00000000-0005-0000-0000-0000410C0000}"/>
    <cellStyle name="20% - Accent1 4 10" xfId="8554" xr:uid="{00000000-0005-0000-0000-0000420C0000}"/>
    <cellStyle name="20% - Accent1 4 10 2" xfId="21713" xr:uid="{00000000-0005-0000-0000-0000430C0000}"/>
    <cellStyle name="20% - Accent1 4 10 2 2" xfId="59051" xr:uid="{00000000-0005-0000-0000-0000440C0000}"/>
    <cellStyle name="20% - Accent1 4 10 3" xfId="29291" xr:uid="{00000000-0005-0000-0000-0000450C0000}"/>
    <cellStyle name="20% - Accent1 4 10 4" xfId="45892" xr:uid="{00000000-0005-0000-0000-0000460C0000}"/>
    <cellStyle name="20% - Accent1 4 11" xfId="3831" xr:uid="{00000000-0005-0000-0000-0000470C0000}"/>
    <cellStyle name="20% - Accent1 4 11 2" xfId="16990" xr:uid="{00000000-0005-0000-0000-0000480C0000}"/>
    <cellStyle name="20% - Accent1 4 11 2 2" xfId="54328" xr:uid="{00000000-0005-0000-0000-0000490C0000}"/>
    <cellStyle name="20% - Accent1 4 11 3" xfId="32003" xr:uid="{00000000-0005-0000-0000-00004A0C0000}"/>
    <cellStyle name="20% - Accent1 4 11 4" xfId="41169" xr:uid="{00000000-0005-0000-0000-00004B0C0000}"/>
    <cellStyle name="20% - Accent1 4 12" xfId="13278" xr:uid="{00000000-0005-0000-0000-00004C0C0000}"/>
    <cellStyle name="20% - Accent1 4 12 2" xfId="34715" xr:uid="{00000000-0005-0000-0000-00004D0C0000}"/>
    <cellStyle name="20% - Accent1 4 12 3" xfId="50616" xr:uid="{00000000-0005-0000-0000-00004E0C0000}"/>
    <cellStyle name="20% - Accent1 4 13" xfId="29122" xr:uid="{00000000-0005-0000-0000-00004F0C0000}"/>
    <cellStyle name="20% - Accent1 4 14" xfId="26409" xr:uid="{00000000-0005-0000-0000-0000500C0000}"/>
    <cellStyle name="20% - Accent1 4 15" xfId="37455" xr:uid="{00000000-0005-0000-0000-0000510C0000}"/>
    <cellStyle name="20% - Accent1 4 2" xfId="227" xr:uid="{00000000-0005-0000-0000-0000520C0000}"/>
    <cellStyle name="20% - Accent1 4 2 10" xfId="3943" xr:uid="{00000000-0005-0000-0000-0000530C0000}"/>
    <cellStyle name="20% - Accent1 4 2 10 2" xfId="17102" xr:uid="{00000000-0005-0000-0000-0000540C0000}"/>
    <cellStyle name="20% - Accent1 4 2 10 2 2" xfId="54440" xr:uid="{00000000-0005-0000-0000-0000550C0000}"/>
    <cellStyle name="20% - Accent1 4 2 10 3" xfId="32088" xr:uid="{00000000-0005-0000-0000-0000560C0000}"/>
    <cellStyle name="20% - Accent1 4 2 10 4" xfId="41281" xr:uid="{00000000-0005-0000-0000-0000570C0000}"/>
    <cellStyle name="20% - Accent1 4 2 11" xfId="13390" xr:uid="{00000000-0005-0000-0000-0000580C0000}"/>
    <cellStyle name="20% - Accent1 4 2 11 2" xfId="34800" xr:uid="{00000000-0005-0000-0000-0000590C0000}"/>
    <cellStyle name="20% - Accent1 4 2 11 3" xfId="50728" xr:uid="{00000000-0005-0000-0000-00005A0C0000}"/>
    <cellStyle name="20% - Accent1 4 2 12" xfId="29207" xr:uid="{00000000-0005-0000-0000-00005B0C0000}"/>
    <cellStyle name="20% - Accent1 4 2 13" xfId="26494" xr:uid="{00000000-0005-0000-0000-00005C0C0000}"/>
    <cellStyle name="20% - Accent1 4 2 14" xfId="37567" xr:uid="{00000000-0005-0000-0000-00005D0C0000}"/>
    <cellStyle name="20% - Accent1 4 2 2" xfId="648" xr:uid="{00000000-0005-0000-0000-00005E0C0000}"/>
    <cellStyle name="20% - Accent1 4 2 2 2" xfId="1830" xr:uid="{00000000-0005-0000-0000-00005F0C0000}"/>
    <cellStyle name="20% - Accent1 4 2 2 2 2" xfId="7904" xr:uid="{00000000-0005-0000-0000-0000600C0000}"/>
    <cellStyle name="20% - Accent1 4 2 2 2 2 2" xfId="12627" xr:uid="{00000000-0005-0000-0000-0000610C0000}"/>
    <cellStyle name="20% - Accent1 4 2 2 2 2 2 2" xfId="25786" xr:uid="{00000000-0005-0000-0000-0000620C0000}"/>
    <cellStyle name="20% - Accent1 4 2 2 2 2 2 2 2" xfId="63124" xr:uid="{00000000-0005-0000-0000-0000630C0000}"/>
    <cellStyle name="20% - Accent1 4 2 2 2 2 2 3" xfId="49965" xr:uid="{00000000-0005-0000-0000-0000640C0000}"/>
    <cellStyle name="20% - Accent1 4 2 2 2 2 3" xfId="21063" xr:uid="{00000000-0005-0000-0000-0000650C0000}"/>
    <cellStyle name="20% - Accent1 4 2 2 2 2 3 2" xfId="58401" xr:uid="{00000000-0005-0000-0000-0000660C0000}"/>
    <cellStyle name="20% - Accent1 4 2 2 2 2 4" xfId="34082" xr:uid="{00000000-0005-0000-0000-0000670C0000}"/>
    <cellStyle name="20% - Accent1 4 2 2 2 2 5" xfId="45242" xr:uid="{00000000-0005-0000-0000-0000680C0000}"/>
    <cellStyle name="20% - Accent1 4 2 2 2 3" xfId="10267" xr:uid="{00000000-0005-0000-0000-0000690C0000}"/>
    <cellStyle name="20% - Accent1 4 2 2 2 3 2" xfId="23426" xr:uid="{00000000-0005-0000-0000-00006A0C0000}"/>
    <cellStyle name="20% - Accent1 4 2 2 2 3 2 2" xfId="60764" xr:uid="{00000000-0005-0000-0000-00006B0C0000}"/>
    <cellStyle name="20% - Accent1 4 2 2 2 3 3" xfId="36794" xr:uid="{00000000-0005-0000-0000-00006C0C0000}"/>
    <cellStyle name="20% - Accent1 4 2 2 2 3 4" xfId="47605" xr:uid="{00000000-0005-0000-0000-00006D0C0000}"/>
    <cellStyle name="20% - Accent1 4 2 2 2 4" xfId="5544" xr:uid="{00000000-0005-0000-0000-00006E0C0000}"/>
    <cellStyle name="20% - Accent1 4 2 2 2 4 2" xfId="18703" xr:uid="{00000000-0005-0000-0000-00006F0C0000}"/>
    <cellStyle name="20% - Accent1 4 2 2 2 4 2 2" xfId="56041" xr:uid="{00000000-0005-0000-0000-0000700C0000}"/>
    <cellStyle name="20% - Accent1 4 2 2 2 4 3" xfId="31370" xr:uid="{00000000-0005-0000-0000-0000710C0000}"/>
    <cellStyle name="20% - Accent1 4 2 2 2 4 4" xfId="42882" xr:uid="{00000000-0005-0000-0000-0000720C0000}"/>
    <cellStyle name="20% - Accent1 4 2 2 2 5" xfId="14991" xr:uid="{00000000-0005-0000-0000-0000730C0000}"/>
    <cellStyle name="20% - Accent1 4 2 2 2 5 2" xfId="52329" xr:uid="{00000000-0005-0000-0000-0000740C0000}"/>
    <cellStyle name="20% - Accent1 4 2 2 2 6" xfId="28488" xr:uid="{00000000-0005-0000-0000-0000750C0000}"/>
    <cellStyle name="20% - Accent1 4 2 2 2 7" xfId="39168" xr:uid="{00000000-0005-0000-0000-0000760C0000}"/>
    <cellStyle name="20% - Accent1 4 2 2 3" xfId="3179" xr:uid="{00000000-0005-0000-0000-0000770C0000}"/>
    <cellStyle name="20% - Accent1 4 2 2 3 2" xfId="11447" xr:uid="{00000000-0005-0000-0000-0000780C0000}"/>
    <cellStyle name="20% - Accent1 4 2 2 3 2 2" xfId="24606" xr:uid="{00000000-0005-0000-0000-0000790C0000}"/>
    <cellStyle name="20% - Accent1 4 2 2 3 2 2 2" xfId="61944" xr:uid="{00000000-0005-0000-0000-00007A0C0000}"/>
    <cellStyle name="20% - Accent1 4 2 2 3 2 3" xfId="48785" xr:uid="{00000000-0005-0000-0000-00007B0C0000}"/>
    <cellStyle name="20% - Accent1 4 2 2 3 3" xfId="6724" xr:uid="{00000000-0005-0000-0000-00007C0C0000}"/>
    <cellStyle name="20% - Accent1 4 2 2 3 3 2" xfId="19883" xr:uid="{00000000-0005-0000-0000-00007D0C0000}"/>
    <cellStyle name="20% - Accent1 4 2 2 3 3 2 2" xfId="57221" xr:uid="{00000000-0005-0000-0000-00007E0C0000}"/>
    <cellStyle name="20% - Accent1 4 2 2 3 3 3" xfId="44062" xr:uid="{00000000-0005-0000-0000-00007F0C0000}"/>
    <cellStyle name="20% - Accent1 4 2 2 3 4" xfId="16340" xr:uid="{00000000-0005-0000-0000-0000800C0000}"/>
    <cellStyle name="20% - Accent1 4 2 2 3 4 2" xfId="53678" xr:uid="{00000000-0005-0000-0000-0000810C0000}"/>
    <cellStyle name="20% - Accent1 4 2 2 3 5" xfId="32733" xr:uid="{00000000-0005-0000-0000-0000820C0000}"/>
    <cellStyle name="20% - Accent1 4 2 2 3 6" xfId="40517" xr:uid="{00000000-0005-0000-0000-0000830C0000}"/>
    <cellStyle name="20% - Accent1 4 2 2 4" xfId="9087" xr:uid="{00000000-0005-0000-0000-0000840C0000}"/>
    <cellStyle name="20% - Accent1 4 2 2 4 2" xfId="22246" xr:uid="{00000000-0005-0000-0000-0000850C0000}"/>
    <cellStyle name="20% - Accent1 4 2 2 4 2 2" xfId="59584" xr:uid="{00000000-0005-0000-0000-0000860C0000}"/>
    <cellStyle name="20% - Accent1 4 2 2 4 3" xfId="35445" xr:uid="{00000000-0005-0000-0000-0000870C0000}"/>
    <cellStyle name="20% - Accent1 4 2 2 4 4" xfId="46425" xr:uid="{00000000-0005-0000-0000-0000880C0000}"/>
    <cellStyle name="20% - Accent1 4 2 2 5" xfId="4364" xr:uid="{00000000-0005-0000-0000-0000890C0000}"/>
    <cellStyle name="20% - Accent1 4 2 2 5 2" xfId="17523" xr:uid="{00000000-0005-0000-0000-00008A0C0000}"/>
    <cellStyle name="20% - Accent1 4 2 2 5 2 2" xfId="54861" xr:uid="{00000000-0005-0000-0000-00008B0C0000}"/>
    <cellStyle name="20% - Accent1 4 2 2 5 3" xfId="30021" xr:uid="{00000000-0005-0000-0000-00008C0C0000}"/>
    <cellStyle name="20% - Accent1 4 2 2 5 4" xfId="41702" xr:uid="{00000000-0005-0000-0000-00008D0C0000}"/>
    <cellStyle name="20% - Accent1 4 2 2 6" xfId="13811" xr:uid="{00000000-0005-0000-0000-00008E0C0000}"/>
    <cellStyle name="20% - Accent1 4 2 2 6 2" xfId="51149" xr:uid="{00000000-0005-0000-0000-00008F0C0000}"/>
    <cellStyle name="20% - Accent1 4 2 2 7" xfId="27139" xr:uid="{00000000-0005-0000-0000-0000900C0000}"/>
    <cellStyle name="20% - Accent1 4 2 2 8" xfId="37988" xr:uid="{00000000-0005-0000-0000-0000910C0000}"/>
    <cellStyle name="20% - Accent1 4 2 3" xfId="424" xr:uid="{00000000-0005-0000-0000-0000920C0000}"/>
    <cellStyle name="20% - Accent1 4 2 3 2" xfId="1606" xr:uid="{00000000-0005-0000-0000-0000930C0000}"/>
    <cellStyle name="20% - Accent1 4 2 3 2 2" xfId="7680" xr:uid="{00000000-0005-0000-0000-0000940C0000}"/>
    <cellStyle name="20% - Accent1 4 2 3 2 2 2" xfId="12403" xr:uid="{00000000-0005-0000-0000-0000950C0000}"/>
    <cellStyle name="20% - Accent1 4 2 3 2 2 2 2" xfId="25562" xr:uid="{00000000-0005-0000-0000-0000960C0000}"/>
    <cellStyle name="20% - Accent1 4 2 3 2 2 2 2 2" xfId="62900" xr:uid="{00000000-0005-0000-0000-0000970C0000}"/>
    <cellStyle name="20% - Accent1 4 2 3 2 2 2 3" xfId="49741" xr:uid="{00000000-0005-0000-0000-0000980C0000}"/>
    <cellStyle name="20% - Accent1 4 2 3 2 2 3" xfId="20839" xr:uid="{00000000-0005-0000-0000-0000990C0000}"/>
    <cellStyle name="20% - Accent1 4 2 3 2 2 3 2" xfId="58177" xr:uid="{00000000-0005-0000-0000-00009A0C0000}"/>
    <cellStyle name="20% - Accent1 4 2 3 2 2 4" xfId="33858" xr:uid="{00000000-0005-0000-0000-00009B0C0000}"/>
    <cellStyle name="20% - Accent1 4 2 3 2 2 5" xfId="45018" xr:uid="{00000000-0005-0000-0000-00009C0C0000}"/>
    <cellStyle name="20% - Accent1 4 2 3 2 3" xfId="10043" xr:uid="{00000000-0005-0000-0000-00009D0C0000}"/>
    <cellStyle name="20% - Accent1 4 2 3 2 3 2" xfId="23202" xr:uid="{00000000-0005-0000-0000-00009E0C0000}"/>
    <cellStyle name="20% - Accent1 4 2 3 2 3 2 2" xfId="60540" xr:uid="{00000000-0005-0000-0000-00009F0C0000}"/>
    <cellStyle name="20% - Accent1 4 2 3 2 3 3" xfId="36570" xr:uid="{00000000-0005-0000-0000-0000A00C0000}"/>
    <cellStyle name="20% - Accent1 4 2 3 2 3 4" xfId="47381" xr:uid="{00000000-0005-0000-0000-0000A10C0000}"/>
    <cellStyle name="20% - Accent1 4 2 3 2 4" xfId="5320" xr:uid="{00000000-0005-0000-0000-0000A20C0000}"/>
    <cellStyle name="20% - Accent1 4 2 3 2 4 2" xfId="18479" xr:uid="{00000000-0005-0000-0000-0000A30C0000}"/>
    <cellStyle name="20% - Accent1 4 2 3 2 4 2 2" xfId="55817" xr:uid="{00000000-0005-0000-0000-0000A40C0000}"/>
    <cellStyle name="20% - Accent1 4 2 3 2 4 3" xfId="31146" xr:uid="{00000000-0005-0000-0000-0000A50C0000}"/>
    <cellStyle name="20% - Accent1 4 2 3 2 4 4" xfId="42658" xr:uid="{00000000-0005-0000-0000-0000A60C0000}"/>
    <cellStyle name="20% - Accent1 4 2 3 2 5" xfId="14767" xr:uid="{00000000-0005-0000-0000-0000A70C0000}"/>
    <cellStyle name="20% - Accent1 4 2 3 2 5 2" xfId="52105" xr:uid="{00000000-0005-0000-0000-0000A80C0000}"/>
    <cellStyle name="20% - Accent1 4 2 3 2 6" xfId="28264" xr:uid="{00000000-0005-0000-0000-0000A90C0000}"/>
    <cellStyle name="20% - Accent1 4 2 3 2 7" xfId="38944" xr:uid="{00000000-0005-0000-0000-0000AA0C0000}"/>
    <cellStyle name="20% - Accent1 4 2 3 3" xfId="2955" xr:uid="{00000000-0005-0000-0000-0000AB0C0000}"/>
    <cellStyle name="20% - Accent1 4 2 3 3 2" xfId="11223" xr:uid="{00000000-0005-0000-0000-0000AC0C0000}"/>
    <cellStyle name="20% - Accent1 4 2 3 3 2 2" xfId="24382" xr:uid="{00000000-0005-0000-0000-0000AD0C0000}"/>
    <cellStyle name="20% - Accent1 4 2 3 3 2 2 2" xfId="61720" xr:uid="{00000000-0005-0000-0000-0000AE0C0000}"/>
    <cellStyle name="20% - Accent1 4 2 3 3 2 3" xfId="48561" xr:uid="{00000000-0005-0000-0000-0000AF0C0000}"/>
    <cellStyle name="20% - Accent1 4 2 3 3 3" xfId="6500" xr:uid="{00000000-0005-0000-0000-0000B00C0000}"/>
    <cellStyle name="20% - Accent1 4 2 3 3 3 2" xfId="19659" xr:uid="{00000000-0005-0000-0000-0000B10C0000}"/>
    <cellStyle name="20% - Accent1 4 2 3 3 3 2 2" xfId="56997" xr:uid="{00000000-0005-0000-0000-0000B20C0000}"/>
    <cellStyle name="20% - Accent1 4 2 3 3 3 3" xfId="43838" xr:uid="{00000000-0005-0000-0000-0000B30C0000}"/>
    <cellStyle name="20% - Accent1 4 2 3 3 4" xfId="16116" xr:uid="{00000000-0005-0000-0000-0000B40C0000}"/>
    <cellStyle name="20% - Accent1 4 2 3 3 4 2" xfId="53454" xr:uid="{00000000-0005-0000-0000-0000B50C0000}"/>
    <cellStyle name="20% - Accent1 4 2 3 3 5" xfId="32509" xr:uid="{00000000-0005-0000-0000-0000B60C0000}"/>
    <cellStyle name="20% - Accent1 4 2 3 3 6" xfId="40293" xr:uid="{00000000-0005-0000-0000-0000B70C0000}"/>
    <cellStyle name="20% - Accent1 4 2 3 4" xfId="8863" xr:uid="{00000000-0005-0000-0000-0000B80C0000}"/>
    <cellStyle name="20% - Accent1 4 2 3 4 2" xfId="22022" xr:uid="{00000000-0005-0000-0000-0000B90C0000}"/>
    <cellStyle name="20% - Accent1 4 2 3 4 2 2" xfId="59360" xr:uid="{00000000-0005-0000-0000-0000BA0C0000}"/>
    <cellStyle name="20% - Accent1 4 2 3 4 3" xfId="35221" xr:uid="{00000000-0005-0000-0000-0000BB0C0000}"/>
    <cellStyle name="20% - Accent1 4 2 3 4 4" xfId="46201" xr:uid="{00000000-0005-0000-0000-0000BC0C0000}"/>
    <cellStyle name="20% - Accent1 4 2 3 5" xfId="4140" xr:uid="{00000000-0005-0000-0000-0000BD0C0000}"/>
    <cellStyle name="20% - Accent1 4 2 3 5 2" xfId="17299" xr:uid="{00000000-0005-0000-0000-0000BE0C0000}"/>
    <cellStyle name="20% - Accent1 4 2 3 5 2 2" xfId="54637" xr:uid="{00000000-0005-0000-0000-0000BF0C0000}"/>
    <cellStyle name="20% - Accent1 4 2 3 5 3" xfId="29797" xr:uid="{00000000-0005-0000-0000-0000C00C0000}"/>
    <cellStyle name="20% - Accent1 4 2 3 5 4" xfId="41478" xr:uid="{00000000-0005-0000-0000-0000C10C0000}"/>
    <cellStyle name="20% - Accent1 4 2 3 6" xfId="13587" xr:uid="{00000000-0005-0000-0000-0000C20C0000}"/>
    <cellStyle name="20% - Accent1 4 2 3 6 2" xfId="50925" xr:uid="{00000000-0005-0000-0000-0000C30C0000}"/>
    <cellStyle name="20% - Accent1 4 2 3 7" xfId="26915" xr:uid="{00000000-0005-0000-0000-0000C40C0000}"/>
    <cellStyle name="20% - Accent1 4 2 3 8" xfId="37764" xr:uid="{00000000-0005-0000-0000-0000C50C0000}"/>
    <cellStyle name="20% - Accent1 4 2 4" xfId="845" xr:uid="{00000000-0005-0000-0000-0000C60C0000}"/>
    <cellStyle name="20% - Accent1 4 2 4 2" xfId="2027" xr:uid="{00000000-0005-0000-0000-0000C70C0000}"/>
    <cellStyle name="20% - Accent1 4 2 4 2 2" xfId="8101" xr:uid="{00000000-0005-0000-0000-0000C80C0000}"/>
    <cellStyle name="20% - Accent1 4 2 4 2 2 2" xfId="12824" xr:uid="{00000000-0005-0000-0000-0000C90C0000}"/>
    <cellStyle name="20% - Accent1 4 2 4 2 2 2 2" xfId="25983" xr:uid="{00000000-0005-0000-0000-0000CA0C0000}"/>
    <cellStyle name="20% - Accent1 4 2 4 2 2 2 2 2" xfId="63321" xr:uid="{00000000-0005-0000-0000-0000CB0C0000}"/>
    <cellStyle name="20% - Accent1 4 2 4 2 2 2 3" xfId="50162" xr:uid="{00000000-0005-0000-0000-0000CC0C0000}"/>
    <cellStyle name="20% - Accent1 4 2 4 2 2 3" xfId="21260" xr:uid="{00000000-0005-0000-0000-0000CD0C0000}"/>
    <cellStyle name="20% - Accent1 4 2 4 2 2 3 2" xfId="58598" xr:uid="{00000000-0005-0000-0000-0000CE0C0000}"/>
    <cellStyle name="20% - Accent1 4 2 4 2 2 4" xfId="34279" xr:uid="{00000000-0005-0000-0000-0000CF0C0000}"/>
    <cellStyle name="20% - Accent1 4 2 4 2 2 5" xfId="45439" xr:uid="{00000000-0005-0000-0000-0000D00C0000}"/>
    <cellStyle name="20% - Accent1 4 2 4 2 3" xfId="10464" xr:uid="{00000000-0005-0000-0000-0000D10C0000}"/>
    <cellStyle name="20% - Accent1 4 2 4 2 3 2" xfId="23623" xr:uid="{00000000-0005-0000-0000-0000D20C0000}"/>
    <cellStyle name="20% - Accent1 4 2 4 2 3 2 2" xfId="60961" xr:uid="{00000000-0005-0000-0000-0000D30C0000}"/>
    <cellStyle name="20% - Accent1 4 2 4 2 3 3" xfId="36991" xr:uid="{00000000-0005-0000-0000-0000D40C0000}"/>
    <cellStyle name="20% - Accent1 4 2 4 2 3 4" xfId="47802" xr:uid="{00000000-0005-0000-0000-0000D50C0000}"/>
    <cellStyle name="20% - Accent1 4 2 4 2 4" xfId="5741" xr:uid="{00000000-0005-0000-0000-0000D60C0000}"/>
    <cellStyle name="20% - Accent1 4 2 4 2 4 2" xfId="18900" xr:uid="{00000000-0005-0000-0000-0000D70C0000}"/>
    <cellStyle name="20% - Accent1 4 2 4 2 4 2 2" xfId="56238" xr:uid="{00000000-0005-0000-0000-0000D80C0000}"/>
    <cellStyle name="20% - Accent1 4 2 4 2 4 3" xfId="31567" xr:uid="{00000000-0005-0000-0000-0000D90C0000}"/>
    <cellStyle name="20% - Accent1 4 2 4 2 4 4" xfId="43079" xr:uid="{00000000-0005-0000-0000-0000DA0C0000}"/>
    <cellStyle name="20% - Accent1 4 2 4 2 5" xfId="15188" xr:uid="{00000000-0005-0000-0000-0000DB0C0000}"/>
    <cellStyle name="20% - Accent1 4 2 4 2 5 2" xfId="52526" xr:uid="{00000000-0005-0000-0000-0000DC0C0000}"/>
    <cellStyle name="20% - Accent1 4 2 4 2 6" xfId="28685" xr:uid="{00000000-0005-0000-0000-0000DD0C0000}"/>
    <cellStyle name="20% - Accent1 4 2 4 2 7" xfId="39365" xr:uid="{00000000-0005-0000-0000-0000DE0C0000}"/>
    <cellStyle name="20% - Accent1 4 2 4 3" xfId="3376" xr:uid="{00000000-0005-0000-0000-0000DF0C0000}"/>
    <cellStyle name="20% - Accent1 4 2 4 3 2" xfId="11644" xr:uid="{00000000-0005-0000-0000-0000E00C0000}"/>
    <cellStyle name="20% - Accent1 4 2 4 3 2 2" xfId="24803" xr:uid="{00000000-0005-0000-0000-0000E10C0000}"/>
    <cellStyle name="20% - Accent1 4 2 4 3 2 2 2" xfId="62141" xr:uid="{00000000-0005-0000-0000-0000E20C0000}"/>
    <cellStyle name="20% - Accent1 4 2 4 3 2 3" xfId="48982" xr:uid="{00000000-0005-0000-0000-0000E30C0000}"/>
    <cellStyle name="20% - Accent1 4 2 4 3 3" xfId="6921" xr:uid="{00000000-0005-0000-0000-0000E40C0000}"/>
    <cellStyle name="20% - Accent1 4 2 4 3 3 2" xfId="20080" xr:uid="{00000000-0005-0000-0000-0000E50C0000}"/>
    <cellStyle name="20% - Accent1 4 2 4 3 3 2 2" xfId="57418" xr:uid="{00000000-0005-0000-0000-0000E60C0000}"/>
    <cellStyle name="20% - Accent1 4 2 4 3 3 3" xfId="44259" xr:uid="{00000000-0005-0000-0000-0000E70C0000}"/>
    <cellStyle name="20% - Accent1 4 2 4 3 4" xfId="16537" xr:uid="{00000000-0005-0000-0000-0000E80C0000}"/>
    <cellStyle name="20% - Accent1 4 2 4 3 4 2" xfId="53875" xr:uid="{00000000-0005-0000-0000-0000E90C0000}"/>
    <cellStyle name="20% - Accent1 4 2 4 3 5" xfId="32930" xr:uid="{00000000-0005-0000-0000-0000EA0C0000}"/>
    <cellStyle name="20% - Accent1 4 2 4 3 6" xfId="40714" xr:uid="{00000000-0005-0000-0000-0000EB0C0000}"/>
    <cellStyle name="20% - Accent1 4 2 4 4" xfId="9284" xr:uid="{00000000-0005-0000-0000-0000EC0C0000}"/>
    <cellStyle name="20% - Accent1 4 2 4 4 2" xfId="22443" xr:uid="{00000000-0005-0000-0000-0000ED0C0000}"/>
    <cellStyle name="20% - Accent1 4 2 4 4 2 2" xfId="59781" xr:uid="{00000000-0005-0000-0000-0000EE0C0000}"/>
    <cellStyle name="20% - Accent1 4 2 4 4 3" xfId="35642" xr:uid="{00000000-0005-0000-0000-0000EF0C0000}"/>
    <cellStyle name="20% - Accent1 4 2 4 4 4" xfId="46622" xr:uid="{00000000-0005-0000-0000-0000F00C0000}"/>
    <cellStyle name="20% - Accent1 4 2 4 5" xfId="4561" xr:uid="{00000000-0005-0000-0000-0000F10C0000}"/>
    <cellStyle name="20% - Accent1 4 2 4 5 2" xfId="17720" xr:uid="{00000000-0005-0000-0000-0000F20C0000}"/>
    <cellStyle name="20% - Accent1 4 2 4 5 2 2" xfId="55058" xr:uid="{00000000-0005-0000-0000-0000F30C0000}"/>
    <cellStyle name="20% - Accent1 4 2 4 5 3" xfId="30218" xr:uid="{00000000-0005-0000-0000-0000F40C0000}"/>
    <cellStyle name="20% - Accent1 4 2 4 5 4" xfId="41899" xr:uid="{00000000-0005-0000-0000-0000F50C0000}"/>
    <cellStyle name="20% - Accent1 4 2 4 6" xfId="14008" xr:uid="{00000000-0005-0000-0000-0000F60C0000}"/>
    <cellStyle name="20% - Accent1 4 2 4 6 2" xfId="51346" xr:uid="{00000000-0005-0000-0000-0000F70C0000}"/>
    <cellStyle name="20% - Accent1 4 2 4 7" xfId="27336" xr:uid="{00000000-0005-0000-0000-0000F80C0000}"/>
    <cellStyle name="20% - Accent1 4 2 4 8" xfId="38185" xr:uid="{00000000-0005-0000-0000-0000F90C0000}"/>
    <cellStyle name="20% - Accent1 4 2 5" xfId="1014" xr:uid="{00000000-0005-0000-0000-0000FA0C0000}"/>
    <cellStyle name="20% - Accent1 4 2 5 2" xfId="2196" xr:uid="{00000000-0005-0000-0000-0000FB0C0000}"/>
    <cellStyle name="20% - Accent1 4 2 5 2 2" xfId="8270" xr:uid="{00000000-0005-0000-0000-0000FC0C0000}"/>
    <cellStyle name="20% - Accent1 4 2 5 2 2 2" xfId="12993" xr:uid="{00000000-0005-0000-0000-0000FD0C0000}"/>
    <cellStyle name="20% - Accent1 4 2 5 2 2 2 2" xfId="26152" xr:uid="{00000000-0005-0000-0000-0000FE0C0000}"/>
    <cellStyle name="20% - Accent1 4 2 5 2 2 2 2 2" xfId="63490" xr:uid="{00000000-0005-0000-0000-0000FF0C0000}"/>
    <cellStyle name="20% - Accent1 4 2 5 2 2 2 3" xfId="50331" xr:uid="{00000000-0005-0000-0000-0000000D0000}"/>
    <cellStyle name="20% - Accent1 4 2 5 2 2 3" xfId="21429" xr:uid="{00000000-0005-0000-0000-0000010D0000}"/>
    <cellStyle name="20% - Accent1 4 2 5 2 2 3 2" xfId="58767" xr:uid="{00000000-0005-0000-0000-0000020D0000}"/>
    <cellStyle name="20% - Accent1 4 2 5 2 2 4" xfId="34448" xr:uid="{00000000-0005-0000-0000-0000030D0000}"/>
    <cellStyle name="20% - Accent1 4 2 5 2 2 5" xfId="45608" xr:uid="{00000000-0005-0000-0000-0000040D0000}"/>
    <cellStyle name="20% - Accent1 4 2 5 2 3" xfId="10633" xr:uid="{00000000-0005-0000-0000-0000050D0000}"/>
    <cellStyle name="20% - Accent1 4 2 5 2 3 2" xfId="23792" xr:uid="{00000000-0005-0000-0000-0000060D0000}"/>
    <cellStyle name="20% - Accent1 4 2 5 2 3 2 2" xfId="61130" xr:uid="{00000000-0005-0000-0000-0000070D0000}"/>
    <cellStyle name="20% - Accent1 4 2 5 2 3 3" xfId="37160" xr:uid="{00000000-0005-0000-0000-0000080D0000}"/>
    <cellStyle name="20% - Accent1 4 2 5 2 3 4" xfId="47971" xr:uid="{00000000-0005-0000-0000-0000090D0000}"/>
    <cellStyle name="20% - Accent1 4 2 5 2 4" xfId="5910" xr:uid="{00000000-0005-0000-0000-00000A0D0000}"/>
    <cellStyle name="20% - Accent1 4 2 5 2 4 2" xfId="19069" xr:uid="{00000000-0005-0000-0000-00000B0D0000}"/>
    <cellStyle name="20% - Accent1 4 2 5 2 4 2 2" xfId="56407" xr:uid="{00000000-0005-0000-0000-00000C0D0000}"/>
    <cellStyle name="20% - Accent1 4 2 5 2 4 3" xfId="31736" xr:uid="{00000000-0005-0000-0000-00000D0D0000}"/>
    <cellStyle name="20% - Accent1 4 2 5 2 4 4" xfId="43248" xr:uid="{00000000-0005-0000-0000-00000E0D0000}"/>
    <cellStyle name="20% - Accent1 4 2 5 2 5" xfId="15357" xr:uid="{00000000-0005-0000-0000-00000F0D0000}"/>
    <cellStyle name="20% - Accent1 4 2 5 2 5 2" xfId="52695" xr:uid="{00000000-0005-0000-0000-0000100D0000}"/>
    <cellStyle name="20% - Accent1 4 2 5 2 6" xfId="28854" xr:uid="{00000000-0005-0000-0000-0000110D0000}"/>
    <cellStyle name="20% - Accent1 4 2 5 2 7" xfId="39534" xr:uid="{00000000-0005-0000-0000-0000120D0000}"/>
    <cellStyle name="20% - Accent1 4 2 5 3" xfId="3545" xr:uid="{00000000-0005-0000-0000-0000130D0000}"/>
    <cellStyle name="20% - Accent1 4 2 5 3 2" xfId="11813" xr:uid="{00000000-0005-0000-0000-0000140D0000}"/>
    <cellStyle name="20% - Accent1 4 2 5 3 2 2" xfId="24972" xr:uid="{00000000-0005-0000-0000-0000150D0000}"/>
    <cellStyle name="20% - Accent1 4 2 5 3 2 2 2" xfId="62310" xr:uid="{00000000-0005-0000-0000-0000160D0000}"/>
    <cellStyle name="20% - Accent1 4 2 5 3 2 3" xfId="49151" xr:uid="{00000000-0005-0000-0000-0000170D0000}"/>
    <cellStyle name="20% - Accent1 4 2 5 3 3" xfId="7090" xr:uid="{00000000-0005-0000-0000-0000180D0000}"/>
    <cellStyle name="20% - Accent1 4 2 5 3 3 2" xfId="20249" xr:uid="{00000000-0005-0000-0000-0000190D0000}"/>
    <cellStyle name="20% - Accent1 4 2 5 3 3 2 2" xfId="57587" xr:uid="{00000000-0005-0000-0000-00001A0D0000}"/>
    <cellStyle name="20% - Accent1 4 2 5 3 3 3" xfId="44428" xr:uid="{00000000-0005-0000-0000-00001B0D0000}"/>
    <cellStyle name="20% - Accent1 4 2 5 3 4" xfId="16706" xr:uid="{00000000-0005-0000-0000-00001C0D0000}"/>
    <cellStyle name="20% - Accent1 4 2 5 3 4 2" xfId="54044" xr:uid="{00000000-0005-0000-0000-00001D0D0000}"/>
    <cellStyle name="20% - Accent1 4 2 5 3 5" xfId="33099" xr:uid="{00000000-0005-0000-0000-00001E0D0000}"/>
    <cellStyle name="20% - Accent1 4 2 5 3 6" xfId="40883" xr:uid="{00000000-0005-0000-0000-00001F0D0000}"/>
    <cellStyle name="20% - Accent1 4 2 5 4" xfId="9453" xr:uid="{00000000-0005-0000-0000-0000200D0000}"/>
    <cellStyle name="20% - Accent1 4 2 5 4 2" xfId="22612" xr:uid="{00000000-0005-0000-0000-0000210D0000}"/>
    <cellStyle name="20% - Accent1 4 2 5 4 2 2" xfId="59950" xr:uid="{00000000-0005-0000-0000-0000220D0000}"/>
    <cellStyle name="20% - Accent1 4 2 5 4 3" xfId="35811" xr:uid="{00000000-0005-0000-0000-0000230D0000}"/>
    <cellStyle name="20% - Accent1 4 2 5 4 4" xfId="46791" xr:uid="{00000000-0005-0000-0000-0000240D0000}"/>
    <cellStyle name="20% - Accent1 4 2 5 5" xfId="4730" xr:uid="{00000000-0005-0000-0000-0000250D0000}"/>
    <cellStyle name="20% - Accent1 4 2 5 5 2" xfId="17889" xr:uid="{00000000-0005-0000-0000-0000260D0000}"/>
    <cellStyle name="20% - Accent1 4 2 5 5 2 2" xfId="55227" xr:uid="{00000000-0005-0000-0000-0000270D0000}"/>
    <cellStyle name="20% - Accent1 4 2 5 5 3" xfId="30387" xr:uid="{00000000-0005-0000-0000-0000280D0000}"/>
    <cellStyle name="20% - Accent1 4 2 5 5 4" xfId="42068" xr:uid="{00000000-0005-0000-0000-0000290D0000}"/>
    <cellStyle name="20% - Accent1 4 2 5 6" xfId="14177" xr:uid="{00000000-0005-0000-0000-00002A0D0000}"/>
    <cellStyle name="20% - Accent1 4 2 5 6 2" xfId="51515" xr:uid="{00000000-0005-0000-0000-00002B0D0000}"/>
    <cellStyle name="20% - Accent1 4 2 5 7" xfId="27505" xr:uid="{00000000-0005-0000-0000-00002C0D0000}"/>
    <cellStyle name="20% - Accent1 4 2 5 8" xfId="38354" xr:uid="{00000000-0005-0000-0000-00002D0D0000}"/>
    <cellStyle name="20% - Accent1 4 2 6" xfId="1185" xr:uid="{00000000-0005-0000-0000-00002E0D0000}"/>
    <cellStyle name="20% - Accent1 4 2 6 2" xfId="2365" xr:uid="{00000000-0005-0000-0000-00002F0D0000}"/>
    <cellStyle name="20% - Accent1 4 2 6 2 2" xfId="8439" xr:uid="{00000000-0005-0000-0000-0000300D0000}"/>
    <cellStyle name="20% - Accent1 4 2 6 2 2 2" xfId="13162" xr:uid="{00000000-0005-0000-0000-0000310D0000}"/>
    <cellStyle name="20% - Accent1 4 2 6 2 2 2 2" xfId="26321" xr:uid="{00000000-0005-0000-0000-0000320D0000}"/>
    <cellStyle name="20% - Accent1 4 2 6 2 2 2 2 2" xfId="63659" xr:uid="{00000000-0005-0000-0000-0000330D0000}"/>
    <cellStyle name="20% - Accent1 4 2 6 2 2 2 3" xfId="50500" xr:uid="{00000000-0005-0000-0000-0000340D0000}"/>
    <cellStyle name="20% - Accent1 4 2 6 2 2 3" xfId="21598" xr:uid="{00000000-0005-0000-0000-0000350D0000}"/>
    <cellStyle name="20% - Accent1 4 2 6 2 2 3 2" xfId="58936" xr:uid="{00000000-0005-0000-0000-0000360D0000}"/>
    <cellStyle name="20% - Accent1 4 2 6 2 2 4" xfId="34617" xr:uid="{00000000-0005-0000-0000-0000370D0000}"/>
    <cellStyle name="20% - Accent1 4 2 6 2 2 5" xfId="45777" xr:uid="{00000000-0005-0000-0000-0000380D0000}"/>
    <cellStyle name="20% - Accent1 4 2 6 2 3" xfId="10802" xr:uid="{00000000-0005-0000-0000-0000390D0000}"/>
    <cellStyle name="20% - Accent1 4 2 6 2 3 2" xfId="23961" xr:uid="{00000000-0005-0000-0000-00003A0D0000}"/>
    <cellStyle name="20% - Accent1 4 2 6 2 3 2 2" xfId="61299" xr:uid="{00000000-0005-0000-0000-00003B0D0000}"/>
    <cellStyle name="20% - Accent1 4 2 6 2 3 3" xfId="37329" xr:uid="{00000000-0005-0000-0000-00003C0D0000}"/>
    <cellStyle name="20% - Accent1 4 2 6 2 3 4" xfId="48140" xr:uid="{00000000-0005-0000-0000-00003D0D0000}"/>
    <cellStyle name="20% - Accent1 4 2 6 2 4" xfId="6079" xr:uid="{00000000-0005-0000-0000-00003E0D0000}"/>
    <cellStyle name="20% - Accent1 4 2 6 2 4 2" xfId="19238" xr:uid="{00000000-0005-0000-0000-00003F0D0000}"/>
    <cellStyle name="20% - Accent1 4 2 6 2 4 2 2" xfId="56576" xr:uid="{00000000-0005-0000-0000-0000400D0000}"/>
    <cellStyle name="20% - Accent1 4 2 6 2 4 3" xfId="31905" xr:uid="{00000000-0005-0000-0000-0000410D0000}"/>
    <cellStyle name="20% - Accent1 4 2 6 2 4 4" xfId="43417" xr:uid="{00000000-0005-0000-0000-0000420D0000}"/>
    <cellStyle name="20% - Accent1 4 2 6 2 5" xfId="15526" xr:uid="{00000000-0005-0000-0000-0000430D0000}"/>
    <cellStyle name="20% - Accent1 4 2 6 2 5 2" xfId="52864" xr:uid="{00000000-0005-0000-0000-0000440D0000}"/>
    <cellStyle name="20% - Accent1 4 2 6 2 6" xfId="29023" xr:uid="{00000000-0005-0000-0000-0000450D0000}"/>
    <cellStyle name="20% - Accent1 4 2 6 2 7" xfId="39703" xr:uid="{00000000-0005-0000-0000-0000460D0000}"/>
    <cellStyle name="20% - Accent1 4 2 6 3" xfId="3714" xr:uid="{00000000-0005-0000-0000-0000470D0000}"/>
    <cellStyle name="20% - Accent1 4 2 6 3 2" xfId="11982" xr:uid="{00000000-0005-0000-0000-0000480D0000}"/>
    <cellStyle name="20% - Accent1 4 2 6 3 2 2" xfId="25141" xr:uid="{00000000-0005-0000-0000-0000490D0000}"/>
    <cellStyle name="20% - Accent1 4 2 6 3 2 2 2" xfId="62479" xr:uid="{00000000-0005-0000-0000-00004A0D0000}"/>
    <cellStyle name="20% - Accent1 4 2 6 3 2 3" xfId="49320" xr:uid="{00000000-0005-0000-0000-00004B0D0000}"/>
    <cellStyle name="20% - Accent1 4 2 6 3 3" xfId="7259" xr:uid="{00000000-0005-0000-0000-00004C0D0000}"/>
    <cellStyle name="20% - Accent1 4 2 6 3 3 2" xfId="20418" xr:uid="{00000000-0005-0000-0000-00004D0D0000}"/>
    <cellStyle name="20% - Accent1 4 2 6 3 3 2 2" xfId="57756" xr:uid="{00000000-0005-0000-0000-00004E0D0000}"/>
    <cellStyle name="20% - Accent1 4 2 6 3 3 3" xfId="44597" xr:uid="{00000000-0005-0000-0000-00004F0D0000}"/>
    <cellStyle name="20% - Accent1 4 2 6 3 4" xfId="16875" xr:uid="{00000000-0005-0000-0000-0000500D0000}"/>
    <cellStyle name="20% - Accent1 4 2 6 3 4 2" xfId="54213" xr:uid="{00000000-0005-0000-0000-0000510D0000}"/>
    <cellStyle name="20% - Accent1 4 2 6 3 5" xfId="33268" xr:uid="{00000000-0005-0000-0000-0000520D0000}"/>
    <cellStyle name="20% - Accent1 4 2 6 3 6" xfId="41052" xr:uid="{00000000-0005-0000-0000-0000530D0000}"/>
    <cellStyle name="20% - Accent1 4 2 6 4" xfId="9622" xr:uid="{00000000-0005-0000-0000-0000540D0000}"/>
    <cellStyle name="20% - Accent1 4 2 6 4 2" xfId="22781" xr:uid="{00000000-0005-0000-0000-0000550D0000}"/>
    <cellStyle name="20% - Accent1 4 2 6 4 2 2" xfId="60119" xr:uid="{00000000-0005-0000-0000-0000560D0000}"/>
    <cellStyle name="20% - Accent1 4 2 6 4 3" xfId="35980" xr:uid="{00000000-0005-0000-0000-0000570D0000}"/>
    <cellStyle name="20% - Accent1 4 2 6 4 4" xfId="46960" xr:uid="{00000000-0005-0000-0000-0000580D0000}"/>
    <cellStyle name="20% - Accent1 4 2 6 5" xfId="4899" xr:uid="{00000000-0005-0000-0000-0000590D0000}"/>
    <cellStyle name="20% - Accent1 4 2 6 5 2" xfId="18058" xr:uid="{00000000-0005-0000-0000-00005A0D0000}"/>
    <cellStyle name="20% - Accent1 4 2 6 5 2 2" xfId="55396" xr:uid="{00000000-0005-0000-0000-00005B0D0000}"/>
    <cellStyle name="20% - Accent1 4 2 6 5 3" xfId="30556" xr:uid="{00000000-0005-0000-0000-00005C0D0000}"/>
    <cellStyle name="20% - Accent1 4 2 6 5 4" xfId="42237" xr:uid="{00000000-0005-0000-0000-00005D0D0000}"/>
    <cellStyle name="20% - Accent1 4 2 6 6" xfId="14346" xr:uid="{00000000-0005-0000-0000-00005E0D0000}"/>
    <cellStyle name="20% - Accent1 4 2 6 6 2" xfId="51684" xr:uid="{00000000-0005-0000-0000-00005F0D0000}"/>
    <cellStyle name="20% - Accent1 4 2 6 7" xfId="27674" xr:uid="{00000000-0005-0000-0000-0000600D0000}"/>
    <cellStyle name="20% - Accent1 4 2 6 8" xfId="38523" xr:uid="{00000000-0005-0000-0000-0000610D0000}"/>
    <cellStyle name="20% - Accent1 4 2 7" xfId="1409" xr:uid="{00000000-0005-0000-0000-0000620D0000}"/>
    <cellStyle name="20% - Accent1 4 2 7 2" xfId="2758" xr:uid="{00000000-0005-0000-0000-0000630D0000}"/>
    <cellStyle name="20% - Accent1 4 2 7 2 2" xfId="12206" xr:uid="{00000000-0005-0000-0000-0000640D0000}"/>
    <cellStyle name="20% - Accent1 4 2 7 2 2 2" xfId="25365" xr:uid="{00000000-0005-0000-0000-0000650D0000}"/>
    <cellStyle name="20% - Accent1 4 2 7 2 2 2 2" xfId="62703" xr:uid="{00000000-0005-0000-0000-0000660D0000}"/>
    <cellStyle name="20% - Accent1 4 2 7 2 2 3" xfId="33661" xr:uid="{00000000-0005-0000-0000-0000670D0000}"/>
    <cellStyle name="20% - Accent1 4 2 7 2 2 4" xfId="49544" xr:uid="{00000000-0005-0000-0000-0000680D0000}"/>
    <cellStyle name="20% - Accent1 4 2 7 2 3" xfId="7483" xr:uid="{00000000-0005-0000-0000-0000690D0000}"/>
    <cellStyle name="20% - Accent1 4 2 7 2 3 2" xfId="20642" xr:uid="{00000000-0005-0000-0000-00006A0D0000}"/>
    <cellStyle name="20% - Accent1 4 2 7 2 3 2 2" xfId="57980" xr:uid="{00000000-0005-0000-0000-00006B0D0000}"/>
    <cellStyle name="20% - Accent1 4 2 7 2 3 3" xfId="36373" xr:uid="{00000000-0005-0000-0000-00006C0D0000}"/>
    <cellStyle name="20% - Accent1 4 2 7 2 3 4" xfId="44821" xr:uid="{00000000-0005-0000-0000-00006D0D0000}"/>
    <cellStyle name="20% - Accent1 4 2 7 2 4" xfId="15919" xr:uid="{00000000-0005-0000-0000-00006E0D0000}"/>
    <cellStyle name="20% - Accent1 4 2 7 2 4 2" xfId="30949" xr:uid="{00000000-0005-0000-0000-00006F0D0000}"/>
    <cellStyle name="20% - Accent1 4 2 7 2 4 3" xfId="53257" xr:uid="{00000000-0005-0000-0000-0000700D0000}"/>
    <cellStyle name="20% - Accent1 4 2 7 2 5" xfId="28067" xr:uid="{00000000-0005-0000-0000-0000710D0000}"/>
    <cellStyle name="20% - Accent1 4 2 7 2 6" xfId="40096" xr:uid="{00000000-0005-0000-0000-0000720D0000}"/>
    <cellStyle name="20% - Accent1 4 2 7 3" xfId="9846" xr:uid="{00000000-0005-0000-0000-0000730D0000}"/>
    <cellStyle name="20% - Accent1 4 2 7 3 2" xfId="23005" xr:uid="{00000000-0005-0000-0000-0000740D0000}"/>
    <cellStyle name="20% - Accent1 4 2 7 3 2 2" xfId="60343" xr:uid="{00000000-0005-0000-0000-0000750D0000}"/>
    <cellStyle name="20% - Accent1 4 2 7 3 3" xfId="32312" xr:uid="{00000000-0005-0000-0000-0000760D0000}"/>
    <cellStyle name="20% - Accent1 4 2 7 3 4" xfId="47184" xr:uid="{00000000-0005-0000-0000-0000770D0000}"/>
    <cellStyle name="20% - Accent1 4 2 7 4" xfId="5123" xr:uid="{00000000-0005-0000-0000-0000780D0000}"/>
    <cellStyle name="20% - Accent1 4 2 7 4 2" xfId="18282" xr:uid="{00000000-0005-0000-0000-0000790D0000}"/>
    <cellStyle name="20% - Accent1 4 2 7 4 2 2" xfId="55620" xr:uid="{00000000-0005-0000-0000-00007A0D0000}"/>
    <cellStyle name="20% - Accent1 4 2 7 4 3" xfId="35024" xr:uid="{00000000-0005-0000-0000-00007B0D0000}"/>
    <cellStyle name="20% - Accent1 4 2 7 4 4" xfId="42461" xr:uid="{00000000-0005-0000-0000-00007C0D0000}"/>
    <cellStyle name="20% - Accent1 4 2 7 5" xfId="14570" xr:uid="{00000000-0005-0000-0000-00007D0D0000}"/>
    <cellStyle name="20% - Accent1 4 2 7 5 2" xfId="29600" xr:uid="{00000000-0005-0000-0000-00007E0D0000}"/>
    <cellStyle name="20% - Accent1 4 2 7 5 3" xfId="51908" xr:uid="{00000000-0005-0000-0000-00007F0D0000}"/>
    <cellStyle name="20% - Accent1 4 2 7 6" xfId="26718" xr:uid="{00000000-0005-0000-0000-0000800D0000}"/>
    <cellStyle name="20% - Accent1 4 2 7 7" xfId="38747" xr:uid="{00000000-0005-0000-0000-0000810D0000}"/>
    <cellStyle name="20% - Accent1 4 2 8" xfId="2534" xr:uid="{00000000-0005-0000-0000-0000820D0000}"/>
    <cellStyle name="20% - Accent1 4 2 8 2" xfId="11026" xr:uid="{00000000-0005-0000-0000-0000830D0000}"/>
    <cellStyle name="20% - Accent1 4 2 8 2 2" xfId="24185" xr:uid="{00000000-0005-0000-0000-0000840D0000}"/>
    <cellStyle name="20% - Accent1 4 2 8 2 2 2" xfId="61523" xr:uid="{00000000-0005-0000-0000-0000850D0000}"/>
    <cellStyle name="20% - Accent1 4 2 8 2 3" xfId="33437" xr:uid="{00000000-0005-0000-0000-0000860D0000}"/>
    <cellStyle name="20% - Accent1 4 2 8 2 4" xfId="48364" xr:uid="{00000000-0005-0000-0000-0000870D0000}"/>
    <cellStyle name="20% - Accent1 4 2 8 3" xfId="6303" xr:uid="{00000000-0005-0000-0000-0000880D0000}"/>
    <cellStyle name="20% - Accent1 4 2 8 3 2" xfId="19462" xr:uid="{00000000-0005-0000-0000-0000890D0000}"/>
    <cellStyle name="20% - Accent1 4 2 8 3 2 2" xfId="56800" xr:uid="{00000000-0005-0000-0000-00008A0D0000}"/>
    <cellStyle name="20% - Accent1 4 2 8 3 3" xfId="36149" xr:uid="{00000000-0005-0000-0000-00008B0D0000}"/>
    <cellStyle name="20% - Accent1 4 2 8 3 4" xfId="43641" xr:uid="{00000000-0005-0000-0000-00008C0D0000}"/>
    <cellStyle name="20% - Accent1 4 2 8 4" xfId="15695" xr:uid="{00000000-0005-0000-0000-00008D0D0000}"/>
    <cellStyle name="20% - Accent1 4 2 8 4 2" xfId="30725" xr:uid="{00000000-0005-0000-0000-00008E0D0000}"/>
    <cellStyle name="20% - Accent1 4 2 8 4 3" xfId="53033" xr:uid="{00000000-0005-0000-0000-00008F0D0000}"/>
    <cellStyle name="20% - Accent1 4 2 8 5" xfId="27843" xr:uid="{00000000-0005-0000-0000-0000900D0000}"/>
    <cellStyle name="20% - Accent1 4 2 8 6" xfId="39872" xr:uid="{00000000-0005-0000-0000-0000910D0000}"/>
    <cellStyle name="20% - Accent1 4 2 9" xfId="8666" xr:uid="{00000000-0005-0000-0000-0000920D0000}"/>
    <cellStyle name="20% - Accent1 4 2 9 2" xfId="21825" xr:uid="{00000000-0005-0000-0000-0000930D0000}"/>
    <cellStyle name="20% - Accent1 4 2 9 2 2" xfId="59163" xr:uid="{00000000-0005-0000-0000-0000940D0000}"/>
    <cellStyle name="20% - Accent1 4 2 9 3" xfId="29376" xr:uid="{00000000-0005-0000-0000-0000950D0000}"/>
    <cellStyle name="20% - Accent1 4 2 9 4" xfId="46004" xr:uid="{00000000-0005-0000-0000-0000960D0000}"/>
    <cellStyle name="20% - Accent1 4 3" xfId="536" xr:uid="{00000000-0005-0000-0000-0000970D0000}"/>
    <cellStyle name="20% - Accent1 4 3 2" xfId="1718" xr:uid="{00000000-0005-0000-0000-0000980D0000}"/>
    <cellStyle name="20% - Accent1 4 3 2 2" xfId="7792" xr:uid="{00000000-0005-0000-0000-0000990D0000}"/>
    <cellStyle name="20% - Accent1 4 3 2 2 2" xfId="12515" xr:uid="{00000000-0005-0000-0000-00009A0D0000}"/>
    <cellStyle name="20% - Accent1 4 3 2 2 2 2" xfId="25674" xr:uid="{00000000-0005-0000-0000-00009B0D0000}"/>
    <cellStyle name="20% - Accent1 4 3 2 2 2 2 2" xfId="63012" xr:uid="{00000000-0005-0000-0000-00009C0D0000}"/>
    <cellStyle name="20% - Accent1 4 3 2 2 2 3" xfId="49853" xr:uid="{00000000-0005-0000-0000-00009D0D0000}"/>
    <cellStyle name="20% - Accent1 4 3 2 2 3" xfId="20951" xr:uid="{00000000-0005-0000-0000-00009E0D0000}"/>
    <cellStyle name="20% - Accent1 4 3 2 2 3 2" xfId="58289" xr:uid="{00000000-0005-0000-0000-00009F0D0000}"/>
    <cellStyle name="20% - Accent1 4 3 2 2 4" xfId="33970" xr:uid="{00000000-0005-0000-0000-0000A00D0000}"/>
    <cellStyle name="20% - Accent1 4 3 2 2 5" xfId="45130" xr:uid="{00000000-0005-0000-0000-0000A10D0000}"/>
    <cellStyle name="20% - Accent1 4 3 2 3" xfId="10155" xr:uid="{00000000-0005-0000-0000-0000A20D0000}"/>
    <cellStyle name="20% - Accent1 4 3 2 3 2" xfId="23314" xr:uid="{00000000-0005-0000-0000-0000A30D0000}"/>
    <cellStyle name="20% - Accent1 4 3 2 3 2 2" xfId="60652" xr:uid="{00000000-0005-0000-0000-0000A40D0000}"/>
    <cellStyle name="20% - Accent1 4 3 2 3 3" xfId="36682" xr:uid="{00000000-0005-0000-0000-0000A50D0000}"/>
    <cellStyle name="20% - Accent1 4 3 2 3 4" xfId="47493" xr:uid="{00000000-0005-0000-0000-0000A60D0000}"/>
    <cellStyle name="20% - Accent1 4 3 2 4" xfId="5432" xr:uid="{00000000-0005-0000-0000-0000A70D0000}"/>
    <cellStyle name="20% - Accent1 4 3 2 4 2" xfId="18591" xr:uid="{00000000-0005-0000-0000-0000A80D0000}"/>
    <cellStyle name="20% - Accent1 4 3 2 4 2 2" xfId="55929" xr:uid="{00000000-0005-0000-0000-0000A90D0000}"/>
    <cellStyle name="20% - Accent1 4 3 2 4 3" xfId="31258" xr:uid="{00000000-0005-0000-0000-0000AA0D0000}"/>
    <cellStyle name="20% - Accent1 4 3 2 4 4" xfId="42770" xr:uid="{00000000-0005-0000-0000-0000AB0D0000}"/>
    <cellStyle name="20% - Accent1 4 3 2 5" xfId="14879" xr:uid="{00000000-0005-0000-0000-0000AC0D0000}"/>
    <cellStyle name="20% - Accent1 4 3 2 5 2" xfId="52217" xr:uid="{00000000-0005-0000-0000-0000AD0D0000}"/>
    <cellStyle name="20% - Accent1 4 3 2 6" xfId="28376" xr:uid="{00000000-0005-0000-0000-0000AE0D0000}"/>
    <cellStyle name="20% - Accent1 4 3 2 7" xfId="39056" xr:uid="{00000000-0005-0000-0000-0000AF0D0000}"/>
    <cellStyle name="20% - Accent1 4 3 3" xfId="3067" xr:uid="{00000000-0005-0000-0000-0000B00D0000}"/>
    <cellStyle name="20% - Accent1 4 3 3 2" xfId="11335" xr:uid="{00000000-0005-0000-0000-0000B10D0000}"/>
    <cellStyle name="20% - Accent1 4 3 3 2 2" xfId="24494" xr:uid="{00000000-0005-0000-0000-0000B20D0000}"/>
    <cellStyle name="20% - Accent1 4 3 3 2 2 2" xfId="61832" xr:uid="{00000000-0005-0000-0000-0000B30D0000}"/>
    <cellStyle name="20% - Accent1 4 3 3 2 3" xfId="48673" xr:uid="{00000000-0005-0000-0000-0000B40D0000}"/>
    <cellStyle name="20% - Accent1 4 3 3 3" xfId="6612" xr:uid="{00000000-0005-0000-0000-0000B50D0000}"/>
    <cellStyle name="20% - Accent1 4 3 3 3 2" xfId="19771" xr:uid="{00000000-0005-0000-0000-0000B60D0000}"/>
    <cellStyle name="20% - Accent1 4 3 3 3 2 2" xfId="57109" xr:uid="{00000000-0005-0000-0000-0000B70D0000}"/>
    <cellStyle name="20% - Accent1 4 3 3 3 3" xfId="43950" xr:uid="{00000000-0005-0000-0000-0000B80D0000}"/>
    <cellStyle name="20% - Accent1 4 3 3 4" xfId="16228" xr:uid="{00000000-0005-0000-0000-0000B90D0000}"/>
    <cellStyle name="20% - Accent1 4 3 3 4 2" xfId="53566" xr:uid="{00000000-0005-0000-0000-0000BA0D0000}"/>
    <cellStyle name="20% - Accent1 4 3 3 5" xfId="32621" xr:uid="{00000000-0005-0000-0000-0000BB0D0000}"/>
    <cellStyle name="20% - Accent1 4 3 3 6" xfId="40405" xr:uid="{00000000-0005-0000-0000-0000BC0D0000}"/>
    <cellStyle name="20% - Accent1 4 3 4" xfId="8975" xr:uid="{00000000-0005-0000-0000-0000BD0D0000}"/>
    <cellStyle name="20% - Accent1 4 3 4 2" xfId="22134" xr:uid="{00000000-0005-0000-0000-0000BE0D0000}"/>
    <cellStyle name="20% - Accent1 4 3 4 2 2" xfId="59472" xr:uid="{00000000-0005-0000-0000-0000BF0D0000}"/>
    <cellStyle name="20% - Accent1 4 3 4 3" xfId="35333" xr:uid="{00000000-0005-0000-0000-0000C00D0000}"/>
    <cellStyle name="20% - Accent1 4 3 4 4" xfId="46313" xr:uid="{00000000-0005-0000-0000-0000C10D0000}"/>
    <cellStyle name="20% - Accent1 4 3 5" xfId="4252" xr:uid="{00000000-0005-0000-0000-0000C20D0000}"/>
    <cellStyle name="20% - Accent1 4 3 5 2" xfId="17411" xr:uid="{00000000-0005-0000-0000-0000C30D0000}"/>
    <cellStyle name="20% - Accent1 4 3 5 2 2" xfId="54749" xr:uid="{00000000-0005-0000-0000-0000C40D0000}"/>
    <cellStyle name="20% - Accent1 4 3 5 3" xfId="29909" xr:uid="{00000000-0005-0000-0000-0000C50D0000}"/>
    <cellStyle name="20% - Accent1 4 3 5 4" xfId="41590" xr:uid="{00000000-0005-0000-0000-0000C60D0000}"/>
    <cellStyle name="20% - Accent1 4 3 6" xfId="13699" xr:uid="{00000000-0005-0000-0000-0000C70D0000}"/>
    <cellStyle name="20% - Accent1 4 3 6 2" xfId="51037" xr:uid="{00000000-0005-0000-0000-0000C80D0000}"/>
    <cellStyle name="20% - Accent1 4 3 7" xfId="27027" xr:uid="{00000000-0005-0000-0000-0000C90D0000}"/>
    <cellStyle name="20% - Accent1 4 3 8" xfId="37876" xr:uid="{00000000-0005-0000-0000-0000CA0D0000}"/>
    <cellStyle name="20% - Accent1 4 4" xfId="339" xr:uid="{00000000-0005-0000-0000-0000CB0D0000}"/>
    <cellStyle name="20% - Accent1 4 4 2" xfId="1521" xr:uid="{00000000-0005-0000-0000-0000CC0D0000}"/>
    <cellStyle name="20% - Accent1 4 4 2 2" xfId="7595" xr:uid="{00000000-0005-0000-0000-0000CD0D0000}"/>
    <cellStyle name="20% - Accent1 4 4 2 2 2" xfId="12318" xr:uid="{00000000-0005-0000-0000-0000CE0D0000}"/>
    <cellStyle name="20% - Accent1 4 4 2 2 2 2" xfId="25477" xr:uid="{00000000-0005-0000-0000-0000CF0D0000}"/>
    <cellStyle name="20% - Accent1 4 4 2 2 2 2 2" xfId="62815" xr:uid="{00000000-0005-0000-0000-0000D00D0000}"/>
    <cellStyle name="20% - Accent1 4 4 2 2 2 3" xfId="49656" xr:uid="{00000000-0005-0000-0000-0000D10D0000}"/>
    <cellStyle name="20% - Accent1 4 4 2 2 3" xfId="20754" xr:uid="{00000000-0005-0000-0000-0000D20D0000}"/>
    <cellStyle name="20% - Accent1 4 4 2 2 3 2" xfId="58092" xr:uid="{00000000-0005-0000-0000-0000D30D0000}"/>
    <cellStyle name="20% - Accent1 4 4 2 2 4" xfId="33773" xr:uid="{00000000-0005-0000-0000-0000D40D0000}"/>
    <cellStyle name="20% - Accent1 4 4 2 2 5" xfId="44933" xr:uid="{00000000-0005-0000-0000-0000D50D0000}"/>
    <cellStyle name="20% - Accent1 4 4 2 3" xfId="9958" xr:uid="{00000000-0005-0000-0000-0000D60D0000}"/>
    <cellStyle name="20% - Accent1 4 4 2 3 2" xfId="23117" xr:uid="{00000000-0005-0000-0000-0000D70D0000}"/>
    <cellStyle name="20% - Accent1 4 4 2 3 2 2" xfId="60455" xr:uid="{00000000-0005-0000-0000-0000D80D0000}"/>
    <cellStyle name="20% - Accent1 4 4 2 3 3" xfId="36485" xr:uid="{00000000-0005-0000-0000-0000D90D0000}"/>
    <cellStyle name="20% - Accent1 4 4 2 3 4" xfId="47296" xr:uid="{00000000-0005-0000-0000-0000DA0D0000}"/>
    <cellStyle name="20% - Accent1 4 4 2 4" xfId="5235" xr:uid="{00000000-0005-0000-0000-0000DB0D0000}"/>
    <cellStyle name="20% - Accent1 4 4 2 4 2" xfId="18394" xr:uid="{00000000-0005-0000-0000-0000DC0D0000}"/>
    <cellStyle name="20% - Accent1 4 4 2 4 2 2" xfId="55732" xr:uid="{00000000-0005-0000-0000-0000DD0D0000}"/>
    <cellStyle name="20% - Accent1 4 4 2 4 3" xfId="31061" xr:uid="{00000000-0005-0000-0000-0000DE0D0000}"/>
    <cellStyle name="20% - Accent1 4 4 2 4 4" xfId="42573" xr:uid="{00000000-0005-0000-0000-0000DF0D0000}"/>
    <cellStyle name="20% - Accent1 4 4 2 5" xfId="14682" xr:uid="{00000000-0005-0000-0000-0000E00D0000}"/>
    <cellStyle name="20% - Accent1 4 4 2 5 2" xfId="52020" xr:uid="{00000000-0005-0000-0000-0000E10D0000}"/>
    <cellStyle name="20% - Accent1 4 4 2 6" xfId="28179" xr:uid="{00000000-0005-0000-0000-0000E20D0000}"/>
    <cellStyle name="20% - Accent1 4 4 2 7" xfId="38859" xr:uid="{00000000-0005-0000-0000-0000E30D0000}"/>
    <cellStyle name="20% - Accent1 4 4 3" xfId="2870" xr:uid="{00000000-0005-0000-0000-0000E40D0000}"/>
    <cellStyle name="20% - Accent1 4 4 3 2" xfId="11138" xr:uid="{00000000-0005-0000-0000-0000E50D0000}"/>
    <cellStyle name="20% - Accent1 4 4 3 2 2" xfId="24297" xr:uid="{00000000-0005-0000-0000-0000E60D0000}"/>
    <cellStyle name="20% - Accent1 4 4 3 2 2 2" xfId="61635" xr:uid="{00000000-0005-0000-0000-0000E70D0000}"/>
    <cellStyle name="20% - Accent1 4 4 3 2 3" xfId="48476" xr:uid="{00000000-0005-0000-0000-0000E80D0000}"/>
    <cellStyle name="20% - Accent1 4 4 3 3" xfId="6415" xr:uid="{00000000-0005-0000-0000-0000E90D0000}"/>
    <cellStyle name="20% - Accent1 4 4 3 3 2" xfId="19574" xr:uid="{00000000-0005-0000-0000-0000EA0D0000}"/>
    <cellStyle name="20% - Accent1 4 4 3 3 2 2" xfId="56912" xr:uid="{00000000-0005-0000-0000-0000EB0D0000}"/>
    <cellStyle name="20% - Accent1 4 4 3 3 3" xfId="43753" xr:uid="{00000000-0005-0000-0000-0000EC0D0000}"/>
    <cellStyle name="20% - Accent1 4 4 3 4" xfId="16031" xr:uid="{00000000-0005-0000-0000-0000ED0D0000}"/>
    <cellStyle name="20% - Accent1 4 4 3 4 2" xfId="53369" xr:uid="{00000000-0005-0000-0000-0000EE0D0000}"/>
    <cellStyle name="20% - Accent1 4 4 3 5" xfId="32424" xr:uid="{00000000-0005-0000-0000-0000EF0D0000}"/>
    <cellStyle name="20% - Accent1 4 4 3 6" xfId="40208" xr:uid="{00000000-0005-0000-0000-0000F00D0000}"/>
    <cellStyle name="20% - Accent1 4 4 4" xfId="8778" xr:uid="{00000000-0005-0000-0000-0000F10D0000}"/>
    <cellStyle name="20% - Accent1 4 4 4 2" xfId="21937" xr:uid="{00000000-0005-0000-0000-0000F20D0000}"/>
    <cellStyle name="20% - Accent1 4 4 4 2 2" xfId="59275" xr:uid="{00000000-0005-0000-0000-0000F30D0000}"/>
    <cellStyle name="20% - Accent1 4 4 4 3" xfId="35136" xr:uid="{00000000-0005-0000-0000-0000F40D0000}"/>
    <cellStyle name="20% - Accent1 4 4 4 4" xfId="46116" xr:uid="{00000000-0005-0000-0000-0000F50D0000}"/>
    <cellStyle name="20% - Accent1 4 4 5" xfId="4055" xr:uid="{00000000-0005-0000-0000-0000F60D0000}"/>
    <cellStyle name="20% - Accent1 4 4 5 2" xfId="17214" xr:uid="{00000000-0005-0000-0000-0000F70D0000}"/>
    <cellStyle name="20% - Accent1 4 4 5 2 2" xfId="54552" xr:uid="{00000000-0005-0000-0000-0000F80D0000}"/>
    <cellStyle name="20% - Accent1 4 4 5 3" xfId="29712" xr:uid="{00000000-0005-0000-0000-0000F90D0000}"/>
    <cellStyle name="20% - Accent1 4 4 5 4" xfId="41393" xr:uid="{00000000-0005-0000-0000-0000FA0D0000}"/>
    <cellStyle name="20% - Accent1 4 4 6" xfId="13502" xr:uid="{00000000-0005-0000-0000-0000FB0D0000}"/>
    <cellStyle name="20% - Accent1 4 4 6 2" xfId="50840" xr:uid="{00000000-0005-0000-0000-0000FC0D0000}"/>
    <cellStyle name="20% - Accent1 4 4 7" xfId="26830" xr:uid="{00000000-0005-0000-0000-0000FD0D0000}"/>
    <cellStyle name="20% - Accent1 4 4 8" xfId="37679" xr:uid="{00000000-0005-0000-0000-0000FE0D0000}"/>
    <cellStyle name="20% - Accent1 4 5" xfId="760" xr:uid="{00000000-0005-0000-0000-0000FF0D0000}"/>
    <cellStyle name="20% - Accent1 4 5 2" xfId="1942" xr:uid="{00000000-0005-0000-0000-0000000E0000}"/>
    <cellStyle name="20% - Accent1 4 5 2 2" xfId="8016" xr:uid="{00000000-0005-0000-0000-0000010E0000}"/>
    <cellStyle name="20% - Accent1 4 5 2 2 2" xfId="12739" xr:uid="{00000000-0005-0000-0000-0000020E0000}"/>
    <cellStyle name="20% - Accent1 4 5 2 2 2 2" xfId="25898" xr:uid="{00000000-0005-0000-0000-0000030E0000}"/>
    <cellStyle name="20% - Accent1 4 5 2 2 2 2 2" xfId="63236" xr:uid="{00000000-0005-0000-0000-0000040E0000}"/>
    <cellStyle name="20% - Accent1 4 5 2 2 2 3" xfId="50077" xr:uid="{00000000-0005-0000-0000-0000050E0000}"/>
    <cellStyle name="20% - Accent1 4 5 2 2 3" xfId="21175" xr:uid="{00000000-0005-0000-0000-0000060E0000}"/>
    <cellStyle name="20% - Accent1 4 5 2 2 3 2" xfId="58513" xr:uid="{00000000-0005-0000-0000-0000070E0000}"/>
    <cellStyle name="20% - Accent1 4 5 2 2 4" xfId="34194" xr:uid="{00000000-0005-0000-0000-0000080E0000}"/>
    <cellStyle name="20% - Accent1 4 5 2 2 5" xfId="45354" xr:uid="{00000000-0005-0000-0000-0000090E0000}"/>
    <cellStyle name="20% - Accent1 4 5 2 3" xfId="10379" xr:uid="{00000000-0005-0000-0000-00000A0E0000}"/>
    <cellStyle name="20% - Accent1 4 5 2 3 2" xfId="23538" xr:uid="{00000000-0005-0000-0000-00000B0E0000}"/>
    <cellStyle name="20% - Accent1 4 5 2 3 2 2" xfId="60876" xr:uid="{00000000-0005-0000-0000-00000C0E0000}"/>
    <cellStyle name="20% - Accent1 4 5 2 3 3" xfId="36906" xr:uid="{00000000-0005-0000-0000-00000D0E0000}"/>
    <cellStyle name="20% - Accent1 4 5 2 3 4" xfId="47717" xr:uid="{00000000-0005-0000-0000-00000E0E0000}"/>
    <cellStyle name="20% - Accent1 4 5 2 4" xfId="5656" xr:uid="{00000000-0005-0000-0000-00000F0E0000}"/>
    <cellStyle name="20% - Accent1 4 5 2 4 2" xfId="18815" xr:uid="{00000000-0005-0000-0000-0000100E0000}"/>
    <cellStyle name="20% - Accent1 4 5 2 4 2 2" xfId="56153" xr:uid="{00000000-0005-0000-0000-0000110E0000}"/>
    <cellStyle name="20% - Accent1 4 5 2 4 3" xfId="31482" xr:uid="{00000000-0005-0000-0000-0000120E0000}"/>
    <cellStyle name="20% - Accent1 4 5 2 4 4" xfId="42994" xr:uid="{00000000-0005-0000-0000-0000130E0000}"/>
    <cellStyle name="20% - Accent1 4 5 2 5" xfId="15103" xr:uid="{00000000-0005-0000-0000-0000140E0000}"/>
    <cellStyle name="20% - Accent1 4 5 2 5 2" xfId="52441" xr:uid="{00000000-0005-0000-0000-0000150E0000}"/>
    <cellStyle name="20% - Accent1 4 5 2 6" xfId="28600" xr:uid="{00000000-0005-0000-0000-0000160E0000}"/>
    <cellStyle name="20% - Accent1 4 5 2 7" xfId="39280" xr:uid="{00000000-0005-0000-0000-0000170E0000}"/>
    <cellStyle name="20% - Accent1 4 5 3" xfId="3291" xr:uid="{00000000-0005-0000-0000-0000180E0000}"/>
    <cellStyle name="20% - Accent1 4 5 3 2" xfId="11559" xr:uid="{00000000-0005-0000-0000-0000190E0000}"/>
    <cellStyle name="20% - Accent1 4 5 3 2 2" xfId="24718" xr:uid="{00000000-0005-0000-0000-00001A0E0000}"/>
    <cellStyle name="20% - Accent1 4 5 3 2 2 2" xfId="62056" xr:uid="{00000000-0005-0000-0000-00001B0E0000}"/>
    <cellStyle name="20% - Accent1 4 5 3 2 3" xfId="48897" xr:uid="{00000000-0005-0000-0000-00001C0E0000}"/>
    <cellStyle name="20% - Accent1 4 5 3 3" xfId="6836" xr:uid="{00000000-0005-0000-0000-00001D0E0000}"/>
    <cellStyle name="20% - Accent1 4 5 3 3 2" xfId="19995" xr:uid="{00000000-0005-0000-0000-00001E0E0000}"/>
    <cellStyle name="20% - Accent1 4 5 3 3 2 2" xfId="57333" xr:uid="{00000000-0005-0000-0000-00001F0E0000}"/>
    <cellStyle name="20% - Accent1 4 5 3 3 3" xfId="44174" xr:uid="{00000000-0005-0000-0000-0000200E0000}"/>
    <cellStyle name="20% - Accent1 4 5 3 4" xfId="16452" xr:uid="{00000000-0005-0000-0000-0000210E0000}"/>
    <cellStyle name="20% - Accent1 4 5 3 4 2" xfId="53790" xr:uid="{00000000-0005-0000-0000-0000220E0000}"/>
    <cellStyle name="20% - Accent1 4 5 3 5" xfId="32845" xr:uid="{00000000-0005-0000-0000-0000230E0000}"/>
    <cellStyle name="20% - Accent1 4 5 3 6" xfId="40629" xr:uid="{00000000-0005-0000-0000-0000240E0000}"/>
    <cellStyle name="20% - Accent1 4 5 4" xfId="9199" xr:uid="{00000000-0005-0000-0000-0000250E0000}"/>
    <cellStyle name="20% - Accent1 4 5 4 2" xfId="22358" xr:uid="{00000000-0005-0000-0000-0000260E0000}"/>
    <cellStyle name="20% - Accent1 4 5 4 2 2" xfId="59696" xr:uid="{00000000-0005-0000-0000-0000270E0000}"/>
    <cellStyle name="20% - Accent1 4 5 4 3" xfId="35557" xr:uid="{00000000-0005-0000-0000-0000280E0000}"/>
    <cellStyle name="20% - Accent1 4 5 4 4" xfId="46537" xr:uid="{00000000-0005-0000-0000-0000290E0000}"/>
    <cellStyle name="20% - Accent1 4 5 5" xfId="4476" xr:uid="{00000000-0005-0000-0000-00002A0E0000}"/>
    <cellStyle name="20% - Accent1 4 5 5 2" xfId="17635" xr:uid="{00000000-0005-0000-0000-00002B0E0000}"/>
    <cellStyle name="20% - Accent1 4 5 5 2 2" xfId="54973" xr:uid="{00000000-0005-0000-0000-00002C0E0000}"/>
    <cellStyle name="20% - Accent1 4 5 5 3" xfId="30133" xr:uid="{00000000-0005-0000-0000-00002D0E0000}"/>
    <cellStyle name="20% - Accent1 4 5 5 4" xfId="41814" xr:uid="{00000000-0005-0000-0000-00002E0E0000}"/>
    <cellStyle name="20% - Accent1 4 5 6" xfId="13923" xr:uid="{00000000-0005-0000-0000-00002F0E0000}"/>
    <cellStyle name="20% - Accent1 4 5 6 2" xfId="51261" xr:uid="{00000000-0005-0000-0000-0000300E0000}"/>
    <cellStyle name="20% - Accent1 4 5 7" xfId="27251" xr:uid="{00000000-0005-0000-0000-0000310E0000}"/>
    <cellStyle name="20% - Accent1 4 5 8" xfId="38100" xr:uid="{00000000-0005-0000-0000-0000320E0000}"/>
    <cellStyle name="20% - Accent1 4 6" xfId="929" xr:uid="{00000000-0005-0000-0000-0000330E0000}"/>
    <cellStyle name="20% - Accent1 4 6 2" xfId="2111" xr:uid="{00000000-0005-0000-0000-0000340E0000}"/>
    <cellStyle name="20% - Accent1 4 6 2 2" xfId="8185" xr:uid="{00000000-0005-0000-0000-0000350E0000}"/>
    <cellStyle name="20% - Accent1 4 6 2 2 2" xfId="12908" xr:uid="{00000000-0005-0000-0000-0000360E0000}"/>
    <cellStyle name="20% - Accent1 4 6 2 2 2 2" xfId="26067" xr:uid="{00000000-0005-0000-0000-0000370E0000}"/>
    <cellStyle name="20% - Accent1 4 6 2 2 2 2 2" xfId="63405" xr:uid="{00000000-0005-0000-0000-0000380E0000}"/>
    <cellStyle name="20% - Accent1 4 6 2 2 2 3" xfId="50246" xr:uid="{00000000-0005-0000-0000-0000390E0000}"/>
    <cellStyle name="20% - Accent1 4 6 2 2 3" xfId="21344" xr:uid="{00000000-0005-0000-0000-00003A0E0000}"/>
    <cellStyle name="20% - Accent1 4 6 2 2 3 2" xfId="58682" xr:uid="{00000000-0005-0000-0000-00003B0E0000}"/>
    <cellStyle name="20% - Accent1 4 6 2 2 4" xfId="34363" xr:uid="{00000000-0005-0000-0000-00003C0E0000}"/>
    <cellStyle name="20% - Accent1 4 6 2 2 5" xfId="45523" xr:uid="{00000000-0005-0000-0000-00003D0E0000}"/>
    <cellStyle name="20% - Accent1 4 6 2 3" xfId="10548" xr:uid="{00000000-0005-0000-0000-00003E0E0000}"/>
    <cellStyle name="20% - Accent1 4 6 2 3 2" xfId="23707" xr:uid="{00000000-0005-0000-0000-00003F0E0000}"/>
    <cellStyle name="20% - Accent1 4 6 2 3 2 2" xfId="61045" xr:uid="{00000000-0005-0000-0000-0000400E0000}"/>
    <cellStyle name="20% - Accent1 4 6 2 3 3" xfId="37075" xr:uid="{00000000-0005-0000-0000-0000410E0000}"/>
    <cellStyle name="20% - Accent1 4 6 2 3 4" xfId="47886" xr:uid="{00000000-0005-0000-0000-0000420E0000}"/>
    <cellStyle name="20% - Accent1 4 6 2 4" xfId="5825" xr:uid="{00000000-0005-0000-0000-0000430E0000}"/>
    <cellStyle name="20% - Accent1 4 6 2 4 2" xfId="18984" xr:uid="{00000000-0005-0000-0000-0000440E0000}"/>
    <cellStyle name="20% - Accent1 4 6 2 4 2 2" xfId="56322" xr:uid="{00000000-0005-0000-0000-0000450E0000}"/>
    <cellStyle name="20% - Accent1 4 6 2 4 3" xfId="31651" xr:uid="{00000000-0005-0000-0000-0000460E0000}"/>
    <cellStyle name="20% - Accent1 4 6 2 4 4" xfId="43163" xr:uid="{00000000-0005-0000-0000-0000470E0000}"/>
    <cellStyle name="20% - Accent1 4 6 2 5" xfId="15272" xr:uid="{00000000-0005-0000-0000-0000480E0000}"/>
    <cellStyle name="20% - Accent1 4 6 2 5 2" xfId="52610" xr:uid="{00000000-0005-0000-0000-0000490E0000}"/>
    <cellStyle name="20% - Accent1 4 6 2 6" xfId="28769" xr:uid="{00000000-0005-0000-0000-00004A0E0000}"/>
    <cellStyle name="20% - Accent1 4 6 2 7" xfId="39449" xr:uid="{00000000-0005-0000-0000-00004B0E0000}"/>
    <cellStyle name="20% - Accent1 4 6 3" xfId="3460" xr:uid="{00000000-0005-0000-0000-00004C0E0000}"/>
    <cellStyle name="20% - Accent1 4 6 3 2" xfId="11728" xr:uid="{00000000-0005-0000-0000-00004D0E0000}"/>
    <cellStyle name="20% - Accent1 4 6 3 2 2" xfId="24887" xr:uid="{00000000-0005-0000-0000-00004E0E0000}"/>
    <cellStyle name="20% - Accent1 4 6 3 2 2 2" xfId="62225" xr:uid="{00000000-0005-0000-0000-00004F0E0000}"/>
    <cellStyle name="20% - Accent1 4 6 3 2 3" xfId="49066" xr:uid="{00000000-0005-0000-0000-0000500E0000}"/>
    <cellStyle name="20% - Accent1 4 6 3 3" xfId="7005" xr:uid="{00000000-0005-0000-0000-0000510E0000}"/>
    <cellStyle name="20% - Accent1 4 6 3 3 2" xfId="20164" xr:uid="{00000000-0005-0000-0000-0000520E0000}"/>
    <cellStyle name="20% - Accent1 4 6 3 3 2 2" xfId="57502" xr:uid="{00000000-0005-0000-0000-0000530E0000}"/>
    <cellStyle name="20% - Accent1 4 6 3 3 3" xfId="44343" xr:uid="{00000000-0005-0000-0000-0000540E0000}"/>
    <cellStyle name="20% - Accent1 4 6 3 4" xfId="16621" xr:uid="{00000000-0005-0000-0000-0000550E0000}"/>
    <cellStyle name="20% - Accent1 4 6 3 4 2" xfId="53959" xr:uid="{00000000-0005-0000-0000-0000560E0000}"/>
    <cellStyle name="20% - Accent1 4 6 3 5" xfId="33014" xr:uid="{00000000-0005-0000-0000-0000570E0000}"/>
    <cellStyle name="20% - Accent1 4 6 3 6" xfId="40798" xr:uid="{00000000-0005-0000-0000-0000580E0000}"/>
    <cellStyle name="20% - Accent1 4 6 4" xfId="9368" xr:uid="{00000000-0005-0000-0000-0000590E0000}"/>
    <cellStyle name="20% - Accent1 4 6 4 2" xfId="22527" xr:uid="{00000000-0005-0000-0000-00005A0E0000}"/>
    <cellStyle name="20% - Accent1 4 6 4 2 2" xfId="59865" xr:uid="{00000000-0005-0000-0000-00005B0E0000}"/>
    <cellStyle name="20% - Accent1 4 6 4 3" xfId="35726" xr:uid="{00000000-0005-0000-0000-00005C0E0000}"/>
    <cellStyle name="20% - Accent1 4 6 4 4" xfId="46706" xr:uid="{00000000-0005-0000-0000-00005D0E0000}"/>
    <cellStyle name="20% - Accent1 4 6 5" xfId="4645" xr:uid="{00000000-0005-0000-0000-00005E0E0000}"/>
    <cellStyle name="20% - Accent1 4 6 5 2" xfId="17804" xr:uid="{00000000-0005-0000-0000-00005F0E0000}"/>
    <cellStyle name="20% - Accent1 4 6 5 2 2" xfId="55142" xr:uid="{00000000-0005-0000-0000-0000600E0000}"/>
    <cellStyle name="20% - Accent1 4 6 5 3" xfId="30302" xr:uid="{00000000-0005-0000-0000-0000610E0000}"/>
    <cellStyle name="20% - Accent1 4 6 5 4" xfId="41983" xr:uid="{00000000-0005-0000-0000-0000620E0000}"/>
    <cellStyle name="20% - Accent1 4 6 6" xfId="14092" xr:uid="{00000000-0005-0000-0000-0000630E0000}"/>
    <cellStyle name="20% - Accent1 4 6 6 2" xfId="51430" xr:uid="{00000000-0005-0000-0000-0000640E0000}"/>
    <cellStyle name="20% - Accent1 4 6 7" xfId="27420" xr:uid="{00000000-0005-0000-0000-0000650E0000}"/>
    <cellStyle name="20% - Accent1 4 6 8" xfId="38269" xr:uid="{00000000-0005-0000-0000-0000660E0000}"/>
    <cellStyle name="20% - Accent1 4 7" xfId="1100" xr:uid="{00000000-0005-0000-0000-0000670E0000}"/>
    <cellStyle name="20% - Accent1 4 7 2" xfId="2280" xr:uid="{00000000-0005-0000-0000-0000680E0000}"/>
    <cellStyle name="20% - Accent1 4 7 2 2" xfId="8354" xr:uid="{00000000-0005-0000-0000-0000690E0000}"/>
    <cellStyle name="20% - Accent1 4 7 2 2 2" xfId="13077" xr:uid="{00000000-0005-0000-0000-00006A0E0000}"/>
    <cellStyle name="20% - Accent1 4 7 2 2 2 2" xfId="26236" xr:uid="{00000000-0005-0000-0000-00006B0E0000}"/>
    <cellStyle name="20% - Accent1 4 7 2 2 2 2 2" xfId="63574" xr:uid="{00000000-0005-0000-0000-00006C0E0000}"/>
    <cellStyle name="20% - Accent1 4 7 2 2 2 3" xfId="50415" xr:uid="{00000000-0005-0000-0000-00006D0E0000}"/>
    <cellStyle name="20% - Accent1 4 7 2 2 3" xfId="21513" xr:uid="{00000000-0005-0000-0000-00006E0E0000}"/>
    <cellStyle name="20% - Accent1 4 7 2 2 3 2" xfId="58851" xr:uid="{00000000-0005-0000-0000-00006F0E0000}"/>
    <cellStyle name="20% - Accent1 4 7 2 2 4" xfId="34532" xr:uid="{00000000-0005-0000-0000-0000700E0000}"/>
    <cellStyle name="20% - Accent1 4 7 2 2 5" xfId="45692" xr:uid="{00000000-0005-0000-0000-0000710E0000}"/>
    <cellStyle name="20% - Accent1 4 7 2 3" xfId="10717" xr:uid="{00000000-0005-0000-0000-0000720E0000}"/>
    <cellStyle name="20% - Accent1 4 7 2 3 2" xfId="23876" xr:uid="{00000000-0005-0000-0000-0000730E0000}"/>
    <cellStyle name="20% - Accent1 4 7 2 3 2 2" xfId="61214" xr:uid="{00000000-0005-0000-0000-0000740E0000}"/>
    <cellStyle name="20% - Accent1 4 7 2 3 3" xfId="37244" xr:uid="{00000000-0005-0000-0000-0000750E0000}"/>
    <cellStyle name="20% - Accent1 4 7 2 3 4" xfId="48055" xr:uid="{00000000-0005-0000-0000-0000760E0000}"/>
    <cellStyle name="20% - Accent1 4 7 2 4" xfId="5994" xr:uid="{00000000-0005-0000-0000-0000770E0000}"/>
    <cellStyle name="20% - Accent1 4 7 2 4 2" xfId="19153" xr:uid="{00000000-0005-0000-0000-0000780E0000}"/>
    <cellStyle name="20% - Accent1 4 7 2 4 2 2" xfId="56491" xr:uid="{00000000-0005-0000-0000-0000790E0000}"/>
    <cellStyle name="20% - Accent1 4 7 2 4 3" xfId="31820" xr:uid="{00000000-0005-0000-0000-00007A0E0000}"/>
    <cellStyle name="20% - Accent1 4 7 2 4 4" xfId="43332" xr:uid="{00000000-0005-0000-0000-00007B0E0000}"/>
    <cellStyle name="20% - Accent1 4 7 2 5" xfId="15441" xr:uid="{00000000-0005-0000-0000-00007C0E0000}"/>
    <cellStyle name="20% - Accent1 4 7 2 5 2" xfId="52779" xr:uid="{00000000-0005-0000-0000-00007D0E0000}"/>
    <cellStyle name="20% - Accent1 4 7 2 6" xfId="28938" xr:uid="{00000000-0005-0000-0000-00007E0E0000}"/>
    <cellStyle name="20% - Accent1 4 7 2 7" xfId="39618" xr:uid="{00000000-0005-0000-0000-00007F0E0000}"/>
    <cellStyle name="20% - Accent1 4 7 3" xfId="3629" xr:uid="{00000000-0005-0000-0000-0000800E0000}"/>
    <cellStyle name="20% - Accent1 4 7 3 2" xfId="11897" xr:uid="{00000000-0005-0000-0000-0000810E0000}"/>
    <cellStyle name="20% - Accent1 4 7 3 2 2" xfId="25056" xr:uid="{00000000-0005-0000-0000-0000820E0000}"/>
    <cellStyle name="20% - Accent1 4 7 3 2 2 2" xfId="62394" xr:uid="{00000000-0005-0000-0000-0000830E0000}"/>
    <cellStyle name="20% - Accent1 4 7 3 2 3" xfId="49235" xr:uid="{00000000-0005-0000-0000-0000840E0000}"/>
    <cellStyle name="20% - Accent1 4 7 3 3" xfId="7174" xr:uid="{00000000-0005-0000-0000-0000850E0000}"/>
    <cellStyle name="20% - Accent1 4 7 3 3 2" xfId="20333" xr:uid="{00000000-0005-0000-0000-0000860E0000}"/>
    <cellStyle name="20% - Accent1 4 7 3 3 2 2" xfId="57671" xr:uid="{00000000-0005-0000-0000-0000870E0000}"/>
    <cellStyle name="20% - Accent1 4 7 3 3 3" xfId="44512" xr:uid="{00000000-0005-0000-0000-0000880E0000}"/>
    <cellStyle name="20% - Accent1 4 7 3 4" xfId="16790" xr:uid="{00000000-0005-0000-0000-0000890E0000}"/>
    <cellStyle name="20% - Accent1 4 7 3 4 2" xfId="54128" xr:uid="{00000000-0005-0000-0000-00008A0E0000}"/>
    <cellStyle name="20% - Accent1 4 7 3 5" xfId="33183" xr:uid="{00000000-0005-0000-0000-00008B0E0000}"/>
    <cellStyle name="20% - Accent1 4 7 3 6" xfId="40967" xr:uid="{00000000-0005-0000-0000-00008C0E0000}"/>
    <cellStyle name="20% - Accent1 4 7 4" xfId="9537" xr:uid="{00000000-0005-0000-0000-00008D0E0000}"/>
    <cellStyle name="20% - Accent1 4 7 4 2" xfId="22696" xr:uid="{00000000-0005-0000-0000-00008E0E0000}"/>
    <cellStyle name="20% - Accent1 4 7 4 2 2" xfId="60034" xr:uid="{00000000-0005-0000-0000-00008F0E0000}"/>
    <cellStyle name="20% - Accent1 4 7 4 3" xfId="35895" xr:uid="{00000000-0005-0000-0000-0000900E0000}"/>
    <cellStyle name="20% - Accent1 4 7 4 4" xfId="46875" xr:uid="{00000000-0005-0000-0000-0000910E0000}"/>
    <cellStyle name="20% - Accent1 4 7 5" xfId="4814" xr:uid="{00000000-0005-0000-0000-0000920E0000}"/>
    <cellStyle name="20% - Accent1 4 7 5 2" xfId="17973" xr:uid="{00000000-0005-0000-0000-0000930E0000}"/>
    <cellStyle name="20% - Accent1 4 7 5 2 2" xfId="55311" xr:uid="{00000000-0005-0000-0000-0000940E0000}"/>
    <cellStyle name="20% - Accent1 4 7 5 3" xfId="30471" xr:uid="{00000000-0005-0000-0000-0000950E0000}"/>
    <cellStyle name="20% - Accent1 4 7 5 4" xfId="42152" xr:uid="{00000000-0005-0000-0000-0000960E0000}"/>
    <cellStyle name="20% - Accent1 4 7 6" xfId="14261" xr:uid="{00000000-0005-0000-0000-0000970E0000}"/>
    <cellStyle name="20% - Accent1 4 7 6 2" xfId="51599" xr:uid="{00000000-0005-0000-0000-0000980E0000}"/>
    <cellStyle name="20% - Accent1 4 7 7" xfId="27589" xr:uid="{00000000-0005-0000-0000-0000990E0000}"/>
    <cellStyle name="20% - Accent1 4 7 8" xfId="38438" xr:uid="{00000000-0005-0000-0000-00009A0E0000}"/>
    <cellStyle name="20% - Accent1 4 8" xfId="1297" xr:uid="{00000000-0005-0000-0000-00009B0E0000}"/>
    <cellStyle name="20% - Accent1 4 8 2" xfId="2646" xr:uid="{00000000-0005-0000-0000-00009C0E0000}"/>
    <cellStyle name="20% - Accent1 4 8 2 2" xfId="12094" xr:uid="{00000000-0005-0000-0000-00009D0E0000}"/>
    <cellStyle name="20% - Accent1 4 8 2 2 2" xfId="25253" xr:uid="{00000000-0005-0000-0000-00009E0E0000}"/>
    <cellStyle name="20% - Accent1 4 8 2 2 2 2" xfId="62591" xr:uid="{00000000-0005-0000-0000-00009F0E0000}"/>
    <cellStyle name="20% - Accent1 4 8 2 2 3" xfId="33549" xr:uid="{00000000-0005-0000-0000-0000A00E0000}"/>
    <cellStyle name="20% - Accent1 4 8 2 2 4" xfId="49432" xr:uid="{00000000-0005-0000-0000-0000A10E0000}"/>
    <cellStyle name="20% - Accent1 4 8 2 3" xfId="7371" xr:uid="{00000000-0005-0000-0000-0000A20E0000}"/>
    <cellStyle name="20% - Accent1 4 8 2 3 2" xfId="20530" xr:uid="{00000000-0005-0000-0000-0000A30E0000}"/>
    <cellStyle name="20% - Accent1 4 8 2 3 2 2" xfId="57868" xr:uid="{00000000-0005-0000-0000-0000A40E0000}"/>
    <cellStyle name="20% - Accent1 4 8 2 3 3" xfId="36261" xr:uid="{00000000-0005-0000-0000-0000A50E0000}"/>
    <cellStyle name="20% - Accent1 4 8 2 3 4" xfId="44709" xr:uid="{00000000-0005-0000-0000-0000A60E0000}"/>
    <cellStyle name="20% - Accent1 4 8 2 4" xfId="15807" xr:uid="{00000000-0005-0000-0000-0000A70E0000}"/>
    <cellStyle name="20% - Accent1 4 8 2 4 2" xfId="30837" xr:uid="{00000000-0005-0000-0000-0000A80E0000}"/>
    <cellStyle name="20% - Accent1 4 8 2 4 3" xfId="53145" xr:uid="{00000000-0005-0000-0000-0000A90E0000}"/>
    <cellStyle name="20% - Accent1 4 8 2 5" xfId="27955" xr:uid="{00000000-0005-0000-0000-0000AA0E0000}"/>
    <cellStyle name="20% - Accent1 4 8 2 6" xfId="39984" xr:uid="{00000000-0005-0000-0000-0000AB0E0000}"/>
    <cellStyle name="20% - Accent1 4 8 3" xfId="9734" xr:uid="{00000000-0005-0000-0000-0000AC0E0000}"/>
    <cellStyle name="20% - Accent1 4 8 3 2" xfId="22893" xr:uid="{00000000-0005-0000-0000-0000AD0E0000}"/>
    <cellStyle name="20% - Accent1 4 8 3 2 2" xfId="60231" xr:uid="{00000000-0005-0000-0000-0000AE0E0000}"/>
    <cellStyle name="20% - Accent1 4 8 3 3" xfId="32200" xr:uid="{00000000-0005-0000-0000-0000AF0E0000}"/>
    <cellStyle name="20% - Accent1 4 8 3 4" xfId="47072" xr:uid="{00000000-0005-0000-0000-0000B00E0000}"/>
    <cellStyle name="20% - Accent1 4 8 4" xfId="5011" xr:uid="{00000000-0005-0000-0000-0000B10E0000}"/>
    <cellStyle name="20% - Accent1 4 8 4 2" xfId="18170" xr:uid="{00000000-0005-0000-0000-0000B20E0000}"/>
    <cellStyle name="20% - Accent1 4 8 4 2 2" xfId="55508" xr:uid="{00000000-0005-0000-0000-0000B30E0000}"/>
    <cellStyle name="20% - Accent1 4 8 4 3" xfId="34912" xr:uid="{00000000-0005-0000-0000-0000B40E0000}"/>
    <cellStyle name="20% - Accent1 4 8 4 4" xfId="42349" xr:uid="{00000000-0005-0000-0000-0000B50E0000}"/>
    <cellStyle name="20% - Accent1 4 8 5" xfId="14458" xr:uid="{00000000-0005-0000-0000-0000B60E0000}"/>
    <cellStyle name="20% - Accent1 4 8 5 2" xfId="29488" xr:uid="{00000000-0005-0000-0000-0000B70E0000}"/>
    <cellStyle name="20% - Accent1 4 8 5 3" xfId="51796" xr:uid="{00000000-0005-0000-0000-0000B80E0000}"/>
    <cellStyle name="20% - Accent1 4 8 6" xfId="26606" xr:uid="{00000000-0005-0000-0000-0000B90E0000}"/>
    <cellStyle name="20% - Accent1 4 8 7" xfId="38635" xr:uid="{00000000-0005-0000-0000-0000BA0E0000}"/>
    <cellStyle name="20% - Accent1 4 9" xfId="2449" xr:uid="{00000000-0005-0000-0000-0000BB0E0000}"/>
    <cellStyle name="20% - Accent1 4 9 2" xfId="10914" xr:uid="{00000000-0005-0000-0000-0000BC0E0000}"/>
    <cellStyle name="20% - Accent1 4 9 2 2" xfId="24073" xr:uid="{00000000-0005-0000-0000-0000BD0E0000}"/>
    <cellStyle name="20% - Accent1 4 9 2 2 2" xfId="61411" xr:uid="{00000000-0005-0000-0000-0000BE0E0000}"/>
    <cellStyle name="20% - Accent1 4 9 2 3" xfId="33352" xr:uid="{00000000-0005-0000-0000-0000BF0E0000}"/>
    <cellStyle name="20% - Accent1 4 9 2 4" xfId="48252" xr:uid="{00000000-0005-0000-0000-0000C00E0000}"/>
    <cellStyle name="20% - Accent1 4 9 3" xfId="6191" xr:uid="{00000000-0005-0000-0000-0000C10E0000}"/>
    <cellStyle name="20% - Accent1 4 9 3 2" xfId="19350" xr:uid="{00000000-0005-0000-0000-0000C20E0000}"/>
    <cellStyle name="20% - Accent1 4 9 3 2 2" xfId="56688" xr:uid="{00000000-0005-0000-0000-0000C30E0000}"/>
    <cellStyle name="20% - Accent1 4 9 3 3" xfId="36064" xr:uid="{00000000-0005-0000-0000-0000C40E0000}"/>
    <cellStyle name="20% - Accent1 4 9 3 4" xfId="43529" xr:uid="{00000000-0005-0000-0000-0000C50E0000}"/>
    <cellStyle name="20% - Accent1 4 9 4" xfId="15610" xr:uid="{00000000-0005-0000-0000-0000C60E0000}"/>
    <cellStyle name="20% - Accent1 4 9 4 2" xfId="30640" xr:uid="{00000000-0005-0000-0000-0000C70E0000}"/>
    <cellStyle name="20% - Accent1 4 9 4 3" xfId="52948" xr:uid="{00000000-0005-0000-0000-0000C80E0000}"/>
    <cellStyle name="20% - Accent1 4 9 5" xfId="27758" xr:uid="{00000000-0005-0000-0000-0000C90E0000}"/>
    <cellStyle name="20% - Accent1 4 9 6" xfId="39787" xr:uid="{00000000-0005-0000-0000-0000CA0E0000}"/>
    <cellStyle name="20% - Accent1 5" xfId="59" xr:uid="{00000000-0005-0000-0000-0000CB0E0000}"/>
    <cellStyle name="20% - Accent1 5 10" xfId="8498" xr:uid="{00000000-0005-0000-0000-0000CC0E0000}"/>
    <cellStyle name="20% - Accent1 5 10 2" xfId="21657" xr:uid="{00000000-0005-0000-0000-0000CD0E0000}"/>
    <cellStyle name="20% - Accent1 5 10 2 2" xfId="58995" xr:uid="{00000000-0005-0000-0000-0000CE0E0000}"/>
    <cellStyle name="20% - Accent1 5 10 3" xfId="29320" xr:uid="{00000000-0005-0000-0000-0000CF0E0000}"/>
    <cellStyle name="20% - Accent1 5 10 4" xfId="45836" xr:uid="{00000000-0005-0000-0000-0000D00E0000}"/>
    <cellStyle name="20% - Accent1 5 11" xfId="3775" xr:uid="{00000000-0005-0000-0000-0000D10E0000}"/>
    <cellStyle name="20% - Accent1 5 11 2" xfId="16934" xr:uid="{00000000-0005-0000-0000-0000D20E0000}"/>
    <cellStyle name="20% - Accent1 5 11 2 2" xfId="54272" xr:uid="{00000000-0005-0000-0000-0000D30E0000}"/>
    <cellStyle name="20% - Accent1 5 11 3" xfId="32032" xr:uid="{00000000-0005-0000-0000-0000D40E0000}"/>
    <cellStyle name="20% - Accent1 5 11 4" xfId="41113" xr:uid="{00000000-0005-0000-0000-0000D50E0000}"/>
    <cellStyle name="20% - Accent1 5 12" xfId="13222" xr:uid="{00000000-0005-0000-0000-0000D60E0000}"/>
    <cellStyle name="20% - Accent1 5 12 2" xfId="34744" xr:uid="{00000000-0005-0000-0000-0000D70E0000}"/>
    <cellStyle name="20% - Accent1 5 12 3" xfId="50560" xr:uid="{00000000-0005-0000-0000-0000D80E0000}"/>
    <cellStyle name="20% - Accent1 5 13" xfId="29151" xr:uid="{00000000-0005-0000-0000-0000D90E0000}"/>
    <cellStyle name="20% - Accent1 5 14" xfId="26438" xr:uid="{00000000-0005-0000-0000-0000DA0E0000}"/>
    <cellStyle name="20% - Accent1 5 15" xfId="37399" xr:uid="{00000000-0005-0000-0000-0000DB0E0000}"/>
    <cellStyle name="20% - Accent1 5 2" xfId="171" xr:uid="{00000000-0005-0000-0000-0000DC0E0000}"/>
    <cellStyle name="20% - Accent1 5 2 2" xfId="592" xr:uid="{00000000-0005-0000-0000-0000DD0E0000}"/>
    <cellStyle name="20% - Accent1 5 2 2 2" xfId="1774" xr:uid="{00000000-0005-0000-0000-0000DE0E0000}"/>
    <cellStyle name="20% - Accent1 5 2 2 2 2" xfId="7848" xr:uid="{00000000-0005-0000-0000-0000DF0E0000}"/>
    <cellStyle name="20% - Accent1 5 2 2 2 2 2" xfId="12571" xr:uid="{00000000-0005-0000-0000-0000E00E0000}"/>
    <cellStyle name="20% - Accent1 5 2 2 2 2 2 2" xfId="25730" xr:uid="{00000000-0005-0000-0000-0000E10E0000}"/>
    <cellStyle name="20% - Accent1 5 2 2 2 2 2 2 2" xfId="63068" xr:uid="{00000000-0005-0000-0000-0000E20E0000}"/>
    <cellStyle name="20% - Accent1 5 2 2 2 2 2 3" xfId="49909" xr:uid="{00000000-0005-0000-0000-0000E30E0000}"/>
    <cellStyle name="20% - Accent1 5 2 2 2 2 3" xfId="21007" xr:uid="{00000000-0005-0000-0000-0000E40E0000}"/>
    <cellStyle name="20% - Accent1 5 2 2 2 2 3 2" xfId="58345" xr:uid="{00000000-0005-0000-0000-0000E50E0000}"/>
    <cellStyle name="20% - Accent1 5 2 2 2 2 4" xfId="34026" xr:uid="{00000000-0005-0000-0000-0000E60E0000}"/>
    <cellStyle name="20% - Accent1 5 2 2 2 2 5" xfId="45186" xr:uid="{00000000-0005-0000-0000-0000E70E0000}"/>
    <cellStyle name="20% - Accent1 5 2 2 2 3" xfId="10211" xr:uid="{00000000-0005-0000-0000-0000E80E0000}"/>
    <cellStyle name="20% - Accent1 5 2 2 2 3 2" xfId="23370" xr:uid="{00000000-0005-0000-0000-0000E90E0000}"/>
    <cellStyle name="20% - Accent1 5 2 2 2 3 2 2" xfId="60708" xr:uid="{00000000-0005-0000-0000-0000EA0E0000}"/>
    <cellStyle name="20% - Accent1 5 2 2 2 3 3" xfId="36738" xr:uid="{00000000-0005-0000-0000-0000EB0E0000}"/>
    <cellStyle name="20% - Accent1 5 2 2 2 3 4" xfId="47549" xr:uid="{00000000-0005-0000-0000-0000EC0E0000}"/>
    <cellStyle name="20% - Accent1 5 2 2 2 4" xfId="5488" xr:uid="{00000000-0005-0000-0000-0000ED0E0000}"/>
    <cellStyle name="20% - Accent1 5 2 2 2 4 2" xfId="18647" xr:uid="{00000000-0005-0000-0000-0000EE0E0000}"/>
    <cellStyle name="20% - Accent1 5 2 2 2 4 2 2" xfId="55985" xr:uid="{00000000-0005-0000-0000-0000EF0E0000}"/>
    <cellStyle name="20% - Accent1 5 2 2 2 4 3" xfId="31314" xr:uid="{00000000-0005-0000-0000-0000F00E0000}"/>
    <cellStyle name="20% - Accent1 5 2 2 2 4 4" xfId="42826" xr:uid="{00000000-0005-0000-0000-0000F10E0000}"/>
    <cellStyle name="20% - Accent1 5 2 2 2 5" xfId="14935" xr:uid="{00000000-0005-0000-0000-0000F20E0000}"/>
    <cellStyle name="20% - Accent1 5 2 2 2 5 2" xfId="52273" xr:uid="{00000000-0005-0000-0000-0000F30E0000}"/>
    <cellStyle name="20% - Accent1 5 2 2 2 6" xfId="28432" xr:uid="{00000000-0005-0000-0000-0000F40E0000}"/>
    <cellStyle name="20% - Accent1 5 2 2 2 7" xfId="39112" xr:uid="{00000000-0005-0000-0000-0000F50E0000}"/>
    <cellStyle name="20% - Accent1 5 2 2 3" xfId="3123" xr:uid="{00000000-0005-0000-0000-0000F60E0000}"/>
    <cellStyle name="20% - Accent1 5 2 2 3 2" xfId="11391" xr:uid="{00000000-0005-0000-0000-0000F70E0000}"/>
    <cellStyle name="20% - Accent1 5 2 2 3 2 2" xfId="24550" xr:uid="{00000000-0005-0000-0000-0000F80E0000}"/>
    <cellStyle name="20% - Accent1 5 2 2 3 2 2 2" xfId="61888" xr:uid="{00000000-0005-0000-0000-0000F90E0000}"/>
    <cellStyle name="20% - Accent1 5 2 2 3 2 3" xfId="48729" xr:uid="{00000000-0005-0000-0000-0000FA0E0000}"/>
    <cellStyle name="20% - Accent1 5 2 2 3 3" xfId="6668" xr:uid="{00000000-0005-0000-0000-0000FB0E0000}"/>
    <cellStyle name="20% - Accent1 5 2 2 3 3 2" xfId="19827" xr:uid="{00000000-0005-0000-0000-0000FC0E0000}"/>
    <cellStyle name="20% - Accent1 5 2 2 3 3 2 2" xfId="57165" xr:uid="{00000000-0005-0000-0000-0000FD0E0000}"/>
    <cellStyle name="20% - Accent1 5 2 2 3 3 3" xfId="44006" xr:uid="{00000000-0005-0000-0000-0000FE0E0000}"/>
    <cellStyle name="20% - Accent1 5 2 2 3 4" xfId="16284" xr:uid="{00000000-0005-0000-0000-0000FF0E0000}"/>
    <cellStyle name="20% - Accent1 5 2 2 3 4 2" xfId="53622" xr:uid="{00000000-0005-0000-0000-0000000F0000}"/>
    <cellStyle name="20% - Accent1 5 2 2 3 5" xfId="32677" xr:uid="{00000000-0005-0000-0000-0000010F0000}"/>
    <cellStyle name="20% - Accent1 5 2 2 3 6" xfId="40461" xr:uid="{00000000-0005-0000-0000-0000020F0000}"/>
    <cellStyle name="20% - Accent1 5 2 2 4" xfId="9031" xr:uid="{00000000-0005-0000-0000-0000030F0000}"/>
    <cellStyle name="20% - Accent1 5 2 2 4 2" xfId="22190" xr:uid="{00000000-0005-0000-0000-0000040F0000}"/>
    <cellStyle name="20% - Accent1 5 2 2 4 2 2" xfId="59528" xr:uid="{00000000-0005-0000-0000-0000050F0000}"/>
    <cellStyle name="20% - Accent1 5 2 2 4 3" xfId="35389" xr:uid="{00000000-0005-0000-0000-0000060F0000}"/>
    <cellStyle name="20% - Accent1 5 2 2 4 4" xfId="46369" xr:uid="{00000000-0005-0000-0000-0000070F0000}"/>
    <cellStyle name="20% - Accent1 5 2 2 5" xfId="4308" xr:uid="{00000000-0005-0000-0000-0000080F0000}"/>
    <cellStyle name="20% - Accent1 5 2 2 5 2" xfId="17467" xr:uid="{00000000-0005-0000-0000-0000090F0000}"/>
    <cellStyle name="20% - Accent1 5 2 2 5 2 2" xfId="54805" xr:uid="{00000000-0005-0000-0000-00000A0F0000}"/>
    <cellStyle name="20% - Accent1 5 2 2 5 3" xfId="29965" xr:uid="{00000000-0005-0000-0000-00000B0F0000}"/>
    <cellStyle name="20% - Accent1 5 2 2 5 4" xfId="41646" xr:uid="{00000000-0005-0000-0000-00000C0F0000}"/>
    <cellStyle name="20% - Accent1 5 2 2 6" xfId="13755" xr:uid="{00000000-0005-0000-0000-00000D0F0000}"/>
    <cellStyle name="20% - Accent1 5 2 2 6 2" xfId="51093" xr:uid="{00000000-0005-0000-0000-00000E0F0000}"/>
    <cellStyle name="20% - Accent1 5 2 2 7" xfId="27083" xr:uid="{00000000-0005-0000-0000-00000F0F0000}"/>
    <cellStyle name="20% - Accent1 5 2 2 8" xfId="37932" xr:uid="{00000000-0005-0000-0000-0000100F0000}"/>
    <cellStyle name="20% - Accent1 5 2 3" xfId="1353" xr:uid="{00000000-0005-0000-0000-0000110F0000}"/>
    <cellStyle name="20% - Accent1 5 2 3 2" xfId="7427" xr:uid="{00000000-0005-0000-0000-0000120F0000}"/>
    <cellStyle name="20% - Accent1 5 2 3 2 2" xfId="12150" xr:uid="{00000000-0005-0000-0000-0000130F0000}"/>
    <cellStyle name="20% - Accent1 5 2 3 2 2 2" xfId="25309" xr:uid="{00000000-0005-0000-0000-0000140F0000}"/>
    <cellStyle name="20% - Accent1 5 2 3 2 2 2 2" xfId="62647" xr:uid="{00000000-0005-0000-0000-0000150F0000}"/>
    <cellStyle name="20% - Accent1 5 2 3 2 2 3" xfId="49488" xr:uid="{00000000-0005-0000-0000-0000160F0000}"/>
    <cellStyle name="20% - Accent1 5 2 3 2 3" xfId="20586" xr:uid="{00000000-0005-0000-0000-0000170F0000}"/>
    <cellStyle name="20% - Accent1 5 2 3 2 3 2" xfId="57924" xr:uid="{00000000-0005-0000-0000-0000180F0000}"/>
    <cellStyle name="20% - Accent1 5 2 3 2 4" xfId="33605" xr:uid="{00000000-0005-0000-0000-0000190F0000}"/>
    <cellStyle name="20% - Accent1 5 2 3 2 5" xfId="44765" xr:uid="{00000000-0005-0000-0000-00001A0F0000}"/>
    <cellStyle name="20% - Accent1 5 2 3 3" xfId="9790" xr:uid="{00000000-0005-0000-0000-00001B0F0000}"/>
    <cellStyle name="20% - Accent1 5 2 3 3 2" xfId="22949" xr:uid="{00000000-0005-0000-0000-00001C0F0000}"/>
    <cellStyle name="20% - Accent1 5 2 3 3 2 2" xfId="60287" xr:uid="{00000000-0005-0000-0000-00001D0F0000}"/>
    <cellStyle name="20% - Accent1 5 2 3 3 3" xfId="36317" xr:uid="{00000000-0005-0000-0000-00001E0F0000}"/>
    <cellStyle name="20% - Accent1 5 2 3 3 4" xfId="47128" xr:uid="{00000000-0005-0000-0000-00001F0F0000}"/>
    <cellStyle name="20% - Accent1 5 2 3 4" xfId="5067" xr:uid="{00000000-0005-0000-0000-0000200F0000}"/>
    <cellStyle name="20% - Accent1 5 2 3 4 2" xfId="18226" xr:uid="{00000000-0005-0000-0000-0000210F0000}"/>
    <cellStyle name="20% - Accent1 5 2 3 4 2 2" xfId="55564" xr:uid="{00000000-0005-0000-0000-0000220F0000}"/>
    <cellStyle name="20% - Accent1 5 2 3 4 3" xfId="30893" xr:uid="{00000000-0005-0000-0000-0000230F0000}"/>
    <cellStyle name="20% - Accent1 5 2 3 4 4" xfId="42405" xr:uid="{00000000-0005-0000-0000-0000240F0000}"/>
    <cellStyle name="20% - Accent1 5 2 3 5" xfId="14514" xr:uid="{00000000-0005-0000-0000-0000250F0000}"/>
    <cellStyle name="20% - Accent1 5 2 3 5 2" xfId="51852" xr:uid="{00000000-0005-0000-0000-0000260F0000}"/>
    <cellStyle name="20% - Accent1 5 2 3 6" xfId="28011" xr:uid="{00000000-0005-0000-0000-0000270F0000}"/>
    <cellStyle name="20% - Accent1 5 2 3 7" xfId="38691" xr:uid="{00000000-0005-0000-0000-0000280F0000}"/>
    <cellStyle name="20% - Accent1 5 2 4" xfId="2702" xr:uid="{00000000-0005-0000-0000-0000290F0000}"/>
    <cellStyle name="20% - Accent1 5 2 4 2" xfId="10970" xr:uid="{00000000-0005-0000-0000-00002A0F0000}"/>
    <cellStyle name="20% - Accent1 5 2 4 2 2" xfId="24129" xr:uid="{00000000-0005-0000-0000-00002B0F0000}"/>
    <cellStyle name="20% - Accent1 5 2 4 2 2 2" xfId="61467" xr:uid="{00000000-0005-0000-0000-00002C0F0000}"/>
    <cellStyle name="20% - Accent1 5 2 4 2 3" xfId="48308" xr:uid="{00000000-0005-0000-0000-00002D0F0000}"/>
    <cellStyle name="20% - Accent1 5 2 4 3" xfId="6247" xr:uid="{00000000-0005-0000-0000-00002E0F0000}"/>
    <cellStyle name="20% - Accent1 5 2 4 3 2" xfId="19406" xr:uid="{00000000-0005-0000-0000-00002F0F0000}"/>
    <cellStyle name="20% - Accent1 5 2 4 3 2 2" xfId="56744" xr:uid="{00000000-0005-0000-0000-0000300F0000}"/>
    <cellStyle name="20% - Accent1 5 2 4 3 3" xfId="43585" xr:uid="{00000000-0005-0000-0000-0000310F0000}"/>
    <cellStyle name="20% - Accent1 5 2 4 4" xfId="15863" xr:uid="{00000000-0005-0000-0000-0000320F0000}"/>
    <cellStyle name="20% - Accent1 5 2 4 4 2" xfId="53201" xr:uid="{00000000-0005-0000-0000-0000330F0000}"/>
    <cellStyle name="20% - Accent1 5 2 4 5" xfId="32256" xr:uid="{00000000-0005-0000-0000-0000340F0000}"/>
    <cellStyle name="20% - Accent1 5 2 4 6" xfId="40040" xr:uid="{00000000-0005-0000-0000-0000350F0000}"/>
    <cellStyle name="20% - Accent1 5 2 5" xfId="8610" xr:uid="{00000000-0005-0000-0000-0000360F0000}"/>
    <cellStyle name="20% - Accent1 5 2 5 2" xfId="21769" xr:uid="{00000000-0005-0000-0000-0000370F0000}"/>
    <cellStyle name="20% - Accent1 5 2 5 2 2" xfId="59107" xr:uid="{00000000-0005-0000-0000-0000380F0000}"/>
    <cellStyle name="20% - Accent1 5 2 5 3" xfId="34968" xr:uid="{00000000-0005-0000-0000-0000390F0000}"/>
    <cellStyle name="20% - Accent1 5 2 5 4" xfId="45948" xr:uid="{00000000-0005-0000-0000-00003A0F0000}"/>
    <cellStyle name="20% - Accent1 5 2 6" xfId="3887" xr:uid="{00000000-0005-0000-0000-00003B0F0000}"/>
    <cellStyle name="20% - Accent1 5 2 6 2" xfId="17046" xr:uid="{00000000-0005-0000-0000-00003C0F0000}"/>
    <cellStyle name="20% - Accent1 5 2 6 2 2" xfId="54384" xr:uid="{00000000-0005-0000-0000-00003D0F0000}"/>
    <cellStyle name="20% - Accent1 5 2 6 3" xfId="29544" xr:uid="{00000000-0005-0000-0000-00003E0F0000}"/>
    <cellStyle name="20% - Accent1 5 2 6 4" xfId="41225" xr:uid="{00000000-0005-0000-0000-00003F0F0000}"/>
    <cellStyle name="20% - Accent1 5 2 7" xfId="13334" xr:uid="{00000000-0005-0000-0000-0000400F0000}"/>
    <cellStyle name="20% - Accent1 5 2 7 2" xfId="50672" xr:uid="{00000000-0005-0000-0000-0000410F0000}"/>
    <cellStyle name="20% - Accent1 5 2 8" xfId="26662" xr:uid="{00000000-0005-0000-0000-0000420F0000}"/>
    <cellStyle name="20% - Accent1 5 2 9" xfId="37511" xr:uid="{00000000-0005-0000-0000-0000430F0000}"/>
    <cellStyle name="20% - Accent1 5 3" xfId="480" xr:uid="{00000000-0005-0000-0000-0000440F0000}"/>
    <cellStyle name="20% - Accent1 5 3 2" xfId="1662" xr:uid="{00000000-0005-0000-0000-0000450F0000}"/>
    <cellStyle name="20% - Accent1 5 3 2 2" xfId="7736" xr:uid="{00000000-0005-0000-0000-0000460F0000}"/>
    <cellStyle name="20% - Accent1 5 3 2 2 2" xfId="12459" xr:uid="{00000000-0005-0000-0000-0000470F0000}"/>
    <cellStyle name="20% - Accent1 5 3 2 2 2 2" xfId="25618" xr:uid="{00000000-0005-0000-0000-0000480F0000}"/>
    <cellStyle name="20% - Accent1 5 3 2 2 2 2 2" xfId="62956" xr:uid="{00000000-0005-0000-0000-0000490F0000}"/>
    <cellStyle name="20% - Accent1 5 3 2 2 2 3" xfId="49797" xr:uid="{00000000-0005-0000-0000-00004A0F0000}"/>
    <cellStyle name="20% - Accent1 5 3 2 2 3" xfId="20895" xr:uid="{00000000-0005-0000-0000-00004B0F0000}"/>
    <cellStyle name="20% - Accent1 5 3 2 2 3 2" xfId="58233" xr:uid="{00000000-0005-0000-0000-00004C0F0000}"/>
    <cellStyle name="20% - Accent1 5 3 2 2 4" xfId="33914" xr:uid="{00000000-0005-0000-0000-00004D0F0000}"/>
    <cellStyle name="20% - Accent1 5 3 2 2 5" xfId="45074" xr:uid="{00000000-0005-0000-0000-00004E0F0000}"/>
    <cellStyle name="20% - Accent1 5 3 2 3" xfId="10099" xr:uid="{00000000-0005-0000-0000-00004F0F0000}"/>
    <cellStyle name="20% - Accent1 5 3 2 3 2" xfId="23258" xr:uid="{00000000-0005-0000-0000-0000500F0000}"/>
    <cellStyle name="20% - Accent1 5 3 2 3 2 2" xfId="60596" xr:uid="{00000000-0005-0000-0000-0000510F0000}"/>
    <cellStyle name="20% - Accent1 5 3 2 3 3" xfId="36626" xr:uid="{00000000-0005-0000-0000-0000520F0000}"/>
    <cellStyle name="20% - Accent1 5 3 2 3 4" xfId="47437" xr:uid="{00000000-0005-0000-0000-0000530F0000}"/>
    <cellStyle name="20% - Accent1 5 3 2 4" xfId="5376" xr:uid="{00000000-0005-0000-0000-0000540F0000}"/>
    <cellStyle name="20% - Accent1 5 3 2 4 2" xfId="18535" xr:uid="{00000000-0005-0000-0000-0000550F0000}"/>
    <cellStyle name="20% - Accent1 5 3 2 4 2 2" xfId="55873" xr:uid="{00000000-0005-0000-0000-0000560F0000}"/>
    <cellStyle name="20% - Accent1 5 3 2 4 3" xfId="31202" xr:uid="{00000000-0005-0000-0000-0000570F0000}"/>
    <cellStyle name="20% - Accent1 5 3 2 4 4" xfId="42714" xr:uid="{00000000-0005-0000-0000-0000580F0000}"/>
    <cellStyle name="20% - Accent1 5 3 2 5" xfId="14823" xr:uid="{00000000-0005-0000-0000-0000590F0000}"/>
    <cellStyle name="20% - Accent1 5 3 2 5 2" xfId="52161" xr:uid="{00000000-0005-0000-0000-00005A0F0000}"/>
    <cellStyle name="20% - Accent1 5 3 2 6" xfId="28320" xr:uid="{00000000-0005-0000-0000-00005B0F0000}"/>
    <cellStyle name="20% - Accent1 5 3 2 7" xfId="39000" xr:uid="{00000000-0005-0000-0000-00005C0F0000}"/>
    <cellStyle name="20% - Accent1 5 3 3" xfId="3011" xr:uid="{00000000-0005-0000-0000-00005D0F0000}"/>
    <cellStyle name="20% - Accent1 5 3 3 2" xfId="11279" xr:uid="{00000000-0005-0000-0000-00005E0F0000}"/>
    <cellStyle name="20% - Accent1 5 3 3 2 2" xfId="24438" xr:uid="{00000000-0005-0000-0000-00005F0F0000}"/>
    <cellStyle name="20% - Accent1 5 3 3 2 2 2" xfId="61776" xr:uid="{00000000-0005-0000-0000-0000600F0000}"/>
    <cellStyle name="20% - Accent1 5 3 3 2 3" xfId="48617" xr:uid="{00000000-0005-0000-0000-0000610F0000}"/>
    <cellStyle name="20% - Accent1 5 3 3 3" xfId="6556" xr:uid="{00000000-0005-0000-0000-0000620F0000}"/>
    <cellStyle name="20% - Accent1 5 3 3 3 2" xfId="19715" xr:uid="{00000000-0005-0000-0000-0000630F0000}"/>
    <cellStyle name="20% - Accent1 5 3 3 3 2 2" xfId="57053" xr:uid="{00000000-0005-0000-0000-0000640F0000}"/>
    <cellStyle name="20% - Accent1 5 3 3 3 3" xfId="43894" xr:uid="{00000000-0005-0000-0000-0000650F0000}"/>
    <cellStyle name="20% - Accent1 5 3 3 4" xfId="16172" xr:uid="{00000000-0005-0000-0000-0000660F0000}"/>
    <cellStyle name="20% - Accent1 5 3 3 4 2" xfId="53510" xr:uid="{00000000-0005-0000-0000-0000670F0000}"/>
    <cellStyle name="20% - Accent1 5 3 3 5" xfId="32565" xr:uid="{00000000-0005-0000-0000-0000680F0000}"/>
    <cellStyle name="20% - Accent1 5 3 3 6" xfId="40349" xr:uid="{00000000-0005-0000-0000-0000690F0000}"/>
    <cellStyle name="20% - Accent1 5 3 4" xfId="8919" xr:uid="{00000000-0005-0000-0000-00006A0F0000}"/>
    <cellStyle name="20% - Accent1 5 3 4 2" xfId="22078" xr:uid="{00000000-0005-0000-0000-00006B0F0000}"/>
    <cellStyle name="20% - Accent1 5 3 4 2 2" xfId="59416" xr:uid="{00000000-0005-0000-0000-00006C0F0000}"/>
    <cellStyle name="20% - Accent1 5 3 4 3" xfId="35277" xr:uid="{00000000-0005-0000-0000-00006D0F0000}"/>
    <cellStyle name="20% - Accent1 5 3 4 4" xfId="46257" xr:uid="{00000000-0005-0000-0000-00006E0F0000}"/>
    <cellStyle name="20% - Accent1 5 3 5" xfId="4196" xr:uid="{00000000-0005-0000-0000-00006F0F0000}"/>
    <cellStyle name="20% - Accent1 5 3 5 2" xfId="17355" xr:uid="{00000000-0005-0000-0000-0000700F0000}"/>
    <cellStyle name="20% - Accent1 5 3 5 2 2" xfId="54693" xr:uid="{00000000-0005-0000-0000-0000710F0000}"/>
    <cellStyle name="20% - Accent1 5 3 5 3" xfId="29853" xr:uid="{00000000-0005-0000-0000-0000720F0000}"/>
    <cellStyle name="20% - Accent1 5 3 5 4" xfId="41534" xr:uid="{00000000-0005-0000-0000-0000730F0000}"/>
    <cellStyle name="20% - Accent1 5 3 6" xfId="13643" xr:uid="{00000000-0005-0000-0000-0000740F0000}"/>
    <cellStyle name="20% - Accent1 5 3 6 2" xfId="50981" xr:uid="{00000000-0005-0000-0000-0000750F0000}"/>
    <cellStyle name="20% - Accent1 5 3 7" xfId="26971" xr:uid="{00000000-0005-0000-0000-0000760F0000}"/>
    <cellStyle name="20% - Accent1 5 3 8" xfId="37820" xr:uid="{00000000-0005-0000-0000-0000770F0000}"/>
    <cellStyle name="20% - Accent1 5 4" xfId="368" xr:uid="{00000000-0005-0000-0000-0000780F0000}"/>
    <cellStyle name="20% - Accent1 5 4 2" xfId="1550" xr:uid="{00000000-0005-0000-0000-0000790F0000}"/>
    <cellStyle name="20% - Accent1 5 4 2 2" xfId="7624" xr:uid="{00000000-0005-0000-0000-00007A0F0000}"/>
    <cellStyle name="20% - Accent1 5 4 2 2 2" xfId="12347" xr:uid="{00000000-0005-0000-0000-00007B0F0000}"/>
    <cellStyle name="20% - Accent1 5 4 2 2 2 2" xfId="25506" xr:uid="{00000000-0005-0000-0000-00007C0F0000}"/>
    <cellStyle name="20% - Accent1 5 4 2 2 2 2 2" xfId="62844" xr:uid="{00000000-0005-0000-0000-00007D0F0000}"/>
    <cellStyle name="20% - Accent1 5 4 2 2 2 3" xfId="49685" xr:uid="{00000000-0005-0000-0000-00007E0F0000}"/>
    <cellStyle name="20% - Accent1 5 4 2 2 3" xfId="20783" xr:uid="{00000000-0005-0000-0000-00007F0F0000}"/>
    <cellStyle name="20% - Accent1 5 4 2 2 3 2" xfId="58121" xr:uid="{00000000-0005-0000-0000-0000800F0000}"/>
    <cellStyle name="20% - Accent1 5 4 2 2 4" xfId="33802" xr:uid="{00000000-0005-0000-0000-0000810F0000}"/>
    <cellStyle name="20% - Accent1 5 4 2 2 5" xfId="44962" xr:uid="{00000000-0005-0000-0000-0000820F0000}"/>
    <cellStyle name="20% - Accent1 5 4 2 3" xfId="9987" xr:uid="{00000000-0005-0000-0000-0000830F0000}"/>
    <cellStyle name="20% - Accent1 5 4 2 3 2" xfId="23146" xr:uid="{00000000-0005-0000-0000-0000840F0000}"/>
    <cellStyle name="20% - Accent1 5 4 2 3 2 2" xfId="60484" xr:uid="{00000000-0005-0000-0000-0000850F0000}"/>
    <cellStyle name="20% - Accent1 5 4 2 3 3" xfId="36514" xr:uid="{00000000-0005-0000-0000-0000860F0000}"/>
    <cellStyle name="20% - Accent1 5 4 2 3 4" xfId="47325" xr:uid="{00000000-0005-0000-0000-0000870F0000}"/>
    <cellStyle name="20% - Accent1 5 4 2 4" xfId="5264" xr:uid="{00000000-0005-0000-0000-0000880F0000}"/>
    <cellStyle name="20% - Accent1 5 4 2 4 2" xfId="18423" xr:uid="{00000000-0005-0000-0000-0000890F0000}"/>
    <cellStyle name="20% - Accent1 5 4 2 4 2 2" xfId="55761" xr:uid="{00000000-0005-0000-0000-00008A0F0000}"/>
    <cellStyle name="20% - Accent1 5 4 2 4 3" xfId="31090" xr:uid="{00000000-0005-0000-0000-00008B0F0000}"/>
    <cellStyle name="20% - Accent1 5 4 2 4 4" xfId="42602" xr:uid="{00000000-0005-0000-0000-00008C0F0000}"/>
    <cellStyle name="20% - Accent1 5 4 2 5" xfId="14711" xr:uid="{00000000-0005-0000-0000-00008D0F0000}"/>
    <cellStyle name="20% - Accent1 5 4 2 5 2" xfId="52049" xr:uid="{00000000-0005-0000-0000-00008E0F0000}"/>
    <cellStyle name="20% - Accent1 5 4 2 6" xfId="28208" xr:uid="{00000000-0005-0000-0000-00008F0F0000}"/>
    <cellStyle name="20% - Accent1 5 4 2 7" xfId="38888" xr:uid="{00000000-0005-0000-0000-0000900F0000}"/>
    <cellStyle name="20% - Accent1 5 4 3" xfId="2899" xr:uid="{00000000-0005-0000-0000-0000910F0000}"/>
    <cellStyle name="20% - Accent1 5 4 3 2" xfId="11167" xr:uid="{00000000-0005-0000-0000-0000920F0000}"/>
    <cellStyle name="20% - Accent1 5 4 3 2 2" xfId="24326" xr:uid="{00000000-0005-0000-0000-0000930F0000}"/>
    <cellStyle name="20% - Accent1 5 4 3 2 2 2" xfId="61664" xr:uid="{00000000-0005-0000-0000-0000940F0000}"/>
    <cellStyle name="20% - Accent1 5 4 3 2 3" xfId="48505" xr:uid="{00000000-0005-0000-0000-0000950F0000}"/>
    <cellStyle name="20% - Accent1 5 4 3 3" xfId="6444" xr:uid="{00000000-0005-0000-0000-0000960F0000}"/>
    <cellStyle name="20% - Accent1 5 4 3 3 2" xfId="19603" xr:uid="{00000000-0005-0000-0000-0000970F0000}"/>
    <cellStyle name="20% - Accent1 5 4 3 3 2 2" xfId="56941" xr:uid="{00000000-0005-0000-0000-0000980F0000}"/>
    <cellStyle name="20% - Accent1 5 4 3 3 3" xfId="43782" xr:uid="{00000000-0005-0000-0000-0000990F0000}"/>
    <cellStyle name="20% - Accent1 5 4 3 4" xfId="16060" xr:uid="{00000000-0005-0000-0000-00009A0F0000}"/>
    <cellStyle name="20% - Accent1 5 4 3 4 2" xfId="53398" xr:uid="{00000000-0005-0000-0000-00009B0F0000}"/>
    <cellStyle name="20% - Accent1 5 4 3 5" xfId="32453" xr:uid="{00000000-0005-0000-0000-00009C0F0000}"/>
    <cellStyle name="20% - Accent1 5 4 3 6" xfId="40237" xr:uid="{00000000-0005-0000-0000-00009D0F0000}"/>
    <cellStyle name="20% - Accent1 5 4 4" xfId="8807" xr:uid="{00000000-0005-0000-0000-00009E0F0000}"/>
    <cellStyle name="20% - Accent1 5 4 4 2" xfId="21966" xr:uid="{00000000-0005-0000-0000-00009F0F0000}"/>
    <cellStyle name="20% - Accent1 5 4 4 2 2" xfId="59304" xr:uid="{00000000-0005-0000-0000-0000A00F0000}"/>
    <cellStyle name="20% - Accent1 5 4 4 3" xfId="35165" xr:uid="{00000000-0005-0000-0000-0000A10F0000}"/>
    <cellStyle name="20% - Accent1 5 4 4 4" xfId="46145" xr:uid="{00000000-0005-0000-0000-0000A20F0000}"/>
    <cellStyle name="20% - Accent1 5 4 5" xfId="4084" xr:uid="{00000000-0005-0000-0000-0000A30F0000}"/>
    <cellStyle name="20% - Accent1 5 4 5 2" xfId="17243" xr:uid="{00000000-0005-0000-0000-0000A40F0000}"/>
    <cellStyle name="20% - Accent1 5 4 5 2 2" xfId="54581" xr:uid="{00000000-0005-0000-0000-0000A50F0000}"/>
    <cellStyle name="20% - Accent1 5 4 5 3" xfId="29741" xr:uid="{00000000-0005-0000-0000-0000A60F0000}"/>
    <cellStyle name="20% - Accent1 5 4 5 4" xfId="41422" xr:uid="{00000000-0005-0000-0000-0000A70F0000}"/>
    <cellStyle name="20% - Accent1 5 4 6" xfId="13531" xr:uid="{00000000-0005-0000-0000-0000A80F0000}"/>
    <cellStyle name="20% - Accent1 5 4 6 2" xfId="50869" xr:uid="{00000000-0005-0000-0000-0000A90F0000}"/>
    <cellStyle name="20% - Accent1 5 4 7" xfId="26859" xr:uid="{00000000-0005-0000-0000-0000AA0F0000}"/>
    <cellStyle name="20% - Accent1 5 4 8" xfId="37708" xr:uid="{00000000-0005-0000-0000-0000AB0F0000}"/>
    <cellStyle name="20% - Accent1 5 5" xfId="789" xr:uid="{00000000-0005-0000-0000-0000AC0F0000}"/>
    <cellStyle name="20% - Accent1 5 5 2" xfId="1971" xr:uid="{00000000-0005-0000-0000-0000AD0F0000}"/>
    <cellStyle name="20% - Accent1 5 5 2 2" xfId="8045" xr:uid="{00000000-0005-0000-0000-0000AE0F0000}"/>
    <cellStyle name="20% - Accent1 5 5 2 2 2" xfId="12768" xr:uid="{00000000-0005-0000-0000-0000AF0F0000}"/>
    <cellStyle name="20% - Accent1 5 5 2 2 2 2" xfId="25927" xr:uid="{00000000-0005-0000-0000-0000B00F0000}"/>
    <cellStyle name="20% - Accent1 5 5 2 2 2 2 2" xfId="63265" xr:uid="{00000000-0005-0000-0000-0000B10F0000}"/>
    <cellStyle name="20% - Accent1 5 5 2 2 2 3" xfId="50106" xr:uid="{00000000-0005-0000-0000-0000B20F0000}"/>
    <cellStyle name="20% - Accent1 5 5 2 2 3" xfId="21204" xr:uid="{00000000-0005-0000-0000-0000B30F0000}"/>
    <cellStyle name="20% - Accent1 5 5 2 2 3 2" xfId="58542" xr:uid="{00000000-0005-0000-0000-0000B40F0000}"/>
    <cellStyle name="20% - Accent1 5 5 2 2 4" xfId="34223" xr:uid="{00000000-0005-0000-0000-0000B50F0000}"/>
    <cellStyle name="20% - Accent1 5 5 2 2 5" xfId="45383" xr:uid="{00000000-0005-0000-0000-0000B60F0000}"/>
    <cellStyle name="20% - Accent1 5 5 2 3" xfId="10408" xr:uid="{00000000-0005-0000-0000-0000B70F0000}"/>
    <cellStyle name="20% - Accent1 5 5 2 3 2" xfId="23567" xr:uid="{00000000-0005-0000-0000-0000B80F0000}"/>
    <cellStyle name="20% - Accent1 5 5 2 3 2 2" xfId="60905" xr:uid="{00000000-0005-0000-0000-0000B90F0000}"/>
    <cellStyle name="20% - Accent1 5 5 2 3 3" xfId="36935" xr:uid="{00000000-0005-0000-0000-0000BA0F0000}"/>
    <cellStyle name="20% - Accent1 5 5 2 3 4" xfId="47746" xr:uid="{00000000-0005-0000-0000-0000BB0F0000}"/>
    <cellStyle name="20% - Accent1 5 5 2 4" xfId="5685" xr:uid="{00000000-0005-0000-0000-0000BC0F0000}"/>
    <cellStyle name="20% - Accent1 5 5 2 4 2" xfId="18844" xr:uid="{00000000-0005-0000-0000-0000BD0F0000}"/>
    <cellStyle name="20% - Accent1 5 5 2 4 2 2" xfId="56182" xr:uid="{00000000-0005-0000-0000-0000BE0F0000}"/>
    <cellStyle name="20% - Accent1 5 5 2 4 3" xfId="31511" xr:uid="{00000000-0005-0000-0000-0000BF0F0000}"/>
    <cellStyle name="20% - Accent1 5 5 2 4 4" xfId="43023" xr:uid="{00000000-0005-0000-0000-0000C00F0000}"/>
    <cellStyle name="20% - Accent1 5 5 2 5" xfId="15132" xr:uid="{00000000-0005-0000-0000-0000C10F0000}"/>
    <cellStyle name="20% - Accent1 5 5 2 5 2" xfId="52470" xr:uid="{00000000-0005-0000-0000-0000C20F0000}"/>
    <cellStyle name="20% - Accent1 5 5 2 6" xfId="28629" xr:uid="{00000000-0005-0000-0000-0000C30F0000}"/>
    <cellStyle name="20% - Accent1 5 5 2 7" xfId="39309" xr:uid="{00000000-0005-0000-0000-0000C40F0000}"/>
    <cellStyle name="20% - Accent1 5 5 3" xfId="3320" xr:uid="{00000000-0005-0000-0000-0000C50F0000}"/>
    <cellStyle name="20% - Accent1 5 5 3 2" xfId="11588" xr:uid="{00000000-0005-0000-0000-0000C60F0000}"/>
    <cellStyle name="20% - Accent1 5 5 3 2 2" xfId="24747" xr:uid="{00000000-0005-0000-0000-0000C70F0000}"/>
    <cellStyle name="20% - Accent1 5 5 3 2 2 2" xfId="62085" xr:uid="{00000000-0005-0000-0000-0000C80F0000}"/>
    <cellStyle name="20% - Accent1 5 5 3 2 3" xfId="48926" xr:uid="{00000000-0005-0000-0000-0000C90F0000}"/>
    <cellStyle name="20% - Accent1 5 5 3 3" xfId="6865" xr:uid="{00000000-0005-0000-0000-0000CA0F0000}"/>
    <cellStyle name="20% - Accent1 5 5 3 3 2" xfId="20024" xr:uid="{00000000-0005-0000-0000-0000CB0F0000}"/>
    <cellStyle name="20% - Accent1 5 5 3 3 2 2" xfId="57362" xr:uid="{00000000-0005-0000-0000-0000CC0F0000}"/>
    <cellStyle name="20% - Accent1 5 5 3 3 3" xfId="44203" xr:uid="{00000000-0005-0000-0000-0000CD0F0000}"/>
    <cellStyle name="20% - Accent1 5 5 3 4" xfId="16481" xr:uid="{00000000-0005-0000-0000-0000CE0F0000}"/>
    <cellStyle name="20% - Accent1 5 5 3 4 2" xfId="53819" xr:uid="{00000000-0005-0000-0000-0000CF0F0000}"/>
    <cellStyle name="20% - Accent1 5 5 3 5" xfId="32874" xr:uid="{00000000-0005-0000-0000-0000D00F0000}"/>
    <cellStyle name="20% - Accent1 5 5 3 6" xfId="40658" xr:uid="{00000000-0005-0000-0000-0000D10F0000}"/>
    <cellStyle name="20% - Accent1 5 5 4" xfId="9228" xr:uid="{00000000-0005-0000-0000-0000D20F0000}"/>
    <cellStyle name="20% - Accent1 5 5 4 2" xfId="22387" xr:uid="{00000000-0005-0000-0000-0000D30F0000}"/>
    <cellStyle name="20% - Accent1 5 5 4 2 2" xfId="59725" xr:uid="{00000000-0005-0000-0000-0000D40F0000}"/>
    <cellStyle name="20% - Accent1 5 5 4 3" xfId="35586" xr:uid="{00000000-0005-0000-0000-0000D50F0000}"/>
    <cellStyle name="20% - Accent1 5 5 4 4" xfId="46566" xr:uid="{00000000-0005-0000-0000-0000D60F0000}"/>
    <cellStyle name="20% - Accent1 5 5 5" xfId="4505" xr:uid="{00000000-0005-0000-0000-0000D70F0000}"/>
    <cellStyle name="20% - Accent1 5 5 5 2" xfId="17664" xr:uid="{00000000-0005-0000-0000-0000D80F0000}"/>
    <cellStyle name="20% - Accent1 5 5 5 2 2" xfId="55002" xr:uid="{00000000-0005-0000-0000-0000D90F0000}"/>
    <cellStyle name="20% - Accent1 5 5 5 3" xfId="30162" xr:uid="{00000000-0005-0000-0000-0000DA0F0000}"/>
    <cellStyle name="20% - Accent1 5 5 5 4" xfId="41843" xr:uid="{00000000-0005-0000-0000-0000DB0F0000}"/>
    <cellStyle name="20% - Accent1 5 5 6" xfId="13952" xr:uid="{00000000-0005-0000-0000-0000DC0F0000}"/>
    <cellStyle name="20% - Accent1 5 5 6 2" xfId="51290" xr:uid="{00000000-0005-0000-0000-0000DD0F0000}"/>
    <cellStyle name="20% - Accent1 5 5 7" xfId="27280" xr:uid="{00000000-0005-0000-0000-0000DE0F0000}"/>
    <cellStyle name="20% - Accent1 5 5 8" xfId="38129" xr:uid="{00000000-0005-0000-0000-0000DF0F0000}"/>
    <cellStyle name="20% - Accent1 5 6" xfId="958" xr:uid="{00000000-0005-0000-0000-0000E00F0000}"/>
    <cellStyle name="20% - Accent1 5 6 2" xfId="2140" xr:uid="{00000000-0005-0000-0000-0000E10F0000}"/>
    <cellStyle name="20% - Accent1 5 6 2 2" xfId="8214" xr:uid="{00000000-0005-0000-0000-0000E20F0000}"/>
    <cellStyle name="20% - Accent1 5 6 2 2 2" xfId="12937" xr:uid="{00000000-0005-0000-0000-0000E30F0000}"/>
    <cellStyle name="20% - Accent1 5 6 2 2 2 2" xfId="26096" xr:uid="{00000000-0005-0000-0000-0000E40F0000}"/>
    <cellStyle name="20% - Accent1 5 6 2 2 2 2 2" xfId="63434" xr:uid="{00000000-0005-0000-0000-0000E50F0000}"/>
    <cellStyle name="20% - Accent1 5 6 2 2 2 3" xfId="50275" xr:uid="{00000000-0005-0000-0000-0000E60F0000}"/>
    <cellStyle name="20% - Accent1 5 6 2 2 3" xfId="21373" xr:uid="{00000000-0005-0000-0000-0000E70F0000}"/>
    <cellStyle name="20% - Accent1 5 6 2 2 3 2" xfId="58711" xr:uid="{00000000-0005-0000-0000-0000E80F0000}"/>
    <cellStyle name="20% - Accent1 5 6 2 2 4" xfId="34392" xr:uid="{00000000-0005-0000-0000-0000E90F0000}"/>
    <cellStyle name="20% - Accent1 5 6 2 2 5" xfId="45552" xr:uid="{00000000-0005-0000-0000-0000EA0F0000}"/>
    <cellStyle name="20% - Accent1 5 6 2 3" xfId="10577" xr:uid="{00000000-0005-0000-0000-0000EB0F0000}"/>
    <cellStyle name="20% - Accent1 5 6 2 3 2" xfId="23736" xr:uid="{00000000-0005-0000-0000-0000EC0F0000}"/>
    <cellStyle name="20% - Accent1 5 6 2 3 2 2" xfId="61074" xr:uid="{00000000-0005-0000-0000-0000ED0F0000}"/>
    <cellStyle name="20% - Accent1 5 6 2 3 3" xfId="37104" xr:uid="{00000000-0005-0000-0000-0000EE0F0000}"/>
    <cellStyle name="20% - Accent1 5 6 2 3 4" xfId="47915" xr:uid="{00000000-0005-0000-0000-0000EF0F0000}"/>
    <cellStyle name="20% - Accent1 5 6 2 4" xfId="5854" xr:uid="{00000000-0005-0000-0000-0000F00F0000}"/>
    <cellStyle name="20% - Accent1 5 6 2 4 2" xfId="19013" xr:uid="{00000000-0005-0000-0000-0000F10F0000}"/>
    <cellStyle name="20% - Accent1 5 6 2 4 2 2" xfId="56351" xr:uid="{00000000-0005-0000-0000-0000F20F0000}"/>
    <cellStyle name="20% - Accent1 5 6 2 4 3" xfId="31680" xr:uid="{00000000-0005-0000-0000-0000F30F0000}"/>
    <cellStyle name="20% - Accent1 5 6 2 4 4" xfId="43192" xr:uid="{00000000-0005-0000-0000-0000F40F0000}"/>
    <cellStyle name="20% - Accent1 5 6 2 5" xfId="15301" xr:uid="{00000000-0005-0000-0000-0000F50F0000}"/>
    <cellStyle name="20% - Accent1 5 6 2 5 2" xfId="52639" xr:uid="{00000000-0005-0000-0000-0000F60F0000}"/>
    <cellStyle name="20% - Accent1 5 6 2 6" xfId="28798" xr:uid="{00000000-0005-0000-0000-0000F70F0000}"/>
    <cellStyle name="20% - Accent1 5 6 2 7" xfId="39478" xr:uid="{00000000-0005-0000-0000-0000F80F0000}"/>
    <cellStyle name="20% - Accent1 5 6 3" xfId="3489" xr:uid="{00000000-0005-0000-0000-0000F90F0000}"/>
    <cellStyle name="20% - Accent1 5 6 3 2" xfId="11757" xr:uid="{00000000-0005-0000-0000-0000FA0F0000}"/>
    <cellStyle name="20% - Accent1 5 6 3 2 2" xfId="24916" xr:uid="{00000000-0005-0000-0000-0000FB0F0000}"/>
    <cellStyle name="20% - Accent1 5 6 3 2 2 2" xfId="62254" xr:uid="{00000000-0005-0000-0000-0000FC0F0000}"/>
    <cellStyle name="20% - Accent1 5 6 3 2 3" xfId="49095" xr:uid="{00000000-0005-0000-0000-0000FD0F0000}"/>
    <cellStyle name="20% - Accent1 5 6 3 3" xfId="7034" xr:uid="{00000000-0005-0000-0000-0000FE0F0000}"/>
    <cellStyle name="20% - Accent1 5 6 3 3 2" xfId="20193" xr:uid="{00000000-0005-0000-0000-0000FF0F0000}"/>
    <cellStyle name="20% - Accent1 5 6 3 3 2 2" xfId="57531" xr:uid="{00000000-0005-0000-0000-000000100000}"/>
    <cellStyle name="20% - Accent1 5 6 3 3 3" xfId="44372" xr:uid="{00000000-0005-0000-0000-000001100000}"/>
    <cellStyle name="20% - Accent1 5 6 3 4" xfId="16650" xr:uid="{00000000-0005-0000-0000-000002100000}"/>
    <cellStyle name="20% - Accent1 5 6 3 4 2" xfId="53988" xr:uid="{00000000-0005-0000-0000-000003100000}"/>
    <cellStyle name="20% - Accent1 5 6 3 5" xfId="33043" xr:uid="{00000000-0005-0000-0000-000004100000}"/>
    <cellStyle name="20% - Accent1 5 6 3 6" xfId="40827" xr:uid="{00000000-0005-0000-0000-000005100000}"/>
    <cellStyle name="20% - Accent1 5 6 4" xfId="9397" xr:uid="{00000000-0005-0000-0000-000006100000}"/>
    <cellStyle name="20% - Accent1 5 6 4 2" xfId="22556" xr:uid="{00000000-0005-0000-0000-000007100000}"/>
    <cellStyle name="20% - Accent1 5 6 4 2 2" xfId="59894" xr:uid="{00000000-0005-0000-0000-000008100000}"/>
    <cellStyle name="20% - Accent1 5 6 4 3" xfId="35755" xr:uid="{00000000-0005-0000-0000-000009100000}"/>
    <cellStyle name="20% - Accent1 5 6 4 4" xfId="46735" xr:uid="{00000000-0005-0000-0000-00000A100000}"/>
    <cellStyle name="20% - Accent1 5 6 5" xfId="4674" xr:uid="{00000000-0005-0000-0000-00000B100000}"/>
    <cellStyle name="20% - Accent1 5 6 5 2" xfId="17833" xr:uid="{00000000-0005-0000-0000-00000C100000}"/>
    <cellStyle name="20% - Accent1 5 6 5 2 2" xfId="55171" xr:uid="{00000000-0005-0000-0000-00000D100000}"/>
    <cellStyle name="20% - Accent1 5 6 5 3" xfId="30331" xr:uid="{00000000-0005-0000-0000-00000E100000}"/>
    <cellStyle name="20% - Accent1 5 6 5 4" xfId="42012" xr:uid="{00000000-0005-0000-0000-00000F100000}"/>
    <cellStyle name="20% - Accent1 5 6 6" xfId="14121" xr:uid="{00000000-0005-0000-0000-000010100000}"/>
    <cellStyle name="20% - Accent1 5 6 6 2" xfId="51459" xr:uid="{00000000-0005-0000-0000-000011100000}"/>
    <cellStyle name="20% - Accent1 5 6 7" xfId="27449" xr:uid="{00000000-0005-0000-0000-000012100000}"/>
    <cellStyle name="20% - Accent1 5 6 8" xfId="38298" xr:uid="{00000000-0005-0000-0000-000013100000}"/>
    <cellStyle name="20% - Accent1 5 7" xfId="1129" xr:uid="{00000000-0005-0000-0000-000014100000}"/>
    <cellStyle name="20% - Accent1 5 7 2" xfId="2309" xr:uid="{00000000-0005-0000-0000-000015100000}"/>
    <cellStyle name="20% - Accent1 5 7 2 2" xfId="8383" xr:uid="{00000000-0005-0000-0000-000016100000}"/>
    <cellStyle name="20% - Accent1 5 7 2 2 2" xfId="13106" xr:uid="{00000000-0005-0000-0000-000017100000}"/>
    <cellStyle name="20% - Accent1 5 7 2 2 2 2" xfId="26265" xr:uid="{00000000-0005-0000-0000-000018100000}"/>
    <cellStyle name="20% - Accent1 5 7 2 2 2 2 2" xfId="63603" xr:uid="{00000000-0005-0000-0000-000019100000}"/>
    <cellStyle name="20% - Accent1 5 7 2 2 2 3" xfId="50444" xr:uid="{00000000-0005-0000-0000-00001A100000}"/>
    <cellStyle name="20% - Accent1 5 7 2 2 3" xfId="21542" xr:uid="{00000000-0005-0000-0000-00001B100000}"/>
    <cellStyle name="20% - Accent1 5 7 2 2 3 2" xfId="58880" xr:uid="{00000000-0005-0000-0000-00001C100000}"/>
    <cellStyle name="20% - Accent1 5 7 2 2 4" xfId="34561" xr:uid="{00000000-0005-0000-0000-00001D100000}"/>
    <cellStyle name="20% - Accent1 5 7 2 2 5" xfId="45721" xr:uid="{00000000-0005-0000-0000-00001E100000}"/>
    <cellStyle name="20% - Accent1 5 7 2 3" xfId="10746" xr:uid="{00000000-0005-0000-0000-00001F100000}"/>
    <cellStyle name="20% - Accent1 5 7 2 3 2" xfId="23905" xr:uid="{00000000-0005-0000-0000-000020100000}"/>
    <cellStyle name="20% - Accent1 5 7 2 3 2 2" xfId="61243" xr:uid="{00000000-0005-0000-0000-000021100000}"/>
    <cellStyle name="20% - Accent1 5 7 2 3 3" xfId="37273" xr:uid="{00000000-0005-0000-0000-000022100000}"/>
    <cellStyle name="20% - Accent1 5 7 2 3 4" xfId="48084" xr:uid="{00000000-0005-0000-0000-000023100000}"/>
    <cellStyle name="20% - Accent1 5 7 2 4" xfId="6023" xr:uid="{00000000-0005-0000-0000-000024100000}"/>
    <cellStyle name="20% - Accent1 5 7 2 4 2" xfId="19182" xr:uid="{00000000-0005-0000-0000-000025100000}"/>
    <cellStyle name="20% - Accent1 5 7 2 4 2 2" xfId="56520" xr:uid="{00000000-0005-0000-0000-000026100000}"/>
    <cellStyle name="20% - Accent1 5 7 2 4 3" xfId="31849" xr:uid="{00000000-0005-0000-0000-000027100000}"/>
    <cellStyle name="20% - Accent1 5 7 2 4 4" xfId="43361" xr:uid="{00000000-0005-0000-0000-000028100000}"/>
    <cellStyle name="20% - Accent1 5 7 2 5" xfId="15470" xr:uid="{00000000-0005-0000-0000-000029100000}"/>
    <cellStyle name="20% - Accent1 5 7 2 5 2" xfId="52808" xr:uid="{00000000-0005-0000-0000-00002A100000}"/>
    <cellStyle name="20% - Accent1 5 7 2 6" xfId="28967" xr:uid="{00000000-0005-0000-0000-00002B100000}"/>
    <cellStyle name="20% - Accent1 5 7 2 7" xfId="39647" xr:uid="{00000000-0005-0000-0000-00002C100000}"/>
    <cellStyle name="20% - Accent1 5 7 3" xfId="3658" xr:uid="{00000000-0005-0000-0000-00002D100000}"/>
    <cellStyle name="20% - Accent1 5 7 3 2" xfId="11926" xr:uid="{00000000-0005-0000-0000-00002E100000}"/>
    <cellStyle name="20% - Accent1 5 7 3 2 2" xfId="25085" xr:uid="{00000000-0005-0000-0000-00002F100000}"/>
    <cellStyle name="20% - Accent1 5 7 3 2 2 2" xfId="62423" xr:uid="{00000000-0005-0000-0000-000030100000}"/>
    <cellStyle name="20% - Accent1 5 7 3 2 3" xfId="49264" xr:uid="{00000000-0005-0000-0000-000031100000}"/>
    <cellStyle name="20% - Accent1 5 7 3 3" xfId="7203" xr:uid="{00000000-0005-0000-0000-000032100000}"/>
    <cellStyle name="20% - Accent1 5 7 3 3 2" xfId="20362" xr:uid="{00000000-0005-0000-0000-000033100000}"/>
    <cellStyle name="20% - Accent1 5 7 3 3 2 2" xfId="57700" xr:uid="{00000000-0005-0000-0000-000034100000}"/>
    <cellStyle name="20% - Accent1 5 7 3 3 3" xfId="44541" xr:uid="{00000000-0005-0000-0000-000035100000}"/>
    <cellStyle name="20% - Accent1 5 7 3 4" xfId="16819" xr:uid="{00000000-0005-0000-0000-000036100000}"/>
    <cellStyle name="20% - Accent1 5 7 3 4 2" xfId="54157" xr:uid="{00000000-0005-0000-0000-000037100000}"/>
    <cellStyle name="20% - Accent1 5 7 3 5" xfId="33212" xr:uid="{00000000-0005-0000-0000-000038100000}"/>
    <cellStyle name="20% - Accent1 5 7 3 6" xfId="40996" xr:uid="{00000000-0005-0000-0000-000039100000}"/>
    <cellStyle name="20% - Accent1 5 7 4" xfId="9566" xr:uid="{00000000-0005-0000-0000-00003A100000}"/>
    <cellStyle name="20% - Accent1 5 7 4 2" xfId="22725" xr:uid="{00000000-0005-0000-0000-00003B100000}"/>
    <cellStyle name="20% - Accent1 5 7 4 2 2" xfId="60063" xr:uid="{00000000-0005-0000-0000-00003C100000}"/>
    <cellStyle name="20% - Accent1 5 7 4 3" xfId="35924" xr:uid="{00000000-0005-0000-0000-00003D100000}"/>
    <cellStyle name="20% - Accent1 5 7 4 4" xfId="46904" xr:uid="{00000000-0005-0000-0000-00003E100000}"/>
    <cellStyle name="20% - Accent1 5 7 5" xfId="4843" xr:uid="{00000000-0005-0000-0000-00003F100000}"/>
    <cellStyle name="20% - Accent1 5 7 5 2" xfId="18002" xr:uid="{00000000-0005-0000-0000-000040100000}"/>
    <cellStyle name="20% - Accent1 5 7 5 2 2" xfId="55340" xr:uid="{00000000-0005-0000-0000-000041100000}"/>
    <cellStyle name="20% - Accent1 5 7 5 3" xfId="30500" xr:uid="{00000000-0005-0000-0000-000042100000}"/>
    <cellStyle name="20% - Accent1 5 7 5 4" xfId="42181" xr:uid="{00000000-0005-0000-0000-000043100000}"/>
    <cellStyle name="20% - Accent1 5 7 6" xfId="14290" xr:uid="{00000000-0005-0000-0000-000044100000}"/>
    <cellStyle name="20% - Accent1 5 7 6 2" xfId="51628" xr:uid="{00000000-0005-0000-0000-000045100000}"/>
    <cellStyle name="20% - Accent1 5 7 7" xfId="27618" xr:uid="{00000000-0005-0000-0000-000046100000}"/>
    <cellStyle name="20% - Accent1 5 7 8" xfId="38467" xr:uid="{00000000-0005-0000-0000-000047100000}"/>
    <cellStyle name="20% - Accent1 5 8" xfId="1241" xr:uid="{00000000-0005-0000-0000-000048100000}"/>
    <cellStyle name="20% - Accent1 5 8 2" xfId="2590" xr:uid="{00000000-0005-0000-0000-000049100000}"/>
    <cellStyle name="20% - Accent1 5 8 2 2" xfId="12038" xr:uid="{00000000-0005-0000-0000-00004A100000}"/>
    <cellStyle name="20% - Accent1 5 8 2 2 2" xfId="25197" xr:uid="{00000000-0005-0000-0000-00004B100000}"/>
    <cellStyle name="20% - Accent1 5 8 2 2 2 2" xfId="62535" xr:uid="{00000000-0005-0000-0000-00004C100000}"/>
    <cellStyle name="20% - Accent1 5 8 2 2 3" xfId="33493" xr:uid="{00000000-0005-0000-0000-00004D100000}"/>
    <cellStyle name="20% - Accent1 5 8 2 2 4" xfId="49376" xr:uid="{00000000-0005-0000-0000-00004E100000}"/>
    <cellStyle name="20% - Accent1 5 8 2 3" xfId="7315" xr:uid="{00000000-0005-0000-0000-00004F100000}"/>
    <cellStyle name="20% - Accent1 5 8 2 3 2" xfId="20474" xr:uid="{00000000-0005-0000-0000-000050100000}"/>
    <cellStyle name="20% - Accent1 5 8 2 3 2 2" xfId="57812" xr:uid="{00000000-0005-0000-0000-000051100000}"/>
    <cellStyle name="20% - Accent1 5 8 2 3 3" xfId="36205" xr:uid="{00000000-0005-0000-0000-000052100000}"/>
    <cellStyle name="20% - Accent1 5 8 2 3 4" xfId="44653" xr:uid="{00000000-0005-0000-0000-000053100000}"/>
    <cellStyle name="20% - Accent1 5 8 2 4" xfId="15751" xr:uid="{00000000-0005-0000-0000-000054100000}"/>
    <cellStyle name="20% - Accent1 5 8 2 4 2" xfId="30781" xr:uid="{00000000-0005-0000-0000-000055100000}"/>
    <cellStyle name="20% - Accent1 5 8 2 4 3" xfId="53089" xr:uid="{00000000-0005-0000-0000-000056100000}"/>
    <cellStyle name="20% - Accent1 5 8 2 5" xfId="27899" xr:uid="{00000000-0005-0000-0000-000057100000}"/>
    <cellStyle name="20% - Accent1 5 8 2 6" xfId="39928" xr:uid="{00000000-0005-0000-0000-000058100000}"/>
    <cellStyle name="20% - Accent1 5 8 3" xfId="9678" xr:uid="{00000000-0005-0000-0000-000059100000}"/>
    <cellStyle name="20% - Accent1 5 8 3 2" xfId="22837" xr:uid="{00000000-0005-0000-0000-00005A100000}"/>
    <cellStyle name="20% - Accent1 5 8 3 2 2" xfId="60175" xr:uid="{00000000-0005-0000-0000-00005B100000}"/>
    <cellStyle name="20% - Accent1 5 8 3 3" xfId="32144" xr:uid="{00000000-0005-0000-0000-00005C100000}"/>
    <cellStyle name="20% - Accent1 5 8 3 4" xfId="47016" xr:uid="{00000000-0005-0000-0000-00005D100000}"/>
    <cellStyle name="20% - Accent1 5 8 4" xfId="4955" xr:uid="{00000000-0005-0000-0000-00005E100000}"/>
    <cellStyle name="20% - Accent1 5 8 4 2" xfId="18114" xr:uid="{00000000-0005-0000-0000-00005F100000}"/>
    <cellStyle name="20% - Accent1 5 8 4 2 2" xfId="55452" xr:uid="{00000000-0005-0000-0000-000060100000}"/>
    <cellStyle name="20% - Accent1 5 8 4 3" xfId="34856" xr:uid="{00000000-0005-0000-0000-000061100000}"/>
    <cellStyle name="20% - Accent1 5 8 4 4" xfId="42293" xr:uid="{00000000-0005-0000-0000-000062100000}"/>
    <cellStyle name="20% - Accent1 5 8 5" xfId="14402" xr:uid="{00000000-0005-0000-0000-000063100000}"/>
    <cellStyle name="20% - Accent1 5 8 5 2" xfId="29432" xr:uid="{00000000-0005-0000-0000-000064100000}"/>
    <cellStyle name="20% - Accent1 5 8 5 3" xfId="51740" xr:uid="{00000000-0005-0000-0000-000065100000}"/>
    <cellStyle name="20% - Accent1 5 8 6" xfId="26550" xr:uid="{00000000-0005-0000-0000-000066100000}"/>
    <cellStyle name="20% - Accent1 5 8 7" xfId="38579" xr:uid="{00000000-0005-0000-0000-000067100000}"/>
    <cellStyle name="20% - Accent1 5 9" xfId="2478" xr:uid="{00000000-0005-0000-0000-000068100000}"/>
    <cellStyle name="20% - Accent1 5 9 2" xfId="10858" xr:uid="{00000000-0005-0000-0000-000069100000}"/>
    <cellStyle name="20% - Accent1 5 9 2 2" xfId="24017" xr:uid="{00000000-0005-0000-0000-00006A100000}"/>
    <cellStyle name="20% - Accent1 5 9 2 2 2" xfId="61355" xr:uid="{00000000-0005-0000-0000-00006B100000}"/>
    <cellStyle name="20% - Accent1 5 9 2 3" xfId="33381" xr:uid="{00000000-0005-0000-0000-00006C100000}"/>
    <cellStyle name="20% - Accent1 5 9 2 4" xfId="48196" xr:uid="{00000000-0005-0000-0000-00006D100000}"/>
    <cellStyle name="20% - Accent1 5 9 3" xfId="6135" xr:uid="{00000000-0005-0000-0000-00006E100000}"/>
    <cellStyle name="20% - Accent1 5 9 3 2" xfId="19294" xr:uid="{00000000-0005-0000-0000-00006F100000}"/>
    <cellStyle name="20% - Accent1 5 9 3 2 2" xfId="56632" xr:uid="{00000000-0005-0000-0000-000070100000}"/>
    <cellStyle name="20% - Accent1 5 9 3 3" xfId="36093" xr:uid="{00000000-0005-0000-0000-000071100000}"/>
    <cellStyle name="20% - Accent1 5 9 3 4" xfId="43473" xr:uid="{00000000-0005-0000-0000-000072100000}"/>
    <cellStyle name="20% - Accent1 5 9 4" xfId="15639" xr:uid="{00000000-0005-0000-0000-000073100000}"/>
    <cellStyle name="20% - Accent1 5 9 4 2" xfId="30669" xr:uid="{00000000-0005-0000-0000-000074100000}"/>
    <cellStyle name="20% - Accent1 5 9 4 3" xfId="52977" xr:uid="{00000000-0005-0000-0000-000075100000}"/>
    <cellStyle name="20% - Accent1 5 9 5" xfId="27787" xr:uid="{00000000-0005-0000-0000-000076100000}"/>
    <cellStyle name="20% - Accent1 5 9 6" xfId="39816" xr:uid="{00000000-0005-0000-0000-000077100000}"/>
    <cellStyle name="20% - Accent1 6" xfId="255" xr:uid="{00000000-0005-0000-0000-000078100000}"/>
    <cellStyle name="20% - Accent1 6 2" xfId="676" xr:uid="{00000000-0005-0000-0000-000079100000}"/>
    <cellStyle name="20% - Accent1 6 2 2" xfId="1858" xr:uid="{00000000-0005-0000-0000-00007A100000}"/>
    <cellStyle name="20% - Accent1 6 2 2 2" xfId="7932" xr:uid="{00000000-0005-0000-0000-00007B100000}"/>
    <cellStyle name="20% - Accent1 6 2 2 2 2" xfId="12655" xr:uid="{00000000-0005-0000-0000-00007C100000}"/>
    <cellStyle name="20% - Accent1 6 2 2 2 2 2" xfId="25814" xr:uid="{00000000-0005-0000-0000-00007D100000}"/>
    <cellStyle name="20% - Accent1 6 2 2 2 2 2 2" xfId="63152" xr:uid="{00000000-0005-0000-0000-00007E100000}"/>
    <cellStyle name="20% - Accent1 6 2 2 2 2 3" xfId="49993" xr:uid="{00000000-0005-0000-0000-00007F100000}"/>
    <cellStyle name="20% - Accent1 6 2 2 2 3" xfId="21091" xr:uid="{00000000-0005-0000-0000-000080100000}"/>
    <cellStyle name="20% - Accent1 6 2 2 2 3 2" xfId="58429" xr:uid="{00000000-0005-0000-0000-000081100000}"/>
    <cellStyle name="20% - Accent1 6 2 2 2 4" xfId="34110" xr:uid="{00000000-0005-0000-0000-000082100000}"/>
    <cellStyle name="20% - Accent1 6 2 2 2 5" xfId="45270" xr:uid="{00000000-0005-0000-0000-000083100000}"/>
    <cellStyle name="20% - Accent1 6 2 2 3" xfId="10295" xr:uid="{00000000-0005-0000-0000-000084100000}"/>
    <cellStyle name="20% - Accent1 6 2 2 3 2" xfId="23454" xr:uid="{00000000-0005-0000-0000-000085100000}"/>
    <cellStyle name="20% - Accent1 6 2 2 3 2 2" xfId="60792" xr:uid="{00000000-0005-0000-0000-000086100000}"/>
    <cellStyle name="20% - Accent1 6 2 2 3 3" xfId="36822" xr:uid="{00000000-0005-0000-0000-000087100000}"/>
    <cellStyle name="20% - Accent1 6 2 2 3 4" xfId="47633" xr:uid="{00000000-0005-0000-0000-000088100000}"/>
    <cellStyle name="20% - Accent1 6 2 2 4" xfId="5572" xr:uid="{00000000-0005-0000-0000-000089100000}"/>
    <cellStyle name="20% - Accent1 6 2 2 4 2" xfId="18731" xr:uid="{00000000-0005-0000-0000-00008A100000}"/>
    <cellStyle name="20% - Accent1 6 2 2 4 2 2" xfId="56069" xr:uid="{00000000-0005-0000-0000-00008B100000}"/>
    <cellStyle name="20% - Accent1 6 2 2 4 3" xfId="31398" xr:uid="{00000000-0005-0000-0000-00008C100000}"/>
    <cellStyle name="20% - Accent1 6 2 2 4 4" xfId="42910" xr:uid="{00000000-0005-0000-0000-00008D100000}"/>
    <cellStyle name="20% - Accent1 6 2 2 5" xfId="15019" xr:uid="{00000000-0005-0000-0000-00008E100000}"/>
    <cellStyle name="20% - Accent1 6 2 2 5 2" xfId="52357" xr:uid="{00000000-0005-0000-0000-00008F100000}"/>
    <cellStyle name="20% - Accent1 6 2 2 6" xfId="28516" xr:uid="{00000000-0005-0000-0000-000090100000}"/>
    <cellStyle name="20% - Accent1 6 2 2 7" xfId="39196" xr:uid="{00000000-0005-0000-0000-000091100000}"/>
    <cellStyle name="20% - Accent1 6 2 3" xfId="3207" xr:uid="{00000000-0005-0000-0000-000092100000}"/>
    <cellStyle name="20% - Accent1 6 2 3 2" xfId="11475" xr:uid="{00000000-0005-0000-0000-000093100000}"/>
    <cellStyle name="20% - Accent1 6 2 3 2 2" xfId="24634" xr:uid="{00000000-0005-0000-0000-000094100000}"/>
    <cellStyle name="20% - Accent1 6 2 3 2 2 2" xfId="61972" xr:uid="{00000000-0005-0000-0000-000095100000}"/>
    <cellStyle name="20% - Accent1 6 2 3 2 3" xfId="48813" xr:uid="{00000000-0005-0000-0000-000096100000}"/>
    <cellStyle name="20% - Accent1 6 2 3 3" xfId="6752" xr:uid="{00000000-0005-0000-0000-000097100000}"/>
    <cellStyle name="20% - Accent1 6 2 3 3 2" xfId="19911" xr:uid="{00000000-0005-0000-0000-000098100000}"/>
    <cellStyle name="20% - Accent1 6 2 3 3 2 2" xfId="57249" xr:uid="{00000000-0005-0000-0000-000099100000}"/>
    <cellStyle name="20% - Accent1 6 2 3 3 3" xfId="44090" xr:uid="{00000000-0005-0000-0000-00009A100000}"/>
    <cellStyle name="20% - Accent1 6 2 3 4" xfId="16368" xr:uid="{00000000-0005-0000-0000-00009B100000}"/>
    <cellStyle name="20% - Accent1 6 2 3 4 2" xfId="53706" xr:uid="{00000000-0005-0000-0000-00009C100000}"/>
    <cellStyle name="20% - Accent1 6 2 3 5" xfId="32761" xr:uid="{00000000-0005-0000-0000-00009D100000}"/>
    <cellStyle name="20% - Accent1 6 2 3 6" xfId="40545" xr:uid="{00000000-0005-0000-0000-00009E100000}"/>
    <cellStyle name="20% - Accent1 6 2 4" xfId="9115" xr:uid="{00000000-0005-0000-0000-00009F100000}"/>
    <cellStyle name="20% - Accent1 6 2 4 2" xfId="22274" xr:uid="{00000000-0005-0000-0000-0000A0100000}"/>
    <cellStyle name="20% - Accent1 6 2 4 2 2" xfId="59612" xr:uid="{00000000-0005-0000-0000-0000A1100000}"/>
    <cellStyle name="20% - Accent1 6 2 4 3" xfId="35473" xr:uid="{00000000-0005-0000-0000-0000A2100000}"/>
    <cellStyle name="20% - Accent1 6 2 4 4" xfId="46453" xr:uid="{00000000-0005-0000-0000-0000A3100000}"/>
    <cellStyle name="20% - Accent1 6 2 5" xfId="4392" xr:uid="{00000000-0005-0000-0000-0000A4100000}"/>
    <cellStyle name="20% - Accent1 6 2 5 2" xfId="17551" xr:uid="{00000000-0005-0000-0000-0000A5100000}"/>
    <cellStyle name="20% - Accent1 6 2 5 2 2" xfId="54889" xr:uid="{00000000-0005-0000-0000-0000A6100000}"/>
    <cellStyle name="20% - Accent1 6 2 5 3" xfId="30049" xr:uid="{00000000-0005-0000-0000-0000A7100000}"/>
    <cellStyle name="20% - Accent1 6 2 5 4" xfId="41730" xr:uid="{00000000-0005-0000-0000-0000A8100000}"/>
    <cellStyle name="20% - Accent1 6 2 6" xfId="13839" xr:uid="{00000000-0005-0000-0000-0000A9100000}"/>
    <cellStyle name="20% - Accent1 6 2 6 2" xfId="51177" xr:uid="{00000000-0005-0000-0000-0000AA100000}"/>
    <cellStyle name="20% - Accent1 6 2 7" xfId="27167" xr:uid="{00000000-0005-0000-0000-0000AB100000}"/>
    <cellStyle name="20% - Accent1 6 2 8" xfId="38016" xr:uid="{00000000-0005-0000-0000-0000AC100000}"/>
    <cellStyle name="20% - Accent1 6 3" xfId="1437" xr:uid="{00000000-0005-0000-0000-0000AD100000}"/>
    <cellStyle name="20% - Accent1 6 3 2" xfId="7511" xr:uid="{00000000-0005-0000-0000-0000AE100000}"/>
    <cellStyle name="20% - Accent1 6 3 2 2" xfId="12234" xr:uid="{00000000-0005-0000-0000-0000AF100000}"/>
    <cellStyle name="20% - Accent1 6 3 2 2 2" xfId="25393" xr:uid="{00000000-0005-0000-0000-0000B0100000}"/>
    <cellStyle name="20% - Accent1 6 3 2 2 2 2" xfId="62731" xr:uid="{00000000-0005-0000-0000-0000B1100000}"/>
    <cellStyle name="20% - Accent1 6 3 2 2 3" xfId="49572" xr:uid="{00000000-0005-0000-0000-0000B2100000}"/>
    <cellStyle name="20% - Accent1 6 3 2 3" xfId="20670" xr:uid="{00000000-0005-0000-0000-0000B3100000}"/>
    <cellStyle name="20% - Accent1 6 3 2 3 2" xfId="58008" xr:uid="{00000000-0005-0000-0000-0000B4100000}"/>
    <cellStyle name="20% - Accent1 6 3 2 4" xfId="33689" xr:uid="{00000000-0005-0000-0000-0000B5100000}"/>
    <cellStyle name="20% - Accent1 6 3 2 5" xfId="44849" xr:uid="{00000000-0005-0000-0000-0000B6100000}"/>
    <cellStyle name="20% - Accent1 6 3 3" xfId="9874" xr:uid="{00000000-0005-0000-0000-0000B7100000}"/>
    <cellStyle name="20% - Accent1 6 3 3 2" xfId="23033" xr:uid="{00000000-0005-0000-0000-0000B8100000}"/>
    <cellStyle name="20% - Accent1 6 3 3 2 2" xfId="60371" xr:uid="{00000000-0005-0000-0000-0000B9100000}"/>
    <cellStyle name="20% - Accent1 6 3 3 3" xfId="36401" xr:uid="{00000000-0005-0000-0000-0000BA100000}"/>
    <cellStyle name="20% - Accent1 6 3 3 4" xfId="47212" xr:uid="{00000000-0005-0000-0000-0000BB100000}"/>
    <cellStyle name="20% - Accent1 6 3 4" xfId="5151" xr:uid="{00000000-0005-0000-0000-0000BC100000}"/>
    <cellStyle name="20% - Accent1 6 3 4 2" xfId="18310" xr:uid="{00000000-0005-0000-0000-0000BD100000}"/>
    <cellStyle name="20% - Accent1 6 3 4 2 2" xfId="55648" xr:uid="{00000000-0005-0000-0000-0000BE100000}"/>
    <cellStyle name="20% - Accent1 6 3 4 3" xfId="30977" xr:uid="{00000000-0005-0000-0000-0000BF100000}"/>
    <cellStyle name="20% - Accent1 6 3 4 4" xfId="42489" xr:uid="{00000000-0005-0000-0000-0000C0100000}"/>
    <cellStyle name="20% - Accent1 6 3 5" xfId="14598" xr:uid="{00000000-0005-0000-0000-0000C1100000}"/>
    <cellStyle name="20% - Accent1 6 3 5 2" xfId="51936" xr:uid="{00000000-0005-0000-0000-0000C2100000}"/>
    <cellStyle name="20% - Accent1 6 3 6" xfId="28095" xr:uid="{00000000-0005-0000-0000-0000C3100000}"/>
    <cellStyle name="20% - Accent1 6 3 7" xfId="38775" xr:uid="{00000000-0005-0000-0000-0000C4100000}"/>
    <cellStyle name="20% - Accent1 6 4" xfId="2786" xr:uid="{00000000-0005-0000-0000-0000C5100000}"/>
    <cellStyle name="20% - Accent1 6 4 2" xfId="11054" xr:uid="{00000000-0005-0000-0000-0000C6100000}"/>
    <cellStyle name="20% - Accent1 6 4 2 2" xfId="24213" xr:uid="{00000000-0005-0000-0000-0000C7100000}"/>
    <cellStyle name="20% - Accent1 6 4 2 2 2" xfId="61551" xr:uid="{00000000-0005-0000-0000-0000C8100000}"/>
    <cellStyle name="20% - Accent1 6 4 2 3" xfId="48392" xr:uid="{00000000-0005-0000-0000-0000C9100000}"/>
    <cellStyle name="20% - Accent1 6 4 3" xfId="6331" xr:uid="{00000000-0005-0000-0000-0000CA100000}"/>
    <cellStyle name="20% - Accent1 6 4 3 2" xfId="19490" xr:uid="{00000000-0005-0000-0000-0000CB100000}"/>
    <cellStyle name="20% - Accent1 6 4 3 2 2" xfId="56828" xr:uid="{00000000-0005-0000-0000-0000CC100000}"/>
    <cellStyle name="20% - Accent1 6 4 3 3" xfId="43669" xr:uid="{00000000-0005-0000-0000-0000CD100000}"/>
    <cellStyle name="20% - Accent1 6 4 4" xfId="15947" xr:uid="{00000000-0005-0000-0000-0000CE100000}"/>
    <cellStyle name="20% - Accent1 6 4 4 2" xfId="53285" xr:uid="{00000000-0005-0000-0000-0000CF100000}"/>
    <cellStyle name="20% - Accent1 6 4 5" xfId="32340" xr:uid="{00000000-0005-0000-0000-0000D0100000}"/>
    <cellStyle name="20% - Accent1 6 4 6" xfId="40124" xr:uid="{00000000-0005-0000-0000-0000D1100000}"/>
    <cellStyle name="20% - Accent1 6 5" xfId="8694" xr:uid="{00000000-0005-0000-0000-0000D2100000}"/>
    <cellStyle name="20% - Accent1 6 5 2" xfId="21853" xr:uid="{00000000-0005-0000-0000-0000D3100000}"/>
    <cellStyle name="20% - Accent1 6 5 2 2" xfId="59191" xr:uid="{00000000-0005-0000-0000-0000D4100000}"/>
    <cellStyle name="20% - Accent1 6 5 3" xfId="35052" xr:uid="{00000000-0005-0000-0000-0000D5100000}"/>
    <cellStyle name="20% - Accent1 6 5 4" xfId="46032" xr:uid="{00000000-0005-0000-0000-0000D6100000}"/>
    <cellStyle name="20% - Accent1 6 6" xfId="3971" xr:uid="{00000000-0005-0000-0000-0000D7100000}"/>
    <cellStyle name="20% - Accent1 6 6 2" xfId="17130" xr:uid="{00000000-0005-0000-0000-0000D8100000}"/>
    <cellStyle name="20% - Accent1 6 6 2 2" xfId="54468" xr:uid="{00000000-0005-0000-0000-0000D9100000}"/>
    <cellStyle name="20% - Accent1 6 6 3" xfId="29628" xr:uid="{00000000-0005-0000-0000-0000DA100000}"/>
    <cellStyle name="20% - Accent1 6 6 4" xfId="41309" xr:uid="{00000000-0005-0000-0000-0000DB100000}"/>
    <cellStyle name="20% - Accent1 6 7" xfId="13418" xr:uid="{00000000-0005-0000-0000-0000DC100000}"/>
    <cellStyle name="20% - Accent1 6 7 2" xfId="50756" xr:uid="{00000000-0005-0000-0000-0000DD100000}"/>
    <cellStyle name="20% - Accent1 6 8" xfId="26746" xr:uid="{00000000-0005-0000-0000-0000DE100000}"/>
    <cellStyle name="20% - Accent1 6 9" xfId="37595" xr:uid="{00000000-0005-0000-0000-0000DF100000}"/>
    <cellStyle name="20% - Accent1 7" xfId="143" xr:uid="{00000000-0005-0000-0000-0000E0100000}"/>
    <cellStyle name="20% - Accent1 7 2" xfId="564" xr:uid="{00000000-0005-0000-0000-0000E1100000}"/>
    <cellStyle name="20% - Accent1 7 2 2" xfId="1746" xr:uid="{00000000-0005-0000-0000-0000E2100000}"/>
    <cellStyle name="20% - Accent1 7 2 2 2" xfId="7820" xr:uid="{00000000-0005-0000-0000-0000E3100000}"/>
    <cellStyle name="20% - Accent1 7 2 2 2 2" xfId="12543" xr:uid="{00000000-0005-0000-0000-0000E4100000}"/>
    <cellStyle name="20% - Accent1 7 2 2 2 2 2" xfId="25702" xr:uid="{00000000-0005-0000-0000-0000E5100000}"/>
    <cellStyle name="20% - Accent1 7 2 2 2 2 2 2" xfId="63040" xr:uid="{00000000-0005-0000-0000-0000E6100000}"/>
    <cellStyle name="20% - Accent1 7 2 2 2 2 3" xfId="49881" xr:uid="{00000000-0005-0000-0000-0000E7100000}"/>
    <cellStyle name="20% - Accent1 7 2 2 2 3" xfId="20979" xr:uid="{00000000-0005-0000-0000-0000E8100000}"/>
    <cellStyle name="20% - Accent1 7 2 2 2 3 2" xfId="58317" xr:uid="{00000000-0005-0000-0000-0000E9100000}"/>
    <cellStyle name="20% - Accent1 7 2 2 2 4" xfId="33998" xr:uid="{00000000-0005-0000-0000-0000EA100000}"/>
    <cellStyle name="20% - Accent1 7 2 2 2 5" xfId="45158" xr:uid="{00000000-0005-0000-0000-0000EB100000}"/>
    <cellStyle name="20% - Accent1 7 2 2 3" xfId="10183" xr:uid="{00000000-0005-0000-0000-0000EC100000}"/>
    <cellStyle name="20% - Accent1 7 2 2 3 2" xfId="23342" xr:uid="{00000000-0005-0000-0000-0000ED100000}"/>
    <cellStyle name="20% - Accent1 7 2 2 3 2 2" xfId="60680" xr:uid="{00000000-0005-0000-0000-0000EE100000}"/>
    <cellStyle name="20% - Accent1 7 2 2 3 3" xfId="36710" xr:uid="{00000000-0005-0000-0000-0000EF100000}"/>
    <cellStyle name="20% - Accent1 7 2 2 3 4" xfId="47521" xr:uid="{00000000-0005-0000-0000-0000F0100000}"/>
    <cellStyle name="20% - Accent1 7 2 2 4" xfId="5460" xr:uid="{00000000-0005-0000-0000-0000F1100000}"/>
    <cellStyle name="20% - Accent1 7 2 2 4 2" xfId="18619" xr:uid="{00000000-0005-0000-0000-0000F2100000}"/>
    <cellStyle name="20% - Accent1 7 2 2 4 2 2" xfId="55957" xr:uid="{00000000-0005-0000-0000-0000F3100000}"/>
    <cellStyle name="20% - Accent1 7 2 2 4 3" xfId="31286" xr:uid="{00000000-0005-0000-0000-0000F4100000}"/>
    <cellStyle name="20% - Accent1 7 2 2 4 4" xfId="42798" xr:uid="{00000000-0005-0000-0000-0000F5100000}"/>
    <cellStyle name="20% - Accent1 7 2 2 5" xfId="14907" xr:uid="{00000000-0005-0000-0000-0000F6100000}"/>
    <cellStyle name="20% - Accent1 7 2 2 5 2" xfId="52245" xr:uid="{00000000-0005-0000-0000-0000F7100000}"/>
    <cellStyle name="20% - Accent1 7 2 2 6" xfId="28404" xr:uid="{00000000-0005-0000-0000-0000F8100000}"/>
    <cellStyle name="20% - Accent1 7 2 2 7" xfId="39084" xr:uid="{00000000-0005-0000-0000-0000F9100000}"/>
    <cellStyle name="20% - Accent1 7 2 3" xfId="3095" xr:uid="{00000000-0005-0000-0000-0000FA100000}"/>
    <cellStyle name="20% - Accent1 7 2 3 2" xfId="11363" xr:uid="{00000000-0005-0000-0000-0000FB100000}"/>
    <cellStyle name="20% - Accent1 7 2 3 2 2" xfId="24522" xr:uid="{00000000-0005-0000-0000-0000FC100000}"/>
    <cellStyle name="20% - Accent1 7 2 3 2 2 2" xfId="61860" xr:uid="{00000000-0005-0000-0000-0000FD100000}"/>
    <cellStyle name="20% - Accent1 7 2 3 2 3" xfId="48701" xr:uid="{00000000-0005-0000-0000-0000FE100000}"/>
    <cellStyle name="20% - Accent1 7 2 3 3" xfId="6640" xr:uid="{00000000-0005-0000-0000-0000FF100000}"/>
    <cellStyle name="20% - Accent1 7 2 3 3 2" xfId="19799" xr:uid="{00000000-0005-0000-0000-000000110000}"/>
    <cellStyle name="20% - Accent1 7 2 3 3 2 2" xfId="57137" xr:uid="{00000000-0005-0000-0000-000001110000}"/>
    <cellStyle name="20% - Accent1 7 2 3 3 3" xfId="43978" xr:uid="{00000000-0005-0000-0000-000002110000}"/>
    <cellStyle name="20% - Accent1 7 2 3 4" xfId="16256" xr:uid="{00000000-0005-0000-0000-000003110000}"/>
    <cellStyle name="20% - Accent1 7 2 3 4 2" xfId="53594" xr:uid="{00000000-0005-0000-0000-000004110000}"/>
    <cellStyle name="20% - Accent1 7 2 3 5" xfId="32649" xr:uid="{00000000-0005-0000-0000-000005110000}"/>
    <cellStyle name="20% - Accent1 7 2 3 6" xfId="40433" xr:uid="{00000000-0005-0000-0000-000006110000}"/>
    <cellStyle name="20% - Accent1 7 2 4" xfId="9003" xr:uid="{00000000-0005-0000-0000-000007110000}"/>
    <cellStyle name="20% - Accent1 7 2 4 2" xfId="22162" xr:uid="{00000000-0005-0000-0000-000008110000}"/>
    <cellStyle name="20% - Accent1 7 2 4 2 2" xfId="59500" xr:uid="{00000000-0005-0000-0000-000009110000}"/>
    <cellStyle name="20% - Accent1 7 2 4 3" xfId="35361" xr:uid="{00000000-0005-0000-0000-00000A110000}"/>
    <cellStyle name="20% - Accent1 7 2 4 4" xfId="46341" xr:uid="{00000000-0005-0000-0000-00000B110000}"/>
    <cellStyle name="20% - Accent1 7 2 5" xfId="4280" xr:uid="{00000000-0005-0000-0000-00000C110000}"/>
    <cellStyle name="20% - Accent1 7 2 5 2" xfId="17439" xr:uid="{00000000-0005-0000-0000-00000D110000}"/>
    <cellStyle name="20% - Accent1 7 2 5 2 2" xfId="54777" xr:uid="{00000000-0005-0000-0000-00000E110000}"/>
    <cellStyle name="20% - Accent1 7 2 5 3" xfId="29937" xr:uid="{00000000-0005-0000-0000-00000F110000}"/>
    <cellStyle name="20% - Accent1 7 2 5 4" xfId="41618" xr:uid="{00000000-0005-0000-0000-000010110000}"/>
    <cellStyle name="20% - Accent1 7 2 6" xfId="13727" xr:uid="{00000000-0005-0000-0000-000011110000}"/>
    <cellStyle name="20% - Accent1 7 2 6 2" xfId="51065" xr:uid="{00000000-0005-0000-0000-000012110000}"/>
    <cellStyle name="20% - Accent1 7 2 7" xfId="27055" xr:uid="{00000000-0005-0000-0000-000013110000}"/>
    <cellStyle name="20% - Accent1 7 2 8" xfId="37904" xr:uid="{00000000-0005-0000-0000-000014110000}"/>
    <cellStyle name="20% - Accent1 7 3" xfId="1325" xr:uid="{00000000-0005-0000-0000-000015110000}"/>
    <cellStyle name="20% - Accent1 7 3 2" xfId="7399" xr:uid="{00000000-0005-0000-0000-000016110000}"/>
    <cellStyle name="20% - Accent1 7 3 2 2" xfId="12122" xr:uid="{00000000-0005-0000-0000-000017110000}"/>
    <cellStyle name="20% - Accent1 7 3 2 2 2" xfId="25281" xr:uid="{00000000-0005-0000-0000-000018110000}"/>
    <cellStyle name="20% - Accent1 7 3 2 2 2 2" xfId="62619" xr:uid="{00000000-0005-0000-0000-000019110000}"/>
    <cellStyle name="20% - Accent1 7 3 2 2 3" xfId="49460" xr:uid="{00000000-0005-0000-0000-00001A110000}"/>
    <cellStyle name="20% - Accent1 7 3 2 3" xfId="20558" xr:uid="{00000000-0005-0000-0000-00001B110000}"/>
    <cellStyle name="20% - Accent1 7 3 2 3 2" xfId="57896" xr:uid="{00000000-0005-0000-0000-00001C110000}"/>
    <cellStyle name="20% - Accent1 7 3 2 4" xfId="33577" xr:uid="{00000000-0005-0000-0000-00001D110000}"/>
    <cellStyle name="20% - Accent1 7 3 2 5" xfId="44737" xr:uid="{00000000-0005-0000-0000-00001E110000}"/>
    <cellStyle name="20% - Accent1 7 3 3" xfId="9762" xr:uid="{00000000-0005-0000-0000-00001F110000}"/>
    <cellStyle name="20% - Accent1 7 3 3 2" xfId="22921" xr:uid="{00000000-0005-0000-0000-000020110000}"/>
    <cellStyle name="20% - Accent1 7 3 3 2 2" xfId="60259" xr:uid="{00000000-0005-0000-0000-000021110000}"/>
    <cellStyle name="20% - Accent1 7 3 3 3" xfId="36289" xr:uid="{00000000-0005-0000-0000-000022110000}"/>
    <cellStyle name="20% - Accent1 7 3 3 4" xfId="47100" xr:uid="{00000000-0005-0000-0000-000023110000}"/>
    <cellStyle name="20% - Accent1 7 3 4" xfId="5039" xr:uid="{00000000-0005-0000-0000-000024110000}"/>
    <cellStyle name="20% - Accent1 7 3 4 2" xfId="18198" xr:uid="{00000000-0005-0000-0000-000025110000}"/>
    <cellStyle name="20% - Accent1 7 3 4 2 2" xfId="55536" xr:uid="{00000000-0005-0000-0000-000026110000}"/>
    <cellStyle name="20% - Accent1 7 3 4 3" xfId="30865" xr:uid="{00000000-0005-0000-0000-000027110000}"/>
    <cellStyle name="20% - Accent1 7 3 4 4" xfId="42377" xr:uid="{00000000-0005-0000-0000-000028110000}"/>
    <cellStyle name="20% - Accent1 7 3 5" xfId="14486" xr:uid="{00000000-0005-0000-0000-000029110000}"/>
    <cellStyle name="20% - Accent1 7 3 5 2" xfId="51824" xr:uid="{00000000-0005-0000-0000-00002A110000}"/>
    <cellStyle name="20% - Accent1 7 3 6" xfId="27983" xr:uid="{00000000-0005-0000-0000-00002B110000}"/>
    <cellStyle name="20% - Accent1 7 3 7" xfId="38663" xr:uid="{00000000-0005-0000-0000-00002C110000}"/>
    <cellStyle name="20% - Accent1 7 4" xfId="2674" xr:uid="{00000000-0005-0000-0000-00002D110000}"/>
    <cellStyle name="20% - Accent1 7 4 2" xfId="10942" xr:uid="{00000000-0005-0000-0000-00002E110000}"/>
    <cellStyle name="20% - Accent1 7 4 2 2" xfId="24101" xr:uid="{00000000-0005-0000-0000-00002F110000}"/>
    <cellStyle name="20% - Accent1 7 4 2 2 2" xfId="61439" xr:uid="{00000000-0005-0000-0000-000030110000}"/>
    <cellStyle name="20% - Accent1 7 4 2 3" xfId="48280" xr:uid="{00000000-0005-0000-0000-000031110000}"/>
    <cellStyle name="20% - Accent1 7 4 3" xfId="6219" xr:uid="{00000000-0005-0000-0000-000032110000}"/>
    <cellStyle name="20% - Accent1 7 4 3 2" xfId="19378" xr:uid="{00000000-0005-0000-0000-000033110000}"/>
    <cellStyle name="20% - Accent1 7 4 3 2 2" xfId="56716" xr:uid="{00000000-0005-0000-0000-000034110000}"/>
    <cellStyle name="20% - Accent1 7 4 3 3" xfId="43557" xr:uid="{00000000-0005-0000-0000-000035110000}"/>
    <cellStyle name="20% - Accent1 7 4 4" xfId="15835" xr:uid="{00000000-0005-0000-0000-000036110000}"/>
    <cellStyle name="20% - Accent1 7 4 4 2" xfId="53173" xr:uid="{00000000-0005-0000-0000-000037110000}"/>
    <cellStyle name="20% - Accent1 7 4 5" xfId="32228" xr:uid="{00000000-0005-0000-0000-000038110000}"/>
    <cellStyle name="20% - Accent1 7 4 6" xfId="40012" xr:uid="{00000000-0005-0000-0000-000039110000}"/>
    <cellStyle name="20% - Accent1 7 5" xfId="8582" xr:uid="{00000000-0005-0000-0000-00003A110000}"/>
    <cellStyle name="20% - Accent1 7 5 2" xfId="21741" xr:uid="{00000000-0005-0000-0000-00003B110000}"/>
    <cellStyle name="20% - Accent1 7 5 2 2" xfId="59079" xr:uid="{00000000-0005-0000-0000-00003C110000}"/>
    <cellStyle name="20% - Accent1 7 5 3" xfId="34940" xr:uid="{00000000-0005-0000-0000-00003D110000}"/>
    <cellStyle name="20% - Accent1 7 5 4" xfId="45920" xr:uid="{00000000-0005-0000-0000-00003E110000}"/>
    <cellStyle name="20% - Accent1 7 6" xfId="3859" xr:uid="{00000000-0005-0000-0000-00003F110000}"/>
    <cellStyle name="20% - Accent1 7 6 2" xfId="17018" xr:uid="{00000000-0005-0000-0000-000040110000}"/>
    <cellStyle name="20% - Accent1 7 6 2 2" xfId="54356" xr:uid="{00000000-0005-0000-0000-000041110000}"/>
    <cellStyle name="20% - Accent1 7 6 3" xfId="29516" xr:uid="{00000000-0005-0000-0000-000042110000}"/>
    <cellStyle name="20% - Accent1 7 6 4" xfId="41197" xr:uid="{00000000-0005-0000-0000-000043110000}"/>
    <cellStyle name="20% - Accent1 7 7" xfId="13306" xr:uid="{00000000-0005-0000-0000-000044110000}"/>
    <cellStyle name="20% - Accent1 7 7 2" xfId="50644" xr:uid="{00000000-0005-0000-0000-000045110000}"/>
    <cellStyle name="20% - Accent1 7 8" xfId="26634" xr:uid="{00000000-0005-0000-0000-000046110000}"/>
    <cellStyle name="20% - Accent1 7 9" xfId="37483" xr:uid="{00000000-0005-0000-0000-000047110000}"/>
    <cellStyle name="20% - Accent1 8" xfId="452" xr:uid="{00000000-0005-0000-0000-000048110000}"/>
    <cellStyle name="20% - Accent1 8 2" xfId="1634" xr:uid="{00000000-0005-0000-0000-000049110000}"/>
    <cellStyle name="20% - Accent1 8 2 2" xfId="7708" xr:uid="{00000000-0005-0000-0000-00004A110000}"/>
    <cellStyle name="20% - Accent1 8 2 2 2" xfId="12431" xr:uid="{00000000-0005-0000-0000-00004B110000}"/>
    <cellStyle name="20% - Accent1 8 2 2 2 2" xfId="25590" xr:uid="{00000000-0005-0000-0000-00004C110000}"/>
    <cellStyle name="20% - Accent1 8 2 2 2 2 2" xfId="62928" xr:uid="{00000000-0005-0000-0000-00004D110000}"/>
    <cellStyle name="20% - Accent1 8 2 2 2 3" xfId="49769" xr:uid="{00000000-0005-0000-0000-00004E110000}"/>
    <cellStyle name="20% - Accent1 8 2 2 3" xfId="20867" xr:uid="{00000000-0005-0000-0000-00004F110000}"/>
    <cellStyle name="20% - Accent1 8 2 2 3 2" xfId="58205" xr:uid="{00000000-0005-0000-0000-000050110000}"/>
    <cellStyle name="20% - Accent1 8 2 2 4" xfId="33886" xr:uid="{00000000-0005-0000-0000-000051110000}"/>
    <cellStyle name="20% - Accent1 8 2 2 5" xfId="45046" xr:uid="{00000000-0005-0000-0000-000052110000}"/>
    <cellStyle name="20% - Accent1 8 2 3" xfId="10071" xr:uid="{00000000-0005-0000-0000-000053110000}"/>
    <cellStyle name="20% - Accent1 8 2 3 2" xfId="23230" xr:uid="{00000000-0005-0000-0000-000054110000}"/>
    <cellStyle name="20% - Accent1 8 2 3 2 2" xfId="60568" xr:uid="{00000000-0005-0000-0000-000055110000}"/>
    <cellStyle name="20% - Accent1 8 2 3 3" xfId="36598" xr:uid="{00000000-0005-0000-0000-000056110000}"/>
    <cellStyle name="20% - Accent1 8 2 3 4" xfId="47409" xr:uid="{00000000-0005-0000-0000-000057110000}"/>
    <cellStyle name="20% - Accent1 8 2 4" xfId="5348" xr:uid="{00000000-0005-0000-0000-000058110000}"/>
    <cellStyle name="20% - Accent1 8 2 4 2" xfId="18507" xr:uid="{00000000-0005-0000-0000-000059110000}"/>
    <cellStyle name="20% - Accent1 8 2 4 2 2" xfId="55845" xr:uid="{00000000-0005-0000-0000-00005A110000}"/>
    <cellStyle name="20% - Accent1 8 2 4 3" xfId="31174" xr:uid="{00000000-0005-0000-0000-00005B110000}"/>
    <cellStyle name="20% - Accent1 8 2 4 4" xfId="42686" xr:uid="{00000000-0005-0000-0000-00005C110000}"/>
    <cellStyle name="20% - Accent1 8 2 5" xfId="14795" xr:uid="{00000000-0005-0000-0000-00005D110000}"/>
    <cellStyle name="20% - Accent1 8 2 5 2" xfId="52133" xr:uid="{00000000-0005-0000-0000-00005E110000}"/>
    <cellStyle name="20% - Accent1 8 2 6" xfId="28292" xr:uid="{00000000-0005-0000-0000-00005F110000}"/>
    <cellStyle name="20% - Accent1 8 2 7" xfId="38972" xr:uid="{00000000-0005-0000-0000-000060110000}"/>
    <cellStyle name="20% - Accent1 8 3" xfId="2983" xr:uid="{00000000-0005-0000-0000-000061110000}"/>
    <cellStyle name="20% - Accent1 8 3 2" xfId="11251" xr:uid="{00000000-0005-0000-0000-000062110000}"/>
    <cellStyle name="20% - Accent1 8 3 2 2" xfId="24410" xr:uid="{00000000-0005-0000-0000-000063110000}"/>
    <cellStyle name="20% - Accent1 8 3 2 2 2" xfId="61748" xr:uid="{00000000-0005-0000-0000-000064110000}"/>
    <cellStyle name="20% - Accent1 8 3 2 3" xfId="48589" xr:uid="{00000000-0005-0000-0000-000065110000}"/>
    <cellStyle name="20% - Accent1 8 3 3" xfId="6528" xr:uid="{00000000-0005-0000-0000-000066110000}"/>
    <cellStyle name="20% - Accent1 8 3 3 2" xfId="19687" xr:uid="{00000000-0005-0000-0000-000067110000}"/>
    <cellStyle name="20% - Accent1 8 3 3 2 2" xfId="57025" xr:uid="{00000000-0005-0000-0000-000068110000}"/>
    <cellStyle name="20% - Accent1 8 3 3 3" xfId="43866" xr:uid="{00000000-0005-0000-0000-000069110000}"/>
    <cellStyle name="20% - Accent1 8 3 4" xfId="16144" xr:uid="{00000000-0005-0000-0000-00006A110000}"/>
    <cellStyle name="20% - Accent1 8 3 4 2" xfId="53482" xr:uid="{00000000-0005-0000-0000-00006B110000}"/>
    <cellStyle name="20% - Accent1 8 3 5" xfId="32537" xr:uid="{00000000-0005-0000-0000-00006C110000}"/>
    <cellStyle name="20% - Accent1 8 3 6" xfId="40321" xr:uid="{00000000-0005-0000-0000-00006D110000}"/>
    <cellStyle name="20% - Accent1 8 4" xfId="8891" xr:uid="{00000000-0005-0000-0000-00006E110000}"/>
    <cellStyle name="20% - Accent1 8 4 2" xfId="22050" xr:uid="{00000000-0005-0000-0000-00006F110000}"/>
    <cellStyle name="20% - Accent1 8 4 2 2" xfId="59388" xr:uid="{00000000-0005-0000-0000-000070110000}"/>
    <cellStyle name="20% - Accent1 8 4 3" xfId="35249" xr:uid="{00000000-0005-0000-0000-000071110000}"/>
    <cellStyle name="20% - Accent1 8 4 4" xfId="46229" xr:uid="{00000000-0005-0000-0000-000072110000}"/>
    <cellStyle name="20% - Accent1 8 5" xfId="4168" xr:uid="{00000000-0005-0000-0000-000073110000}"/>
    <cellStyle name="20% - Accent1 8 5 2" xfId="17327" xr:uid="{00000000-0005-0000-0000-000074110000}"/>
    <cellStyle name="20% - Accent1 8 5 2 2" xfId="54665" xr:uid="{00000000-0005-0000-0000-000075110000}"/>
    <cellStyle name="20% - Accent1 8 5 3" xfId="29825" xr:uid="{00000000-0005-0000-0000-000076110000}"/>
    <cellStyle name="20% - Accent1 8 5 4" xfId="41506" xr:uid="{00000000-0005-0000-0000-000077110000}"/>
    <cellStyle name="20% - Accent1 8 6" xfId="13615" xr:uid="{00000000-0005-0000-0000-000078110000}"/>
    <cellStyle name="20% - Accent1 8 6 2" xfId="50953" xr:uid="{00000000-0005-0000-0000-000079110000}"/>
    <cellStyle name="20% - Accent1 8 7" xfId="26943" xr:uid="{00000000-0005-0000-0000-00007A110000}"/>
    <cellStyle name="20% - Accent1 8 8" xfId="37792" xr:uid="{00000000-0005-0000-0000-00007B110000}"/>
    <cellStyle name="20% - Accent1 9" xfId="283" xr:uid="{00000000-0005-0000-0000-00007C110000}"/>
    <cellStyle name="20% - Accent1 9 2" xfId="1465" xr:uid="{00000000-0005-0000-0000-00007D110000}"/>
    <cellStyle name="20% - Accent1 9 2 2" xfId="7539" xr:uid="{00000000-0005-0000-0000-00007E110000}"/>
    <cellStyle name="20% - Accent1 9 2 2 2" xfId="12262" xr:uid="{00000000-0005-0000-0000-00007F110000}"/>
    <cellStyle name="20% - Accent1 9 2 2 2 2" xfId="25421" xr:uid="{00000000-0005-0000-0000-000080110000}"/>
    <cellStyle name="20% - Accent1 9 2 2 2 2 2" xfId="62759" xr:uid="{00000000-0005-0000-0000-000081110000}"/>
    <cellStyle name="20% - Accent1 9 2 2 2 3" xfId="49600" xr:uid="{00000000-0005-0000-0000-000082110000}"/>
    <cellStyle name="20% - Accent1 9 2 2 3" xfId="20698" xr:uid="{00000000-0005-0000-0000-000083110000}"/>
    <cellStyle name="20% - Accent1 9 2 2 3 2" xfId="58036" xr:uid="{00000000-0005-0000-0000-000084110000}"/>
    <cellStyle name="20% - Accent1 9 2 2 4" xfId="33717" xr:uid="{00000000-0005-0000-0000-000085110000}"/>
    <cellStyle name="20% - Accent1 9 2 2 5" xfId="44877" xr:uid="{00000000-0005-0000-0000-000086110000}"/>
    <cellStyle name="20% - Accent1 9 2 3" xfId="9902" xr:uid="{00000000-0005-0000-0000-000087110000}"/>
    <cellStyle name="20% - Accent1 9 2 3 2" xfId="23061" xr:uid="{00000000-0005-0000-0000-000088110000}"/>
    <cellStyle name="20% - Accent1 9 2 3 2 2" xfId="60399" xr:uid="{00000000-0005-0000-0000-000089110000}"/>
    <cellStyle name="20% - Accent1 9 2 3 3" xfId="36429" xr:uid="{00000000-0005-0000-0000-00008A110000}"/>
    <cellStyle name="20% - Accent1 9 2 3 4" xfId="47240" xr:uid="{00000000-0005-0000-0000-00008B110000}"/>
    <cellStyle name="20% - Accent1 9 2 4" xfId="5179" xr:uid="{00000000-0005-0000-0000-00008C110000}"/>
    <cellStyle name="20% - Accent1 9 2 4 2" xfId="18338" xr:uid="{00000000-0005-0000-0000-00008D110000}"/>
    <cellStyle name="20% - Accent1 9 2 4 2 2" xfId="55676" xr:uid="{00000000-0005-0000-0000-00008E110000}"/>
    <cellStyle name="20% - Accent1 9 2 4 3" xfId="31005" xr:uid="{00000000-0005-0000-0000-00008F110000}"/>
    <cellStyle name="20% - Accent1 9 2 4 4" xfId="42517" xr:uid="{00000000-0005-0000-0000-000090110000}"/>
    <cellStyle name="20% - Accent1 9 2 5" xfId="14626" xr:uid="{00000000-0005-0000-0000-000091110000}"/>
    <cellStyle name="20% - Accent1 9 2 5 2" xfId="51964" xr:uid="{00000000-0005-0000-0000-000092110000}"/>
    <cellStyle name="20% - Accent1 9 2 6" xfId="28123" xr:uid="{00000000-0005-0000-0000-000093110000}"/>
    <cellStyle name="20% - Accent1 9 2 7" xfId="38803" xr:uid="{00000000-0005-0000-0000-000094110000}"/>
    <cellStyle name="20% - Accent1 9 3" xfId="2814" xr:uid="{00000000-0005-0000-0000-000095110000}"/>
    <cellStyle name="20% - Accent1 9 3 2" xfId="11082" xr:uid="{00000000-0005-0000-0000-000096110000}"/>
    <cellStyle name="20% - Accent1 9 3 2 2" xfId="24241" xr:uid="{00000000-0005-0000-0000-000097110000}"/>
    <cellStyle name="20% - Accent1 9 3 2 2 2" xfId="61579" xr:uid="{00000000-0005-0000-0000-000098110000}"/>
    <cellStyle name="20% - Accent1 9 3 2 3" xfId="48420" xr:uid="{00000000-0005-0000-0000-000099110000}"/>
    <cellStyle name="20% - Accent1 9 3 3" xfId="6359" xr:uid="{00000000-0005-0000-0000-00009A110000}"/>
    <cellStyle name="20% - Accent1 9 3 3 2" xfId="19518" xr:uid="{00000000-0005-0000-0000-00009B110000}"/>
    <cellStyle name="20% - Accent1 9 3 3 2 2" xfId="56856" xr:uid="{00000000-0005-0000-0000-00009C110000}"/>
    <cellStyle name="20% - Accent1 9 3 3 3" xfId="43697" xr:uid="{00000000-0005-0000-0000-00009D110000}"/>
    <cellStyle name="20% - Accent1 9 3 4" xfId="15975" xr:uid="{00000000-0005-0000-0000-00009E110000}"/>
    <cellStyle name="20% - Accent1 9 3 4 2" xfId="53313" xr:uid="{00000000-0005-0000-0000-00009F110000}"/>
    <cellStyle name="20% - Accent1 9 3 5" xfId="32368" xr:uid="{00000000-0005-0000-0000-0000A0110000}"/>
    <cellStyle name="20% - Accent1 9 3 6" xfId="40152" xr:uid="{00000000-0005-0000-0000-0000A1110000}"/>
    <cellStyle name="20% - Accent1 9 4" xfId="8722" xr:uid="{00000000-0005-0000-0000-0000A2110000}"/>
    <cellStyle name="20% - Accent1 9 4 2" xfId="21881" xr:uid="{00000000-0005-0000-0000-0000A3110000}"/>
    <cellStyle name="20% - Accent1 9 4 2 2" xfId="59219" xr:uid="{00000000-0005-0000-0000-0000A4110000}"/>
    <cellStyle name="20% - Accent1 9 4 3" xfId="35080" xr:uid="{00000000-0005-0000-0000-0000A5110000}"/>
    <cellStyle name="20% - Accent1 9 4 4" xfId="46060" xr:uid="{00000000-0005-0000-0000-0000A6110000}"/>
    <cellStyle name="20% - Accent1 9 5" xfId="3999" xr:uid="{00000000-0005-0000-0000-0000A7110000}"/>
    <cellStyle name="20% - Accent1 9 5 2" xfId="17158" xr:uid="{00000000-0005-0000-0000-0000A8110000}"/>
    <cellStyle name="20% - Accent1 9 5 2 2" xfId="54496" xr:uid="{00000000-0005-0000-0000-0000A9110000}"/>
    <cellStyle name="20% - Accent1 9 5 3" xfId="29656" xr:uid="{00000000-0005-0000-0000-0000AA110000}"/>
    <cellStyle name="20% - Accent1 9 5 4" xfId="41337" xr:uid="{00000000-0005-0000-0000-0000AB110000}"/>
    <cellStyle name="20% - Accent1 9 6" xfId="13446" xr:uid="{00000000-0005-0000-0000-0000AC110000}"/>
    <cellStyle name="20% - Accent1 9 6 2" xfId="50784" xr:uid="{00000000-0005-0000-0000-0000AD110000}"/>
    <cellStyle name="20% - Accent1 9 7" xfId="26774" xr:uid="{00000000-0005-0000-0000-0000AE110000}"/>
    <cellStyle name="20% - Accent1 9 8" xfId="37623" xr:uid="{00000000-0005-0000-0000-0000AF110000}"/>
    <cellStyle name="20% - Accent2" xfId="23" builtinId="34" customBuiltin="1"/>
    <cellStyle name="20% - Accent2 10" xfId="706" xr:uid="{00000000-0005-0000-0000-0000B1110000}"/>
    <cellStyle name="20% - Accent2 10 2" xfId="1888" xr:uid="{00000000-0005-0000-0000-0000B2110000}"/>
    <cellStyle name="20% - Accent2 10 2 2" xfId="7962" xr:uid="{00000000-0005-0000-0000-0000B3110000}"/>
    <cellStyle name="20% - Accent2 10 2 2 2" xfId="12685" xr:uid="{00000000-0005-0000-0000-0000B4110000}"/>
    <cellStyle name="20% - Accent2 10 2 2 2 2" xfId="25844" xr:uid="{00000000-0005-0000-0000-0000B5110000}"/>
    <cellStyle name="20% - Accent2 10 2 2 2 2 2" xfId="63182" xr:uid="{00000000-0005-0000-0000-0000B6110000}"/>
    <cellStyle name="20% - Accent2 10 2 2 2 3" xfId="50023" xr:uid="{00000000-0005-0000-0000-0000B7110000}"/>
    <cellStyle name="20% - Accent2 10 2 2 3" xfId="21121" xr:uid="{00000000-0005-0000-0000-0000B8110000}"/>
    <cellStyle name="20% - Accent2 10 2 2 3 2" xfId="58459" xr:uid="{00000000-0005-0000-0000-0000B9110000}"/>
    <cellStyle name="20% - Accent2 10 2 2 4" xfId="34140" xr:uid="{00000000-0005-0000-0000-0000BA110000}"/>
    <cellStyle name="20% - Accent2 10 2 2 5" xfId="45300" xr:uid="{00000000-0005-0000-0000-0000BB110000}"/>
    <cellStyle name="20% - Accent2 10 2 3" xfId="10325" xr:uid="{00000000-0005-0000-0000-0000BC110000}"/>
    <cellStyle name="20% - Accent2 10 2 3 2" xfId="23484" xr:uid="{00000000-0005-0000-0000-0000BD110000}"/>
    <cellStyle name="20% - Accent2 10 2 3 2 2" xfId="60822" xr:uid="{00000000-0005-0000-0000-0000BE110000}"/>
    <cellStyle name="20% - Accent2 10 2 3 3" xfId="36852" xr:uid="{00000000-0005-0000-0000-0000BF110000}"/>
    <cellStyle name="20% - Accent2 10 2 3 4" xfId="47663" xr:uid="{00000000-0005-0000-0000-0000C0110000}"/>
    <cellStyle name="20% - Accent2 10 2 4" xfId="5602" xr:uid="{00000000-0005-0000-0000-0000C1110000}"/>
    <cellStyle name="20% - Accent2 10 2 4 2" xfId="18761" xr:uid="{00000000-0005-0000-0000-0000C2110000}"/>
    <cellStyle name="20% - Accent2 10 2 4 2 2" xfId="56099" xr:uid="{00000000-0005-0000-0000-0000C3110000}"/>
    <cellStyle name="20% - Accent2 10 2 4 3" xfId="31428" xr:uid="{00000000-0005-0000-0000-0000C4110000}"/>
    <cellStyle name="20% - Accent2 10 2 4 4" xfId="42940" xr:uid="{00000000-0005-0000-0000-0000C5110000}"/>
    <cellStyle name="20% - Accent2 10 2 5" xfId="15049" xr:uid="{00000000-0005-0000-0000-0000C6110000}"/>
    <cellStyle name="20% - Accent2 10 2 5 2" xfId="52387" xr:uid="{00000000-0005-0000-0000-0000C7110000}"/>
    <cellStyle name="20% - Accent2 10 2 6" xfId="28546" xr:uid="{00000000-0005-0000-0000-0000C8110000}"/>
    <cellStyle name="20% - Accent2 10 2 7" xfId="39226" xr:uid="{00000000-0005-0000-0000-0000C9110000}"/>
    <cellStyle name="20% - Accent2 10 3" xfId="3237" xr:uid="{00000000-0005-0000-0000-0000CA110000}"/>
    <cellStyle name="20% - Accent2 10 3 2" xfId="11505" xr:uid="{00000000-0005-0000-0000-0000CB110000}"/>
    <cellStyle name="20% - Accent2 10 3 2 2" xfId="24664" xr:uid="{00000000-0005-0000-0000-0000CC110000}"/>
    <cellStyle name="20% - Accent2 10 3 2 2 2" xfId="62002" xr:uid="{00000000-0005-0000-0000-0000CD110000}"/>
    <cellStyle name="20% - Accent2 10 3 2 3" xfId="48843" xr:uid="{00000000-0005-0000-0000-0000CE110000}"/>
    <cellStyle name="20% - Accent2 10 3 3" xfId="6782" xr:uid="{00000000-0005-0000-0000-0000CF110000}"/>
    <cellStyle name="20% - Accent2 10 3 3 2" xfId="19941" xr:uid="{00000000-0005-0000-0000-0000D0110000}"/>
    <cellStyle name="20% - Accent2 10 3 3 2 2" xfId="57279" xr:uid="{00000000-0005-0000-0000-0000D1110000}"/>
    <cellStyle name="20% - Accent2 10 3 3 3" xfId="44120" xr:uid="{00000000-0005-0000-0000-0000D2110000}"/>
    <cellStyle name="20% - Accent2 10 3 4" xfId="16398" xr:uid="{00000000-0005-0000-0000-0000D3110000}"/>
    <cellStyle name="20% - Accent2 10 3 4 2" xfId="53736" xr:uid="{00000000-0005-0000-0000-0000D4110000}"/>
    <cellStyle name="20% - Accent2 10 3 5" xfId="32791" xr:uid="{00000000-0005-0000-0000-0000D5110000}"/>
    <cellStyle name="20% - Accent2 10 3 6" xfId="40575" xr:uid="{00000000-0005-0000-0000-0000D6110000}"/>
    <cellStyle name="20% - Accent2 10 4" xfId="9145" xr:uid="{00000000-0005-0000-0000-0000D7110000}"/>
    <cellStyle name="20% - Accent2 10 4 2" xfId="22304" xr:uid="{00000000-0005-0000-0000-0000D8110000}"/>
    <cellStyle name="20% - Accent2 10 4 2 2" xfId="59642" xr:uid="{00000000-0005-0000-0000-0000D9110000}"/>
    <cellStyle name="20% - Accent2 10 4 3" xfId="35503" xr:uid="{00000000-0005-0000-0000-0000DA110000}"/>
    <cellStyle name="20% - Accent2 10 4 4" xfId="46483" xr:uid="{00000000-0005-0000-0000-0000DB110000}"/>
    <cellStyle name="20% - Accent2 10 5" xfId="4422" xr:uid="{00000000-0005-0000-0000-0000DC110000}"/>
    <cellStyle name="20% - Accent2 10 5 2" xfId="17581" xr:uid="{00000000-0005-0000-0000-0000DD110000}"/>
    <cellStyle name="20% - Accent2 10 5 2 2" xfId="54919" xr:uid="{00000000-0005-0000-0000-0000DE110000}"/>
    <cellStyle name="20% - Accent2 10 5 3" xfId="30079" xr:uid="{00000000-0005-0000-0000-0000DF110000}"/>
    <cellStyle name="20% - Accent2 10 5 4" xfId="41760" xr:uid="{00000000-0005-0000-0000-0000E0110000}"/>
    <cellStyle name="20% - Accent2 10 6" xfId="13869" xr:uid="{00000000-0005-0000-0000-0000E1110000}"/>
    <cellStyle name="20% - Accent2 10 6 2" xfId="51207" xr:uid="{00000000-0005-0000-0000-0000E2110000}"/>
    <cellStyle name="20% - Accent2 10 7" xfId="27197" xr:uid="{00000000-0005-0000-0000-0000E3110000}"/>
    <cellStyle name="20% - Accent2 10 8" xfId="38046" xr:uid="{00000000-0005-0000-0000-0000E4110000}"/>
    <cellStyle name="20% - Accent2 11" xfId="875" xr:uid="{00000000-0005-0000-0000-0000E5110000}"/>
    <cellStyle name="20% - Accent2 11 2" xfId="2057" xr:uid="{00000000-0005-0000-0000-0000E6110000}"/>
    <cellStyle name="20% - Accent2 11 2 2" xfId="8131" xr:uid="{00000000-0005-0000-0000-0000E7110000}"/>
    <cellStyle name="20% - Accent2 11 2 2 2" xfId="12854" xr:uid="{00000000-0005-0000-0000-0000E8110000}"/>
    <cellStyle name="20% - Accent2 11 2 2 2 2" xfId="26013" xr:uid="{00000000-0005-0000-0000-0000E9110000}"/>
    <cellStyle name="20% - Accent2 11 2 2 2 2 2" xfId="63351" xr:uid="{00000000-0005-0000-0000-0000EA110000}"/>
    <cellStyle name="20% - Accent2 11 2 2 2 3" xfId="50192" xr:uid="{00000000-0005-0000-0000-0000EB110000}"/>
    <cellStyle name="20% - Accent2 11 2 2 3" xfId="21290" xr:uid="{00000000-0005-0000-0000-0000EC110000}"/>
    <cellStyle name="20% - Accent2 11 2 2 3 2" xfId="58628" xr:uid="{00000000-0005-0000-0000-0000ED110000}"/>
    <cellStyle name="20% - Accent2 11 2 2 4" xfId="34309" xr:uid="{00000000-0005-0000-0000-0000EE110000}"/>
    <cellStyle name="20% - Accent2 11 2 2 5" xfId="45469" xr:uid="{00000000-0005-0000-0000-0000EF110000}"/>
    <cellStyle name="20% - Accent2 11 2 3" xfId="10494" xr:uid="{00000000-0005-0000-0000-0000F0110000}"/>
    <cellStyle name="20% - Accent2 11 2 3 2" xfId="23653" xr:uid="{00000000-0005-0000-0000-0000F1110000}"/>
    <cellStyle name="20% - Accent2 11 2 3 2 2" xfId="60991" xr:uid="{00000000-0005-0000-0000-0000F2110000}"/>
    <cellStyle name="20% - Accent2 11 2 3 3" xfId="37021" xr:uid="{00000000-0005-0000-0000-0000F3110000}"/>
    <cellStyle name="20% - Accent2 11 2 3 4" xfId="47832" xr:uid="{00000000-0005-0000-0000-0000F4110000}"/>
    <cellStyle name="20% - Accent2 11 2 4" xfId="5771" xr:uid="{00000000-0005-0000-0000-0000F5110000}"/>
    <cellStyle name="20% - Accent2 11 2 4 2" xfId="18930" xr:uid="{00000000-0005-0000-0000-0000F6110000}"/>
    <cellStyle name="20% - Accent2 11 2 4 2 2" xfId="56268" xr:uid="{00000000-0005-0000-0000-0000F7110000}"/>
    <cellStyle name="20% - Accent2 11 2 4 3" xfId="31597" xr:uid="{00000000-0005-0000-0000-0000F8110000}"/>
    <cellStyle name="20% - Accent2 11 2 4 4" xfId="43109" xr:uid="{00000000-0005-0000-0000-0000F9110000}"/>
    <cellStyle name="20% - Accent2 11 2 5" xfId="15218" xr:uid="{00000000-0005-0000-0000-0000FA110000}"/>
    <cellStyle name="20% - Accent2 11 2 5 2" xfId="52556" xr:uid="{00000000-0005-0000-0000-0000FB110000}"/>
    <cellStyle name="20% - Accent2 11 2 6" xfId="28715" xr:uid="{00000000-0005-0000-0000-0000FC110000}"/>
    <cellStyle name="20% - Accent2 11 2 7" xfId="39395" xr:uid="{00000000-0005-0000-0000-0000FD110000}"/>
    <cellStyle name="20% - Accent2 11 3" xfId="3406" xr:uid="{00000000-0005-0000-0000-0000FE110000}"/>
    <cellStyle name="20% - Accent2 11 3 2" xfId="11674" xr:uid="{00000000-0005-0000-0000-0000FF110000}"/>
    <cellStyle name="20% - Accent2 11 3 2 2" xfId="24833" xr:uid="{00000000-0005-0000-0000-000000120000}"/>
    <cellStyle name="20% - Accent2 11 3 2 2 2" xfId="62171" xr:uid="{00000000-0005-0000-0000-000001120000}"/>
    <cellStyle name="20% - Accent2 11 3 2 3" xfId="49012" xr:uid="{00000000-0005-0000-0000-000002120000}"/>
    <cellStyle name="20% - Accent2 11 3 3" xfId="6951" xr:uid="{00000000-0005-0000-0000-000003120000}"/>
    <cellStyle name="20% - Accent2 11 3 3 2" xfId="20110" xr:uid="{00000000-0005-0000-0000-000004120000}"/>
    <cellStyle name="20% - Accent2 11 3 3 2 2" xfId="57448" xr:uid="{00000000-0005-0000-0000-000005120000}"/>
    <cellStyle name="20% - Accent2 11 3 3 3" xfId="44289" xr:uid="{00000000-0005-0000-0000-000006120000}"/>
    <cellStyle name="20% - Accent2 11 3 4" xfId="16567" xr:uid="{00000000-0005-0000-0000-000007120000}"/>
    <cellStyle name="20% - Accent2 11 3 4 2" xfId="53905" xr:uid="{00000000-0005-0000-0000-000008120000}"/>
    <cellStyle name="20% - Accent2 11 3 5" xfId="32960" xr:uid="{00000000-0005-0000-0000-000009120000}"/>
    <cellStyle name="20% - Accent2 11 3 6" xfId="40744" xr:uid="{00000000-0005-0000-0000-00000A120000}"/>
    <cellStyle name="20% - Accent2 11 4" xfId="9314" xr:uid="{00000000-0005-0000-0000-00000B120000}"/>
    <cellStyle name="20% - Accent2 11 4 2" xfId="22473" xr:uid="{00000000-0005-0000-0000-00000C120000}"/>
    <cellStyle name="20% - Accent2 11 4 2 2" xfId="59811" xr:uid="{00000000-0005-0000-0000-00000D120000}"/>
    <cellStyle name="20% - Accent2 11 4 3" xfId="35672" xr:uid="{00000000-0005-0000-0000-00000E120000}"/>
    <cellStyle name="20% - Accent2 11 4 4" xfId="46652" xr:uid="{00000000-0005-0000-0000-00000F120000}"/>
    <cellStyle name="20% - Accent2 11 5" xfId="4591" xr:uid="{00000000-0005-0000-0000-000010120000}"/>
    <cellStyle name="20% - Accent2 11 5 2" xfId="17750" xr:uid="{00000000-0005-0000-0000-000011120000}"/>
    <cellStyle name="20% - Accent2 11 5 2 2" xfId="55088" xr:uid="{00000000-0005-0000-0000-000012120000}"/>
    <cellStyle name="20% - Accent2 11 5 3" xfId="30248" xr:uid="{00000000-0005-0000-0000-000013120000}"/>
    <cellStyle name="20% - Accent2 11 5 4" xfId="41929" xr:uid="{00000000-0005-0000-0000-000014120000}"/>
    <cellStyle name="20% - Accent2 11 6" xfId="14038" xr:uid="{00000000-0005-0000-0000-000015120000}"/>
    <cellStyle name="20% - Accent2 11 6 2" xfId="51376" xr:uid="{00000000-0005-0000-0000-000016120000}"/>
    <cellStyle name="20% - Accent2 11 7" xfId="27366" xr:uid="{00000000-0005-0000-0000-000017120000}"/>
    <cellStyle name="20% - Accent2 11 8" xfId="38215" xr:uid="{00000000-0005-0000-0000-000018120000}"/>
    <cellStyle name="20% - Accent2 12" xfId="1046" xr:uid="{00000000-0005-0000-0000-000019120000}"/>
    <cellStyle name="20% - Accent2 12 2" xfId="2226" xr:uid="{00000000-0005-0000-0000-00001A120000}"/>
    <cellStyle name="20% - Accent2 12 2 2" xfId="8300" xr:uid="{00000000-0005-0000-0000-00001B120000}"/>
    <cellStyle name="20% - Accent2 12 2 2 2" xfId="13023" xr:uid="{00000000-0005-0000-0000-00001C120000}"/>
    <cellStyle name="20% - Accent2 12 2 2 2 2" xfId="26182" xr:uid="{00000000-0005-0000-0000-00001D120000}"/>
    <cellStyle name="20% - Accent2 12 2 2 2 2 2" xfId="63520" xr:uid="{00000000-0005-0000-0000-00001E120000}"/>
    <cellStyle name="20% - Accent2 12 2 2 2 3" xfId="50361" xr:uid="{00000000-0005-0000-0000-00001F120000}"/>
    <cellStyle name="20% - Accent2 12 2 2 3" xfId="21459" xr:uid="{00000000-0005-0000-0000-000020120000}"/>
    <cellStyle name="20% - Accent2 12 2 2 3 2" xfId="58797" xr:uid="{00000000-0005-0000-0000-000021120000}"/>
    <cellStyle name="20% - Accent2 12 2 2 4" xfId="34478" xr:uid="{00000000-0005-0000-0000-000022120000}"/>
    <cellStyle name="20% - Accent2 12 2 2 5" xfId="45638" xr:uid="{00000000-0005-0000-0000-000023120000}"/>
    <cellStyle name="20% - Accent2 12 2 3" xfId="10663" xr:uid="{00000000-0005-0000-0000-000024120000}"/>
    <cellStyle name="20% - Accent2 12 2 3 2" xfId="23822" xr:uid="{00000000-0005-0000-0000-000025120000}"/>
    <cellStyle name="20% - Accent2 12 2 3 2 2" xfId="61160" xr:uid="{00000000-0005-0000-0000-000026120000}"/>
    <cellStyle name="20% - Accent2 12 2 3 3" xfId="37190" xr:uid="{00000000-0005-0000-0000-000027120000}"/>
    <cellStyle name="20% - Accent2 12 2 3 4" xfId="48001" xr:uid="{00000000-0005-0000-0000-000028120000}"/>
    <cellStyle name="20% - Accent2 12 2 4" xfId="5940" xr:uid="{00000000-0005-0000-0000-000029120000}"/>
    <cellStyle name="20% - Accent2 12 2 4 2" xfId="19099" xr:uid="{00000000-0005-0000-0000-00002A120000}"/>
    <cellStyle name="20% - Accent2 12 2 4 2 2" xfId="56437" xr:uid="{00000000-0005-0000-0000-00002B120000}"/>
    <cellStyle name="20% - Accent2 12 2 4 3" xfId="31766" xr:uid="{00000000-0005-0000-0000-00002C120000}"/>
    <cellStyle name="20% - Accent2 12 2 4 4" xfId="43278" xr:uid="{00000000-0005-0000-0000-00002D120000}"/>
    <cellStyle name="20% - Accent2 12 2 5" xfId="15387" xr:uid="{00000000-0005-0000-0000-00002E120000}"/>
    <cellStyle name="20% - Accent2 12 2 5 2" xfId="52725" xr:uid="{00000000-0005-0000-0000-00002F120000}"/>
    <cellStyle name="20% - Accent2 12 2 6" xfId="28884" xr:uid="{00000000-0005-0000-0000-000030120000}"/>
    <cellStyle name="20% - Accent2 12 2 7" xfId="39564" xr:uid="{00000000-0005-0000-0000-000031120000}"/>
    <cellStyle name="20% - Accent2 12 3" xfId="3575" xr:uid="{00000000-0005-0000-0000-000032120000}"/>
    <cellStyle name="20% - Accent2 12 3 2" xfId="11843" xr:uid="{00000000-0005-0000-0000-000033120000}"/>
    <cellStyle name="20% - Accent2 12 3 2 2" xfId="25002" xr:uid="{00000000-0005-0000-0000-000034120000}"/>
    <cellStyle name="20% - Accent2 12 3 2 2 2" xfId="62340" xr:uid="{00000000-0005-0000-0000-000035120000}"/>
    <cellStyle name="20% - Accent2 12 3 2 3" xfId="49181" xr:uid="{00000000-0005-0000-0000-000036120000}"/>
    <cellStyle name="20% - Accent2 12 3 3" xfId="7120" xr:uid="{00000000-0005-0000-0000-000037120000}"/>
    <cellStyle name="20% - Accent2 12 3 3 2" xfId="20279" xr:uid="{00000000-0005-0000-0000-000038120000}"/>
    <cellStyle name="20% - Accent2 12 3 3 2 2" xfId="57617" xr:uid="{00000000-0005-0000-0000-000039120000}"/>
    <cellStyle name="20% - Accent2 12 3 3 3" xfId="44458" xr:uid="{00000000-0005-0000-0000-00003A120000}"/>
    <cellStyle name="20% - Accent2 12 3 4" xfId="16736" xr:uid="{00000000-0005-0000-0000-00003B120000}"/>
    <cellStyle name="20% - Accent2 12 3 4 2" xfId="54074" xr:uid="{00000000-0005-0000-0000-00003C120000}"/>
    <cellStyle name="20% - Accent2 12 3 5" xfId="33129" xr:uid="{00000000-0005-0000-0000-00003D120000}"/>
    <cellStyle name="20% - Accent2 12 3 6" xfId="40913" xr:uid="{00000000-0005-0000-0000-00003E120000}"/>
    <cellStyle name="20% - Accent2 12 4" xfId="9483" xr:uid="{00000000-0005-0000-0000-00003F120000}"/>
    <cellStyle name="20% - Accent2 12 4 2" xfId="22642" xr:uid="{00000000-0005-0000-0000-000040120000}"/>
    <cellStyle name="20% - Accent2 12 4 2 2" xfId="59980" xr:uid="{00000000-0005-0000-0000-000041120000}"/>
    <cellStyle name="20% - Accent2 12 4 3" xfId="35841" xr:uid="{00000000-0005-0000-0000-000042120000}"/>
    <cellStyle name="20% - Accent2 12 4 4" xfId="46821" xr:uid="{00000000-0005-0000-0000-000043120000}"/>
    <cellStyle name="20% - Accent2 12 5" xfId="4760" xr:uid="{00000000-0005-0000-0000-000044120000}"/>
    <cellStyle name="20% - Accent2 12 5 2" xfId="17919" xr:uid="{00000000-0005-0000-0000-000045120000}"/>
    <cellStyle name="20% - Accent2 12 5 2 2" xfId="55257" xr:uid="{00000000-0005-0000-0000-000046120000}"/>
    <cellStyle name="20% - Accent2 12 5 3" xfId="30417" xr:uid="{00000000-0005-0000-0000-000047120000}"/>
    <cellStyle name="20% - Accent2 12 5 4" xfId="42098" xr:uid="{00000000-0005-0000-0000-000048120000}"/>
    <cellStyle name="20% - Accent2 12 6" xfId="14207" xr:uid="{00000000-0005-0000-0000-000049120000}"/>
    <cellStyle name="20% - Accent2 12 6 2" xfId="51545" xr:uid="{00000000-0005-0000-0000-00004A120000}"/>
    <cellStyle name="20% - Accent2 12 7" xfId="27535" xr:uid="{00000000-0005-0000-0000-00004B120000}"/>
    <cellStyle name="20% - Accent2 12 8" xfId="38384" xr:uid="{00000000-0005-0000-0000-00004C120000}"/>
    <cellStyle name="20% - Accent2 13" xfId="1215" xr:uid="{00000000-0005-0000-0000-00004D120000}"/>
    <cellStyle name="20% - Accent2 13 2" xfId="2564" xr:uid="{00000000-0005-0000-0000-00004E120000}"/>
    <cellStyle name="20% - Accent2 13 2 2" xfId="12012" xr:uid="{00000000-0005-0000-0000-00004F120000}"/>
    <cellStyle name="20% - Accent2 13 2 2 2" xfId="25171" xr:uid="{00000000-0005-0000-0000-000050120000}"/>
    <cellStyle name="20% - Accent2 13 2 2 2 2" xfId="62509" xr:uid="{00000000-0005-0000-0000-000051120000}"/>
    <cellStyle name="20% - Accent2 13 2 2 3" xfId="33467" xr:uid="{00000000-0005-0000-0000-000052120000}"/>
    <cellStyle name="20% - Accent2 13 2 2 4" xfId="49350" xr:uid="{00000000-0005-0000-0000-000053120000}"/>
    <cellStyle name="20% - Accent2 13 2 3" xfId="7289" xr:uid="{00000000-0005-0000-0000-000054120000}"/>
    <cellStyle name="20% - Accent2 13 2 3 2" xfId="20448" xr:uid="{00000000-0005-0000-0000-000055120000}"/>
    <cellStyle name="20% - Accent2 13 2 3 2 2" xfId="57786" xr:uid="{00000000-0005-0000-0000-000056120000}"/>
    <cellStyle name="20% - Accent2 13 2 3 3" xfId="36179" xr:uid="{00000000-0005-0000-0000-000057120000}"/>
    <cellStyle name="20% - Accent2 13 2 3 4" xfId="44627" xr:uid="{00000000-0005-0000-0000-000058120000}"/>
    <cellStyle name="20% - Accent2 13 2 4" xfId="15725" xr:uid="{00000000-0005-0000-0000-000059120000}"/>
    <cellStyle name="20% - Accent2 13 2 4 2" xfId="30755" xr:uid="{00000000-0005-0000-0000-00005A120000}"/>
    <cellStyle name="20% - Accent2 13 2 4 3" xfId="53063" xr:uid="{00000000-0005-0000-0000-00005B120000}"/>
    <cellStyle name="20% - Accent2 13 2 5" xfId="27873" xr:uid="{00000000-0005-0000-0000-00005C120000}"/>
    <cellStyle name="20% - Accent2 13 2 6" xfId="39902" xr:uid="{00000000-0005-0000-0000-00005D120000}"/>
    <cellStyle name="20% - Accent2 13 3" xfId="9652" xr:uid="{00000000-0005-0000-0000-00005E120000}"/>
    <cellStyle name="20% - Accent2 13 3 2" xfId="22811" xr:uid="{00000000-0005-0000-0000-00005F120000}"/>
    <cellStyle name="20% - Accent2 13 3 2 2" xfId="60149" xr:uid="{00000000-0005-0000-0000-000060120000}"/>
    <cellStyle name="20% - Accent2 13 3 3" xfId="32118" xr:uid="{00000000-0005-0000-0000-000061120000}"/>
    <cellStyle name="20% - Accent2 13 3 4" xfId="46990" xr:uid="{00000000-0005-0000-0000-000062120000}"/>
    <cellStyle name="20% - Accent2 13 4" xfId="4929" xr:uid="{00000000-0005-0000-0000-000063120000}"/>
    <cellStyle name="20% - Accent2 13 4 2" xfId="18088" xr:uid="{00000000-0005-0000-0000-000064120000}"/>
    <cellStyle name="20% - Accent2 13 4 2 2" xfId="55426" xr:uid="{00000000-0005-0000-0000-000065120000}"/>
    <cellStyle name="20% - Accent2 13 4 3" xfId="34830" xr:uid="{00000000-0005-0000-0000-000066120000}"/>
    <cellStyle name="20% - Accent2 13 4 4" xfId="42267" xr:uid="{00000000-0005-0000-0000-000067120000}"/>
    <cellStyle name="20% - Accent2 13 5" xfId="14376" xr:uid="{00000000-0005-0000-0000-000068120000}"/>
    <cellStyle name="20% - Accent2 13 5 2" xfId="29406" xr:uid="{00000000-0005-0000-0000-000069120000}"/>
    <cellStyle name="20% - Accent2 13 5 3" xfId="51714" xr:uid="{00000000-0005-0000-0000-00006A120000}"/>
    <cellStyle name="20% - Accent2 13 6" xfId="26524" xr:uid="{00000000-0005-0000-0000-00006B120000}"/>
    <cellStyle name="20% - Accent2 13 7" xfId="38553" xr:uid="{00000000-0005-0000-0000-00006C120000}"/>
    <cellStyle name="20% - Accent2 14" xfId="2395" xr:uid="{00000000-0005-0000-0000-00006D120000}"/>
    <cellStyle name="20% - Accent2 14 2" xfId="10832" xr:uid="{00000000-0005-0000-0000-00006E120000}"/>
    <cellStyle name="20% - Accent2 14 2 2" xfId="23991" xr:uid="{00000000-0005-0000-0000-00006F120000}"/>
    <cellStyle name="20% - Accent2 14 2 2 2" xfId="61329" xr:uid="{00000000-0005-0000-0000-000070120000}"/>
    <cellStyle name="20% - Accent2 14 2 3" xfId="34649" xr:uid="{00000000-0005-0000-0000-000071120000}"/>
    <cellStyle name="20% - Accent2 14 2 4" xfId="48170" xr:uid="{00000000-0005-0000-0000-000072120000}"/>
    <cellStyle name="20% - Accent2 14 3" xfId="6109" xr:uid="{00000000-0005-0000-0000-000073120000}"/>
    <cellStyle name="20% - Accent2 14 3 2" xfId="19268" xr:uid="{00000000-0005-0000-0000-000074120000}"/>
    <cellStyle name="20% - Accent2 14 3 2 2" xfId="56606" xr:uid="{00000000-0005-0000-0000-000075120000}"/>
    <cellStyle name="20% - Accent2 14 3 3" xfId="37361" xr:uid="{00000000-0005-0000-0000-000076120000}"/>
    <cellStyle name="20% - Accent2 14 3 4" xfId="43447" xr:uid="{00000000-0005-0000-0000-000077120000}"/>
    <cellStyle name="20% - Accent2 14 4" xfId="15556" xr:uid="{00000000-0005-0000-0000-000078120000}"/>
    <cellStyle name="20% - Accent2 14 4 2" xfId="31937" xr:uid="{00000000-0005-0000-0000-000079120000}"/>
    <cellStyle name="20% - Accent2 14 4 3" xfId="52894" xr:uid="{00000000-0005-0000-0000-00007A120000}"/>
    <cellStyle name="20% - Accent2 14 5" xfId="29055" xr:uid="{00000000-0005-0000-0000-00007B120000}"/>
    <cellStyle name="20% - Accent2 14 6" xfId="39733" xr:uid="{00000000-0005-0000-0000-00007C120000}"/>
    <cellStyle name="20% - Accent2 15" xfId="8472" xr:uid="{00000000-0005-0000-0000-00007D120000}"/>
    <cellStyle name="20% - Accent2 15 2" xfId="21631" xr:uid="{00000000-0005-0000-0000-00007E120000}"/>
    <cellStyle name="20% - Accent2 15 2 2" xfId="33298" xr:uid="{00000000-0005-0000-0000-00007F120000}"/>
    <cellStyle name="20% - Accent2 15 2 3" xfId="58969" xr:uid="{00000000-0005-0000-0000-000080120000}"/>
    <cellStyle name="20% - Accent2 15 3" xfId="36010" xr:uid="{00000000-0005-0000-0000-000081120000}"/>
    <cellStyle name="20% - Accent2 15 4" xfId="30586" xr:uid="{00000000-0005-0000-0000-000082120000}"/>
    <cellStyle name="20% - Accent2 15 5" xfId="27704" xr:uid="{00000000-0005-0000-0000-000083120000}"/>
    <cellStyle name="20% - Accent2 15 6" xfId="45810" xr:uid="{00000000-0005-0000-0000-000084120000}"/>
    <cellStyle name="20% - Accent2 16" xfId="3749" xr:uid="{00000000-0005-0000-0000-000085120000}"/>
    <cellStyle name="20% - Accent2 16 2" xfId="16908" xr:uid="{00000000-0005-0000-0000-000086120000}"/>
    <cellStyle name="20% - Accent2 16 2 2" xfId="54246" xr:uid="{00000000-0005-0000-0000-000087120000}"/>
    <cellStyle name="20% - Accent2 16 3" xfId="29237" xr:uid="{00000000-0005-0000-0000-000088120000}"/>
    <cellStyle name="20% - Accent2 16 4" xfId="41087" xr:uid="{00000000-0005-0000-0000-000089120000}"/>
    <cellStyle name="20% - Accent2 17" xfId="13196" xr:uid="{00000000-0005-0000-0000-00008A120000}"/>
    <cellStyle name="20% - Accent2 17 2" xfId="31949" xr:uid="{00000000-0005-0000-0000-00008B120000}"/>
    <cellStyle name="20% - Accent2 17 3" xfId="50534" xr:uid="{00000000-0005-0000-0000-00008C120000}"/>
    <cellStyle name="20% - Accent2 18" xfId="34661" xr:uid="{00000000-0005-0000-0000-00008D120000}"/>
    <cellStyle name="20% - Accent2 19" xfId="29068" xr:uid="{00000000-0005-0000-0000-00008E120000}"/>
    <cellStyle name="20% - Accent2 2" xfId="47" xr:uid="{00000000-0005-0000-0000-00008F120000}"/>
    <cellStyle name="20% - Accent2 2 10" xfId="889" xr:uid="{00000000-0005-0000-0000-000090120000}"/>
    <cellStyle name="20% - Accent2 2 10 2" xfId="2071" xr:uid="{00000000-0005-0000-0000-000091120000}"/>
    <cellStyle name="20% - Accent2 2 10 2 2" xfId="8145" xr:uid="{00000000-0005-0000-0000-000092120000}"/>
    <cellStyle name="20% - Accent2 2 10 2 2 2" xfId="12868" xr:uid="{00000000-0005-0000-0000-000093120000}"/>
    <cellStyle name="20% - Accent2 2 10 2 2 2 2" xfId="26027" xr:uid="{00000000-0005-0000-0000-000094120000}"/>
    <cellStyle name="20% - Accent2 2 10 2 2 2 2 2" xfId="63365" xr:uid="{00000000-0005-0000-0000-000095120000}"/>
    <cellStyle name="20% - Accent2 2 10 2 2 2 3" xfId="50206" xr:uid="{00000000-0005-0000-0000-000096120000}"/>
    <cellStyle name="20% - Accent2 2 10 2 2 3" xfId="21304" xr:uid="{00000000-0005-0000-0000-000097120000}"/>
    <cellStyle name="20% - Accent2 2 10 2 2 3 2" xfId="58642" xr:uid="{00000000-0005-0000-0000-000098120000}"/>
    <cellStyle name="20% - Accent2 2 10 2 2 4" xfId="34323" xr:uid="{00000000-0005-0000-0000-000099120000}"/>
    <cellStyle name="20% - Accent2 2 10 2 2 5" xfId="45483" xr:uid="{00000000-0005-0000-0000-00009A120000}"/>
    <cellStyle name="20% - Accent2 2 10 2 3" xfId="10508" xr:uid="{00000000-0005-0000-0000-00009B120000}"/>
    <cellStyle name="20% - Accent2 2 10 2 3 2" xfId="23667" xr:uid="{00000000-0005-0000-0000-00009C120000}"/>
    <cellStyle name="20% - Accent2 2 10 2 3 2 2" xfId="61005" xr:uid="{00000000-0005-0000-0000-00009D120000}"/>
    <cellStyle name="20% - Accent2 2 10 2 3 3" xfId="37035" xr:uid="{00000000-0005-0000-0000-00009E120000}"/>
    <cellStyle name="20% - Accent2 2 10 2 3 4" xfId="47846" xr:uid="{00000000-0005-0000-0000-00009F120000}"/>
    <cellStyle name="20% - Accent2 2 10 2 4" xfId="5785" xr:uid="{00000000-0005-0000-0000-0000A0120000}"/>
    <cellStyle name="20% - Accent2 2 10 2 4 2" xfId="18944" xr:uid="{00000000-0005-0000-0000-0000A1120000}"/>
    <cellStyle name="20% - Accent2 2 10 2 4 2 2" xfId="56282" xr:uid="{00000000-0005-0000-0000-0000A2120000}"/>
    <cellStyle name="20% - Accent2 2 10 2 4 3" xfId="31611" xr:uid="{00000000-0005-0000-0000-0000A3120000}"/>
    <cellStyle name="20% - Accent2 2 10 2 4 4" xfId="43123" xr:uid="{00000000-0005-0000-0000-0000A4120000}"/>
    <cellStyle name="20% - Accent2 2 10 2 5" xfId="15232" xr:uid="{00000000-0005-0000-0000-0000A5120000}"/>
    <cellStyle name="20% - Accent2 2 10 2 5 2" xfId="52570" xr:uid="{00000000-0005-0000-0000-0000A6120000}"/>
    <cellStyle name="20% - Accent2 2 10 2 6" xfId="28729" xr:uid="{00000000-0005-0000-0000-0000A7120000}"/>
    <cellStyle name="20% - Accent2 2 10 2 7" xfId="39409" xr:uid="{00000000-0005-0000-0000-0000A8120000}"/>
    <cellStyle name="20% - Accent2 2 10 3" xfId="3420" xr:uid="{00000000-0005-0000-0000-0000A9120000}"/>
    <cellStyle name="20% - Accent2 2 10 3 2" xfId="11688" xr:uid="{00000000-0005-0000-0000-0000AA120000}"/>
    <cellStyle name="20% - Accent2 2 10 3 2 2" xfId="24847" xr:uid="{00000000-0005-0000-0000-0000AB120000}"/>
    <cellStyle name="20% - Accent2 2 10 3 2 2 2" xfId="62185" xr:uid="{00000000-0005-0000-0000-0000AC120000}"/>
    <cellStyle name="20% - Accent2 2 10 3 2 3" xfId="49026" xr:uid="{00000000-0005-0000-0000-0000AD120000}"/>
    <cellStyle name="20% - Accent2 2 10 3 3" xfId="6965" xr:uid="{00000000-0005-0000-0000-0000AE120000}"/>
    <cellStyle name="20% - Accent2 2 10 3 3 2" xfId="20124" xr:uid="{00000000-0005-0000-0000-0000AF120000}"/>
    <cellStyle name="20% - Accent2 2 10 3 3 2 2" xfId="57462" xr:uid="{00000000-0005-0000-0000-0000B0120000}"/>
    <cellStyle name="20% - Accent2 2 10 3 3 3" xfId="44303" xr:uid="{00000000-0005-0000-0000-0000B1120000}"/>
    <cellStyle name="20% - Accent2 2 10 3 4" xfId="16581" xr:uid="{00000000-0005-0000-0000-0000B2120000}"/>
    <cellStyle name="20% - Accent2 2 10 3 4 2" xfId="53919" xr:uid="{00000000-0005-0000-0000-0000B3120000}"/>
    <cellStyle name="20% - Accent2 2 10 3 5" xfId="32974" xr:uid="{00000000-0005-0000-0000-0000B4120000}"/>
    <cellStyle name="20% - Accent2 2 10 3 6" xfId="40758" xr:uid="{00000000-0005-0000-0000-0000B5120000}"/>
    <cellStyle name="20% - Accent2 2 10 4" xfId="9328" xr:uid="{00000000-0005-0000-0000-0000B6120000}"/>
    <cellStyle name="20% - Accent2 2 10 4 2" xfId="22487" xr:uid="{00000000-0005-0000-0000-0000B7120000}"/>
    <cellStyle name="20% - Accent2 2 10 4 2 2" xfId="59825" xr:uid="{00000000-0005-0000-0000-0000B8120000}"/>
    <cellStyle name="20% - Accent2 2 10 4 3" xfId="35686" xr:uid="{00000000-0005-0000-0000-0000B9120000}"/>
    <cellStyle name="20% - Accent2 2 10 4 4" xfId="46666" xr:uid="{00000000-0005-0000-0000-0000BA120000}"/>
    <cellStyle name="20% - Accent2 2 10 5" xfId="4605" xr:uid="{00000000-0005-0000-0000-0000BB120000}"/>
    <cellStyle name="20% - Accent2 2 10 5 2" xfId="17764" xr:uid="{00000000-0005-0000-0000-0000BC120000}"/>
    <cellStyle name="20% - Accent2 2 10 5 2 2" xfId="55102" xr:uid="{00000000-0005-0000-0000-0000BD120000}"/>
    <cellStyle name="20% - Accent2 2 10 5 3" xfId="30262" xr:uid="{00000000-0005-0000-0000-0000BE120000}"/>
    <cellStyle name="20% - Accent2 2 10 5 4" xfId="41943" xr:uid="{00000000-0005-0000-0000-0000BF120000}"/>
    <cellStyle name="20% - Accent2 2 10 6" xfId="14052" xr:uid="{00000000-0005-0000-0000-0000C0120000}"/>
    <cellStyle name="20% - Accent2 2 10 6 2" xfId="51390" xr:uid="{00000000-0005-0000-0000-0000C1120000}"/>
    <cellStyle name="20% - Accent2 2 10 7" xfId="27380" xr:uid="{00000000-0005-0000-0000-0000C2120000}"/>
    <cellStyle name="20% - Accent2 2 10 8" xfId="38229" xr:uid="{00000000-0005-0000-0000-0000C3120000}"/>
    <cellStyle name="20% - Accent2 2 11" xfId="1060" xr:uid="{00000000-0005-0000-0000-0000C4120000}"/>
    <cellStyle name="20% - Accent2 2 11 2" xfId="2240" xr:uid="{00000000-0005-0000-0000-0000C5120000}"/>
    <cellStyle name="20% - Accent2 2 11 2 2" xfId="8314" xr:uid="{00000000-0005-0000-0000-0000C6120000}"/>
    <cellStyle name="20% - Accent2 2 11 2 2 2" xfId="13037" xr:uid="{00000000-0005-0000-0000-0000C7120000}"/>
    <cellStyle name="20% - Accent2 2 11 2 2 2 2" xfId="26196" xr:uid="{00000000-0005-0000-0000-0000C8120000}"/>
    <cellStyle name="20% - Accent2 2 11 2 2 2 2 2" xfId="63534" xr:uid="{00000000-0005-0000-0000-0000C9120000}"/>
    <cellStyle name="20% - Accent2 2 11 2 2 2 3" xfId="50375" xr:uid="{00000000-0005-0000-0000-0000CA120000}"/>
    <cellStyle name="20% - Accent2 2 11 2 2 3" xfId="21473" xr:uid="{00000000-0005-0000-0000-0000CB120000}"/>
    <cellStyle name="20% - Accent2 2 11 2 2 3 2" xfId="58811" xr:uid="{00000000-0005-0000-0000-0000CC120000}"/>
    <cellStyle name="20% - Accent2 2 11 2 2 4" xfId="34492" xr:uid="{00000000-0005-0000-0000-0000CD120000}"/>
    <cellStyle name="20% - Accent2 2 11 2 2 5" xfId="45652" xr:uid="{00000000-0005-0000-0000-0000CE120000}"/>
    <cellStyle name="20% - Accent2 2 11 2 3" xfId="10677" xr:uid="{00000000-0005-0000-0000-0000CF120000}"/>
    <cellStyle name="20% - Accent2 2 11 2 3 2" xfId="23836" xr:uid="{00000000-0005-0000-0000-0000D0120000}"/>
    <cellStyle name="20% - Accent2 2 11 2 3 2 2" xfId="61174" xr:uid="{00000000-0005-0000-0000-0000D1120000}"/>
    <cellStyle name="20% - Accent2 2 11 2 3 3" xfId="37204" xr:uid="{00000000-0005-0000-0000-0000D2120000}"/>
    <cellStyle name="20% - Accent2 2 11 2 3 4" xfId="48015" xr:uid="{00000000-0005-0000-0000-0000D3120000}"/>
    <cellStyle name="20% - Accent2 2 11 2 4" xfId="5954" xr:uid="{00000000-0005-0000-0000-0000D4120000}"/>
    <cellStyle name="20% - Accent2 2 11 2 4 2" xfId="19113" xr:uid="{00000000-0005-0000-0000-0000D5120000}"/>
    <cellStyle name="20% - Accent2 2 11 2 4 2 2" xfId="56451" xr:uid="{00000000-0005-0000-0000-0000D6120000}"/>
    <cellStyle name="20% - Accent2 2 11 2 4 3" xfId="31780" xr:uid="{00000000-0005-0000-0000-0000D7120000}"/>
    <cellStyle name="20% - Accent2 2 11 2 4 4" xfId="43292" xr:uid="{00000000-0005-0000-0000-0000D8120000}"/>
    <cellStyle name="20% - Accent2 2 11 2 5" xfId="15401" xr:uid="{00000000-0005-0000-0000-0000D9120000}"/>
    <cellStyle name="20% - Accent2 2 11 2 5 2" xfId="52739" xr:uid="{00000000-0005-0000-0000-0000DA120000}"/>
    <cellStyle name="20% - Accent2 2 11 2 6" xfId="28898" xr:uid="{00000000-0005-0000-0000-0000DB120000}"/>
    <cellStyle name="20% - Accent2 2 11 2 7" xfId="39578" xr:uid="{00000000-0005-0000-0000-0000DC120000}"/>
    <cellStyle name="20% - Accent2 2 11 3" xfId="3589" xr:uid="{00000000-0005-0000-0000-0000DD120000}"/>
    <cellStyle name="20% - Accent2 2 11 3 2" xfId="11857" xr:uid="{00000000-0005-0000-0000-0000DE120000}"/>
    <cellStyle name="20% - Accent2 2 11 3 2 2" xfId="25016" xr:uid="{00000000-0005-0000-0000-0000DF120000}"/>
    <cellStyle name="20% - Accent2 2 11 3 2 2 2" xfId="62354" xr:uid="{00000000-0005-0000-0000-0000E0120000}"/>
    <cellStyle name="20% - Accent2 2 11 3 2 3" xfId="49195" xr:uid="{00000000-0005-0000-0000-0000E1120000}"/>
    <cellStyle name="20% - Accent2 2 11 3 3" xfId="7134" xr:uid="{00000000-0005-0000-0000-0000E2120000}"/>
    <cellStyle name="20% - Accent2 2 11 3 3 2" xfId="20293" xr:uid="{00000000-0005-0000-0000-0000E3120000}"/>
    <cellStyle name="20% - Accent2 2 11 3 3 2 2" xfId="57631" xr:uid="{00000000-0005-0000-0000-0000E4120000}"/>
    <cellStyle name="20% - Accent2 2 11 3 3 3" xfId="44472" xr:uid="{00000000-0005-0000-0000-0000E5120000}"/>
    <cellStyle name="20% - Accent2 2 11 3 4" xfId="16750" xr:uid="{00000000-0005-0000-0000-0000E6120000}"/>
    <cellStyle name="20% - Accent2 2 11 3 4 2" xfId="54088" xr:uid="{00000000-0005-0000-0000-0000E7120000}"/>
    <cellStyle name="20% - Accent2 2 11 3 5" xfId="33143" xr:uid="{00000000-0005-0000-0000-0000E8120000}"/>
    <cellStyle name="20% - Accent2 2 11 3 6" xfId="40927" xr:uid="{00000000-0005-0000-0000-0000E9120000}"/>
    <cellStyle name="20% - Accent2 2 11 4" xfId="9497" xr:uid="{00000000-0005-0000-0000-0000EA120000}"/>
    <cellStyle name="20% - Accent2 2 11 4 2" xfId="22656" xr:uid="{00000000-0005-0000-0000-0000EB120000}"/>
    <cellStyle name="20% - Accent2 2 11 4 2 2" xfId="59994" xr:uid="{00000000-0005-0000-0000-0000EC120000}"/>
    <cellStyle name="20% - Accent2 2 11 4 3" xfId="35855" xr:uid="{00000000-0005-0000-0000-0000ED120000}"/>
    <cellStyle name="20% - Accent2 2 11 4 4" xfId="46835" xr:uid="{00000000-0005-0000-0000-0000EE120000}"/>
    <cellStyle name="20% - Accent2 2 11 5" xfId="4774" xr:uid="{00000000-0005-0000-0000-0000EF120000}"/>
    <cellStyle name="20% - Accent2 2 11 5 2" xfId="17933" xr:uid="{00000000-0005-0000-0000-0000F0120000}"/>
    <cellStyle name="20% - Accent2 2 11 5 2 2" xfId="55271" xr:uid="{00000000-0005-0000-0000-0000F1120000}"/>
    <cellStyle name="20% - Accent2 2 11 5 3" xfId="30431" xr:uid="{00000000-0005-0000-0000-0000F2120000}"/>
    <cellStyle name="20% - Accent2 2 11 5 4" xfId="42112" xr:uid="{00000000-0005-0000-0000-0000F3120000}"/>
    <cellStyle name="20% - Accent2 2 11 6" xfId="14221" xr:uid="{00000000-0005-0000-0000-0000F4120000}"/>
    <cellStyle name="20% - Accent2 2 11 6 2" xfId="51559" xr:uid="{00000000-0005-0000-0000-0000F5120000}"/>
    <cellStyle name="20% - Accent2 2 11 7" xfId="27549" xr:uid="{00000000-0005-0000-0000-0000F6120000}"/>
    <cellStyle name="20% - Accent2 2 11 8" xfId="38398" xr:uid="{00000000-0005-0000-0000-0000F7120000}"/>
    <cellStyle name="20% - Accent2 2 12" xfId="1229" xr:uid="{00000000-0005-0000-0000-0000F8120000}"/>
    <cellStyle name="20% - Accent2 2 12 2" xfId="2578" xr:uid="{00000000-0005-0000-0000-0000F9120000}"/>
    <cellStyle name="20% - Accent2 2 12 2 2" xfId="12026" xr:uid="{00000000-0005-0000-0000-0000FA120000}"/>
    <cellStyle name="20% - Accent2 2 12 2 2 2" xfId="25185" xr:uid="{00000000-0005-0000-0000-0000FB120000}"/>
    <cellStyle name="20% - Accent2 2 12 2 2 2 2" xfId="62523" xr:uid="{00000000-0005-0000-0000-0000FC120000}"/>
    <cellStyle name="20% - Accent2 2 12 2 2 3" xfId="33481" xr:uid="{00000000-0005-0000-0000-0000FD120000}"/>
    <cellStyle name="20% - Accent2 2 12 2 2 4" xfId="49364" xr:uid="{00000000-0005-0000-0000-0000FE120000}"/>
    <cellStyle name="20% - Accent2 2 12 2 3" xfId="7303" xr:uid="{00000000-0005-0000-0000-0000FF120000}"/>
    <cellStyle name="20% - Accent2 2 12 2 3 2" xfId="20462" xr:uid="{00000000-0005-0000-0000-000000130000}"/>
    <cellStyle name="20% - Accent2 2 12 2 3 2 2" xfId="57800" xr:uid="{00000000-0005-0000-0000-000001130000}"/>
    <cellStyle name="20% - Accent2 2 12 2 3 3" xfId="36193" xr:uid="{00000000-0005-0000-0000-000002130000}"/>
    <cellStyle name="20% - Accent2 2 12 2 3 4" xfId="44641" xr:uid="{00000000-0005-0000-0000-000003130000}"/>
    <cellStyle name="20% - Accent2 2 12 2 4" xfId="15739" xr:uid="{00000000-0005-0000-0000-000004130000}"/>
    <cellStyle name="20% - Accent2 2 12 2 4 2" xfId="30769" xr:uid="{00000000-0005-0000-0000-000005130000}"/>
    <cellStyle name="20% - Accent2 2 12 2 4 3" xfId="53077" xr:uid="{00000000-0005-0000-0000-000006130000}"/>
    <cellStyle name="20% - Accent2 2 12 2 5" xfId="27887" xr:uid="{00000000-0005-0000-0000-000007130000}"/>
    <cellStyle name="20% - Accent2 2 12 2 6" xfId="39916" xr:uid="{00000000-0005-0000-0000-000008130000}"/>
    <cellStyle name="20% - Accent2 2 12 3" xfId="9666" xr:uid="{00000000-0005-0000-0000-000009130000}"/>
    <cellStyle name="20% - Accent2 2 12 3 2" xfId="22825" xr:uid="{00000000-0005-0000-0000-00000A130000}"/>
    <cellStyle name="20% - Accent2 2 12 3 2 2" xfId="60163" xr:uid="{00000000-0005-0000-0000-00000B130000}"/>
    <cellStyle name="20% - Accent2 2 12 3 3" xfId="32132" xr:uid="{00000000-0005-0000-0000-00000C130000}"/>
    <cellStyle name="20% - Accent2 2 12 3 4" xfId="47004" xr:uid="{00000000-0005-0000-0000-00000D130000}"/>
    <cellStyle name="20% - Accent2 2 12 4" xfId="4943" xr:uid="{00000000-0005-0000-0000-00000E130000}"/>
    <cellStyle name="20% - Accent2 2 12 4 2" xfId="18102" xr:uid="{00000000-0005-0000-0000-00000F130000}"/>
    <cellStyle name="20% - Accent2 2 12 4 2 2" xfId="55440" xr:uid="{00000000-0005-0000-0000-000010130000}"/>
    <cellStyle name="20% - Accent2 2 12 4 3" xfId="34844" xr:uid="{00000000-0005-0000-0000-000011130000}"/>
    <cellStyle name="20% - Accent2 2 12 4 4" xfId="42281" xr:uid="{00000000-0005-0000-0000-000012130000}"/>
    <cellStyle name="20% - Accent2 2 12 5" xfId="14390" xr:uid="{00000000-0005-0000-0000-000013130000}"/>
    <cellStyle name="20% - Accent2 2 12 5 2" xfId="29420" xr:uid="{00000000-0005-0000-0000-000014130000}"/>
    <cellStyle name="20% - Accent2 2 12 5 3" xfId="51728" xr:uid="{00000000-0005-0000-0000-000015130000}"/>
    <cellStyle name="20% - Accent2 2 12 6" xfId="26538" xr:uid="{00000000-0005-0000-0000-000016130000}"/>
    <cellStyle name="20% - Accent2 2 12 7" xfId="38567" xr:uid="{00000000-0005-0000-0000-000017130000}"/>
    <cellStyle name="20% - Accent2 2 13" xfId="2409" xr:uid="{00000000-0005-0000-0000-000018130000}"/>
    <cellStyle name="20% - Accent2 2 13 2" xfId="10846" xr:uid="{00000000-0005-0000-0000-000019130000}"/>
    <cellStyle name="20% - Accent2 2 13 2 2" xfId="24005" xr:uid="{00000000-0005-0000-0000-00001A130000}"/>
    <cellStyle name="20% - Accent2 2 13 2 2 2" xfId="61343" xr:uid="{00000000-0005-0000-0000-00001B130000}"/>
    <cellStyle name="20% - Accent2 2 13 2 3" xfId="33312" xr:uid="{00000000-0005-0000-0000-00001C130000}"/>
    <cellStyle name="20% - Accent2 2 13 2 4" xfId="48184" xr:uid="{00000000-0005-0000-0000-00001D130000}"/>
    <cellStyle name="20% - Accent2 2 13 3" xfId="6123" xr:uid="{00000000-0005-0000-0000-00001E130000}"/>
    <cellStyle name="20% - Accent2 2 13 3 2" xfId="19282" xr:uid="{00000000-0005-0000-0000-00001F130000}"/>
    <cellStyle name="20% - Accent2 2 13 3 2 2" xfId="56620" xr:uid="{00000000-0005-0000-0000-000020130000}"/>
    <cellStyle name="20% - Accent2 2 13 3 3" xfId="36024" xr:uid="{00000000-0005-0000-0000-000021130000}"/>
    <cellStyle name="20% - Accent2 2 13 3 4" xfId="43461" xr:uid="{00000000-0005-0000-0000-000022130000}"/>
    <cellStyle name="20% - Accent2 2 13 4" xfId="15570" xr:uid="{00000000-0005-0000-0000-000023130000}"/>
    <cellStyle name="20% - Accent2 2 13 4 2" xfId="30600" xr:uid="{00000000-0005-0000-0000-000024130000}"/>
    <cellStyle name="20% - Accent2 2 13 4 3" xfId="52908" xr:uid="{00000000-0005-0000-0000-000025130000}"/>
    <cellStyle name="20% - Accent2 2 13 5" xfId="27718" xr:uid="{00000000-0005-0000-0000-000026130000}"/>
    <cellStyle name="20% - Accent2 2 13 6" xfId="39747" xr:uid="{00000000-0005-0000-0000-000027130000}"/>
    <cellStyle name="20% - Accent2 2 14" xfId="8486" xr:uid="{00000000-0005-0000-0000-000028130000}"/>
    <cellStyle name="20% - Accent2 2 14 2" xfId="21645" xr:uid="{00000000-0005-0000-0000-000029130000}"/>
    <cellStyle name="20% - Accent2 2 14 2 2" xfId="58983" xr:uid="{00000000-0005-0000-0000-00002A130000}"/>
    <cellStyle name="20% - Accent2 2 14 3" xfId="29251" xr:uid="{00000000-0005-0000-0000-00002B130000}"/>
    <cellStyle name="20% - Accent2 2 14 4" xfId="45824" xr:uid="{00000000-0005-0000-0000-00002C130000}"/>
    <cellStyle name="20% - Accent2 2 15" xfId="3763" xr:uid="{00000000-0005-0000-0000-00002D130000}"/>
    <cellStyle name="20% - Accent2 2 15 2" xfId="16922" xr:uid="{00000000-0005-0000-0000-00002E130000}"/>
    <cellStyle name="20% - Accent2 2 15 2 2" xfId="54260" xr:uid="{00000000-0005-0000-0000-00002F130000}"/>
    <cellStyle name="20% - Accent2 2 15 3" xfId="31963" xr:uid="{00000000-0005-0000-0000-000030130000}"/>
    <cellStyle name="20% - Accent2 2 15 4" xfId="41101" xr:uid="{00000000-0005-0000-0000-000031130000}"/>
    <cellStyle name="20% - Accent2 2 16" xfId="13210" xr:uid="{00000000-0005-0000-0000-000032130000}"/>
    <cellStyle name="20% - Accent2 2 16 2" xfId="34675" xr:uid="{00000000-0005-0000-0000-000033130000}"/>
    <cellStyle name="20% - Accent2 2 16 3" xfId="50548" xr:uid="{00000000-0005-0000-0000-000034130000}"/>
    <cellStyle name="20% - Accent2 2 17" xfId="29082" xr:uid="{00000000-0005-0000-0000-000035130000}"/>
    <cellStyle name="20% - Accent2 2 18" xfId="26369" xr:uid="{00000000-0005-0000-0000-000036130000}"/>
    <cellStyle name="20% - Accent2 2 19" xfId="37387" xr:uid="{00000000-0005-0000-0000-000037130000}"/>
    <cellStyle name="20% - Accent2 2 2" xfId="103" xr:uid="{00000000-0005-0000-0000-000038130000}"/>
    <cellStyle name="20% - Accent2 2 2 10" xfId="8542" xr:uid="{00000000-0005-0000-0000-000039130000}"/>
    <cellStyle name="20% - Accent2 2 2 10 2" xfId="21701" xr:uid="{00000000-0005-0000-0000-00003A130000}"/>
    <cellStyle name="20% - Accent2 2 2 10 2 2" xfId="59039" xr:uid="{00000000-0005-0000-0000-00003B130000}"/>
    <cellStyle name="20% - Accent2 2 2 10 3" xfId="29279" xr:uid="{00000000-0005-0000-0000-00003C130000}"/>
    <cellStyle name="20% - Accent2 2 2 10 4" xfId="45880" xr:uid="{00000000-0005-0000-0000-00003D130000}"/>
    <cellStyle name="20% - Accent2 2 2 11" xfId="3819" xr:uid="{00000000-0005-0000-0000-00003E130000}"/>
    <cellStyle name="20% - Accent2 2 2 11 2" xfId="16978" xr:uid="{00000000-0005-0000-0000-00003F130000}"/>
    <cellStyle name="20% - Accent2 2 2 11 2 2" xfId="54316" xr:uid="{00000000-0005-0000-0000-000040130000}"/>
    <cellStyle name="20% - Accent2 2 2 11 3" xfId="31991" xr:uid="{00000000-0005-0000-0000-000041130000}"/>
    <cellStyle name="20% - Accent2 2 2 11 4" xfId="41157" xr:uid="{00000000-0005-0000-0000-000042130000}"/>
    <cellStyle name="20% - Accent2 2 2 12" xfId="13266" xr:uid="{00000000-0005-0000-0000-000043130000}"/>
    <cellStyle name="20% - Accent2 2 2 12 2" xfId="34703" xr:uid="{00000000-0005-0000-0000-000044130000}"/>
    <cellStyle name="20% - Accent2 2 2 12 3" xfId="50604" xr:uid="{00000000-0005-0000-0000-000045130000}"/>
    <cellStyle name="20% - Accent2 2 2 13" xfId="29110" xr:uid="{00000000-0005-0000-0000-000046130000}"/>
    <cellStyle name="20% - Accent2 2 2 14" xfId="26397" xr:uid="{00000000-0005-0000-0000-000047130000}"/>
    <cellStyle name="20% - Accent2 2 2 15" xfId="37443" xr:uid="{00000000-0005-0000-0000-000048130000}"/>
    <cellStyle name="20% - Accent2 2 2 2" xfId="215" xr:uid="{00000000-0005-0000-0000-000049130000}"/>
    <cellStyle name="20% - Accent2 2 2 2 10" xfId="3931" xr:uid="{00000000-0005-0000-0000-00004A130000}"/>
    <cellStyle name="20% - Accent2 2 2 2 10 2" xfId="17090" xr:uid="{00000000-0005-0000-0000-00004B130000}"/>
    <cellStyle name="20% - Accent2 2 2 2 10 2 2" xfId="54428" xr:uid="{00000000-0005-0000-0000-00004C130000}"/>
    <cellStyle name="20% - Accent2 2 2 2 10 3" xfId="32076" xr:uid="{00000000-0005-0000-0000-00004D130000}"/>
    <cellStyle name="20% - Accent2 2 2 2 10 4" xfId="41269" xr:uid="{00000000-0005-0000-0000-00004E130000}"/>
    <cellStyle name="20% - Accent2 2 2 2 11" xfId="13378" xr:uid="{00000000-0005-0000-0000-00004F130000}"/>
    <cellStyle name="20% - Accent2 2 2 2 11 2" xfId="34788" xr:uid="{00000000-0005-0000-0000-000050130000}"/>
    <cellStyle name="20% - Accent2 2 2 2 11 3" xfId="50716" xr:uid="{00000000-0005-0000-0000-000051130000}"/>
    <cellStyle name="20% - Accent2 2 2 2 12" xfId="29195" xr:uid="{00000000-0005-0000-0000-000052130000}"/>
    <cellStyle name="20% - Accent2 2 2 2 13" xfId="26482" xr:uid="{00000000-0005-0000-0000-000053130000}"/>
    <cellStyle name="20% - Accent2 2 2 2 14" xfId="37555" xr:uid="{00000000-0005-0000-0000-000054130000}"/>
    <cellStyle name="20% - Accent2 2 2 2 2" xfId="636" xr:uid="{00000000-0005-0000-0000-000055130000}"/>
    <cellStyle name="20% - Accent2 2 2 2 2 2" xfId="1818" xr:uid="{00000000-0005-0000-0000-000056130000}"/>
    <cellStyle name="20% - Accent2 2 2 2 2 2 2" xfId="7892" xr:uid="{00000000-0005-0000-0000-000057130000}"/>
    <cellStyle name="20% - Accent2 2 2 2 2 2 2 2" xfId="12615" xr:uid="{00000000-0005-0000-0000-000058130000}"/>
    <cellStyle name="20% - Accent2 2 2 2 2 2 2 2 2" xfId="25774" xr:uid="{00000000-0005-0000-0000-000059130000}"/>
    <cellStyle name="20% - Accent2 2 2 2 2 2 2 2 2 2" xfId="63112" xr:uid="{00000000-0005-0000-0000-00005A130000}"/>
    <cellStyle name="20% - Accent2 2 2 2 2 2 2 2 3" xfId="49953" xr:uid="{00000000-0005-0000-0000-00005B130000}"/>
    <cellStyle name="20% - Accent2 2 2 2 2 2 2 3" xfId="21051" xr:uid="{00000000-0005-0000-0000-00005C130000}"/>
    <cellStyle name="20% - Accent2 2 2 2 2 2 2 3 2" xfId="58389" xr:uid="{00000000-0005-0000-0000-00005D130000}"/>
    <cellStyle name="20% - Accent2 2 2 2 2 2 2 4" xfId="34070" xr:uid="{00000000-0005-0000-0000-00005E130000}"/>
    <cellStyle name="20% - Accent2 2 2 2 2 2 2 5" xfId="45230" xr:uid="{00000000-0005-0000-0000-00005F130000}"/>
    <cellStyle name="20% - Accent2 2 2 2 2 2 3" xfId="10255" xr:uid="{00000000-0005-0000-0000-000060130000}"/>
    <cellStyle name="20% - Accent2 2 2 2 2 2 3 2" xfId="23414" xr:uid="{00000000-0005-0000-0000-000061130000}"/>
    <cellStyle name="20% - Accent2 2 2 2 2 2 3 2 2" xfId="60752" xr:uid="{00000000-0005-0000-0000-000062130000}"/>
    <cellStyle name="20% - Accent2 2 2 2 2 2 3 3" xfId="36782" xr:uid="{00000000-0005-0000-0000-000063130000}"/>
    <cellStyle name="20% - Accent2 2 2 2 2 2 3 4" xfId="47593" xr:uid="{00000000-0005-0000-0000-000064130000}"/>
    <cellStyle name="20% - Accent2 2 2 2 2 2 4" xfId="5532" xr:uid="{00000000-0005-0000-0000-000065130000}"/>
    <cellStyle name="20% - Accent2 2 2 2 2 2 4 2" xfId="18691" xr:uid="{00000000-0005-0000-0000-000066130000}"/>
    <cellStyle name="20% - Accent2 2 2 2 2 2 4 2 2" xfId="56029" xr:uid="{00000000-0005-0000-0000-000067130000}"/>
    <cellStyle name="20% - Accent2 2 2 2 2 2 4 3" xfId="31358" xr:uid="{00000000-0005-0000-0000-000068130000}"/>
    <cellStyle name="20% - Accent2 2 2 2 2 2 4 4" xfId="42870" xr:uid="{00000000-0005-0000-0000-000069130000}"/>
    <cellStyle name="20% - Accent2 2 2 2 2 2 5" xfId="14979" xr:uid="{00000000-0005-0000-0000-00006A130000}"/>
    <cellStyle name="20% - Accent2 2 2 2 2 2 5 2" xfId="52317" xr:uid="{00000000-0005-0000-0000-00006B130000}"/>
    <cellStyle name="20% - Accent2 2 2 2 2 2 6" xfId="28476" xr:uid="{00000000-0005-0000-0000-00006C130000}"/>
    <cellStyle name="20% - Accent2 2 2 2 2 2 7" xfId="39156" xr:uid="{00000000-0005-0000-0000-00006D130000}"/>
    <cellStyle name="20% - Accent2 2 2 2 2 3" xfId="3167" xr:uid="{00000000-0005-0000-0000-00006E130000}"/>
    <cellStyle name="20% - Accent2 2 2 2 2 3 2" xfId="11435" xr:uid="{00000000-0005-0000-0000-00006F130000}"/>
    <cellStyle name="20% - Accent2 2 2 2 2 3 2 2" xfId="24594" xr:uid="{00000000-0005-0000-0000-000070130000}"/>
    <cellStyle name="20% - Accent2 2 2 2 2 3 2 2 2" xfId="61932" xr:uid="{00000000-0005-0000-0000-000071130000}"/>
    <cellStyle name="20% - Accent2 2 2 2 2 3 2 3" xfId="48773" xr:uid="{00000000-0005-0000-0000-000072130000}"/>
    <cellStyle name="20% - Accent2 2 2 2 2 3 3" xfId="6712" xr:uid="{00000000-0005-0000-0000-000073130000}"/>
    <cellStyle name="20% - Accent2 2 2 2 2 3 3 2" xfId="19871" xr:uid="{00000000-0005-0000-0000-000074130000}"/>
    <cellStyle name="20% - Accent2 2 2 2 2 3 3 2 2" xfId="57209" xr:uid="{00000000-0005-0000-0000-000075130000}"/>
    <cellStyle name="20% - Accent2 2 2 2 2 3 3 3" xfId="44050" xr:uid="{00000000-0005-0000-0000-000076130000}"/>
    <cellStyle name="20% - Accent2 2 2 2 2 3 4" xfId="16328" xr:uid="{00000000-0005-0000-0000-000077130000}"/>
    <cellStyle name="20% - Accent2 2 2 2 2 3 4 2" xfId="53666" xr:uid="{00000000-0005-0000-0000-000078130000}"/>
    <cellStyle name="20% - Accent2 2 2 2 2 3 5" xfId="32721" xr:uid="{00000000-0005-0000-0000-000079130000}"/>
    <cellStyle name="20% - Accent2 2 2 2 2 3 6" xfId="40505" xr:uid="{00000000-0005-0000-0000-00007A130000}"/>
    <cellStyle name="20% - Accent2 2 2 2 2 4" xfId="9075" xr:uid="{00000000-0005-0000-0000-00007B130000}"/>
    <cellStyle name="20% - Accent2 2 2 2 2 4 2" xfId="22234" xr:uid="{00000000-0005-0000-0000-00007C130000}"/>
    <cellStyle name="20% - Accent2 2 2 2 2 4 2 2" xfId="59572" xr:uid="{00000000-0005-0000-0000-00007D130000}"/>
    <cellStyle name="20% - Accent2 2 2 2 2 4 3" xfId="35433" xr:uid="{00000000-0005-0000-0000-00007E130000}"/>
    <cellStyle name="20% - Accent2 2 2 2 2 4 4" xfId="46413" xr:uid="{00000000-0005-0000-0000-00007F130000}"/>
    <cellStyle name="20% - Accent2 2 2 2 2 5" xfId="4352" xr:uid="{00000000-0005-0000-0000-000080130000}"/>
    <cellStyle name="20% - Accent2 2 2 2 2 5 2" xfId="17511" xr:uid="{00000000-0005-0000-0000-000081130000}"/>
    <cellStyle name="20% - Accent2 2 2 2 2 5 2 2" xfId="54849" xr:uid="{00000000-0005-0000-0000-000082130000}"/>
    <cellStyle name="20% - Accent2 2 2 2 2 5 3" xfId="30009" xr:uid="{00000000-0005-0000-0000-000083130000}"/>
    <cellStyle name="20% - Accent2 2 2 2 2 5 4" xfId="41690" xr:uid="{00000000-0005-0000-0000-000084130000}"/>
    <cellStyle name="20% - Accent2 2 2 2 2 6" xfId="13799" xr:uid="{00000000-0005-0000-0000-000085130000}"/>
    <cellStyle name="20% - Accent2 2 2 2 2 6 2" xfId="51137" xr:uid="{00000000-0005-0000-0000-000086130000}"/>
    <cellStyle name="20% - Accent2 2 2 2 2 7" xfId="27127" xr:uid="{00000000-0005-0000-0000-000087130000}"/>
    <cellStyle name="20% - Accent2 2 2 2 2 8" xfId="37976" xr:uid="{00000000-0005-0000-0000-000088130000}"/>
    <cellStyle name="20% - Accent2 2 2 2 3" xfId="412" xr:uid="{00000000-0005-0000-0000-000089130000}"/>
    <cellStyle name="20% - Accent2 2 2 2 3 2" xfId="1594" xr:uid="{00000000-0005-0000-0000-00008A130000}"/>
    <cellStyle name="20% - Accent2 2 2 2 3 2 2" xfId="7668" xr:uid="{00000000-0005-0000-0000-00008B130000}"/>
    <cellStyle name="20% - Accent2 2 2 2 3 2 2 2" xfId="12391" xr:uid="{00000000-0005-0000-0000-00008C130000}"/>
    <cellStyle name="20% - Accent2 2 2 2 3 2 2 2 2" xfId="25550" xr:uid="{00000000-0005-0000-0000-00008D130000}"/>
    <cellStyle name="20% - Accent2 2 2 2 3 2 2 2 2 2" xfId="62888" xr:uid="{00000000-0005-0000-0000-00008E130000}"/>
    <cellStyle name="20% - Accent2 2 2 2 3 2 2 2 3" xfId="49729" xr:uid="{00000000-0005-0000-0000-00008F130000}"/>
    <cellStyle name="20% - Accent2 2 2 2 3 2 2 3" xfId="20827" xr:uid="{00000000-0005-0000-0000-000090130000}"/>
    <cellStyle name="20% - Accent2 2 2 2 3 2 2 3 2" xfId="58165" xr:uid="{00000000-0005-0000-0000-000091130000}"/>
    <cellStyle name="20% - Accent2 2 2 2 3 2 2 4" xfId="33846" xr:uid="{00000000-0005-0000-0000-000092130000}"/>
    <cellStyle name="20% - Accent2 2 2 2 3 2 2 5" xfId="45006" xr:uid="{00000000-0005-0000-0000-000093130000}"/>
    <cellStyle name="20% - Accent2 2 2 2 3 2 3" xfId="10031" xr:uid="{00000000-0005-0000-0000-000094130000}"/>
    <cellStyle name="20% - Accent2 2 2 2 3 2 3 2" xfId="23190" xr:uid="{00000000-0005-0000-0000-000095130000}"/>
    <cellStyle name="20% - Accent2 2 2 2 3 2 3 2 2" xfId="60528" xr:uid="{00000000-0005-0000-0000-000096130000}"/>
    <cellStyle name="20% - Accent2 2 2 2 3 2 3 3" xfId="36558" xr:uid="{00000000-0005-0000-0000-000097130000}"/>
    <cellStyle name="20% - Accent2 2 2 2 3 2 3 4" xfId="47369" xr:uid="{00000000-0005-0000-0000-000098130000}"/>
    <cellStyle name="20% - Accent2 2 2 2 3 2 4" xfId="5308" xr:uid="{00000000-0005-0000-0000-000099130000}"/>
    <cellStyle name="20% - Accent2 2 2 2 3 2 4 2" xfId="18467" xr:uid="{00000000-0005-0000-0000-00009A130000}"/>
    <cellStyle name="20% - Accent2 2 2 2 3 2 4 2 2" xfId="55805" xr:uid="{00000000-0005-0000-0000-00009B130000}"/>
    <cellStyle name="20% - Accent2 2 2 2 3 2 4 3" xfId="31134" xr:uid="{00000000-0005-0000-0000-00009C130000}"/>
    <cellStyle name="20% - Accent2 2 2 2 3 2 4 4" xfId="42646" xr:uid="{00000000-0005-0000-0000-00009D130000}"/>
    <cellStyle name="20% - Accent2 2 2 2 3 2 5" xfId="14755" xr:uid="{00000000-0005-0000-0000-00009E130000}"/>
    <cellStyle name="20% - Accent2 2 2 2 3 2 5 2" xfId="52093" xr:uid="{00000000-0005-0000-0000-00009F130000}"/>
    <cellStyle name="20% - Accent2 2 2 2 3 2 6" xfId="28252" xr:uid="{00000000-0005-0000-0000-0000A0130000}"/>
    <cellStyle name="20% - Accent2 2 2 2 3 2 7" xfId="38932" xr:uid="{00000000-0005-0000-0000-0000A1130000}"/>
    <cellStyle name="20% - Accent2 2 2 2 3 3" xfId="2943" xr:uid="{00000000-0005-0000-0000-0000A2130000}"/>
    <cellStyle name="20% - Accent2 2 2 2 3 3 2" xfId="11211" xr:uid="{00000000-0005-0000-0000-0000A3130000}"/>
    <cellStyle name="20% - Accent2 2 2 2 3 3 2 2" xfId="24370" xr:uid="{00000000-0005-0000-0000-0000A4130000}"/>
    <cellStyle name="20% - Accent2 2 2 2 3 3 2 2 2" xfId="61708" xr:uid="{00000000-0005-0000-0000-0000A5130000}"/>
    <cellStyle name="20% - Accent2 2 2 2 3 3 2 3" xfId="48549" xr:uid="{00000000-0005-0000-0000-0000A6130000}"/>
    <cellStyle name="20% - Accent2 2 2 2 3 3 3" xfId="6488" xr:uid="{00000000-0005-0000-0000-0000A7130000}"/>
    <cellStyle name="20% - Accent2 2 2 2 3 3 3 2" xfId="19647" xr:uid="{00000000-0005-0000-0000-0000A8130000}"/>
    <cellStyle name="20% - Accent2 2 2 2 3 3 3 2 2" xfId="56985" xr:uid="{00000000-0005-0000-0000-0000A9130000}"/>
    <cellStyle name="20% - Accent2 2 2 2 3 3 3 3" xfId="43826" xr:uid="{00000000-0005-0000-0000-0000AA130000}"/>
    <cellStyle name="20% - Accent2 2 2 2 3 3 4" xfId="16104" xr:uid="{00000000-0005-0000-0000-0000AB130000}"/>
    <cellStyle name="20% - Accent2 2 2 2 3 3 4 2" xfId="53442" xr:uid="{00000000-0005-0000-0000-0000AC130000}"/>
    <cellStyle name="20% - Accent2 2 2 2 3 3 5" xfId="32497" xr:uid="{00000000-0005-0000-0000-0000AD130000}"/>
    <cellStyle name="20% - Accent2 2 2 2 3 3 6" xfId="40281" xr:uid="{00000000-0005-0000-0000-0000AE130000}"/>
    <cellStyle name="20% - Accent2 2 2 2 3 4" xfId="8851" xr:uid="{00000000-0005-0000-0000-0000AF130000}"/>
    <cellStyle name="20% - Accent2 2 2 2 3 4 2" xfId="22010" xr:uid="{00000000-0005-0000-0000-0000B0130000}"/>
    <cellStyle name="20% - Accent2 2 2 2 3 4 2 2" xfId="59348" xr:uid="{00000000-0005-0000-0000-0000B1130000}"/>
    <cellStyle name="20% - Accent2 2 2 2 3 4 3" xfId="35209" xr:uid="{00000000-0005-0000-0000-0000B2130000}"/>
    <cellStyle name="20% - Accent2 2 2 2 3 4 4" xfId="46189" xr:uid="{00000000-0005-0000-0000-0000B3130000}"/>
    <cellStyle name="20% - Accent2 2 2 2 3 5" xfId="4128" xr:uid="{00000000-0005-0000-0000-0000B4130000}"/>
    <cellStyle name="20% - Accent2 2 2 2 3 5 2" xfId="17287" xr:uid="{00000000-0005-0000-0000-0000B5130000}"/>
    <cellStyle name="20% - Accent2 2 2 2 3 5 2 2" xfId="54625" xr:uid="{00000000-0005-0000-0000-0000B6130000}"/>
    <cellStyle name="20% - Accent2 2 2 2 3 5 3" xfId="29785" xr:uid="{00000000-0005-0000-0000-0000B7130000}"/>
    <cellStyle name="20% - Accent2 2 2 2 3 5 4" xfId="41466" xr:uid="{00000000-0005-0000-0000-0000B8130000}"/>
    <cellStyle name="20% - Accent2 2 2 2 3 6" xfId="13575" xr:uid="{00000000-0005-0000-0000-0000B9130000}"/>
    <cellStyle name="20% - Accent2 2 2 2 3 6 2" xfId="50913" xr:uid="{00000000-0005-0000-0000-0000BA130000}"/>
    <cellStyle name="20% - Accent2 2 2 2 3 7" xfId="26903" xr:uid="{00000000-0005-0000-0000-0000BB130000}"/>
    <cellStyle name="20% - Accent2 2 2 2 3 8" xfId="37752" xr:uid="{00000000-0005-0000-0000-0000BC130000}"/>
    <cellStyle name="20% - Accent2 2 2 2 4" xfId="833" xr:uid="{00000000-0005-0000-0000-0000BD130000}"/>
    <cellStyle name="20% - Accent2 2 2 2 4 2" xfId="2015" xr:uid="{00000000-0005-0000-0000-0000BE130000}"/>
    <cellStyle name="20% - Accent2 2 2 2 4 2 2" xfId="8089" xr:uid="{00000000-0005-0000-0000-0000BF130000}"/>
    <cellStyle name="20% - Accent2 2 2 2 4 2 2 2" xfId="12812" xr:uid="{00000000-0005-0000-0000-0000C0130000}"/>
    <cellStyle name="20% - Accent2 2 2 2 4 2 2 2 2" xfId="25971" xr:uid="{00000000-0005-0000-0000-0000C1130000}"/>
    <cellStyle name="20% - Accent2 2 2 2 4 2 2 2 2 2" xfId="63309" xr:uid="{00000000-0005-0000-0000-0000C2130000}"/>
    <cellStyle name="20% - Accent2 2 2 2 4 2 2 2 3" xfId="50150" xr:uid="{00000000-0005-0000-0000-0000C3130000}"/>
    <cellStyle name="20% - Accent2 2 2 2 4 2 2 3" xfId="21248" xr:uid="{00000000-0005-0000-0000-0000C4130000}"/>
    <cellStyle name="20% - Accent2 2 2 2 4 2 2 3 2" xfId="58586" xr:uid="{00000000-0005-0000-0000-0000C5130000}"/>
    <cellStyle name="20% - Accent2 2 2 2 4 2 2 4" xfId="34267" xr:uid="{00000000-0005-0000-0000-0000C6130000}"/>
    <cellStyle name="20% - Accent2 2 2 2 4 2 2 5" xfId="45427" xr:uid="{00000000-0005-0000-0000-0000C7130000}"/>
    <cellStyle name="20% - Accent2 2 2 2 4 2 3" xfId="10452" xr:uid="{00000000-0005-0000-0000-0000C8130000}"/>
    <cellStyle name="20% - Accent2 2 2 2 4 2 3 2" xfId="23611" xr:uid="{00000000-0005-0000-0000-0000C9130000}"/>
    <cellStyle name="20% - Accent2 2 2 2 4 2 3 2 2" xfId="60949" xr:uid="{00000000-0005-0000-0000-0000CA130000}"/>
    <cellStyle name="20% - Accent2 2 2 2 4 2 3 3" xfId="36979" xr:uid="{00000000-0005-0000-0000-0000CB130000}"/>
    <cellStyle name="20% - Accent2 2 2 2 4 2 3 4" xfId="47790" xr:uid="{00000000-0005-0000-0000-0000CC130000}"/>
    <cellStyle name="20% - Accent2 2 2 2 4 2 4" xfId="5729" xr:uid="{00000000-0005-0000-0000-0000CD130000}"/>
    <cellStyle name="20% - Accent2 2 2 2 4 2 4 2" xfId="18888" xr:uid="{00000000-0005-0000-0000-0000CE130000}"/>
    <cellStyle name="20% - Accent2 2 2 2 4 2 4 2 2" xfId="56226" xr:uid="{00000000-0005-0000-0000-0000CF130000}"/>
    <cellStyle name="20% - Accent2 2 2 2 4 2 4 3" xfId="31555" xr:uid="{00000000-0005-0000-0000-0000D0130000}"/>
    <cellStyle name="20% - Accent2 2 2 2 4 2 4 4" xfId="43067" xr:uid="{00000000-0005-0000-0000-0000D1130000}"/>
    <cellStyle name="20% - Accent2 2 2 2 4 2 5" xfId="15176" xr:uid="{00000000-0005-0000-0000-0000D2130000}"/>
    <cellStyle name="20% - Accent2 2 2 2 4 2 5 2" xfId="52514" xr:uid="{00000000-0005-0000-0000-0000D3130000}"/>
    <cellStyle name="20% - Accent2 2 2 2 4 2 6" xfId="28673" xr:uid="{00000000-0005-0000-0000-0000D4130000}"/>
    <cellStyle name="20% - Accent2 2 2 2 4 2 7" xfId="39353" xr:uid="{00000000-0005-0000-0000-0000D5130000}"/>
    <cellStyle name="20% - Accent2 2 2 2 4 3" xfId="3364" xr:uid="{00000000-0005-0000-0000-0000D6130000}"/>
    <cellStyle name="20% - Accent2 2 2 2 4 3 2" xfId="11632" xr:uid="{00000000-0005-0000-0000-0000D7130000}"/>
    <cellStyle name="20% - Accent2 2 2 2 4 3 2 2" xfId="24791" xr:uid="{00000000-0005-0000-0000-0000D8130000}"/>
    <cellStyle name="20% - Accent2 2 2 2 4 3 2 2 2" xfId="62129" xr:uid="{00000000-0005-0000-0000-0000D9130000}"/>
    <cellStyle name="20% - Accent2 2 2 2 4 3 2 3" xfId="48970" xr:uid="{00000000-0005-0000-0000-0000DA130000}"/>
    <cellStyle name="20% - Accent2 2 2 2 4 3 3" xfId="6909" xr:uid="{00000000-0005-0000-0000-0000DB130000}"/>
    <cellStyle name="20% - Accent2 2 2 2 4 3 3 2" xfId="20068" xr:uid="{00000000-0005-0000-0000-0000DC130000}"/>
    <cellStyle name="20% - Accent2 2 2 2 4 3 3 2 2" xfId="57406" xr:uid="{00000000-0005-0000-0000-0000DD130000}"/>
    <cellStyle name="20% - Accent2 2 2 2 4 3 3 3" xfId="44247" xr:uid="{00000000-0005-0000-0000-0000DE130000}"/>
    <cellStyle name="20% - Accent2 2 2 2 4 3 4" xfId="16525" xr:uid="{00000000-0005-0000-0000-0000DF130000}"/>
    <cellStyle name="20% - Accent2 2 2 2 4 3 4 2" xfId="53863" xr:uid="{00000000-0005-0000-0000-0000E0130000}"/>
    <cellStyle name="20% - Accent2 2 2 2 4 3 5" xfId="32918" xr:uid="{00000000-0005-0000-0000-0000E1130000}"/>
    <cellStyle name="20% - Accent2 2 2 2 4 3 6" xfId="40702" xr:uid="{00000000-0005-0000-0000-0000E2130000}"/>
    <cellStyle name="20% - Accent2 2 2 2 4 4" xfId="9272" xr:uid="{00000000-0005-0000-0000-0000E3130000}"/>
    <cellStyle name="20% - Accent2 2 2 2 4 4 2" xfId="22431" xr:uid="{00000000-0005-0000-0000-0000E4130000}"/>
    <cellStyle name="20% - Accent2 2 2 2 4 4 2 2" xfId="59769" xr:uid="{00000000-0005-0000-0000-0000E5130000}"/>
    <cellStyle name="20% - Accent2 2 2 2 4 4 3" xfId="35630" xr:uid="{00000000-0005-0000-0000-0000E6130000}"/>
    <cellStyle name="20% - Accent2 2 2 2 4 4 4" xfId="46610" xr:uid="{00000000-0005-0000-0000-0000E7130000}"/>
    <cellStyle name="20% - Accent2 2 2 2 4 5" xfId="4549" xr:uid="{00000000-0005-0000-0000-0000E8130000}"/>
    <cellStyle name="20% - Accent2 2 2 2 4 5 2" xfId="17708" xr:uid="{00000000-0005-0000-0000-0000E9130000}"/>
    <cellStyle name="20% - Accent2 2 2 2 4 5 2 2" xfId="55046" xr:uid="{00000000-0005-0000-0000-0000EA130000}"/>
    <cellStyle name="20% - Accent2 2 2 2 4 5 3" xfId="30206" xr:uid="{00000000-0005-0000-0000-0000EB130000}"/>
    <cellStyle name="20% - Accent2 2 2 2 4 5 4" xfId="41887" xr:uid="{00000000-0005-0000-0000-0000EC130000}"/>
    <cellStyle name="20% - Accent2 2 2 2 4 6" xfId="13996" xr:uid="{00000000-0005-0000-0000-0000ED130000}"/>
    <cellStyle name="20% - Accent2 2 2 2 4 6 2" xfId="51334" xr:uid="{00000000-0005-0000-0000-0000EE130000}"/>
    <cellStyle name="20% - Accent2 2 2 2 4 7" xfId="27324" xr:uid="{00000000-0005-0000-0000-0000EF130000}"/>
    <cellStyle name="20% - Accent2 2 2 2 4 8" xfId="38173" xr:uid="{00000000-0005-0000-0000-0000F0130000}"/>
    <cellStyle name="20% - Accent2 2 2 2 5" xfId="1002" xr:uid="{00000000-0005-0000-0000-0000F1130000}"/>
    <cellStyle name="20% - Accent2 2 2 2 5 2" xfId="2184" xr:uid="{00000000-0005-0000-0000-0000F2130000}"/>
    <cellStyle name="20% - Accent2 2 2 2 5 2 2" xfId="8258" xr:uid="{00000000-0005-0000-0000-0000F3130000}"/>
    <cellStyle name="20% - Accent2 2 2 2 5 2 2 2" xfId="12981" xr:uid="{00000000-0005-0000-0000-0000F4130000}"/>
    <cellStyle name="20% - Accent2 2 2 2 5 2 2 2 2" xfId="26140" xr:uid="{00000000-0005-0000-0000-0000F5130000}"/>
    <cellStyle name="20% - Accent2 2 2 2 5 2 2 2 2 2" xfId="63478" xr:uid="{00000000-0005-0000-0000-0000F6130000}"/>
    <cellStyle name="20% - Accent2 2 2 2 5 2 2 2 3" xfId="50319" xr:uid="{00000000-0005-0000-0000-0000F7130000}"/>
    <cellStyle name="20% - Accent2 2 2 2 5 2 2 3" xfId="21417" xr:uid="{00000000-0005-0000-0000-0000F8130000}"/>
    <cellStyle name="20% - Accent2 2 2 2 5 2 2 3 2" xfId="58755" xr:uid="{00000000-0005-0000-0000-0000F9130000}"/>
    <cellStyle name="20% - Accent2 2 2 2 5 2 2 4" xfId="34436" xr:uid="{00000000-0005-0000-0000-0000FA130000}"/>
    <cellStyle name="20% - Accent2 2 2 2 5 2 2 5" xfId="45596" xr:uid="{00000000-0005-0000-0000-0000FB130000}"/>
    <cellStyle name="20% - Accent2 2 2 2 5 2 3" xfId="10621" xr:uid="{00000000-0005-0000-0000-0000FC130000}"/>
    <cellStyle name="20% - Accent2 2 2 2 5 2 3 2" xfId="23780" xr:uid="{00000000-0005-0000-0000-0000FD130000}"/>
    <cellStyle name="20% - Accent2 2 2 2 5 2 3 2 2" xfId="61118" xr:uid="{00000000-0005-0000-0000-0000FE130000}"/>
    <cellStyle name="20% - Accent2 2 2 2 5 2 3 3" xfId="37148" xr:uid="{00000000-0005-0000-0000-0000FF130000}"/>
    <cellStyle name="20% - Accent2 2 2 2 5 2 3 4" xfId="47959" xr:uid="{00000000-0005-0000-0000-000000140000}"/>
    <cellStyle name="20% - Accent2 2 2 2 5 2 4" xfId="5898" xr:uid="{00000000-0005-0000-0000-000001140000}"/>
    <cellStyle name="20% - Accent2 2 2 2 5 2 4 2" xfId="19057" xr:uid="{00000000-0005-0000-0000-000002140000}"/>
    <cellStyle name="20% - Accent2 2 2 2 5 2 4 2 2" xfId="56395" xr:uid="{00000000-0005-0000-0000-000003140000}"/>
    <cellStyle name="20% - Accent2 2 2 2 5 2 4 3" xfId="31724" xr:uid="{00000000-0005-0000-0000-000004140000}"/>
    <cellStyle name="20% - Accent2 2 2 2 5 2 4 4" xfId="43236" xr:uid="{00000000-0005-0000-0000-000005140000}"/>
    <cellStyle name="20% - Accent2 2 2 2 5 2 5" xfId="15345" xr:uid="{00000000-0005-0000-0000-000006140000}"/>
    <cellStyle name="20% - Accent2 2 2 2 5 2 5 2" xfId="52683" xr:uid="{00000000-0005-0000-0000-000007140000}"/>
    <cellStyle name="20% - Accent2 2 2 2 5 2 6" xfId="28842" xr:uid="{00000000-0005-0000-0000-000008140000}"/>
    <cellStyle name="20% - Accent2 2 2 2 5 2 7" xfId="39522" xr:uid="{00000000-0005-0000-0000-000009140000}"/>
    <cellStyle name="20% - Accent2 2 2 2 5 3" xfId="3533" xr:uid="{00000000-0005-0000-0000-00000A140000}"/>
    <cellStyle name="20% - Accent2 2 2 2 5 3 2" xfId="11801" xr:uid="{00000000-0005-0000-0000-00000B140000}"/>
    <cellStyle name="20% - Accent2 2 2 2 5 3 2 2" xfId="24960" xr:uid="{00000000-0005-0000-0000-00000C140000}"/>
    <cellStyle name="20% - Accent2 2 2 2 5 3 2 2 2" xfId="62298" xr:uid="{00000000-0005-0000-0000-00000D140000}"/>
    <cellStyle name="20% - Accent2 2 2 2 5 3 2 3" xfId="49139" xr:uid="{00000000-0005-0000-0000-00000E140000}"/>
    <cellStyle name="20% - Accent2 2 2 2 5 3 3" xfId="7078" xr:uid="{00000000-0005-0000-0000-00000F140000}"/>
    <cellStyle name="20% - Accent2 2 2 2 5 3 3 2" xfId="20237" xr:uid="{00000000-0005-0000-0000-000010140000}"/>
    <cellStyle name="20% - Accent2 2 2 2 5 3 3 2 2" xfId="57575" xr:uid="{00000000-0005-0000-0000-000011140000}"/>
    <cellStyle name="20% - Accent2 2 2 2 5 3 3 3" xfId="44416" xr:uid="{00000000-0005-0000-0000-000012140000}"/>
    <cellStyle name="20% - Accent2 2 2 2 5 3 4" xfId="16694" xr:uid="{00000000-0005-0000-0000-000013140000}"/>
    <cellStyle name="20% - Accent2 2 2 2 5 3 4 2" xfId="54032" xr:uid="{00000000-0005-0000-0000-000014140000}"/>
    <cellStyle name="20% - Accent2 2 2 2 5 3 5" xfId="33087" xr:uid="{00000000-0005-0000-0000-000015140000}"/>
    <cellStyle name="20% - Accent2 2 2 2 5 3 6" xfId="40871" xr:uid="{00000000-0005-0000-0000-000016140000}"/>
    <cellStyle name="20% - Accent2 2 2 2 5 4" xfId="9441" xr:uid="{00000000-0005-0000-0000-000017140000}"/>
    <cellStyle name="20% - Accent2 2 2 2 5 4 2" xfId="22600" xr:uid="{00000000-0005-0000-0000-000018140000}"/>
    <cellStyle name="20% - Accent2 2 2 2 5 4 2 2" xfId="59938" xr:uid="{00000000-0005-0000-0000-000019140000}"/>
    <cellStyle name="20% - Accent2 2 2 2 5 4 3" xfId="35799" xr:uid="{00000000-0005-0000-0000-00001A140000}"/>
    <cellStyle name="20% - Accent2 2 2 2 5 4 4" xfId="46779" xr:uid="{00000000-0005-0000-0000-00001B140000}"/>
    <cellStyle name="20% - Accent2 2 2 2 5 5" xfId="4718" xr:uid="{00000000-0005-0000-0000-00001C140000}"/>
    <cellStyle name="20% - Accent2 2 2 2 5 5 2" xfId="17877" xr:uid="{00000000-0005-0000-0000-00001D140000}"/>
    <cellStyle name="20% - Accent2 2 2 2 5 5 2 2" xfId="55215" xr:uid="{00000000-0005-0000-0000-00001E140000}"/>
    <cellStyle name="20% - Accent2 2 2 2 5 5 3" xfId="30375" xr:uid="{00000000-0005-0000-0000-00001F140000}"/>
    <cellStyle name="20% - Accent2 2 2 2 5 5 4" xfId="42056" xr:uid="{00000000-0005-0000-0000-000020140000}"/>
    <cellStyle name="20% - Accent2 2 2 2 5 6" xfId="14165" xr:uid="{00000000-0005-0000-0000-000021140000}"/>
    <cellStyle name="20% - Accent2 2 2 2 5 6 2" xfId="51503" xr:uid="{00000000-0005-0000-0000-000022140000}"/>
    <cellStyle name="20% - Accent2 2 2 2 5 7" xfId="27493" xr:uid="{00000000-0005-0000-0000-000023140000}"/>
    <cellStyle name="20% - Accent2 2 2 2 5 8" xfId="38342" xr:uid="{00000000-0005-0000-0000-000024140000}"/>
    <cellStyle name="20% - Accent2 2 2 2 6" xfId="1173" xr:uid="{00000000-0005-0000-0000-000025140000}"/>
    <cellStyle name="20% - Accent2 2 2 2 6 2" xfId="2353" xr:uid="{00000000-0005-0000-0000-000026140000}"/>
    <cellStyle name="20% - Accent2 2 2 2 6 2 2" xfId="8427" xr:uid="{00000000-0005-0000-0000-000027140000}"/>
    <cellStyle name="20% - Accent2 2 2 2 6 2 2 2" xfId="13150" xr:uid="{00000000-0005-0000-0000-000028140000}"/>
    <cellStyle name="20% - Accent2 2 2 2 6 2 2 2 2" xfId="26309" xr:uid="{00000000-0005-0000-0000-000029140000}"/>
    <cellStyle name="20% - Accent2 2 2 2 6 2 2 2 2 2" xfId="63647" xr:uid="{00000000-0005-0000-0000-00002A140000}"/>
    <cellStyle name="20% - Accent2 2 2 2 6 2 2 2 3" xfId="50488" xr:uid="{00000000-0005-0000-0000-00002B140000}"/>
    <cellStyle name="20% - Accent2 2 2 2 6 2 2 3" xfId="21586" xr:uid="{00000000-0005-0000-0000-00002C140000}"/>
    <cellStyle name="20% - Accent2 2 2 2 6 2 2 3 2" xfId="58924" xr:uid="{00000000-0005-0000-0000-00002D140000}"/>
    <cellStyle name="20% - Accent2 2 2 2 6 2 2 4" xfId="34605" xr:uid="{00000000-0005-0000-0000-00002E140000}"/>
    <cellStyle name="20% - Accent2 2 2 2 6 2 2 5" xfId="45765" xr:uid="{00000000-0005-0000-0000-00002F140000}"/>
    <cellStyle name="20% - Accent2 2 2 2 6 2 3" xfId="10790" xr:uid="{00000000-0005-0000-0000-000030140000}"/>
    <cellStyle name="20% - Accent2 2 2 2 6 2 3 2" xfId="23949" xr:uid="{00000000-0005-0000-0000-000031140000}"/>
    <cellStyle name="20% - Accent2 2 2 2 6 2 3 2 2" xfId="61287" xr:uid="{00000000-0005-0000-0000-000032140000}"/>
    <cellStyle name="20% - Accent2 2 2 2 6 2 3 3" xfId="37317" xr:uid="{00000000-0005-0000-0000-000033140000}"/>
    <cellStyle name="20% - Accent2 2 2 2 6 2 3 4" xfId="48128" xr:uid="{00000000-0005-0000-0000-000034140000}"/>
    <cellStyle name="20% - Accent2 2 2 2 6 2 4" xfId="6067" xr:uid="{00000000-0005-0000-0000-000035140000}"/>
    <cellStyle name="20% - Accent2 2 2 2 6 2 4 2" xfId="19226" xr:uid="{00000000-0005-0000-0000-000036140000}"/>
    <cellStyle name="20% - Accent2 2 2 2 6 2 4 2 2" xfId="56564" xr:uid="{00000000-0005-0000-0000-000037140000}"/>
    <cellStyle name="20% - Accent2 2 2 2 6 2 4 3" xfId="31893" xr:uid="{00000000-0005-0000-0000-000038140000}"/>
    <cellStyle name="20% - Accent2 2 2 2 6 2 4 4" xfId="43405" xr:uid="{00000000-0005-0000-0000-000039140000}"/>
    <cellStyle name="20% - Accent2 2 2 2 6 2 5" xfId="15514" xr:uid="{00000000-0005-0000-0000-00003A140000}"/>
    <cellStyle name="20% - Accent2 2 2 2 6 2 5 2" xfId="52852" xr:uid="{00000000-0005-0000-0000-00003B140000}"/>
    <cellStyle name="20% - Accent2 2 2 2 6 2 6" xfId="29011" xr:uid="{00000000-0005-0000-0000-00003C140000}"/>
    <cellStyle name="20% - Accent2 2 2 2 6 2 7" xfId="39691" xr:uid="{00000000-0005-0000-0000-00003D140000}"/>
    <cellStyle name="20% - Accent2 2 2 2 6 3" xfId="3702" xr:uid="{00000000-0005-0000-0000-00003E140000}"/>
    <cellStyle name="20% - Accent2 2 2 2 6 3 2" xfId="11970" xr:uid="{00000000-0005-0000-0000-00003F140000}"/>
    <cellStyle name="20% - Accent2 2 2 2 6 3 2 2" xfId="25129" xr:uid="{00000000-0005-0000-0000-000040140000}"/>
    <cellStyle name="20% - Accent2 2 2 2 6 3 2 2 2" xfId="62467" xr:uid="{00000000-0005-0000-0000-000041140000}"/>
    <cellStyle name="20% - Accent2 2 2 2 6 3 2 3" xfId="49308" xr:uid="{00000000-0005-0000-0000-000042140000}"/>
    <cellStyle name="20% - Accent2 2 2 2 6 3 3" xfId="7247" xr:uid="{00000000-0005-0000-0000-000043140000}"/>
    <cellStyle name="20% - Accent2 2 2 2 6 3 3 2" xfId="20406" xr:uid="{00000000-0005-0000-0000-000044140000}"/>
    <cellStyle name="20% - Accent2 2 2 2 6 3 3 2 2" xfId="57744" xr:uid="{00000000-0005-0000-0000-000045140000}"/>
    <cellStyle name="20% - Accent2 2 2 2 6 3 3 3" xfId="44585" xr:uid="{00000000-0005-0000-0000-000046140000}"/>
    <cellStyle name="20% - Accent2 2 2 2 6 3 4" xfId="16863" xr:uid="{00000000-0005-0000-0000-000047140000}"/>
    <cellStyle name="20% - Accent2 2 2 2 6 3 4 2" xfId="54201" xr:uid="{00000000-0005-0000-0000-000048140000}"/>
    <cellStyle name="20% - Accent2 2 2 2 6 3 5" xfId="33256" xr:uid="{00000000-0005-0000-0000-000049140000}"/>
    <cellStyle name="20% - Accent2 2 2 2 6 3 6" xfId="41040" xr:uid="{00000000-0005-0000-0000-00004A140000}"/>
    <cellStyle name="20% - Accent2 2 2 2 6 4" xfId="9610" xr:uid="{00000000-0005-0000-0000-00004B140000}"/>
    <cellStyle name="20% - Accent2 2 2 2 6 4 2" xfId="22769" xr:uid="{00000000-0005-0000-0000-00004C140000}"/>
    <cellStyle name="20% - Accent2 2 2 2 6 4 2 2" xfId="60107" xr:uid="{00000000-0005-0000-0000-00004D140000}"/>
    <cellStyle name="20% - Accent2 2 2 2 6 4 3" xfId="35968" xr:uid="{00000000-0005-0000-0000-00004E140000}"/>
    <cellStyle name="20% - Accent2 2 2 2 6 4 4" xfId="46948" xr:uid="{00000000-0005-0000-0000-00004F140000}"/>
    <cellStyle name="20% - Accent2 2 2 2 6 5" xfId="4887" xr:uid="{00000000-0005-0000-0000-000050140000}"/>
    <cellStyle name="20% - Accent2 2 2 2 6 5 2" xfId="18046" xr:uid="{00000000-0005-0000-0000-000051140000}"/>
    <cellStyle name="20% - Accent2 2 2 2 6 5 2 2" xfId="55384" xr:uid="{00000000-0005-0000-0000-000052140000}"/>
    <cellStyle name="20% - Accent2 2 2 2 6 5 3" xfId="30544" xr:uid="{00000000-0005-0000-0000-000053140000}"/>
    <cellStyle name="20% - Accent2 2 2 2 6 5 4" xfId="42225" xr:uid="{00000000-0005-0000-0000-000054140000}"/>
    <cellStyle name="20% - Accent2 2 2 2 6 6" xfId="14334" xr:uid="{00000000-0005-0000-0000-000055140000}"/>
    <cellStyle name="20% - Accent2 2 2 2 6 6 2" xfId="51672" xr:uid="{00000000-0005-0000-0000-000056140000}"/>
    <cellStyle name="20% - Accent2 2 2 2 6 7" xfId="27662" xr:uid="{00000000-0005-0000-0000-000057140000}"/>
    <cellStyle name="20% - Accent2 2 2 2 6 8" xfId="38511" xr:uid="{00000000-0005-0000-0000-000058140000}"/>
    <cellStyle name="20% - Accent2 2 2 2 7" xfId="1397" xr:uid="{00000000-0005-0000-0000-000059140000}"/>
    <cellStyle name="20% - Accent2 2 2 2 7 2" xfId="2746" xr:uid="{00000000-0005-0000-0000-00005A140000}"/>
    <cellStyle name="20% - Accent2 2 2 2 7 2 2" xfId="12194" xr:uid="{00000000-0005-0000-0000-00005B140000}"/>
    <cellStyle name="20% - Accent2 2 2 2 7 2 2 2" xfId="25353" xr:uid="{00000000-0005-0000-0000-00005C140000}"/>
    <cellStyle name="20% - Accent2 2 2 2 7 2 2 2 2" xfId="62691" xr:uid="{00000000-0005-0000-0000-00005D140000}"/>
    <cellStyle name="20% - Accent2 2 2 2 7 2 2 3" xfId="33649" xr:uid="{00000000-0005-0000-0000-00005E140000}"/>
    <cellStyle name="20% - Accent2 2 2 2 7 2 2 4" xfId="49532" xr:uid="{00000000-0005-0000-0000-00005F140000}"/>
    <cellStyle name="20% - Accent2 2 2 2 7 2 3" xfId="7471" xr:uid="{00000000-0005-0000-0000-000060140000}"/>
    <cellStyle name="20% - Accent2 2 2 2 7 2 3 2" xfId="20630" xr:uid="{00000000-0005-0000-0000-000061140000}"/>
    <cellStyle name="20% - Accent2 2 2 2 7 2 3 2 2" xfId="57968" xr:uid="{00000000-0005-0000-0000-000062140000}"/>
    <cellStyle name="20% - Accent2 2 2 2 7 2 3 3" xfId="36361" xr:uid="{00000000-0005-0000-0000-000063140000}"/>
    <cellStyle name="20% - Accent2 2 2 2 7 2 3 4" xfId="44809" xr:uid="{00000000-0005-0000-0000-000064140000}"/>
    <cellStyle name="20% - Accent2 2 2 2 7 2 4" xfId="15907" xr:uid="{00000000-0005-0000-0000-000065140000}"/>
    <cellStyle name="20% - Accent2 2 2 2 7 2 4 2" xfId="30937" xr:uid="{00000000-0005-0000-0000-000066140000}"/>
    <cellStyle name="20% - Accent2 2 2 2 7 2 4 3" xfId="53245" xr:uid="{00000000-0005-0000-0000-000067140000}"/>
    <cellStyle name="20% - Accent2 2 2 2 7 2 5" xfId="28055" xr:uid="{00000000-0005-0000-0000-000068140000}"/>
    <cellStyle name="20% - Accent2 2 2 2 7 2 6" xfId="40084" xr:uid="{00000000-0005-0000-0000-000069140000}"/>
    <cellStyle name="20% - Accent2 2 2 2 7 3" xfId="9834" xr:uid="{00000000-0005-0000-0000-00006A140000}"/>
    <cellStyle name="20% - Accent2 2 2 2 7 3 2" xfId="22993" xr:uid="{00000000-0005-0000-0000-00006B140000}"/>
    <cellStyle name="20% - Accent2 2 2 2 7 3 2 2" xfId="60331" xr:uid="{00000000-0005-0000-0000-00006C140000}"/>
    <cellStyle name="20% - Accent2 2 2 2 7 3 3" xfId="32300" xr:uid="{00000000-0005-0000-0000-00006D140000}"/>
    <cellStyle name="20% - Accent2 2 2 2 7 3 4" xfId="47172" xr:uid="{00000000-0005-0000-0000-00006E140000}"/>
    <cellStyle name="20% - Accent2 2 2 2 7 4" xfId="5111" xr:uid="{00000000-0005-0000-0000-00006F140000}"/>
    <cellStyle name="20% - Accent2 2 2 2 7 4 2" xfId="18270" xr:uid="{00000000-0005-0000-0000-000070140000}"/>
    <cellStyle name="20% - Accent2 2 2 2 7 4 2 2" xfId="55608" xr:uid="{00000000-0005-0000-0000-000071140000}"/>
    <cellStyle name="20% - Accent2 2 2 2 7 4 3" xfId="35012" xr:uid="{00000000-0005-0000-0000-000072140000}"/>
    <cellStyle name="20% - Accent2 2 2 2 7 4 4" xfId="42449" xr:uid="{00000000-0005-0000-0000-000073140000}"/>
    <cellStyle name="20% - Accent2 2 2 2 7 5" xfId="14558" xr:uid="{00000000-0005-0000-0000-000074140000}"/>
    <cellStyle name="20% - Accent2 2 2 2 7 5 2" xfId="29588" xr:uid="{00000000-0005-0000-0000-000075140000}"/>
    <cellStyle name="20% - Accent2 2 2 2 7 5 3" xfId="51896" xr:uid="{00000000-0005-0000-0000-000076140000}"/>
    <cellStyle name="20% - Accent2 2 2 2 7 6" xfId="26706" xr:uid="{00000000-0005-0000-0000-000077140000}"/>
    <cellStyle name="20% - Accent2 2 2 2 7 7" xfId="38735" xr:uid="{00000000-0005-0000-0000-000078140000}"/>
    <cellStyle name="20% - Accent2 2 2 2 8" xfId="2522" xr:uid="{00000000-0005-0000-0000-000079140000}"/>
    <cellStyle name="20% - Accent2 2 2 2 8 2" xfId="11014" xr:uid="{00000000-0005-0000-0000-00007A140000}"/>
    <cellStyle name="20% - Accent2 2 2 2 8 2 2" xfId="24173" xr:uid="{00000000-0005-0000-0000-00007B140000}"/>
    <cellStyle name="20% - Accent2 2 2 2 8 2 2 2" xfId="61511" xr:uid="{00000000-0005-0000-0000-00007C140000}"/>
    <cellStyle name="20% - Accent2 2 2 2 8 2 3" xfId="33425" xr:uid="{00000000-0005-0000-0000-00007D140000}"/>
    <cellStyle name="20% - Accent2 2 2 2 8 2 4" xfId="48352" xr:uid="{00000000-0005-0000-0000-00007E140000}"/>
    <cellStyle name="20% - Accent2 2 2 2 8 3" xfId="6291" xr:uid="{00000000-0005-0000-0000-00007F140000}"/>
    <cellStyle name="20% - Accent2 2 2 2 8 3 2" xfId="19450" xr:uid="{00000000-0005-0000-0000-000080140000}"/>
    <cellStyle name="20% - Accent2 2 2 2 8 3 2 2" xfId="56788" xr:uid="{00000000-0005-0000-0000-000081140000}"/>
    <cellStyle name="20% - Accent2 2 2 2 8 3 3" xfId="36137" xr:uid="{00000000-0005-0000-0000-000082140000}"/>
    <cellStyle name="20% - Accent2 2 2 2 8 3 4" xfId="43629" xr:uid="{00000000-0005-0000-0000-000083140000}"/>
    <cellStyle name="20% - Accent2 2 2 2 8 4" xfId="15683" xr:uid="{00000000-0005-0000-0000-000084140000}"/>
    <cellStyle name="20% - Accent2 2 2 2 8 4 2" xfId="30713" xr:uid="{00000000-0005-0000-0000-000085140000}"/>
    <cellStyle name="20% - Accent2 2 2 2 8 4 3" xfId="53021" xr:uid="{00000000-0005-0000-0000-000086140000}"/>
    <cellStyle name="20% - Accent2 2 2 2 8 5" xfId="27831" xr:uid="{00000000-0005-0000-0000-000087140000}"/>
    <cellStyle name="20% - Accent2 2 2 2 8 6" xfId="39860" xr:uid="{00000000-0005-0000-0000-000088140000}"/>
    <cellStyle name="20% - Accent2 2 2 2 9" xfId="8654" xr:uid="{00000000-0005-0000-0000-000089140000}"/>
    <cellStyle name="20% - Accent2 2 2 2 9 2" xfId="21813" xr:uid="{00000000-0005-0000-0000-00008A140000}"/>
    <cellStyle name="20% - Accent2 2 2 2 9 2 2" xfId="59151" xr:uid="{00000000-0005-0000-0000-00008B140000}"/>
    <cellStyle name="20% - Accent2 2 2 2 9 3" xfId="29364" xr:uid="{00000000-0005-0000-0000-00008C140000}"/>
    <cellStyle name="20% - Accent2 2 2 2 9 4" xfId="45992" xr:uid="{00000000-0005-0000-0000-00008D140000}"/>
    <cellStyle name="20% - Accent2 2 2 3" xfId="524" xr:uid="{00000000-0005-0000-0000-00008E140000}"/>
    <cellStyle name="20% - Accent2 2 2 3 2" xfId="1706" xr:uid="{00000000-0005-0000-0000-00008F140000}"/>
    <cellStyle name="20% - Accent2 2 2 3 2 2" xfId="7780" xr:uid="{00000000-0005-0000-0000-000090140000}"/>
    <cellStyle name="20% - Accent2 2 2 3 2 2 2" xfId="12503" xr:uid="{00000000-0005-0000-0000-000091140000}"/>
    <cellStyle name="20% - Accent2 2 2 3 2 2 2 2" xfId="25662" xr:uid="{00000000-0005-0000-0000-000092140000}"/>
    <cellStyle name="20% - Accent2 2 2 3 2 2 2 2 2" xfId="63000" xr:uid="{00000000-0005-0000-0000-000093140000}"/>
    <cellStyle name="20% - Accent2 2 2 3 2 2 2 3" xfId="49841" xr:uid="{00000000-0005-0000-0000-000094140000}"/>
    <cellStyle name="20% - Accent2 2 2 3 2 2 3" xfId="20939" xr:uid="{00000000-0005-0000-0000-000095140000}"/>
    <cellStyle name="20% - Accent2 2 2 3 2 2 3 2" xfId="58277" xr:uid="{00000000-0005-0000-0000-000096140000}"/>
    <cellStyle name="20% - Accent2 2 2 3 2 2 4" xfId="33958" xr:uid="{00000000-0005-0000-0000-000097140000}"/>
    <cellStyle name="20% - Accent2 2 2 3 2 2 5" xfId="45118" xr:uid="{00000000-0005-0000-0000-000098140000}"/>
    <cellStyle name="20% - Accent2 2 2 3 2 3" xfId="10143" xr:uid="{00000000-0005-0000-0000-000099140000}"/>
    <cellStyle name="20% - Accent2 2 2 3 2 3 2" xfId="23302" xr:uid="{00000000-0005-0000-0000-00009A140000}"/>
    <cellStyle name="20% - Accent2 2 2 3 2 3 2 2" xfId="60640" xr:uid="{00000000-0005-0000-0000-00009B140000}"/>
    <cellStyle name="20% - Accent2 2 2 3 2 3 3" xfId="36670" xr:uid="{00000000-0005-0000-0000-00009C140000}"/>
    <cellStyle name="20% - Accent2 2 2 3 2 3 4" xfId="47481" xr:uid="{00000000-0005-0000-0000-00009D140000}"/>
    <cellStyle name="20% - Accent2 2 2 3 2 4" xfId="5420" xr:uid="{00000000-0005-0000-0000-00009E140000}"/>
    <cellStyle name="20% - Accent2 2 2 3 2 4 2" xfId="18579" xr:uid="{00000000-0005-0000-0000-00009F140000}"/>
    <cellStyle name="20% - Accent2 2 2 3 2 4 2 2" xfId="55917" xr:uid="{00000000-0005-0000-0000-0000A0140000}"/>
    <cellStyle name="20% - Accent2 2 2 3 2 4 3" xfId="31246" xr:uid="{00000000-0005-0000-0000-0000A1140000}"/>
    <cellStyle name="20% - Accent2 2 2 3 2 4 4" xfId="42758" xr:uid="{00000000-0005-0000-0000-0000A2140000}"/>
    <cellStyle name="20% - Accent2 2 2 3 2 5" xfId="14867" xr:uid="{00000000-0005-0000-0000-0000A3140000}"/>
    <cellStyle name="20% - Accent2 2 2 3 2 5 2" xfId="52205" xr:uid="{00000000-0005-0000-0000-0000A4140000}"/>
    <cellStyle name="20% - Accent2 2 2 3 2 6" xfId="28364" xr:uid="{00000000-0005-0000-0000-0000A5140000}"/>
    <cellStyle name="20% - Accent2 2 2 3 2 7" xfId="39044" xr:uid="{00000000-0005-0000-0000-0000A6140000}"/>
    <cellStyle name="20% - Accent2 2 2 3 3" xfId="3055" xr:uid="{00000000-0005-0000-0000-0000A7140000}"/>
    <cellStyle name="20% - Accent2 2 2 3 3 2" xfId="11323" xr:uid="{00000000-0005-0000-0000-0000A8140000}"/>
    <cellStyle name="20% - Accent2 2 2 3 3 2 2" xfId="24482" xr:uid="{00000000-0005-0000-0000-0000A9140000}"/>
    <cellStyle name="20% - Accent2 2 2 3 3 2 2 2" xfId="61820" xr:uid="{00000000-0005-0000-0000-0000AA140000}"/>
    <cellStyle name="20% - Accent2 2 2 3 3 2 3" xfId="48661" xr:uid="{00000000-0005-0000-0000-0000AB140000}"/>
    <cellStyle name="20% - Accent2 2 2 3 3 3" xfId="6600" xr:uid="{00000000-0005-0000-0000-0000AC140000}"/>
    <cellStyle name="20% - Accent2 2 2 3 3 3 2" xfId="19759" xr:uid="{00000000-0005-0000-0000-0000AD140000}"/>
    <cellStyle name="20% - Accent2 2 2 3 3 3 2 2" xfId="57097" xr:uid="{00000000-0005-0000-0000-0000AE140000}"/>
    <cellStyle name="20% - Accent2 2 2 3 3 3 3" xfId="43938" xr:uid="{00000000-0005-0000-0000-0000AF140000}"/>
    <cellStyle name="20% - Accent2 2 2 3 3 4" xfId="16216" xr:uid="{00000000-0005-0000-0000-0000B0140000}"/>
    <cellStyle name="20% - Accent2 2 2 3 3 4 2" xfId="53554" xr:uid="{00000000-0005-0000-0000-0000B1140000}"/>
    <cellStyle name="20% - Accent2 2 2 3 3 5" xfId="32609" xr:uid="{00000000-0005-0000-0000-0000B2140000}"/>
    <cellStyle name="20% - Accent2 2 2 3 3 6" xfId="40393" xr:uid="{00000000-0005-0000-0000-0000B3140000}"/>
    <cellStyle name="20% - Accent2 2 2 3 4" xfId="8963" xr:uid="{00000000-0005-0000-0000-0000B4140000}"/>
    <cellStyle name="20% - Accent2 2 2 3 4 2" xfId="22122" xr:uid="{00000000-0005-0000-0000-0000B5140000}"/>
    <cellStyle name="20% - Accent2 2 2 3 4 2 2" xfId="59460" xr:uid="{00000000-0005-0000-0000-0000B6140000}"/>
    <cellStyle name="20% - Accent2 2 2 3 4 3" xfId="35321" xr:uid="{00000000-0005-0000-0000-0000B7140000}"/>
    <cellStyle name="20% - Accent2 2 2 3 4 4" xfId="46301" xr:uid="{00000000-0005-0000-0000-0000B8140000}"/>
    <cellStyle name="20% - Accent2 2 2 3 5" xfId="4240" xr:uid="{00000000-0005-0000-0000-0000B9140000}"/>
    <cellStyle name="20% - Accent2 2 2 3 5 2" xfId="17399" xr:uid="{00000000-0005-0000-0000-0000BA140000}"/>
    <cellStyle name="20% - Accent2 2 2 3 5 2 2" xfId="54737" xr:uid="{00000000-0005-0000-0000-0000BB140000}"/>
    <cellStyle name="20% - Accent2 2 2 3 5 3" xfId="29897" xr:uid="{00000000-0005-0000-0000-0000BC140000}"/>
    <cellStyle name="20% - Accent2 2 2 3 5 4" xfId="41578" xr:uid="{00000000-0005-0000-0000-0000BD140000}"/>
    <cellStyle name="20% - Accent2 2 2 3 6" xfId="13687" xr:uid="{00000000-0005-0000-0000-0000BE140000}"/>
    <cellStyle name="20% - Accent2 2 2 3 6 2" xfId="51025" xr:uid="{00000000-0005-0000-0000-0000BF140000}"/>
    <cellStyle name="20% - Accent2 2 2 3 7" xfId="27015" xr:uid="{00000000-0005-0000-0000-0000C0140000}"/>
    <cellStyle name="20% - Accent2 2 2 3 8" xfId="37864" xr:uid="{00000000-0005-0000-0000-0000C1140000}"/>
    <cellStyle name="20% - Accent2 2 2 4" xfId="327" xr:uid="{00000000-0005-0000-0000-0000C2140000}"/>
    <cellStyle name="20% - Accent2 2 2 4 2" xfId="1509" xr:uid="{00000000-0005-0000-0000-0000C3140000}"/>
    <cellStyle name="20% - Accent2 2 2 4 2 2" xfId="7583" xr:uid="{00000000-0005-0000-0000-0000C4140000}"/>
    <cellStyle name="20% - Accent2 2 2 4 2 2 2" xfId="12306" xr:uid="{00000000-0005-0000-0000-0000C5140000}"/>
    <cellStyle name="20% - Accent2 2 2 4 2 2 2 2" xfId="25465" xr:uid="{00000000-0005-0000-0000-0000C6140000}"/>
    <cellStyle name="20% - Accent2 2 2 4 2 2 2 2 2" xfId="62803" xr:uid="{00000000-0005-0000-0000-0000C7140000}"/>
    <cellStyle name="20% - Accent2 2 2 4 2 2 2 3" xfId="49644" xr:uid="{00000000-0005-0000-0000-0000C8140000}"/>
    <cellStyle name="20% - Accent2 2 2 4 2 2 3" xfId="20742" xr:uid="{00000000-0005-0000-0000-0000C9140000}"/>
    <cellStyle name="20% - Accent2 2 2 4 2 2 3 2" xfId="58080" xr:uid="{00000000-0005-0000-0000-0000CA140000}"/>
    <cellStyle name="20% - Accent2 2 2 4 2 2 4" xfId="33761" xr:uid="{00000000-0005-0000-0000-0000CB140000}"/>
    <cellStyle name="20% - Accent2 2 2 4 2 2 5" xfId="44921" xr:uid="{00000000-0005-0000-0000-0000CC140000}"/>
    <cellStyle name="20% - Accent2 2 2 4 2 3" xfId="9946" xr:uid="{00000000-0005-0000-0000-0000CD140000}"/>
    <cellStyle name="20% - Accent2 2 2 4 2 3 2" xfId="23105" xr:uid="{00000000-0005-0000-0000-0000CE140000}"/>
    <cellStyle name="20% - Accent2 2 2 4 2 3 2 2" xfId="60443" xr:uid="{00000000-0005-0000-0000-0000CF140000}"/>
    <cellStyle name="20% - Accent2 2 2 4 2 3 3" xfId="36473" xr:uid="{00000000-0005-0000-0000-0000D0140000}"/>
    <cellStyle name="20% - Accent2 2 2 4 2 3 4" xfId="47284" xr:uid="{00000000-0005-0000-0000-0000D1140000}"/>
    <cellStyle name="20% - Accent2 2 2 4 2 4" xfId="5223" xr:uid="{00000000-0005-0000-0000-0000D2140000}"/>
    <cellStyle name="20% - Accent2 2 2 4 2 4 2" xfId="18382" xr:uid="{00000000-0005-0000-0000-0000D3140000}"/>
    <cellStyle name="20% - Accent2 2 2 4 2 4 2 2" xfId="55720" xr:uid="{00000000-0005-0000-0000-0000D4140000}"/>
    <cellStyle name="20% - Accent2 2 2 4 2 4 3" xfId="31049" xr:uid="{00000000-0005-0000-0000-0000D5140000}"/>
    <cellStyle name="20% - Accent2 2 2 4 2 4 4" xfId="42561" xr:uid="{00000000-0005-0000-0000-0000D6140000}"/>
    <cellStyle name="20% - Accent2 2 2 4 2 5" xfId="14670" xr:uid="{00000000-0005-0000-0000-0000D7140000}"/>
    <cellStyle name="20% - Accent2 2 2 4 2 5 2" xfId="52008" xr:uid="{00000000-0005-0000-0000-0000D8140000}"/>
    <cellStyle name="20% - Accent2 2 2 4 2 6" xfId="28167" xr:uid="{00000000-0005-0000-0000-0000D9140000}"/>
    <cellStyle name="20% - Accent2 2 2 4 2 7" xfId="38847" xr:uid="{00000000-0005-0000-0000-0000DA140000}"/>
    <cellStyle name="20% - Accent2 2 2 4 3" xfId="2858" xr:uid="{00000000-0005-0000-0000-0000DB140000}"/>
    <cellStyle name="20% - Accent2 2 2 4 3 2" xfId="11126" xr:uid="{00000000-0005-0000-0000-0000DC140000}"/>
    <cellStyle name="20% - Accent2 2 2 4 3 2 2" xfId="24285" xr:uid="{00000000-0005-0000-0000-0000DD140000}"/>
    <cellStyle name="20% - Accent2 2 2 4 3 2 2 2" xfId="61623" xr:uid="{00000000-0005-0000-0000-0000DE140000}"/>
    <cellStyle name="20% - Accent2 2 2 4 3 2 3" xfId="48464" xr:uid="{00000000-0005-0000-0000-0000DF140000}"/>
    <cellStyle name="20% - Accent2 2 2 4 3 3" xfId="6403" xr:uid="{00000000-0005-0000-0000-0000E0140000}"/>
    <cellStyle name="20% - Accent2 2 2 4 3 3 2" xfId="19562" xr:uid="{00000000-0005-0000-0000-0000E1140000}"/>
    <cellStyle name="20% - Accent2 2 2 4 3 3 2 2" xfId="56900" xr:uid="{00000000-0005-0000-0000-0000E2140000}"/>
    <cellStyle name="20% - Accent2 2 2 4 3 3 3" xfId="43741" xr:uid="{00000000-0005-0000-0000-0000E3140000}"/>
    <cellStyle name="20% - Accent2 2 2 4 3 4" xfId="16019" xr:uid="{00000000-0005-0000-0000-0000E4140000}"/>
    <cellStyle name="20% - Accent2 2 2 4 3 4 2" xfId="53357" xr:uid="{00000000-0005-0000-0000-0000E5140000}"/>
    <cellStyle name="20% - Accent2 2 2 4 3 5" xfId="32412" xr:uid="{00000000-0005-0000-0000-0000E6140000}"/>
    <cellStyle name="20% - Accent2 2 2 4 3 6" xfId="40196" xr:uid="{00000000-0005-0000-0000-0000E7140000}"/>
    <cellStyle name="20% - Accent2 2 2 4 4" xfId="8766" xr:uid="{00000000-0005-0000-0000-0000E8140000}"/>
    <cellStyle name="20% - Accent2 2 2 4 4 2" xfId="21925" xr:uid="{00000000-0005-0000-0000-0000E9140000}"/>
    <cellStyle name="20% - Accent2 2 2 4 4 2 2" xfId="59263" xr:uid="{00000000-0005-0000-0000-0000EA140000}"/>
    <cellStyle name="20% - Accent2 2 2 4 4 3" xfId="35124" xr:uid="{00000000-0005-0000-0000-0000EB140000}"/>
    <cellStyle name="20% - Accent2 2 2 4 4 4" xfId="46104" xr:uid="{00000000-0005-0000-0000-0000EC140000}"/>
    <cellStyle name="20% - Accent2 2 2 4 5" xfId="4043" xr:uid="{00000000-0005-0000-0000-0000ED140000}"/>
    <cellStyle name="20% - Accent2 2 2 4 5 2" xfId="17202" xr:uid="{00000000-0005-0000-0000-0000EE140000}"/>
    <cellStyle name="20% - Accent2 2 2 4 5 2 2" xfId="54540" xr:uid="{00000000-0005-0000-0000-0000EF140000}"/>
    <cellStyle name="20% - Accent2 2 2 4 5 3" xfId="29700" xr:uid="{00000000-0005-0000-0000-0000F0140000}"/>
    <cellStyle name="20% - Accent2 2 2 4 5 4" xfId="41381" xr:uid="{00000000-0005-0000-0000-0000F1140000}"/>
    <cellStyle name="20% - Accent2 2 2 4 6" xfId="13490" xr:uid="{00000000-0005-0000-0000-0000F2140000}"/>
    <cellStyle name="20% - Accent2 2 2 4 6 2" xfId="50828" xr:uid="{00000000-0005-0000-0000-0000F3140000}"/>
    <cellStyle name="20% - Accent2 2 2 4 7" xfId="26818" xr:uid="{00000000-0005-0000-0000-0000F4140000}"/>
    <cellStyle name="20% - Accent2 2 2 4 8" xfId="37667" xr:uid="{00000000-0005-0000-0000-0000F5140000}"/>
    <cellStyle name="20% - Accent2 2 2 5" xfId="748" xr:uid="{00000000-0005-0000-0000-0000F6140000}"/>
    <cellStyle name="20% - Accent2 2 2 5 2" xfId="1930" xr:uid="{00000000-0005-0000-0000-0000F7140000}"/>
    <cellStyle name="20% - Accent2 2 2 5 2 2" xfId="8004" xr:uid="{00000000-0005-0000-0000-0000F8140000}"/>
    <cellStyle name="20% - Accent2 2 2 5 2 2 2" xfId="12727" xr:uid="{00000000-0005-0000-0000-0000F9140000}"/>
    <cellStyle name="20% - Accent2 2 2 5 2 2 2 2" xfId="25886" xr:uid="{00000000-0005-0000-0000-0000FA140000}"/>
    <cellStyle name="20% - Accent2 2 2 5 2 2 2 2 2" xfId="63224" xr:uid="{00000000-0005-0000-0000-0000FB140000}"/>
    <cellStyle name="20% - Accent2 2 2 5 2 2 2 3" xfId="50065" xr:uid="{00000000-0005-0000-0000-0000FC140000}"/>
    <cellStyle name="20% - Accent2 2 2 5 2 2 3" xfId="21163" xr:uid="{00000000-0005-0000-0000-0000FD140000}"/>
    <cellStyle name="20% - Accent2 2 2 5 2 2 3 2" xfId="58501" xr:uid="{00000000-0005-0000-0000-0000FE140000}"/>
    <cellStyle name="20% - Accent2 2 2 5 2 2 4" xfId="34182" xr:uid="{00000000-0005-0000-0000-0000FF140000}"/>
    <cellStyle name="20% - Accent2 2 2 5 2 2 5" xfId="45342" xr:uid="{00000000-0005-0000-0000-000000150000}"/>
    <cellStyle name="20% - Accent2 2 2 5 2 3" xfId="10367" xr:uid="{00000000-0005-0000-0000-000001150000}"/>
    <cellStyle name="20% - Accent2 2 2 5 2 3 2" xfId="23526" xr:uid="{00000000-0005-0000-0000-000002150000}"/>
    <cellStyle name="20% - Accent2 2 2 5 2 3 2 2" xfId="60864" xr:uid="{00000000-0005-0000-0000-000003150000}"/>
    <cellStyle name="20% - Accent2 2 2 5 2 3 3" xfId="36894" xr:uid="{00000000-0005-0000-0000-000004150000}"/>
    <cellStyle name="20% - Accent2 2 2 5 2 3 4" xfId="47705" xr:uid="{00000000-0005-0000-0000-000005150000}"/>
    <cellStyle name="20% - Accent2 2 2 5 2 4" xfId="5644" xr:uid="{00000000-0005-0000-0000-000006150000}"/>
    <cellStyle name="20% - Accent2 2 2 5 2 4 2" xfId="18803" xr:uid="{00000000-0005-0000-0000-000007150000}"/>
    <cellStyle name="20% - Accent2 2 2 5 2 4 2 2" xfId="56141" xr:uid="{00000000-0005-0000-0000-000008150000}"/>
    <cellStyle name="20% - Accent2 2 2 5 2 4 3" xfId="31470" xr:uid="{00000000-0005-0000-0000-000009150000}"/>
    <cellStyle name="20% - Accent2 2 2 5 2 4 4" xfId="42982" xr:uid="{00000000-0005-0000-0000-00000A150000}"/>
    <cellStyle name="20% - Accent2 2 2 5 2 5" xfId="15091" xr:uid="{00000000-0005-0000-0000-00000B150000}"/>
    <cellStyle name="20% - Accent2 2 2 5 2 5 2" xfId="52429" xr:uid="{00000000-0005-0000-0000-00000C150000}"/>
    <cellStyle name="20% - Accent2 2 2 5 2 6" xfId="28588" xr:uid="{00000000-0005-0000-0000-00000D150000}"/>
    <cellStyle name="20% - Accent2 2 2 5 2 7" xfId="39268" xr:uid="{00000000-0005-0000-0000-00000E150000}"/>
    <cellStyle name="20% - Accent2 2 2 5 3" xfId="3279" xr:uid="{00000000-0005-0000-0000-00000F150000}"/>
    <cellStyle name="20% - Accent2 2 2 5 3 2" xfId="11547" xr:uid="{00000000-0005-0000-0000-000010150000}"/>
    <cellStyle name="20% - Accent2 2 2 5 3 2 2" xfId="24706" xr:uid="{00000000-0005-0000-0000-000011150000}"/>
    <cellStyle name="20% - Accent2 2 2 5 3 2 2 2" xfId="62044" xr:uid="{00000000-0005-0000-0000-000012150000}"/>
    <cellStyle name="20% - Accent2 2 2 5 3 2 3" xfId="48885" xr:uid="{00000000-0005-0000-0000-000013150000}"/>
    <cellStyle name="20% - Accent2 2 2 5 3 3" xfId="6824" xr:uid="{00000000-0005-0000-0000-000014150000}"/>
    <cellStyle name="20% - Accent2 2 2 5 3 3 2" xfId="19983" xr:uid="{00000000-0005-0000-0000-000015150000}"/>
    <cellStyle name="20% - Accent2 2 2 5 3 3 2 2" xfId="57321" xr:uid="{00000000-0005-0000-0000-000016150000}"/>
    <cellStyle name="20% - Accent2 2 2 5 3 3 3" xfId="44162" xr:uid="{00000000-0005-0000-0000-000017150000}"/>
    <cellStyle name="20% - Accent2 2 2 5 3 4" xfId="16440" xr:uid="{00000000-0005-0000-0000-000018150000}"/>
    <cellStyle name="20% - Accent2 2 2 5 3 4 2" xfId="53778" xr:uid="{00000000-0005-0000-0000-000019150000}"/>
    <cellStyle name="20% - Accent2 2 2 5 3 5" xfId="32833" xr:uid="{00000000-0005-0000-0000-00001A150000}"/>
    <cellStyle name="20% - Accent2 2 2 5 3 6" xfId="40617" xr:uid="{00000000-0005-0000-0000-00001B150000}"/>
    <cellStyle name="20% - Accent2 2 2 5 4" xfId="9187" xr:uid="{00000000-0005-0000-0000-00001C150000}"/>
    <cellStyle name="20% - Accent2 2 2 5 4 2" xfId="22346" xr:uid="{00000000-0005-0000-0000-00001D150000}"/>
    <cellStyle name="20% - Accent2 2 2 5 4 2 2" xfId="59684" xr:uid="{00000000-0005-0000-0000-00001E150000}"/>
    <cellStyle name="20% - Accent2 2 2 5 4 3" xfId="35545" xr:uid="{00000000-0005-0000-0000-00001F150000}"/>
    <cellStyle name="20% - Accent2 2 2 5 4 4" xfId="46525" xr:uid="{00000000-0005-0000-0000-000020150000}"/>
    <cellStyle name="20% - Accent2 2 2 5 5" xfId="4464" xr:uid="{00000000-0005-0000-0000-000021150000}"/>
    <cellStyle name="20% - Accent2 2 2 5 5 2" xfId="17623" xr:uid="{00000000-0005-0000-0000-000022150000}"/>
    <cellStyle name="20% - Accent2 2 2 5 5 2 2" xfId="54961" xr:uid="{00000000-0005-0000-0000-000023150000}"/>
    <cellStyle name="20% - Accent2 2 2 5 5 3" xfId="30121" xr:uid="{00000000-0005-0000-0000-000024150000}"/>
    <cellStyle name="20% - Accent2 2 2 5 5 4" xfId="41802" xr:uid="{00000000-0005-0000-0000-000025150000}"/>
    <cellStyle name="20% - Accent2 2 2 5 6" xfId="13911" xr:uid="{00000000-0005-0000-0000-000026150000}"/>
    <cellStyle name="20% - Accent2 2 2 5 6 2" xfId="51249" xr:uid="{00000000-0005-0000-0000-000027150000}"/>
    <cellStyle name="20% - Accent2 2 2 5 7" xfId="27239" xr:uid="{00000000-0005-0000-0000-000028150000}"/>
    <cellStyle name="20% - Accent2 2 2 5 8" xfId="38088" xr:uid="{00000000-0005-0000-0000-000029150000}"/>
    <cellStyle name="20% - Accent2 2 2 6" xfId="917" xr:uid="{00000000-0005-0000-0000-00002A150000}"/>
    <cellStyle name="20% - Accent2 2 2 6 2" xfId="2099" xr:uid="{00000000-0005-0000-0000-00002B150000}"/>
    <cellStyle name="20% - Accent2 2 2 6 2 2" xfId="8173" xr:uid="{00000000-0005-0000-0000-00002C150000}"/>
    <cellStyle name="20% - Accent2 2 2 6 2 2 2" xfId="12896" xr:uid="{00000000-0005-0000-0000-00002D150000}"/>
    <cellStyle name="20% - Accent2 2 2 6 2 2 2 2" xfId="26055" xr:uid="{00000000-0005-0000-0000-00002E150000}"/>
    <cellStyle name="20% - Accent2 2 2 6 2 2 2 2 2" xfId="63393" xr:uid="{00000000-0005-0000-0000-00002F150000}"/>
    <cellStyle name="20% - Accent2 2 2 6 2 2 2 3" xfId="50234" xr:uid="{00000000-0005-0000-0000-000030150000}"/>
    <cellStyle name="20% - Accent2 2 2 6 2 2 3" xfId="21332" xr:uid="{00000000-0005-0000-0000-000031150000}"/>
    <cellStyle name="20% - Accent2 2 2 6 2 2 3 2" xfId="58670" xr:uid="{00000000-0005-0000-0000-000032150000}"/>
    <cellStyle name="20% - Accent2 2 2 6 2 2 4" xfId="34351" xr:uid="{00000000-0005-0000-0000-000033150000}"/>
    <cellStyle name="20% - Accent2 2 2 6 2 2 5" xfId="45511" xr:uid="{00000000-0005-0000-0000-000034150000}"/>
    <cellStyle name="20% - Accent2 2 2 6 2 3" xfId="10536" xr:uid="{00000000-0005-0000-0000-000035150000}"/>
    <cellStyle name="20% - Accent2 2 2 6 2 3 2" xfId="23695" xr:uid="{00000000-0005-0000-0000-000036150000}"/>
    <cellStyle name="20% - Accent2 2 2 6 2 3 2 2" xfId="61033" xr:uid="{00000000-0005-0000-0000-000037150000}"/>
    <cellStyle name="20% - Accent2 2 2 6 2 3 3" xfId="37063" xr:uid="{00000000-0005-0000-0000-000038150000}"/>
    <cellStyle name="20% - Accent2 2 2 6 2 3 4" xfId="47874" xr:uid="{00000000-0005-0000-0000-000039150000}"/>
    <cellStyle name="20% - Accent2 2 2 6 2 4" xfId="5813" xr:uid="{00000000-0005-0000-0000-00003A150000}"/>
    <cellStyle name="20% - Accent2 2 2 6 2 4 2" xfId="18972" xr:uid="{00000000-0005-0000-0000-00003B150000}"/>
    <cellStyle name="20% - Accent2 2 2 6 2 4 2 2" xfId="56310" xr:uid="{00000000-0005-0000-0000-00003C150000}"/>
    <cellStyle name="20% - Accent2 2 2 6 2 4 3" xfId="31639" xr:uid="{00000000-0005-0000-0000-00003D150000}"/>
    <cellStyle name="20% - Accent2 2 2 6 2 4 4" xfId="43151" xr:uid="{00000000-0005-0000-0000-00003E150000}"/>
    <cellStyle name="20% - Accent2 2 2 6 2 5" xfId="15260" xr:uid="{00000000-0005-0000-0000-00003F150000}"/>
    <cellStyle name="20% - Accent2 2 2 6 2 5 2" xfId="52598" xr:uid="{00000000-0005-0000-0000-000040150000}"/>
    <cellStyle name="20% - Accent2 2 2 6 2 6" xfId="28757" xr:uid="{00000000-0005-0000-0000-000041150000}"/>
    <cellStyle name="20% - Accent2 2 2 6 2 7" xfId="39437" xr:uid="{00000000-0005-0000-0000-000042150000}"/>
    <cellStyle name="20% - Accent2 2 2 6 3" xfId="3448" xr:uid="{00000000-0005-0000-0000-000043150000}"/>
    <cellStyle name="20% - Accent2 2 2 6 3 2" xfId="11716" xr:uid="{00000000-0005-0000-0000-000044150000}"/>
    <cellStyle name="20% - Accent2 2 2 6 3 2 2" xfId="24875" xr:uid="{00000000-0005-0000-0000-000045150000}"/>
    <cellStyle name="20% - Accent2 2 2 6 3 2 2 2" xfId="62213" xr:uid="{00000000-0005-0000-0000-000046150000}"/>
    <cellStyle name="20% - Accent2 2 2 6 3 2 3" xfId="49054" xr:uid="{00000000-0005-0000-0000-000047150000}"/>
    <cellStyle name="20% - Accent2 2 2 6 3 3" xfId="6993" xr:uid="{00000000-0005-0000-0000-000048150000}"/>
    <cellStyle name="20% - Accent2 2 2 6 3 3 2" xfId="20152" xr:uid="{00000000-0005-0000-0000-000049150000}"/>
    <cellStyle name="20% - Accent2 2 2 6 3 3 2 2" xfId="57490" xr:uid="{00000000-0005-0000-0000-00004A150000}"/>
    <cellStyle name="20% - Accent2 2 2 6 3 3 3" xfId="44331" xr:uid="{00000000-0005-0000-0000-00004B150000}"/>
    <cellStyle name="20% - Accent2 2 2 6 3 4" xfId="16609" xr:uid="{00000000-0005-0000-0000-00004C150000}"/>
    <cellStyle name="20% - Accent2 2 2 6 3 4 2" xfId="53947" xr:uid="{00000000-0005-0000-0000-00004D150000}"/>
    <cellStyle name="20% - Accent2 2 2 6 3 5" xfId="33002" xr:uid="{00000000-0005-0000-0000-00004E150000}"/>
    <cellStyle name="20% - Accent2 2 2 6 3 6" xfId="40786" xr:uid="{00000000-0005-0000-0000-00004F150000}"/>
    <cellStyle name="20% - Accent2 2 2 6 4" xfId="9356" xr:uid="{00000000-0005-0000-0000-000050150000}"/>
    <cellStyle name="20% - Accent2 2 2 6 4 2" xfId="22515" xr:uid="{00000000-0005-0000-0000-000051150000}"/>
    <cellStyle name="20% - Accent2 2 2 6 4 2 2" xfId="59853" xr:uid="{00000000-0005-0000-0000-000052150000}"/>
    <cellStyle name="20% - Accent2 2 2 6 4 3" xfId="35714" xr:uid="{00000000-0005-0000-0000-000053150000}"/>
    <cellStyle name="20% - Accent2 2 2 6 4 4" xfId="46694" xr:uid="{00000000-0005-0000-0000-000054150000}"/>
    <cellStyle name="20% - Accent2 2 2 6 5" xfId="4633" xr:uid="{00000000-0005-0000-0000-000055150000}"/>
    <cellStyle name="20% - Accent2 2 2 6 5 2" xfId="17792" xr:uid="{00000000-0005-0000-0000-000056150000}"/>
    <cellStyle name="20% - Accent2 2 2 6 5 2 2" xfId="55130" xr:uid="{00000000-0005-0000-0000-000057150000}"/>
    <cellStyle name="20% - Accent2 2 2 6 5 3" xfId="30290" xr:uid="{00000000-0005-0000-0000-000058150000}"/>
    <cellStyle name="20% - Accent2 2 2 6 5 4" xfId="41971" xr:uid="{00000000-0005-0000-0000-000059150000}"/>
    <cellStyle name="20% - Accent2 2 2 6 6" xfId="14080" xr:uid="{00000000-0005-0000-0000-00005A150000}"/>
    <cellStyle name="20% - Accent2 2 2 6 6 2" xfId="51418" xr:uid="{00000000-0005-0000-0000-00005B150000}"/>
    <cellStyle name="20% - Accent2 2 2 6 7" xfId="27408" xr:uid="{00000000-0005-0000-0000-00005C150000}"/>
    <cellStyle name="20% - Accent2 2 2 6 8" xfId="38257" xr:uid="{00000000-0005-0000-0000-00005D150000}"/>
    <cellStyle name="20% - Accent2 2 2 7" xfId="1088" xr:uid="{00000000-0005-0000-0000-00005E150000}"/>
    <cellStyle name="20% - Accent2 2 2 7 2" xfId="2268" xr:uid="{00000000-0005-0000-0000-00005F150000}"/>
    <cellStyle name="20% - Accent2 2 2 7 2 2" xfId="8342" xr:uid="{00000000-0005-0000-0000-000060150000}"/>
    <cellStyle name="20% - Accent2 2 2 7 2 2 2" xfId="13065" xr:uid="{00000000-0005-0000-0000-000061150000}"/>
    <cellStyle name="20% - Accent2 2 2 7 2 2 2 2" xfId="26224" xr:uid="{00000000-0005-0000-0000-000062150000}"/>
    <cellStyle name="20% - Accent2 2 2 7 2 2 2 2 2" xfId="63562" xr:uid="{00000000-0005-0000-0000-000063150000}"/>
    <cellStyle name="20% - Accent2 2 2 7 2 2 2 3" xfId="50403" xr:uid="{00000000-0005-0000-0000-000064150000}"/>
    <cellStyle name="20% - Accent2 2 2 7 2 2 3" xfId="21501" xr:uid="{00000000-0005-0000-0000-000065150000}"/>
    <cellStyle name="20% - Accent2 2 2 7 2 2 3 2" xfId="58839" xr:uid="{00000000-0005-0000-0000-000066150000}"/>
    <cellStyle name="20% - Accent2 2 2 7 2 2 4" xfId="34520" xr:uid="{00000000-0005-0000-0000-000067150000}"/>
    <cellStyle name="20% - Accent2 2 2 7 2 2 5" xfId="45680" xr:uid="{00000000-0005-0000-0000-000068150000}"/>
    <cellStyle name="20% - Accent2 2 2 7 2 3" xfId="10705" xr:uid="{00000000-0005-0000-0000-000069150000}"/>
    <cellStyle name="20% - Accent2 2 2 7 2 3 2" xfId="23864" xr:uid="{00000000-0005-0000-0000-00006A150000}"/>
    <cellStyle name="20% - Accent2 2 2 7 2 3 2 2" xfId="61202" xr:uid="{00000000-0005-0000-0000-00006B150000}"/>
    <cellStyle name="20% - Accent2 2 2 7 2 3 3" xfId="37232" xr:uid="{00000000-0005-0000-0000-00006C150000}"/>
    <cellStyle name="20% - Accent2 2 2 7 2 3 4" xfId="48043" xr:uid="{00000000-0005-0000-0000-00006D150000}"/>
    <cellStyle name="20% - Accent2 2 2 7 2 4" xfId="5982" xr:uid="{00000000-0005-0000-0000-00006E150000}"/>
    <cellStyle name="20% - Accent2 2 2 7 2 4 2" xfId="19141" xr:uid="{00000000-0005-0000-0000-00006F150000}"/>
    <cellStyle name="20% - Accent2 2 2 7 2 4 2 2" xfId="56479" xr:uid="{00000000-0005-0000-0000-000070150000}"/>
    <cellStyle name="20% - Accent2 2 2 7 2 4 3" xfId="31808" xr:uid="{00000000-0005-0000-0000-000071150000}"/>
    <cellStyle name="20% - Accent2 2 2 7 2 4 4" xfId="43320" xr:uid="{00000000-0005-0000-0000-000072150000}"/>
    <cellStyle name="20% - Accent2 2 2 7 2 5" xfId="15429" xr:uid="{00000000-0005-0000-0000-000073150000}"/>
    <cellStyle name="20% - Accent2 2 2 7 2 5 2" xfId="52767" xr:uid="{00000000-0005-0000-0000-000074150000}"/>
    <cellStyle name="20% - Accent2 2 2 7 2 6" xfId="28926" xr:uid="{00000000-0005-0000-0000-000075150000}"/>
    <cellStyle name="20% - Accent2 2 2 7 2 7" xfId="39606" xr:uid="{00000000-0005-0000-0000-000076150000}"/>
    <cellStyle name="20% - Accent2 2 2 7 3" xfId="3617" xr:uid="{00000000-0005-0000-0000-000077150000}"/>
    <cellStyle name="20% - Accent2 2 2 7 3 2" xfId="11885" xr:uid="{00000000-0005-0000-0000-000078150000}"/>
    <cellStyle name="20% - Accent2 2 2 7 3 2 2" xfId="25044" xr:uid="{00000000-0005-0000-0000-000079150000}"/>
    <cellStyle name="20% - Accent2 2 2 7 3 2 2 2" xfId="62382" xr:uid="{00000000-0005-0000-0000-00007A150000}"/>
    <cellStyle name="20% - Accent2 2 2 7 3 2 3" xfId="49223" xr:uid="{00000000-0005-0000-0000-00007B150000}"/>
    <cellStyle name="20% - Accent2 2 2 7 3 3" xfId="7162" xr:uid="{00000000-0005-0000-0000-00007C150000}"/>
    <cellStyle name="20% - Accent2 2 2 7 3 3 2" xfId="20321" xr:uid="{00000000-0005-0000-0000-00007D150000}"/>
    <cellStyle name="20% - Accent2 2 2 7 3 3 2 2" xfId="57659" xr:uid="{00000000-0005-0000-0000-00007E150000}"/>
    <cellStyle name="20% - Accent2 2 2 7 3 3 3" xfId="44500" xr:uid="{00000000-0005-0000-0000-00007F150000}"/>
    <cellStyle name="20% - Accent2 2 2 7 3 4" xfId="16778" xr:uid="{00000000-0005-0000-0000-000080150000}"/>
    <cellStyle name="20% - Accent2 2 2 7 3 4 2" xfId="54116" xr:uid="{00000000-0005-0000-0000-000081150000}"/>
    <cellStyle name="20% - Accent2 2 2 7 3 5" xfId="33171" xr:uid="{00000000-0005-0000-0000-000082150000}"/>
    <cellStyle name="20% - Accent2 2 2 7 3 6" xfId="40955" xr:uid="{00000000-0005-0000-0000-000083150000}"/>
    <cellStyle name="20% - Accent2 2 2 7 4" xfId="9525" xr:uid="{00000000-0005-0000-0000-000084150000}"/>
    <cellStyle name="20% - Accent2 2 2 7 4 2" xfId="22684" xr:uid="{00000000-0005-0000-0000-000085150000}"/>
    <cellStyle name="20% - Accent2 2 2 7 4 2 2" xfId="60022" xr:uid="{00000000-0005-0000-0000-000086150000}"/>
    <cellStyle name="20% - Accent2 2 2 7 4 3" xfId="35883" xr:uid="{00000000-0005-0000-0000-000087150000}"/>
    <cellStyle name="20% - Accent2 2 2 7 4 4" xfId="46863" xr:uid="{00000000-0005-0000-0000-000088150000}"/>
    <cellStyle name="20% - Accent2 2 2 7 5" xfId="4802" xr:uid="{00000000-0005-0000-0000-000089150000}"/>
    <cellStyle name="20% - Accent2 2 2 7 5 2" xfId="17961" xr:uid="{00000000-0005-0000-0000-00008A150000}"/>
    <cellStyle name="20% - Accent2 2 2 7 5 2 2" xfId="55299" xr:uid="{00000000-0005-0000-0000-00008B150000}"/>
    <cellStyle name="20% - Accent2 2 2 7 5 3" xfId="30459" xr:uid="{00000000-0005-0000-0000-00008C150000}"/>
    <cellStyle name="20% - Accent2 2 2 7 5 4" xfId="42140" xr:uid="{00000000-0005-0000-0000-00008D150000}"/>
    <cellStyle name="20% - Accent2 2 2 7 6" xfId="14249" xr:uid="{00000000-0005-0000-0000-00008E150000}"/>
    <cellStyle name="20% - Accent2 2 2 7 6 2" xfId="51587" xr:uid="{00000000-0005-0000-0000-00008F150000}"/>
    <cellStyle name="20% - Accent2 2 2 7 7" xfId="27577" xr:uid="{00000000-0005-0000-0000-000090150000}"/>
    <cellStyle name="20% - Accent2 2 2 7 8" xfId="38426" xr:uid="{00000000-0005-0000-0000-000091150000}"/>
    <cellStyle name="20% - Accent2 2 2 8" xfId="1285" xr:uid="{00000000-0005-0000-0000-000092150000}"/>
    <cellStyle name="20% - Accent2 2 2 8 2" xfId="2634" xr:uid="{00000000-0005-0000-0000-000093150000}"/>
    <cellStyle name="20% - Accent2 2 2 8 2 2" xfId="12082" xr:uid="{00000000-0005-0000-0000-000094150000}"/>
    <cellStyle name="20% - Accent2 2 2 8 2 2 2" xfId="25241" xr:uid="{00000000-0005-0000-0000-000095150000}"/>
    <cellStyle name="20% - Accent2 2 2 8 2 2 2 2" xfId="62579" xr:uid="{00000000-0005-0000-0000-000096150000}"/>
    <cellStyle name="20% - Accent2 2 2 8 2 2 3" xfId="33537" xr:uid="{00000000-0005-0000-0000-000097150000}"/>
    <cellStyle name="20% - Accent2 2 2 8 2 2 4" xfId="49420" xr:uid="{00000000-0005-0000-0000-000098150000}"/>
    <cellStyle name="20% - Accent2 2 2 8 2 3" xfId="7359" xr:uid="{00000000-0005-0000-0000-000099150000}"/>
    <cellStyle name="20% - Accent2 2 2 8 2 3 2" xfId="20518" xr:uid="{00000000-0005-0000-0000-00009A150000}"/>
    <cellStyle name="20% - Accent2 2 2 8 2 3 2 2" xfId="57856" xr:uid="{00000000-0005-0000-0000-00009B150000}"/>
    <cellStyle name="20% - Accent2 2 2 8 2 3 3" xfId="36249" xr:uid="{00000000-0005-0000-0000-00009C150000}"/>
    <cellStyle name="20% - Accent2 2 2 8 2 3 4" xfId="44697" xr:uid="{00000000-0005-0000-0000-00009D150000}"/>
    <cellStyle name="20% - Accent2 2 2 8 2 4" xfId="15795" xr:uid="{00000000-0005-0000-0000-00009E150000}"/>
    <cellStyle name="20% - Accent2 2 2 8 2 4 2" xfId="30825" xr:uid="{00000000-0005-0000-0000-00009F150000}"/>
    <cellStyle name="20% - Accent2 2 2 8 2 4 3" xfId="53133" xr:uid="{00000000-0005-0000-0000-0000A0150000}"/>
    <cellStyle name="20% - Accent2 2 2 8 2 5" xfId="27943" xr:uid="{00000000-0005-0000-0000-0000A1150000}"/>
    <cellStyle name="20% - Accent2 2 2 8 2 6" xfId="39972" xr:uid="{00000000-0005-0000-0000-0000A2150000}"/>
    <cellStyle name="20% - Accent2 2 2 8 3" xfId="9722" xr:uid="{00000000-0005-0000-0000-0000A3150000}"/>
    <cellStyle name="20% - Accent2 2 2 8 3 2" xfId="22881" xr:uid="{00000000-0005-0000-0000-0000A4150000}"/>
    <cellStyle name="20% - Accent2 2 2 8 3 2 2" xfId="60219" xr:uid="{00000000-0005-0000-0000-0000A5150000}"/>
    <cellStyle name="20% - Accent2 2 2 8 3 3" xfId="32188" xr:uid="{00000000-0005-0000-0000-0000A6150000}"/>
    <cellStyle name="20% - Accent2 2 2 8 3 4" xfId="47060" xr:uid="{00000000-0005-0000-0000-0000A7150000}"/>
    <cellStyle name="20% - Accent2 2 2 8 4" xfId="4999" xr:uid="{00000000-0005-0000-0000-0000A8150000}"/>
    <cellStyle name="20% - Accent2 2 2 8 4 2" xfId="18158" xr:uid="{00000000-0005-0000-0000-0000A9150000}"/>
    <cellStyle name="20% - Accent2 2 2 8 4 2 2" xfId="55496" xr:uid="{00000000-0005-0000-0000-0000AA150000}"/>
    <cellStyle name="20% - Accent2 2 2 8 4 3" xfId="34900" xr:uid="{00000000-0005-0000-0000-0000AB150000}"/>
    <cellStyle name="20% - Accent2 2 2 8 4 4" xfId="42337" xr:uid="{00000000-0005-0000-0000-0000AC150000}"/>
    <cellStyle name="20% - Accent2 2 2 8 5" xfId="14446" xr:uid="{00000000-0005-0000-0000-0000AD150000}"/>
    <cellStyle name="20% - Accent2 2 2 8 5 2" xfId="29476" xr:uid="{00000000-0005-0000-0000-0000AE150000}"/>
    <cellStyle name="20% - Accent2 2 2 8 5 3" xfId="51784" xr:uid="{00000000-0005-0000-0000-0000AF150000}"/>
    <cellStyle name="20% - Accent2 2 2 8 6" xfId="26594" xr:uid="{00000000-0005-0000-0000-0000B0150000}"/>
    <cellStyle name="20% - Accent2 2 2 8 7" xfId="38623" xr:uid="{00000000-0005-0000-0000-0000B1150000}"/>
    <cellStyle name="20% - Accent2 2 2 9" xfId="2437" xr:uid="{00000000-0005-0000-0000-0000B2150000}"/>
    <cellStyle name="20% - Accent2 2 2 9 2" xfId="10902" xr:uid="{00000000-0005-0000-0000-0000B3150000}"/>
    <cellStyle name="20% - Accent2 2 2 9 2 2" xfId="24061" xr:uid="{00000000-0005-0000-0000-0000B4150000}"/>
    <cellStyle name="20% - Accent2 2 2 9 2 2 2" xfId="61399" xr:uid="{00000000-0005-0000-0000-0000B5150000}"/>
    <cellStyle name="20% - Accent2 2 2 9 2 3" xfId="33340" xr:uid="{00000000-0005-0000-0000-0000B6150000}"/>
    <cellStyle name="20% - Accent2 2 2 9 2 4" xfId="48240" xr:uid="{00000000-0005-0000-0000-0000B7150000}"/>
    <cellStyle name="20% - Accent2 2 2 9 3" xfId="6179" xr:uid="{00000000-0005-0000-0000-0000B8150000}"/>
    <cellStyle name="20% - Accent2 2 2 9 3 2" xfId="19338" xr:uid="{00000000-0005-0000-0000-0000B9150000}"/>
    <cellStyle name="20% - Accent2 2 2 9 3 2 2" xfId="56676" xr:uid="{00000000-0005-0000-0000-0000BA150000}"/>
    <cellStyle name="20% - Accent2 2 2 9 3 3" xfId="36052" xr:uid="{00000000-0005-0000-0000-0000BB150000}"/>
    <cellStyle name="20% - Accent2 2 2 9 3 4" xfId="43517" xr:uid="{00000000-0005-0000-0000-0000BC150000}"/>
    <cellStyle name="20% - Accent2 2 2 9 4" xfId="15598" xr:uid="{00000000-0005-0000-0000-0000BD150000}"/>
    <cellStyle name="20% - Accent2 2 2 9 4 2" xfId="30628" xr:uid="{00000000-0005-0000-0000-0000BE150000}"/>
    <cellStyle name="20% - Accent2 2 2 9 4 3" xfId="52936" xr:uid="{00000000-0005-0000-0000-0000BF150000}"/>
    <cellStyle name="20% - Accent2 2 2 9 5" xfId="27746" xr:uid="{00000000-0005-0000-0000-0000C0150000}"/>
    <cellStyle name="20% - Accent2 2 2 9 6" xfId="39775" xr:uid="{00000000-0005-0000-0000-0000C1150000}"/>
    <cellStyle name="20% - Accent2 2 3" xfId="131" xr:uid="{00000000-0005-0000-0000-0000C2150000}"/>
    <cellStyle name="20% - Accent2 2 3 10" xfId="8570" xr:uid="{00000000-0005-0000-0000-0000C3150000}"/>
    <cellStyle name="20% - Accent2 2 3 10 2" xfId="21729" xr:uid="{00000000-0005-0000-0000-0000C4150000}"/>
    <cellStyle name="20% - Accent2 2 3 10 2 2" xfId="59067" xr:uid="{00000000-0005-0000-0000-0000C5150000}"/>
    <cellStyle name="20% - Accent2 2 3 10 3" xfId="29307" xr:uid="{00000000-0005-0000-0000-0000C6150000}"/>
    <cellStyle name="20% - Accent2 2 3 10 4" xfId="45908" xr:uid="{00000000-0005-0000-0000-0000C7150000}"/>
    <cellStyle name="20% - Accent2 2 3 11" xfId="3847" xr:uid="{00000000-0005-0000-0000-0000C8150000}"/>
    <cellStyle name="20% - Accent2 2 3 11 2" xfId="17006" xr:uid="{00000000-0005-0000-0000-0000C9150000}"/>
    <cellStyle name="20% - Accent2 2 3 11 2 2" xfId="54344" xr:uid="{00000000-0005-0000-0000-0000CA150000}"/>
    <cellStyle name="20% - Accent2 2 3 11 3" xfId="32019" xr:uid="{00000000-0005-0000-0000-0000CB150000}"/>
    <cellStyle name="20% - Accent2 2 3 11 4" xfId="41185" xr:uid="{00000000-0005-0000-0000-0000CC150000}"/>
    <cellStyle name="20% - Accent2 2 3 12" xfId="13294" xr:uid="{00000000-0005-0000-0000-0000CD150000}"/>
    <cellStyle name="20% - Accent2 2 3 12 2" xfId="34731" xr:uid="{00000000-0005-0000-0000-0000CE150000}"/>
    <cellStyle name="20% - Accent2 2 3 12 3" xfId="50632" xr:uid="{00000000-0005-0000-0000-0000CF150000}"/>
    <cellStyle name="20% - Accent2 2 3 13" xfId="29138" xr:uid="{00000000-0005-0000-0000-0000D0150000}"/>
    <cellStyle name="20% - Accent2 2 3 14" xfId="26425" xr:uid="{00000000-0005-0000-0000-0000D1150000}"/>
    <cellStyle name="20% - Accent2 2 3 15" xfId="37471" xr:uid="{00000000-0005-0000-0000-0000D2150000}"/>
    <cellStyle name="20% - Accent2 2 3 2" xfId="243" xr:uid="{00000000-0005-0000-0000-0000D3150000}"/>
    <cellStyle name="20% - Accent2 2 3 2 10" xfId="3959" xr:uid="{00000000-0005-0000-0000-0000D4150000}"/>
    <cellStyle name="20% - Accent2 2 3 2 10 2" xfId="17118" xr:uid="{00000000-0005-0000-0000-0000D5150000}"/>
    <cellStyle name="20% - Accent2 2 3 2 10 2 2" xfId="54456" xr:uid="{00000000-0005-0000-0000-0000D6150000}"/>
    <cellStyle name="20% - Accent2 2 3 2 10 3" xfId="32104" xr:uid="{00000000-0005-0000-0000-0000D7150000}"/>
    <cellStyle name="20% - Accent2 2 3 2 10 4" xfId="41297" xr:uid="{00000000-0005-0000-0000-0000D8150000}"/>
    <cellStyle name="20% - Accent2 2 3 2 11" xfId="13406" xr:uid="{00000000-0005-0000-0000-0000D9150000}"/>
    <cellStyle name="20% - Accent2 2 3 2 11 2" xfId="34816" xr:uid="{00000000-0005-0000-0000-0000DA150000}"/>
    <cellStyle name="20% - Accent2 2 3 2 11 3" xfId="50744" xr:uid="{00000000-0005-0000-0000-0000DB150000}"/>
    <cellStyle name="20% - Accent2 2 3 2 12" xfId="29223" xr:uid="{00000000-0005-0000-0000-0000DC150000}"/>
    <cellStyle name="20% - Accent2 2 3 2 13" xfId="26510" xr:uid="{00000000-0005-0000-0000-0000DD150000}"/>
    <cellStyle name="20% - Accent2 2 3 2 14" xfId="37583" xr:uid="{00000000-0005-0000-0000-0000DE150000}"/>
    <cellStyle name="20% - Accent2 2 3 2 2" xfId="664" xr:uid="{00000000-0005-0000-0000-0000DF150000}"/>
    <cellStyle name="20% - Accent2 2 3 2 2 2" xfId="1846" xr:uid="{00000000-0005-0000-0000-0000E0150000}"/>
    <cellStyle name="20% - Accent2 2 3 2 2 2 2" xfId="7920" xr:uid="{00000000-0005-0000-0000-0000E1150000}"/>
    <cellStyle name="20% - Accent2 2 3 2 2 2 2 2" xfId="12643" xr:uid="{00000000-0005-0000-0000-0000E2150000}"/>
    <cellStyle name="20% - Accent2 2 3 2 2 2 2 2 2" xfId="25802" xr:uid="{00000000-0005-0000-0000-0000E3150000}"/>
    <cellStyle name="20% - Accent2 2 3 2 2 2 2 2 2 2" xfId="63140" xr:uid="{00000000-0005-0000-0000-0000E4150000}"/>
    <cellStyle name="20% - Accent2 2 3 2 2 2 2 2 3" xfId="49981" xr:uid="{00000000-0005-0000-0000-0000E5150000}"/>
    <cellStyle name="20% - Accent2 2 3 2 2 2 2 3" xfId="21079" xr:uid="{00000000-0005-0000-0000-0000E6150000}"/>
    <cellStyle name="20% - Accent2 2 3 2 2 2 2 3 2" xfId="58417" xr:uid="{00000000-0005-0000-0000-0000E7150000}"/>
    <cellStyle name="20% - Accent2 2 3 2 2 2 2 4" xfId="34098" xr:uid="{00000000-0005-0000-0000-0000E8150000}"/>
    <cellStyle name="20% - Accent2 2 3 2 2 2 2 5" xfId="45258" xr:uid="{00000000-0005-0000-0000-0000E9150000}"/>
    <cellStyle name="20% - Accent2 2 3 2 2 2 3" xfId="10283" xr:uid="{00000000-0005-0000-0000-0000EA150000}"/>
    <cellStyle name="20% - Accent2 2 3 2 2 2 3 2" xfId="23442" xr:uid="{00000000-0005-0000-0000-0000EB150000}"/>
    <cellStyle name="20% - Accent2 2 3 2 2 2 3 2 2" xfId="60780" xr:uid="{00000000-0005-0000-0000-0000EC150000}"/>
    <cellStyle name="20% - Accent2 2 3 2 2 2 3 3" xfId="36810" xr:uid="{00000000-0005-0000-0000-0000ED150000}"/>
    <cellStyle name="20% - Accent2 2 3 2 2 2 3 4" xfId="47621" xr:uid="{00000000-0005-0000-0000-0000EE150000}"/>
    <cellStyle name="20% - Accent2 2 3 2 2 2 4" xfId="5560" xr:uid="{00000000-0005-0000-0000-0000EF150000}"/>
    <cellStyle name="20% - Accent2 2 3 2 2 2 4 2" xfId="18719" xr:uid="{00000000-0005-0000-0000-0000F0150000}"/>
    <cellStyle name="20% - Accent2 2 3 2 2 2 4 2 2" xfId="56057" xr:uid="{00000000-0005-0000-0000-0000F1150000}"/>
    <cellStyle name="20% - Accent2 2 3 2 2 2 4 3" xfId="31386" xr:uid="{00000000-0005-0000-0000-0000F2150000}"/>
    <cellStyle name="20% - Accent2 2 3 2 2 2 4 4" xfId="42898" xr:uid="{00000000-0005-0000-0000-0000F3150000}"/>
    <cellStyle name="20% - Accent2 2 3 2 2 2 5" xfId="15007" xr:uid="{00000000-0005-0000-0000-0000F4150000}"/>
    <cellStyle name="20% - Accent2 2 3 2 2 2 5 2" xfId="52345" xr:uid="{00000000-0005-0000-0000-0000F5150000}"/>
    <cellStyle name="20% - Accent2 2 3 2 2 2 6" xfId="28504" xr:uid="{00000000-0005-0000-0000-0000F6150000}"/>
    <cellStyle name="20% - Accent2 2 3 2 2 2 7" xfId="39184" xr:uid="{00000000-0005-0000-0000-0000F7150000}"/>
    <cellStyle name="20% - Accent2 2 3 2 2 3" xfId="3195" xr:uid="{00000000-0005-0000-0000-0000F8150000}"/>
    <cellStyle name="20% - Accent2 2 3 2 2 3 2" xfId="11463" xr:uid="{00000000-0005-0000-0000-0000F9150000}"/>
    <cellStyle name="20% - Accent2 2 3 2 2 3 2 2" xfId="24622" xr:uid="{00000000-0005-0000-0000-0000FA150000}"/>
    <cellStyle name="20% - Accent2 2 3 2 2 3 2 2 2" xfId="61960" xr:uid="{00000000-0005-0000-0000-0000FB150000}"/>
    <cellStyle name="20% - Accent2 2 3 2 2 3 2 3" xfId="48801" xr:uid="{00000000-0005-0000-0000-0000FC150000}"/>
    <cellStyle name="20% - Accent2 2 3 2 2 3 3" xfId="6740" xr:uid="{00000000-0005-0000-0000-0000FD150000}"/>
    <cellStyle name="20% - Accent2 2 3 2 2 3 3 2" xfId="19899" xr:uid="{00000000-0005-0000-0000-0000FE150000}"/>
    <cellStyle name="20% - Accent2 2 3 2 2 3 3 2 2" xfId="57237" xr:uid="{00000000-0005-0000-0000-0000FF150000}"/>
    <cellStyle name="20% - Accent2 2 3 2 2 3 3 3" xfId="44078" xr:uid="{00000000-0005-0000-0000-000000160000}"/>
    <cellStyle name="20% - Accent2 2 3 2 2 3 4" xfId="16356" xr:uid="{00000000-0005-0000-0000-000001160000}"/>
    <cellStyle name="20% - Accent2 2 3 2 2 3 4 2" xfId="53694" xr:uid="{00000000-0005-0000-0000-000002160000}"/>
    <cellStyle name="20% - Accent2 2 3 2 2 3 5" xfId="32749" xr:uid="{00000000-0005-0000-0000-000003160000}"/>
    <cellStyle name="20% - Accent2 2 3 2 2 3 6" xfId="40533" xr:uid="{00000000-0005-0000-0000-000004160000}"/>
    <cellStyle name="20% - Accent2 2 3 2 2 4" xfId="9103" xr:uid="{00000000-0005-0000-0000-000005160000}"/>
    <cellStyle name="20% - Accent2 2 3 2 2 4 2" xfId="22262" xr:uid="{00000000-0005-0000-0000-000006160000}"/>
    <cellStyle name="20% - Accent2 2 3 2 2 4 2 2" xfId="59600" xr:uid="{00000000-0005-0000-0000-000007160000}"/>
    <cellStyle name="20% - Accent2 2 3 2 2 4 3" xfId="35461" xr:uid="{00000000-0005-0000-0000-000008160000}"/>
    <cellStyle name="20% - Accent2 2 3 2 2 4 4" xfId="46441" xr:uid="{00000000-0005-0000-0000-000009160000}"/>
    <cellStyle name="20% - Accent2 2 3 2 2 5" xfId="4380" xr:uid="{00000000-0005-0000-0000-00000A160000}"/>
    <cellStyle name="20% - Accent2 2 3 2 2 5 2" xfId="17539" xr:uid="{00000000-0005-0000-0000-00000B160000}"/>
    <cellStyle name="20% - Accent2 2 3 2 2 5 2 2" xfId="54877" xr:uid="{00000000-0005-0000-0000-00000C160000}"/>
    <cellStyle name="20% - Accent2 2 3 2 2 5 3" xfId="30037" xr:uid="{00000000-0005-0000-0000-00000D160000}"/>
    <cellStyle name="20% - Accent2 2 3 2 2 5 4" xfId="41718" xr:uid="{00000000-0005-0000-0000-00000E160000}"/>
    <cellStyle name="20% - Accent2 2 3 2 2 6" xfId="13827" xr:uid="{00000000-0005-0000-0000-00000F160000}"/>
    <cellStyle name="20% - Accent2 2 3 2 2 6 2" xfId="51165" xr:uid="{00000000-0005-0000-0000-000010160000}"/>
    <cellStyle name="20% - Accent2 2 3 2 2 7" xfId="27155" xr:uid="{00000000-0005-0000-0000-000011160000}"/>
    <cellStyle name="20% - Accent2 2 3 2 2 8" xfId="38004" xr:uid="{00000000-0005-0000-0000-000012160000}"/>
    <cellStyle name="20% - Accent2 2 3 2 3" xfId="440" xr:uid="{00000000-0005-0000-0000-000013160000}"/>
    <cellStyle name="20% - Accent2 2 3 2 3 2" xfId="1622" xr:uid="{00000000-0005-0000-0000-000014160000}"/>
    <cellStyle name="20% - Accent2 2 3 2 3 2 2" xfId="7696" xr:uid="{00000000-0005-0000-0000-000015160000}"/>
    <cellStyle name="20% - Accent2 2 3 2 3 2 2 2" xfId="12419" xr:uid="{00000000-0005-0000-0000-000016160000}"/>
    <cellStyle name="20% - Accent2 2 3 2 3 2 2 2 2" xfId="25578" xr:uid="{00000000-0005-0000-0000-000017160000}"/>
    <cellStyle name="20% - Accent2 2 3 2 3 2 2 2 2 2" xfId="62916" xr:uid="{00000000-0005-0000-0000-000018160000}"/>
    <cellStyle name="20% - Accent2 2 3 2 3 2 2 2 3" xfId="49757" xr:uid="{00000000-0005-0000-0000-000019160000}"/>
    <cellStyle name="20% - Accent2 2 3 2 3 2 2 3" xfId="20855" xr:uid="{00000000-0005-0000-0000-00001A160000}"/>
    <cellStyle name="20% - Accent2 2 3 2 3 2 2 3 2" xfId="58193" xr:uid="{00000000-0005-0000-0000-00001B160000}"/>
    <cellStyle name="20% - Accent2 2 3 2 3 2 2 4" xfId="33874" xr:uid="{00000000-0005-0000-0000-00001C160000}"/>
    <cellStyle name="20% - Accent2 2 3 2 3 2 2 5" xfId="45034" xr:uid="{00000000-0005-0000-0000-00001D160000}"/>
    <cellStyle name="20% - Accent2 2 3 2 3 2 3" xfId="10059" xr:uid="{00000000-0005-0000-0000-00001E160000}"/>
    <cellStyle name="20% - Accent2 2 3 2 3 2 3 2" xfId="23218" xr:uid="{00000000-0005-0000-0000-00001F160000}"/>
    <cellStyle name="20% - Accent2 2 3 2 3 2 3 2 2" xfId="60556" xr:uid="{00000000-0005-0000-0000-000020160000}"/>
    <cellStyle name="20% - Accent2 2 3 2 3 2 3 3" xfId="36586" xr:uid="{00000000-0005-0000-0000-000021160000}"/>
    <cellStyle name="20% - Accent2 2 3 2 3 2 3 4" xfId="47397" xr:uid="{00000000-0005-0000-0000-000022160000}"/>
    <cellStyle name="20% - Accent2 2 3 2 3 2 4" xfId="5336" xr:uid="{00000000-0005-0000-0000-000023160000}"/>
    <cellStyle name="20% - Accent2 2 3 2 3 2 4 2" xfId="18495" xr:uid="{00000000-0005-0000-0000-000024160000}"/>
    <cellStyle name="20% - Accent2 2 3 2 3 2 4 2 2" xfId="55833" xr:uid="{00000000-0005-0000-0000-000025160000}"/>
    <cellStyle name="20% - Accent2 2 3 2 3 2 4 3" xfId="31162" xr:uid="{00000000-0005-0000-0000-000026160000}"/>
    <cellStyle name="20% - Accent2 2 3 2 3 2 4 4" xfId="42674" xr:uid="{00000000-0005-0000-0000-000027160000}"/>
    <cellStyle name="20% - Accent2 2 3 2 3 2 5" xfId="14783" xr:uid="{00000000-0005-0000-0000-000028160000}"/>
    <cellStyle name="20% - Accent2 2 3 2 3 2 5 2" xfId="52121" xr:uid="{00000000-0005-0000-0000-000029160000}"/>
    <cellStyle name="20% - Accent2 2 3 2 3 2 6" xfId="28280" xr:uid="{00000000-0005-0000-0000-00002A160000}"/>
    <cellStyle name="20% - Accent2 2 3 2 3 2 7" xfId="38960" xr:uid="{00000000-0005-0000-0000-00002B160000}"/>
    <cellStyle name="20% - Accent2 2 3 2 3 3" xfId="2971" xr:uid="{00000000-0005-0000-0000-00002C160000}"/>
    <cellStyle name="20% - Accent2 2 3 2 3 3 2" xfId="11239" xr:uid="{00000000-0005-0000-0000-00002D160000}"/>
    <cellStyle name="20% - Accent2 2 3 2 3 3 2 2" xfId="24398" xr:uid="{00000000-0005-0000-0000-00002E160000}"/>
    <cellStyle name="20% - Accent2 2 3 2 3 3 2 2 2" xfId="61736" xr:uid="{00000000-0005-0000-0000-00002F160000}"/>
    <cellStyle name="20% - Accent2 2 3 2 3 3 2 3" xfId="48577" xr:uid="{00000000-0005-0000-0000-000030160000}"/>
    <cellStyle name="20% - Accent2 2 3 2 3 3 3" xfId="6516" xr:uid="{00000000-0005-0000-0000-000031160000}"/>
    <cellStyle name="20% - Accent2 2 3 2 3 3 3 2" xfId="19675" xr:uid="{00000000-0005-0000-0000-000032160000}"/>
    <cellStyle name="20% - Accent2 2 3 2 3 3 3 2 2" xfId="57013" xr:uid="{00000000-0005-0000-0000-000033160000}"/>
    <cellStyle name="20% - Accent2 2 3 2 3 3 3 3" xfId="43854" xr:uid="{00000000-0005-0000-0000-000034160000}"/>
    <cellStyle name="20% - Accent2 2 3 2 3 3 4" xfId="16132" xr:uid="{00000000-0005-0000-0000-000035160000}"/>
    <cellStyle name="20% - Accent2 2 3 2 3 3 4 2" xfId="53470" xr:uid="{00000000-0005-0000-0000-000036160000}"/>
    <cellStyle name="20% - Accent2 2 3 2 3 3 5" xfId="32525" xr:uid="{00000000-0005-0000-0000-000037160000}"/>
    <cellStyle name="20% - Accent2 2 3 2 3 3 6" xfId="40309" xr:uid="{00000000-0005-0000-0000-000038160000}"/>
    <cellStyle name="20% - Accent2 2 3 2 3 4" xfId="8879" xr:uid="{00000000-0005-0000-0000-000039160000}"/>
    <cellStyle name="20% - Accent2 2 3 2 3 4 2" xfId="22038" xr:uid="{00000000-0005-0000-0000-00003A160000}"/>
    <cellStyle name="20% - Accent2 2 3 2 3 4 2 2" xfId="59376" xr:uid="{00000000-0005-0000-0000-00003B160000}"/>
    <cellStyle name="20% - Accent2 2 3 2 3 4 3" xfId="35237" xr:uid="{00000000-0005-0000-0000-00003C160000}"/>
    <cellStyle name="20% - Accent2 2 3 2 3 4 4" xfId="46217" xr:uid="{00000000-0005-0000-0000-00003D160000}"/>
    <cellStyle name="20% - Accent2 2 3 2 3 5" xfId="4156" xr:uid="{00000000-0005-0000-0000-00003E160000}"/>
    <cellStyle name="20% - Accent2 2 3 2 3 5 2" xfId="17315" xr:uid="{00000000-0005-0000-0000-00003F160000}"/>
    <cellStyle name="20% - Accent2 2 3 2 3 5 2 2" xfId="54653" xr:uid="{00000000-0005-0000-0000-000040160000}"/>
    <cellStyle name="20% - Accent2 2 3 2 3 5 3" xfId="29813" xr:uid="{00000000-0005-0000-0000-000041160000}"/>
    <cellStyle name="20% - Accent2 2 3 2 3 5 4" xfId="41494" xr:uid="{00000000-0005-0000-0000-000042160000}"/>
    <cellStyle name="20% - Accent2 2 3 2 3 6" xfId="13603" xr:uid="{00000000-0005-0000-0000-000043160000}"/>
    <cellStyle name="20% - Accent2 2 3 2 3 6 2" xfId="50941" xr:uid="{00000000-0005-0000-0000-000044160000}"/>
    <cellStyle name="20% - Accent2 2 3 2 3 7" xfId="26931" xr:uid="{00000000-0005-0000-0000-000045160000}"/>
    <cellStyle name="20% - Accent2 2 3 2 3 8" xfId="37780" xr:uid="{00000000-0005-0000-0000-000046160000}"/>
    <cellStyle name="20% - Accent2 2 3 2 4" xfId="861" xr:uid="{00000000-0005-0000-0000-000047160000}"/>
    <cellStyle name="20% - Accent2 2 3 2 4 2" xfId="2043" xr:uid="{00000000-0005-0000-0000-000048160000}"/>
    <cellStyle name="20% - Accent2 2 3 2 4 2 2" xfId="8117" xr:uid="{00000000-0005-0000-0000-000049160000}"/>
    <cellStyle name="20% - Accent2 2 3 2 4 2 2 2" xfId="12840" xr:uid="{00000000-0005-0000-0000-00004A160000}"/>
    <cellStyle name="20% - Accent2 2 3 2 4 2 2 2 2" xfId="25999" xr:uid="{00000000-0005-0000-0000-00004B160000}"/>
    <cellStyle name="20% - Accent2 2 3 2 4 2 2 2 2 2" xfId="63337" xr:uid="{00000000-0005-0000-0000-00004C160000}"/>
    <cellStyle name="20% - Accent2 2 3 2 4 2 2 2 3" xfId="50178" xr:uid="{00000000-0005-0000-0000-00004D160000}"/>
    <cellStyle name="20% - Accent2 2 3 2 4 2 2 3" xfId="21276" xr:uid="{00000000-0005-0000-0000-00004E160000}"/>
    <cellStyle name="20% - Accent2 2 3 2 4 2 2 3 2" xfId="58614" xr:uid="{00000000-0005-0000-0000-00004F160000}"/>
    <cellStyle name="20% - Accent2 2 3 2 4 2 2 4" xfId="34295" xr:uid="{00000000-0005-0000-0000-000050160000}"/>
    <cellStyle name="20% - Accent2 2 3 2 4 2 2 5" xfId="45455" xr:uid="{00000000-0005-0000-0000-000051160000}"/>
    <cellStyle name="20% - Accent2 2 3 2 4 2 3" xfId="10480" xr:uid="{00000000-0005-0000-0000-000052160000}"/>
    <cellStyle name="20% - Accent2 2 3 2 4 2 3 2" xfId="23639" xr:uid="{00000000-0005-0000-0000-000053160000}"/>
    <cellStyle name="20% - Accent2 2 3 2 4 2 3 2 2" xfId="60977" xr:uid="{00000000-0005-0000-0000-000054160000}"/>
    <cellStyle name="20% - Accent2 2 3 2 4 2 3 3" xfId="37007" xr:uid="{00000000-0005-0000-0000-000055160000}"/>
    <cellStyle name="20% - Accent2 2 3 2 4 2 3 4" xfId="47818" xr:uid="{00000000-0005-0000-0000-000056160000}"/>
    <cellStyle name="20% - Accent2 2 3 2 4 2 4" xfId="5757" xr:uid="{00000000-0005-0000-0000-000057160000}"/>
    <cellStyle name="20% - Accent2 2 3 2 4 2 4 2" xfId="18916" xr:uid="{00000000-0005-0000-0000-000058160000}"/>
    <cellStyle name="20% - Accent2 2 3 2 4 2 4 2 2" xfId="56254" xr:uid="{00000000-0005-0000-0000-000059160000}"/>
    <cellStyle name="20% - Accent2 2 3 2 4 2 4 3" xfId="31583" xr:uid="{00000000-0005-0000-0000-00005A160000}"/>
    <cellStyle name="20% - Accent2 2 3 2 4 2 4 4" xfId="43095" xr:uid="{00000000-0005-0000-0000-00005B160000}"/>
    <cellStyle name="20% - Accent2 2 3 2 4 2 5" xfId="15204" xr:uid="{00000000-0005-0000-0000-00005C160000}"/>
    <cellStyle name="20% - Accent2 2 3 2 4 2 5 2" xfId="52542" xr:uid="{00000000-0005-0000-0000-00005D160000}"/>
    <cellStyle name="20% - Accent2 2 3 2 4 2 6" xfId="28701" xr:uid="{00000000-0005-0000-0000-00005E160000}"/>
    <cellStyle name="20% - Accent2 2 3 2 4 2 7" xfId="39381" xr:uid="{00000000-0005-0000-0000-00005F160000}"/>
    <cellStyle name="20% - Accent2 2 3 2 4 3" xfId="3392" xr:uid="{00000000-0005-0000-0000-000060160000}"/>
    <cellStyle name="20% - Accent2 2 3 2 4 3 2" xfId="11660" xr:uid="{00000000-0005-0000-0000-000061160000}"/>
    <cellStyle name="20% - Accent2 2 3 2 4 3 2 2" xfId="24819" xr:uid="{00000000-0005-0000-0000-000062160000}"/>
    <cellStyle name="20% - Accent2 2 3 2 4 3 2 2 2" xfId="62157" xr:uid="{00000000-0005-0000-0000-000063160000}"/>
    <cellStyle name="20% - Accent2 2 3 2 4 3 2 3" xfId="48998" xr:uid="{00000000-0005-0000-0000-000064160000}"/>
    <cellStyle name="20% - Accent2 2 3 2 4 3 3" xfId="6937" xr:uid="{00000000-0005-0000-0000-000065160000}"/>
    <cellStyle name="20% - Accent2 2 3 2 4 3 3 2" xfId="20096" xr:uid="{00000000-0005-0000-0000-000066160000}"/>
    <cellStyle name="20% - Accent2 2 3 2 4 3 3 2 2" xfId="57434" xr:uid="{00000000-0005-0000-0000-000067160000}"/>
    <cellStyle name="20% - Accent2 2 3 2 4 3 3 3" xfId="44275" xr:uid="{00000000-0005-0000-0000-000068160000}"/>
    <cellStyle name="20% - Accent2 2 3 2 4 3 4" xfId="16553" xr:uid="{00000000-0005-0000-0000-000069160000}"/>
    <cellStyle name="20% - Accent2 2 3 2 4 3 4 2" xfId="53891" xr:uid="{00000000-0005-0000-0000-00006A160000}"/>
    <cellStyle name="20% - Accent2 2 3 2 4 3 5" xfId="32946" xr:uid="{00000000-0005-0000-0000-00006B160000}"/>
    <cellStyle name="20% - Accent2 2 3 2 4 3 6" xfId="40730" xr:uid="{00000000-0005-0000-0000-00006C160000}"/>
    <cellStyle name="20% - Accent2 2 3 2 4 4" xfId="9300" xr:uid="{00000000-0005-0000-0000-00006D160000}"/>
    <cellStyle name="20% - Accent2 2 3 2 4 4 2" xfId="22459" xr:uid="{00000000-0005-0000-0000-00006E160000}"/>
    <cellStyle name="20% - Accent2 2 3 2 4 4 2 2" xfId="59797" xr:uid="{00000000-0005-0000-0000-00006F160000}"/>
    <cellStyle name="20% - Accent2 2 3 2 4 4 3" xfId="35658" xr:uid="{00000000-0005-0000-0000-000070160000}"/>
    <cellStyle name="20% - Accent2 2 3 2 4 4 4" xfId="46638" xr:uid="{00000000-0005-0000-0000-000071160000}"/>
    <cellStyle name="20% - Accent2 2 3 2 4 5" xfId="4577" xr:uid="{00000000-0005-0000-0000-000072160000}"/>
    <cellStyle name="20% - Accent2 2 3 2 4 5 2" xfId="17736" xr:uid="{00000000-0005-0000-0000-000073160000}"/>
    <cellStyle name="20% - Accent2 2 3 2 4 5 2 2" xfId="55074" xr:uid="{00000000-0005-0000-0000-000074160000}"/>
    <cellStyle name="20% - Accent2 2 3 2 4 5 3" xfId="30234" xr:uid="{00000000-0005-0000-0000-000075160000}"/>
    <cellStyle name="20% - Accent2 2 3 2 4 5 4" xfId="41915" xr:uid="{00000000-0005-0000-0000-000076160000}"/>
    <cellStyle name="20% - Accent2 2 3 2 4 6" xfId="14024" xr:uid="{00000000-0005-0000-0000-000077160000}"/>
    <cellStyle name="20% - Accent2 2 3 2 4 6 2" xfId="51362" xr:uid="{00000000-0005-0000-0000-000078160000}"/>
    <cellStyle name="20% - Accent2 2 3 2 4 7" xfId="27352" xr:uid="{00000000-0005-0000-0000-000079160000}"/>
    <cellStyle name="20% - Accent2 2 3 2 4 8" xfId="38201" xr:uid="{00000000-0005-0000-0000-00007A160000}"/>
    <cellStyle name="20% - Accent2 2 3 2 5" xfId="1030" xr:uid="{00000000-0005-0000-0000-00007B160000}"/>
    <cellStyle name="20% - Accent2 2 3 2 5 2" xfId="2212" xr:uid="{00000000-0005-0000-0000-00007C160000}"/>
    <cellStyle name="20% - Accent2 2 3 2 5 2 2" xfId="8286" xr:uid="{00000000-0005-0000-0000-00007D160000}"/>
    <cellStyle name="20% - Accent2 2 3 2 5 2 2 2" xfId="13009" xr:uid="{00000000-0005-0000-0000-00007E160000}"/>
    <cellStyle name="20% - Accent2 2 3 2 5 2 2 2 2" xfId="26168" xr:uid="{00000000-0005-0000-0000-00007F160000}"/>
    <cellStyle name="20% - Accent2 2 3 2 5 2 2 2 2 2" xfId="63506" xr:uid="{00000000-0005-0000-0000-000080160000}"/>
    <cellStyle name="20% - Accent2 2 3 2 5 2 2 2 3" xfId="50347" xr:uid="{00000000-0005-0000-0000-000081160000}"/>
    <cellStyle name="20% - Accent2 2 3 2 5 2 2 3" xfId="21445" xr:uid="{00000000-0005-0000-0000-000082160000}"/>
    <cellStyle name="20% - Accent2 2 3 2 5 2 2 3 2" xfId="58783" xr:uid="{00000000-0005-0000-0000-000083160000}"/>
    <cellStyle name="20% - Accent2 2 3 2 5 2 2 4" xfId="34464" xr:uid="{00000000-0005-0000-0000-000084160000}"/>
    <cellStyle name="20% - Accent2 2 3 2 5 2 2 5" xfId="45624" xr:uid="{00000000-0005-0000-0000-000085160000}"/>
    <cellStyle name="20% - Accent2 2 3 2 5 2 3" xfId="10649" xr:uid="{00000000-0005-0000-0000-000086160000}"/>
    <cellStyle name="20% - Accent2 2 3 2 5 2 3 2" xfId="23808" xr:uid="{00000000-0005-0000-0000-000087160000}"/>
    <cellStyle name="20% - Accent2 2 3 2 5 2 3 2 2" xfId="61146" xr:uid="{00000000-0005-0000-0000-000088160000}"/>
    <cellStyle name="20% - Accent2 2 3 2 5 2 3 3" xfId="37176" xr:uid="{00000000-0005-0000-0000-000089160000}"/>
    <cellStyle name="20% - Accent2 2 3 2 5 2 3 4" xfId="47987" xr:uid="{00000000-0005-0000-0000-00008A160000}"/>
    <cellStyle name="20% - Accent2 2 3 2 5 2 4" xfId="5926" xr:uid="{00000000-0005-0000-0000-00008B160000}"/>
    <cellStyle name="20% - Accent2 2 3 2 5 2 4 2" xfId="19085" xr:uid="{00000000-0005-0000-0000-00008C160000}"/>
    <cellStyle name="20% - Accent2 2 3 2 5 2 4 2 2" xfId="56423" xr:uid="{00000000-0005-0000-0000-00008D160000}"/>
    <cellStyle name="20% - Accent2 2 3 2 5 2 4 3" xfId="31752" xr:uid="{00000000-0005-0000-0000-00008E160000}"/>
    <cellStyle name="20% - Accent2 2 3 2 5 2 4 4" xfId="43264" xr:uid="{00000000-0005-0000-0000-00008F160000}"/>
    <cellStyle name="20% - Accent2 2 3 2 5 2 5" xfId="15373" xr:uid="{00000000-0005-0000-0000-000090160000}"/>
    <cellStyle name="20% - Accent2 2 3 2 5 2 5 2" xfId="52711" xr:uid="{00000000-0005-0000-0000-000091160000}"/>
    <cellStyle name="20% - Accent2 2 3 2 5 2 6" xfId="28870" xr:uid="{00000000-0005-0000-0000-000092160000}"/>
    <cellStyle name="20% - Accent2 2 3 2 5 2 7" xfId="39550" xr:uid="{00000000-0005-0000-0000-000093160000}"/>
    <cellStyle name="20% - Accent2 2 3 2 5 3" xfId="3561" xr:uid="{00000000-0005-0000-0000-000094160000}"/>
    <cellStyle name="20% - Accent2 2 3 2 5 3 2" xfId="11829" xr:uid="{00000000-0005-0000-0000-000095160000}"/>
    <cellStyle name="20% - Accent2 2 3 2 5 3 2 2" xfId="24988" xr:uid="{00000000-0005-0000-0000-000096160000}"/>
    <cellStyle name="20% - Accent2 2 3 2 5 3 2 2 2" xfId="62326" xr:uid="{00000000-0005-0000-0000-000097160000}"/>
    <cellStyle name="20% - Accent2 2 3 2 5 3 2 3" xfId="49167" xr:uid="{00000000-0005-0000-0000-000098160000}"/>
    <cellStyle name="20% - Accent2 2 3 2 5 3 3" xfId="7106" xr:uid="{00000000-0005-0000-0000-000099160000}"/>
    <cellStyle name="20% - Accent2 2 3 2 5 3 3 2" xfId="20265" xr:uid="{00000000-0005-0000-0000-00009A160000}"/>
    <cellStyle name="20% - Accent2 2 3 2 5 3 3 2 2" xfId="57603" xr:uid="{00000000-0005-0000-0000-00009B160000}"/>
    <cellStyle name="20% - Accent2 2 3 2 5 3 3 3" xfId="44444" xr:uid="{00000000-0005-0000-0000-00009C160000}"/>
    <cellStyle name="20% - Accent2 2 3 2 5 3 4" xfId="16722" xr:uid="{00000000-0005-0000-0000-00009D160000}"/>
    <cellStyle name="20% - Accent2 2 3 2 5 3 4 2" xfId="54060" xr:uid="{00000000-0005-0000-0000-00009E160000}"/>
    <cellStyle name="20% - Accent2 2 3 2 5 3 5" xfId="33115" xr:uid="{00000000-0005-0000-0000-00009F160000}"/>
    <cellStyle name="20% - Accent2 2 3 2 5 3 6" xfId="40899" xr:uid="{00000000-0005-0000-0000-0000A0160000}"/>
    <cellStyle name="20% - Accent2 2 3 2 5 4" xfId="9469" xr:uid="{00000000-0005-0000-0000-0000A1160000}"/>
    <cellStyle name="20% - Accent2 2 3 2 5 4 2" xfId="22628" xr:uid="{00000000-0005-0000-0000-0000A2160000}"/>
    <cellStyle name="20% - Accent2 2 3 2 5 4 2 2" xfId="59966" xr:uid="{00000000-0005-0000-0000-0000A3160000}"/>
    <cellStyle name="20% - Accent2 2 3 2 5 4 3" xfId="35827" xr:uid="{00000000-0005-0000-0000-0000A4160000}"/>
    <cellStyle name="20% - Accent2 2 3 2 5 4 4" xfId="46807" xr:uid="{00000000-0005-0000-0000-0000A5160000}"/>
    <cellStyle name="20% - Accent2 2 3 2 5 5" xfId="4746" xr:uid="{00000000-0005-0000-0000-0000A6160000}"/>
    <cellStyle name="20% - Accent2 2 3 2 5 5 2" xfId="17905" xr:uid="{00000000-0005-0000-0000-0000A7160000}"/>
    <cellStyle name="20% - Accent2 2 3 2 5 5 2 2" xfId="55243" xr:uid="{00000000-0005-0000-0000-0000A8160000}"/>
    <cellStyle name="20% - Accent2 2 3 2 5 5 3" xfId="30403" xr:uid="{00000000-0005-0000-0000-0000A9160000}"/>
    <cellStyle name="20% - Accent2 2 3 2 5 5 4" xfId="42084" xr:uid="{00000000-0005-0000-0000-0000AA160000}"/>
    <cellStyle name="20% - Accent2 2 3 2 5 6" xfId="14193" xr:uid="{00000000-0005-0000-0000-0000AB160000}"/>
    <cellStyle name="20% - Accent2 2 3 2 5 6 2" xfId="51531" xr:uid="{00000000-0005-0000-0000-0000AC160000}"/>
    <cellStyle name="20% - Accent2 2 3 2 5 7" xfId="27521" xr:uid="{00000000-0005-0000-0000-0000AD160000}"/>
    <cellStyle name="20% - Accent2 2 3 2 5 8" xfId="38370" xr:uid="{00000000-0005-0000-0000-0000AE160000}"/>
    <cellStyle name="20% - Accent2 2 3 2 6" xfId="1201" xr:uid="{00000000-0005-0000-0000-0000AF160000}"/>
    <cellStyle name="20% - Accent2 2 3 2 6 2" xfId="2381" xr:uid="{00000000-0005-0000-0000-0000B0160000}"/>
    <cellStyle name="20% - Accent2 2 3 2 6 2 2" xfId="8455" xr:uid="{00000000-0005-0000-0000-0000B1160000}"/>
    <cellStyle name="20% - Accent2 2 3 2 6 2 2 2" xfId="13178" xr:uid="{00000000-0005-0000-0000-0000B2160000}"/>
    <cellStyle name="20% - Accent2 2 3 2 6 2 2 2 2" xfId="26337" xr:uid="{00000000-0005-0000-0000-0000B3160000}"/>
    <cellStyle name="20% - Accent2 2 3 2 6 2 2 2 2 2" xfId="63675" xr:uid="{00000000-0005-0000-0000-0000B4160000}"/>
    <cellStyle name="20% - Accent2 2 3 2 6 2 2 2 3" xfId="50516" xr:uid="{00000000-0005-0000-0000-0000B5160000}"/>
    <cellStyle name="20% - Accent2 2 3 2 6 2 2 3" xfId="21614" xr:uid="{00000000-0005-0000-0000-0000B6160000}"/>
    <cellStyle name="20% - Accent2 2 3 2 6 2 2 3 2" xfId="58952" xr:uid="{00000000-0005-0000-0000-0000B7160000}"/>
    <cellStyle name="20% - Accent2 2 3 2 6 2 2 4" xfId="34633" xr:uid="{00000000-0005-0000-0000-0000B8160000}"/>
    <cellStyle name="20% - Accent2 2 3 2 6 2 2 5" xfId="45793" xr:uid="{00000000-0005-0000-0000-0000B9160000}"/>
    <cellStyle name="20% - Accent2 2 3 2 6 2 3" xfId="10818" xr:uid="{00000000-0005-0000-0000-0000BA160000}"/>
    <cellStyle name="20% - Accent2 2 3 2 6 2 3 2" xfId="23977" xr:uid="{00000000-0005-0000-0000-0000BB160000}"/>
    <cellStyle name="20% - Accent2 2 3 2 6 2 3 2 2" xfId="61315" xr:uid="{00000000-0005-0000-0000-0000BC160000}"/>
    <cellStyle name="20% - Accent2 2 3 2 6 2 3 3" xfId="37345" xr:uid="{00000000-0005-0000-0000-0000BD160000}"/>
    <cellStyle name="20% - Accent2 2 3 2 6 2 3 4" xfId="48156" xr:uid="{00000000-0005-0000-0000-0000BE160000}"/>
    <cellStyle name="20% - Accent2 2 3 2 6 2 4" xfId="6095" xr:uid="{00000000-0005-0000-0000-0000BF160000}"/>
    <cellStyle name="20% - Accent2 2 3 2 6 2 4 2" xfId="19254" xr:uid="{00000000-0005-0000-0000-0000C0160000}"/>
    <cellStyle name="20% - Accent2 2 3 2 6 2 4 2 2" xfId="56592" xr:uid="{00000000-0005-0000-0000-0000C1160000}"/>
    <cellStyle name="20% - Accent2 2 3 2 6 2 4 3" xfId="31921" xr:uid="{00000000-0005-0000-0000-0000C2160000}"/>
    <cellStyle name="20% - Accent2 2 3 2 6 2 4 4" xfId="43433" xr:uid="{00000000-0005-0000-0000-0000C3160000}"/>
    <cellStyle name="20% - Accent2 2 3 2 6 2 5" xfId="15542" xr:uid="{00000000-0005-0000-0000-0000C4160000}"/>
    <cellStyle name="20% - Accent2 2 3 2 6 2 5 2" xfId="52880" xr:uid="{00000000-0005-0000-0000-0000C5160000}"/>
    <cellStyle name="20% - Accent2 2 3 2 6 2 6" xfId="29039" xr:uid="{00000000-0005-0000-0000-0000C6160000}"/>
    <cellStyle name="20% - Accent2 2 3 2 6 2 7" xfId="39719" xr:uid="{00000000-0005-0000-0000-0000C7160000}"/>
    <cellStyle name="20% - Accent2 2 3 2 6 3" xfId="3730" xr:uid="{00000000-0005-0000-0000-0000C8160000}"/>
    <cellStyle name="20% - Accent2 2 3 2 6 3 2" xfId="11998" xr:uid="{00000000-0005-0000-0000-0000C9160000}"/>
    <cellStyle name="20% - Accent2 2 3 2 6 3 2 2" xfId="25157" xr:uid="{00000000-0005-0000-0000-0000CA160000}"/>
    <cellStyle name="20% - Accent2 2 3 2 6 3 2 2 2" xfId="62495" xr:uid="{00000000-0005-0000-0000-0000CB160000}"/>
    <cellStyle name="20% - Accent2 2 3 2 6 3 2 3" xfId="49336" xr:uid="{00000000-0005-0000-0000-0000CC160000}"/>
    <cellStyle name="20% - Accent2 2 3 2 6 3 3" xfId="7275" xr:uid="{00000000-0005-0000-0000-0000CD160000}"/>
    <cellStyle name="20% - Accent2 2 3 2 6 3 3 2" xfId="20434" xr:uid="{00000000-0005-0000-0000-0000CE160000}"/>
    <cellStyle name="20% - Accent2 2 3 2 6 3 3 2 2" xfId="57772" xr:uid="{00000000-0005-0000-0000-0000CF160000}"/>
    <cellStyle name="20% - Accent2 2 3 2 6 3 3 3" xfId="44613" xr:uid="{00000000-0005-0000-0000-0000D0160000}"/>
    <cellStyle name="20% - Accent2 2 3 2 6 3 4" xfId="16891" xr:uid="{00000000-0005-0000-0000-0000D1160000}"/>
    <cellStyle name="20% - Accent2 2 3 2 6 3 4 2" xfId="54229" xr:uid="{00000000-0005-0000-0000-0000D2160000}"/>
    <cellStyle name="20% - Accent2 2 3 2 6 3 5" xfId="33284" xr:uid="{00000000-0005-0000-0000-0000D3160000}"/>
    <cellStyle name="20% - Accent2 2 3 2 6 3 6" xfId="41068" xr:uid="{00000000-0005-0000-0000-0000D4160000}"/>
    <cellStyle name="20% - Accent2 2 3 2 6 4" xfId="9638" xr:uid="{00000000-0005-0000-0000-0000D5160000}"/>
    <cellStyle name="20% - Accent2 2 3 2 6 4 2" xfId="22797" xr:uid="{00000000-0005-0000-0000-0000D6160000}"/>
    <cellStyle name="20% - Accent2 2 3 2 6 4 2 2" xfId="60135" xr:uid="{00000000-0005-0000-0000-0000D7160000}"/>
    <cellStyle name="20% - Accent2 2 3 2 6 4 3" xfId="35996" xr:uid="{00000000-0005-0000-0000-0000D8160000}"/>
    <cellStyle name="20% - Accent2 2 3 2 6 4 4" xfId="46976" xr:uid="{00000000-0005-0000-0000-0000D9160000}"/>
    <cellStyle name="20% - Accent2 2 3 2 6 5" xfId="4915" xr:uid="{00000000-0005-0000-0000-0000DA160000}"/>
    <cellStyle name="20% - Accent2 2 3 2 6 5 2" xfId="18074" xr:uid="{00000000-0005-0000-0000-0000DB160000}"/>
    <cellStyle name="20% - Accent2 2 3 2 6 5 2 2" xfId="55412" xr:uid="{00000000-0005-0000-0000-0000DC160000}"/>
    <cellStyle name="20% - Accent2 2 3 2 6 5 3" xfId="30572" xr:uid="{00000000-0005-0000-0000-0000DD160000}"/>
    <cellStyle name="20% - Accent2 2 3 2 6 5 4" xfId="42253" xr:uid="{00000000-0005-0000-0000-0000DE160000}"/>
    <cellStyle name="20% - Accent2 2 3 2 6 6" xfId="14362" xr:uid="{00000000-0005-0000-0000-0000DF160000}"/>
    <cellStyle name="20% - Accent2 2 3 2 6 6 2" xfId="51700" xr:uid="{00000000-0005-0000-0000-0000E0160000}"/>
    <cellStyle name="20% - Accent2 2 3 2 6 7" xfId="27690" xr:uid="{00000000-0005-0000-0000-0000E1160000}"/>
    <cellStyle name="20% - Accent2 2 3 2 6 8" xfId="38539" xr:uid="{00000000-0005-0000-0000-0000E2160000}"/>
    <cellStyle name="20% - Accent2 2 3 2 7" xfId="1425" xr:uid="{00000000-0005-0000-0000-0000E3160000}"/>
    <cellStyle name="20% - Accent2 2 3 2 7 2" xfId="2774" xr:uid="{00000000-0005-0000-0000-0000E4160000}"/>
    <cellStyle name="20% - Accent2 2 3 2 7 2 2" xfId="12222" xr:uid="{00000000-0005-0000-0000-0000E5160000}"/>
    <cellStyle name="20% - Accent2 2 3 2 7 2 2 2" xfId="25381" xr:uid="{00000000-0005-0000-0000-0000E6160000}"/>
    <cellStyle name="20% - Accent2 2 3 2 7 2 2 2 2" xfId="62719" xr:uid="{00000000-0005-0000-0000-0000E7160000}"/>
    <cellStyle name="20% - Accent2 2 3 2 7 2 2 3" xfId="33677" xr:uid="{00000000-0005-0000-0000-0000E8160000}"/>
    <cellStyle name="20% - Accent2 2 3 2 7 2 2 4" xfId="49560" xr:uid="{00000000-0005-0000-0000-0000E9160000}"/>
    <cellStyle name="20% - Accent2 2 3 2 7 2 3" xfId="7499" xr:uid="{00000000-0005-0000-0000-0000EA160000}"/>
    <cellStyle name="20% - Accent2 2 3 2 7 2 3 2" xfId="20658" xr:uid="{00000000-0005-0000-0000-0000EB160000}"/>
    <cellStyle name="20% - Accent2 2 3 2 7 2 3 2 2" xfId="57996" xr:uid="{00000000-0005-0000-0000-0000EC160000}"/>
    <cellStyle name="20% - Accent2 2 3 2 7 2 3 3" xfId="36389" xr:uid="{00000000-0005-0000-0000-0000ED160000}"/>
    <cellStyle name="20% - Accent2 2 3 2 7 2 3 4" xfId="44837" xr:uid="{00000000-0005-0000-0000-0000EE160000}"/>
    <cellStyle name="20% - Accent2 2 3 2 7 2 4" xfId="15935" xr:uid="{00000000-0005-0000-0000-0000EF160000}"/>
    <cellStyle name="20% - Accent2 2 3 2 7 2 4 2" xfId="30965" xr:uid="{00000000-0005-0000-0000-0000F0160000}"/>
    <cellStyle name="20% - Accent2 2 3 2 7 2 4 3" xfId="53273" xr:uid="{00000000-0005-0000-0000-0000F1160000}"/>
    <cellStyle name="20% - Accent2 2 3 2 7 2 5" xfId="28083" xr:uid="{00000000-0005-0000-0000-0000F2160000}"/>
    <cellStyle name="20% - Accent2 2 3 2 7 2 6" xfId="40112" xr:uid="{00000000-0005-0000-0000-0000F3160000}"/>
    <cellStyle name="20% - Accent2 2 3 2 7 3" xfId="9862" xr:uid="{00000000-0005-0000-0000-0000F4160000}"/>
    <cellStyle name="20% - Accent2 2 3 2 7 3 2" xfId="23021" xr:uid="{00000000-0005-0000-0000-0000F5160000}"/>
    <cellStyle name="20% - Accent2 2 3 2 7 3 2 2" xfId="60359" xr:uid="{00000000-0005-0000-0000-0000F6160000}"/>
    <cellStyle name="20% - Accent2 2 3 2 7 3 3" xfId="32328" xr:uid="{00000000-0005-0000-0000-0000F7160000}"/>
    <cellStyle name="20% - Accent2 2 3 2 7 3 4" xfId="47200" xr:uid="{00000000-0005-0000-0000-0000F8160000}"/>
    <cellStyle name="20% - Accent2 2 3 2 7 4" xfId="5139" xr:uid="{00000000-0005-0000-0000-0000F9160000}"/>
    <cellStyle name="20% - Accent2 2 3 2 7 4 2" xfId="18298" xr:uid="{00000000-0005-0000-0000-0000FA160000}"/>
    <cellStyle name="20% - Accent2 2 3 2 7 4 2 2" xfId="55636" xr:uid="{00000000-0005-0000-0000-0000FB160000}"/>
    <cellStyle name="20% - Accent2 2 3 2 7 4 3" xfId="35040" xr:uid="{00000000-0005-0000-0000-0000FC160000}"/>
    <cellStyle name="20% - Accent2 2 3 2 7 4 4" xfId="42477" xr:uid="{00000000-0005-0000-0000-0000FD160000}"/>
    <cellStyle name="20% - Accent2 2 3 2 7 5" xfId="14586" xr:uid="{00000000-0005-0000-0000-0000FE160000}"/>
    <cellStyle name="20% - Accent2 2 3 2 7 5 2" xfId="29616" xr:uid="{00000000-0005-0000-0000-0000FF160000}"/>
    <cellStyle name="20% - Accent2 2 3 2 7 5 3" xfId="51924" xr:uid="{00000000-0005-0000-0000-000000170000}"/>
    <cellStyle name="20% - Accent2 2 3 2 7 6" xfId="26734" xr:uid="{00000000-0005-0000-0000-000001170000}"/>
    <cellStyle name="20% - Accent2 2 3 2 7 7" xfId="38763" xr:uid="{00000000-0005-0000-0000-000002170000}"/>
    <cellStyle name="20% - Accent2 2 3 2 8" xfId="2550" xr:uid="{00000000-0005-0000-0000-000003170000}"/>
    <cellStyle name="20% - Accent2 2 3 2 8 2" xfId="11042" xr:uid="{00000000-0005-0000-0000-000004170000}"/>
    <cellStyle name="20% - Accent2 2 3 2 8 2 2" xfId="24201" xr:uid="{00000000-0005-0000-0000-000005170000}"/>
    <cellStyle name="20% - Accent2 2 3 2 8 2 2 2" xfId="61539" xr:uid="{00000000-0005-0000-0000-000006170000}"/>
    <cellStyle name="20% - Accent2 2 3 2 8 2 3" xfId="33453" xr:uid="{00000000-0005-0000-0000-000007170000}"/>
    <cellStyle name="20% - Accent2 2 3 2 8 2 4" xfId="48380" xr:uid="{00000000-0005-0000-0000-000008170000}"/>
    <cellStyle name="20% - Accent2 2 3 2 8 3" xfId="6319" xr:uid="{00000000-0005-0000-0000-000009170000}"/>
    <cellStyle name="20% - Accent2 2 3 2 8 3 2" xfId="19478" xr:uid="{00000000-0005-0000-0000-00000A170000}"/>
    <cellStyle name="20% - Accent2 2 3 2 8 3 2 2" xfId="56816" xr:uid="{00000000-0005-0000-0000-00000B170000}"/>
    <cellStyle name="20% - Accent2 2 3 2 8 3 3" xfId="36165" xr:uid="{00000000-0005-0000-0000-00000C170000}"/>
    <cellStyle name="20% - Accent2 2 3 2 8 3 4" xfId="43657" xr:uid="{00000000-0005-0000-0000-00000D170000}"/>
    <cellStyle name="20% - Accent2 2 3 2 8 4" xfId="15711" xr:uid="{00000000-0005-0000-0000-00000E170000}"/>
    <cellStyle name="20% - Accent2 2 3 2 8 4 2" xfId="30741" xr:uid="{00000000-0005-0000-0000-00000F170000}"/>
    <cellStyle name="20% - Accent2 2 3 2 8 4 3" xfId="53049" xr:uid="{00000000-0005-0000-0000-000010170000}"/>
    <cellStyle name="20% - Accent2 2 3 2 8 5" xfId="27859" xr:uid="{00000000-0005-0000-0000-000011170000}"/>
    <cellStyle name="20% - Accent2 2 3 2 8 6" xfId="39888" xr:uid="{00000000-0005-0000-0000-000012170000}"/>
    <cellStyle name="20% - Accent2 2 3 2 9" xfId="8682" xr:uid="{00000000-0005-0000-0000-000013170000}"/>
    <cellStyle name="20% - Accent2 2 3 2 9 2" xfId="21841" xr:uid="{00000000-0005-0000-0000-000014170000}"/>
    <cellStyle name="20% - Accent2 2 3 2 9 2 2" xfId="59179" xr:uid="{00000000-0005-0000-0000-000015170000}"/>
    <cellStyle name="20% - Accent2 2 3 2 9 3" xfId="29392" xr:uid="{00000000-0005-0000-0000-000016170000}"/>
    <cellStyle name="20% - Accent2 2 3 2 9 4" xfId="46020" xr:uid="{00000000-0005-0000-0000-000017170000}"/>
    <cellStyle name="20% - Accent2 2 3 3" xfId="552" xr:uid="{00000000-0005-0000-0000-000018170000}"/>
    <cellStyle name="20% - Accent2 2 3 3 2" xfId="1734" xr:uid="{00000000-0005-0000-0000-000019170000}"/>
    <cellStyle name="20% - Accent2 2 3 3 2 2" xfId="7808" xr:uid="{00000000-0005-0000-0000-00001A170000}"/>
    <cellStyle name="20% - Accent2 2 3 3 2 2 2" xfId="12531" xr:uid="{00000000-0005-0000-0000-00001B170000}"/>
    <cellStyle name="20% - Accent2 2 3 3 2 2 2 2" xfId="25690" xr:uid="{00000000-0005-0000-0000-00001C170000}"/>
    <cellStyle name="20% - Accent2 2 3 3 2 2 2 2 2" xfId="63028" xr:uid="{00000000-0005-0000-0000-00001D170000}"/>
    <cellStyle name="20% - Accent2 2 3 3 2 2 2 3" xfId="49869" xr:uid="{00000000-0005-0000-0000-00001E170000}"/>
    <cellStyle name="20% - Accent2 2 3 3 2 2 3" xfId="20967" xr:uid="{00000000-0005-0000-0000-00001F170000}"/>
    <cellStyle name="20% - Accent2 2 3 3 2 2 3 2" xfId="58305" xr:uid="{00000000-0005-0000-0000-000020170000}"/>
    <cellStyle name="20% - Accent2 2 3 3 2 2 4" xfId="33986" xr:uid="{00000000-0005-0000-0000-000021170000}"/>
    <cellStyle name="20% - Accent2 2 3 3 2 2 5" xfId="45146" xr:uid="{00000000-0005-0000-0000-000022170000}"/>
    <cellStyle name="20% - Accent2 2 3 3 2 3" xfId="10171" xr:uid="{00000000-0005-0000-0000-000023170000}"/>
    <cellStyle name="20% - Accent2 2 3 3 2 3 2" xfId="23330" xr:uid="{00000000-0005-0000-0000-000024170000}"/>
    <cellStyle name="20% - Accent2 2 3 3 2 3 2 2" xfId="60668" xr:uid="{00000000-0005-0000-0000-000025170000}"/>
    <cellStyle name="20% - Accent2 2 3 3 2 3 3" xfId="36698" xr:uid="{00000000-0005-0000-0000-000026170000}"/>
    <cellStyle name="20% - Accent2 2 3 3 2 3 4" xfId="47509" xr:uid="{00000000-0005-0000-0000-000027170000}"/>
    <cellStyle name="20% - Accent2 2 3 3 2 4" xfId="5448" xr:uid="{00000000-0005-0000-0000-000028170000}"/>
    <cellStyle name="20% - Accent2 2 3 3 2 4 2" xfId="18607" xr:uid="{00000000-0005-0000-0000-000029170000}"/>
    <cellStyle name="20% - Accent2 2 3 3 2 4 2 2" xfId="55945" xr:uid="{00000000-0005-0000-0000-00002A170000}"/>
    <cellStyle name="20% - Accent2 2 3 3 2 4 3" xfId="31274" xr:uid="{00000000-0005-0000-0000-00002B170000}"/>
    <cellStyle name="20% - Accent2 2 3 3 2 4 4" xfId="42786" xr:uid="{00000000-0005-0000-0000-00002C170000}"/>
    <cellStyle name="20% - Accent2 2 3 3 2 5" xfId="14895" xr:uid="{00000000-0005-0000-0000-00002D170000}"/>
    <cellStyle name="20% - Accent2 2 3 3 2 5 2" xfId="52233" xr:uid="{00000000-0005-0000-0000-00002E170000}"/>
    <cellStyle name="20% - Accent2 2 3 3 2 6" xfId="28392" xr:uid="{00000000-0005-0000-0000-00002F170000}"/>
    <cellStyle name="20% - Accent2 2 3 3 2 7" xfId="39072" xr:uid="{00000000-0005-0000-0000-000030170000}"/>
    <cellStyle name="20% - Accent2 2 3 3 3" xfId="3083" xr:uid="{00000000-0005-0000-0000-000031170000}"/>
    <cellStyle name="20% - Accent2 2 3 3 3 2" xfId="11351" xr:uid="{00000000-0005-0000-0000-000032170000}"/>
    <cellStyle name="20% - Accent2 2 3 3 3 2 2" xfId="24510" xr:uid="{00000000-0005-0000-0000-000033170000}"/>
    <cellStyle name="20% - Accent2 2 3 3 3 2 2 2" xfId="61848" xr:uid="{00000000-0005-0000-0000-000034170000}"/>
    <cellStyle name="20% - Accent2 2 3 3 3 2 3" xfId="48689" xr:uid="{00000000-0005-0000-0000-000035170000}"/>
    <cellStyle name="20% - Accent2 2 3 3 3 3" xfId="6628" xr:uid="{00000000-0005-0000-0000-000036170000}"/>
    <cellStyle name="20% - Accent2 2 3 3 3 3 2" xfId="19787" xr:uid="{00000000-0005-0000-0000-000037170000}"/>
    <cellStyle name="20% - Accent2 2 3 3 3 3 2 2" xfId="57125" xr:uid="{00000000-0005-0000-0000-000038170000}"/>
    <cellStyle name="20% - Accent2 2 3 3 3 3 3" xfId="43966" xr:uid="{00000000-0005-0000-0000-000039170000}"/>
    <cellStyle name="20% - Accent2 2 3 3 3 4" xfId="16244" xr:uid="{00000000-0005-0000-0000-00003A170000}"/>
    <cellStyle name="20% - Accent2 2 3 3 3 4 2" xfId="53582" xr:uid="{00000000-0005-0000-0000-00003B170000}"/>
    <cellStyle name="20% - Accent2 2 3 3 3 5" xfId="32637" xr:uid="{00000000-0005-0000-0000-00003C170000}"/>
    <cellStyle name="20% - Accent2 2 3 3 3 6" xfId="40421" xr:uid="{00000000-0005-0000-0000-00003D170000}"/>
    <cellStyle name="20% - Accent2 2 3 3 4" xfId="8991" xr:uid="{00000000-0005-0000-0000-00003E170000}"/>
    <cellStyle name="20% - Accent2 2 3 3 4 2" xfId="22150" xr:uid="{00000000-0005-0000-0000-00003F170000}"/>
    <cellStyle name="20% - Accent2 2 3 3 4 2 2" xfId="59488" xr:uid="{00000000-0005-0000-0000-000040170000}"/>
    <cellStyle name="20% - Accent2 2 3 3 4 3" xfId="35349" xr:uid="{00000000-0005-0000-0000-000041170000}"/>
    <cellStyle name="20% - Accent2 2 3 3 4 4" xfId="46329" xr:uid="{00000000-0005-0000-0000-000042170000}"/>
    <cellStyle name="20% - Accent2 2 3 3 5" xfId="4268" xr:uid="{00000000-0005-0000-0000-000043170000}"/>
    <cellStyle name="20% - Accent2 2 3 3 5 2" xfId="17427" xr:uid="{00000000-0005-0000-0000-000044170000}"/>
    <cellStyle name="20% - Accent2 2 3 3 5 2 2" xfId="54765" xr:uid="{00000000-0005-0000-0000-000045170000}"/>
    <cellStyle name="20% - Accent2 2 3 3 5 3" xfId="29925" xr:uid="{00000000-0005-0000-0000-000046170000}"/>
    <cellStyle name="20% - Accent2 2 3 3 5 4" xfId="41606" xr:uid="{00000000-0005-0000-0000-000047170000}"/>
    <cellStyle name="20% - Accent2 2 3 3 6" xfId="13715" xr:uid="{00000000-0005-0000-0000-000048170000}"/>
    <cellStyle name="20% - Accent2 2 3 3 6 2" xfId="51053" xr:uid="{00000000-0005-0000-0000-000049170000}"/>
    <cellStyle name="20% - Accent2 2 3 3 7" xfId="27043" xr:uid="{00000000-0005-0000-0000-00004A170000}"/>
    <cellStyle name="20% - Accent2 2 3 3 8" xfId="37892" xr:uid="{00000000-0005-0000-0000-00004B170000}"/>
    <cellStyle name="20% - Accent2 2 3 4" xfId="355" xr:uid="{00000000-0005-0000-0000-00004C170000}"/>
    <cellStyle name="20% - Accent2 2 3 4 2" xfId="1537" xr:uid="{00000000-0005-0000-0000-00004D170000}"/>
    <cellStyle name="20% - Accent2 2 3 4 2 2" xfId="7611" xr:uid="{00000000-0005-0000-0000-00004E170000}"/>
    <cellStyle name="20% - Accent2 2 3 4 2 2 2" xfId="12334" xr:uid="{00000000-0005-0000-0000-00004F170000}"/>
    <cellStyle name="20% - Accent2 2 3 4 2 2 2 2" xfId="25493" xr:uid="{00000000-0005-0000-0000-000050170000}"/>
    <cellStyle name="20% - Accent2 2 3 4 2 2 2 2 2" xfId="62831" xr:uid="{00000000-0005-0000-0000-000051170000}"/>
    <cellStyle name="20% - Accent2 2 3 4 2 2 2 3" xfId="49672" xr:uid="{00000000-0005-0000-0000-000052170000}"/>
    <cellStyle name="20% - Accent2 2 3 4 2 2 3" xfId="20770" xr:uid="{00000000-0005-0000-0000-000053170000}"/>
    <cellStyle name="20% - Accent2 2 3 4 2 2 3 2" xfId="58108" xr:uid="{00000000-0005-0000-0000-000054170000}"/>
    <cellStyle name="20% - Accent2 2 3 4 2 2 4" xfId="33789" xr:uid="{00000000-0005-0000-0000-000055170000}"/>
    <cellStyle name="20% - Accent2 2 3 4 2 2 5" xfId="44949" xr:uid="{00000000-0005-0000-0000-000056170000}"/>
    <cellStyle name="20% - Accent2 2 3 4 2 3" xfId="9974" xr:uid="{00000000-0005-0000-0000-000057170000}"/>
    <cellStyle name="20% - Accent2 2 3 4 2 3 2" xfId="23133" xr:uid="{00000000-0005-0000-0000-000058170000}"/>
    <cellStyle name="20% - Accent2 2 3 4 2 3 2 2" xfId="60471" xr:uid="{00000000-0005-0000-0000-000059170000}"/>
    <cellStyle name="20% - Accent2 2 3 4 2 3 3" xfId="36501" xr:uid="{00000000-0005-0000-0000-00005A170000}"/>
    <cellStyle name="20% - Accent2 2 3 4 2 3 4" xfId="47312" xr:uid="{00000000-0005-0000-0000-00005B170000}"/>
    <cellStyle name="20% - Accent2 2 3 4 2 4" xfId="5251" xr:uid="{00000000-0005-0000-0000-00005C170000}"/>
    <cellStyle name="20% - Accent2 2 3 4 2 4 2" xfId="18410" xr:uid="{00000000-0005-0000-0000-00005D170000}"/>
    <cellStyle name="20% - Accent2 2 3 4 2 4 2 2" xfId="55748" xr:uid="{00000000-0005-0000-0000-00005E170000}"/>
    <cellStyle name="20% - Accent2 2 3 4 2 4 3" xfId="31077" xr:uid="{00000000-0005-0000-0000-00005F170000}"/>
    <cellStyle name="20% - Accent2 2 3 4 2 4 4" xfId="42589" xr:uid="{00000000-0005-0000-0000-000060170000}"/>
    <cellStyle name="20% - Accent2 2 3 4 2 5" xfId="14698" xr:uid="{00000000-0005-0000-0000-000061170000}"/>
    <cellStyle name="20% - Accent2 2 3 4 2 5 2" xfId="52036" xr:uid="{00000000-0005-0000-0000-000062170000}"/>
    <cellStyle name="20% - Accent2 2 3 4 2 6" xfId="28195" xr:uid="{00000000-0005-0000-0000-000063170000}"/>
    <cellStyle name="20% - Accent2 2 3 4 2 7" xfId="38875" xr:uid="{00000000-0005-0000-0000-000064170000}"/>
    <cellStyle name="20% - Accent2 2 3 4 3" xfId="2886" xr:uid="{00000000-0005-0000-0000-000065170000}"/>
    <cellStyle name="20% - Accent2 2 3 4 3 2" xfId="11154" xr:uid="{00000000-0005-0000-0000-000066170000}"/>
    <cellStyle name="20% - Accent2 2 3 4 3 2 2" xfId="24313" xr:uid="{00000000-0005-0000-0000-000067170000}"/>
    <cellStyle name="20% - Accent2 2 3 4 3 2 2 2" xfId="61651" xr:uid="{00000000-0005-0000-0000-000068170000}"/>
    <cellStyle name="20% - Accent2 2 3 4 3 2 3" xfId="48492" xr:uid="{00000000-0005-0000-0000-000069170000}"/>
    <cellStyle name="20% - Accent2 2 3 4 3 3" xfId="6431" xr:uid="{00000000-0005-0000-0000-00006A170000}"/>
    <cellStyle name="20% - Accent2 2 3 4 3 3 2" xfId="19590" xr:uid="{00000000-0005-0000-0000-00006B170000}"/>
    <cellStyle name="20% - Accent2 2 3 4 3 3 2 2" xfId="56928" xr:uid="{00000000-0005-0000-0000-00006C170000}"/>
    <cellStyle name="20% - Accent2 2 3 4 3 3 3" xfId="43769" xr:uid="{00000000-0005-0000-0000-00006D170000}"/>
    <cellStyle name="20% - Accent2 2 3 4 3 4" xfId="16047" xr:uid="{00000000-0005-0000-0000-00006E170000}"/>
    <cellStyle name="20% - Accent2 2 3 4 3 4 2" xfId="53385" xr:uid="{00000000-0005-0000-0000-00006F170000}"/>
    <cellStyle name="20% - Accent2 2 3 4 3 5" xfId="32440" xr:uid="{00000000-0005-0000-0000-000070170000}"/>
    <cellStyle name="20% - Accent2 2 3 4 3 6" xfId="40224" xr:uid="{00000000-0005-0000-0000-000071170000}"/>
    <cellStyle name="20% - Accent2 2 3 4 4" xfId="8794" xr:uid="{00000000-0005-0000-0000-000072170000}"/>
    <cellStyle name="20% - Accent2 2 3 4 4 2" xfId="21953" xr:uid="{00000000-0005-0000-0000-000073170000}"/>
    <cellStyle name="20% - Accent2 2 3 4 4 2 2" xfId="59291" xr:uid="{00000000-0005-0000-0000-000074170000}"/>
    <cellStyle name="20% - Accent2 2 3 4 4 3" xfId="35152" xr:uid="{00000000-0005-0000-0000-000075170000}"/>
    <cellStyle name="20% - Accent2 2 3 4 4 4" xfId="46132" xr:uid="{00000000-0005-0000-0000-000076170000}"/>
    <cellStyle name="20% - Accent2 2 3 4 5" xfId="4071" xr:uid="{00000000-0005-0000-0000-000077170000}"/>
    <cellStyle name="20% - Accent2 2 3 4 5 2" xfId="17230" xr:uid="{00000000-0005-0000-0000-000078170000}"/>
    <cellStyle name="20% - Accent2 2 3 4 5 2 2" xfId="54568" xr:uid="{00000000-0005-0000-0000-000079170000}"/>
    <cellStyle name="20% - Accent2 2 3 4 5 3" xfId="29728" xr:uid="{00000000-0005-0000-0000-00007A170000}"/>
    <cellStyle name="20% - Accent2 2 3 4 5 4" xfId="41409" xr:uid="{00000000-0005-0000-0000-00007B170000}"/>
    <cellStyle name="20% - Accent2 2 3 4 6" xfId="13518" xr:uid="{00000000-0005-0000-0000-00007C170000}"/>
    <cellStyle name="20% - Accent2 2 3 4 6 2" xfId="50856" xr:uid="{00000000-0005-0000-0000-00007D170000}"/>
    <cellStyle name="20% - Accent2 2 3 4 7" xfId="26846" xr:uid="{00000000-0005-0000-0000-00007E170000}"/>
    <cellStyle name="20% - Accent2 2 3 4 8" xfId="37695" xr:uid="{00000000-0005-0000-0000-00007F170000}"/>
    <cellStyle name="20% - Accent2 2 3 5" xfId="776" xr:uid="{00000000-0005-0000-0000-000080170000}"/>
    <cellStyle name="20% - Accent2 2 3 5 2" xfId="1958" xr:uid="{00000000-0005-0000-0000-000081170000}"/>
    <cellStyle name="20% - Accent2 2 3 5 2 2" xfId="8032" xr:uid="{00000000-0005-0000-0000-000082170000}"/>
    <cellStyle name="20% - Accent2 2 3 5 2 2 2" xfId="12755" xr:uid="{00000000-0005-0000-0000-000083170000}"/>
    <cellStyle name="20% - Accent2 2 3 5 2 2 2 2" xfId="25914" xr:uid="{00000000-0005-0000-0000-000084170000}"/>
    <cellStyle name="20% - Accent2 2 3 5 2 2 2 2 2" xfId="63252" xr:uid="{00000000-0005-0000-0000-000085170000}"/>
    <cellStyle name="20% - Accent2 2 3 5 2 2 2 3" xfId="50093" xr:uid="{00000000-0005-0000-0000-000086170000}"/>
    <cellStyle name="20% - Accent2 2 3 5 2 2 3" xfId="21191" xr:uid="{00000000-0005-0000-0000-000087170000}"/>
    <cellStyle name="20% - Accent2 2 3 5 2 2 3 2" xfId="58529" xr:uid="{00000000-0005-0000-0000-000088170000}"/>
    <cellStyle name="20% - Accent2 2 3 5 2 2 4" xfId="34210" xr:uid="{00000000-0005-0000-0000-000089170000}"/>
    <cellStyle name="20% - Accent2 2 3 5 2 2 5" xfId="45370" xr:uid="{00000000-0005-0000-0000-00008A170000}"/>
    <cellStyle name="20% - Accent2 2 3 5 2 3" xfId="10395" xr:uid="{00000000-0005-0000-0000-00008B170000}"/>
    <cellStyle name="20% - Accent2 2 3 5 2 3 2" xfId="23554" xr:uid="{00000000-0005-0000-0000-00008C170000}"/>
    <cellStyle name="20% - Accent2 2 3 5 2 3 2 2" xfId="60892" xr:uid="{00000000-0005-0000-0000-00008D170000}"/>
    <cellStyle name="20% - Accent2 2 3 5 2 3 3" xfId="36922" xr:uid="{00000000-0005-0000-0000-00008E170000}"/>
    <cellStyle name="20% - Accent2 2 3 5 2 3 4" xfId="47733" xr:uid="{00000000-0005-0000-0000-00008F170000}"/>
    <cellStyle name="20% - Accent2 2 3 5 2 4" xfId="5672" xr:uid="{00000000-0005-0000-0000-000090170000}"/>
    <cellStyle name="20% - Accent2 2 3 5 2 4 2" xfId="18831" xr:uid="{00000000-0005-0000-0000-000091170000}"/>
    <cellStyle name="20% - Accent2 2 3 5 2 4 2 2" xfId="56169" xr:uid="{00000000-0005-0000-0000-000092170000}"/>
    <cellStyle name="20% - Accent2 2 3 5 2 4 3" xfId="31498" xr:uid="{00000000-0005-0000-0000-000093170000}"/>
    <cellStyle name="20% - Accent2 2 3 5 2 4 4" xfId="43010" xr:uid="{00000000-0005-0000-0000-000094170000}"/>
    <cellStyle name="20% - Accent2 2 3 5 2 5" xfId="15119" xr:uid="{00000000-0005-0000-0000-000095170000}"/>
    <cellStyle name="20% - Accent2 2 3 5 2 5 2" xfId="52457" xr:uid="{00000000-0005-0000-0000-000096170000}"/>
    <cellStyle name="20% - Accent2 2 3 5 2 6" xfId="28616" xr:uid="{00000000-0005-0000-0000-000097170000}"/>
    <cellStyle name="20% - Accent2 2 3 5 2 7" xfId="39296" xr:uid="{00000000-0005-0000-0000-000098170000}"/>
    <cellStyle name="20% - Accent2 2 3 5 3" xfId="3307" xr:uid="{00000000-0005-0000-0000-000099170000}"/>
    <cellStyle name="20% - Accent2 2 3 5 3 2" xfId="11575" xr:uid="{00000000-0005-0000-0000-00009A170000}"/>
    <cellStyle name="20% - Accent2 2 3 5 3 2 2" xfId="24734" xr:uid="{00000000-0005-0000-0000-00009B170000}"/>
    <cellStyle name="20% - Accent2 2 3 5 3 2 2 2" xfId="62072" xr:uid="{00000000-0005-0000-0000-00009C170000}"/>
    <cellStyle name="20% - Accent2 2 3 5 3 2 3" xfId="48913" xr:uid="{00000000-0005-0000-0000-00009D170000}"/>
    <cellStyle name="20% - Accent2 2 3 5 3 3" xfId="6852" xr:uid="{00000000-0005-0000-0000-00009E170000}"/>
    <cellStyle name="20% - Accent2 2 3 5 3 3 2" xfId="20011" xr:uid="{00000000-0005-0000-0000-00009F170000}"/>
    <cellStyle name="20% - Accent2 2 3 5 3 3 2 2" xfId="57349" xr:uid="{00000000-0005-0000-0000-0000A0170000}"/>
    <cellStyle name="20% - Accent2 2 3 5 3 3 3" xfId="44190" xr:uid="{00000000-0005-0000-0000-0000A1170000}"/>
    <cellStyle name="20% - Accent2 2 3 5 3 4" xfId="16468" xr:uid="{00000000-0005-0000-0000-0000A2170000}"/>
    <cellStyle name="20% - Accent2 2 3 5 3 4 2" xfId="53806" xr:uid="{00000000-0005-0000-0000-0000A3170000}"/>
    <cellStyle name="20% - Accent2 2 3 5 3 5" xfId="32861" xr:uid="{00000000-0005-0000-0000-0000A4170000}"/>
    <cellStyle name="20% - Accent2 2 3 5 3 6" xfId="40645" xr:uid="{00000000-0005-0000-0000-0000A5170000}"/>
    <cellStyle name="20% - Accent2 2 3 5 4" xfId="9215" xr:uid="{00000000-0005-0000-0000-0000A6170000}"/>
    <cellStyle name="20% - Accent2 2 3 5 4 2" xfId="22374" xr:uid="{00000000-0005-0000-0000-0000A7170000}"/>
    <cellStyle name="20% - Accent2 2 3 5 4 2 2" xfId="59712" xr:uid="{00000000-0005-0000-0000-0000A8170000}"/>
    <cellStyle name="20% - Accent2 2 3 5 4 3" xfId="35573" xr:uid="{00000000-0005-0000-0000-0000A9170000}"/>
    <cellStyle name="20% - Accent2 2 3 5 4 4" xfId="46553" xr:uid="{00000000-0005-0000-0000-0000AA170000}"/>
    <cellStyle name="20% - Accent2 2 3 5 5" xfId="4492" xr:uid="{00000000-0005-0000-0000-0000AB170000}"/>
    <cellStyle name="20% - Accent2 2 3 5 5 2" xfId="17651" xr:uid="{00000000-0005-0000-0000-0000AC170000}"/>
    <cellStyle name="20% - Accent2 2 3 5 5 2 2" xfId="54989" xr:uid="{00000000-0005-0000-0000-0000AD170000}"/>
    <cellStyle name="20% - Accent2 2 3 5 5 3" xfId="30149" xr:uid="{00000000-0005-0000-0000-0000AE170000}"/>
    <cellStyle name="20% - Accent2 2 3 5 5 4" xfId="41830" xr:uid="{00000000-0005-0000-0000-0000AF170000}"/>
    <cellStyle name="20% - Accent2 2 3 5 6" xfId="13939" xr:uid="{00000000-0005-0000-0000-0000B0170000}"/>
    <cellStyle name="20% - Accent2 2 3 5 6 2" xfId="51277" xr:uid="{00000000-0005-0000-0000-0000B1170000}"/>
    <cellStyle name="20% - Accent2 2 3 5 7" xfId="27267" xr:uid="{00000000-0005-0000-0000-0000B2170000}"/>
    <cellStyle name="20% - Accent2 2 3 5 8" xfId="38116" xr:uid="{00000000-0005-0000-0000-0000B3170000}"/>
    <cellStyle name="20% - Accent2 2 3 6" xfId="945" xr:uid="{00000000-0005-0000-0000-0000B4170000}"/>
    <cellStyle name="20% - Accent2 2 3 6 2" xfId="2127" xr:uid="{00000000-0005-0000-0000-0000B5170000}"/>
    <cellStyle name="20% - Accent2 2 3 6 2 2" xfId="8201" xr:uid="{00000000-0005-0000-0000-0000B6170000}"/>
    <cellStyle name="20% - Accent2 2 3 6 2 2 2" xfId="12924" xr:uid="{00000000-0005-0000-0000-0000B7170000}"/>
    <cellStyle name="20% - Accent2 2 3 6 2 2 2 2" xfId="26083" xr:uid="{00000000-0005-0000-0000-0000B8170000}"/>
    <cellStyle name="20% - Accent2 2 3 6 2 2 2 2 2" xfId="63421" xr:uid="{00000000-0005-0000-0000-0000B9170000}"/>
    <cellStyle name="20% - Accent2 2 3 6 2 2 2 3" xfId="50262" xr:uid="{00000000-0005-0000-0000-0000BA170000}"/>
    <cellStyle name="20% - Accent2 2 3 6 2 2 3" xfId="21360" xr:uid="{00000000-0005-0000-0000-0000BB170000}"/>
    <cellStyle name="20% - Accent2 2 3 6 2 2 3 2" xfId="58698" xr:uid="{00000000-0005-0000-0000-0000BC170000}"/>
    <cellStyle name="20% - Accent2 2 3 6 2 2 4" xfId="34379" xr:uid="{00000000-0005-0000-0000-0000BD170000}"/>
    <cellStyle name="20% - Accent2 2 3 6 2 2 5" xfId="45539" xr:uid="{00000000-0005-0000-0000-0000BE170000}"/>
    <cellStyle name="20% - Accent2 2 3 6 2 3" xfId="10564" xr:uid="{00000000-0005-0000-0000-0000BF170000}"/>
    <cellStyle name="20% - Accent2 2 3 6 2 3 2" xfId="23723" xr:uid="{00000000-0005-0000-0000-0000C0170000}"/>
    <cellStyle name="20% - Accent2 2 3 6 2 3 2 2" xfId="61061" xr:uid="{00000000-0005-0000-0000-0000C1170000}"/>
    <cellStyle name="20% - Accent2 2 3 6 2 3 3" xfId="37091" xr:uid="{00000000-0005-0000-0000-0000C2170000}"/>
    <cellStyle name="20% - Accent2 2 3 6 2 3 4" xfId="47902" xr:uid="{00000000-0005-0000-0000-0000C3170000}"/>
    <cellStyle name="20% - Accent2 2 3 6 2 4" xfId="5841" xr:uid="{00000000-0005-0000-0000-0000C4170000}"/>
    <cellStyle name="20% - Accent2 2 3 6 2 4 2" xfId="19000" xr:uid="{00000000-0005-0000-0000-0000C5170000}"/>
    <cellStyle name="20% - Accent2 2 3 6 2 4 2 2" xfId="56338" xr:uid="{00000000-0005-0000-0000-0000C6170000}"/>
    <cellStyle name="20% - Accent2 2 3 6 2 4 3" xfId="31667" xr:uid="{00000000-0005-0000-0000-0000C7170000}"/>
    <cellStyle name="20% - Accent2 2 3 6 2 4 4" xfId="43179" xr:uid="{00000000-0005-0000-0000-0000C8170000}"/>
    <cellStyle name="20% - Accent2 2 3 6 2 5" xfId="15288" xr:uid="{00000000-0005-0000-0000-0000C9170000}"/>
    <cellStyle name="20% - Accent2 2 3 6 2 5 2" xfId="52626" xr:uid="{00000000-0005-0000-0000-0000CA170000}"/>
    <cellStyle name="20% - Accent2 2 3 6 2 6" xfId="28785" xr:uid="{00000000-0005-0000-0000-0000CB170000}"/>
    <cellStyle name="20% - Accent2 2 3 6 2 7" xfId="39465" xr:uid="{00000000-0005-0000-0000-0000CC170000}"/>
    <cellStyle name="20% - Accent2 2 3 6 3" xfId="3476" xr:uid="{00000000-0005-0000-0000-0000CD170000}"/>
    <cellStyle name="20% - Accent2 2 3 6 3 2" xfId="11744" xr:uid="{00000000-0005-0000-0000-0000CE170000}"/>
    <cellStyle name="20% - Accent2 2 3 6 3 2 2" xfId="24903" xr:uid="{00000000-0005-0000-0000-0000CF170000}"/>
    <cellStyle name="20% - Accent2 2 3 6 3 2 2 2" xfId="62241" xr:uid="{00000000-0005-0000-0000-0000D0170000}"/>
    <cellStyle name="20% - Accent2 2 3 6 3 2 3" xfId="49082" xr:uid="{00000000-0005-0000-0000-0000D1170000}"/>
    <cellStyle name="20% - Accent2 2 3 6 3 3" xfId="7021" xr:uid="{00000000-0005-0000-0000-0000D2170000}"/>
    <cellStyle name="20% - Accent2 2 3 6 3 3 2" xfId="20180" xr:uid="{00000000-0005-0000-0000-0000D3170000}"/>
    <cellStyle name="20% - Accent2 2 3 6 3 3 2 2" xfId="57518" xr:uid="{00000000-0005-0000-0000-0000D4170000}"/>
    <cellStyle name="20% - Accent2 2 3 6 3 3 3" xfId="44359" xr:uid="{00000000-0005-0000-0000-0000D5170000}"/>
    <cellStyle name="20% - Accent2 2 3 6 3 4" xfId="16637" xr:uid="{00000000-0005-0000-0000-0000D6170000}"/>
    <cellStyle name="20% - Accent2 2 3 6 3 4 2" xfId="53975" xr:uid="{00000000-0005-0000-0000-0000D7170000}"/>
    <cellStyle name="20% - Accent2 2 3 6 3 5" xfId="33030" xr:uid="{00000000-0005-0000-0000-0000D8170000}"/>
    <cellStyle name="20% - Accent2 2 3 6 3 6" xfId="40814" xr:uid="{00000000-0005-0000-0000-0000D9170000}"/>
    <cellStyle name="20% - Accent2 2 3 6 4" xfId="9384" xr:uid="{00000000-0005-0000-0000-0000DA170000}"/>
    <cellStyle name="20% - Accent2 2 3 6 4 2" xfId="22543" xr:uid="{00000000-0005-0000-0000-0000DB170000}"/>
    <cellStyle name="20% - Accent2 2 3 6 4 2 2" xfId="59881" xr:uid="{00000000-0005-0000-0000-0000DC170000}"/>
    <cellStyle name="20% - Accent2 2 3 6 4 3" xfId="35742" xr:uid="{00000000-0005-0000-0000-0000DD170000}"/>
    <cellStyle name="20% - Accent2 2 3 6 4 4" xfId="46722" xr:uid="{00000000-0005-0000-0000-0000DE170000}"/>
    <cellStyle name="20% - Accent2 2 3 6 5" xfId="4661" xr:uid="{00000000-0005-0000-0000-0000DF170000}"/>
    <cellStyle name="20% - Accent2 2 3 6 5 2" xfId="17820" xr:uid="{00000000-0005-0000-0000-0000E0170000}"/>
    <cellStyle name="20% - Accent2 2 3 6 5 2 2" xfId="55158" xr:uid="{00000000-0005-0000-0000-0000E1170000}"/>
    <cellStyle name="20% - Accent2 2 3 6 5 3" xfId="30318" xr:uid="{00000000-0005-0000-0000-0000E2170000}"/>
    <cellStyle name="20% - Accent2 2 3 6 5 4" xfId="41999" xr:uid="{00000000-0005-0000-0000-0000E3170000}"/>
    <cellStyle name="20% - Accent2 2 3 6 6" xfId="14108" xr:uid="{00000000-0005-0000-0000-0000E4170000}"/>
    <cellStyle name="20% - Accent2 2 3 6 6 2" xfId="51446" xr:uid="{00000000-0005-0000-0000-0000E5170000}"/>
    <cellStyle name="20% - Accent2 2 3 6 7" xfId="27436" xr:uid="{00000000-0005-0000-0000-0000E6170000}"/>
    <cellStyle name="20% - Accent2 2 3 6 8" xfId="38285" xr:uid="{00000000-0005-0000-0000-0000E7170000}"/>
    <cellStyle name="20% - Accent2 2 3 7" xfId="1116" xr:uid="{00000000-0005-0000-0000-0000E8170000}"/>
    <cellStyle name="20% - Accent2 2 3 7 2" xfId="2296" xr:uid="{00000000-0005-0000-0000-0000E9170000}"/>
    <cellStyle name="20% - Accent2 2 3 7 2 2" xfId="8370" xr:uid="{00000000-0005-0000-0000-0000EA170000}"/>
    <cellStyle name="20% - Accent2 2 3 7 2 2 2" xfId="13093" xr:uid="{00000000-0005-0000-0000-0000EB170000}"/>
    <cellStyle name="20% - Accent2 2 3 7 2 2 2 2" xfId="26252" xr:uid="{00000000-0005-0000-0000-0000EC170000}"/>
    <cellStyle name="20% - Accent2 2 3 7 2 2 2 2 2" xfId="63590" xr:uid="{00000000-0005-0000-0000-0000ED170000}"/>
    <cellStyle name="20% - Accent2 2 3 7 2 2 2 3" xfId="50431" xr:uid="{00000000-0005-0000-0000-0000EE170000}"/>
    <cellStyle name="20% - Accent2 2 3 7 2 2 3" xfId="21529" xr:uid="{00000000-0005-0000-0000-0000EF170000}"/>
    <cellStyle name="20% - Accent2 2 3 7 2 2 3 2" xfId="58867" xr:uid="{00000000-0005-0000-0000-0000F0170000}"/>
    <cellStyle name="20% - Accent2 2 3 7 2 2 4" xfId="34548" xr:uid="{00000000-0005-0000-0000-0000F1170000}"/>
    <cellStyle name="20% - Accent2 2 3 7 2 2 5" xfId="45708" xr:uid="{00000000-0005-0000-0000-0000F2170000}"/>
    <cellStyle name="20% - Accent2 2 3 7 2 3" xfId="10733" xr:uid="{00000000-0005-0000-0000-0000F3170000}"/>
    <cellStyle name="20% - Accent2 2 3 7 2 3 2" xfId="23892" xr:uid="{00000000-0005-0000-0000-0000F4170000}"/>
    <cellStyle name="20% - Accent2 2 3 7 2 3 2 2" xfId="61230" xr:uid="{00000000-0005-0000-0000-0000F5170000}"/>
    <cellStyle name="20% - Accent2 2 3 7 2 3 3" xfId="37260" xr:uid="{00000000-0005-0000-0000-0000F6170000}"/>
    <cellStyle name="20% - Accent2 2 3 7 2 3 4" xfId="48071" xr:uid="{00000000-0005-0000-0000-0000F7170000}"/>
    <cellStyle name="20% - Accent2 2 3 7 2 4" xfId="6010" xr:uid="{00000000-0005-0000-0000-0000F8170000}"/>
    <cellStyle name="20% - Accent2 2 3 7 2 4 2" xfId="19169" xr:uid="{00000000-0005-0000-0000-0000F9170000}"/>
    <cellStyle name="20% - Accent2 2 3 7 2 4 2 2" xfId="56507" xr:uid="{00000000-0005-0000-0000-0000FA170000}"/>
    <cellStyle name="20% - Accent2 2 3 7 2 4 3" xfId="31836" xr:uid="{00000000-0005-0000-0000-0000FB170000}"/>
    <cellStyle name="20% - Accent2 2 3 7 2 4 4" xfId="43348" xr:uid="{00000000-0005-0000-0000-0000FC170000}"/>
    <cellStyle name="20% - Accent2 2 3 7 2 5" xfId="15457" xr:uid="{00000000-0005-0000-0000-0000FD170000}"/>
    <cellStyle name="20% - Accent2 2 3 7 2 5 2" xfId="52795" xr:uid="{00000000-0005-0000-0000-0000FE170000}"/>
    <cellStyle name="20% - Accent2 2 3 7 2 6" xfId="28954" xr:uid="{00000000-0005-0000-0000-0000FF170000}"/>
    <cellStyle name="20% - Accent2 2 3 7 2 7" xfId="39634" xr:uid="{00000000-0005-0000-0000-000000180000}"/>
    <cellStyle name="20% - Accent2 2 3 7 3" xfId="3645" xr:uid="{00000000-0005-0000-0000-000001180000}"/>
    <cellStyle name="20% - Accent2 2 3 7 3 2" xfId="11913" xr:uid="{00000000-0005-0000-0000-000002180000}"/>
    <cellStyle name="20% - Accent2 2 3 7 3 2 2" xfId="25072" xr:uid="{00000000-0005-0000-0000-000003180000}"/>
    <cellStyle name="20% - Accent2 2 3 7 3 2 2 2" xfId="62410" xr:uid="{00000000-0005-0000-0000-000004180000}"/>
    <cellStyle name="20% - Accent2 2 3 7 3 2 3" xfId="49251" xr:uid="{00000000-0005-0000-0000-000005180000}"/>
    <cellStyle name="20% - Accent2 2 3 7 3 3" xfId="7190" xr:uid="{00000000-0005-0000-0000-000006180000}"/>
    <cellStyle name="20% - Accent2 2 3 7 3 3 2" xfId="20349" xr:uid="{00000000-0005-0000-0000-000007180000}"/>
    <cellStyle name="20% - Accent2 2 3 7 3 3 2 2" xfId="57687" xr:uid="{00000000-0005-0000-0000-000008180000}"/>
    <cellStyle name="20% - Accent2 2 3 7 3 3 3" xfId="44528" xr:uid="{00000000-0005-0000-0000-000009180000}"/>
    <cellStyle name="20% - Accent2 2 3 7 3 4" xfId="16806" xr:uid="{00000000-0005-0000-0000-00000A180000}"/>
    <cellStyle name="20% - Accent2 2 3 7 3 4 2" xfId="54144" xr:uid="{00000000-0005-0000-0000-00000B180000}"/>
    <cellStyle name="20% - Accent2 2 3 7 3 5" xfId="33199" xr:uid="{00000000-0005-0000-0000-00000C180000}"/>
    <cellStyle name="20% - Accent2 2 3 7 3 6" xfId="40983" xr:uid="{00000000-0005-0000-0000-00000D180000}"/>
    <cellStyle name="20% - Accent2 2 3 7 4" xfId="9553" xr:uid="{00000000-0005-0000-0000-00000E180000}"/>
    <cellStyle name="20% - Accent2 2 3 7 4 2" xfId="22712" xr:uid="{00000000-0005-0000-0000-00000F180000}"/>
    <cellStyle name="20% - Accent2 2 3 7 4 2 2" xfId="60050" xr:uid="{00000000-0005-0000-0000-000010180000}"/>
    <cellStyle name="20% - Accent2 2 3 7 4 3" xfId="35911" xr:uid="{00000000-0005-0000-0000-000011180000}"/>
    <cellStyle name="20% - Accent2 2 3 7 4 4" xfId="46891" xr:uid="{00000000-0005-0000-0000-000012180000}"/>
    <cellStyle name="20% - Accent2 2 3 7 5" xfId="4830" xr:uid="{00000000-0005-0000-0000-000013180000}"/>
    <cellStyle name="20% - Accent2 2 3 7 5 2" xfId="17989" xr:uid="{00000000-0005-0000-0000-000014180000}"/>
    <cellStyle name="20% - Accent2 2 3 7 5 2 2" xfId="55327" xr:uid="{00000000-0005-0000-0000-000015180000}"/>
    <cellStyle name="20% - Accent2 2 3 7 5 3" xfId="30487" xr:uid="{00000000-0005-0000-0000-000016180000}"/>
    <cellStyle name="20% - Accent2 2 3 7 5 4" xfId="42168" xr:uid="{00000000-0005-0000-0000-000017180000}"/>
    <cellStyle name="20% - Accent2 2 3 7 6" xfId="14277" xr:uid="{00000000-0005-0000-0000-000018180000}"/>
    <cellStyle name="20% - Accent2 2 3 7 6 2" xfId="51615" xr:uid="{00000000-0005-0000-0000-000019180000}"/>
    <cellStyle name="20% - Accent2 2 3 7 7" xfId="27605" xr:uid="{00000000-0005-0000-0000-00001A180000}"/>
    <cellStyle name="20% - Accent2 2 3 7 8" xfId="38454" xr:uid="{00000000-0005-0000-0000-00001B180000}"/>
    <cellStyle name="20% - Accent2 2 3 8" xfId="1313" xr:uid="{00000000-0005-0000-0000-00001C180000}"/>
    <cellStyle name="20% - Accent2 2 3 8 2" xfId="2662" xr:uid="{00000000-0005-0000-0000-00001D180000}"/>
    <cellStyle name="20% - Accent2 2 3 8 2 2" xfId="12110" xr:uid="{00000000-0005-0000-0000-00001E180000}"/>
    <cellStyle name="20% - Accent2 2 3 8 2 2 2" xfId="25269" xr:uid="{00000000-0005-0000-0000-00001F180000}"/>
    <cellStyle name="20% - Accent2 2 3 8 2 2 2 2" xfId="62607" xr:uid="{00000000-0005-0000-0000-000020180000}"/>
    <cellStyle name="20% - Accent2 2 3 8 2 2 3" xfId="33565" xr:uid="{00000000-0005-0000-0000-000021180000}"/>
    <cellStyle name="20% - Accent2 2 3 8 2 2 4" xfId="49448" xr:uid="{00000000-0005-0000-0000-000022180000}"/>
    <cellStyle name="20% - Accent2 2 3 8 2 3" xfId="7387" xr:uid="{00000000-0005-0000-0000-000023180000}"/>
    <cellStyle name="20% - Accent2 2 3 8 2 3 2" xfId="20546" xr:uid="{00000000-0005-0000-0000-000024180000}"/>
    <cellStyle name="20% - Accent2 2 3 8 2 3 2 2" xfId="57884" xr:uid="{00000000-0005-0000-0000-000025180000}"/>
    <cellStyle name="20% - Accent2 2 3 8 2 3 3" xfId="36277" xr:uid="{00000000-0005-0000-0000-000026180000}"/>
    <cellStyle name="20% - Accent2 2 3 8 2 3 4" xfId="44725" xr:uid="{00000000-0005-0000-0000-000027180000}"/>
    <cellStyle name="20% - Accent2 2 3 8 2 4" xfId="15823" xr:uid="{00000000-0005-0000-0000-000028180000}"/>
    <cellStyle name="20% - Accent2 2 3 8 2 4 2" xfId="30853" xr:uid="{00000000-0005-0000-0000-000029180000}"/>
    <cellStyle name="20% - Accent2 2 3 8 2 4 3" xfId="53161" xr:uid="{00000000-0005-0000-0000-00002A180000}"/>
    <cellStyle name="20% - Accent2 2 3 8 2 5" xfId="27971" xr:uid="{00000000-0005-0000-0000-00002B180000}"/>
    <cellStyle name="20% - Accent2 2 3 8 2 6" xfId="40000" xr:uid="{00000000-0005-0000-0000-00002C180000}"/>
    <cellStyle name="20% - Accent2 2 3 8 3" xfId="9750" xr:uid="{00000000-0005-0000-0000-00002D180000}"/>
    <cellStyle name="20% - Accent2 2 3 8 3 2" xfId="22909" xr:uid="{00000000-0005-0000-0000-00002E180000}"/>
    <cellStyle name="20% - Accent2 2 3 8 3 2 2" xfId="60247" xr:uid="{00000000-0005-0000-0000-00002F180000}"/>
    <cellStyle name="20% - Accent2 2 3 8 3 3" xfId="32216" xr:uid="{00000000-0005-0000-0000-000030180000}"/>
    <cellStyle name="20% - Accent2 2 3 8 3 4" xfId="47088" xr:uid="{00000000-0005-0000-0000-000031180000}"/>
    <cellStyle name="20% - Accent2 2 3 8 4" xfId="5027" xr:uid="{00000000-0005-0000-0000-000032180000}"/>
    <cellStyle name="20% - Accent2 2 3 8 4 2" xfId="18186" xr:uid="{00000000-0005-0000-0000-000033180000}"/>
    <cellStyle name="20% - Accent2 2 3 8 4 2 2" xfId="55524" xr:uid="{00000000-0005-0000-0000-000034180000}"/>
    <cellStyle name="20% - Accent2 2 3 8 4 3" xfId="34928" xr:uid="{00000000-0005-0000-0000-000035180000}"/>
    <cellStyle name="20% - Accent2 2 3 8 4 4" xfId="42365" xr:uid="{00000000-0005-0000-0000-000036180000}"/>
    <cellStyle name="20% - Accent2 2 3 8 5" xfId="14474" xr:uid="{00000000-0005-0000-0000-000037180000}"/>
    <cellStyle name="20% - Accent2 2 3 8 5 2" xfId="29504" xr:uid="{00000000-0005-0000-0000-000038180000}"/>
    <cellStyle name="20% - Accent2 2 3 8 5 3" xfId="51812" xr:uid="{00000000-0005-0000-0000-000039180000}"/>
    <cellStyle name="20% - Accent2 2 3 8 6" xfId="26622" xr:uid="{00000000-0005-0000-0000-00003A180000}"/>
    <cellStyle name="20% - Accent2 2 3 8 7" xfId="38651" xr:uid="{00000000-0005-0000-0000-00003B180000}"/>
    <cellStyle name="20% - Accent2 2 3 9" xfId="2465" xr:uid="{00000000-0005-0000-0000-00003C180000}"/>
    <cellStyle name="20% - Accent2 2 3 9 2" xfId="10930" xr:uid="{00000000-0005-0000-0000-00003D180000}"/>
    <cellStyle name="20% - Accent2 2 3 9 2 2" xfId="24089" xr:uid="{00000000-0005-0000-0000-00003E180000}"/>
    <cellStyle name="20% - Accent2 2 3 9 2 2 2" xfId="61427" xr:uid="{00000000-0005-0000-0000-00003F180000}"/>
    <cellStyle name="20% - Accent2 2 3 9 2 3" xfId="33368" xr:uid="{00000000-0005-0000-0000-000040180000}"/>
    <cellStyle name="20% - Accent2 2 3 9 2 4" xfId="48268" xr:uid="{00000000-0005-0000-0000-000041180000}"/>
    <cellStyle name="20% - Accent2 2 3 9 3" xfId="6207" xr:uid="{00000000-0005-0000-0000-000042180000}"/>
    <cellStyle name="20% - Accent2 2 3 9 3 2" xfId="19366" xr:uid="{00000000-0005-0000-0000-000043180000}"/>
    <cellStyle name="20% - Accent2 2 3 9 3 2 2" xfId="56704" xr:uid="{00000000-0005-0000-0000-000044180000}"/>
    <cellStyle name="20% - Accent2 2 3 9 3 3" xfId="36080" xr:uid="{00000000-0005-0000-0000-000045180000}"/>
    <cellStyle name="20% - Accent2 2 3 9 3 4" xfId="43545" xr:uid="{00000000-0005-0000-0000-000046180000}"/>
    <cellStyle name="20% - Accent2 2 3 9 4" xfId="15626" xr:uid="{00000000-0005-0000-0000-000047180000}"/>
    <cellStyle name="20% - Accent2 2 3 9 4 2" xfId="30656" xr:uid="{00000000-0005-0000-0000-000048180000}"/>
    <cellStyle name="20% - Accent2 2 3 9 4 3" xfId="52964" xr:uid="{00000000-0005-0000-0000-000049180000}"/>
    <cellStyle name="20% - Accent2 2 3 9 5" xfId="27774" xr:uid="{00000000-0005-0000-0000-00004A180000}"/>
    <cellStyle name="20% - Accent2 2 3 9 6" xfId="39803" xr:uid="{00000000-0005-0000-0000-00004B180000}"/>
    <cellStyle name="20% - Accent2 2 4" xfId="75" xr:uid="{00000000-0005-0000-0000-00004C180000}"/>
    <cellStyle name="20% - Accent2 2 4 10" xfId="8514" xr:uid="{00000000-0005-0000-0000-00004D180000}"/>
    <cellStyle name="20% - Accent2 2 4 10 2" xfId="21673" xr:uid="{00000000-0005-0000-0000-00004E180000}"/>
    <cellStyle name="20% - Accent2 2 4 10 2 2" xfId="59011" xr:uid="{00000000-0005-0000-0000-00004F180000}"/>
    <cellStyle name="20% - Accent2 2 4 10 3" xfId="29336" xr:uid="{00000000-0005-0000-0000-000050180000}"/>
    <cellStyle name="20% - Accent2 2 4 10 4" xfId="45852" xr:uid="{00000000-0005-0000-0000-000051180000}"/>
    <cellStyle name="20% - Accent2 2 4 11" xfId="3791" xr:uid="{00000000-0005-0000-0000-000052180000}"/>
    <cellStyle name="20% - Accent2 2 4 11 2" xfId="16950" xr:uid="{00000000-0005-0000-0000-000053180000}"/>
    <cellStyle name="20% - Accent2 2 4 11 2 2" xfId="54288" xr:uid="{00000000-0005-0000-0000-000054180000}"/>
    <cellStyle name="20% - Accent2 2 4 11 3" xfId="32048" xr:uid="{00000000-0005-0000-0000-000055180000}"/>
    <cellStyle name="20% - Accent2 2 4 11 4" xfId="41129" xr:uid="{00000000-0005-0000-0000-000056180000}"/>
    <cellStyle name="20% - Accent2 2 4 12" xfId="13238" xr:uid="{00000000-0005-0000-0000-000057180000}"/>
    <cellStyle name="20% - Accent2 2 4 12 2" xfId="34760" xr:uid="{00000000-0005-0000-0000-000058180000}"/>
    <cellStyle name="20% - Accent2 2 4 12 3" xfId="50576" xr:uid="{00000000-0005-0000-0000-000059180000}"/>
    <cellStyle name="20% - Accent2 2 4 13" xfId="29167" xr:uid="{00000000-0005-0000-0000-00005A180000}"/>
    <cellStyle name="20% - Accent2 2 4 14" xfId="26454" xr:uid="{00000000-0005-0000-0000-00005B180000}"/>
    <cellStyle name="20% - Accent2 2 4 15" xfId="37415" xr:uid="{00000000-0005-0000-0000-00005C180000}"/>
    <cellStyle name="20% - Accent2 2 4 2" xfId="187" xr:uid="{00000000-0005-0000-0000-00005D180000}"/>
    <cellStyle name="20% - Accent2 2 4 2 2" xfId="608" xr:uid="{00000000-0005-0000-0000-00005E180000}"/>
    <cellStyle name="20% - Accent2 2 4 2 2 2" xfId="1790" xr:uid="{00000000-0005-0000-0000-00005F180000}"/>
    <cellStyle name="20% - Accent2 2 4 2 2 2 2" xfId="7864" xr:uid="{00000000-0005-0000-0000-000060180000}"/>
    <cellStyle name="20% - Accent2 2 4 2 2 2 2 2" xfId="12587" xr:uid="{00000000-0005-0000-0000-000061180000}"/>
    <cellStyle name="20% - Accent2 2 4 2 2 2 2 2 2" xfId="25746" xr:uid="{00000000-0005-0000-0000-000062180000}"/>
    <cellStyle name="20% - Accent2 2 4 2 2 2 2 2 2 2" xfId="63084" xr:uid="{00000000-0005-0000-0000-000063180000}"/>
    <cellStyle name="20% - Accent2 2 4 2 2 2 2 2 3" xfId="49925" xr:uid="{00000000-0005-0000-0000-000064180000}"/>
    <cellStyle name="20% - Accent2 2 4 2 2 2 2 3" xfId="21023" xr:uid="{00000000-0005-0000-0000-000065180000}"/>
    <cellStyle name="20% - Accent2 2 4 2 2 2 2 3 2" xfId="58361" xr:uid="{00000000-0005-0000-0000-000066180000}"/>
    <cellStyle name="20% - Accent2 2 4 2 2 2 2 4" xfId="34042" xr:uid="{00000000-0005-0000-0000-000067180000}"/>
    <cellStyle name="20% - Accent2 2 4 2 2 2 2 5" xfId="45202" xr:uid="{00000000-0005-0000-0000-000068180000}"/>
    <cellStyle name="20% - Accent2 2 4 2 2 2 3" xfId="10227" xr:uid="{00000000-0005-0000-0000-000069180000}"/>
    <cellStyle name="20% - Accent2 2 4 2 2 2 3 2" xfId="23386" xr:uid="{00000000-0005-0000-0000-00006A180000}"/>
    <cellStyle name="20% - Accent2 2 4 2 2 2 3 2 2" xfId="60724" xr:uid="{00000000-0005-0000-0000-00006B180000}"/>
    <cellStyle name="20% - Accent2 2 4 2 2 2 3 3" xfId="36754" xr:uid="{00000000-0005-0000-0000-00006C180000}"/>
    <cellStyle name="20% - Accent2 2 4 2 2 2 3 4" xfId="47565" xr:uid="{00000000-0005-0000-0000-00006D180000}"/>
    <cellStyle name="20% - Accent2 2 4 2 2 2 4" xfId="5504" xr:uid="{00000000-0005-0000-0000-00006E180000}"/>
    <cellStyle name="20% - Accent2 2 4 2 2 2 4 2" xfId="18663" xr:uid="{00000000-0005-0000-0000-00006F180000}"/>
    <cellStyle name="20% - Accent2 2 4 2 2 2 4 2 2" xfId="56001" xr:uid="{00000000-0005-0000-0000-000070180000}"/>
    <cellStyle name="20% - Accent2 2 4 2 2 2 4 3" xfId="31330" xr:uid="{00000000-0005-0000-0000-000071180000}"/>
    <cellStyle name="20% - Accent2 2 4 2 2 2 4 4" xfId="42842" xr:uid="{00000000-0005-0000-0000-000072180000}"/>
    <cellStyle name="20% - Accent2 2 4 2 2 2 5" xfId="14951" xr:uid="{00000000-0005-0000-0000-000073180000}"/>
    <cellStyle name="20% - Accent2 2 4 2 2 2 5 2" xfId="52289" xr:uid="{00000000-0005-0000-0000-000074180000}"/>
    <cellStyle name="20% - Accent2 2 4 2 2 2 6" xfId="28448" xr:uid="{00000000-0005-0000-0000-000075180000}"/>
    <cellStyle name="20% - Accent2 2 4 2 2 2 7" xfId="39128" xr:uid="{00000000-0005-0000-0000-000076180000}"/>
    <cellStyle name="20% - Accent2 2 4 2 2 3" xfId="3139" xr:uid="{00000000-0005-0000-0000-000077180000}"/>
    <cellStyle name="20% - Accent2 2 4 2 2 3 2" xfId="11407" xr:uid="{00000000-0005-0000-0000-000078180000}"/>
    <cellStyle name="20% - Accent2 2 4 2 2 3 2 2" xfId="24566" xr:uid="{00000000-0005-0000-0000-000079180000}"/>
    <cellStyle name="20% - Accent2 2 4 2 2 3 2 2 2" xfId="61904" xr:uid="{00000000-0005-0000-0000-00007A180000}"/>
    <cellStyle name="20% - Accent2 2 4 2 2 3 2 3" xfId="48745" xr:uid="{00000000-0005-0000-0000-00007B180000}"/>
    <cellStyle name="20% - Accent2 2 4 2 2 3 3" xfId="6684" xr:uid="{00000000-0005-0000-0000-00007C180000}"/>
    <cellStyle name="20% - Accent2 2 4 2 2 3 3 2" xfId="19843" xr:uid="{00000000-0005-0000-0000-00007D180000}"/>
    <cellStyle name="20% - Accent2 2 4 2 2 3 3 2 2" xfId="57181" xr:uid="{00000000-0005-0000-0000-00007E180000}"/>
    <cellStyle name="20% - Accent2 2 4 2 2 3 3 3" xfId="44022" xr:uid="{00000000-0005-0000-0000-00007F180000}"/>
    <cellStyle name="20% - Accent2 2 4 2 2 3 4" xfId="16300" xr:uid="{00000000-0005-0000-0000-000080180000}"/>
    <cellStyle name="20% - Accent2 2 4 2 2 3 4 2" xfId="53638" xr:uid="{00000000-0005-0000-0000-000081180000}"/>
    <cellStyle name="20% - Accent2 2 4 2 2 3 5" xfId="32693" xr:uid="{00000000-0005-0000-0000-000082180000}"/>
    <cellStyle name="20% - Accent2 2 4 2 2 3 6" xfId="40477" xr:uid="{00000000-0005-0000-0000-000083180000}"/>
    <cellStyle name="20% - Accent2 2 4 2 2 4" xfId="9047" xr:uid="{00000000-0005-0000-0000-000084180000}"/>
    <cellStyle name="20% - Accent2 2 4 2 2 4 2" xfId="22206" xr:uid="{00000000-0005-0000-0000-000085180000}"/>
    <cellStyle name="20% - Accent2 2 4 2 2 4 2 2" xfId="59544" xr:uid="{00000000-0005-0000-0000-000086180000}"/>
    <cellStyle name="20% - Accent2 2 4 2 2 4 3" xfId="35405" xr:uid="{00000000-0005-0000-0000-000087180000}"/>
    <cellStyle name="20% - Accent2 2 4 2 2 4 4" xfId="46385" xr:uid="{00000000-0005-0000-0000-000088180000}"/>
    <cellStyle name="20% - Accent2 2 4 2 2 5" xfId="4324" xr:uid="{00000000-0005-0000-0000-000089180000}"/>
    <cellStyle name="20% - Accent2 2 4 2 2 5 2" xfId="17483" xr:uid="{00000000-0005-0000-0000-00008A180000}"/>
    <cellStyle name="20% - Accent2 2 4 2 2 5 2 2" xfId="54821" xr:uid="{00000000-0005-0000-0000-00008B180000}"/>
    <cellStyle name="20% - Accent2 2 4 2 2 5 3" xfId="29981" xr:uid="{00000000-0005-0000-0000-00008C180000}"/>
    <cellStyle name="20% - Accent2 2 4 2 2 5 4" xfId="41662" xr:uid="{00000000-0005-0000-0000-00008D180000}"/>
    <cellStyle name="20% - Accent2 2 4 2 2 6" xfId="13771" xr:uid="{00000000-0005-0000-0000-00008E180000}"/>
    <cellStyle name="20% - Accent2 2 4 2 2 6 2" xfId="51109" xr:uid="{00000000-0005-0000-0000-00008F180000}"/>
    <cellStyle name="20% - Accent2 2 4 2 2 7" xfId="27099" xr:uid="{00000000-0005-0000-0000-000090180000}"/>
    <cellStyle name="20% - Accent2 2 4 2 2 8" xfId="37948" xr:uid="{00000000-0005-0000-0000-000091180000}"/>
    <cellStyle name="20% - Accent2 2 4 2 3" xfId="1369" xr:uid="{00000000-0005-0000-0000-000092180000}"/>
    <cellStyle name="20% - Accent2 2 4 2 3 2" xfId="7443" xr:uid="{00000000-0005-0000-0000-000093180000}"/>
    <cellStyle name="20% - Accent2 2 4 2 3 2 2" xfId="12166" xr:uid="{00000000-0005-0000-0000-000094180000}"/>
    <cellStyle name="20% - Accent2 2 4 2 3 2 2 2" xfId="25325" xr:uid="{00000000-0005-0000-0000-000095180000}"/>
    <cellStyle name="20% - Accent2 2 4 2 3 2 2 2 2" xfId="62663" xr:uid="{00000000-0005-0000-0000-000096180000}"/>
    <cellStyle name="20% - Accent2 2 4 2 3 2 2 3" xfId="49504" xr:uid="{00000000-0005-0000-0000-000097180000}"/>
    <cellStyle name="20% - Accent2 2 4 2 3 2 3" xfId="20602" xr:uid="{00000000-0005-0000-0000-000098180000}"/>
    <cellStyle name="20% - Accent2 2 4 2 3 2 3 2" xfId="57940" xr:uid="{00000000-0005-0000-0000-000099180000}"/>
    <cellStyle name="20% - Accent2 2 4 2 3 2 4" xfId="33621" xr:uid="{00000000-0005-0000-0000-00009A180000}"/>
    <cellStyle name="20% - Accent2 2 4 2 3 2 5" xfId="44781" xr:uid="{00000000-0005-0000-0000-00009B180000}"/>
    <cellStyle name="20% - Accent2 2 4 2 3 3" xfId="9806" xr:uid="{00000000-0005-0000-0000-00009C180000}"/>
    <cellStyle name="20% - Accent2 2 4 2 3 3 2" xfId="22965" xr:uid="{00000000-0005-0000-0000-00009D180000}"/>
    <cellStyle name="20% - Accent2 2 4 2 3 3 2 2" xfId="60303" xr:uid="{00000000-0005-0000-0000-00009E180000}"/>
    <cellStyle name="20% - Accent2 2 4 2 3 3 3" xfId="36333" xr:uid="{00000000-0005-0000-0000-00009F180000}"/>
    <cellStyle name="20% - Accent2 2 4 2 3 3 4" xfId="47144" xr:uid="{00000000-0005-0000-0000-0000A0180000}"/>
    <cellStyle name="20% - Accent2 2 4 2 3 4" xfId="5083" xr:uid="{00000000-0005-0000-0000-0000A1180000}"/>
    <cellStyle name="20% - Accent2 2 4 2 3 4 2" xfId="18242" xr:uid="{00000000-0005-0000-0000-0000A2180000}"/>
    <cellStyle name="20% - Accent2 2 4 2 3 4 2 2" xfId="55580" xr:uid="{00000000-0005-0000-0000-0000A3180000}"/>
    <cellStyle name="20% - Accent2 2 4 2 3 4 3" xfId="30909" xr:uid="{00000000-0005-0000-0000-0000A4180000}"/>
    <cellStyle name="20% - Accent2 2 4 2 3 4 4" xfId="42421" xr:uid="{00000000-0005-0000-0000-0000A5180000}"/>
    <cellStyle name="20% - Accent2 2 4 2 3 5" xfId="14530" xr:uid="{00000000-0005-0000-0000-0000A6180000}"/>
    <cellStyle name="20% - Accent2 2 4 2 3 5 2" xfId="51868" xr:uid="{00000000-0005-0000-0000-0000A7180000}"/>
    <cellStyle name="20% - Accent2 2 4 2 3 6" xfId="28027" xr:uid="{00000000-0005-0000-0000-0000A8180000}"/>
    <cellStyle name="20% - Accent2 2 4 2 3 7" xfId="38707" xr:uid="{00000000-0005-0000-0000-0000A9180000}"/>
    <cellStyle name="20% - Accent2 2 4 2 4" xfId="2718" xr:uid="{00000000-0005-0000-0000-0000AA180000}"/>
    <cellStyle name="20% - Accent2 2 4 2 4 2" xfId="10986" xr:uid="{00000000-0005-0000-0000-0000AB180000}"/>
    <cellStyle name="20% - Accent2 2 4 2 4 2 2" xfId="24145" xr:uid="{00000000-0005-0000-0000-0000AC180000}"/>
    <cellStyle name="20% - Accent2 2 4 2 4 2 2 2" xfId="61483" xr:uid="{00000000-0005-0000-0000-0000AD180000}"/>
    <cellStyle name="20% - Accent2 2 4 2 4 2 3" xfId="48324" xr:uid="{00000000-0005-0000-0000-0000AE180000}"/>
    <cellStyle name="20% - Accent2 2 4 2 4 3" xfId="6263" xr:uid="{00000000-0005-0000-0000-0000AF180000}"/>
    <cellStyle name="20% - Accent2 2 4 2 4 3 2" xfId="19422" xr:uid="{00000000-0005-0000-0000-0000B0180000}"/>
    <cellStyle name="20% - Accent2 2 4 2 4 3 2 2" xfId="56760" xr:uid="{00000000-0005-0000-0000-0000B1180000}"/>
    <cellStyle name="20% - Accent2 2 4 2 4 3 3" xfId="43601" xr:uid="{00000000-0005-0000-0000-0000B2180000}"/>
    <cellStyle name="20% - Accent2 2 4 2 4 4" xfId="15879" xr:uid="{00000000-0005-0000-0000-0000B3180000}"/>
    <cellStyle name="20% - Accent2 2 4 2 4 4 2" xfId="53217" xr:uid="{00000000-0005-0000-0000-0000B4180000}"/>
    <cellStyle name="20% - Accent2 2 4 2 4 5" xfId="32272" xr:uid="{00000000-0005-0000-0000-0000B5180000}"/>
    <cellStyle name="20% - Accent2 2 4 2 4 6" xfId="40056" xr:uid="{00000000-0005-0000-0000-0000B6180000}"/>
    <cellStyle name="20% - Accent2 2 4 2 5" xfId="8626" xr:uid="{00000000-0005-0000-0000-0000B7180000}"/>
    <cellStyle name="20% - Accent2 2 4 2 5 2" xfId="21785" xr:uid="{00000000-0005-0000-0000-0000B8180000}"/>
    <cellStyle name="20% - Accent2 2 4 2 5 2 2" xfId="59123" xr:uid="{00000000-0005-0000-0000-0000B9180000}"/>
    <cellStyle name="20% - Accent2 2 4 2 5 3" xfId="34984" xr:uid="{00000000-0005-0000-0000-0000BA180000}"/>
    <cellStyle name="20% - Accent2 2 4 2 5 4" xfId="45964" xr:uid="{00000000-0005-0000-0000-0000BB180000}"/>
    <cellStyle name="20% - Accent2 2 4 2 6" xfId="3903" xr:uid="{00000000-0005-0000-0000-0000BC180000}"/>
    <cellStyle name="20% - Accent2 2 4 2 6 2" xfId="17062" xr:uid="{00000000-0005-0000-0000-0000BD180000}"/>
    <cellStyle name="20% - Accent2 2 4 2 6 2 2" xfId="54400" xr:uid="{00000000-0005-0000-0000-0000BE180000}"/>
    <cellStyle name="20% - Accent2 2 4 2 6 3" xfId="29560" xr:uid="{00000000-0005-0000-0000-0000BF180000}"/>
    <cellStyle name="20% - Accent2 2 4 2 6 4" xfId="41241" xr:uid="{00000000-0005-0000-0000-0000C0180000}"/>
    <cellStyle name="20% - Accent2 2 4 2 7" xfId="13350" xr:uid="{00000000-0005-0000-0000-0000C1180000}"/>
    <cellStyle name="20% - Accent2 2 4 2 7 2" xfId="50688" xr:uid="{00000000-0005-0000-0000-0000C2180000}"/>
    <cellStyle name="20% - Accent2 2 4 2 8" xfId="26678" xr:uid="{00000000-0005-0000-0000-0000C3180000}"/>
    <cellStyle name="20% - Accent2 2 4 2 9" xfId="37527" xr:uid="{00000000-0005-0000-0000-0000C4180000}"/>
    <cellStyle name="20% - Accent2 2 4 3" xfId="496" xr:uid="{00000000-0005-0000-0000-0000C5180000}"/>
    <cellStyle name="20% - Accent2 2 4 3 2" xfId="1678" xr:uid="{00000000-0005-0000-0000-0000C6180000}"/>
    <cellStyle name="20% - Accent2 2 4 3 2 2" xfId="7752" xr:uid="{00000000-0005-0000-0000-0000C7180000}"/>
    <cellStyle name="20% - Accent2 2 4 3 2 2 2" xfId="12475" xr:uid="{00000000-0005-0000-0000-0000C8180000}"/>
    <cellStyle name="20% - Accent2 2 4 3 2 2 2 2" xfId="25634" xr:uid="{00000000-0005-0000-0000-0000C9180000}"/>
    <cellStyle name="20% - Accent2 2 4 3 2 2 2 2 2" xfId="62972" xr:uid="{00000000-0005-0000-0000-0000CA180000}"/>
    <cellStyle name="20% - Accent2 2 4 3 2 2 2 3" xfId="49813" xr:uid="{00000000-0005-0000-0000-0000CB180000}"/>
    <cellStyle name="20% - Accent2 2 4 3 2 2 3" xfId="20911" xr:uid="{00000000-0005-0000-0000-0000CC180000}"/>
    <cellStyle name="20% - Accent2 2 4 3 2 2 3 2" xfId="58249" xr:uid="{00000000-0005-0000-0000-0000CD180000}"/>
    <cellStyle name="20% - Accent2 2 4 3 2 2 4" xfId="33930" xr:uid="{00000000-0005-0000-0000-0000CE180000}"/>
    <cellStyle name="20% - Accent2 2 4 3 2 2 5" xfId="45090" xr:uid="{00000000-0005-0000-0000-0000CF180000}"/>
    <cellStyle name="20% - Accent2 2 4 3 2 3" xfId="10115" xr:uid="{00000000-0005-0000-0000-0000D0180000}"/>
    <cellStyle name="20% - Accent2 2 4 3 2 3 2" xfId="23274" xr:uid="{00000000-0005-0000-0000-0000D1180000}"/>
    <cellStyle name="20% - Accent2 2 4 3 2 3 2 2" xfId="60612" xr:uid="{00000000-0005-0000-0000-0000D2180000}"/>
    <cellStyle name="20% - Accent2 2 4 3 2 3 3" xfId="36642" xr:uid="{00000000-0005-0000-0000-0000D3180000}"/>
    <cellStyle name="20% - Accent2 2 4 3 2 3 4" xfId="47453" xr:uid="{00000000-0005-0000-0000-0000D4180000}"/>
    <cellStyle name="20% - Accent2 2 4 3 2 4" xfId="5392" xr:uid="{00000000-0005-0000-0000-0000D5180000}"/>
    <cellStyle name="20% - Accent2 2 4 3 2 4 2" xfId="18551" xr:uid="{00000000-0005-0000-0000-0000D6180000}"/>
    <cellStyle name="20% - Accent2 2 4 3 2 4 2 2" xfId="55889" xr:uid="{00000000-0005-0000-0000-0000D7180000}"/>
    <cellStyle name="20% - Accent2 2 4 3 2 4 3" xfId="31218" xr:uid="{00000000-0005-0000-0000-0000D8180000}"/>
    <cellStyle name="20% - Accent2 2 4 3 2 4 4" xfId="42730" xr:uid="{00000000-0005-0000-0000-0000D9180000}"/>
    <cellStyle name="20% - Accent2 2 4 3 2 5" xfId="14839" xr:uid="{00000000-0005-0000-0000-0000DA180000}"/>
    <cellStyle name="20% - Accent2 2 4 3 2 5 2" xfId="52177" xr:uid="{00000000-0005-0000-0000-0000DB180000}"/>
    <cellStyle name="20% - Accent2 2 4 3 2 6" xfId="28336" xr:uid="{00000000-0005-0000-0000-0000DC180000}"/>
    <cellStyle name="20% - Accent2 2 4 3 2 7" xfId="39016" xr:uid="{00000000-0005-0000-0000-0000DD180000}"/>
    <cellStyle name="20% - Accent2 2 4 3 3" xfId="3027" xr:uid="{00000000-0005-0000-0000-0000DE180000}"/>
    <cellStyle name="20% - Accent2 2 4 3 3 2" xfId="11295" xr:uid="{00000000-0005-0000-0000-0000DF180000}"/>
    <cellStyle name="20% - Accent2 2 4 3 3 2 2" xfId="24454" xr:uid="{00000000-0005-0000-0000-0000E0180000}"/>
    <cellStyle name="20% - Accent2 2 4 3 3 2 2 2" xfId="61792" xr:uid="{00000000-0005-0000-0000-0000E1180000}"/>
    <cellStyle name="20% - Accent2 2 4 3 3 2 3" xfId="48633" xr:uid="{00000000-0005-0000-0000-0000E2180000}"/>
    <cellStyle name="20% - Accent2 2 4 3 3 3" xfId="6572" xr:uid="{00000000-0005-0000-0000-0000E3180000}"/>
    <cellStyle name="20% - Accent2 2 4 3 3 3 2" xfId="19731" xr:uid="{00000000-0005-0000-0000-0000E4180000}"/>
    <cellStyle name="20% - Accent2 2 4 3 3 3 2 2" xfId="57069" xr:uid="{00000000-0005-0000-0000-0000E5180000}"/>
    <cellStyle name="20% - Accent2 2 4 3 3 3 3" xfId="43910" xr:uid="{00000000-0005-0000-0000-0000E6180000}"/>
    <cellStyle name="20% - Accent2 2 4 3 3 4" xfId="16188" xr:uid="{00000000-0005-0000-0000-0000E7180000}"/>
    <cellStyle name="20% - Accent2 2 4 3 3 4 2" xfId="53526" xr:uid="{00000000-0005-0000-0000-0000E8180000}"/>
    <cellStyle name="20% - Accent2 2 4 3 3 5" xfId="32581" xr:uid="{00000000-0005-0000-0000-0000E9180000}"/>
    <cellStyle name="20% - Accent2 2 4 3 3 6" xfId="40365" xr:uid="{00000000-0005-0000-0000-0000EA180000}"/>
    <cellStyle name="20% - Accent2 2 4 3 4" xfId="8935" xr:uid="{00000000-0005-0000-0000-0000EB180000}"/>
    <cellStyle name="20% - Accent2 2 4 3 4 2" xfId="22094" xr:uid="{00000000-0005-0000-0000-0000EC180000}"/>
    <cellStyle name="20% - Accent2 2 4 3 4 2 2" xfId="59432" xr:uid="{00000000-0005-0000-0000-0000ED180000}"/>
    <cellStyle name="20% - Accent2 2 4 3 4 3" xfId="35293" xr:uid="{00000000-0005-0000-0000-0000EE180000}"/>
    <cellStyle name="20% - Accent2 2 4 3 4 4" xfId="46273" xr:uid="{00000000-0005-0000-0000-0000EF180000}"/>
    <cellStyle name="20% - Accent2 2 4 3 5" xfId="4212" xr:uid="{00000000-0005-0000-0000-0000F0180000}"/>
    <cellStyle name="20% - Accent2 2 4 3 5 2" xfId="17371" xr:uid="{00000000-0005-0000-0000-0000F1180000}"/>
    <cellStyle name="20% - Accent2 2 4 3 5 2 2" xfId="54709" xr:uid="{00000000-0005-0000-0000-0000F2180000}"/>
    <cellStyle name="20% - Accent2 2 4 3 5 3" xfId="29869" xr:uid="{00000000-0005-0000-0000-0000F3180000}"/>
    <cellStyle name="20% - Accent2 2 4 3 5 4" xfId="41550" xr:uid="{00000000-0005-0000-0000-0000F4180000}"/>
    <cellStyle name="20% - Accent2 2 4 3 6" xfId="13659" xr:uid="{00000000-0005-0000-0000-0000F5180000}"/>
    <cellStyle name="20% - Accent2 2 4 3 6 2" xfId="50997" xr:uid="{00000000-0005-0000-0000-0000F6180000}"/>
    <cellStyle name="20% - Accent2 2 4 3 7" xfId="26987" xr:uid="{00000000-0005-0000-0000-0000F7180000}"/>
    <cellStyle name="20% - Accent2 2 4 3 8" xfId="37836" xr:uid="{00000000-0005-0000-0000-0000F8180000}"/>
    <cellStyle name="20% - Accent2 2 4 4" xfId="384" xr:uid="{00000000-0005-0000-0000-0000F9180000}"/>
    <cellStyle name="20% - Accent2 2 4 4 2" xfId="1566" xr:uid="{00000000-0005-0000-0000-0000FA180000}"/>
    <cellStyle name="20% - Accent2 2 4 4 2 2" xfId="7640" xr:uid="{00000000-0005-0000-0000-0000FB180000}"/>
    <cellStyle name="20% - Accent2 2 4 4 2 2 2" xfId="12363" xr:uid="{00000000-0005-0000-0000-0000FC180000}"/>
    <cellStyle name="20% - Accent2 2 4 4 2 2 2 2" xfId="25522" xr:uid="{00000000-0005-0000-0000-0000FD180000}"/>
    <cellStyle name="20% - Accent2 2 4 4 2 2 2 2 2" xfId="62860" xr:uid="{00000000-0005-0000-0000-0000FE180000}"/>
    <cellStyle name="20% - Accent2 2 4 4 2 2 2 3" xfId="49701" xr:uid="{00000000-0005-0000-0000-0000FF180000}"/>
    <cellStyle name="20% - Accent2 2 4 4 2 2 3" xfId="20799" xr:uid="{00000000-0005-0000-0000-000000190000}"/>
    <cellStyle name="20% - Accent2 2 4 4 2 2 3 2" xfId="58137" xr:uid="{00000000-0005-0000-0000-000001190000}"/>
    <cellStyle name="20% - Accent2 2 4 4 2 2 4" xfId="33818" xr:uid="{00000000-0005-0000-0000-000002190000}"/>
    <cellStyle name="20% - Accent2 2 4 4 2 2 5" xfId="44978" xr:uid="{00000000-0005-0000-0000-000003190000}"/>
    <cellStyle name="20% - Accent2 2 4 4 2 3" xfId="10003" xr:uid="{00000000-0005-0000-0000-000004190000}"/>
    <cellStyle name="20% - Accent2 2 4 4 2 3 2" xfId="23162" xr:uid="{00000000-0005-0000-0000-000005190000}"/>
    <cellStyle name="20% - Accent2 2 4 4 2 3 2 2" xfId="60500" xr:uid="{00000000-0005-0000-0000-000006190000}"/>
    <cellStyle name="20% - Accent2 2 4 4 2 3 3" xfId="36530" xr:uid="{00000000-0005-0000-0000-000007190000}"/>
    <cellStyle name="20% - Accent2 2 4 4 2 3 4" xfId="47341" xr:uid="{00000000-0005-0000-0000-000008190000}"/>
    <cellStyle name="20% - Accent2 2 4 4 2 4" xfId="5280" xr:uid="{00000000-0005-0000-0000-000009190000}"/>
    <cellStyle name="20% - Accent2 2 4 4 2 4 2" xfId="18439" xr:uid="{00000000-0005-0000-0000-00000A190000}"/>
    <cellStyle name="20% - Accent2 2 4 4 2 4 2 2" xfId="55777" xr:uid="{00000000-0005-0000-0000-00000B190000}"/>
    <cellStyle name="20% - Accent2 2 4 4 2 4 3" xfId="31106" xr:uid="{00000000-0005-0000-0000-00000C190000}"/>
    <cellStyle name="20% - Accent2 2 4 4 2 4 4" xfId="42618" xr:uid="{00000000-0005-0000-0000-00000D190000}"/>
    <cellStyle name="20% - Accent2 2 4 4 2 5" xfId="14727" xr:uid="{00000000-0005-0000-0000-00000E190000}"/>
    <cellStyle name="20% - Accent2 2 4 4 2 5 2" xfId="52065" xr:uid="{00000000-0005-0000-0000-00000F190000}"/>
    <cellStyle name="20% - Accent2 2 4 4 2 6" xfId="28224" xr:uid="{00000000-0005-0000-0000-000010190000}"/>
    <cellStyle name="20% - Accent2 2 4 4 2 7" xfId="38904" xr:uid="{00000000-0005-0000-0000-000011190000}"/>
    <cellStyle name="20% - Accent2 2 4 4 3" xfId="2915" xr:uid="{00000000-0005-0000-0000-000012190000}"/>
    <cellStyle name="20% - Accent2 2 4 4 3 2" xfId="11183" xr:uid="{00000000-0005-0000-0000-000013190000}"/>
    <cellStyle name="20% - Accent2 2 4 4 3 2 2" xfId="24342" xr:uid="{00000000-0005-0000-0000-000014190000}"/>
    <cellStyle name="20% - Accent2 2 4 4 3 2 2 2" xfId="61680" xr:uid="{00000000-0005-0000-0000-000015190000}"/>
    <cellStyle name="20% - Accent2 2 4 4 3 2 3" xfId="48521" xr:uid="{00000000-0005-0000-0000-000016190000}"/>
    <cellStyle name="20% - Accent2 2 4 4 3 3" xfId="6460" xr:uid="{00000000-0005-0000-0000-000017190000}"/>
    <cellStyle name="20% - Accent2 2 4 4 3 3 2" xfId="19619" xr:uid="{00000000-0005-0000-0000-000018190000}"/>
    <cellStyle name="20% - Accent2 2 4 4 3 3 2 2" xfId="56957" xr:uid="{00000000-0005-0000-0000-000019190000}"/>
    <cellStyle name="20% - Accent2 2 4 4 3 3 3" xfId="43798" xr:uid="{00000000-0005-0000-0000-00001A190000}"/>
    <cellStyle name="20% - Accent2 2 4 4 3 4" xfId="16076" xr:uid="{00000000-0005-0000-0000-00001B190000}"/>
    <cellStyle name="20% - Accent2 2 4 4 3 4 2" xfId="53414" xr:uid="{00000000-0005-0000-0000-00001C190000}"/>
    <cellStyle name="20% - Accent2 2 4 4 3 5" xfId="32469" xr:uid="{00000000-0005-0000-0000-00001D190000}"/>
    <cellStyle name="20% - Accent2 2 4 4 3 6" xfId="40253" xr:uid="{00000000-0005-0000-0000-00001E190000}"/>
    <cellStyle name="20% - Accent2 2 4 4 4" xfId="8823" xr:uid="{00000000-0005-0000-0000-00001F190000}"/>
    <cellStyle name="20% - Accent2 2 4 4 4 2" xfId="21982" xr:uid="{00000000-0005-0000-0000-000020190000}"/>
    <cellStyle name="20% - Accent2 2 4 4 4 2 2" xfId="59320" xr:uid="{00000000-0005-0000-0000-000021190000}"/>
    <cellStyle name="20% - Accent2 2 4 4 4 3" xfId="35181" xr:uid="{00000000-0005-0000-0000-000022190000}"/>
    <cellStyle name="20% - Accent2 2 4 4 4 4" xfId="46161" xr:uid="{00000000-0005-0000-0000-000023190000}"/>
    <cellStyle name="20% - Accent2 2 4 4 5" xfId="4100" xr:uid="{00000000-0005-0000-0000-000024190000}"/>
    <cellStyle name="20% - Accent2 2 4 4 5 2" xfId="17259" xr:uid="{00000000-0005-0000-0000-000025190000}"/>
    <cellStyle name="20% - Accent2 2 4 4 5 2 2" xfId="54597" xr:uid="{00000000-0005-0000-0000-000026190000}"/>
    <cellStyle name="20% - Accent2 2 4 4 5 3" xfId="29757" xr:uid="{00000000-0005-0000-0000-000027190000}"/>
    <cellStyle name="20% - Accent2 2 4 4 5 4" xfId="41438" xr:uid="{00000000-0005-0000-0000-000028190000}"/>
    <cellStyle name="20% - Accent2 2 4 4 6" xfId="13547" xr:uid="{00000000-0005-0000-0000-000029190000}"/>
    <cellStyle name="20% - Accent2 2 4 4 6 2" xfId="50885" xr:uid="{00000000-0005-0000-0000-00002A190000}"/>
    <cellStyle name="20% - Accent2 2 4 4 7" xfId="26875" xr:uid="{00000000-0005-0000-0000-00002B190000}"/>
    <cellStyle name="20% - Accent2 2 4 4 8" xfId="37724" xr:uid="{00000000-0005-0000-0000-00002C190000}"/>
    <cellStyle name="20% - Accent2 2 4 5" xfId="805" xr:uid="{00000000-0005-0000-0000-00002D190000}"/>
    <cellStyle name="20% - Accent2 2 4 5 2" xfId="1987" xr:uid="{00000000-0005-0000-0000-00002E190000}"/>
    <cellStyle name="20% - Accent2 2 4 5 2 2" xfId="8061" xr:uid="{00000000-0005-0000-0000-00002F190000}"/>
    <cellStyle name="20% - Accent2 2 4 5 2 2 2" xfId="12784" xr:uid="{00000000-0005-0000-0000-000030190000}"/>
    <cellStyle name="20% - Accent2 2 4 5 2 2 2 2" xfId="25943" xr:uid="{00000000-0005-0000-0000-000031190000}"/>
    <cellStyle name="20% - Accent2 2 4 5 2 2 2 2 2" xfId="63281" xr:uid="{00000000-0005-0000-0000-000032190000}"/>
    <cellStyle name="20% - Accent2 2 4 5 2 2 2 3" xfId="50122" xr:uid="{00000000-0005-0000-0000-000033190000}"/>
    <cellStyle name="20% - Accent2 2 4 5 2 2 3" xfId="21220" xr:uid="{00000000-0005-0000-0000-000034190000}"/>
    <cellStyle name="20% - Accent2 2 4 5 2 2 3 2" xfId="58558" xr:uid="{00000000-0005-0000-0000-000035190000}"/>
    <cellStyle name="20% - Accent2 2 4 5 2 2 4" xfId="34239" xr:uid="{00000000-0005-0000-0000-000036190000}"/>
    <cellStyle name="20% - Accent2 2 4 5 2 2 5" xfId="45399" xr:uid="{00000000-0005-0000-0000-000037190000}"/>
    <cellStyle name="20% - Accent2 2 4 5 2 3" xfId="10424" xr:uid="{00000000-0005-0000-0000-000038190000}"/>
    <cellStyle name="20% - Accent2 2 4 5 2 3 2" xfId="23583" xr:uid="{00000000-0005-0000-0000-000039190000}"/>
    <cellStyle name="20% - Accent2 2 4 5 2 3 2 2" xfId="60921" xr:uid="{00000000-0005-0000-0000-00003A190000}"/>
    <cellStyle name="20% - Accent2 2 4 5 2 3 3" xfId="36951" xr:uid="{00000000-0005-0000-0000-00003B190000}"/>
    <cellStyle name="20% - Accent2 2 4 5 2 3 4" xfId="47762" xr:uid="{00000000-0005-0000-0000-00003C190000}"/>
    <cellStyle name="20% - Accent2 2 4 5 2 4" xfId="5701" xr:uid="{00000000-0005-0000-0000-00003D190000}"/>
    <cellStyle name="20% - Accent2 2 4 5 2 4 2" xfId="18860" xr:uid="{00000000-0005-0000-0000-00003E190000}"/>
    <cellStyle name="20% - Accent2 2 4 5 2 4 2 2" xfId="56198" xr:uid="{00000000-0005-0000-0000-00003F190000}"/>
    <cellStyle name="20% - Accent2 2 4 5 2 4 3" xfId="31527" xr:uid="{00000000-0005-0000-0000-000040190000}"/>
    <cellStyle name="20% - Accent2 2 4 5 2 4 4" xfId="43039" xr:uid="{00000000-0005-0000-0000-000041190000}"/>
    <cellStyle name="20% - Accent2 2 4 5 2 5" xfId="15148" xr:uid="{00000000-0005-0000-0000-000042190000}"/>
    <cellStyle name="20% - Accent2 2 4 5 2 5 2" xfId="52486" xr:uid="{00000000-0005-0000-0000-000043190000}"/>
    <cellStyle name="20% - Accent2 2 4 5 2 6" xfId="28645" xr:uid="{00000000-0005-0000-0000-000044190000}"/>
    <cellStyle name="20% - Accent2 2 4 5 2 7" xfId="39325" xr:uid="{00000000-0005-0000-0000-000045190000}"/>
    <cellStyle name="20% - Accent2 2 4 5 3" xfId="3336" xr:uid="{00000000-0005-0000-0000-000046190000}"/>
    <cellStyle name="20% - Accent2 2 4 5 3 2" xfId="11604" xr:uid="{00000000-0005-0000-0000-000047190000}"/>
    <cellStyle name="20% - Accent2 2 4 5 3 2 2" xfId="24763" xr:uid="{00000000-0005-0000-0000-000048190000}"/>
    <cellStyle name="20% - Accent2 2 4 5 3 2 2 2" xfId="62101" xr:uid="{00000000-0005-0000-0000-000049190000}"/>
    <cellStyle name="20% - Accent2 2 4 5 3 2 3" xfId="48942" xr:uid="{00000000-0005-0000-0000-00004A190000}"/>
    <cellStyle name="20% - Accent2 2 4 5 3 3" xfId="6881" xr:uid="{00000000-0005-0000-0000-00004B190000}"/>
    <cellStyle name="20% - Accent2 2 4 5 3 3 2" xfId="20040" xr:uid="{00000000-0005-0000-0000-00004C190000}"/>
    <cellStyle name="20% - Accent2 2 4 5 3 3 2 2" xfId="57378" xr:uid="{00000000-0005-0000-0000-00004D190000}"/>
    <cellStyle name="20% - Accent2 2 4 5 3 3 3" xfId="44219" xr:uid="{00000000-0005-0000-0000-00004E190000}"/>
    <cellStyle name="20% - Accent2 2 4 5 3 4" xfId="16497" xr:uid="{00000000-0005-0000-0000-00004F190000}"/>
    <cellStyle name="20% - Accent2 2 4 5 3 4 2" xfId="53835" xr:uid="{00000000-0005-0000-0000-000050190000}"/>
    <cellStyle name="20% - Accent2 2 4 5 3 5" xfId="32890" xr:uid="{00000000-0005-0000-0000-000051190000}"/>
    <cellStyle name="20% - Accent2 2 4 5 3 6" xfId="40674" xr:uid="{00000000-0005-0000-0000-000052190000}"/>
    <cellStyle name="20% - Accent2 2 4 5 4" xfId="9244" xr:uid="{00000000-0005-0000-0000-000053190000}"/>
    <cellStyle name="20% - Accent2 2 4 5 4 2" xfId="22403" xr:uid="{00000000-0005-0000-0000-000054190000}"/>
    <cellStyle name="20% - Accent2 2 4 5 4 2 2" xfId="59741" xr:uid="{00000000-0005-0000-0000-000055190000}"/>
    <cellStyle name="20% - Accent2 2 4 5 4 3" xfId="35602" xr:uid="{00000000-0005-0000-0000-000056190000}"/>
    <cellStyle name="20% - Accent2 2 4 5 4 4" xfId="46582" xr:uid="{00000000-0005-0000-0000-000057190000}"/>
    <cellStyle name="20% - Accent2 2 4 5 5" xfId="4521" xr:uid="{00000000-0005-0000-0000-000058190000}"/>
    <cellStyle name="20% - Accent2 2 4 5 5 2" xfId="17680" xr:uid="{00000000-0005-0000-0000-000059190000}"/>
    <cellStyle name="20% - Accent2 2 4 5 5 2 2" xfId="55018" xr:uid="{00000000-0005-0000-0000-00005A190000}"/>
    <cellStyle name="20% - Accent2 2 4 5 5 3" xfId="30178" xr:uid="{00000000-0005-0000-0000-00005B190000}"/>
    <cellStyle name="20% - Accent2 2 4 5 5 4" xfId="41859" xr:uid="{00000000-0005-0000-0000-00005C190000}"/>
    <cellStyle name="20% - Accent2 2 4 5 6" xfId="13968" xr:uid="{00000000-0005-0000-0000-00005D190000}"/>
    <cellStyle name="20% - Accent2 2 4 5 6 2" xfId="51306" xr:uid="{00000000-0005-0000-0000-00005E190000}"/>
    <cellStyle name="20% - Accent2 2 4 5 7" xfId="27296" xr:uid="{00000000-0005-0000-0000-00005F190000}"/>
    <cellStyle name="20% - Accent2 2 4 5 8" xfId="38145" xr:uid="{00000000-0005-0000-0000-000060190000}"/>
    <cellStyle name="20% - Accent2 2 4 6" xfId="974" xr:uid="{00000000-0005-0000-0000-000061190000}"/>
    <cellStyle name="20% - Accent2 2 4 6 2" xfId="2156" xr:uid="{00000000-0005-0000-0000-000062190000}"/>
    <cellStyle name="20% - Accent2 2 4 6 2 2" xfId="8230" xr:uid="{00000000-0005-0000-0000-000063190000}"/>
    <cellStyle name="20% - Accent2 2 4 6 2 2 2" xfId="12953" xr:uid="{00000000-0005-0000-0000-000064190000}"/>
    <cellStyle name="20% - Accent2 2 4 6 2 2 2 2" xfId="26112" xr:uid="{00000000-0005-0000-0000-000065190000}"/>
    <cellStyle name="20% - Accent2 2 4 6 2 2 2 2 2" xfId="63450" xr:uid="{00000000-0005-0000-0000-000066190000}"/>
    <cellStyle name="20% - Accent2 2 4 6 2 2 2 3" xfId="50291" xr:uid="{00000000-0005-0000-0000-000067190000}"/>
    <cellStyle name="20% - Accent2 2 4 6 2 2 3" xfId="21389" xr:uid="{00000000-0005-0000-0000-000068190000}"/>
    <cellStyle name="20% - Accent2 2 4 6 2 2 3 2" xfId="58727" xr:uid="{00000000-0005-0000-0000-000069190000}"/>
    <cellStyle name="20% - Accent2 2 4 6 2 2 4" xfId="34408" xr:uid="{00000000-0005-0000-0000-00006A190000}"/>
    <cellStyle name="20% - Accent2 2 4 6 2 2 5" xfId="45568" xr:uid="{00000000-0005-0000-0000-00006B190000}"/>
    <cellStyle name="20% - Accent2 2 4 6 2 3" xfId="10593" xr:uid="{00000000-0005-0000-0000-00006C190000}"/>
    <cellStyle name="20% - Accent2 2 4 6 2 3 2" xfId="23752" xr:uid="{00000000-0005-0000-0000-00006D190000}"/>
    <cellStyle name="20% - Accent2 2 4 6 2 3 2 2" xfId="61090" xr:uid="{00000000-0005-0000-0000-00006E190000}"/>
    <cellStyle name="20% - Accent2 2 4 6 2 3 3" xfId="37120" xr:uid="{00000000-0005-0000-0000-00006F190000}"/>
    <cellStyle name="20% - Accent2 2 4 6 2 3 4" xfId="47931" xr:uid="{00000000-0005-0000-0000-000070190000}"/>
    <cellStyle name="20% - Accent2 2 4 6 2 4" xfId="5870" xr:uid="{00000000-0005-0000-0000-000071190000}"/>
    <cellStyle name="20% - Accent2 2 4 6 2 4 2" xfId="19029" xr:uid="{00000000-0005-0000-0000-000072190000}"/>
    <cellStyle name="20% - Accent2 2 4 6 2 4 2 2" xfId="56367" xr:uid="{00000000-0005-0000-0000-000073190000}"/>
    <cellStyle name="20% - Accent2 2 4 6 2 4 3" xfId="31696" xr:uid="{00000000-0005-0000-0000-000074190000}"/>
    <cellStyle name="20% - Accent2 2 4 6 2 4 4" xfId="43208" xr:uid="{00000000-0005-0000-0000-000075190000}"/>
    <cellStyle name="20% - Accent2 2 4 6 2 5" xfId="15317" xr:uid="{00000000-0005-0000-0000-000076190000}"/>
    <cellStyle name="20% - Accent2 2 4 6 2 5 2" xfId="52655" xr:uid="{00000000-0005-0000-0000-000077190000}"/>
    <cellStyle name="20% - Accent2 2 4 6 2 6" xfId="28814" xr:uid="{00000000-0005-0000-0000-000078190000}"/>
    <cellStyle name="20% - Accent2 2 4 6 2 7" xfId="39494" xr:uid="{00000000-0005-0000-0000-000079190000}"/>
    <cellStyle name="20% - Accent2 2 4 6 3" xfId="3505" xr:uid="{00000000-0005-0000-0000-00007A190000}"/>
    <cellStyle name="20% - Accent2 2 4 6 3 2" xfId="11773" xr:uid="{00000000-0005-0000-0000-00007B190000}"/>
    <cellStyle name="20% - Accent2 2 4 6 3 2 2" xfId="24932" xr:uid="{00000000-0005-0000-0000-00007C190000}"/>
    <cellStyle name="20% - Accent2 2 4 6 3 2 2 2" xfId="62270" xr:uid="{00000000-0005-0000-0000-00007D190000}"/>
    <cellStyle name="20% - Accent2 2 4 6 3 2 3" xfId="49111" xr:uid="{00000000-0005-0000-0000-00007E190000}"/>
    <cellStyle name="20% - Accent2 2 4 6 3 3" xfId="7050" xr:uid="{00000000-0005-0000-0000-00007F190000}"/>
    <cellStyle name="20% - Accent2 2 4 6 3 3 2" xfId="20209" xr:uid="{00000000-0005-0000-0000-000080190000}"/>
    <cellStyle name="20% - Accent2 2 4 6 3 3 2 2" xfId="57547" xr:uid="{00000000-0005-0000-0000-000081190000}"/>
    <cellStyle name="20% - Accent2 2 4 6 3 3 3" xfId="44388" xr:uid="{00000000-0005-0000-0000-000082190000}"/>
    <cellStyle name="20% - Accent2 2 4 6 3 4" xfId="16666" xr:uid="{00000000-0005-0000-0000-000083190000}"/>
    <cellStyle name="20% - Accent2 2 4 6 3 4 2" xfId="54004" xr:uid="{00000000-0005-0000-0000-000084190000}"/>
    <cellStyle name="20% - Accent2 2 4 6 3 5" xfId="33059" xr:uid="{00000000-0005-0000-0000-000085190000}"/>
    <cellStyle name="20% - Accent2 2 4 6 3 6" xfId="40843" xr:uid="{00000000-0005-0000-0000-000086190000}"/>
    <cellStyle name="20% - Accent2 2 4 6 4" xfId="9413" xr:uid="{00000000-0005-0000-0000-000087190000}"/>
    <cellStyle name="20% - Accent2 2 4 6 4 2" xfId="22572" xr:uid="{00000000-0005-0000-0000-000088190000}"/>
    <cellStyle name="20% - Accent2 2 4 6 4 2 2" xfId="59910" xr:uid="{00000000-0005-0000-0000-000089190000}"/>
    <cellStyle name="20% - Accent2 2 4 6 4 3" xfId="35771" xr:uid="{00000000-0005-0000-0000-00008A190000}"/>
    <cellStyle name="20% - Accent2 2 4 6 4 4" xfId="46751" xr:uid="{00000000-0005-0000-0000-00008B190000}"/>
    <cellStyle name="20% - Accent2 2 4 6 5" xfId="4690" xr:uid="{00000000-0005-0000-0000-00008C190000}"/>
    <cellStyle name="20% - Accent2 2 4 6 5 2" xfId="17849" xr:uid="{00000000-0005-0000-0000-00008D190000}"/>
    <cellStyle name="20% - Accent2 2 4 6 5 2 2" xfId="55187" xr:uid="{00000000-0005-0000-0000-00008E190000}"/>
    <cellStyle name="20% - Accent2 2 4 6 5 3" xfId="30347" xr:uid="{00000000-0005-0000-0000-00008F190000}"/>
    <cellStyle name="20% - Accent2 2 4 6 5 4" xfId="42028" xr:uid="{00000000-0005-0000-0000-000090190000}"/>
    <cellStyle name="20% - Accent2 2 4 6 6" xfId="14137" xr:uid="{00000000-0005-0000-0000-000091190000}"/>
    <cellStyle name="20% - Accent2 2 4 6 6 2" xfId="51475" xr:uid="{00000000-0005-0000-0000-000092190000}"/>
    <cellStyle name="20% - Accent2 2 4 6 7" xfId="27465" xr:uid="{00000000-0005-0000-0000-000093190000}"/>
    <cellStyle name="20% - Accent2 2 4 6 8" xfId="38314" xr:uid="{00000000-0005-0000-0000-000094190000}"/>
    <cellStyle name="20% - Accent2 2 4 7" xfId="1145" xr:uid="{00000000-0005-0000-0000-000095190000}"/>
    <cellStyle name="20% - Accent2 2 4 7 2" xfId="2325" xr:uid="{00000000-0005-0000-0000-000096190000}"/>
    <cellStyle name="20% - Accent2 2 4 7 2 2" xfId="8399" xr:uid="{00000000-0005-0000-0000-000097190000}"/>
    <cellStyle name="20% - Accent2 2 4 7 2 2 2" xfId="13122" xr:uid="{00000000-0005-0000-0000-000098190000}"/>
    <cellStyle name="20% - Accent2 2 4 7 2 2 2 2" xfId="26281" xr:uid="{00000000-0005-0000-0000-000099190000}"/>
    <cellStyle name="20% - Accent2 2 4 7 2 2 2 2 2" xfId="63619" xr:uid="{00000000-0005-0000-0000-00009A190000}"/>
    <cellStyle name="20% - Accent2 2 4 7 2 2 2 3" xfId="50460" xr:uid="{00000000-0005-0000-0000-00009B190000}"/>
    <cellStyle name="20% - Accent2 2 4 7 2 2 3" xfId="21558" xr:uid="{00000000-0005-0000-0000-00009C190000}"/>
    <cellStyle name="20% - Accent2 2 4 7 2 2 3 2" xfId="58896" xr:uid="{00000000-0005-0000-0000-00009D190000}"/>
    <cellStyle name="20% - Accent2 2 4 7 2 2 4" xfId="34577" xr:uid="{00000000-0005-0000-0000-00009E190000}"/>
    <cellStyle name="20% - Accent2 2 4 7 2 2 5" xfId="45737" xr:uid="{00000000-0005-0000-0000-00009F190000}"/>
    <cellStyle name="20% - Accent2 2 4 7 2 3" xfId="10762" xr:uid="{00000000-0005-0000-0000-0000A0190000}"/>
    <cellStyle name="20% - Accent2 2 4 7 2 3 2" xfId="23921" xr:uid="{00000000-0005-0000-0000-0000A1190000}"/>
    <cellStyle name="20% - Accent2 2 4 7 2 3 2 2" xfId="61259" xr:uid="{00000000-0005-0000-0000-0000A2190000}"/>
    <cellStyle name="20% - Accent2 2 4 7 2 3 3" xfId="37289" xr:uid="{00000000-0005-0000-0000-0000A3190000}"/>
    <cellStyle name="20% - Accent2 2 4 7 2 3 4" xfId="48100" xr:uid="{00000000-0005-0000-0000-0000A4190000}"/>
    <cellStyle name="20% - Accent2 2 4 7 2 4" xfId="6039" xr:uid="{00000000-0005-0000-0000-0000A5190000}"/>
    <cellStyle name="20% - Accent2 2 4 7 2 4 2" xfId="19198" xr:uid="{00000000-0005-0000-0000-0000A6190000}"/>
    <cellStyle name="20% - Accent2 2 4 7 2 4 2 2" xfId="56536" xr:uid="{00000000-0005-0000-0000-0000A7190000}"/>
    <cellStyle name="20% - Accent2 2 4 7 2 4 3" xfId="31865" xr:uid="{00000000-0005-0000-0000-0000A8190000}"/>
    <cellStyle name="20% - Accent2 2 4 7 2 4 4" xfId="43377" xr:uid="{00000000-0005-0000-0000-0000A9190000}"/>
    <cellStyle name="20% - Accent2 2 4 7 2 5" xfId="15486" xr:uid="{00000000-0005-0000-0000-0000AA190000}"/>
    <cellStyle name="20% - Accent2 2 4 7 2 5 2" xfId="52824" xr:uid="{00000000-0005-0000-0000-0000AB190000}"/>
    <cellStyle name="20% - Accent2 2 4 7 2 6" xfId="28983" xr:uid="{00000000-0005-0000-0000-0000AC190000}"/>
    <cellStyle name="20% - Accent2 2 4 7 2 7" xfId="39663" xr:uid="{00000000-0005-0000-0000-0000AD190000}"/>
    <cellStyle name="20% - Accent2 2 4 7 3" xfId="3674" xr:uid="{00000000-0005-0000-0000-0000AE190000}"/>
    <cellStyle name="20% - Accent2 2 4 7 3 2" xfId="11942" xr:uid="{00000000-0005-0000-0000-0000AF190000}"/>
    <cellStyle name="20% - Accent2 2 4 7 3 2 2" xfId="25101" xr:uid="{00000000-0005-0000-0000-0000B0190000}"/>
    <cellStyle name="20% - Accent2 2 4 7 3 2 2 2" xfId="62439" xr:uid="{00000000-0005-0000-0000-0000B1190000}"/>
    <cellStyle name="20% - Accent2 2 4 7 3 2 3" xfId="49280" xr:uid="{00000000-0005-0000-0000-0000B2190000}"/>
    <cellStyle name="20% - Accent2 2 4 7 3 3" xfId="7219" xr:uid="{00000000-0005-0000-0000-0000B3190000}"/>
    <cellStyle name="20% - Accent2 2 4 7 3 3 2" xfId="20378" xr:uid="{00000000-0005-0000-0000-0000B4190000}"/>
    <cellStyle name="20% - Accent2 2 4 7 3 3 2 2" xfId="57716" xr:uid="{00000000-0005-0000-0000-0000B5190000}"/>
    <cellStyle name="20% - Accent2 2 4 7 3 3 3" xfId="44557" xr:uid="{00000000-0005-0000-0000-0000B6190000}"/>
    <cellStyle name="20% - Accent2 2 4 7 3 4" xfId="16835" xr:uid="{00000000-0005-0000-0000-0000B7190000}"/>
    <cellStyle name="20% - Accent2 2 4 7 3 4 2" xfId="54173" xr:uid="{00000000-0005-0000-0000-0000B8190000}"/>
    <cellStyle name="20% - Accent2 2 4 7 3 5" xfId="33228" xr:uid="{00000000-0005-0000-0000-0000B9190000}"/>
    <cellStyle name="20% - Accent2 2 4 7 3 6" xfId="41012" xr:uid="{00000000-0005-0000-0000-0000BA190000}"/>
    <cellStyle name="20% - Accent2 2 4 7 4" xfId="9582" xr:uid="{00000000-0005-0000-0000-0000BB190000}"/>
    <cellStyle name="20% - Accent2 2 4 7 4 2" xfId="22741" xr:uid="{00000000-0005-0000-0000-0000BC190000}"/>
    <cellStyle name="20% - Accent2 2 4 7 4 2 2" xfId="60079" xr:uid="{00000000-0005-0000-0000-0000BD190000}"/>
    <cellStyle name="20% - Accent2 2 4 7 4 3" xfId="35940" xr:uid="{00000000-0005-0000-0000-0000BE190000}"/>
    <cellStyle name="20% - Accent2 2 4 7 4 4" xfId="46920" xr:uid="{00000000-0005-0000-0000-0000BF190000}"/>
    <cellStyle name="20% - Accent2 2 4 7 5" xfId="4859" xr:uid="{00000000-0005-0000-0000-0000C0190000}"/>
    <cellStyle name="20% - Accent2 2 4 7 5 2" xfId="18018" xr:uid="{00000000-0005-0000-0000-0000C1190000}"/>
    <cellStyle name="20% - Accent2 2 4 7 5 2 2" xfId="55356" xr:uid="{00000000-0005-0000-0000-0000C2190000}"/>
    <cellStyle name="20% - Accent2 2 4 7 5 3" xfId="30516" xr:uid="{00000000-0005-0000-0000-0000C3190000}"/>
    <cellStyle name="20% - Accent2 2 4 7 5 4" xfId="42197" xr:uid="{00000000-0005-0000-0000-0000C4190000}"/>
    <cellStyle name="20% - Accent2 2 4 7 6" xfId="14306" xr:uid="{00000000-0005-0000-0000-0000C5190000}"/>
    <cellStyle name="20% - Accent2 2 4 7 6 2" xfId="51644" xr:uid="{00000000-0005-0000-0000-0000C6190000}"/>
    <cellStyle name="20% - Accent2 2 4 7 7" xfId="27634" xr:uid="{00000000-0005-0000-0000-0000C7190000}"/>
    <cellStyle name="20% - Accent2 2 4 7 8" xfId="38483" xr:uid="{00000000-0005-0000-0000-0000C8190000}"/>
    <cellStyle name="20% - Accent2 2 4 8" xfId="1257" xr:uid="{00000000-0005-0000-0000-0000C9190000}"/>
    <cellStyle name="20% - Accent2 2 4 8 2" xfId="2606" xr:uid="{00000000-0005-0000-0000-0000CA190000}"/>
    <cellStyle name="20% - Accent2 2 4 8 2 2" xfId="12054" xr:uid="{00000000-0005-0000-0000-0000CB190000}"/>
    <cellStyle name="20% - Accent2 2 4 8 2 2 2" xfId="25213" xr:uid="{00000000-0005-0000-0000-0000CC190000}"/>
    <cellStyle name="20% - Accent2 2 4 8 2 2 2 2" xfId="62551" xr:uid="{00000000-0005-0000-0000-0000CD190000}"/>
    <cellStyle name="20% - Accent2 2 4 8 2 2 3" xfId="33509" xr:uid="{00000000-0005-0000-0000-0000CE190000}"/>
    <cellStyle name="20% - Accent2 2 4 8 2 2 4" xfId="49392" xr:uid="{00000000-0005-0000-0000-0000CF190000}"/>
    <cellStyle name="20% - Accent2 2 4 8 2 3" xfId="7331" xr:uid="{00000000-0005-0000-0000-0000D0190000}"/>
    <cellStyle name="20% - Accent2 2 4 8 2 3 2" xfId="20490" xr:uid="{00000000-0005-0000-0000-0000D1190000}"/>
    <cellStyle name="20% - Accent2 2 4 8 2 3 2 2" xfId="57828" xr:uid="{00000000-0005-0000-0000-0000D2190000}"/>
    <cellStyle name="20% - Accent2 2 4 8 2 3 3" xfId="36221" xr:uid="{00000000-0005-0000-0000-0000D3190000}"/>
    <cellStyle name="20% - Accent2 2 4 8 2 3 4" xfId="44669" xr:uid="{00000000-0005-0000-0000-0000D4190000}"/>
    <cellStyle name="20% - Accent2 2 4 8 2 4" xfId="15767" xr:uid="{00000000-0005-0000-0000-0000D5190000}"/>
    <cellStyle name="20% - Accent2 2 4 8 2 4 2" xfId="30797" xr:uid="{00000000-0005-0000-0000-0000D6190000}"/>
    <cellStyle name="20% - Accent2 2 4 8 2 4 3" xfId="53105" xr:uid="{00000000-0005-0000-0000-0000D7190000}"/>
    <cellStyle name="20% - Accent2 2 4 8 2 5" xfId="27915" xr:uid="{00000000-0005-0000-0000-0000D8190000}"/>
    <cellStyle name="20% - Accent2 2 4 8 2 6" xfId="39944" xr:uid="{00000000-0005-0000-0000-0000D9190000}"/>
    <cellStyle name="20% - Accent2 2 4 8 3" xfId="9694" xr:uid="{00000000-0005-0000-0000-0000DA190000}"/>
    <cellStyle name="20% - Accent2 2 4 8 3 2" xfId="22853" xr:uid="{00000000-0005-0000-0000-0000DB190000}"/>
    <cellStyle name="20% - Accent2 2 4 8 3 2 2" xfId="60191" xr:uid="{00000000-0005-0000-0000-0000DC190000}"/>
    <cellStyle name="20% - Accent2 2 4 8 3 3" xfId="32160" xr:uid="{00000000-0005-0000-0000-0000DD190000}"/>
    <cellStyle name="20% - Accent2 2 4 8 3 4" xfId="47032" xr:uid="{00000000-0005-0000-0000-0000DE190000}"/>
    <cellStyle name="20% - Accent2 2 4 8 4" xfId="4971" xr:uid="{00000000-0005-0000-0000-0000DF190000}"/>
    <cellStyle name="20% - Accent2 2 4 8 4 2" xfId="18130" xr:uid="{00000000-0005-0000-0000-0000E0190000}"/>
    <cellStyle name="20% - Accent2 2 4 8 4 2 2" xfId="55468" xr:uid="{00000000-0005-0000-0000-0000E1190000}"/>
    <cellStyle name="20% - Accent2 2 4 8 4 3" xfId="34872" xr:uid="{00000000-0005-0000-0000-0000E2190000}"/>
    <cellStyle name="20% - Accent2 2 4 8 4 4" xfId="42309" xr:uid="{00000000-0005-0000-0000-0000E3190000}"/>
    <cellStyle name="20% - Accent2 2 4 8 5" xfId="14418" xr:uid="{00000000-0005-0000-0000-0000E4190000}"/>
    <cellStyle name="20% - Accent2 2 4 8 5 2" xfId="29448" xr:uid="{00000000-0005-0000-0000-0000E5190000}"/>
    <cellStyle name="20% - Accent2 2 4 8 5 3" xfId="51756" xr:uid="{00000000-0005-0000-0000-0000E6190000}"/>
    <cellStyle name="20% - Accent2 2 4 8 6" xfId="26566" xr:uid="{00000000-0005-0000-0000-0000E7190000}"/>
    <cellStyle name="20% - Accent2 2 4 8 7" xfId="38595" xr:uid="{00000000-0005-0000-0000-0000E8190000}"/>
    <cellStyle name="20% - Accent2 2 4 9" xfId="2494" xr:uid="{00000000-0005-0000-0000-0000E9190000}"/>
    <cellStyle name="20% - Accent2 2 4 9 2" xfId="10874" xr:uid="{00000000-0005-0000-0000-0000EA190000}"/>
    <cellStyle name="20% - Accent2 2 4 9 2 2" xfId="24033" xr:uid="{00000000-0005-0000-0000-0000EB190000}"/>
    <cellStyle name="20% - Accent2 2 4 9 2 2 2" xfId="61371" xr:uid="{00000000-0005-0000-0000-0000EC190000}"/>
    <cellStyle name="20% - Accent2 2 4 9 2 3" xfId="33397" xr:uid="{00000000-0005-0000-0000-0000ED190000}"/>
    <cellStyle name="20% - Accent2 2 4 9 2 4" xfId="48212" xr:uid="{00000000-0005-0000-0000-0000EE190000}"/>
    <cellStyle name="20% - Accent2 2 4 9 3" xfId="6151" xr:uid="{00000000-0005-0000-0000-0000EF190000}"/>
    <cellStyle name="20% - Accent2 2 4 9 3 2" xfId="19310" xr:uid="{00000000-0005-0000-0000-0000F0190000}"/>
    <cellStyle name="20% - Accent2 2 4 9 3 2 2" xfId="56648" xr:uid="{00000000-0005-0000-0000-0000F1190000}"/>
    <cellStyle name="20% - Accent2 2 4 9 3 3" xfId="36109" xr:uid="{00000000-0005-0000-0000-0000F2190000}"/>
    <cellStyle name="20% - Accent2 2 4 9 3 4" xfId="43489" xr:uid="{00000000-0005-0000-0000-0000F3190000}"/>
    <cellStyle name="20% - Accent2 2 4 9 4" xfId="15655" xr:uid="{00000000-0005-0000-0000-0000F4190000}"/>
    <cellStyle name="20% - Accent2 2 4 9 4 2" xfId="30685" xr:uid="{00000000-0005-0000-0000-0000F5190000}"/>
    <cellStyle name="20% - Accent2 2 4 9 4 3" xfId="52993" xr:uid="{00000000-0005-0000-0000-0000F6190000}"/>
    <cellStyle name="20% - Accent2 2 4 9 5" xfId="27803" xr:uid="{00000000-0005-0000-0000-0000F7190000}"/>
    <cellStyle name="20% - Accent2 2 4 9 6" xfId="39832" xr:uid="{00000000-0005-0000-0000-0000F8190000}"/>
    <cellStyle name="20% - Accent2 2 5" xfId="271" xr:uid="{00000000-0005-0000-0000-0000F9190000}"/>
    <cellStyle name="20% - Accent2 2 5 2" xfId="692" xr:uid="{00000000-0005-0000-0000-0000FA190000}"/>
    <cellStyle name="20% - Accent2 2 5 2 2" xfId="1874" xr:uid="{00000000-0005-0000-0000-0000FB190000}"/>
    <cellStyle name="20% - Accent2 2 5 2 2 2" xfId="7948" xr:uid="{00000000-0005-0000-0000-0000FC190000}"/>
    <cellStyle name="20% - Accent2 2 5 2 2 2 2" xfId="12671" xr:uid="{00000000-0005-0000-0000-0000FD190000}"/>
    <cellStyle name="20% - Accent2 2 5 2 2 2 2 2" xfId="25830" xr:uid="{00000000-0005-0000-0000-0000FE190000}"/>
    <cellStyle name="20% - Accent2 2 5 2 2 2 2 2 2" xfId="63168" xr:uid="{00000000-0005-0000-0000-0000FF190000}"/>
    <cellStyle name="20% - Accent2 2 5 2 2 2 2 3" xfId="50009" xr:uid="{00000000-0005-0000-0000-0000001A0000}"/>
    <cellStyle name="20% - Accent2 2 5 2 2 2 3" xfId="21107" xr:uid="{00000000-0005-0000-0000-0000011A0000}"/>
    <cellStyle name="20% - Accent2 2 5 2 2 2 3 2" xfId="58445" xr:uid="{00000000-0005-0000-0000-0000021A0000}"/>
    <cellStyle name="20% - Accent2 2 5 2 2 2 4" xfId="34126" xr:uid="{00000000-0005-0000-0000-0000031A0000}"/>
    <cellStyle name="20% - Accent2 2 5 2 2 2 5" xfId="45286" xr:uid="{00000000-0005-0000-0000-0000041A0000}"/>
    <cellStyle name="20% - Accent2 2 5 2 2 3" xfId="10311" xr:uid="{00000000-0005-0000-0000-0000051A0000}"/>
    <cellStyle name="20% - Accent2 2 5 2 2 3 2" xfId="23470" xr:uid="{00000000-0005-0000-0000-0000061A0000}"/>
    <cellStyle name="20% - Accent2 2 5 2 2 3 2 2" xfId="60808" xr:uid="{00000000-0005-0000-0000-0000071A0000}"/>
    <cellStyle name="20% - Accent2 2 5 2 2 3 3" xfId="36838" xr:uid="{00000000-0005-0000-0000-0000081A0000}"/>
    <cellStyle name="20% - Accent2 2 5 2 2 3 4" xfId="47649" xr:uid="{00000000-0005-0000-0000-0000091A0000}"/>
    <cellStyle name="20% - Accent2 2 5 2 2 4" xfId="5588" xr:uid="{00000000-0005-0000-0000-00000A1A0000}"/>
    <cellStyle name="20% - Accent2 2 5 2 2 4 2" xfId="18747" xr:uid="{00000000-0005-0000-0000-00000B1A0000}"/>
    <cellStyle name="20% - Accent2 2 5 2 2 4 2 2" xfId="56085" xr:uid="{00000000-0005-0000-0000-00000C1A0000}"/>
    <cellStyle name="20% - Accent2 2 5 2 2 4 3" xfId="31414" xr:uid="{00000000-0005-0000-0000-00000D1A0000}"/>
    <cellStyle name="20% - Accent2 2 5 2 2 4 4" xfId="42926" xr:uid="{00000000-0005-0000-0000-00000E1A0000}"/>
    <cellStyle name="20% - Accent2 2 5 2 2 5" xfId="15035" xr:uid="{00000000-0005-0000-0000-00000F1A0000}"/>
    <cellStyle name="20% - Accent2 2 5 2 2 5 2" xfId="52373" xr:uid="{00000000-0005-0000-0000-0000101A0000}"/>
    <cellStyle name="20% - Accent2 2 5 2 2 6" xfId="28532" xr:uid="{00000000-0005-0000-0000-0000111A0000}"/>
    <cellStyle name="20% - Accent2 2 5 2 2 7" xfId="39212" xr:uid="{00000000-0005-0000-0000-0000121A0000}"/>
    <cellStyle name="20% - Accent2 2 5 2 3" xfId="3223" xr:uid="{00000000-0005-0000-0000-0000131A0000}"/>
    <cellStyle name="20% - Accent2 2 5 2 3 2" xfId="11491" xr:uid="{00000000-0005-0000-0000-0000141A0000}"/>
    <cellStyle name="20% - Accent2 2 5 2 3 2 2" xfId="24650" xr:uid="{00000000-0005-0000-0000-0000151A0000}"/>
    <cellStyle name="20% - Accent2 2 5 2 3 2 2 2" xfId="61988" xr:uid="{00000000-0005-0000-0000-0000161A0000}"/>
    <cellStyle name="20% - Accent2 2 5 2 3 2 3" xfId="48829" xr:uid="{00000000-0005-0000-0000-0000171A0000}"/>
    <cellStyle name="20% - Accent2 2 5 2 3 3" xfId="6768" xr:uid="{00000000-0005-0000-0000-0000181A0000}"/>
    <cellStyle name="20% - Accent2 2 5 2 3 3 2" xfId="19927" xr:uid="{00000000-0005-0000-0000-0000191A0000}"/>
    <cellStyle name="20% - Accent2 2 5 2 3 3 2 2" xfId="57265" xr:uid="{00000000-0005-0000-0000-00001A1A0000}"/>
    <cellStyle name="20% - Accent2 2 5 2 3 3 3" xfId="44106" xr:uid="{00000000-0005-0000-0000-00001B1A0000}"/>
    <cellStyle name="20% - Accent2 2 5 2 3 4" xfId="16384" xr:uid="{00000000-0005-0000-0000-00001C1A0000}"/>
    <cellStyle name="20% - Accent2 2 5 2 3 4 2" xfId="53722" xr:uid="{00000000-0005-0000-0000-00001D1A0000}"/>
    <cellStyle name="20% - Accent2 2 5 2 3 5" xfId="32777" xr:uid="{00000000-0005-0000-0000-00001E1A0000}"/>
    <cellStyle name="20% - Accent2 2 5 2 3 6" xfId="40561" xr:uid="{00000000-0005-0000-0000-00001F1A0000}"/>
    <cellStyle name="20% - Accent2 2 5 2 4" xfId="9131" xr:uid="{00000000-0005-0000-0000-0000201A0000}"/>
    <cellStyle name="20% - Accent2 2 5 2 4 2" xfId="22290" xr:uid="{00000000-0005-0000-0000-0000211A0000}"/>
    <cellStyle name="20% - Accent2 2 5 2 4 2 2" xfId="59628" xr:uid="{00000000-0005-0000-0000-0000221A0000}"/>
    <cellStyle name="20% - Accent2 2 5 2 4 3" xfId="35489" xr:uid="{00000000-0005-0000-0000-0000231A0000}"/>
    <cellStyle name="20% - Accent2 2 5 2 4 4" xfId="46469" xr:uid="{00000000-0005-0000-0000-0000241A0000}"/>
    <cellStyle name="20% - Accent2 2 5 2 5" xfId="4408" xr:uid="{00000000-0005-0000-0000-0000251A0000}"/>
    <cellStyle name="20% - Accent2 2 5 2 5 2" xfId="17567" xr:uid="{00000000-0005-0000-0000-0000261A0000}"/>
    <cellStyle name="20% - Accent2 2 5 2 5 2 2" xfId="54905" xr:uid="{00000000-0005-0000-0000-0000271A0000}"/>
    <cellStyle name="20% - Accent2 2 5 2 5 3" xfId="30065" xr:uid="{00000000-0005-0000-0000-0000281A0000}"/>
    <cellStyle name="20% - Accent2 2 5 2 5 4" xfId="41746" xr:uid="{00000000-0005-0000-0000-0000291A0000}"/>
    <cellStyle name="20% - Accent2 2 5 2 6" xfId="13855" xr:uid="{00000000-0005-0000-0000-00002A1A0000}"/>
    <cellStyle name="20% - Accent2 2 5 2 6 2" xfId="51193" xr:uid="{00000000-0005-0000-0000-00002B1A0000}"/>
    <cellStyle name="20% - Accent2 2 5 2 7" xfId="27183" xr:uid="{00000000-0005-0000-0000-00002C1A0000}"/>
    <cellStyle name="20% - Accent2 2 5 2 8" xfId="38032" xr:uid="{00000000-0005-0000-0000-00002D1A0000}"/>
    <cellStyle name="20% - Accent2 2 5 3" xfId="1453" xr:uid="{00000000-0005-0000-0000-00002E1A0000}"/>
    <cellStyle name="20% - Accent2 2 5 3 2" xfId="7527" xr:uid="{00000000-0005-0000-0000-00002F1A0000}"/>
    <cellStyle name="20% - Accent2 2 5 3 2 2" xfId="12250" xr:uid="{00000000-0005-0000-0000-0000301A0000}"/>
    <cellStyle name="20% - Accent2 2 5 3 2 2 2" xfId="25409" xr:uid="{00000000-0005-0000-0000-0000311A0000}"/>
    <cellStyle name="20% - Accent2 2 5 3 2 2 2 2" xfId="62747" xr:uid="{00000000-0005-0000-0000-0000321A0000}"/>
    <cellStyle name="20% - Accent2 2 5 3 2 2 3" xfId="49588" xr:uid="{00000000-0005-0000-0000-0000331A0000}"/>
    <cellStyle name="20% - Accent2 2 5 3 2 3" xfId="20686" xr:uid="{00000000-0005-0000-0000-0000341A0000}"/>
    <cellStyle name="20% - Accent2 2 5 3 2 3 2" xfId="58024" xr:uid="{00000000-0005-0000-0000-0000351A0000}"/>
    <cellStyle name="20% - Accent2 2 5 3 2 4" xfId="33705" xr:uid="{00000000-0005-0000-0000-0000361A0000}"/>
    <cellStyle name="20% - Accent2 2 5 3 2 5" xfId="44865" xr:uid="{00000000-0005-0000-0000-0000371A0000}"/>
    <cellStyle name="20% - Accent2 2 5 3 3" xfId="9890" xr:uid="{00000000-0005-0000-0000-0000381A0000}"/>
    <cellStyle name="20% - Accent2 2 5 3 3 2" xfId="23049" xr:uid="{00000000-0005-0000-0000-0000391A0000}"/>
    <cellStyle name="20% - Accent2 2 5 3 3 2 2" xfId="60387" xr:uid="{00000000-0005-0000-0000-00003A1A0000}"/>
    <cellStyle name="20% - Accent2 2 5 3 3 3" xfId="36417" xr:uid="{00000000-0005-0000-0000-00003B1A0000}"/>
    <cellStyle name="20% - Accent2 2 5 3 3 4" xfId="47228" xr:uid="{00000000-0005-0000-0000-00003C1A0000}"/>
    <cellStyle name="20% - Accent2 2 5 3 4" xfId="5167" xr:uid="{00000000-0005-0000-0000-00003D1A0000}"/>
    <cellStyle name="20% - Accent2 2 5 3 4 2" xfId="18326" xr:uid="{00000000-0005-0000-0000-00003E1A0000}"/>
    <cellStyle name="20% - Accent2 2 5 3 4 2 2" xfId="55664" xr:uid="{00000000-0005-0000-0000-00003F1A0000}"/>
    <cellStyle name="20% - Accent2 2 5 3 4 3" xfId="30993" xr:uid="{00000000-0005-0000-0000-0000401A0000}"/>
    <cellStyle name="20% - Accent2 2 5 3 4 4" xfId="42505" xr:uid="{00000000-0005-0000-0000-0000411A0000}"/>
    <cellStyle name="20% - Accent2 2 5 3 5" xfId="14614" xr:uid="{00000000-0005-0000-0000-0000421A0000}"/>
    <cellStyle name="20% - Accent2 2 5 3 5 2" xfId="51952" xr:uid="{00000000-0005-0000-0000-0000431A0000}"/>
    <cellStyle name="20% - Accent2 2 5 3 6" xfId="28111" xr:uid="{00000000-0005-0000-0000-0000441A0000}"/>
    <cellStyle name="20% - Accent2 2 5 3 7" xfId="38791" xr:uid="{00000000-0005-0000-0000-0000451A0000}"/>
    <cellStyle name="20% - Accent2 2 5 4" xfId="2802" xr:uid="{00000000-0005-0000-0000-0000461A0000}"/>
    <cellStyle name="20% - Accent2 2 5 4 2" xfId="11070" xr:uid="{00000000-0005-0000-0000-0000471A0000}"/>
    <cellStyle name="20% - Accent2 2 5 4 2 2" xfId="24229" xr:uid="{00000000-0005-0000-0000-0000481A0000}"/>
    <cellStyle name="20% - Accent2 2 5 4 2 2 2" xfId="61567" xr:uid="{00000000-0005-0000-0000-0000491A0000}"/>
    <cellStyle name="20% - Accent2 2 5 4 2 3" xfId="48408" xr:uid="{00000000-0005-0000-0000-00004A1A0000}"/>
    <cellStyle name="20% - Accent2 2 5 4 3" xfId="6347" xr:uid="{00000000-0005-0000-0000-00004B1A0000}"/>
    <cellStyle name="20% - Accent2 2 5 4 3 2" xfId="19506" xr:uid="{00000000-0005-0000-0000-00004C1A0000}"/>
    <cellStyle name="20% - Accent2 2 5 4 3 2 2" xfId="56844" xr:uid="{00000000-0005-0000-0000-00004D1A0000}"/>
    <cellStyle name="20% - Accent2 2 5 4 3 3" xfId="43685" xr:uid="{00000000-0005-0000-0000-00004E1A0000}"/>
    <cellStyle name="20% - Accent2 2 5 4 4" xfId="15963" xr:uid="{00000000-0005-0000-0000-00004F1A0000}"/>
    <cellStyle name="20% - Accent2 2 5 4 4 2" xfId="53301" xr:uid="{00000000-0005-0000-0000-0000501A0000}"/>
    <cellStyle name="20% - Accent2 2 5 4 5" xfId="32356" xr:uid="{00000000-0005-0000-0000-0000511A0000}"/>
    <cellStyle name="20% - Accent2 2 5 4 6" xfId="40140" xr:uid="{00000000-0005-0000-0000-0000521A0000}"/>
    <cellStyle name="20% - Accent2 2 5 5" xfId="8710" xr:uid="{00000000-0005-0000-0000-0000531A0000}"/>
    <cellStyle name="20% - Accent2 2 5 5 2" xfId="21869" xr:uid="{00000000-0005-0000-0000-0000541A0000}"/>
    <cellStyle name="20% - Accent2 2 5 5 2 2" xfId="59207" xr:uid="{00000000-0005-0000-0000-0000551A0000}"/>
    <cellStyle name="20% - Accent2 2 5 5 3" xfId="35068" xr:uid="{00000000-0005-0000-0000-0000561A0000}"/>
    <cellStyle name="20% - Accent2 2 5 5 4" xfId="46048" xr:uid="{00000000-0005-0000-0000-0000571A0000}"/>
    <cellStyle name="20% - Accent2 2 5 6" xfId="3987" xr:uid="{00000000-0005-0000-0000-0000581A0000}"/>
    <cellStyle name="20% - Accent2 2 5 6 2" xfId="17146" xr:uid="{00000000-0005-0000-0000-0000591A0000}"/>
    <cellStyle name="20% - Accent2 2 5 6 2 2" xfId="54484" xr:uid="{00000000-0005-0000-0000-00005A1A0000}"/>
    <cellStyle name="20% - Accent2 2 5 6 3" xfId="29644" xr:uid="{00000000-0005-0000-0000-00005B1A0000}"/>
    <cellStyle name="20% - Accent2 2 5 6 4" xfId="41325" xr:uid="{00000000-0005-0000-0000-00005C1A0000}"/>
    <cellStyle name="20% - Accent2 2 5 7" xfId="13434" xr:uid="{00000000-0005-0000-0000-00005D1A0000}"/>
    <cellStyle name="20% - Accent2 2 5 7 2" xfId="50772" xr:uid="{00000000-0005-0000-0000-00005E1A0000}"/>
    <cellStyle name="20% - Accent2 2 5 8" xfId="26762" xr:uid="{00000000-0005-0000-0000-00005F1A0000}"/>
    <cellStyle name="20% - Accent2 2 5 9" xfId="37611" xr:uid="{00000000-0005-0000-0000-0000601A0000}"/>
    <cellStyle name="20% - Accent2 2 6" xfId="159" xr:uid="{00000000-0005-0000-0000-0000611A0000}"/>
    <cellStyle name="20% - Accent2 2 6 2" xfId="580" xr:uid="{00000000-0005-0000-0000-0000621A0000}"/>
    <cellStyle name="20% - Accent2 2 6 2 2" xfId="1762" xr:uid="{00000000-0005-0000-0000-0000631A0000}"/>
    <cellStyle name="20% - Accent2 2 6 2 2 2" xfId="7836" xr:uid="{00000000-0005-0000-0000-0000641A0000}"/>
    <cellStyle name="20% - Accent2 2 6 2 2 2 2" xfId="12559" xr:uid="{00000000-0005-0000-0000-0000651A0000}"/>
    <cellStyle name="20% - Accent2 2 6 2 2 2 2 2" xfId="25718" xr:uid="{00000000-0005-0000-0000-0000661A0000}"/>
    <cellStyle name="20% - Accent2 2 6 2 2 2 2 2 2" xfId="63056" xr:uid="{00000000-0005-0000-0000-0000671A0000}"/>
    <cellStyle name="20% - Accent2 2 6 2 2 2 2 3" xfId="49897" xr:uid="{00000000-0005-0000-0000-0000681A0000}"/>
    <cellStyle name="20% - Accent2 2 6 2 2 2 3" xfId="20995" xr:uid="{00000000-0005-0000-0000-0000691A0000}"/>
    <cellStyle name="20% - Accent2 2 6 2 2 2 3 2" xfId="58333" xr:uid="{00000000-0005-0000-0000-00006A1A0000}"/>
    <cellStyle name="20% - Accent2 2 6 2 2 2 4" xfId="34014" xr:uid="{00000000-0005-0000-0000-00006B1A0000}"/>
    <cellStyle name="20% - Accent2 2 6 2 2 2 5" xfId="45174" xr:uid="{00000000-0005-0000-0000-00006C1A0000}"/>
    <cellStyle name="20% - Accent2 2 6 2 2 3" xfId="10199" xr:uid="{00000000-0005-0000-0000-00006D1A0000}"/>
    <cellStyle name="20% - Accent2 2 6 2 2 3 2" xfId="23358" xr:uid="{00000000-0005-0000-0000-00006E1A0000}"/>
    <cellStyle name="20% - Accent2 2 6 2 2 3 2 2" xfId="60696" xr:uid="{00000000-0005-0000-0000-00006F1A0000}"/>
    <cellStyle name="20% - Accent2 2 6 2 2 3 3" xfId="36726" xr:uid="{00000000-0005-0000-0000-0000701A0000}"/>
    <cellStyle name="20% - Accent2 2 6 2 2 3 4" xfId="47537" xr:uid="{00000000-0005-0000-0000-0000711A0000}"/>
    <cellStyle name="20% - Accent2 2 6 2 2 4" xfId="5476" xr:uid="{00000000-0005-0000-0000-0000721A0000}"/>
    <cellStyle name="20% - Accent2 2 6 2 2 4 2" xfId="18635" xr:uid="{00000000-0005-0000-0000-0000731A0000}"/>
    <cellStyle name="20% - Accent2 2 6 2 2 4 2 2" xfId="55973" xr:uid="{00000000-0005-0000-0000-0000741A0000}"/>
    <cellStyle name="20% - Accent2 2 6 2 2 4 3" xfId="31302" xr:uid="{00000000-0005-0000-0000-0000751A0000}"/>
    <cellStyle name="20% - Accent2 2 6 2 2 4 4" xfId="42814" xr:uid="{00000000-0005-0000-0000-0000761A0000}"/>
    <cellStyle name="20% - Accent2 2 6 2 2 5" xfId="14923" xr:uid="{00000000-0005-0000-0000-0000771A0000}"/>
    <cellStyle name="20% - Accent2 2 6 2 2 5 2" xfId="52261" xr:uid="{00000000-0005-0000-0000-0000781A0000}"/>
    <cellStyle name="20% - Accent2 2 6 2 2 6" xfId="28420" xr:uid="{00000000-0005-0000-0000-0000791A0000}"/>
    <cellStyle name="20% - Accent2 2 6 2 2 7" xfId="39100" xr:uid="{00000000-0005-0000-0000-00007A1A0000}"/>
    <cellStyle name="20% - Accent2 2 6 2 3" xfId="3111" xr:uid="{00000000-0005-0000-0000-00007B1A0000}"/>
    <cellStyle name="20% - Accent2 2 6 2 3 2" xfId="11379" xr:uid="{00000000-0005-0000-0000-00007C1A0000}"/>
    <cellStyle name="20% - Accent2 2 6 2 3 2 2" xfId="24538" xr:uid="{00000000-0005-0000-0000-00007D1A0000}"/>
    <cellStyle name="20% - Accent2 2 6 2 3 2 2 2" xfId="61876" xr:uid="{00000000-0005-0000-0000-00007E1A0000}"/>
    <cellStyle name="20% - Accent2 2 6 2 3 2 3" xfId="48717" xr:uid="{00000000-0005-0000-0000-00007F1A0000}"/>
    <cellStyle name="20% - Accent2 2 6 2 3 3" xfId="6656" xr:uid="{00000000-0005-0000-0000-0000801A0000}"/>
    <cellStyle name="20% - Accent2 2 6 2 3 3 2" xfId="19815" xr:uid="{00000000-0005-0000-0000-0000811A0000}"/>
    <cellStyle name="20% - Accent2 2 6 2 3 3 2 2" xfId="57153" xr:uid="{00000000-0005-0000-0000-0000821A0000}"/>
    <cellStyle name="20% - Accent2 2 6 2 3 3 3" xfId="43994" xr:uid="{00000000-0005-0000-0000-0000831A0000}"/>
    <cellStyle name="20% - Accent2 2 6 2 3 4" xfId="16272" xr:uid="{00000000-0005-0000-0000-0000841A0000}"/>
    <cellStyle name="20% - Accent2 2 6 2 3 4 2" xfId="53610" xr:uid="{00000000-0005-0000-0000-0000851A0000}"/>
    <cellStyle name="20% - Accent2 2 6 2 3 5" xfId="32665" xr:uid="{00000000-0005-0000-0000-0000861A0000}"/>
    <cellStyle name="20% - Accent2 2 6 2 3 6" xfId="40449" xr:uid="{00000000-0005-0000-0000-0000871A0000}"/>
    <cellStyle name="20% - Accent2 2 6 2 4" xfId="9019" xr:uid="{00000000-0005-0000-0000-0000881A0000}"/>
    <cellStyle name="20% - Accent2 2 6 2 4 2" xfId="22178" xr:uid="{00000000-0005-0000-0000-0000891A0000}"/>
    <cellStyle name="20% - Accent2 2 6 2 4 2 2" xfId="59516" xr:uid="{00000000-0005-0000-0000-00008A1A0000}"/>
    <cellStyle name="20% - Accent2 2 6 2 4 3" xfId="35377" xr:uid="{00000000-0005-0000-0000-00008B1A0000}"/>
    <cellStyle name="20% - Accent2 2 6 2 4 4" xfId="46357" xr:uid="{00000000-0005-0000-0000-00008C1A0000}"/>
    <cellStyle name="20% - Accent2 2 6 2 5" xfId="4296" xr:uid="{00000000-0005-0000-0000-00008D1A0000}"/>
    <cellStyle name="20% - Accent2 2 6 2 5 2" xfId="17455" xr:uid="{00000000-0005-0000-0000-00008E1A0000}"/>
    <cellStyle name="20% - Accent2 2 6 2 5 2 2" xfId="54793" xr:uid="{00000000-0005-0000-0000-00008F1A0000}"/>
    <cellStyle name="20% - Accent2 2 6 2 5 3" xfId="29953" xr:uid="{00000000-0005-0000-0000-0000901A0000}"/>
    <cellStyle name="20% - Accent2 2 6 2 5 4" xfId="41634" xr:uid="{00000000-0005-0000-0000-0000911A0000}"/>
    <cellStyle name="20% - Accent2 2 6 2 6" xfId="13743" xr:uid="{00000000-0005-0000-0000-0000921A0000}"/>
    <cellStyle name="20% - Accent2 2 6 2 6 2" xfId="51081" xr:uid="{00000000-0005-0000-0000-0000931A0000}"/>
    <cellStyle name="20% - Accent2 2 6 2 7" xfId="27071" xr:uid="{00000000-0005-0000-0000-0000941A0000}"/>
    <cellStyle name="20% - Accent2 2 6 2 8" xfId="37920" xr:uid="{00000000-0005-0000-0000-0000951A0000}"/>
    <cellStyle name="20% - Accent2 2 6 3" xfId="1341" xr:uid="{00000000-0005-0000-0000-0000961A0000}"/>
    <cellStyle name="20% - Accent2 2 6 3 2" xfId="7415" xr:uid="{00000000-0005-0000-0000-0000971A0000}"/>
    <cellStyle name="20% - Accent2 2 6 3 2 2" xfId="12138" xr:uid="{00000000-0005-0000-0000-0000981A0000}"/>
    <cellStyle name="20% - Accent2 2 6 3 2 2 2" xfId="25297" xr:uid="{00000000-0005-0000-0000-0000991A0000}"/>
    <cellStyle name="20% - Accent2 2 6 3 2 2 2 2" xfId="62635" xr:uid="{00000000-0005-0000-0000-00009A1A0000}"/>
    <cellStyle name="20% - Accent2 2 6 3 2 2 3" xfId="49476" xr:uid="{00000000-0005-0000-0000-00009B1A0000}"/>
    <cellStyle name="20% - Accent2 2 6 3 2 3" xfId="20574" xr:uid="{00000000-0005-0000-0000-00009C1A0000}"/>
    <cellStyle name="20% - Accent2 2 6 3 2 3 2" xfId="57912" xr:uid="{00000000-0005-0000-0000-00009D1A0000}"/>
    <cellStyle name="20% - Accent2 2 6 3 2 4" xfId="33593" xr:uid="{00000000-0005-0000-0000-00009E1A0000}"/>
    <cellStyle name="20% - Accent2 2 6 3 2 5" xfId="44753" xr:uid="{00000000-0005-0000-0000-00009F1A0000}"/>
    <cellStyle name="20% - Accent2 2 6 3 3" xfId="9778" xr:uid="{00000000-0005-0000-0000-0000A01A0000}"/>
    <cellStyle name="20% - Accent2 2 6 3 3 2" xfId="22937" xr:uid="{00000000-0005-0000-0000-0000A11A0000}"/>
    <cellStyle name="20% - Accent2 2 6 3 3 2 2" xfId="60275" xr:uid="{00000000-0005-0000-0000-0000A21A0000}"/>
    <cellStyle name="20% - Accent2 2 6 3 3 3" xfId="36305" xr:uid="{00000000-0005-0000-0000-0000A31A0000}"/>
    <cellStyle name="20% - Accent2 2 6 3 3 4" xfId="47116" xr:uid="{00000000-0005-0000-0000-0000A41A0000}"/>
    <cellStyle name="20% - Accent2 2 6 3 4" xfId="5055" xr:uid="{00000000-0005-0000-0000-0000A51A0000}"/>
    <cellStyle name="20% - Accent2 2 6 3 4 2" xfId="18214" xr:uid="{00000000-0005-0000-0000-0000A61A0000}"/>
    <cellStyle name="20% - Accent2 2 6 3 4 2 2" xfId="55552" xr:uid="{00000000-0005-0000-0000-0000A71A0000}"/>
    <cellStyle name="20% - Accent2 2 6 3 4 3" xfId="30881" xr:uid="{00000000-0005-0000-0000-0000A81A0000}"/>
    <cellStyle name="20% - Accent2 2 6 3 4 4" xfId="42393" xr:uid="{00000000-0005-0000-0000-0000A91A0000}"/>
    <cellStyle name="20% - Accent2 2 6 3 5" xfId="14502" xr:uid="{00000000-0005-0000-0000-0000AA1A0000}"/>
    <cellStyle name="20% - Accent2 2 6 3 5 2" xfId="51840" xr:uid="{00000000-0005-0000-0000-0000AB1A0000}"/>
    <cellStyle name="20% - Accent2 2 6 3 6" xfId="27999" xr:uid="{00000000-0005-0000-0000-0000AC1A0000}"/>
    <cellStyle name="20% - Accent2 2 6 3 7" xfId="38679" xr:uid="{00000000-0005-0000-0000-0000AD1A0000}"/>
    <cellStyle name="20% - Accent2 2 6 4" xfId="2690" xr:uid="{00000000-0005-0000-0000-0000AE1A0000}"/>
    <cellStyle name="20% - Accent2 2 6 4 2" xfId="10958" xr:uid="{00000000-0005-0000-0000-0000AF1A0000}"/>
    <cellStyle name="20% - Accent2 2 6 4 2 2" xfId="24117" xr:uid="{00000000-0005-0000-0000-0000B01A0000}"/>
    <cellStyle name="20% - Accent2 2 6 4 2 2 2" xfId="61455" xr:uid="{00000000-0005-0000-0000-0000B11A0000}"/>
    <cellStyle name="20% - Accent2 2 6 4 2 3" xfId="48296" xr:uid="{00000000-0005-0000-0000-0000B21A0000}"/>
    <cellStyle name="20% - Accent2 2 6 4 3" xfId="6235" xr:uid="{00000000-0005-0000-0000-0000B31A0000}"/>
    <cellStyle name="20% - Accent2 2 6 4 3 2" xfId="19394" xr:uid="{00000000-0005-0000-0000-0000B41A0000}"/>
    <cellStyle name="20% - Accent2 2 6 4 3 2 2" xfId="56732" xr:uid="{00000000-0005-0000-0000-0000B51A0000}"/>
    <cellStyle name="20% - Accent2 2 6 4 3 3" xfId="43573" xr:uid="{00000000-0005-0000-0000-0000B61A0000}"/>
    <cellStyle name="20% - Accent2 2 6 4 4" xfId="15851" xr:uid="{00000000-0005-0000-0000-0000B71A0000}"/>
    <cellStyle name="20% - Accent2 2 6 4 4 2" xfId="53189" xr:uid="{00000000-0005-0000-0000-0000B81A0000}"/>
    <cellStyle name="20% - Accent2 2 6 4 5" xfId="32244" xr:uid="{00000000-0005-0000-0000-0000B91A0000}"/>
    <cellStyle name="20% - Accent2 2 6 4 6" xfId="40028" xr:uid="{00000000-0005-0000-0000-0000BA1A0000}"/>
    <cellStyle name="20% - Accent2 2 6 5" xfId="8598" xr:uid="{00000000-0005-0000-0000-0000BB1A0000}"/>
    <cellStyle name="20% - Accent2 2 6 5 2" xfId="21757" xr:uid="{00000000-0005-0000-0000-0000BC1A0000}"/>
    <cellStyle name="20% - Accent2 2 6 5 2 2" xfId="59095" xr:uid="{00000000-0005-0000-0000-0000BD1A0000}"/>
    <cellStyle name="20% - Accent2 2 6 5 3" xfId="34956" xr:uid="{00000000-0005-0000-0000-0000BE1A0000}"/>
    <cellStyle name="20% - Accent2 2 6 5 4" xfId="45936" xr:uid="{00000000-0005-0000-0000-0000BF1A0000}"/>
    <cellStyle name="20% - Accent2 2 6 6" xfId="3875" xr:uid="{00000000-0005-0000-0000-0000C01A0000}"/>
    <cellStyle name="20% - Accent2 2 6 6 2" xfId="17034" xr:uid="{00000000-0005-0000-0000-0000C11A0000}"/>
    <cellStyle name="20% - Accent2 2 6 6 2 2" xfId="54372" xr:uid="{00000000-0005-0000-0000-0000C21A0000}"/>
    <cellStyle name="20% - Accent2 2 6 6 3" xfId="29532" xr:uid="{00000000-0005-0000-0000-0000C31A0000}"/>
    <cellStyle name="20% - Accent2 2 6 6 4" xfId="41213" xr:uid="{00000000-0005-0000-0000-0000C41A0000}"/>
    <cellStyle name="20% - Accent2 2 6 7" xfId="13322" xr:uid="{00000000-0005-0000-0000-0000C51A0000}"/>
    <cellStyle name="20% - Accent2 2 6 7 2" xfId="50660" xr:uid="{00000000-0005-0000-0000-0000C61A0000}"/>
    <cellStyle name="20% - Accent2 2 6 8" xfId="26650" xr:uid="{00000000-0005-0000-0000-0000C71A0000}"/>
    <cellStyle name="20% - Accent2 2 6 9" xfId="37499" xr:uid="{00000000-0005-0000-0000-0000C81A0000}"/>
    <cellStyle name="20% - Accent2 2 7" xfId="468" xr:uid="{00000000-0005-0000-0000-0000C91A0000}"/>
    <cellStyle name="20% - Accent2 2 7 2" xfId="1650" xr:uid="{00000000-0005-0000-0000-0000CA1A0000}"/>
    <cellStyle name="20% - Accent2 2 7 2 2" xfId="7724" xr:uid="{00000000-0005-0000-0000-0000CB1A0000}"/>
    <cellStyle name="20% - Accent2 2 7 2 2 2" xfId="12447" xr:uid="{00000000-0005-0000-0000-0000CC1A0000}"/>
    <cellStyle name="20% - Accent2 2 7 2 2 2 2" xfId="25606" xr:uid="{00000000-0005-0000-0000-0000CD1A0000}"/>
    <cellStyle name="20% - Accent2 2 7 2 2 2 2 2" xfId="62944" xr:uid="{00000000-0005-0000-0000-0000CE1A0000}"/>
    <cellStyle name="20% - Accent2 2 7 2 2 2 3" xfId="49785" xr:uid="{00000000-0005-0000-0000-0000CF1A0000}"/>
    <cellStyle name="20% - Accent2 2 7 2 2 3" xfId="20883" xr:uid="{00000000-0005-0000-0000-0000D01A0000}"/>
    <cellStyle name="20% - Accent2 2 7 2 2 3 2" xfId="58221" xr:uid="{00000000-0005-0000-0000-0000D11A0000}"/>
    <cellStyle name="20% - Accent2 2 7 2 2 4" xfId="33902" xr:uid="{00000000-0005-0000-0000-0000D21A0000}"/>
    <cellStyle name="20% - Accent2 2 7 2 2 5" xfId="45062" xr:uid="{00000000-0005-0000-0000-0000D31A0000}"/>
    <cellStyle name="20% - Accent2 2 7 2 3" xfId="10087" xr:uid="{00000000-0005-0000-0000-0000D41A0000}"/>
    <cellStyle name="20% - Accent2 2 7 2 3 2" xfId="23246" xr:uid="{00000000-0005-0000-0000-0000D51A0000}"/>
    <cellStyle name="20% - Accent2 2 7 2 3 2 2" xfId="60584" xr:uid="{00000000-0005-0000-0000-0000D61A0000}"/>
    <cellStyle name="20% - Accent2 2 7 2 3 3" xfId="36614" xr:uid="{00000000-0005-0000-0000-0000D71A0000}"/>
    <cellStyle name="20% - Accent2 2 7 2 3 4" xfId="47425" xr:uid="{00000000-0005-0000-0000-0000D81A0000}"/>
    <cellStyle name="20% - Accent2 2 7 2 4" xfId="5364" xr:uid="{00000000-0005-0000-0000-0000D91A0000}"/>
    <cellStyle name="20% - Accent2 2 7 2 4 2" xfId="18523" xr:uid="{00000000-0005-0000-0000-0000DA1A0000}"/>
    <cellStyle name="20% - Accent2 2 7 2 4 2 2" xfId="55861" xr:uid="{00000000-0005-0000-0000-0000DB1A0000}"/>
    <cellStyle name="20% - Accent2 2 7 2 4 3" xfId="31190" xr:uid="{00000000-0005-0000-0000-0000DC1A0000}"/>
    <cellStyle name="20% - Accent2 2 7 2 4 4" xfId="42702" xr:uid="{00000000-0005-0000-0000-0000DD1A0000}"/>
    <cellStyle name="20% - Accent2 2 7 2 5" xfId="14811" xr:uid="{00000000-0005-0000-0000-0000DE1A0000}"/>
    <cellStyle name="20% - Accent2 2 7 2 5 2" xfId="52149" xr:uid="{00000000-0005-0000-0000-0000DF1A0000}"/>
    <cellStyle name="20% - Accent2 2 7 2 6" xfId="28308" xr:uid="{00000000-0005-0000-0000-0000E01A0000}"/>
    <cellStyle name="20% - Accent2 2 7 2 7" xfId="38988" xr:uid="{00000000-0005-0000-0000-0000E11A0000}"/>
    <cellStyle name="20% - Accent2 2 7 3" xfId="2999" xr:uid="{00000000-0005-0000-0000-0000E21A0000}"/>
    <cellStyle name="20% - Accent2 2 7 3 2" xfId="11267" xr:uid="{00000000-0005-0000-0000-0000E31A0000}"/>
    <cellStyle name="20% - Accent2 2 7 3 2 2" xfId="24426" xr:uid="{00000000-0005-0000-0000-0000E41A0000}"/>
    <cellStyle name="20% - Accent2 2 7 3 2 2 2" xfId="61764" xr:uid="{00000000-0005-0000-0000-0000E51A0000}"/>
    <cellStyle name="20% - Accent2 2 7 3 2 3" xfId="48605" xr:uid="{00000000-0005-0000-0000-0000E61A0000}"/>
    <cellStyle name="20% - Accent2 2 7 3 3" xfId="6544" xr:uid="{00000000-0005-0000-0000-0000E71A0000}"/>
    <cellStyle name="20% - Accent2 2 7 3 3 2" xfId="19703" xr:uid="{00000000-0005-0000-0000-0000E81A0000}"/>
    <cellStyle name="20% - Accent2 2 7 3 3 2 2" xfId="57041" xr:uid="{00000000-0005-0000-0000-0000E91A0000}"/>
    <cellStyle name="20% - Accent2 2 7 3 3 3" xfId="43882" xr:uid="{00000000-0005-0000-0000-0000EA1A0000}"/>
    <cellStyle name="20% - Accent2 2 7 3 4" xfId="16160" xr:uid="{00000000-0005-0000-0000-0000EB1A0000}"/>
    <cellStyle name="20% - Accent2 2 7 3 4 2" xfId="53498" xr:uid="{00000000-0005-0000-0000-0000EC1A0000}"/>
    <cellStyle name="20% - Accent2 2 7 3 5" xfId="32553" xr:uid="{00000000-0005-0000-0000-0000ED1A0000}"/>
    <cellStyle name="20% - Accent2 2 7 3 6" xfId="40337" xr:uid="{00000000-0005-0000-0000-0000EE1A0000}"/>
    <cellStyle name="20% - Accent2 2 7 4" xfId="8907" xr:uid="{00000000-0005-0000-0000-0000EF1A0000}"/>
    <cellStyle name="20% - Accent2 2 7 4 2" xfId="22066" xr:uid="{00000000-0005-0000-0000-0000F01A0000}"/>
    <cellStyle name="20% - Accent2 2 7 4 2 2" xfId="59404" xr:uid="{00000000-0005-0000-0000-0000F11A0000}"/>
    <cellStyle name="20% - Accent2 2 7 4 3" xfId="35265" xr:uid="{00000000-0005-0000-0000-0000F21A0000}"/>
    <cellStyle name="20% - Accent2 2 7 4 4" xfId="46245" xr:uid="{00000000-0005-0000-0000-0000F31A0000}"/>
    <cellStyle name="20% - Accent2 2 7 5" xfId="4184" xr:uid="{00000000-0005-0000-0000-0000F41A0000}"/>
    <cellStyle name="20% - Accent2 2 7 5 2" xfId="17343" xr:uid="{00000000-0005-0000-0000-0000F51A0000}"/>
    <cellStyle name="20% - Accent2 2 7 5 2 2" xfId="54681" xr:uid="{00000000-0005-0000-0000-0000F61A0000}"/>
    <cellStyle name="20% - Accent2 2 7 5 3" xfId="29841" xr:uid="{00000000-0005-0000-0000-0000F71A0000}"/>
    <cellStyle name="20% - Accent2 2 7 5 4" xfId="41522" xr:uid="{00000000-0005-0000-0000-0000F81A0000}"/>
    <cellStyle name="20% - Accent2 2 7 6" xfId="13631" xr:uid="{00000000-0005-0000-0000-0000F91A0000}"/>
    <cellStyle name="20% - Accent2 2 7 6 2" xfId="50969" xr:uid="{00000000-0005-0000-0000-0000FA1A0000}"/>
    <cellStyle name="20% - Accent2 2 7 7" xfId="26959" xr:uid="{00000000-0005-0000-0000-0000FB1A0000}"/>
    <cellStyle name="20% - Accent2 2 7 8" xfId="37808" xr:uid="{00000000-0005-0000-0000-0000FC1A0000}"/>
    <cellStyle name="20% - Accent2 2 8" xfId="299" xr:uid="{00000000-0005-0000-0000-0000FD1A0000}"/>
    <cellStyle name="20% - Accent2 2 8 2" xfId="1481" xr:uid="{00000000-0005-0000-0000-0000FE1A0000}"/>
    <cellStyle name="20% - Accent2 2 8 2 2" xfId="7555" xr:uid="{00000000-0005-0000-0000-0000FF1A0000}"/>
    <cellStyle name="20% - Accent2 2 8 2 2 2" xfId="12278" xr:uid="{00000000-0005-0000-0000-0000001B0000}"/>
    <cellStyle name="20% - Accent2 2 8 2 2 2 2" xfId="25437" xr:uid="{00000000-0005-0000-0000-0000011B0000}"/>
    <cellStyle name="20% - Accent2 2 8 2 2 2 2 2" xfId="62775" xr:uid="{00000000-0005-0000-0000-0000021B0000}"/>
    <cellStyle name="20% - Accent2 2 8 2 2 2 3" xfId="49616" xr:uid="{00000000-0005-0000-0000-0000031B0000}"/>
    <cellStyle name="20% - Accent2 2 8 2 2 3" xfId="20714" xr:uid="{00000000-0005-0000-0000-0000041B0000}"/>
    <cellStyle name="20% - Accent2 2 8 2 2 3 2" xfId="58052" xr:uid="{00000000-0005-0000-0000-0000051B0000}"/>
    <cellStyle name="20% - Accent2 2 8 2 2 4" xfId="33733" xr:uid="{00000000-0005-0000-0000-0000061B0000}"/>
    <cellStyle name="20% - Accent2 2 8 2 2 5" xfId="44893" xr:uid="{00000000-0005-0000-0000-0000071B0000}"/>
    <cellStyle name="20% - Accent2 2 8 2 3" xfId="9918" xr:uid="{00000000-0005-0000-0000-0000081B0000}"/>
    <cellStyle name="20% - Accent2 2 8 2 3 2" xfId="23077" xr:uid="{00000000-0005-0000-0000-0000091B0000}"/>
    <cellStyle name="20% - Accent2 2 8 2 3 2 2" xfId="60415" xr:uid="{00000000-0005-0000-0000-00000A1B0000}"/>
    <cellStyle name="20% - Accent2 2 8 2 3 3" xfId="36445" xr:uid="{00000000-0005-0000-0000-00000B1B0000}"/>
    <cellStyle name="20% - Accent2 2 8 2 3 4" xfId="47256" xr:uid="{00000000-0005-0000-0000-00000C1B0000}"/>
    <cellStyle name="20% - Accent2 2 8 2 4" xfId="5195" xr:uid="{00000000-0005-0000-0000-00000D1B0000}"/>
    <cellStyle name="20% - Accent2 2 8 2 4 2" xfId="18354" xr:uid="{00000000-0005-0000-0000-00000E1B0000}"/>
    <cellStyle name="20% - Accent2 2 8 2 4 2 2" xfId="55692" xr:uid="{00000000-0005-0000-0000-00000F1B0000}"/>
    <cellStyle name="20% - Accent2 2 8 2 4 3" xfId="31021" xr:uid="{00000000-0005-0000-0000-0000101B0000}"/>
    <cellStyle name="20% - Accent2 2 8 2 4 4" xfId="42533" xr:uid="{00000000-0005-0000-0000-0000111B0000}"/>
    <cellStyle name="20% - Accent2 2 8 2 5" xfId="14642" xr:uid="{00000000-0005-0000-0000-0000121B0000}"/>
    <cellStyle name="20% - Accent2 2 8 2 5 2" xfId="51980" xr:uid="{00000000-0005-0000-0000-0000131B0000}"/>
    <cellStyle name="20% - Accent2 2 8 2 6" xfId="28139" xr:uid="{00000000-0005-0000-0000-0000141B0000}"/>
    <cellStyle name="20% - Accent2 2 8 2 7" xfId="38819" xr:uid="{00000000-0005-0000-0000-0000151B0000}"/>
    <cellStyle name="20% - Accent2 2 8 3" xfId="2830" xr:uid="{00000000-0005-0000-0000-0000161B0000}"/>
    <cellStyle name="20% - Accent2 2 8 3 2" xfId="11098" xr:uid="{00000000-0005-0000-0000-0000171B0000}"/>
    <cellStyle name="20% - Accent2 2 8 3 2 2" xfId="24257" xr:uid="{00000000-0005-0000-0000-0000181B0000}"/>
    <cellStyle name="20% - Accent2 2 8 3 2 2 2" xfId="61595" xr:uid="{00000000-0005-0000-0000-0000191B0000}"/>
    <cellStyle name="20% - Accent2 2 8 3 2 3" xfId="48436" xr:uid="{00000000-0005-0000-0000-00001A1B0000}"/>
    <cellStyle name="20% - Accent2 2 8 3 3" xfId="6375" xr:uid="{00000000-0005-0000-0000-00001B1B0000}"/>
    <cellStyle name="20% - Accent2 2 8 3 3 2" xfId="19534" xr:uid="{00000000-0005-0000-0000-00001C1B0000}"/>
    <cellStyle name="20% - Accent2 2 8 3 3 2 2" xfId="56872" xr:uid="{00000000-0005-0000-0000-00001D1B0000}"/>
    <cellStyle name="20% - Accent2 2 8 3 3 3" xfId="43713" xr:uid="{00000000-0005-0000-0000-00001E1B0000}"/>
    <cellStyle name="20% - Accent2 2 8 3 4" xfId="15991" xr:uid="{00000000-0005-0000-0000-00001F1B0000}"/>
    <cellStyle name="20% - Accent2 2 8 3 4 2" xfId="53329" xr:uid="{00000000-0005-0000-0000-0000201B0000}"/>
    <cellStyle name="20% - Accent2 2 8 3 5" xfId="32384" xr:uid="{00000000-0005-0000-0000-0000211B0000}"/>
    <cellStyle name="20% - Accent2 2 8 3 6" xfId="40168" xr:uid="{00000000-0005-0000-0000-0000221B0000}"/>
    <cellStyle name="20% - Accent2 2 8 4" xfId="8738" xr:uid="{00000000-0005-0000-0000-0000231B0000}"/>
    <cellStyle name="20% - Accent2 2 8 4 2" xfId="21897" xr:uid="{00000000-0005-0000-0000-0000241B0000}"/>
    <cellStyle name="20% - Accent2 2 8 4 2 2" xfId="59235" xr:uid="{00000000-0005-0000-0000-0000251B0000}"/>
    <cellStyle name="20% - Accent2 2 8 4 3" xfId="35096" xr:uid="{00000000-0005-0000-0000-0000261B0000}"/>
    <cellStyle name="20% - Accent2 2 8 4 4" xfId="46076" xr:uid="{00000000-0005-0000-0000-0000271B0000}"/>
    <cellStyle name="20% - Accent2 2 8 5" xfId="4015" xr:uid="{00000000-0005-0000-0000-0000281B0000}"/>
    <cellStyle name="20% - Accent2 2 8 5 2" xfId="17174" xr:uid="{00000000-0005-0000-0000-0000291B0000}"/>
    <cellStyle name="20% - Accent2 2 8 5 2 2" xfId="54512" xr:uid="{00000000-0005-0000-0000-00002A1B0000}"/>
    <cellStyle name="20% - Accent2 2 8 5 3" xfId="29672" xr:uid="{00000000-0005-0000-0000-00002B1B0000}"/>
    <cellStyle name="20% - Accent2 2 8 5 4" xfId="41353" xr:uid="{00000000-0005-0000-0000-00002C1B0000}"/>
    <cellStyle name="20% - Accent2 2 8 6" xfId="13462" xr:uid="{00000000-0005-0000-0000-00002D1B0000}"/>
    <cellStyle name="20% - Accent2 2 8 6 2" xfId="50800" xr:uid="{00000000-0005-0000-0000-00002E1B0000}"/>
    <cellStyle name="20% - Accent2 2 8 7" xfId="26790" xr:uid="{00000000-0005-0000-0000-00002F1B0000}"/>
    <cellStyle name="20% - Accent2 2 8 8" xfId="37639" xr:uid="{00000000-0005-0000-0000-0000301B0000}"/>
    <cellStyle name="20% - Accent2 2 9" xfId="720" xr:uid="{00000000-0005-0000-0000-0000311B0000}"/>
    <cellStyle name="20% - Accent2 2 9 2" xfId="1902" xr:uid="{00000000-0005-0000-0000-0000321B0000}"/>
    <cellStyle name="20% - Accent2 2 9 2 2" xfId="7976" xr:uid="{00000000-0005-0000-0000-0000331B0000}"/>
    <cellStyle name="20% - Accent2 2 9 2 2 2" xfId="12699" xr:uid="{00000000-0005-0000-0000-0000341B0000}"/>
    <cellStyle name="20% - Accent2 2 9 2 2 2 2" xfId="25858" xr:uid="{00000000-0005-0000-0000-0000351B0000}"/>
    <cellStyle name="20% - Accent2 2 9 2 2 2 2 2" xfId="63196" xr:uid="{00000000-0005-0000-0000-0000361B0000}"/>
    <cellStyle name="20% - Accent2 2 9 2 2 2 3" xfId="50037" xr:uid="{00000000-0005-0000-0000-0000371B0000}"/>
    <cellStyle name="20% - Accent2 2 9 2 2 3" xfId="21135" xr:uid="{00000000-0005-0000-0000-0000381B0000}"/>
    <cellStyle name="20% - Accent2 2 9 2 2 3 2" xfId="58473" xr:uid="{00000000-0005-0000-0000-0000391B0000}"/>
    <cellStyle name="20% - Accent2 2 9 2 2 4" xfId="34154" xr:uid="{00000000-0005-0000-0000-00003A1B0000}"/>
    <cellStyle name="20% - Accent2 2 9 2 2 5" xfId="45314" xr:uid="{00000000-0005-0000-0000-00003B1B0000}"/>
    <cellStyle name="20% - Accent2 2 9 2 3" xfId="10339" xr:uid="{00000000-0005-0000-0000-00003C1B0000}"/>
    <cellStyle name="20% - Accent2 2 9 2 3 2" xfId="23498" xr:uid="{00000000-0005-0000-0000-00003D1B0000}"/>
    <cellStyle name="20% - Accent2 2 9 2 3 2 2" xfId="60836" xr:uid="{00000000-0005-0000-0000-00003E1B0000}"/>
    <cellStyle name="20% - Accent2 2 9 2 3 3" xfId="36866" xr:uid="{00000000-0005-0000-0000-00003F1B0000}"/>
    <cellStyle name="20% - Accent2 2 9 2 3 4" xfId="47677" xr:uid="{00000000-0005-0000-0000-0000401B0000}"/>
    <cellStyle name="20% - Accent2 2 9 2 4" xfId="5616" xr:uid="{00000000-0005-0000-0000-0000411B0000}"/>
    <cellStyle name="20% - Accent2 2 9 2 4 2" xfId="18775" xr:uid="{00000000-0005-0000-0000-0000421B0000}"/>
    <cellStyle name="20% - Accent2 2 9 2 4 2 2" xfId="56113" xr:uid="{00000000-0005-0000-0000-0000431B0000}"/>
    <cellStyle name="20% - Accent2 2 9 2 4 3" xfId="31442" xr:uid="{00000000-0005-0000-0000-0000441B0000}"/>
    <cellStyle name="20% - Accent2 2 9 2 4 4" xfId="42954" xr:uid="{00000000-0005-0000-0000-0000451B0000}"/>
    <cellStyle name="20% - Accent2 2 9 2 5" xfId="15063" xr:uid="{00000000-0005-0000-0000-0000461B0000}"/>
    <cellStyle name="20% - Accent2 2 9 2 5 2" xfId="52401" xr:uid="{00000000-0005-0000-0000-0000471B0000}"/>
    <cellStyle name="20% - Accent2 2 9 2 6" xfId="28560" xr:uid="{00000000-0005-0000-0000-0000481B0000}"/>
    <cellStyle name="20% - Accent2 2 9 2 7" xfId="39240" xr:uid="{00000000-0005-0000-0000-0000491B0000}"/>
    <cellStyle name="20% - Accent2 2 9 3" xfId="3251" xr:uid="{00000000-0005-0000-0000-00004A1B0000}"/>
    <cellStyle name="20% - Accent2 2 9 3 2" xfId="11519" xr:uid="{00000000-0005-0000-0000-00004B1B0000}"/>
    <cellStyle name="20% - Accent2 2 9 3 2 2" xfId="24678" xr:uid="{00000000-0005-0000-0000-00004C1B0000}"/>
    <cellStyle name="20% - Accent2 2 9 3 2 2 2" xfId="62016" xr:uid="{00000000-0005-0000-0000-00004D1B0000}"/>
    <cellStyle name="20% - Accent2 2 9 3 2 3" xfId="48857" xr:uid="{00000000-0005-0000-0000-00004E1B0000}"/>
    <cellStyle name="20% - Accent2 2 9 3 3" xfId="6796" xr:uid="{00000000-0005-0000-0000-00004F1B0000}"/>
    <cellStyle name="20% - Accent2 2 9 3 3 2" xfId="19955" xr:uid="{00000000-0005-0000-0000-0000501B0000}"/>
    <cellStyle name="20% - Accent2 2 9 3 3 2 2" xfId="57293" xr:uid="{00000000-0005-0000-0000-0000511B0000}"/>
    <cellStyle name="20% - Accent2 2 9 3 3 3" xfId="44134" xr:uid="{00000000-0005-0000-0000-0000521B0000}"/>
    <cellStyle name="20% - Accent2 2 9 3 4" xfId="16412" xr:uid="{00000000-0005-0000-0000-0000531B0000}"/>
    <cellStyle name="20% - Accent2 2 9 3 4 2" xfId="53750" xr:uid="{00000000-0005-0000-0000-0000541B0000}"/>
    <cellStyle name="20% - Accent2 2 9 3 5" xfId="32805" xr:uid="{00000000-0005-0000-0000-0000551B0000}"/>
    <cellStyle name="20% - Accent2 2 9 3 6" xfId="40589" xr:uid="{00000000-0005-0000-0000-0000561B0000}"/>
    <cellStyle name="20% - Accent2 2 9 4" xfId="9159" xr:uid="{00000000-0005-0000-0000-0000571B0000}"/>
    <cellStyle name="20% - Accent2 2 9 4 2" xfId="22318" xr:uid="{00000000-0005-0000-0000-0000581B0000}"/>
    <cellStyle name="20% - Accent2 2 9 4 2 2" xfId="59656" xr:uid="{00000000-0005-0000-0000-0000591B0000}"/>
    <cellStyle name="20% - Accent2 2 9 4 3" xfId="35517" xr:uid="{00000000-0005-0000-0000-00005A1B0000}"/>
    <cellStyle name="20% - Accent2 2 9 4 4" xfId="46497" xr:uid="{00000000-0005-0000-0000-00005B1B0000}"/>
    <cellStyle name="20% - Accent2 2 9 5" xfId="4436" xr:uid="{00000000-0005-0000-0000-00005C1B0000}"/>
    <cellStyle name="20% - Accent2 2 9 5 2" xfId="17595" xr:uid="{00000000-0005-0000-0000-00005D1B0000}"/>
    <cellStyle name="20% - Accent2 2 9 5 2 2" xfId="54933" xr:uid="{00000000-0005-0000-0000-00005E1B0000}"/>
    <cellStyle name="20% - Accent2 2 9 5 3" xfId="30093" xr:uid="{00000000-0005-0000-0000-00005F1B0000}"/>
    <cellStyle name="20% - Accent2 2 9 5 4" xfId="41774" xr:uid="{00000000-0005-0000-0000-0000601B0000}"/>
    <cellStyle name="20% - Accent2 2 9 6" xfId="13883" xr:uid="{00000000-0005-0000-0000-0000611B0000}"/>
    <cellStyle name="20% - Accent2 2 9 6 2" xfId="51221" xr:uid="{00000000-0005-0000-0000-0000621B0000}"/>
    <cellStyle name="20% - Accent2 2 9 7" xfId="27211" xr:uid="{00000000-0005-0000-0000-0000631B0000}"/>
    <cellStyle name="20% - Accent2 2 9 8" xfId="38060" xr:uid="{00000000-0005-0000-0000-0000641B0000}"/>
    <cellStyle name="20% - Accent2 20" xfId="26355" xr:uid="{00000000-0005-0000-0000-0000651B0000}"/>
    <cellStyle name="20% - Accent2 21" xfId="37373" xr:uid="{00000000-0005-0000-0000-0000661B0000}"/>
    <cellStyle name="20% - Accent2 3" xfId="89" xr:uid="{00000000-0005-0000-0000-0000671B0000}"/>
    <cellStyle name="20% - Accent2 3 10" xfId="8528" xr:uid="{00000000-0005-0000-0000-0000681B0000}"/>
    <cellStyle name="20% - Accent2 3 10 2" xfId="21687" xr:uid="{00000000-0005-0000-0000-0000691B0000}"/>
    <cellStyle name="20% - Accent2 3 10 2 2" xfId="59025" xr:uid="{00000000-0005-0000-0000-00006A1B0000}"/>
    <cellStyle name="20% - Accent2 3 10 3" xfId="29265" xr:uid="{00000000-0005-0000-0000-00006B1B0000}"/>
    <cellStyle name="20% - Accent2 3 10 4" xfId="45866" xr:uid="{00000000-0005-0000-0000-00006C1B0000}"/>
    <cellStyle name="20% - Accent2 3 11" xfId="3805" xr:uid="{00000000-0005-0000-0000-00006D1B0000}"/>
    <cellStyle name="20% - Accent2 3 11 2" xfId="16964" xr:uid="{00000000-0005-0000-0000-00006E1B0000}"/>
    <cellStyle name="20% - Accent2 3 11 2 2" xfId="54302" xr:uid="{00000000-0005-0000-0000-00006F1B0000}"/>
    <cellStyle name="20% - Accent2 3 11 3" xfId="31977" xr:uid="{00000000-0005-0000-0000-0000701B0000}"/>
    <cellStyle name="20% - Accent2 3 11 4" xfId="41143" xr:uid="{00000000-0005-0000-0000-0000711B0000}"/>
    <cellStyle name="20% - Accent2 3 12" xfId="13252" xr:uid="{00000000-0005-0000-0000-0000721B0000}"/>
    <cellStyle name="20% - Accent2 3 12 2" xfId="34689" xr:uid="{00000000-0005-0000-0000-0000731B0000}"/>
    <cellStyle name="20% - Accent2 3 12 3" xfId="50590" xr:uid="{00000000-0005-0000-0000-0000741B0000}"/>
    <cellStyle name="20% - Accent2 3 13" xfId="29096" xr:uid="{00000000-0005-0000-0000-0000751B0000}"/>
    <cellStyle name="20% - Accent2 3 14" xfId="26383" xr:uid="{00000000-0005-0000-0000-0000761B0000}"/>
    <cellStyle name="20% - Accent2 3 15" xfId="37429" xr:uid="{00000000-0005-0000-0000-0000771B0000}"/>
    <cellStyle name="20% - Accent2 3 2" xfId="201" xr:uid="{00000000-0005-0000-0000-0000781B0000}"/>
    <cellStyle name="20% - Accent2 3 2 10" xfId="3917" xr:uid="{00000000-0005-0000-0000-0000791B0000}"/>
    <cellStyle name="20% - Accent2 3 2 10 2" xfId="17076" xr:uid="{00000000-0005-0000-0000-00007A1B0000}"/>
    <cellStyle name="20% - Accent2 3 2 10 2 2" xfId="54414" xr:uid="{00000000-0005-0000-0000-00007B1B0000}"/>
    <cellStyle name="20% - Accent2 3 2 10 3" xfId="32062" xr:uid="{00000000-0005-0000-0000-00007C1B0000}"/>
    <cellStyle name="20% - Accent2 3 2 10 4" xfId="41255" xr:uid="{00000000-0005-0000-0000-00007D1B0000}"/>
    <cellStyle name="20% - Accent2 3 2 11" xfId="13364" xr:uid="{00000000-0005-0000-0000-00007E1B0000}"/>
    <cellStyle name="20% - Accent2 3 2 11 2" xfId="34774" xr:uid="{00000000-0005-0000-0000-00007F1B0000}"/>
    <cellStyle name="20% - Accent2 3 2 11 3" xfId="50702" xr:uid="{00000000-0005-0000-0000-0000801B0000}"/>
    <cellStyle name="20% - Accent2 3 2 12" xfId="29181" xr:uid="{00000000-0005-0000-0000-0000811B0000}"/>
    <cellStyle name="20% - Accent2 3 2 13" xfId="26468" xr:uid="{00000000-0005-0000-0000-0000821B0000}"/>
    <cellStyle name="20% - Accent2 3 2 14" xfId="37541" xr:uid="{00000000-0005-0000-0000-0000831B0000}"/>
    <cellStyle name="20% - Accent2 3 2 2" xfId="622" xr:uid="{00000000-0005-0000-0000-0000841B0000}"/>
    <cellStyle name="20% - Accent2 3 2 2 2" xfId="1804" xr:uid="{00000000-0005-0000-0000-0000851B0000}"/>
    <cellStyle name="20% - Accent2 3 2 2 2 2" xfId="7878" xr:uid="{00000000-0005-0000-0000-0000861B0000}"/>
    <cellStyle name="20% - Accent2 3 2 2 2 2 2" xfId="12601" xr:uid="{00000000-0005-0000-0000-0000871B0000}"/>
    <cellStyle name="20% - Accent2 3 2 2 2 2 2 2" xfId="25760" xr:uid="{00000000-0005-0000-0000-0000881B0000}"/>
    <cellStyle name="20% - Accent2 3 2 2 2 2 2 2 2" xfId="63098" xr:uid="{00000000-0005-0000-0000-0000891B0000}"/>
    <cellStyle name="20% - Accent2 3 2 2 2 2 2 3" xfId="49939" xr:uid="{00000000-0005-0000-0000-00008A1B0000}"/>
    <cellStyle name="20% - Accent2 3 2 2 2 2 3" xfId="21037" xr:uid="{00000000-0005-0000-0000-00008B1B0000}"/>
    <cellStyle name="20% - Accent2 3 2 2 2 2 3 2" xfId="58375" xr:uid="{00000000-0005-0000-0000-00008C1B0000}"/>
    <cellStyle name="20% - Accent2 3 2 2 2 2 4" xfId="34056" xr:uid="{00000000-0005-0000-0000-00008D1B0000}"/>
    <cellStyle name="20% - Accent2 3 2 2 2 2 5" xfId="45216" xr:uid="{00000000-0005-0000-0000-00008E1B0000}"/>
    <cellStyle name="20% - Accent2 3 2 2 2 3" xfId="10241" xr:uid="{00000000-0005-0000-0000-00008F1B0000}"/>
    <cellStyle name="20% - Accent2 3 2 2 2 3 2" xfId="23400" xr:uid="{00000000-0005-0000-0000-0000901B0000}"/>
    <cellStyle name="20% - Accent2 3 2 2 2 3 2 2" xfId="60738" xr:uid="{00000000-0005-0000-0000-0000911B0000}"/>
    <cellStyle name="20% - Accent2 3 2 2 2 3 3" xfId="36768" xr:uid="{00000000-0005-0000-0000-0000921B0000}"/>
    <cellStyle name="20% - Accent2 3 2 2 2 3 4" xfId="47579" xr:uid="{00000000-0005-0000-0000-0000931B0000}"/>
    <cellStyle name="20% - Accent2 3 2 2 2 4" xfId="5518" xr:uid="{00000000-0005-0000-0000-0000941B0000}"/>
    <cellStyle name="20% - Accent2 3 2 2 2 4 2" xfId="18677" xr:uid="{00000000-0005-0000-0000-0000951B0000}"/>
    <cellStyle name="20% - Accent2 3 2 2 2 4 2 2" xfId="56015" xr:uid="{00000000-0005-0000-0000-0000961B0000}"/>
    <cellStyle name="20% - Accent2 3 2 2 2 4 3" xfId="31344" xr:uid="{00000000-0005-0000-0000-0000971B0000}"/>
    <cellStyle name="20% - Accent2 3 2 2 2 4 4" xfId="42856" xr:uid="{00000000-0005-0000-0000-0000981B0000}"/>
    <cellStyle name="20% - Accent2 3 2 2 2 5" xfId="14965" xr:uid="{00000000-0005-0000-0000-0000991B0000}"/>
    <cellStyle name="20% - Accent2 3 2 2 2 5 2" xfId="52303" xr:uid="{00000000-0005-0000-0000-00009A1B0000}"/>
    <cellStyle name="20% - Accent2 3 2 2 2 6" xfId="28462" xr:uid="{00000000-0005-0000-0000-00009B1B0000}"/>
    <cellStyle name="20% - Accent2 3 2 2 2 7" xfId="39142" xr:uid="{00000000-0005-0000-0000-00009C1B0000}"/>
    <cellStyle name="20% - Accent2 3 2 2 3" xfId="3153" xr:uid="{00000000-0005-0000-0000-00009D1B0000}"/>
    <cellStyle name="20% - Accent2 3 2 2 3 2" xfId="11421" xr:uid="{00000000-0005-0000-0000-00009E1B0000}"/>
    <cellStyle name="20% - Accent2 3 2 2 3 2 2" xfId="24580" xr:uid="{00000000-0005-0000-0000-00009F1B0000}"/>
    <cellStyle name="20% - Accent2 3 2 2 3 2 2 2" xfId="61918" xr:uid="{00000000-0005-0000-0000-0000A01B0000}"/>
    <cellStyle name="20% - Accent2 3 2 2 3 2 3" xfId="48759" xr:uid="{00000000-0005-0000-0000-0000A11B0000}"/>
    <cellStyle name="20% - Accent2 3 2 2 3 3" xfId="6698" xr:uid="{00000000-0005-0000-0000-0000A21B0000}"/>
    <cellStyle name="20% - Accent2 3 2 2 3 3 2" xfId="19857" xr:uid="{00000000-0005-0000-0000-0000A31B0000}"/>
    <cellStyle name="20% - Accent2 3 2 2 3 3 2 2" xfId="57195" xr:uid="{00000000-0005-0000-0000-0000A41B0000}"/>
    <cellStyle name="20% - Accent2 3 2 2 3 3 3" xfId="44036" xr:uid="{00000000-0005-0000-0000-0000A51B0000}"/>
    <cellStyle name="20% - Accent2 3 2 2 3 4" xfId="16314" xr:uid="{00000000-0005-0000-0000-0000A61B0000}"/>
    <cellStyle name="20% - Accent2 3 2 2 3 4 2" xfId="53652" xr:uid="{00000000-0005-0000-0000-0000A71B0000}"/>
    <cellStyle name="20% - Accent2 3 2 2 3 5" xfId="32707" xr:uid="{00000000-0005-0000-0000-0000A81B0000}"/>
    <cellStyle name="20% - Accent2 3 2 2 3 6" xfId="40491" xr:uid="{00000000-0005-0000-0000-0000A91B0000}"/>
    <cellStyle name="20% - Accent2 3 2 2 4" xfId="9061" xr:uid="{00000000-0005-0000-0000-0000AA1B0000}"/>
    <cellStyle name="20% - Accent2 3 2 2 4 2" xfId="22220" xr:uid="{00000000-0005-0000-0000-0000AB1B0000}"/>
    <cellStyle name="20% - Accent2 3 2 2 4 2 2" xfId="59558" xr:uid="{00000000-0005-0000-0000-0000AC1B0000}"/>
    <cellStyle name="20% - Accent2 3 2 2 4 3" xfId="35419" xr:uid="{00000000-0005-0000-0000-0000AD1B0000}"/>
    <cellStyle name="20% - Accent2 3 2 2 4 4" xfId="46399" xr:uid="{00000000-0005-0000-0000-0000AE1B0000}"/>
    <cellStyle name="20% - Accent2 3 2 2 5" xfId="4338" xr:uid="{00000000-0005-0000-0000-0000AF1B0000}"/>
    <cellStyle name="20% - Accent2 3 2 2 5 2" xfId="17497" xr:uid="{00000000-0005-0000-0000-0000B01B0000}"/>
    <cellStyle name="20% - Accent2 3 2 2 5 2 2" xfId="54835" xr:uid="{00000000-0005-0000-0000-0000B11B0000}"/>
    <cellStyle name="20% - Accent2 3 2 2 5 3" xfId="29995" xr:uid="{00000000-0005-0000-0000-0000B21B0000}"/>
    <cellStyle name="20% - Accent2 3 2 2 5 4" xfId="41676" xr:uid="{00000000-0005-0000-0000-0000B31B0000}"/>
    <cellStyle name="20% - Accent2 3 2 2 6" xfId="13785" xr:uid="{00000000-0005-0000-0000-0000B41B0000}"/>
    <cellStyle name="20% - Accent2 3 2 2 6 2" xfId="51123" xr:uid="{00000000-0005-0000-0000-0000B51B0000}"/>
    <cellStyle name="20% - Accent2 3 2 2 7" xfId="27113" xr:uid="{00000000-0005-0000-0000-0000B61B0000}"/>
    <cellStyle name="20% - Accent2 3 2 2 8" xfId="37962" xr:uid="{00000000-0005-0000-0000-0000B71B0000}"/>
    <cellStyle name="20% - Accent2 3 2 3" xfId="398" xr:uid="{00000000-0005-0000-0000-0000B81B0000}"/>
    <cellStyle name="20% - Accent2 3 2 3 2" xfId="1580" xr:uid="{00000000-0005-0000-0000-0000B91B0000}"/>
    <cellStyle name="20% - Accent2 3 2 3 2 2" xfId="7654" xr:uid="{00000000-0005-0000-0000-0000BA1B0000}"/>
    <cellStyle name="20% - Accent2 3 2 3 2 2 2" xfId="12377" xr:uid="{00000000-0005-0000-0000-0000BB1B0000}"/>
    <cellStyle name="20% - Accent2 3 2 3 2 2 2 2" xfId="25536" xr:uid="{00000000-0005-0000-0000-0000BC1B0000}"/>
    <cellStyle name="20% - Accent2 3 2 3 2 2 2 2 2" xfId="62874" xr:uid="{00000000-0005-0000-0000-0000BD1B0000}"/>
    <cellStyle name="20% - Accent2 3 2 3 2 2 2 3" xfId="49715" xr:uid="{00000000-0005-0000-0000-0000BE1B0000}"/>
    <cellStyle name="20% - Accent2 3 2 3 2 2 3" xfId="20813" xr:uid="{00000000-0005-0000-0000-0000BF1B0000}"/>
    <cellStyle name="20% - Accent2 3 2 3 2 2 3 2" xfId="58151" xr:uid="{00000000-0005-0000-0000-0000C01B0000}"/>
    <cellStyle name="20% - Accent2 3 2 3 2 2 4" xfId="33832" xr:uid="{00000000-0005-0000-0000-0000C11B0000}"/>
    <cellStyle name="20% - Accent2 3 2 3 2 2 5" xfId="44992" xr:uid="{00000000-0005-0000-0000-0000C21B0000}"/>
    <cellStyle name="20% - Accent2 3 2 3 2 3" xfId="10017" xr:uid="{00000000-0005-0000-0000-0000C31B0000}"/>
    <cellStyle name="20% - Accent2 3 2 3 2 3 2" xfId="23176" xr:uid="{00000000-0005-0000-0000-0000C41B0000}"/>
    <cellStyle name="20% - Accent2 3 2 3 2 3 2 2" xfId="60514" xr:uid="{00000000-0005-0000-0000-0000C51B0000}"/>
    <cellStyle name="20% - Accent2 3 2 3 2 3 3" xfId="36544" xr:uid="{00000000-0005-0000-0000-0000C61B0000}"/>
    <cellStyle name="20% - Accent2 3 2 3 2 3 4" xfId="47355" xr:uid="{00000000-0005-0000-0000-0000C71B0000}"/>
    <cellStyle name="20% - Accent2 3 2 3 2 4" xfId="5294" xr:uid="{00000000-0005-0000-0000-0000C81B0000}"/>
    <cellStyle name="20% - Accent2 3 2 3 2 4 2" xfId="18453" xr:uid="{00000000-0005-0000-0000-0000C91B0000}"/>
    <cellStyle name="20% - Accent2 3 2 3 2 4 2 2" xfId="55791" xr:uid="{00000000-0005-0000-0000-0000CA1B0000}"/>
    <cellStyle name="20% - Accent2 3 2 3 2 4 3" xfId="31120" xr:uid="{00000000-0005-0000-0000-0000CB1B0000}"/>
    <cellStyle name="20% - Accent2 3 2 3 2 4 4" xfId="42632" xr:uid="{00000000-0005-0000-0000-0000CC1B0000}"/>
    <cellStyle name="20% - Accent2 3 2 3 2 5" xfId="14741" xr:uid="{00000000-0005-0000-0000-0000CD1B0000}"/>
    <cellStyle name="20% - Accent2 3 2 3 2 5 2" xfId="52079" xr:uid="{00000000-0005-0000-0000-0000CE1B0000}"/>
    <cellStyle name="20% - Accent2 3 2 3 2 6" xfId="28238" xr:uid="{00000000-0005-0000-0000-0000CF1B0000}"/>
    <cellStyle name="20% - Accent2 3 2 3 2 7" xfId="38918" xr:uid="{00000000-0005-0000-0000-0000D01B0000}"/>
    <cellStyle name="20% - Accent2 3 2 3 3" xfId="2929" xr:uid="{00000000-0005-0000-0000-0000D11B0000}"/>
    <cellStyle name="20% - Accent2 3 2 3 3 2" xfId="11197" xr:uid="{00000000-0005-0000-0000-0000D21B0000}"/>
    <cellStyle name="20% - Accent2 3 2 3 3 2 2" xfId="24356" xr:uid="{00000000-0005-0000-0000-0000D31B0000}"/>
    <cellStyle name="20% - Accent2 3 2 3 3 2 2 2" xfId="61694" xr:uid="{00000000-0005-0000-0000-0000D41B0000}"/>
    <cellStyle name="20% - Accent2 3 2 3 3 2 3" xfId="48535" xr:uid="{00000000-0005-0000-0000-0000D51B0000}"/>
    <cellStyle name="20% - Accent2 3 2 3 3 3" xfId="6474" xr:uid="{00000000-0005-0000-0000-0000D61B0000}"/>
    <cellStyle name="20% - Accent2 3 2 3 3 3 2" xfId="19633" xr:uid="{00000000-0005-0000-0000-0000D71B0000}"/>
    <cellStyle name="20% - Accent2 3 2 3 3 3 2 2" xfId="56971" xr:uid="{00000000-0005-0000-0000-0000D81B0000}"/>
    <cellStyle name="20% - Accent2 3 2 3 3 3 3" xfId="43812" xr:uid="{00000000-0005-0000-0000-0000D91B0000}"/>
    <cellStyle name="20% - Accent2 3 2 3 3 4" xfId="16090" xr:uid="{00000000-0005-0000-0000-0000DA1B0000}"/>
    <cellStyle name="20% - Accent2 3 2 3 3 4 2" xfId="53428" xr:uid="{00000000-0005-0000-0000-0000DB1B0000}"/>
    <cellStyle name="20% - Accent2 3 2 3 3 5" xfId="32483" xr:uid="{00000000-0005-0000-0000-0000DC1B0000}"/>
    <cellStyle name="20% - Accent2 3 2 3 3 6" xfId="40267" xr:uid="{00000000-0005-0000-0000-0000DD1B0000}"/>
    <cellStyle name="20% - Accent2 3 2 3 4" xfId="8837" xr:uid="{00000000-0005-0000-0000-0000DE1B0000}"/>
    <cellStyle name="20% - Accent2 3 2 3 4 2" xfId="21996" xr:uid="{00000000-0005-0000-0000-0000DF1B0000}"/>
    <cellStyle name="20% - Accent2 3 2 3 4 2 2" xfId="59334" xr:uid="{00000000-0005-0000-0000-0000E01B0000}"/>
    <cellStyle name="20% - Accent2 3 2 3 4 3" xfId="35195" xr:uid="{00000000-0005-0000-0000-0000E11B0000}"/>
    <cellStyle name="20% - Accent2 3 2 3 4 4" xfId="46175" xr:uid="{00000000-0005-0000-0000-0000E21B0000}"/>
    <cellStyle name="20% - Accent2 3 2 3 5" xfId="4114" xr:uid="{00000000-0005-0000-0000-0000E31B0000}"/>
    <cellStyle name="20% - Accent2 3 2 3 5 2" xfId="17273" xr:uid="{00000000-0005-0000-0000-0000E41B0000}"/>
    <cellStyle name="20% - Accent2 3 2 3 5 2 2" xfId="54611" xr:uid="{00000000-0005-0000-0000-0000E51B0000}"/>
    <cellStyle name="20% - Accent2 3 2 3 5 3" xfId="29771" xr:uid="{00000000-0005-0000-0000-0000E61B0000}"/>
    <cellStyle name="20% - Accent2 3 2 3 5 4" xfId="41452" xr:uid="{00000000-0005-0000-0000-0000E71B0000}"/>
    <cellStyle name="20% - Accent2 3 2 3 6" xfId="13561" xr:uid="{00000000-0005-0000-0000-0000E81B0000}"/>
    <cellStyle name="20% - Accent2 3 2 3 6 2" xfId="50899" xr:uid="{00000000-0005-0000-0000-0000E91B0000}"/>
    <cellStyle name="20% - Accent2 3 2 3 7" xfId="26889" xr:uid="{00000000-0005-0000-0000-0000EA1B0000}"/>
    <cellStyle name="20% - Accent2 3 2 3 8" xfId="37738" xr:uid="{00000000-0005-0000-0000-0000EB1B0000}"/>
    <cellStyle name="20% - Accent2 3 2 4" xfId="819" xr:uid="{00000000-0005-0000-0000-0000EC1B0000}"/>
    <cellStyle name="20% - Accent2 3 2 4 2" xfId="2001" xr:uid="{00000000-0005-0000-0000-0000ED1B0000}"/>
    <cellStyle name="20% - Accent2 3 2 4 2 2" xfId="8075" xr:uid="{00000000-0005-0000-0000-0000EE1B0000}"/>
    <cellStyle name="20% - Accent2 3 2 4 2 2 2" xfId="12798" xr:uid="{00000000-0005-0000-0000-0000EF1B0000}"/>
    <cellStyle name="20% - Accent2 3 2 4 2 2 2 2" xfId="25957" xr:uid="{00000000-0005-0000-0000-0000F01B0000}"/>
    <cellStyle name="20% - Accent2 3 2 4 2 2 2 2 2" xfId="63295" xr:uid="{00000000-0005-0000-0000-0000F11B0000}"/>
    <cellStyle name="20% - Accent2 3 2 4 2 2 2 3" xfId="50136" xr:uid="{00000000-0005-0000-0000-0000F21B0000}"/>
    <cellStyle name="20% - Accent2 3 2 4 2 2 3" xfId="21234" xr:uid="{00000000-0005-0000-0000-0000F31B0000}"/>
    <cellStyle name="20% - Accent2 3 2 4 2 2 3 2" xfId="58572" xr:uid="{00000000-0005-0000-0000-0000F41B0000}"/>
    <cellStyle name="20% - Accent2 3 2 4 2 2 4" xfId="34253" xr:uid="{00000000-0005-0000-0000-0000F51B0000}"/>
    <cellStyle name="20% - Accent2 3 2 4 2 2 5" xfId="45413" xr:uid="{00000000-0005-0000-0000-0000F61B0000}"/>
    <cellStyle name="20% - Accent2 3 2 4 2 3" xfId="10438" xr:uid="{00000000-0005-0000-0000-0000F71B0000}"/>
    <cellStyle name="20% - Accent2 3 2 4 2 3 2" xfId="23597" xr:uid="{00000000-0005-0000-0000-0000F81B0000}"/>
    <cellStyle name="20% - Accent2 3 2 4 2 3 2 2" xfId="60935" xr:uid="{00000000-0005-0000-0000-0000F91B0000}"/>
    <cellStyle name="20% - Accent2 3 2 4 2 3 3" xfId="36965" xr:uid="{00000000-0005-0000-0000-0000FA1B0000}"/>
    <cellStyle name="20% - Accent2 3 2 4 2 3 4" xfId="47776" xr:uid="{00000000-0005-0000-0000-0000FB1B0000}"/>
    <cellStyle name="20% - Accent2 3 2 4 2 4" xfId="5715" xr:uid="{00000000-0005-0000-0000-0000FC1B0000}"/>
    <cellStyle name="20% - Accent2 3 2 4 2 4 2" xfId="18874" xr:uid="{00000000-0005-0000-0000-0000FD1B0000}"/>
    <cellStyle name="20% - Accent2 3 2 4 2 4 2 2" xfId="56212" xr:uid="{00000000-0005-0000-0000-0000FE1B0000}"/>
    <cellStyle name="20% - Accent2 3 2 4 2 4 3" xfId="31541" xr:uid="{00000000-0005-0000-0000-0000FF1B0000}"/>
    <cellStyle name="20% - Accent2 3 2 4 2 4 4" xfId="43053" xr:uid="{00000000-0005-0000-0000-0000001C0000}"/>
    <cellStyle name="20% - Accent2 3 2 4 2 5" xfId="15162" xr:uid="{00000000-0005-0000-0000-0000011C0000}"/>
    <cellStyle name="20% - Accent2 3 2 4 2 5 2" xfId="52500" xr:uid="{00000000-0005-0000-0000-0000021C0000}"/>
    <cellStyle name="20% - Accent2 3 2 4 2 6" xfId="28659" xr:uid="{00000000-0005-0000-0000-0000031C0000}"/>
    <cellStyle name="20% - Accent2 3 2 4 2 7" xfId="39339" xr:uid="{00000000-0005-0000-0000-0000041C0000}"/>
    <cellStyle name="20% - Accent2 3 2 4 3" xfId="3350" xr:uid="{00000000-0005-0000-0000-0000051C0000}"/>
    <cellStyle name="20% - Accent2 3 2 4 3 2" xfId="11618" xr:uid="{00000000-0005-0000-0000-0000061C0000}"/>
    <cellStyle name="20% - Accent2 3 2 4 3 2 2" xfId="24777" xr:uid="{00000000-0005-0000-0000-0000071C0000}"/>
    <cellStyle name="20% - Accent2 3 2 4 3 2 2 2" xfId="62115" xr:uid="{00000000-0005-0000-0000-0000081C0000}"/>
    <cellStyle name="20% - Accent2 3 2 4 3 2 3" xfId="48956" xr:uid="{00000000-0005-0000-0000-0000091C0000}"/>
    <cellStyle name="20% - Accent2 3 2 4 3 3" xfId="6895" xr:uid="{00000000-0005-0000-0000-00000A1C0000}"/>
    <cellStyle name="20% - Accent2 3 2 4 3 3 2" xfId="20054" xr:uid="{00000000-0005-0000-0000-00000B1C0000}"/>
    <cellStyle name="20% - Accent2 3 2 4 3 3 2 2" xfId="57392" xr:uid="{00000000-0005-0000-0000-00000C1C0000}"/>
    <cellStyle name="20% - Accent2 3 2 4 3 3 3" xfId="44233" xr:uid="{00000000-0005-0000-0000-00000D1C0000}"/>
    <cellStyle name="20% - Accent2 3 2 4 3 4" xfId="16511" xr:uid="{00000000-0005-0000-0000-00000E1C0000}"/>
    <cellStyle name="20% - Accent2 3 2 4 3 4 2" xfId="53849" xr:uid="{00000000-0005-0000-0000-00000F1C0000}"/>
    <cellStyle name="20% - Accent2 3 2 4 3 5" xfId="32904" xr:uid="{00000000-0005-0000-0000-0000101C0000}"/>
    <cellStyle name="20% - Accent2 3 2 4 3 6" xfId="40688" xr:uid="{00000000-0005-0000-0000-0000111C0000}"/>
    <cellStyle name="20% - Accent2 3 2 4 4" xfId="9258" xr:uid="{00000000-0005-0000-0000-0000121C0000}"/>
    <cellStyle name="20% - Accent2 3 2 4 4 2" xfId="22417" xr:uid="{00000000-0005-0000-0000-0000131C0000}"/>
    <cellStyle name="20% - Accent2 3 2 4 4 2 2" xfId="59755" xr:uid="{00000000-0005-0000-0000-0000141C0000}"/>
    <cellStyle name="20% - Accent2 3 2 4 4 3" xfId="35616" xr:uid="{00000000-0005-0000-0000-0000151C0000}"/>
    <cellStyle name="20% - Accent2 3 2 4 4 4" xfId="46596" xr:uid="{00000000-0005-0000-0000-0000161C0000}"/>
    <cellStyle name="20% - Accent2 3 2 4 5" xfId="4535" xr:uid="{00000000-0005-0000-0000-0000171C0000}"/>
    <cellStyle name="20% - Accent2 3 2 4 5 2" xfId="17694" xr:uid="{00000000-0005-0000-0000-0000181C0000}"/>
    <cellStyle name="20% - Accent2 3 2 4 5 2 2" xfId="55032" xr:uid="{00000000-0005-0000-0000-0000191C0000}"/>
    <cellStyle name="20% - Accent2 3 2 4 5 3" xfId="30192" xr:uid="{00000000-0005-0000-0000-00001A1C0000}"/>
    <cellStyle name="20% - Accent2 3 2 4 5 4" xfId="41873" xr:uid="{00000000-0005-0000-0000-00001B1C0000}"/>
    <cellStyle name="20% - Accent2 3 2 4 6" xfId="13982" xr:uid="{00000000-0005-0000-0000-00001C1C0000}"/>
    <cellStyle name="20% - Accent2 3 2 4 6 2" xfId="51320" xr:uid="{00000000-0005-0000-0000-00001D1C0000}"/>
    <cellStyle name="20% - Accent2 3 2 4 7" xfId="27310" xr:uid="{00000000-0005-0000-0000-00001E1C0000}"/>
    <cellStyle name="20% - Accent2 3 2 4 8" xfId="38159" xr:uid="{00000000-0005-0000-0000-00001F1C0000}"/>
    <cellStyle name="20% - Accent2 3 2 5" xfId="988" xr:uid="{00000000-0005-0000-0000-0000201C0000}"/>
    <cellStyle name="20% - Accent2 3 2 5 2" xfId="2170" xr:uid="{00000000-0005-0000-0000-0000211C0000}"/>
    <cellStyle name="20% - Accent2 3 2 5 2 2" xfId="8244" xr:uid="{00000000-0005-0000-0000-0000221C0000}"/>
    <cellStyle name="20% - Accent2 3 2 5 2 2 2" xfId="12967" xr:uid="{00000000-0005-0000-0000-0000231C0000}"/>
    <cellStyle name="20% - Accent2 3 2 5 2 2 2 2" xfId="26126" xr:uid="{00000000-0005-0000-0000-0000241C0000}"/>
    <cellStyle name="20% - Accent2 3 2 5 2 2 2 2 2" xfId="63464" xr:uid="{00000000-0005-0000-0000-0000251C0000}"/>
    <cellStyle name="20% - Accent2 3 2 5 2 2 2 3" xfId="50305" xr:uid="{00000000-0005-0000-0000-0000261C0000}"/>
    <cellStyle name="20% - Accent2 3 2 5 2 2 3" xfId="21403" xr:uid="{00000000-0005-0000-0000-0000271C0000}"/>
    <cellStyle name="20% - Accent2 3 2 5 2 2 3 2" xfId="58741" xr:uid="{00000000-0005-0000-0000-0000281C0000}"/>
    <cellStyle name="20% - Accent2 3 2 5 2 2 4" xfId="34422" xr:uid="{00000000-0005-0000-0000-0000291C0000}"/>
    <cellStyle name="20% - Accent2 3 2 5 2 2 5" xfId="45582" xr:uid="{00000000-0005-0000-0000-00002A1C0000}"/>
    <cellStyle name="20% - Accent2 3 2 5 2 3" xfId="10607" xr:uid="{00000000-0005-0000-0000-00002B1C0000}"/>
    <cellStyle name="20% - Accent2 3 2 5 2 3 2" xfId="23766" xr:uid="{00000000-0005-0000-0000-00002C1C0000}"/>
    <cellStyle name="20% - Accent2 3 2 5 2 3 2 2" xfId="61104" xr:uid="{00000000-0005-0000-0000-00002D1C0000}"/>
    <cellStyle name="20% - Accent2 3 2 5 2 3 3" xfId="37134" xr:uid="{00000000-0005-0000-0000-00002E1C0000}"/>
    <cellStyle name="20% - Accent2 3 2 5 2 3 4" xfId="47945" xr:uid="{00000000-0005-0000-0000-00002F1C0000}"/>
    <cellStyle name="20% - Accent2 3 2 5 2 4" xfId="5884" xr:uid="{00000000-0005-0000-0000-0000301C0000}"/>
    <cellStyle name="20% - Accent2 3 2 5 2 4 2" xfId="19043" xr:uid="{00000000-0005-0000-0000-0000311C0000}"/>
    <cellStyle name="20% - Accent2 3 2 5 2 4 2 2" xfId="56381" xr:uid="{00000000-0005-0000-0000-0000321C0000}"/>
    <cellStyle name="20% - Accent2 3 2 5 2 4 3" xfId="31710" xr:uid="{00000000-0005-0000-0000-0000331C0000}"/>
    <cellStyle name="20% - Accent2 3 2 5 2 4 4" xfId="43222" xr:uid="{00000000-0005-0000-0000-0000341C0000}"/>
    <cellStyle name="20% - Accent2 3 2 5 2 5" xfId="15331" xr:uid="{00000000-0005-0000-0000-0000351C0000}"/>
    <cellStyle name="20% - Accent2 3 2 5 2 5 2" xfId="52669" xr:uid="{00000000-0005-0000-0000-0000361C0000}"/>
    <cellStyle name="20% - Accent2 3 2 5 2 6" xfId="28828" xr:uid="{00000000-0005-0000-0000-0000371C0000}"/>
    <cellStyle name="20% - Accent2 3 2 5 2 7" xfId="39508" xr:uid="{00000000-0005-0000-0000-0000381C0000}"/>
    <cellStyle name="20% - Accent2 3 2 5 3" xfId="3519" xr:uid="{00000000-0005-0000-0000-0000391C0000}"/>
    <cellStyle name="20% - Accent2 3 2 5 3 2" xfId="11787" xr:uid="{00000000-0005-0000-0000-00003A1C0000}"/>
    <cellStyle name="20% - Accent2 3 2 5 3 2 2" xfId="24946" xr:uid="{00000000-0005-0000-0000-00003B1C0000}"/>
    <cellStyle name="20% - Accent2 3 2 5 3 2 2 2" xfId="62284" xr:uid="{00000000-0005-0000-0000-00003C1C0000}"/>
    <cellStyle name="20% - Accent2 3 2 5 3 2 3" xfId="49125" xr:uid="{00000000-0005-0000-0000-00003D1C0000}"/>
    <cellStyle name="20% - Accent2 3 2 5 3 3" xfId="7064" xr:uid="{00000000-0005-0000-0000-00003E1C0000}"/>
    <cellStyle name="20% - Accent2 3 2 5 3 3 2" xfId="20223" xr:uid="{00000000-0005-0000-0000-00003F1C0000}"/>
    <cellStyle name="20% - Accent2 3 2 5 3 3 2 2" xfId="57561" xr:uid="{00000000-0005-0000-0000-0000401C0000}"/>
    <cellStyle name="20% - Accent2 3 2 5 3 3 3" xfId="44402" xr:uid="{00000000-0005-0000-0000-0000411C0000}"/>
    <cellStyle name="20% - Accent2 3 2 5 3 4" xfId="16680" xr:uid="{00000000-0005-0000-0000-0000421C0000}"/>
    <cellStyle name="20% - Accent2 3 2 5 3 4 2" xfId="54018" xr:uid="{00000000-0005-0000-0000-0000431C0000}"/>
    <cellStyle name="20% - Accent2 3 2 5 3 5" xfId="33073" xr:uid="{00000000-0005-0000-0000-0000441C0000}"/>
    <cellStyle name="20% - Accent2 3 2 5 3 6" xfId="40857" xr:uid="{00000000-0005-0000-0000-0000451C0000}"/>
    <cellStyle name="20% - Accent2 3 2 5 4" xfId="9427" xr:uid="{00000000-0005-0000-0000-0000461C0000}"/>
    <cellStyle name="20% - Accent2 3 2 5 4 2" xfId="22586" xr:uid="{00000000-0005-0000-0000-0000471C0000}"/>
    <cellStyle name="20% - Accent2 3 2 5 4 2 2" xfId="59924" xr:uid="{00000000-0005-0000-0000-0000481C0000}"/>
    <cellStyle name="20% - Accent2 3 2 5 4 3" xfId="35785" xr:uid="{00000000-0005-0000-0000-0000491C0000}"/>
    <cellStyle name="20% - Accent2 3 2 5 4 4" xfId="46765" xr:uid="{00000000-0005-0000-0000-00004A1C0000}"/>
    <cellStyle name="20% - Accent2 3 2 5 5" xfId="4704" xr:uid="{00000000-0005-0000-0000-00004B1C0000}"/>
    <cellStyle name="20% - Accent2 3 2 5 5 2" xfId="17863" xr:uid="{00000000-0005-0000-0000-00004C1C0000}"/>
    <cellStyle name="20% - Accent2 3 2 5 5 2 2" xfId="55201" xr:uid="{00000000-0005-0000-0000-00004D1C0000}"/>
    <cellStyle name="20% - Accent2 3 2 5 5 3" xfId="30361" xr:uid="{00000000-0005-0000-0000-00004E1C0000}"/>
    <cellStyle name="20% - Accent2 3 2 5 5 4" xfId="42042" xr:uid="{00000000-0005-0000-0000-00004F1C0000}"/>
    <cellStyle name="20% - Accent2 3 2 5 6" xfId="14151" xr:uid="{00000000-0005-0000-0000-0000501C0000}"/>
    <cellStyle name="20% - Accent2 3 2 5 6 2" xfId="51489" xr:uid="{00000000-0005-0000-0000-0000511C0000}"/>
    <cellStyle name="20% - Accent2 3 2 5 7" xfId="27479" xr:uid="{00000000-0005-0000-0000-0000521C0000}"/>
    <cellStyle name="20% - Accent2 3 2 5 8" xfId="38328" xr:uid="{00000000-0005-0000-0000-0000531C0000}"/>
    <cellStyle name="20% - Accent2 3 2 6" xfId="1159" xr:uid="{00000000-0005-0000-0000-0000541C0000}"/>
    <cellStyle name="20% - Accent2 3 2 6 2" xfId="2339" xr:uid="{00000000-0005-0000-0000-0000551C0000}"/>
    <cellStyle name="20% - Accent2 3 2 6 2 2" xfId="8413" xr:uid="{00000000-0005-0000-0000-0000561C0000}"/>
    <cellStyle name="20% - Accent2 3 2 6 2 2 2" xfId="13136" xr:uid="{00000000-0005-0000-0000-0000571C0000}"/>
    <cellStyle name="20% - Accent2 3 2 6 2 2 2 2" xfId="26295" xr:uid="{00000000-0005-0000-0000-0000581C0000}"/>
    <cellStyle name="20% - Accent2 3 2 6 2 2 2 2 2" xfId="63633" xr:uid="{00000000-0005-0000-0000-0000591C0000}"/>
    <cellStyle name="20% - Accent2 3 2 6 2 2 2 3" xfId="50474" xr:uid="{00000000-0005-0000-0000-00005A1C0000}"/>
    <cellStyle name="20% - Accent2 3 2 6 2 2 3" xfId="21572" xr:uid="{00000000-0005-0000-0000-00005B1C0000}"/>
    <cellStyle name="20% - Accent2 3 2 6 2 2 3 2" xfId="58910" xr:uid="{00000000-0005-0000-0000-00005C1C0000}"/>
    <cellStyle name="20% - Accent2 3 2 6 2 2 4" xfId="34591" xr:uid="{00000000-0005-0000-0000-00005D1C0000}"/>
    <cellStyle name="20% - Accent2 3 2 6 2 2 5" xfId="45751" xr:uid="{00000000-0005-0000-0000-00005E1C0000}"/>
    <cellStyle name="20% - Accent2 3 2 6 2 3" xfId="10776" xr:uid="{00000000-0005-0000-0000-00005F1C0000}"/>
    <cellStyle name="20% - Accent2 3 2 6 2 3 2" xfId="23935" xr:uid="{00000000-0005-0000-0000-0000601C0000}"/>
    <cellStyle name="20% - Accent2 3 2 6 2 3 2 2" xfId="61273" xr:uid="{00000000-0005-0000-0000-0000611C0000}"/>
    <cellStyle name="20% - Accent2 3 2 6 2 3 3" xfId="37303" xr:uid="{00000000-0005-0000-0000-0000621C0000}"/>
    <cellStyle name="20% - Accent2 3 2 6 2 3 4" xfId="48114" xr:uid="{00000000-0005-0000-0000-0000631C0000}"/>
    <cellStyle name="20% - Accent2 3 2 6 2 4" xfId="6053" xr:uid="{00000000-0005-0000-0000-0000641C0000}"/>
    <cellStyle name="20% - Accent2 3 2 6 2 4 2" xfId="19212" xr:uid="{00000000-0005-0000-0000-0000651C0000}"/>
    <cellStyle name="20% - Accent2 3 2 6 2 4 2 2" xfId="56550" xr:uid="{00000000-0005-0000-0000-0000661C0000}"/>
    <cellStyle name="20% - Accent2 3 2 6 2 4 3" xfId="31879" xr:uid="{00000000-0005-0000-0000-0000671C0000}"/>
    <cellStyle name="20% - Accent2 3 2 6 2 4 4" xfId="43391" xr:uid="{00000000-0005-0000-0000-0000681C0000}"/>
    <cellStyle name="20% - Accent2 3 2 6 2 5" xfId="15500" xr:uid="{00000000-0005-0000-0000-0000691C0000}"/>
    <cellStyle name="20% - Accent2 3 2 6 2 5 2" xfId="52838" xr:uid="{00000000-0005-0000-0000-00006A1C0000}"/>
    <cellStyle name="20% - Accent2 3 2 6 2 6" xfId="28997" xr:uid="{00000000-0005-0000-0000-00006B1C0000}"/>
    <cellStyle name="20% - Accent2 3 2 6 2 7" xfId="39677" xr:uid="{00000000-0005-0000-0000-00006C1C0000}"/>
    <cellStyle name="20% - Accent2 3 2 6 3" xfId="3688" xr:uid="{00000000-0005-0000-0000-00006D1C0000}"/>
    <cellStyle name="20% - Accent2 3 2 6 3 2" xfId="11956" xr:uid="{00000000-0005-0000-0000-00006E1C0000}"/>
    <cellStyle name="20% - Accent2 3 2 6 3 2 2" xfId="25115" xr:uid="{00000000-0005-0000-0000-00006F1C0000}"/>
    <cellStyle name="20% - Accent2 3 2 6 3 2 2 2" xfId="62453" xr:uid="{00000000-0005-0000-0000-0000701C0000}"/>
    <cellStyle name="20% - Accent2 3 2 6 3 2 3" xfId="49294" xr:uid="{00000000-0005-0000-0000-0000711C0000}"/>
    <cellStyle name="20% - Accent2 3 2 6 3 3" xfId="7233" xr:uid="{00000000-0005-0000-0000-0000721C0000}"/>
    <cellStyle name="20% - Accent2 3 2 6 3 3 2" xfId="20392" xr:uid="{00000000-0005-0000-0000-0000731C0000}"/>
    <cellStyle name="20% - Accent2 3 2 6 3 3 2 2" xfId="57730" xr:uid="{00000000-0005-0000-0000-0000741C0000}"/>
    <cellStyle name="20% - Accent2 3 2 6 3 3 3" xfId="44571" xr:uid="{00000000-0005-0000-0000-0000751C0000}"/>
    <cellStyle name="20% - Accent2 3 2 6 3 4" xfId="16849" xr:uid="{00000000-0005-0000-0000-0000761C0000}"/>
    <cellStyle name="20% - Accent2 3 2 6 3 4 2" xfId="54187" xr:uid="{00000000-0005-0000-0000-0000771C0000}"/>
    <cellStyle name="20% - Accent2 3 2 6 3 5" xfId="33242" xr:uid="{00000000-0005-0000-0000-0000781C0000}"/>
    <cellStyle name="20% - Accent2 3 2 6 3 6" xfId="41026" xr:uid="{00000000-0005-0000-0000-0000791C0000}"/>
    <cellStyle name="20% - Accent2 3 2 6 4" xfId="9596" xr:uid="{00000000-0005-0000-0000-00007A1C0000}"/>
    <cellStyle name="20% - Accent2 3 2 6 4 2" xfId="22755" xr:uid="{00000000-0005-0000-0000-00007B1C0000}"/>
    <cellStyle name="20% - Accent2 3 2 6 4 2 2" xfId="60093" xr:uid="{00000000-0005-0000-0000-00007C1C0000}"/>
    <cellStyle name="20% - Accent2 3 2 6 4 3" xfId="35954" xr:uid="{00000000-0005-0000-0000-00007D1C0000}"/>
    <cellStyle name="20% - Accent2 3 2 6 4 4" xfId="46934" xr:uid="{00000000-0005-0000-0000-00007E1C0000}"/>
    <cellStyle name="20% - Accent2 3 2 6 5" xfId="4873" xr:uid="{00000000-0005-0000-0000-00007F1C0000}"/>
    <cellStyle name="20% - Accent2 3 2 6 5 2" xfId="18032" xr:uid="{00000000-0005-0000-0000-0000801C0000}"/>
    <cellStyle name="20% - Accent2 3 2 6 5 2 2" xfId="55370" xr:uid="{00000000-0005-0000-0000-0000811C0000}"/>
    <cellStyle name="20% - Accent2 3 2 6 5 3" xfId="30530" xr:uid="{00000000-0005-0000-0000-0000821C0000}"/>
    <cellStyle name="20% - Accent2 3 2 6 5 4" xfId="42211" xr:uid="{00000000-0005-0000-0000-0000831C0000}"/>
    <cellStyle name="20% - Accent2 3 2 6 6" xfId="14320" xr:uid="{00000000-0005-0000-0000-0000841C0000}"/>
    <cellStyle name="20% - Accent2 3 2 6 6 2" xfId="51658" xr:uid="{00000000-0005-0000-0000-0000851C0000}"/>
    <cellStyle name="20% - Accent2 3 2 6 7" xfId="27648" xr:uid="{00000000-0005-0000-0000-0000861C0000}"/>
    <cellStyle name="20% - Accent2 3 2 6 8" xfId="38497" xr:uid="{00000000-0005-0000-0000-0000871C0000}"/>
    <cellStyle name="20% - Accent2 3 2 7" xfId="1383" xr:uid="{00000000-0005-0000-0000-0000881C0000}"/>
    <cellStyle name="20% - Accent2 3 2 7 2" xfId="2732" xr:uid="{00000000-0005-0000-0000-0000891C0000}"/>
    <cellStyle name="20% - Accent2 3 2 7 2 2" xfId="12180" xr:uid="{00000000-0005-0000-0000-00008A1C0000}"/>
    <cellStyle name="20% - Accent2 3 2 7 2 2 2" xfId="25339" xr:uid="{00000000-0005-0000-0000-00008B1C0000}"/>
    <cellStyle name="20% - Accent2 3 2 7 2 2 2 2" xfId="62677" xr:uid="{00000000-0005-0000-0000-00008C1C0000}"/>
    <cellStyle name="20% - Accent2 3 2 7 2 2 3" xfId="33635" xr:uid="{00000000-0005-0000-0000-00008D1C0000}"/>
    <cellStyle name="20% - Accent2 3 2 7 2 2 4" xfId="49518" xr:uid="{00000000-0005-0000-0000-00008E1C0000}"/>
    <cellStyle name="20% - Accent2 3 2 7 2 3" xfId="7457" xr:uid="{00000000-0005-0000-0000-00008F1C0000}"/>
    <cellStyle name="20% - Accent2 3 2 7 2 3 2" xfId="20616" xr:uid="{00000000-0005-0000-0000-0000901C0000}"/>
    <cellStyle name="20% - Accent2 3 2 7 2 3 2 2" xfId="57954" xr:uid="{00000000-0005-0000-0000-0000911C0000}"/>
    <cellStyle name="20% - Accent2 3 2 7 2 3 3" xfId="36347" xr:uid="{00000000-0005-0000-0000-0000921C0000}"/>
    <cellStyle name="20% - Accent2 3 2 7 2 3 4" xfId="44795" xr:uid="{00000000-0005-0000-0000-0000931C0000}"/>
    <cellStyle name="20% - Accent2 3 2 7 2 4" xfId="15893" xr:uid="{00000000-0005-0000-0000-0000941C0000}"/>
    <cellStyle name="20% - Accent2 3 2 7 2 4 2" xfId="30923" xr:uid="{00000000-0005-0000-0000-0000951C0000}"/>
    <cellStyle name="20% - Accent2 3 2 7 2 4 3" xfId="53231" xr:uid="{00000000-0005-0000-0000-0000961C0000}"/>
    <cellStyle name="20% - Accent2 3 2 7 2 5" xfId="28041" xr:uid="{00000000-0005-0000-0000-0000971C0000}"/>
    <cellStyle name="20% - Accent2 3 2 7 2 6" xfId="40070" xr:uid="{00000000-0005-0000-0000-0000981C0000}"/>
    <cellStyle name="20% - Accent2 3 2 7 3" xfId="9820" xr:uid="{00000000-0005-0000-0000-0000991C0000}"/>
    <cellStyle name="20% - Accent2 3 2 7 3 2" xfId="22979" xr:uid="{00000000-0005-0000-0000-00009A1C0000}"/>
    <cellStyle name="20% - Accent2 3 2 7 3 2 2" xfId="60317" xr:uid="{00000000-0005-0000-0000-00009B1C0000}"/>
    <cellStyle name="20% - Accent2 3 2 7 3 3" xfId="32286" xr:uid="{00000000-0005-0000-0000-00009C1C0000}"/>
    <cellStyle name="20% - Accent2 3 2 7 3 4" xfId="47158" xr:uid="{00000000-0005-0000-0000-00009D1C0000}"/>
    <cellStyle name="20% - Accent2 3 2 7 4" xfId="5097" xr:uid="{00000000-0005-0000-0000-00009E1C0000}"/>
    <cellStyle name="20% - Accent2 3 2 7 4 2" xfId="18256" xr:uid="{00000000-0005-0000-0000-00009F1C0000}"/>
    <cellStyle name="20% - Accent2 3 2 7 4 2 2" xfId="55594" xr:uid="{00000000-0005-0000-0000-0000A01C0000}"/>
    <cellStyle name="20% - Accent2 3 2 7 4 3" xfId="34998" xr:uid="{00000000-0005-0000-0000-0000A11C0000}"/>
    <cellStyle name="20% - Accent2 3 2 7 4 4" xfId="42435" xr:uid="{00000000-0005-0000-0000-0000A21C0000}"/>
    <cellStyle name="20% - Accent2 3 2 7 5" xfId="14544" xr:uid="{00000000-0005-0000-0000-0000A31C0000}"/>
    <cellStyle name="20% - Accent2 3 2 7 5 2" xfId="29574" xr:uid="{00000000-0005-0000-0000-0000A41C0000}"/>
    <cellStyle name="20% - Accent2 3 2 7 5 3" xfId="51882" xr:uid="{00000000-0005-0000-0000-0000A51C0000}"/>
    <cellStyle name="20% - Accent2 3 2 7 6" xfId="26692" xr:uid="{00000000-0005-0000-0000-0000A61C0000}"/>
    <cellStyle name="20% - Accent2 3 2 7 7" xfId="38721" xr:uid="{00000000-0005-0000-0000-0000A71C0000}"/>
    <cellStyle name="20% - Accent2 3 2 8" xfId="2508" xr:uid="{00000000-0005-0000-0000-0000A81C0000}"/>
    <cellStyle name="20% - Accent2 3 2 8 2" xfId="11000" xr:uid="{00000000-0005-0000-0000-0000A91C0000}"/>
    <cellStyle name="20% - Accent2 3 2 8 2 2" xfId="24159" xr:uid="{00000000-0005-0000-0000-0000AA1C0000}"/>
    <cellStyle name="20% - Accent2 3 2 8 2 2 2" xfId="61497" xr:uid="{00000000-0005-0000-0000-0000AB1C0000}"/>
    <cellStyle name="20% - Accent2 3 2 8 2 3" xfId="33411" xr:uid="{00000000-0005-0000-0000-0000AC1C0000}"/>
    <cellStyle name="20% - Accent2 3 2 8 2 4" xfId="48338" xr:uid="{00000000-0005-0000-0000-0000AD1C0000}"/>
    <cellStyle name="20% - Accent2 3 2 8 3" xfId="6277" xr:uid="{00000000-0005-0000-0000-0000AE1C0000}"/>
    <cellStyle name="20% - Accent2 3 2 8 3 2" xfId="19436" xr:uid="{00000000-0005-0000-0000-0000AF1C0000}"/>
    <cellStyle name="20% - Accent2 3 2 8 3 2 2" xfId="56774" xr:uid="{00000000-0005-0000-0000-0000B01C0000}"/>
    <cellStyle name="20% - Accent2 3 2 8 3 3" xfId="36123" xr:uid="{00000000-0005-0000-0000-0000B11C0000}"/>
    <cellStyle name="20% - Accent2 3 2 8 3 4" xfId="43615" xr:uid="{00000000-0005-0000-0000-0000B21C0000}"/>
    <cellStyle name="20% - Accent2 3 2 8 4" xfId="15669" xr:uid="{00000000-0005-0000-0000-0000B31C0000}"/>
    <cellStyle name="20% - Accent2 3 2 8 4 2" xfId="30699" xr:uid="{00000000-0005-0000-0000-0000B41C0000}"/>
    <cellStyle name="20% - Accent2 3 2 8 4 3" xfId="53007" xr:uid="{00000000-0005-0000-0000-0000B51C0000}"/>
    <cellStyle name="20% - Accent2 3 2 8 5" xfId="27817" xr:uid="{00000000-0005-0000-0000-0000B61C0000}"/>
    <cellStyle name="20% - Accent2 3 2 8 6" xfId="39846" xr:uid="{00000000-0005-0000-0000-0000B71C0000}"/>
    <cellStyle name="20% - Accent2 3 2 9" xfId="8640" xr:uid="{00000000-0005-0000-0000-0000B81C0000}"/>
    <cellStyle name="20% - Accent2 3 2 9 2" xfId="21799" xr:uid="{00000000-0005-0000-0000-0000B91C0000}"/>
    <cellStyle name="20% - Accent2 3 2 9 2 2" xfId="59137" xr:uid="{00000000-0005-0000-0000-0000BA1C0000}"/>
    <cellStyle name="20% - Accent2 3 2 9 3" xfId="29350" xr:uid="{00000000-0005-0000-0000-0000BB1C0000}"/>
    <cellStyle name="20% - Accent2 3 2 9 4" xfId="45978" xr:uid="{00000000-0005-0000-0000-0000BC1C0000}"/>
    <cellStyle name="20% - Accent2 3 3" xfId="510" xr:uid="{00000000-0005-0000-0000-0000BD1C0000}"/>
    <cellStyle name="20% - Accent2 3 3 2" xfId="1692" xr:uid="{00000000-0005-0000-0000-0000BE1C0000}"/>
    <cellStyle name="20% - Accent2 3 3 2 2" xfId="7766" xr:uid="{00000000-0005-0000-0000-0000BF1C0000}"/>
    <cellStyle name="20% - Accent2 3 3 2 2 2" xfId="12489" xr:uid="{00000000-0005-0000-0000-0000C01C0000}"/>
    <cellStyle name="20% - Accent2 3 3 2 2 2 2" xfId="25648" xr:uid="{00000000-0005-0000-0000-0000C11C0000}"/>
    <cellStyle name="20% - Accent2 3 3 2 2 2 2 2" xfId="62986" xr:uid="{00000000-0005-0000-0000-0000C21C0000}"/>
    <cellStyle name="20% - Accent2 3 3 2 2 2 3" xfId="49827" xr:uid="{00000000-0005-0000-0000-0000C31C0000}"/>
    <cellStyle name="20% - Accent2 3 3 2 2 3" xfId="20925" xr:uid="{00000000-0005-0000-0000-0000C41C0000}"/>
    <cellStyle name="20% - Accent2 3 3 2 2 3 2" xfId="58263" xr:uid="{00000000-0005-0000-0000-0000C51C0000}"/>
    <cellStyle name="20% - Accent2 3 3 2 2 4" xfId="33944" xr:uid="{00000000-0005-0000-0000-0000C61C0000}"/>
    <cellStyle name="20% - Accent2 3 3 2 2 5" xfId="45104" xr:uid="{00000000-0005-0000-0000-0000C71C0000}"/>
    <cellStyle name="20% - Accent2 3 3 2 3" xfId="10129" xr:uid="{00000000-0005-0000-0000-0000C81C0000}"/>
    <cellStyle name="20% - Accent2 3 3 2 3 2" xfId="23288" xr:uid="{00000000-0005-0000-0000-0000C91C0000}"/>
    <cellStyle name="20% - Accent2 3 3 2 3 2 2" xfId="60626" xr:uid="{00000000-0005-0000-0000-0000CA1C0000}"/>
    <cellStyle name="20% - Accent2 3 3 2 3 3" xfId="36656" xr:uid="{00000000-0005-0000-0000-0000CB1C0000}"/>
    <cellStyle name="20% - Accent2 3 3 2 3 4" xfId="47467" xr:uid="{00000000-0005-0000-0000-0000CC1C0000}"/>
    <cellStyle name="20% - Accent2 3 3 2 4" xfId="5406" xr:uid="{00000000-0005-0000-0000-0000CD1C0000}"/>
    <cellStyle name="20% - Accent2 3 3 2 4 2" xfId="18565" xr:uid="{00000000-0005-0000-0000-0000CE1C0000}"/>
    <cellStyle name="20% - Accent2 3 3 2 4 2 2" xfId="55903" xr:uid="{00000000-0005-0000-0000-0000CF1C0000}"/>
    <cellStyle name="20% - Accent2 3 3 2 4 3" xfId="31232" xr:uid="{00000000-0005-0000-0000-0000D01C0000}"/>
    <cellStyle name="20% - Accent2 3 3 2 4 4" xfId="42744" xr:uid="{00000000-0005-0000-0000-0000D11C0000}"/>
    <cellStyle name="20% - Accent2 3 3 2 5" xfId="14853" xr:uid="{00000000-0005-0000-0000-0000D21C0000}"/>
    <cellStyle name="20% - Accent2 3 3 2 5 2" xfId="52191" xr:uid="{00000000-0005-0000-0000-0000D31C0000}"/>
    <cellStyle name="20% - Accent2 3 3 2 6" xfId="28350" xr:uid="{00000000-0005-0000-0000-0000D41C0000}"/>
    <cellStyle name="20% - Accent2 3 3 2 7" xfId="39030" xr:uid="{00000000-0005-0000-0000-0000D51C0000}"/>
    <cellStyle name="20% - Accent2 3 3 3" xfId="3041" xr:uid="{00000000-0005-0000-0000-0000D61C0000}"/>
    <cellStyle name="20% - Accent2 3 3 3 2" xfId="11309" xr:uid="{00000000-0005-0000-0000-0000D71C0000}"/>
    <cellStyle name="20% - Accent2 3 3 3 2 2" xfId="24468" xr:uid="{00000000-0005-0000-0000-0000D81C0000}"/>
    <cellStyle name="20% - Accent2 3 3 3 2 2 2" xfId="61806" xr:uid="{00000000-0005-0000-0000-0000D91C0000}"/>
    <cellStyle name="20% - Accent2 3 3 3 2 3" xfId="48647" xr:uid="{00000000-0005-0000-0000-0000DA1C0000}"/>
    <cellStyle name="20% - Accent2 3 3 3 3" xfId="6586" xr:uid="{00000000-0005-0000-0000-0000DB1C0000}"/>
    <cellStyle name="20% - Accent2 3 3 3 3 2" xfId="19745" xr:uid="{00000000-0005-0000-0000-0000DC1C0000}"/>
    <cellStyle name="20% - Accent2 3 3 3 3 2 2" xfId="57083" xr:uid="{00000000-0005-0000-0000-0000DD1C0000}"/>
    <cellStyle name="20% - Accent2 3 3 3 3 3" xfId="43924" xr:uid="{00000000-0005-0000-0000-0000DE1C0000}"/>
    <cellStyle name="20% - Accent2 3 3 3 4" xfId="16202" xr:uid="{00000000-0005-0000-0000-0000DF1C0000}"/>
    <cellStyle name="20% - Accent2 3 3 3 4 2" xfId="53540" xr:uid="{00000000-0005-0000-0000-0000E01C0000}"/>
    <cellStyle name="20% - Accent2 3 3 3 5" xfId="32595" xr:uid="{00000000-0005-0000-0000-0000E11C0000}"/>
    <cellStyle name="20% - Accent2 3 3 3 6" xfId="40379" xr:uid="{00000000-0005-0000-0000-0000E21C0000}"/>
    <cellStyle name="20% - Accent2 3 3 4" xfId="8949" xr:uid="{00000000-0005-0000-0000-0000E31C0000}"/>
    <cellStyle name="20% - Accent2 3 3 4 2" xfId="22108" xr:uid="{00000000-0005-0000-0000-0000E41C0000}"/>
    <cellStyle name="20% - Accent2 3 3 4 2 2" xfId="59446" xr:uid="{00000000-0005-0000-0000-0000E51C0000}"/>
    <cellStyle name="20% - Accent2 3 3 4 3" xfId="35307" xr:uid="{00000000-0005-0000-0000-0000E61C0000}"/>
    <cellStyle name="20% - Accent2 3 3 4 4" xfId="46287" xr:uid="{00000000-0005-0000-0000-0000E71C0000}"/>
    <cellStyle name="20% - Accent2 3 3 5" xfId="4226" xr:uid="{00000000-0005-0000-0000-0000E81C0000}"/>
    <cellStyle name="20% - Accent2 3 3 5 2" xfId="17385" xr:uid="{00000000-0005-0000-0000-0000E91C0000}"/>
    <cellStyle name="20% - Accent2 3 3 5 2 2" xfId="54723" xr:uid="{00000000-0005-0000-0000-0000EA1C0000}"/>
    <cellStyle name="20% - Accent2 3 3 5 3" xfId="29883" xr:uid="{00000000-0005-0000-0000-0000EB1C0000}"/>
    <cellStyle name="20% - Accent2 3 3 5 4" xfId="41564" xr:uid="{00000000-0005-0000-0000-0000EC1C0000}"/>
    <cellStyle name="20% - Accent2 3 3 6" xfId="13673" xr:uid="{00000000-0005-0000-0000-0000ED1C0000}"/>
    <cellStyle name="20% - Accent2 3 3 6 2" xfId="51011" xr:uid="{00000000-0005-0000-0000-0000EE1C0000}"/>
    <cellStyle name="20% - Accent2 3 3 7" xfId="27001" xr:uid="{00000000-0005-0000-0000-0000EF1C0000}"/>
    <cellStyle name="20% - Accent2 3 3 8" xfId="37850" xr:uid="{00000000-0005-0000-0000-0000F01C0000}"/>
    <cellStyle name="20% - Accent2 3 4" xfId="313" xr:uid="{00000000-0005-0000-0000-0000F11C0000}"/>
    <cellStyle name="20% - Accent2 3 4 2" xfId="1495" xr:uid="{00000000-0005-0000-0000-0000F21C0000}"/>
    <cellStyle name="20% - Accent2 3 4 2 2" xfId="7569" xr:uid="{00000000-0005-0000-0000-0000F31C0000}"/>
    <cellStyle name="20% - Accent2 3 4 2 2 2" xfId="12292" xr:uid="{00000000-0005-0000-0000-0000F41C0000}"/>
    <cellStyle name="20% - Accent2 3 4 2 2 2 2" xfId="25451" xr:uid="{00000000-0005-0000-0000-0000F51C0000}"/>
    <cellStyle name="20% - Accent2 3 4 2 2 2 2 2" xfId="62789" xr:uid="{00000000-0005-0000-0000-0000F61C0000}"/>
    <cellStyle name="20% - Accent2 3 4 2 2 2 3" xfId="49630" xr:uid="{00000000-0005-0000-0000-0000F71C0000}"/>
    <cellStyle name="20% - Accent2 3 4 2 2 3" xfId="20728" xr:uid="{00000000-0005-0000-0000-0000F81C0000}"/>
    <cellStyle name="20% - Accent2 3 4 2 2 3 2" xfId="58066" xr:uid="{00000000-0005-0000-0000-0000F91C0000}"/>
    <cellStyle name="20% - Accent2 3 4 2 2 4" xfId="33747" xr:uid="{00000000-0005-0000-0000-0000FA1C0000}"/>
    <cellStyle name="20% - Accent2 3 4 2 2 5" xfId="44907" xr:uid="{00000000-0005-0000-0000-0000FB1C0000}"/>
    <cellStyle name="20% - Accent2 3 4 2 3" xfId="9932" xr:uid="{00000000-0005-0000-0000-0000FC1C0000}"/>
    <cellStyle name="20% - Accent2 3 4 2 3 2" xfId="23091" xr:uid="{00000000-0005-0000-0000-0000FD1C0000}"/>
    <cellStyle name="20% - Accent2 3 4 2 3 2 2" xfId="60429" xr:uid="{00000000-0005-0000-0000-0000FE1C0000}"/>
    <cellStyle name="20% - Accent2 3 4 2 3 3" xfId="36459" xr:uid="{00000000-0005-0000-0000-0000FF1C0000}"/>
    <cellStyle name="20% - Accent2 3 4 2 3 4" xfId="47270" xr:uid="{00000000-0005-0000-0000-0000001D0000}"/>
    <cellStyle name="20% - Accent2 3 4 2 4" xfId="5209" xr:uid="{00000000-0005-0000-0000-0000011D0000}"/>
    <cellStyle name="20% - Accent2 3 4 2 4 2" xfId="18368" xr:uid="{00000000-0005-0000-0000-0000021D0000}"/>
    <cellStyle name="20% - Accent2 3 4 2 4 2 2" xfId="55706" xr:uid="{00000000-0005-0000-0000-0000031D0000}"/>
    <cellStyle name="20% - Accent2 3 4 2 4 3" xfId="31035" xr:uid="{00000000-0005-0000-0000-0000041D0000}"/>
    <cellStyle name="20% - Accent2 3 4 2 4 4" xfId="42547" xr:uid="{00000000-0005-0000-0000-0000051D0000}"/>
    <cellStyle name="20% - Accent2 3 4 2 5" xfId="14656" xr:uid="{00000000-0005-0000-0000-0000061D0000}"/>
    <cellStyle name="20% - Accent2 3 4 2 5 2" xfId="51994" xr:uid="{00000000-0005-0000-0000-0000071D0000}"/>
    <cellStyle name="20% - Accent2 3 4 2 6" xfId="28153" xr:uid="{00000000-0005-0000-0000-0000081D0000}"/>
    <cellStyle name="20% - Accent2 3 4 2 7" xfId="38833" xr:uid="{00000000-0005-0000-0000-0000091D0000}"/>
    <cellStyle name="20% - Accent2 3 4 3" xfId="2844" xr:uid="{00000000-0005-0000-0000-00000A1D0000}"/>
    <cellStyle name="20% - Accent2 3 4 3 2" xfId="11112" xr:uid="{00000000-0005-0000-0000-00000B1D0000}"/>
    <cellStyle name="20% - Accent2 3 4 3 2 2" xfId="24271" xr:uid="{00000000-0005-0000-0000-00000C1D0000}"/>
    <cellStyle name="20% - Accent2 3 4 3 2 2 2" xfId="61609" xr:uid="{00000000-0005-0000-0000-00000D1D0000}"/>
    <cellStyle name="20% - Accent2 3 4 3 2 3" xfId="48450" xr:uid="{00000000-0005-0000-0000-00000E1D0000}"/>
    <cellStyle name="20% - Accent2 3 4 3 3" xfId="6389" xr:uid="{00000000-0005-0000-0000-00000F1D0000}"/>
    <cellStyle name="20% - Accent2 3 4 3 3 2" xfId="19548" xr:uid="{00000000-0005-0000-0000-0000101D0000}"/>
    <cellStyle name="20% - Accent2 3 4 3 3 2 2" xfId="56886" xr:uid="{00000000-0005-0000-0000-0000111D0000}"/>
    <cellStyle name="20% - Accent2 3 4 3 3 3" xfId="43727" xr:uid="{00000000-0005-0000-0000-0000121D0000}"/>
    <cellStyle name="20% - Accent2 3 4 3 4" xfId="16005" xr:uid="{00000000-0005-0000-0000-0000131D0000}"/>
    <cellStyle name="20% - Accent2 3 4 3 4 2" xfId="53343" xr:uid="{00000000-0005-0000-0000-0000141D0000}"/>
    <cellStyle name="20% - Accent2 3 4 3 5" xfId="32398" xr:uid="{00000000-0005-0000-0000-0000151D0000}"/>
    <cellStyle name="20% - Accent2 3 4 3 6" xfId="40182" xr:uid="{00000000-0005-0000-0000-0000161D0000}"/>
    <cellStyle name="20% - Accent2 3 4 4" xfId="8752" xr:uid="{00000000-0005-0000-0000-0000171D0000}"/>
    <cellStyle name="20% - Accent2 3 4 4 2" xfId="21911" xr:uid="{00000000-0005-0000-0000-0000181D0000}"/>
    <cellStyle name="20% - Accent2 3 4 4 2 2" xfId="59249" xr:uid="{00000000-0005-0000-0000-0000191D0000}"/>
    <cellStyle name="20% - Accent2 3 4 4 3" xfId="35110" xr:uid="{00000000-0005-0000-0000-00001A1D0000}"/>
    <cellStyle name="20% - Accent2 3 4 4 4" xfId="46090" xr:uid="{00000000-0005-0000-0000-00001B1D0000}"/>
    <cellStyle name="20% - Accent2 3 4 5" xfId="4029" xr:uid="{00000000-0005-0000-0000-00001C1D0000}"/>
    <cellStyle name="20% - Accent2 3 4 5 2" xfId="17188" xr:uid="{00000000-0005-0000-0000-00001D1D0000}"/>
    <cellStyle name="20% - Accent2 3 4 5 2 2" xfId="54526" xr:uid="{00000000-0005-0000-0000-00001E1D0000}"/>
    <cellStyle name="20% - Accent2 3 4 5 3" xfId="29686" xr:uid="{00000000-0005-0000-0000-00001F1D0000}"/>
    <cellStyle name="20% - Accent2 3 4 5 4" xfId="41367" xr:uid="{00000000-0005-0000-0000-0000201D0000}"/>
    <cellStyle name="20% - Accent2 3 4 6" xfId="13476" xr:uid="{00000000-0005-0000-0000-0000211D0000}"/>
    <cellStyle name="20% - Accent2 3 4 6 2" xfId="50814" xr:uid="{00000000-0005-0000-0000-0000221D0000}"/>
    <cellStyle name="20% - Accent2 3 4 7" xfId="26804" xr:uid="{00000000-0005-0000-0000-0000231D0000}"/>
    <cellStyle name="20% - Accent2 3 4 8" xfId="37653" xr:uid="{00000000-0005-0000-0000-0000241D0000}"/>
    <cellStyle name="20% - Accent2 3 5" xfId="734" xr:uid="{00000000-0005-0000-0000-0000251D0000}"/>
    <cellStyle name="20% - Accent2 3 5 2" xfId="1916" xr:uid="{00000000-0005-0000-0000-0000261D0000}"/>
    <cellStyle name="20% - Accent2 3 5 2 2" xfId="7990" xr:uid="{00000000-0005-0000-0000-0000271D0000}"/>
    <cellStyle name="20% - Accent2 3 5 2 2 2" xfId="12713" xr:uid="{00000000-0005-0000-0000-0000281D0000}"/>
    <cellStyle name="20% - Accent2 3 5 2 2 2 2" xfId="25872" xr:uid="{00000000-0005-0000-0000-0000291D0000}"/>
    <cellStyle name="20% - Accent2 3 5 2 2 2 2 2" xfId="63210" xr:uid="{00000000-0005-0000-0000-00002A1D0000}"/>
    <cellStyle name="20% - Accent2 3 5 2 2 2 3" xfId="50051" xr:uid="{00000000-0005-0000-0000-00002B1D0000}"/>
    <cellStyle name="20% - Accent2 3 5 2 2 3" xfId="21149" xr:uid="{00000000-0005-0000-0000-00002C1D0000}"/>
    <cellStyle name="20% - Accent2 3 5 2 2 3 2" xfId="58487" xr:uid="{00000000-0005-0000-0000-00002D1D0000}"/>
    <cellStyle name="20% - Accent2 3 5 2 2 4" xfId="34168" xr:uid="{00000000-0005-0000-0000-00002E1D0000}"/>
    <cellStyle name="20% - Accent2 3 5 2 2 5" xfId="45328" xr:uid="{00000000-0005-0000-0000-00002F1D0000}"/>
    <cellStyle name="20% - Accent2 3 5 2 3" xfId="10353" xr:uid="{00000000-0005-0000-0000-0000301D0000}"/>
    <cellStyle name="20% - Accent2 3 5 2 3 2" xfId="23512" xr:uid="{00000000-0005-0000-0000-0000311D0000}"/>
    <cellStyle name="20% - Accent2 3 5 2 3 2 2" xfId="60850" xr:uid="{00000000-0005-0000-0000-0000321D0000}"/>
    <cellStyle name="20% - Accent2 3 5 2 3 3" xfId="36880" xr:uid="{00000000-0005-0000-0000-0000331D0000}"/>
    <cellStyle name="20% - Accent2 3 5 2 3 4" xfId="47691" xr:uid="{00000000-0005-0000-0000-0000341D0000}"/>
    <cellStyle name="20% - Accent2 3 5 2 4" xfId="5630" xr:uid="{00000000-0005-0000-0000-0000351D0000}"/>
    <cellStyle name="20% - Accent2 3 5 2 4 2" xfId="18789" xr:uid="{00000000-0005-0000-0000-0000361D0000}"/>
    <cellStyle name="20% - Accent2 3 5 2 4 2 2" xfId="56127" xr:uid="{00000000-0005-0000-0000-0000371D0000}"/>
    <cellStyle name="20% - Accent2 3 5 2 4 3" xfId="31456" xr:uid="{00000000-0005-0000-0000-0000381D0000}"/>
    <cellStyle name="20% - Accent2 3 5 2 4 4" xfId="42968" xr:uid="{00000000-0005-0000-0000-0000391D0000}"/>
    <cellStyle name="20% - Accent2 3 5 2 5" xfId="15077" xr:uid="{00000000-0005-0000-0000-00003A1D0000}"/>
    <cellStyle name="20% - Accent2 3 5 2 5 2" xfId="52415" xr:uid="{00000000-0005-0000-0000-00003B1D0000}"/>
    <cellStyle name="20% - Accent2 3 5 2 6" xfId="28574" xr:uid="{00000000-0005-0000-0000-00003C1D0000}"/>
    <cellStyle name="20% - Accent2 3 5 2 7" xfId="39254" xr:uid="{00000000-0005-0000-0000-00003D1D0000}"/>
    <cellStyle name="20% - Accent2 3 5 3" xfId="3265" xr:uid="{00000000-0005-0000-0000-00003E1D0000}"/>
    <cellStyle name="20% - Accent2 3 5 3 2" xfId="11533" xr:uid="{00000000-0005-0000-0000-00003F1D0000}"/>
    <cellStyle name="20% - Accent2 3 5 3 2 2" xfId="24692" xr:uid="{00000000-0005-0000-0000-0000401D0000}"/>
    <cellStyle name="20% - Accent2 3 5 3 2 2 2" xfId="62030" xr:uid="{00000000-0005-0000-0000-0000411D0000}"/>
    <cellStyle name="20% - Accent2 3 5 3 2 3" xfId="48871" xr:uid="{00000000-0005-0000-0000-0000421D0000}"/>
    <cellStyle name="20% - Accent2 3 5 3 3" xfId="6810" xr:uid="{00000000-0005-0000-0000-0000431D0000}"/>
    <cellStyle name="20% - Accent2 3 5 3 3 2" xfId="19969" xr:uid="{00000000-0005-0000-0000-0000441D0000}"/>
    <cellStyle name="20% - Accent2 3 5 3 3 2 2" xfId="57307" xr:uid="{00000000-0005-0000-0000-0000451D0000}"/>
    <cellStyle name="20% - Accent2 3 5 3 3 3" xfId="44148" xr:uid="{00000000-0005-0000-0000-0000461D0000}"/>
    <cellStyle name="20% - Accent2 3 5 3 4" xfId="16426" xr:uid="{00000000-0005-0000-0000-0000471D0000}"/>
    <cellStyle name="20% - Accent2 3 5 3 4 2" xfId="53764" xr:uid="{00000000-0005-0000-0000-0000481D0000}"/>
    <cellStyle name="20% - Accent2 3 5 3 5" xfId="32819" xr:uid="{00000000-0005-0000-0000-0000491D0000}"/>
    <cellStyle name="20% - Accent2 3 5 3 6" xfId="40603" xr:uid="{00000000-0005-0000-0000-00004A1D0000}"/>
    <cellStyle name="20% - Accent2 3 5 4" xfId="9173" xr:uid="{00000000-0005-0000-0000-00004B1D0000}"/>
    <cellStyle name="20% - Accent2 3 5 4 2" xfId="22332" xr:uid="{00000000-0005-0000-0000-00004C1D0000}"/>
    <cellStyle name="20% - Accent2 3 5 4 2 2" xfId="59670" xr:uid="{00000000-0005-0000-0000-00004D1D0000}"/>
    <cellStyle name="20% - Accent2 3 5 4 3" xfId="35531" xr:uid="{00000000-0005-0000-0000-00004E1D0000}"/>
    <cellStyle name="20% - Accent2 3 5 4 4" xfId="46511" xr:uid="{00000000-0005-0000-0000-00004F1D0000}"/>
    <cellStyle name="20% - Accent2 3 5 5" xfId="4450" xr:uid="{00000000-0005-0000-0000-0000501D0000}"/>
    <cellStyle name="20% - Accent2 3 5 5 2" xfId="17609" xr:uid="{00000000-0005-0000-0000-0000511D0000}"/>
    <cellStyle name="20% - Accent2 3 5 5 2 2" xfId="54947" xr:uid="{00000000-0005-0000-0000-0000521D0000}"/>
    <cellStyle name="20% - Accent2 3 5 5 3" xfId="30107" xr:uid="{00000000-0005-0000-0000-0000531D0000}"/>
    <cellStyle name="20% - Accent2 3 5 5 4" xfId="41788" xr:uid="{00000000-0005-0000-0000-0000541D0000}"/>
    <cellStyle name="20% - Accent2 3 5 6" xfId="13897" xr:uid="{00000000-0005-0000-0000-0000551D0000}"/>
    <cellStyle name="20% - Accent2 3 5 6 2" xfId="51235" xr:uid="{00000000-0005-0000-0000-0000561D0000}"/>
    <cellStyle name="20% - Accent2 3 5 7" xfId="27225" xr:uid="{00000000-0005-0000-0000-0000571D0000}"/>
    <cellStyle name="20% - Accent2 3 5 8" xfId="38074" xr:uid="{00000000-0005-0000-0000-0000581D0000}"/>
    <cellStyle name="20% - Accent2 3 6" xfId="903" xr:uid="{00000000-0005-0000-0000-0000591D0000}"/>
    <cellStyle name="20% - Accent2 3 6 2" xfId="2085" xr:uid="{00000000-0005-0000-0000-00005A1D0000}"/>
    <cellStyle name="20% - Accent2 3 6 2 2" xfId="8159" xr:uid="{00000000-0005-0000-0000-00005B1D0000}"/>
    <cellStyle name="20% - Accent2 3 6 2 2 2" xfId="12882" xr:uid="{00000000-0005-0000-0000-00005C1D0000}"/>
    <cellStyle name="20% - Accent2 3 6 2 2 2 2" xfId="26041" xr:uid="{00000000-0005-0000-0000-00005D1D0000}"/>
    <cellStyle name="20% - Accent2 3 6 2 2 2 2 2" xfId="63379" xr:uid="{00000000-0005-0000-0000-00005E1D0000}"/>
    <cellStyle name="20% - Accent2 3 6 2 2 2 3" xfId="50220" xr:uid="{00000000-0005-0000-0000-00005F1D0000}"/>
    <cellStyle name="20% - Accent2 3 6 2 2 3" xfId="21318" xr:uid="{00000000-0005-0000-0000-0000601D0000}"/>
    <cellStyle name="20% - Accent2 3 6 2 2 3 2" xfId="58656" xr:uid="{00000000-0005-0000-0000-0000611D0000}"/>
    <cellStyle name="20% - Accent2 3 6 2 2 4" xfId="34337" xr:uid="{00000000-0005-0000-0000-0000621D0000}"/>
    <cellStyle name="20% - Accent2 3 6 2 2 5" xfId="45497" xr:uid="{00000000-0005-0000-0000-0000631D0000}"/>
    <cellStyle name="20% - Accent2 3 6 2 3" xfId="10522" xr:uid="{00000000-0005-0000-0000-0000641D0000}"/>
    <cellStyle name="20% - Accent2 3 6 2 3 2" xfId="23681" xr:uid="{00000000-0005-0000-0000-0000651D0000}"/>
    <cellStyle name="20% - Accent2 3 6 2 3 2 2" xfId="61019" xr:uid="{00000000-0005-0000-0000-0000661D0000}"/>
    <cellStyle name="20% - Accent2 3 6 2 3 3" xfId="37049" xr:uid="{00000000-0005-0000-0000-0000671D0000}"/>
    <cellStyle name="20% - Accent2 3 6 2 3 4" xfId="47860" xr:uid="{00000000-0005-0000-0000-0000681D0000}"/>
    <cellStyle name="20% - Accent2 3 6 2 4" xfId="5799" xr:uid="{00000000-0005-0000-0000-0000691D0000}"/>
    <cellStyle name="20% - Accent2 3 6 2 4 2" xfId="18958" xr:uid="{00000000-0005-0000-0000-00006A1D0000}"/>
    <cellStyle name="20% - Accent2 3 6 2 4 2 2" xfId="56296" xr:uid="{00000000-0005-0000-0000-00006B1D0000}"/>
    <cellStyle name="20% - Accent2 3 6 2 4 3" xfId="31625" xr:uid="{00000000-0005-0000-0000-00006C1D0000}"/>
    <cellStyle name="20% - Accent2 3 6 2 4 4" xfId="43137" xr:uid="{00000000-0005-0000-0000-00006D1D0000}"/>
    <cellStyle name="20% - Accent2 3 6 2 5" xfId="15246" xr:uid="{00000000-0005-0000-0000-00006E1D0000}"/>
    <cellStyle name="20% - Accent2 3 6 2 5 2" xfId="52584" xr:uid="{00000000-0005-0000-0000-00006F1D0000}"/>
    <cellStyle name="20% - Accent2 3 6 2 6" xfId="28743" xr:uid="{00000000-0005-0000-0000-0000701D0000}"/>
    <cellStyle name="20% - Accent2 3 6 2 7" xfId="39423" xr:uid="{00000000-0005-0000-0000-0000711D0000}"/>
    <cellStyle name="20% - Accent2 3 6 3" xfId="3434" xr:uid="{00000000-0005-0000-0000-0000721D0000}"/>
    <cellStyle name="20% - Accent2 3 6 3 2" xfId="11702" xr:uid="{00000000-0005-0000-0000-0000731D0000}"/>
    <cellStyle name="20% - Accent2 3 6 3 2 2" xfId="24861" xr:uid="{00000000-0005-0000-0000-0000741D0000}"/>
    <cellStyle name="20% - Accent2 3 6 3 2 2 2" xfId="62199" xr:uid="{00000000-0005-0000-0000-0000751D0000}"/>
    <cellStyle name="20% - Accent2 3 6 3 2 3" xfId="49040" xr:uid="{00000000-0005-0000-0000-0000761D0000}"/>
    <cellStyle name="20% - Accent2 3 6 3 3" xfId="6979" xr:uid="{00000000-0005-0000-0000-0000771D0000}"/>
    <cellStyle name="20% - Accent2 3 6 3 3 2" xfId="20138" xr:uid="{00000000-0005-0000-0000-0000781D0000}"/>
    <cellStyle name="20% - Accent2 3 6 3 3 2 2" xfId="57476" xr:uid="{00000000-0005-0000-0000-0000791D0000}"/>
    <cellStyle name="20% - Accent2 3 6 3 3 3" xfId="44317" xr:uid="{00000000-0005-0000-0000-00007A1D0000}"/>
    <cellStyle name="20% - Accent2 3 6 3 4" xfId="16595" xr:uid="{00000000-0005-0000-0000-00007B1D0000}"/>
    <cellStyle name="20% - Accent2 3 6 3 4 2" xfId="53933" xr:uid="{00000000-0005-0000-0000-00007C1D0000}"/>
    <cellStyle name="20% - Accent2 3 6 3 5" xfId="32988" xr:uid="{00000000-0005-0000-0000-00007D1D0000}"/>
    <cellStyle name="20% - Accent2 3 6 3 6" xfId="40772" xr:uid="{00000000-0005-0000-0000-00007E1D0000}"/>
    <cellStyle name="20% - Accent2 3 6 4" xfId="9342" xr:uid="{00000000-0005-0000-0000-00007F1D0000}"/>
    <cellStyle name="20% - Accent2 3 6 4 2" xfId="22501" xr:uid="{00000000-0005-0000-0000-0000801D0000}"/>
    <cellStyle name="20% - Accent2 3 6 4 2 2" xfId="59839" xr:uid="{00000000-0005-0000-0000-0000811D0000}"/>
    <cellStyle name="20% - Accent2 3 6 4 3" xfId="35700" xr:uid="{00000000-0005-0000-0000-0000821D0000}"/>
    <cellStyle name="20% - Accent2 3 6 4 4" xfId="46680" xr:uid="{00000000-0005-0000-0000-0000831D0000}"/>
    <cellStyle name="20% - Accent2 3 6 5" xfId="4619" xr:uid="{00000000-0005-0000-0000-0000841D0000}"/>
    <cellStyle name="20% - Accent2 3 6 5 2" xfId="17778" xr:uid="{00000000-0005-0000-0000-0000851D0000}"/>
    <cellStyle name="20% - Accent2 3 6 5 2 2" xfId="55116" xr:uid="{00000000-0005-0000-0000-0000861D0000}"/>
    <cellStyle name="20% - Accent2 3 6 5 3" xfId="30276" xr:uid="{00000000-0005-0000-0000-0000871D0000}"/>
    <cellStyle name="20% - Accent2 3 6 5 4" xfId="41957" xr:uid="{00000000-0005-0000-0000-0000881D0000}"/>
    <cellStyle name="20% - Accent2 3 6 6" xfId="14066" xr:uid="{00000000-0005-0000-0000-0000891D0000}"/>
    <cellStyle name="20% - Accent2 3 6 6 2" xfId="51404" xr:uid="{00000000-0005-0000-0000-00008A1D0000}"/>
    <cellStyle name="20% - Accent2 3 6 7" xfId="27394" xr:uid="{00000000-0005-0000-0000-00008B1D0000}"/>
    <cellStyle name="20% - Accent2 3 6 8" xfId="38243" xr:uid="{00000000-0005-0000-0000-00008C1D0000}"/>
    <cellStyle name="20% - Accent2 3 7" xfId="1074" xr:uid="{00000000-0005-0000-0000-00008D1D0000}"/>
    <cellStyle name="20% - Accent2 3 7 2" xfId="2254" xr:uid="{00000000-0005-0000-0000-00008E1D0000}"/>
    <cellStyle name="20% - Accent2 3 7 2 2" xfId="8328" xr:uid="{00000000-0005-0000-0000-00008F1D0000}"/>
    <cellStyle name="20% - Accent2 3 7 2 2 2" xfId="13051" xr:uid="{00000000-0005-0000-0000-0000901D0000}"/>
    <cellStyle name="20% - Accent2 3 7 2 2 2 2" xfId="26210" xr:uid="{00000000-0005-0000-0000-0000911D0000}"/>
    <cellStyle name="20% - Accent2 3 7 2 2 2 2 2" xfId="63548" xr:uid="{00000000-0005-0000-0000-0000921D0000}"/>
    <cellStyle name="20% - Accent2 3 7 2 2 2 3" xfId="50389" xr:uid="{00000000-0005-0000-0000-0000931D0000}"/>
    <cellStyle name="20% - Accent2 3 7 2 2 3" xfId="21487" xr:uid="{00000000-0005-0000-0000-0000941D0000}"/>
    <cellStyle name="20% - Accent2 3 7 2 2 3 2" xfId="58825" xr:uid="{00000000-0005-0000-0000-0000951D0000}"/>
    <cellStyle name="20% - Accent2 3 7 2 2 4" xfId="34506" xr:uid="{00000000-0005-0000-0000-0000961D0000}"/>
    <cellStyle name="20% - Accent2 3 7 2 2 5" xfId="45666" xr:uid="{00000000-0005-0000-0000-0000971D0000}"/>
    <cellStyle name="20% - Accent2 3 7 2 3" xfId="10691" xr:uid="{00000000-0005-0000-0000-0000981D0000}"/>
    <cellStyle name="20% - Accent2 3 7 2 3 2" xfId="23850" xr:uid="{00000000-0005-0000-0000-0000991D0000}"/>
    <cellStyle name="20% - Accent2 3 7 2 3 2 2" xfId="61188" xr:uid="{00000000-0005-0000-0000-00009A1D0000}"/>
    <cellStyle name="20% - Accent2 3 7 2 3 3" xfId="37218" xr:uid="{00000000-0005-0000-0000-00009B1D0000}"/>
    <cellStyle name="20% - Accent2 3 7 2 3 4" xfId="48029" xr:uid="{00000000-0005-0000-0000-00009C1D0000}"/>
    <cellStyle name="20% - Accent2 3 7 2 4" xfId="5968" xr:uid="{00000000-0005-0000-0000-00009D1D0000}"/>
    <cellStyle name="20% - Accent2 3 7 2 4 2" xfId="19127" xr:uid="{00000000-0005-0000-0000-00009E1D0000}"/>
    <cellStyle name="20% - Accent2 3 7 2 4 2 2" xfId="56465" xr:uid="{00000000-0005-0000-0000-00009F1D0000}"/>
    <cellStyle name="20% - Accent2 3 7 2 4 3" xfId="31794" xr:uid="{00000000-0005-0000-0000-0000A01D0000}"/>
    <cellStyle name="20% - Accent2 3 7 2 4 4" xfId="43306" xr:uid="{00000000-0005-0000-0000-0000A11D0000}"/>
    <cellStyle name="20% - Accent2 3 7 2 5" xfId="15415" xr:uid="{00000000-0005-0000-0000-0000A21D0000}"/>
    <cellStyle name="20% - Accent2 3 7 2 5 2" xfId="52753" xr:uid="{00000000-0005-0000-0000-0000A31D0000}"/>
    <cellStyle name="20% - Accent2 3 7 2 6" xfId="28912" xr:uid="{00000000-0005-0000-0000-0000A41D0000}"/>
    <cellStyle name="20% - Accent2 3 7 2 7" xfId="39592" xr:uid="{00000000-0005-0000-0000-0000A51D0000}"/>
    <cellStyle name="20% - Accent2 3 7 3" xfId="3603" xr:uid="{00000000-0005-0000-0000-0000A61D0000}"/>
    <cellStyle name="20% - Accent2 3 7 3 2" xfId="11871" xr:uid="{00000000-0005-0000-0000-0000A71D0000}"/>
    <cellStyle name="20% - Accent2 3 7 3 2 2" xfId="25030" xr:uid="{00000000-0005-0000-0000-0000A81D0000}"/>
    <cellStyle name="20% - Accent2 3 7 3 2 2 2" xfId="62368" xr:uid="{00000000-0005-0000-0000-0000A91D0000}"/>
    <cellStyle name="20% - Accent2 3 7 3 2 3" xfId="49209" xr:uid="{00000000-0005-0000-0000-0000AA1D0000}"/>
    <cellStyle name="20% - Accent2 3 7 3 3" xfId="7148" xr:uid="{00000000-0005-0000-0000-0000AB1D0000}"/>
    <cellStyle name="20% - Accent2 3 7 3 3 2" xfId="20307" xr:uid="{00000000-0005-0000-0000-0000AC1D0000}"/>
    <cellStyle name="20% - Accent2 3 7 3 3 2 2" xfId="57645" xr:uid="{00000000-0005-0000-0000-0000AD1D0000}"/>
    <cellStyle name="20% - Accent2 3 7 3 3 3" xfId="44486" xr:uid="{00000000-0005-0000-0000-0000AE1D0000}"/>
    <cellStyle name="20% - Accent2 3 7 3 4" xfId="16764" xr:uid="{00000000-0005-0000-0000-0000AF1D0000}"/>
    <cellStyle name="20% - Accent2 3 7 3 4 2" xfId="54102" xr:uid="{00000000-0005-0000-0000-0000B01D0000}"/>
    <cellStyle name="20% - Accent2 3 7 3 5" xfId="33157" xr:uid="{00000000-0005-0000-0000-0000B11D0000}"/>
    <cellStyle name="20% - Accent2 3 7 3 6" xfId="40941" xr:uid="{00000000-0005-0000-0000-0000B21D0000}"/>
    <cellStyle name="20% - Accent2 3 7 4" xfId="9511" xr:uid="{00000000-0005-0000-0000-0000B31D0000}"/>
    <cellStyle name="20% - Accent2 3 7 4 2" xfId="22670" xr:uid="{00000000-0005-0000-0000-0000B41D0000}"/>
    <cellStyle name="20% - Accent2 3 7 4 2 2" xfId="60008" xr:uid="{00000000-0005-0000-0000-0000B51D0000}"/>
    <cellStyle name="20% - Accent2 3 7 4 3" xfId="35869" xr:uid="{00000000-0005-0000-0000-0000B61D0000}"/>
    <cellStyle name="20% - Accent2 3 7 4 4" xfId="46849" xr:uid="{00000000-0005-0000-0000-0000B71D0000}"/>
    <cellStyle name="20% - Accent2 3 7 5" xfId="4788" xr:uid="{00000000-0005-0000-0000-0000B81D0000}"/>
    <cellStyle name="20% - Accent2 3 7 5 2" xfId="17947" xr:uid="{00000000-0005-0000-0000-0000B91D0000}"/>
    <cellStyle name="20% - Accent2 3 7 5 2 2" xfId="55285" xr:uid="{00000000-0005-0000-0000-0000BA1D0000}"/>
    <cellStyle name="20% - Accent2 3 7 5 3" xfId="30445" xr:uid="{00000000-0005-0000-0000-0000BB1D0000}"/>
    <cellStyle name="20% - Accent2 3 7 5 4" xfId="42126" xr:uid="{00000000-0005-0000-0000-0000BC1D0000}"/>
    <cellStyle name="20% - Accent2 3 7 6" xfId="14235" xr:uid="{00000000-0005-0000-0000-0000BD1D0000}"/>
    <cellStyle name="20% - Accent2 3 7 6 2" xfId="51573" xr:uid="{00000000-0005-0000-0000-0000BE1D0000}"/>
    <cellStyle name="20% - Accent2 3 7 7" xfId="27563" xr:uid="{00000000-0005-0000-0000-0000BF1D0000}"/>
    <cellStyle name="20% - Accent2 3 7 8" xfId="38412" xr:uid="{00000000-0005-0000-0000-0000C01D0000}"/>
    <cellStyle name="20% - Accent2 3 8" xfId="1271" xr:uid="{00000000-0005-0000-0000-0000C11D0000}"/>
    <cellStyle name="20% - Accent2 3 8 2" xfId="2620" xr:uid="{00000000-0005-0000-0000-0000C21D0000}"/>
    <cellStyle name="20% - Accent2 3 8 2 2" xfId="12068" xr:uid="{00000000-0005-0000-0000-0000C31D0000}"/>
    <cellStyle name="20% - Accent2 3 8 2 2 2" xfId="25227" xr:uid="{00000000-0005-0000-0000-0000C41D0000}"/>
    <cellStyle name="20% - Accent2 3 8 2 2 2 2" xfId="62565" xr:uid="{00000000-0005-0000-0000-0000C51D0000}"/>
    <cellStyle name="20% - Accent2 3 8 2 2 3" xfId="33523" xr:uid="{00000000-0005-0000-0000-0000C61D0000}"/>
    <cellStyle name="20% - Accent2 3 8 2 2 4" xfId="49406" xr:uid="{00000000-0005-0000-0000-0000C71D0000}"/>
    <cellStyle name="20% - Accent2 3 8 2 3" xfId="7345" xr:uid="{00000000-0005-0000-0000-0000C81D0000}"/>
    <cellStyle name="20% - Accent2 3 8 2 3 2" xfId="20504" xr:uid="{00000000-0005-0000-0000-0000C91D0000}"/>
    <cellStyle name="20% - Accent2 3 8 2 3 2 2" xfId="57842" xr:uid="{00000000-0005-0000-0000-0000CA1D0000}"/>
    <cellStyle name="20% - Accent2 3 8 2 3 3" xfId="36235" xr:uid="{00000000-0005-0000-0000-0000CB1D0000}"/>
    <cellStyle name="20% - Accent2 3 8 2 3 4" xfId="44683" xr:uid="{00000000-0005-0000-0000-0000CC1D0000}"/>
    <cellStyle name="20% - Accent2 3 8 2 4" xfId="15781" xr:uid="{00000000-0005-0000-0000-0000CD1D0000}"/>
    <cellStyle name="20% - Accent2 3 8 2 4 2" xfId="30811" xr:uid="{00000000-0005-0000-0000-0000CE1D0000}"/>
    <cellStyle name="20% - Accent2 3 8 2 4 3" xfId="53119" xr:uid="{00000000-0005-0000-0000-0000CF1D0000}"/>
    <cellStyle name="20% - Accent2 3 8 2 5" xfId="27929" xr:uid="{00000000-0005-0000-0000-0000D01D0000}"/>
    <cellStyle name="20% - Accent2 3 8 2 6" xfId="39958" xr:uid="{00000000-0005-0000-0000-0000D11D0000}"/>
    <cellStyle name="20% - Accent2 3 8 3" xfId="9708" xr:uid="{00000000-0005-0000-0000-0000D21D0000}"/>
    <cellStyle name="20% - Accent2 3 8 3 2" xfId="22867" xr:uid="{00000000-0005-0000-0000-0000D31D0000}"/>
    <cellStyle name="20% - Accent2 3 8 3 2 2" xfId="60205" xr:uid="{00000000-0005-0000-0000-0000D41D0000}"/>
    <cellStyle name="20% - Accent2 3 8 3 3" xfId="32174" xr:uid="{00000000-0005-0000-0000-0000D51D0000}"/>
    <cellStyle name="20% - Accent2 3 8 3 4" xfId="47046" xr:uid="{00000000-0005-0000-0000-0000D61D0000}"/>
    <cellStyle name="20% - Accent2 3 8 4" xfId="4985" xr:uid="{00000000-0005-0000-0000-0000D71D0000}"/>
    <cellStyle name="20% - Accent2 3 8 4 2" xfId="18144" xr:uid="{00000000-0005-0000-0000-0000D81D0000}"/>
    <cellStyle name="20% - Accent2 3 8 4 2 2" xfId="55482" xr:uid="{00000000-0005-0000-0000-0000D91D0000}"/>
    <cellStyle name="20% - Accent2 3 8 4 3" xfId="34886" xr:uid="{00000000-0005-0000-0000-0000DA1D0000}"/>
    <cellStyle name="20% - Accent2 3 8 4 4" xfId="42323" xr:uid="{00000000-0005-0000-0000-0000DB1D0000}"/>
    <cellStyle name="20% - Accent2 3 8 5" xfId="14432" xr:uid="{00000000-0005-0000-0000-0000DC1D0000}"/>
    <cellStyle name="20% - Accent2 3 8 5 2" xfId="29462" xr:uid="{00000000-0005-0000-0000-0000DD1D0000}"/>
    <cellStyle name="20% - Accent2 3 8 5 3" xfId="51770" xr:uid="{00000000-0005-0000-0000-0000DE1D0000}"/>
    <cellStyle name="20% - Accent2 3 8 6" xfId="26580" xr:uid="{00000000-0005-0000-0000-0000DF1D0000}"/>
    <cellStyle name="20% - Accent2 3 8 7" xfId="38609" xr:uid="{00000000-0005-0000-0000-0000E01D0000}"/>
    <cellStyle name="20% - Accent2 3 9" xfId="2423" xr:uid="{00000000-0005-0000-0000-0000E11D0000}"/>
    <cellStyle name="20% - Accent2 3 9 2" xfId="10888" xr:uid="{00000000-0005-0000-0000-0000E21D0000}"/>
    <cellStyle name="20% - Accent2 3 9 2 2" xfId="24047" xr:uid="{00000000-0005-0000-0000-0000E31D0000}"/>
    <cellStyle name="20% - Accent2 3 9 2 2 2" xfId="61385" xr:uid="{00000000-0005-0000-0000-0000E41D0000}"/>
    <cellStyle name="20% - Accent2 3 9 2 3" xfId="33326" xr:uid="{00000000-0005-0000-0000-0000E51D0000}"/>
    <cellStyle name="20% - Accent2 3 9 2 4" xfId="48226" xr:uid="{00000000-0005-0000-0000-0000E61D0000}"/>
    <cellStyle name="20% - Accent2 3 9 3" xfId="6165" xr:uid="{00000000-0005-0000-0000-0000E71D0000}"/>
    <cellStyle name="20% - Accent2 3 9 3 2" xfId="19324" xr:uid="{00000000-0005-0000-0000-0000E81D0000}"/>
    <cellStyle name="20% - Accent2 3 9 3 2 2" xfId="56662" xr:uid="{00000000-0005-0000-0000-0000E91D0000}"/>
    <cellStyle name="20% - Accent2 3 9 3 3" xfId="36038" xr:uid="{00000000-0005-0000-0000-0000EA1D0000}"/>
    <cellStyle name="20% - Accent2 3 9 3 4" xfId="43503" xr:uid="{00000000-0005-0000-0000-0000EB1D0000}"/>
    <cellStyle name="20% - Accent2 3 9 4" xfId="15584" xr:uid="{00000000-0005-0000-0000-0000EC1D0000}"/>
    <cellStyle name="20% - Accent2 3 9 4 2" xfId="30614" xr:uid="{00000000-0005-0000-0000-0000ED1D0000}"/>
    <cellStyle name="20% - Accent2 3 9 4 3" xfId="52922" xr:uid="{00000000-0005-0000-0000-0000EE1D0000}"/>
    <cellStyle name="20% - Accent2 3 9 5" xfId="27732" xr:uid="{00000000-0005-0000-0000-0000EF1D0000}"/>
    <cellStyle name="20% - Accent2 3 9 6" xfId="39761" xr:uid="{00000000-0005-0000-0000-0000F01D0000}"/>
    <cellStyle name="20% - Accent2 4" xfId="117" xr:uid="{00000000-0005-0000-0000-0000F11D0000}"/>
    <cellStyle name="20% - Accent2 4 10" xfId="8556" xr:uid="{00000000-0005-0000-0000-0000F21D0000}"/>
    <cellStyle name="20% - Accent2 4 10 2" xfId="21715" xr:uid="{00000000-0005-0000-0000-0000F31D0000}"/>
    <cellStyle name="20% - Accent2 4 10 2 2" xfId="59053" xr:uid="{00000000-0005-0000-0000-0000F41D0000}"/>
    <cellStyle name="20% - Accent2 4 10 3" xfId="29293" xr:uid="{00000000-0005-0000-0000-0000F51D0000}"/>
    <cellStyle name="20% - Accent2 4 10 4" xfId="45894" xr:uid="{00000000-0005-0000-0000-0000F61D0000}"/>
    <cellStyle name="20% - Accent2 4 11" xfId="3833" xr:uid="{00000000-0005-0000-0000-0000F71D0000}"/>
    <cellStyle name="20% - Accent2 4 11 2" xfId="16992" xr:uid="{00000000-0005-0000-0000-0000F81D0000}"/>
    <cellStyle name="20% - Accent2 4 11 2 2" xfId="54330" xr:uid="{00000000-0005-0000-0000-0000F91D0000}"/>
    <cellStyle name="20% - Accent2 4 11 3" xfId="32005" xr:uid="{00000000-0005-0000-0000-0000FA1D0000}"/>
    <cellStyle name="20% - Accent2 4 11 4" xfId="41171" xr:uid="{00000000-0005-0000-0000-0000FB1D0000}"/>
    <cellStyle name="20% - Accent2 4 12" xfId="13280" xr:uid="{00000000-0005-0000-0000-0000FC1D0000}"/>
    <cellStyle name="20% - Accent2 4 12 2" xfId="34717" xr:uid="{00000000-0005-0000-0000-0000FD1D0000}"/>
    <cellStyle name="20% - Accent2 4 12 3" xfId="50618" xr:uid="{00000000-0005-0000-0000-0000FE1D0000}"/>
    <cellStyle name="20% - Accent2 4 13" xfId="29124" xr:uid="{00000000-0005-0000-0000-0000FF1D0000}"/>
    <cellStyle name="20% - Accent2 4 14" xfId="26411" xr:uid="{00000000-0005-0000-0000-0000001E0000}"/>
    <cellStyle name="20% - Accent2 4 15" xfId="37457" xr:uid="{00000000-0005-0000-0000-0000011E0000}"/>
    <cellStyle name="20% - Accent2 4 2" xfId="229" xr:uid="{00000000-0005-0000-0000-0000021E0000}"/>
    <cellStyle name="20% - Accent2 4 2 10" xfId="3945" xr:uid="{00000000-0005-0000-0000-0000031E0000}"/>
    <cellStyle name="20% - Accent2 4 2 10 2" xfId="17104" xr:uid="{00000000-0005-0000-0000-0000041E0000}"/>
    <cellStyle name="20% - Accent2 4 2 10 2 2" xfId="54442" xr:uid="{00000000-0005-0000-0000-0000051E0000}"/>
    <cellStyle name="20% - Accent2 4 2 10 3" xfId="32090" xr:uid="{00000000-0005-0000-0000-0000061E0000}"/>
    <cellStyle name="20% - Accent2 4 2 10 4" xfId="41283" xr:uid="{00000000-0005-0000-0000-0000071E0000}"/>
    <cellStyle name="20% - Accent2 4 2 11" xfId="13392" xr:uid="{00000000-0005-0000-0000-0000081E0000}"/>
    <cellStyle name="20% - Accent2 4 2 11 2" xfId="34802" xr:uid="{00000000-0005-0000-0000-0000091E0000}"/>
    <cellStyle name="20% - Accent2 4 2 11 3" xfId="50730" xr:uid="{00000000-0005-0000-0000-00000A1E0000}"/>
    <cellStyle name="20% - Accent2 4 2 12" xfId="29209" xr:uid="{00000000-0005-0000-0000-00000B1E0000}"/>
    <cellStyle name="20% - Accent2 4 2 13" xfId="26496" xr:uid="{00000000-0005-0000-0000-00000C1E0000}"/>
    <cellStyle name="20% - Accent2 4 2 14" xfId="37569" xr:uid="{00000000-0005-0000-0000-00000D1E0000}"/>
    <cellStyle name="20% - Accent2 4 2 2" xfId="650" xr:uid="{00000000-0005-0000-0000-00000E1E0000}"/>
    <cellStyle name="20% - Accent2 4 2 2 2" xfId="1832" xr:uid="{00000000-0005-0000-0000-00000F1E0000}"/>
    <cellStyle name="20% - Accent2 4 2 2 2 2" xfId="7906" xr:uid="{00000000-0005-0000-0000-0000101E0000}"/>
    <cellStyle name="20% - Accent2 4 2 2 2 2 2" xfId="12629" xr:uid="{00000000-0005-0000-0000-0000111E0000}"/>
    <cellStyle name="20% - Accent2 4 2 2 2 2 2 2" xfId="25788" xr:uid="{00000000-0005-0000-0000-0000121E0000}"/>
    <cellStyle name="20% - Accent2 4 2 2 2 2 2 2 2" xfId="63126" xr:uid="{00000000-0005-0000-0000-0000131E0000}"/>
    <cellStyle name="20% - Accent2 4 2 2 2 2 2 3" xfId="49967" xr:uid="{00000000-0005-0000-0000-0000141E0000}"/>
    <cellStyle name="20% - Accent2 4 2 2 2 2 3" xfId="21065" xr:uid="{00000000-0005-0000-0000-0000151E0000}"/>
    <cellStyle name="20% - Accent2 4 2 2 2 2 3 2" xfId="58403" xr:uid="{00000000-0005-0000-0000-0000161E0000}"/>
    <cellStyle name="20% - Accent2 4 2 2 2 2 4" xfId="34084" xr:uid="{00000000-0005-0000-0000-0000171E0000}"/>
    <cellStyle name="20% - Accent2 4 2 2 2 2 5" xfId="45244" xr:uid="{00000000-0005-0000-0000-0000181E0000}"/>
    <cellStyle name="20% - Accent2 4 2 2 2 3" xfId="10269" xr:uid="{00000000-0005-0000-0000-0000191E0000}"/>
    <cellStyle name="20% - Accent2 4 2 2 2 3 2" xfId="23428" xr:uid="{00000000-0005-0000-0000-00001A1E0000}"/>
    <cellStyle name="20% - Accent2 4 2 2 2 3 2 2" xfId="60766" xr:uid="{00000000-0005-0000-0000-00001B1E0000}"/>
    <cellStyle name="20% - Accent2 4 2 2 2 3 3" xfId="36796" xr:uid="{00000000-0005-0000-0000-00001C1E0000}"/>
    <cellStyle name="20% - Accent2 4 2 2 2 3 4" xfId="47607" xr:uid="{00000000-0005-0000-0000-00001D1E0000}"/>
    <cellStyle name="20% - Accent2 4 2 2 2 4" xfId="5546" xr:uid="{00000000-0005-0000-0000-00001E1E0000}"/>
    <cellStyle name="20% - Accent2 4 2 2 2 4 2" xfId="18705" xr:uid="{00000000-0005-0000-0000-00001F1E0000}"/>
    <cellStyle name="20% - Accent2 4 2 2 2 4 2 2" xfId="56043" xr:uid="{00000000-0005-0000-0000-0000201E0000}"/>
    <cellStyle name="20% - Accent2 4 2 2 2 4 3" xfId="31372" xr:uid="{00000000-0005-0000-0000-0000211E0000}"/>
    <cellStyle name="20% - Accent2 4 2 2 2 4 4" xfId="42884" xr:uid="{00000000-0005-0000-0000-0000221E0000}"/>
    <cellStyle name="20% - Accent2 4 2 2 2 5" xfId="14993" xr:uid="{00000000-0005-0000-0000-0000231E0000}"/>
    <cellStyle name="20% - Accent2 4 2 2 2 5 2" xfId="52331" xr:uid="{00000000-0005-0000-0000-0000241E0000}"/>
    <cellStyle name="20% - Accent2 4 2 2 2 6" xfId="28490" xr:uid="{00000000-0005-0000-0000-0000251E0000}"/>
    <cellStyle name="20% - Accent2 4 2 2 2 7" xfId="39170" xr:uid="{00000000-0005-0000-0000-0000261E0000}"/>
    <cellStyle name="20% - Accent2 4 2 2 3" xfId="3181" xr:uid="{00000000-0005-0000-0000-0000271E0000}"/>
    <cellStyle name="20% - Accent2 4 2 2 3 2" xfId="11449" xr:uid="{00000000-0005-0000-0000-0000281E0000}"/>
    <cellStyle name="20% - Accent2 4 2 2 3 2 2" xfId="24608" xr:uid="{00000000-0005-0000-0000-0000291E0000}"/>
    <cellStyle name="20% - Accent2 4 2 2 3 2 2 2" xfId="61946" xr:uid="{00000000-0005-0000-0000-00002A1E0000}"/>
    <cellStyle name="20% - Accent2 4 2 2 3 2 3" xfId="48787" xr:uid="{00000000-0005-0000-0000-00002B1E0000}"/>
    <cellStyle name="20% - Accent2 4 2 2 3 3" xfId="6726" xr:uid="{00000000-0005-0000-0000-00002C1E0000}"/>
    <cellStyle name="20% - Accent2 4 2 2 3 3 2" xfId="19885" xr:uid="{00000000-0005-0000-0000-00002D1E0000}"/>
    <cellStyle name="20% - Accent2 4 2 2 3 3 2 2" xfId="57223" xr:uid="{00000000-0005-0000-0000-00002E1E0000}"/>
    <cellStyle name="20% - Accent2 4 2 2 3 3 3" xfId="44064" xr:uid="{00000000-0005-0000-0000-00002F1E0000}"/>
    <cellStyle name="20% - Accent2 4 2 2 3 4" xfId="16342" xr:uid="{00000000-0005-0000-0000-0000301E0000}"/>
    <cellStyle name="20% - Accent2 4 2 2 3 4 2" xfId="53680" xr:uid="{00000000-0005-0000-0000-0000311E0000}"/>
    <cellStyle name="20% - Accent2 4 2 2 3 5" xfId="32735" xr:uid="{00000000-0005-0000-0000-0000321E0000}"/>
    <cellStyle name="20% - Accent2 4 2 2 3 6" xfId="40519" xr:uid="{00000000-0005-0000-0000-0000331E0000}"/>
    <cellStyle name="20% - Accent2 4 2 2 4" xfId="9089" xr:uid="{00000000-0005-0000-0000-0000341E0000}"/>
    <cellStyle name="20% - Accent2 4 2 2 4 2" xfId="22248" xr:uid="{00000000-0005-0000-0000-0000351E0000}"/>
    <cellStyle name="20% - Accent2 4 2 2 4 2 2" xfId="59586" xr:uid="{00000000-0005-0000-0000-0000361E0000}"/>
    <cellStyle name="20% - Accent2 4 2 2 4 3" xfId="35447" xr:uid="{00000000-0005-0000-0000-0000371E0000}"/>
    <cellStyle name="20% - Accent2 4 2 2 4 4" xfId="46427" xr:uid="{00000000-0005-0000-0000-0000381E0000}"/>
    <cellStyle name="20% - Accent2 4 2 2 5" xfId="4366" xr:uid="{00000000-0005-0000-0000-0000391E0000}"/>
    <cellStyle name="20% - Accent2 4 2 2 5 2" xfId="17525" xr:uid="{00000000-0005-0000-0000-00003A1E0000}"/>
    <cellStyle name="20% - Accent2 4 2 2 5 2 2" xfId="54863" xr:uid="{00000000-0005-0000-0000-00003B1E0000}"/>
    <cellStyle name="20% - Accent2 4 2 2 5 3" xfId="30023" xr:uid="{00000000-0005-0000-0000-00003C1E0000}"/>
    <cellStyle name="20% - Accent2 4 2 2 5 4" xfId="41704" xr:uid="{00000000-0005-0000-0000-00003D1E0000}"/>
    <cellStyle name="20% - Accent2 4 2 2 6" xfId="13813" xr:uid="{00000000-0005-0000-0000-00003E1E0000}"/>
    <cellStyle name="20% - Accent2 4 2 2 6 2" xfId="51151" xr:uid="{00000000-0005-0000-0000-00003F1E0000}"/>
    <cellStyle name="20% - Accent2 4 2 2 7" xfId="27141" xr:uid="{00000000-0005-0000-0000-0000401E0000}"/>
    <cellStyle name="20% - Accent2 4 2 2 8" xfId="37990" xr:uid="{00000000-0005-0000-0000-0000411E0000}"/>
    <cellStyle name="20% - Accent2 4 2 3" xfId="426" xr:uid="{00000000-0005-0000-0000-0000421E0000}"/>
    <cellStyle name="20% - Accent2 4 2 3 2" xfId="1608" xr:uid="{00000000-0005-0000-0000-0000431E0000}"/>
    <cellStyle name="20% - Accent2 4 2 3 2 2" xfId="7682" xr:uid="{00000000-0005-0000-0000-0000441E0000}"/>
    <cellStyle name="20% - Accent2 4 2 3 2 2 2" xfId="12405" xr:uid="{00000000-0005-0000-0000-0000451E0000}"/>
    <cellStyle name="20% - Accent2 4 2 3 2 2 2 2" xfId="25564" xr:uid="{00000000-0005-0000-0000-0000461E0000}"/>
    <cellStyle name="20% - Accent2 4 2 3 2 2 2 2 2" xfId="62902" xr:uid="{00000000-0005-0000-0000-0000471E0000}"/>
    <cellStyle name="20% - Accent2 4 2 3 2 2 2 3" xfId="49743" xr:uid="{00000000-0005-0000-0000-0000481E0000}"/>
    <cellStyle name="20% - Accent2 4 2 3 2 2 3" xfId="20841" xr:uid="{00000000-0005-0000-0000-0000491E0000}"/>
    <cellStyle name="20% - Accent2 4 2 3 2 2 3 2" xfId="58179" xr:uid="{00000000-0005-0000-0000-00004A1E0000}"/>
    <cellStyle name="20% - Accent2 4 2 3 2 2 4" xfId="33860" xr:uid="{00000000-0005-0000-0000-00004B1E0000}"/>
    <cellStyle name="20% - Accent2 4 2 3 2 2 5" xfId="45020" xr:uid="{00000000-0005-0000-0000-00004C1E0000}"/>
    <cellStyle name="20% - Accent2 4 2 3 2 3" xfId="10045" xr:uid="{00000000-0005-0000-0000-00004D1E0000}"/>
    <cellStyle name="20% - Accent2 4 2 3 2 3 2" xfId="23204" xr:uid="{00000000-0005-0000-0000-00004E1E0000}"/>
    <cellStyle name="20% - Accent2 4 2 3 2 3 2 2" xfId="60542" xr:uid="{00000000-0005-0000-0000-00004F1E0000}"/>
    <cellStyle name="20% - Accent2 4 2 3 2 3 3" xfId="36572" xr:uid="{00000000-0005-0000-0000-0000501E0000}"/>
    <cellStyle name="20% - Accent2 4 2 3 2 3 4" xfId="47383" xr:uid="{00000000-0005-0000-0000-0000511E0000}"/>
    <cellStyle name="20% - Accent2 4 2 3 2 4" xfId="5322" xr:uid="{00000000-0005-0000-0000-0000521E0000}"/>
    <cellStyle name="20% - Accent2 4 2 3 2 4 2" xfId="18481" xr:uid="{00000000-0005-0000-0000-0000531E0000}"/>
    <cellStyle name="20% - Accent2 4 2 3 2 4 2 2" xfId="55819" xr:uid="{00000000-0005-0000-0000-0000541E0000}"/>
    <cellStyle name="20% - Accent2 4 2 3 2 4 3" xfId="31148" xr:uid="{00000000-0005-0000-0000-0000551E0000}"/>
    <cellStyle name="20% - Accent2 4 2 3 2 4 4" xfId="42660" xr:uid="{00000000-0005-0000-0000-0000561E0000}"/>
    <cellStyle name="20% - Accent2 4 2 3 2 5" xfId="14769" xr:uid="{00000000-0005-0000-0000-0000571E0000}"/>
    <cellStyle name="20% - Accent2 4 2 3 2 5 2" xfId="52107" xr:uid="{00000000-0005-0000-0000-0000581E0000}"/>
    <cellStyle name="20% - Accent2 4 2 3 2 6" xfId="28266" xr:uid="{00000000-0005-0000-0000-0000591E0000}"/>
    <cellStyle name="20% - Accent2 4 2 3 2 7" xfId="38946" xr:uid="{00000000-0005-0000-0000-00005A1E0000}"/>
    <cellStyle name="20% - Accent2 4 2 3 3" xfId="2957" xr:uid="{00000000-0005-0000-0000-00005B1E0000}"/>
    <cellStyle name="20% - Accent2 4 2 3 3 2" xfId="11225" xr:uid="{00000000-0005-0000-0000-00005C1E0000}"/>
    <cellStyle name="20% - Accent2 4 2 3 3 2 2" xfId="24384" xr:uid="{00000000-0005-0000-0000-00005D1E0000}"/>
    <cellStyle name="20% - Accent2 4 2 3 3 2 2 2" xfId="61722" xr:uid="{00000000-0005-0000-0000-00005E1E0000}"/>
    <cellStyle name="20% - Accent2 4 2 3 3 2 3" xfId="48563" xr:uid="{00000000-0005-0000-0000-00005F1E0000}"/>
    <cellStyle name="20% - Accent2 4 2 3 3 3" xfId="6502" xr:uid="{00000000-0005-0000-0000-0000601E0000}"/>
    <cellStyle name="20% - Accent2 4 2 3 3 3 2" xfId="19661" xr:uid="{00000000-0005-0000-0000-0000611E0000}"/>
    <cellStyle name="20% - Accent2 4 2 3 3 3 2 2" xfId="56999" xr:uid="{00000000-0005-0000-0000-0000621E0000}"/>
    <cellStyle name="20% - Accent2 4 2 3 3 3 3" xfId="43840" xr:uid="{00000000-0005-0000-0000-0000631E0000}"/>
    <cellStyle name="20% - Accent2 4 2 3 3 4" xfId="16118" xr:uid="{00000000-0005-0000-0000-0000641E0000}"/>
    <cellStyle name="20% - Accent2 4 2 3 3 4 2" xfId="53456" xr:uid="{00000000-0005-0000-0000-0000651E0000}"/>
    <cellStyle name="20% - Accent2 4 2 3 3 5" xfId="32511" xr:uid="{00000000-0005-0000-0000-0000661E0000}"/>
    <cellStyle name="20% - Accent2 4 2 3 3 6" xfId="40295" xr:uid="{00000000-0005-0000-0000-0000671E0000}"/>
    <cellStyle name="20% - Accent2 4 2 3 4" xfId="8865" xr:uid="{00000000-0005-0000-0000-0000681E0000}"/>
    <cellStyle name="20% - Accent2 4 2 3 4 2" xfId="22024" xr:uid="{00000000-0005-0000-0000-0000691E0000}"/>
    <cellStyle name="20% - Accent2 4 2 3 4 2 2" xfId="59362" xr:uid="{00000000-0005-0000-0000-00006A1E0000}"/>
    <cellStyle name="20% - Accent2 4 2 3 4 3" xfId="35223" xr:uid="{00000000-0005-0000-0000-00006B1E0000}"/>
    <cellStyle name="20% - Accent2 4 2 3 4 4" xfId="46203" xr:uid="{00000000-0005-0000-0000-00006C1E0000}"/>
    <cellStyle name="20% - Accent2 4 2 3 5" xfId="4142" xr:uid="{00000000-0005-0000-0000-00006D1E0000}"/>
    <cellStyle name="20% - Accent2 4 2 3 5 2" xfId="17301" xr:uid="{00000000-0005-0000-0000-00006E1E0000}"/>
    <cellStyle name="20% - Accent2 4 2 3 5 2 2" xfId="54639" xr:uid="{00000000-0005-0000-0000-00006F1E0000}"/>
    <cellStyle name="20% - Accent2 4 2 3 5 3" xfId="29799" xr:uid="{00000000-0005-0000-0000-0000701E0000}"/>
    <cellStyle name="20% - Accent2 4 2 3 5 4" xfId="41480" xr:uid="{00000000-0005-0000-0000-0000711E0000}"/>
    <cellStyle name="20% - Accent2 4 2 3 6" xfId="13589" xr:uid="{00000000-0005-0000-0000-0000721E0000}"/>
    <cellStyle name="20% - Accent2 4 2 3 6 2" xfId="50927" xr:uid="{00000000-0005-0000-0000-0000731E0000}"/>
    <cellStyle name="20% - Accent2 4 2 3 7" xfId="26917" xr:uid="{00000000-0005-0000-0000-0000741E0000}"/>
    <cellStyle name="20% - Accent2 4 2 3 8" xfId="37766" xr:uid="{00000000-0005-0000-0000-0000751E0000}"/>
    <cellStyle name="20% - Accent2 4 2 4" xfId="847" xr:uid="{00000000-0005-0000-0000-0000761E0000}"/>
    <cellStyle name="20% - Accent2 4 2 4 2" xfId="2029" xr:uid="{00000000-0005-0000-0000-0000771E0000}"/>
    <cellStyle name="20% - Accent2 4 2 4 2 2" xfId="8103" xr:uid="{00000000-0005-0000-0000-0000781E0000}"/>
    <cellStyle name="20% - Accent2 4 2 4 2 2 2" xfId="12826" xr:uid="{00000000-0005-0000-0000-0000791E0000}"/>
    <cellStyle name="20% - Accent2 4 2 4 2 2 2 2" xfId="25985" xr:uid="{00000000-0005-0000-0000-00007A1E0000}"/>
    <cellStyle name="20% - Accent2 4 2 4 2 2 2 2 2" xfId="63323" xr:uid="{00000000-0005-0000-0000-00007B1E0000}"/>
    <cellStyle name="20% - Accent2 4 2 4 2 2 2 3" xfId="50164" xr:uid="{00000000-0005-0000-0000-00007C1E0000}"/>
    <cellStyle name="20% - Accent2 4 2 4 2 2 3" xfId="21262" xr:uid="{00000000-0005-0000-0000-00007D1E0000}"/>
    <cellStyle name="20% - Accent2 4 2 4 2 2 3 2" xfId="58600" xr:uid="{00000000-0005-0000-0000-00007E1E0000}"/>
    <cellStyle name="20% - Accent2 4 2 4 2 2 4" xfId="34281" xr:uid="{00000000-0005-0000-0000-00007F1E0000}"/>
    <cellStyle name="20% - Accent2 4 2 4 2 2 5" xfId="45441" xr:uid="{00000000-0005-0000-0000-0000801E0000}"/>
    <cellStyle name="20% - Accent2 4 2 4 2 3" xfId="10466" xr:uid="{00000000-0005-0000-0000-0000811E0000}"/>
    <cellStyle name="20% - Accent2 4 2 4 2 3 2" xfId="23625" xr:uid="{00000000-0005-0000-0000-0000821E0000}"/>
    <cellStyle name="20% - Accent2 4 2 4 2 3 2 2" xfId="60963" xr:uid="{00000000-0005-0000-0000-0000831E0000}"/>
    <cellStyle name="20% - Accent2 4 2 4 2 3 3" xfId="36993" xr:uid="{00000000-0005-0000-0000-0000841E0000}"/>
    <cellStyle name="20% - Accent2 4 2 4 2 3 4" xfId="47804" xr:uid="{00000000-0005-0000-0000-0000851E0000}"/>
    <cellStyle name="20% - Accent2 4 2 4 2 4" xfId="5743" xr:uid="{00000000-0005-0000-0000-0000861E0000}"/>
    <cellStyle name="20% - Accent2 4 2 4 2 4 2" xfId="18902" xr:uid="{00000000-0005-0000-0000-0000871E0000}"/>
    <cellStyle name="20% - Accent2 4 2 4 2 4 2 2" xfId="56240" xr:uid="{00000000-0005-0000-0000-0000881E0000}"/>
    <cellStyle name="20% - Accent2 4 2 4 2 4 3" xfId="31569" xr:uid="{00000000-0005-0000-0000-0000891E0000}"/>
    <cellStyle name="20% - Accent2 4 2 4 2 4 4" xfId="43081" xr:uid="{00000000-0005-0000-0000-00008A1E0000}"/>
    <cellStyle name="20% - Accent2 4 2 4 2 5" xfId="15190" xr:uid="{00000000-0005-0000-0000-00008B1E0000}"/>
    <cellStyle name="20% - Accent2 4 2 4 2 5 2" xfId="52528" xr:uid="{00000000-0005-0000-0000-00008C1E0000}"/>
    <cellStyle name="20% - Accent2 4 2 4 2 6" xfId="28687" xr:uid="{00000000-0005-0000-0000-00008D1E0000}"/>
    <cellStyle name="20% - Accent2 4 2 4 2 7" xfId="39367" xr:uid="{00000000-0005-0000-0000-00008E1E0000}"/>
    <cellStyle name="20% - Accent2 4 2 4 3" xfId="3378" xr:uid="{00000000-0005-0000-0000-00008F1E0000}"/>
    <cellStyle name="20% - Accent2 4 2 4 3 2" xfId="11646" xr:uid="{00000000-0005-0000-0000-0000901E0000}"/>
    <cellStyle name="20% - Accent2 4 2 4 3 2 2" xfId="24805" xr:uid="{00000000-0005-0000-0000-0000911E0000}"/>
    <cellStyle name="20% - Accent2 4 2 4 3 2 2 2" xfId="62143" xr:uid="{00000000-0005-0000-0000-0000921E0000}"/>
    <cellStyle name="20% - Accent2 4 2 4 3 2 3" xfId="48984" xr:uid="{00000000-0005-0000-0000-0000931E0000}"/>
    <cellStyle name="20% - Accent2 4 2 4 3 3" xfId="6923" xr:uid="{00000000-0005-0000-0000-0000941E0000}"/>
    <cellStyle name="20% - Accent2 4 2 4 3 3 2" xfId="20082" xr:uid="{00000000-0005-0000-0000-0000951E0000}"/>
    <cellStyle name="20% - Accent2 4 2 4 3 3 2 2" xfId="57420" xr:uid="{00000000-0005-0000-0000-0000961E0000}"/>
    <cellStyle name="20% - Accent2 4 2 4 3 3 3" xfId="44261" xr:uid="{00000000-0005-0000-0000-0000971E0000}"/>
    <cellStyle name="20% - Accent2 4 2 4 3 4" xfId="16539" xr:uid="{00000000-0005-0000-0000-0000981E0000}"/>
    <cellStyle name="20% - Accent2 4 2 4 3 4 2" xfId="53877" xr:uid="{00000000-0005-0000-0000-0000991E0000}"/>
    <cellStyle name="20% - Accent2 4 2 4 3 5" xfId="32932" xr:uid="{00000000-0005-0000-0000-00009A1E0000}"/>
    <cellStyle name="20% - Accent2 4 2 4 3 6" xfId="40716" xr:uid="{00000000-0005-0000-0000-00009B1E0000}"/>
    <cellStyle name="20% - Accent2 4 2 4 4" xfId="9286" xr:uid="{00000000-0005-0000-0000-00009C1E0000}"/>
    <cellStyle name="20% - Accent2 4 2 4 4 2" xfId="22445" xr:uid="{00000000-0005-0000-0000-00009D1E0000}"/>
    <cellStyle name="20% - Accent2 4 2 4 4 2 2" xfId="59783" xr:uid="{00000000-0005-0000-0000-00009E1E0000}"/>
    <cellStyle name="20% - Accent2 4 2 4 4 3" xfId="35644" xr:uid="{00000000-0005-0000-0000-00009F1E0000}"/>
    <cellStyle name="20% - Accent2 4 2 4 4 4" xfId="46624" xr:uid="{00000000-0005-0000-0000-0000A01E0000}"/>
    <cellStyle name="20% - Accent2 4 2 4 5" xfId="4563" xr:uid="{00000000-0005-0000-0000-0000A11E0000}"/>
    <cellStyle name="20% - Accent2 4 2 4 5 2" xfId="17722" xr:uid="{00000000-0005-0000-0000-0000A21E0000}"/>
    <cellStyle name="20% - Accent2 4 2 4 5 2 2" xfId="55060" xr:uid="{00000000-0005-0000-0000-0000A31E0000}"/>
    <cellStyle name="20% - Accent2 4 2 4 5 3" xfId="30220" xr:uid="{00000000-0005-0000-0000-0000A41E0000}"/>
    <cellStyle name="20% - Accent2 4 2 4 5 4" xfId="41901" xr:uid="{00000000-0005-0000-0000-0000A51E0000}"/>
    <cellStyle name="20% - Accent2 4 2 4 6" xfId="14010" xr:uid="{00000000-0005-0000-0000-0000A61E0000}"/>
    <cellStyle name="20% - Accent2 4 2 4 6 2" xfId="51348" xr:uid="{00000000-0005-0000-0000-0000A71E0000}"/>
    <cellStyle name="20% - Accent2 4 2 4 7" xfId="27338" xr:uid="{00000000-0005-0000-0000-0000A81E0000}"/>
    <cellStyle name="20% - Accent2 4 2 4 8" xfId="38187" xr:uid="{00000000-0005-0000-0000-0000A91E0000}"/>
    <cellStyle name="20% - Accent2 4 2 5" xfId="1016" xr:uid="{00000000-0005-0000-0000-0000AA1E0000}"/>
    <cellStyle name="20% - Accent2 4 2 5 2" xfId="2198" xr:uid="{00000000-0005-0000-0000-0000AB1E0000}"/>
    <cellStyle name="20% - Accent2 4 2 5 2 2" xfId="8272" xr:uid="{00000000-0005-0000-0000-0000AC1E0000}"/>
    <cellStyle name="20% - Accent2 4 2 5 2 2 2" xfId="12995" xr:uid="{00000000-0005-0000-0000-0000AD1E0000}"/>
    <cellStyle name="20% - Accent2 4 2 5 2 2 2 2" xfId="26154" xr:uid="{00000000-0005-0000-0000-0000AE1E0000}"/>
    <cellStyle name="20% - Accent2 4 2 5 2 2 2 2 2" xfId="63492" xr:uid="{00000000-0005-0000-0000-0000AF1E0000}"/>
    <cellStyle name="20% - Accent2 4 2 5 2 2 2 3" xfId="50333" xr:uid="{00000000-0005-0000-0000-0000B01E0000}"/>
    <cellStyle name="20% - Accent2 4 2 5 2 2 3" xfId="21431" xr:uid="{00000000-0005-0000-0000-0000B11E0000}"/>
    <cellStyle name="20% - Accent2 4 2 5 2 2 3 2" xfId="58769" xr:uid="{00000000-0005-0000-0000-0000B21E0000}"/>
    <cellStyle name="20% - Accent2 4 2 5 2 2 4" xfId="34450" xr:uid="{00000000-0005-0000-0000-0000B31E0000}"/>
    <cellStyle name="20% - Accent2 4 2 5 2 2 5" xfId="45610" xr:uid="{00000000-0005-0000-0000-0000B41E0000}"/>
    <cellStyle name="20% - Accent2 4 2 5 2 3" xfId="10635" xr:uid="{00000000-0005-0000-0000-0000B51E0000}"/>
    <cellStyle name="20% - Accent2 4 2 5 2 3 2" xfId="23794" xr:uid="{00000000-0005-0000-0000-0000B61E0000}"/>
    <cellStyle name="20% - Accent2 4 2 5 2 3 2 2" xfId="61132" xr:uid="{00000000-0005-0000-0000-0000B71E0000}"/>
    <cellStyle name="20% - Accent2 4 2 5 2 3 3" xfId="37162" xr:uid="{00000000-0005-0000-0000-0000B81E0000}"/>
    <cellStyle name="20% - Accent2 4 2 5 2 3 4" xfId="47973" xr:uid="{00000000-0005-0000-0000-0000B91E0000}"/>
    <cellStyle name="20% - Accent2 4 2 5 2 4" xfId="5912" xr:uid="{00000000-0005-0000-0000-0000BA1E0000}"/>
    <cellStyle name="20% - Accent2 4 2 5 2 4 2" xfId="19071" xr:uid="{00000000-0005-0000-0000-0000BB1E0000}"/>
    <cellStyle name="20% - Accent2 4 2 5 2 4 2 2" xfId="56409" xr:uid="{00000000-0005-0000-0000-0000BC1E0000}"/>
    <cellStyle name="20% - Accent2 4 2 5 2 4 3" xfId="31738" xr:uid="{00000000-0005-0000-0000-0000BD1E0000}"/>
    <cellStyle name="20% - Accent2 4 2 5 2 4 4" xfId="43250" xr:uid="{00000000-0005-0000-0000-0000BE1E0000}"/>
    <cellStyle name="20% - Accent2 4 2 5 2 5" xfId="15359" xr:uid="{00000000-0005-0000-0000-0000BF1E0000}"/>
    <cellStyle name="20% - Accent2 4 2 5 2 5 2" xfId="52697" xr:uid="{00000000-0005-0000-0000-0000C01E0000}"/>
    <cellStyle name="20% - Accent2 4 2 5 2 6" xfId="28856" xr:uid="{00000000-0005-0000-0000-0000C11E0000}"/>
    <cellStyle name="20% - Accent2 4 2 5 2 7" xfId="39536" xr:uid="{00000000-0005-0000-0000-0000C21E0000}"/>
    <cellStyle name="20% - Accent2 4 2 5 3" xfId="3547" xr:uid="{00000000-0005-0000-0000-0000C31E0000}"/>
    <cellStyle name="20% - Accent2 4 2 5 3 2" xfId="11815" xr:uid="{00000000-0005-0000-0000-0000C41E0000}"/>
    <cellStyle name="20% - Accent2 4 2 5 3 2 2" xfId="24974" xr:uid="{00000000-0005-0000-0000-0000C51E0000}"/>
    <cellStyle name="20% - Accent2 4 2 5 3 2 2 2" xfId="62312" xr:uid="{00000000-0005-0000-0000-0000C61E0000}"/>
    <cellStyle name="20% - Accent2 4 2 5 3 2 3" xfId="49153" xr:uid="{00000000-0005-0000-0000-0000C71E0000}"/>
    <cellStyle name="20% - Accent2 4 2 5 3 3" xfId="7092" xr:uid="{00000000-0005-0000-0000-0000C81E0000}"/>
    <cellStyle name="20% - Accent2 4 2 5 3 3 2" xfId="20251" xr:uid="{00000000-0005-0000-0000-0000C91E0000}"/>
    <cellStyle name="20% - Accent2 4 2 5 3 3 2 2" xfId="57589" xr:uid="{00000000-0005-0000-0000-0000CA1E0000}"/>
    <cellStyle name="20% - Accent2 4 2 5 3 3 3" xfId="44430" xr:uid="{00000000-0005-0000-0000-0000CB1E0000}"/>
    <cellStyle name="20% - Accent2 4 2 5 3 4" xfId="16708" xr:uid="{00000000-0005-0000-0000-0000CC1E0000}"/>
    <cellStyle name="20% - Accent2 4 2 5 3 4 2" xfId="54046" xr:uid="{00000000-0005-0000-0000-0000CD1E0000}"/>
    <cellStyle name="20% - Accent2 4 2 5 3 5" xfId="33101" xr:uid="{00000000-0005-0000-0000-0000CE1E0000}"/>
    <cellStyle name="20% - Accent2 4 2 5 3 6" xfId="40885" xr:uid="{00000000-0005-0000-0000-0000CF1E0000}"/>
    <cellStyle name="20% - Accent2 4 2 5 4" xfId="9455" xr:uid="{00000000-0005-0000-0000-0000D01E0000}"/>
    <cellStyle name="20% - Accent2 4 2 5 4 2" xfId="22614" xr:uid="{00000000-0005-0000-0000-0000D11E0000}"/>
    <cellStyle name="20% - Accent2 4 2 5 4 2 2" xfId="59952" xr:uid="{00000000-0005-0000-0000-0000D21E0000}"/>
    <cellStyle name="20% - Accent2 4 2 5 4 3" xfId="35813" xr:uid="{00000000-0005-0000-0000-0000D31E0000}"/>
    <cellStyle name="20% - Accent2 4 2 5 4 4" xfId="46793" xr:uid="{00000000-0005-0000-0000-0000D41E0000}"/>
    <cellStyle name="20% - Accent2 4 2 5 5" xfId="4732" xr:uid="{00000000-0005-0000-0000-0000D51E0000}"/>
    <cellStyle name="20% - Accent2 4 2 5 5 2" xfId="17891" xr:uid="{00000000-0005-0000-0000-0000D61E0000}"/>
    <cellStyle name="20% - Accent2 4 2 5 5 2 2" xfId="55229" xr:uid="{00000000-0005-0000-0000-0000D71E0000}"/>
    <cellStyle name="20% - Accent2 4 2 5 5 3" xfId="30389" xr:uid="{00000000-0005-0000-0000-0000D81E0000}"/>
    <cellStyle name="20% - Accent2 4 2 5 5 4" xfId="42070" xr:uid="{00000000-0005-0000-0000-0000D91E0000}"/>
    <cellStyle name="20% - Accent2 4 2 5 6" xfId="14179" xr:uid="{00000000-0005-0000-0000-0000DA1E0000}"/>
    <cellStyle name="20% - Accent2 4 2 5 6 2" xfId="51517" xr:uid="{00000000-0005-0000-0000-0000DB1E0000}"/>
    <cellStyle name="20% - Accent2 4 2 5 7" xfId="27507" xr:uid="{00000000-0005-0000-0000-0000DC1E0000}"/>
    <cellStyle name="20% - Accent2 4 2 5 8" xfId="38356" xr:uid="{00000000-0005-0000-0000-0000DD1E0000}"/>
    <cellStyle name="20% - Accent2 4 2 6" xfId="1187" xr:uid="{00000000-0005-0000-0000-0000DE1E0000}"/>
    <cellStyle name="20% - Accent2 4 2 6 2" xfId="2367" xr:uid="{00000000-0005-0000-0000-0000DF1E0000}"/>
    <cellStyle name="20% - Accent2 4 2 6 2 2" xfId="8441" xr:uid="{00000000-0005-0000-0000-0000E01E0000}"/>
    <cellStyle name="20% - Accent2 4 2 6 2 2 2" xfId="13164" xr:uid="{00000000-0005-0000-0000-0000E11E0000}"/>
    <cellStyle name="20% - Accent2 4 2 6 2 2 2 2" xfId="26323" xr:uid="{00000000-0005-0000-0000-0000E21E0000}"/>
    <cellStyle name="20% - Accent2 4 2 6 2 2 2 2 2" xfId="63661" xr:uid="{00000000-0005-0000-0000-0000E31E0000}"/>
    <cellStyle name="20% - Accent2 4 2 6 2 2 2 3" xfId="50502" xr:uid="{00000000-0005-0000-0000-0000E41E0000}"/>
    <cellStyle name="20% - Accent2 4 2 6 2 2 3" xfId="21600" xr:uid="{00000000-0005-0000-0000-0000E51E0000}"/>
    <cellStyle name="20% - Accent2 4 2 6 2 2 3 2" xfId="58938" xr:uid="{00000000-0005-0000-0000-0000E61E0000}"/>
    <cellStyle name="20% - Accent2 4 2 6 2 2 4" xfId="34619" xr:uid="{00000000-0005-0000-0000-0000E71E0000}"/>
    <cellStyle name="20% - Accent2 4 2 6 2 2 5" xfId="45779" xr:uid="{00000000-0005-0000-0000-0000E81E0000}"/>
    <cellStyle name="20% - Accent2 4 2 6 2 3" xfId="10804" xr:uid="{00000000-0005-0000-0000-0000E91E0000}"/>
    <cellStyle name="20% - Accent2 4 2 6 2 3 2" xfId="23963" xr:uid="{00000000-0005-0000-0000-0000EA1E0000}"/>
    <cellStyle name="20% - Accent2 4 2 6 2 3 2 2" xfId="61301" xr:uid="{00000000-0005-0000-0000-0000EB1E0000}"/>
    <cellStyle name="20% - Accent2 4 2 6 2 3 3" xfId="37331" xr:uid="{00000000-0005-0000-0000-0000EC1E0000}"/>
    <cellStyle name="20% - Accent2 4 2 6 2 3 4" xfId="48142" xr:uid="{00000000-0005-0000-0000-0000ED1E0000}"/>
    <cellStyle name="20% - Accent2 4 2 6 2 4" xfId="6081" xr:uid="{00000000-0005-0000-0000-0000EE1E0000}"/>
    <cellStyle name="20% - Accent2 4 2 6 2 4 2" xfId="19240" xr:uid="{00000000-0005-0000-0000-0000EF1E0000}"/>
    <cellStyle name="20% - Accent2 4 2 6 2 4 2 2" xfId="56578" xr:uid="{00000000-0005-0000-0000-0000F01E0000}"/>
    <cellStyle name="20% - Accent2 4 2 6 2 4 3" xfId="31907" xr:uid="{00000000-0005-0000-0000-0000F11E0000}"/>
    <cellStyle name="20% - Accent2 4 2 6 2 4 4" xfId="43419" xr:uid="{00000000-0005-0000-0000-0000F21E0000}"/>
    <cellStyle name="20% - Accent2 4 2 6 2 5" xfId="15528" xr:uid="{00000000-0005-0000-0000-0000F31E0000}"/>
    <cellStyle name="20% - Accent2 4 2 6 2 5 2" xfId="52866" xr:uid="{00000000-0005-0000-0000-0000F41E0000}"/>
    <cellStyle name="20% - Accent2 4 2 6 2 6" xfId="29025" xr:uid="{00000000-0005-0000-0000-0000F51E0000}"/>
    <cellStyle name="20% - Accent2 4 2 6 2 7" xfId="39705" xr:uid="{00000000-0005-0000-0000-0000F61E0000}"/>
    <cellStyle name="20% - Accent2 4 2 6 3" xfId="3716" xr:uid="{00000000-0005-0000-0000-0000F71E0000}"/>
    <cellStyle name="20% - Accent2 4 2 6 3 2" xfId="11984" xr:uid="{00000000-0005-0000-0000-0000F81E0000}"/>
    <cellStyle name="20% - Accent2 4 2 6 3 2 2" xfId="25143" xr:uid="{00000000-0005-0000-0000-0000F91E0000}"/>
    <cellStyle name="20% - Accent2 4 2 6 3 2 2 2" xfId="62481" xr:uid="{00000000-0005-0000-0000-0000FA1E0000}"/>
    <cellStyle name="20% - Accent2 4 2 6 3 2 3" xfId="49322" xr:uid="{00000000-0005-0000-0000-0000FB1E0000}"/>
    <cellStyle name="20% - Accent2 4 2 6 3 3" xfId="7261" xr:uid="{00000000-0005-0000-0000-0000FC1E0000}"/>
    <cellStyle name="20% - Accent2 4 2 6 3 3 2" xfId="20420" xr:uid="{00000000-0005-0000-0000-0000FD1E0000}"/>
    <cellStyle name="20% - Accent2 4 2 6 3 3 2 2" xfId="57758" xr:uid="{00000000-0005-0000-0000-0000FE1E0000}"/>
    <cellStyle name="20% - Accent2 4 2 6 3 3 3" xfId="44599" xr:uid="{00000000-0005-0000-0000-0000FF1E0000}"/>
    <cellStyle name="20% - Accent2 4 2 6 3 4" xfId="16877" xr:uid="{00000000-0005-0000-0000-0000001F0000}"/>
    <cellStyle name="20% - Accent2 4 2 6 3 4 2" xfId="54215" xr:uid="{00000000-0005-0000-0000-0000011F0000}"/>
    <cellStyle name="20% - Accent2 4 2 6 3 5" xfId="33270" xr:uid="{00000000-0005-0000-0000-0000021F0000}"/>
    <cellStyle name="20% - Accent2 4 2 6 3 6" xfId="41054" xr:uid="{00000000-0005-0000-0000-0000031F0000}"/>
    <cellStyle name="20% - Accent2 4 2 6 4" xfId="9624" xr:uid="{00000000-0005-0000-0000-0000041F0000}"/>
    <cellStyle name="20% - Accent2 4 2 6 4 2" xfId="22783" xr:uid="{00000000-0005-0000-0000-0000051F0000}"/>
    <cellStyle name="20% - Accent2 4 2 6 4 2 2" xfId="60121" xr:uid="{00000000-0005-0000-0000-0000061F0000}"/>
    <cellStyle name="20% - Accent2 4 2 6 4 3" xfId="35982" xr:uid="{00000000-0005-0000-0000-0000071F0000}"/>
    <cellStyle name="20% - Accent2 4 2 6 4 4" xfId="46962" xr:uid="{00000000-0005-0000-0000-0000081F0000}"/>
    <cellStyle name="20% - Accent2 4 2 6 5" xfId="4901" xr:uid="{00000000-0005-0000-0000-0000091F0000}"/>
    <cellStyle name="20% - Accent2 4 2 6 5 2" xfId="18060" xr:uid="{00000000-0005-0000-0000-00000A1F0000}"/>
    <cellStyle name="20% - Accent2 4 2 6 5 2 2" xfId="55398" xr:uid="{00000000-0005-0000-0000-00000B1F0000}"/>
    <cellStyle name="20% - Accent2 4 2 6 5 3" xfId="30558" xr:uid="{00000000-0005-0000-0000-00000C1F0000}"/>
    <cellStyle name="20% - Accent2 4 2 6 5 4" xfId="42239" xr:uid="{00000000-0005-0000-0000-00000D1F0000}"/>
    <cellStyle name="20% - Accent2 4 2 6 6" xfId="14348" xr:uid="{00000000-0005-0000-0000-00000E1F0000}"/>
    <cellStyle name="20% - Accent2 4 2 6 6 2" xfId="51686" xr:uid="{00000000-0005-0000-0000-00000F1F0000}"/>
    <cellStyle name="20% - Accent2 4 2 6 7" xfId="27676" xr:uid="{00000000-0005-0000-0000-0000101F0000}"/>
    <cellStyle name="20% - Accent2 4 2 6 8" xfId="38525" xr:uid="{00000000-0005-0000-0000-0000111F0000}"/>
    <cellStyle name="20% - Accent2 4 2 7" xfId="1411" xr:uid="{00000000-0005-0000-0000-0000121F0000}"/>
    <cellStyle name="20% - Accent2 4 2 7 2" xfId="2760" xr:uid="{00000000-0005-0000-0000-0000131F0000}"/>
    <cellStyle name="20% - Accent2 4 2 7 2 2" xfId="12208" xr:uid="{00000000-0005-0000-0000-0000141F0000}"/>
    <cellStyle name="20% - Accent2 4 2 7 2 2 2" xfId="25367" xr:uid="{00000000-0005-0000-0000-0000151F0000}"/>
    <cellStyle name="20% - Accent2 4 2 7 2 2 2 2" xfId="62705" xr:uid="{00000000-0005-0000-0000-0000161F0000}"/>
    <cellStyle name="20% - Accent2 4 2 7 2 2 3" xfId="33663" xr:uid="{00000000-0005-0000-0000-0000171F0000}"/>
    <cellStyle name="20% - Accent2 4 2 7 2 2 4" xfId="49546" xr:uid="{00000000-0005-0000-0000-0000181F0000}"/>
    <cellStyle name="20% - Accent2 4 2 7 2 3" xfId="7485" xr:uid="{00000000-0005-0000-0000-0000191F0000}"/>
    <cellStyle name="20% - Accent2 4 2 7 2 3 2" xfId="20644" xr:uid="{00000000-0005-0000-0000-00001A1F0000}"/>
    <cellStyle name="20% - Accent2 4 2 7 2 3 2 2" xfId="57982" xr:uid="{00000000-0005-0000-0000-00001B1F0000}"/>
    <cellStyle name="20% - Accent2 4 2 7 2 3 3" xfId="36375" xr:uid="{00000000-0005-0000-0000-00001C1F0000}"/>
    <cellStyle name="20% - Accent2 4 2 7 2 3 4" xfId="44823" xr:uid="{00000000-0005-0000-0000-00001D1F0000}"/>
    <cellStyle name="20% - Accent2 4 2 7 2 4" xfId="15921" xr:uid="{00000000-0005-0000-0000-00001E1F0000}"/>
    <cellStyle name="20% - Accent2 4 2 7 2 4 2" xfId="30951" xr:uid="{00000000-0005-0000-0000-00001F1F0000}"/>
    <cellStyle name="20% - Accent2 4 2 7 2 4 3" xfId="53259" xr:uid="{00000000-0005-0000-0000-0000201F0000}"/>
    <cellStyle name="20% - Accent2 4 2 7 2 5" xfId="28069" xr:uid="{00000000-0005-0000-0000-0000211F0000}"/>
    <cellStyle name="20% - Accent2 4 2 7 2 6" xfId="40098" xr:uid="{00000000-0005-0000-0000-0000221F0000}"/>
    <cellStyle name="20% - Accent2 4 2 7 3" xfId="9848" xr:uid="{00000000-0005-0000-0000-0000231F0000}"/>
    <cellStyle name="20% - Accent2 4 2 7 3 2" xfId="23007" xr:uid="{00000000-0005-0000-0000-0000241F0000}"/>
    <cellStyle name="20% - Accent2 4 2 7 3 2 2" xfId="60345" xr:uid="{00000000-0005-0000-0000-0000251F0000}"/>
    <cellStyle name="20% - Accent2 4 2 7 3 3" xfId="32314" xr:uid="{00000000-0005-0000-0000-0000261F0000}"/>
    <cellStyle name="20% - Accent2 4 2 7 3 4" xfId="47186" xr:uid="{00000000-0005-0000-0000-0000271F0000}"/>
    <cellStyle name="20% - Accent2 4 2 7 4" xfId="5125" xr:uid="{00000000-0005-0000-0000-0000281F0000}"/>
    <cellStyle name="20% - Accent2 4 2 7 4 2" xfId="18284" xr:uid="{00000000-0005-0000-0000-0000291F0000}"/>
    <cellStyle name="20% - Accent2 4 2 7 4 2 2" xfId="55622" xr:uid="{00000000-0005-0000-0000-00002A1F0000}"/>
    <cellStyle name="20% - Accent2 4 2 7 4 3" xfId="35026" xr:uid="{00000000-0005-0000-0000-00002B1F0000}"/>
    <cellStyle name="20% - Accent2 4 2 7 4 4" xfId="42463" xr:uid="{00000000-0005-0000-0000-00002C1F0000}"/>
    <cellStyle name="20% - Accent2 4 2 7 5" xfId="14572" xr:uid="{00000000-0005-0000-0000-00002D1F0000}"/>
    <cellStyle name="20% - Accent2 4 2 7 5 2" xfId="29602" xr:uid="{00000000-0005-0000-0000-00002E1F0000}"/>
    <cellStyle name="20% - Accent2 4 2 7 5 3" xfId="51910" xr:uid="{00000000-0005-0000-0000-00002F1F0000}"/>
    <cellStyle name="20% - Accent2 4 2 7 6" xfId="26720" xr:uid="{00000000-0005-0000-0000-0000301F0000}"/>
    <cellStyle name="20% - Accent2 4 2 7 7" xfId="38749" xr:uid="{00000000-0005-0000-0000-0000311F0000}"/>
    <cellStyle name="20% - Accent2 4 2 8" xfId="2536" xr:uid="{00000000-0005-0000-0000-0000321F0000}"/>
    <cellStyle name="20% - Accent2 4 2 8 2" xfId="11028" xr:uid="{00000000-0005-0000-0000-0000331F0000}"/>
    <cellStyle name="20% - Accent2 4 2 8 2 2" xfId="24187" xr:uid="{00000000-0005-0000-0000-0000341F0000}"/>
    <cellStyle name="20% - Accent2 4 2 8 2 2 2" xfId="61525" xr:uid="{00000000-0005-0000-0000-0000351F0000}"/>
    <cellStyle name="20% - Accent2 4 2 8 2 3" xfId="33439" xr:uid="{00000000-0005-0000-0000-0000361F0000}"/>
    <cellStyle name="20% - Accent2 4 2 8 2 4" xfId="48366" xr:uid="{00000000-0005-0000-0000-0000371F0000}"/>
    <cellStyle name="20% - Accent2 4 2 8 3" xfId="6305" xr:uid="{00000000-0005-0000-0000-0000381F0000}"/>
    <cellStyle name="20% - Accent2 4 2 8 3 2" xfId="19464" xr:uid="{00000000-0005-0000-0000-0000391F0000}"/>
    <cellStyle name="20% - Accent2 4 2 8 3 2 2" xfId="56802" xr:uid="{00000000-0005-0000-0000-00003A1F0000}"/>
    <cellStyle name="20% - Accent2 4 2 8 3 3" xfId="36151" xr:uid="{00000000-0005-0000-0000-00003B1F0000}"/>
    <cellStyle name="20% - Accent2 4 2 8 3 4" xfId="43643" xr:uid="{00000000-0005-0000-0000-00003C1F0000}"/>
    <cellStyle name="20% - Accent2 4 2 8 4" xfId="15697" xr:uid="{00000000-0005-0000-0000-00003D1F0000}"/>
    <cellStyle name="20% - Accent2 4 2 8 4 2" xfId="30727" xr:uid="{00000000-0005-0000-0000-00003E1F0000}"/>
    <cellStyle name="20% - Accent2 4 2 8 4 3" xfId="53035" xr:uid="{00000000-0005-0000-0000-00003F1F0000}"/>
    <cellStyle name="20% - Accent2 4 2 8 5" xfId="27845" xr:uid="{00000000-0005-0000-0000-0000401F0000}"/>
    <cellStyle name="20% - Accent2 4 2 8 6" xfId="39874" xr:uid="{00000000-0005-0000-0000-0000411F0000}"/>
    <cellStyle name="20% - Accent2 4 2 9" xfId="8668" xr:uid="{00000000-0005-0000-0000-0000421F0000}"/>
    <cellStyle name="20% - Accent2 4 2 9 2" xfId="21827" xr:uid="{00000000-0005-0000-0000-0000431F0000}"/>
    <cellStyle name="20% - Accent2 4 2 9 2 2" xfId="59165" xr:uid="{00000000-0005-0000-0000-0000441F0000}"/>
    <cellStyle name="20% - Accent2 4 2 9 3" xfId="29378" xr:uid="{00000000-0005-0000-0000-0000451F0000}"/>
    <cellStyle name="20% - Accent2 4 2 9 4" xfId="46006" xr:uid="{00000000-0005-0000-0000-0000461F0000}"/>
    <cellStyle name="20% - Accent2 4 3" xfId="538" xr:uid="{00000000-0005-0000-0000-0000471F0000}"/>
    <cellStyle name="20% - Accent2 4 3 2" xfId="1720" xr:uid="{00000000-0005-0000-0000-0000481F0000}"/>
    <cellStyle name="20% - Accent2 4 3 2 2" xfId="7794" xr:uid="{00000000-0005-0000-0000-0000491F0000}"/>
    <cellStyle name="20% - Accent2 4 3 2 2 2" xfId="12517" xr:uid="{00000000-0005-0000-0000-00004A1F0000}"/>
    <cellStyle name="20% - Accent2 4 3 2 2 2 2" xfId="25676" xr:uid="{00000000-0005-0000-0000-00004B1F0000}"/>
    <cellStyle name="20% - Accent2 4 3 2 2 2 2 2" xfId="63014" xr:uid="{00000000-0005-0000-0000-00004C1F0000}"/>
    <cellStyle name="20% - Accent2 4 3 2 2 2 3" xfId="49855" xr:uid="{00000000-0005-0000-0000-00004D1F0000}"/>
    <cellStyle name="20% - Accent2 4 3 2 2 3" xfId="20953" xr:uid="{00000000-0005-0000-0000-00004E1F0000}"/>
    <cellStyle name="20% - Accent2 4 3 2 2 3 2" xfId="58291" xr:uid="{00000000-0005-0000-0000-00004F1F0000}"/>
    <cellStyle name="20% - Accent2 4 3 2 2 4" xfId="33972" xr:uid="{00000000-0005-0000-0000-0000501F0000}"/>
    <cellStyle name="20% - Accent2 4 3 2 2 5" xfId="45132" xr:uid="{00000000-0005-0000-0000-0000511F0000}"/>
    <cellStyle name="20% - Accent2 4 3 2 3" xfId="10157" xr:uid="{00000000-0005-0000-0000-0000521F0000}"/>
    <cellStyle name="20% - Accent2 4 3 2 3 2" xfId="23316" xr:uid="{00000000-0005-0000-0000-0000531F0000}"/>
    <cellStyle name="20% - Accent2 4 3 2 3 2 2" xfId="60654" xr:uid="{00000000-0005-0000-0000-0000541F0000}"/>
    <cellStyle name="20% - Accent2 4 3 2 3 3" xfId="36684" xr:uid="{00000000-0005-0000-0000-0000551F0000}"/>
    <cellStyle name="20% - Accent2 4 3 2 3 4" xfId="47495" xr:uid="{00000000-0005-0000-0000-0000561F0000}"/>
    <cellStyle name="20% - Accent2 4 3 2 4" xfId="5434" xr:uid="{00000000-0005-0000-0000-0000571F0000}"/>
    <cellStyle name="20% - Accent2 4 3 2 4 2" xfId="18593" xr:uid="{00000000-0005-0000-0000-0000581F0000}"/>
    <cellStyle name="20% - Accent2 4 3 2 4 2 2" xfId="55931" xr:uid="{00000000-0005-0000-0000-0000591F0000}"/>
    <cellStyle name="20% - Accent2 4 3 2 4 3" xfId="31260" xr:uid="{00000000-0005-0000-0000-00005A1F0000}"/>
    <cellStyle name="20% - Accent2 4 3 2 4 4" xfId="42772" xr:uid="{00000000-0005-0000-0000-00005B1F0000}"/>
    <cellStyle name="20% - Accent2 4 3 2 5" xfId="14881" xr:uid="{00000000-0005-0000-0000-00005C1F0000}"/>
    <cellStyle name="20% - Accent2 4 3 2 5 2" xfId="52219" xr:uid="{00000000-0005-0000-0000-00005D1F0000}"/>
    <cellStyle name="20% - Accent2 4 3 2 6" xfId="28378" xr:uid="{00000000-0005-0000-0000-00005E1F0000}"/>
    <cellStyle name="20% - Accent2 4 3 2 7" xfId="39058" xr:uid="{00000000-0005-0000-0000-00005F1F0000}"/>
    <cellStyle name="20% - Accent2 4 3 3" xfId="3069" xr:uid="{00000000-0005-0000-0000-0000601F0000}"/>
    <cellStyle name="20% - Accent2 4 3 3 2" xfId="11337" xr:uid="{00000000-0005-0000-0000-0000611F0000}"/>
    <cellStyle name="20% - Accent2 4 3 3 2 2" xfId="24496" xr:uid="{00000000-0005-0000-0000-0000621F0000}"/>
    <cellStyle name="20% - Accent2 4 3 3 2 2 2" xfId="61834" xr:uid="{00000000-0005-0000-0000-0000631F0000}"/>
    <cellStyle name="20% - Accent2 4 3 3 2 3" xfId="48675" xr:uid="{00000000-0005-0000-0000-0000641F0000}"/>
    <cellStyle name="20% - Accent2 4 3 3 3" xfId="6614" xr:uid="{00000000-0005-0000-0000-0000651F0000}"/>
    <cellStyle name="20% - Accent2 4 3 3 3 2" xfId="19773" xr:uid="{00000000-0005-0000-0000-0000661F0000}"/>
    <cellStyle name="20% - Accent2 4 3 3 3 2 2" xfId="57111" xr:uid="{00000000-0005-0000-0000-0000671F0000}"/>
    <cellStyle name="20% - Accent2 4 3 3 3 3" xfId="43952" xr:uid="{00000000-0005-0000-0000-0000681F0000}"/>
    <cellStyle name="20% - Accent2 4 3 3 4" xfId="16230" xr:uid="{00000000-0005-0000-0000-0000691F0000}"/>
    <cellStyle name="20% - Accent2 4 3 3 4 2" xfId="53568" xr:uid="{00000000-0005-0000-0000-00006A1F0000}"/>
    <cellStyle name="20% - Accent2 4 3 3 5" xfId="32623" xr:uid="{00000000-0005-0000-0000-00006B1F0000}"/>
    <cellStyle name="20% - Accent2 4 3 3 6" xfId="40407" xr:uid="{00000000-0005-0000-0000-00006C1F0000}"/>
    <cellStyle name="20% - Accent2 4 3 4" xfId="8977" xr:uid="{00000000-0005-0000-0000-00006D1F0000}"/>
    <cellStyle name="20% - Accent2 4 3 4 2" xfId="22136" xr:uid="{00000000-0005-0000-0000-00006E1F0000}"/>
    <cellStyle name="20% - Accent2 4 3 4 2 2" xfId="59474" xr:uid="{00000000-0005-0000-0000-00006F1F0000}"/>
    <cellStyle name="20% - Accent2 4 3 4 3" xfId="35335" xr:uid="{00000000-0005-0000-0000-0000701F0000}"/>
    <cellStyle name="20% - Accent2 4 3 4 4" xfId="46315" xr:uid="{00000000-0005-0000-0000-0000711F0000}"/>
    <cellStyle name="20% - Accent2 4 3 5" xfId="4254" xr:uid="{00000000-0005-0000-0000-0000721F0000}"/>
    <cellStyle name="20% - Accent2 4 3 5 2" xfId="17413" xr:uid="{00000000-0005-0000-0000-0000731F0000}"/>
    <cellStyle name="20% - Accent2 4 3 5 2 2" xfId="54751" xr:uid="{00000000-0005-0000-0000-0000741F0000}"/>
    <cellStyle name="20% - Accent2 4 3 5 3" xfId="29911" xr:uid="{00000000-0005-0000-0000-0000751F0000}"/>
    <cellStyle name="20% - Accent2 4 3 5 4" xfId="41592" xr:uid="{00000000-0005-0000-0000-0000761F0000}"/>
    <cellStyle name="20% - Accent2 4 3 6" xfId="13701" xr:uid="{00000000-0005-0000-0000-0000771F0000}"/>
    <cellStyle name="20% - Accent2 4 3 6 2" xfId="51039" xr:uid="{00000000-0005-0000-0000-0000781F0000}"/>
    <cellStyle name="20% - Accent2 4 3 7" xfId="27029" xr:uid="{00000000-0005-0000-0000-0000791F0000}"/>
    <cellStyle name="20% - Accent2 4 3 8" xfId="37878" xr:uid="{00000000-0005-0000-0000-00007A1F0000}"/>
    <cellStyle name="20% - Accent2 4 4" xfId="341" xr:uid="{00000000-0005-0000-0000-00007B1F0000}"/>
    <cellStyle name="20% - Accent2 4 4 2" xfId="1523" xr:uid="{00000000-0005-0000-0000-00007C1F0000}"/>
    <cellStyle name="20% - Accent2 4 4 2 2" xfId="7597" xr:uid="{00000000-0005-0000-0000-00007D1F0000}"/>
    <cellStyle name="20% - Accent2 4 4 2 2 2" xfId="12320" xr:uid="{00000000-0005-0000-0000-00007E1F0000}"/>
    <cellStyle name="20% - Accent2 4 4 2 2 2 2" xfId="25479" xr:uid="{00000000-0005-0000-0000-00007F1F0000}"/>
    <cellStyle name="20% - Accent2 4 4 2 2 2 2 2" xfId="62817" xr:uid="{00000000-0005-0000-0000-0000801F0000}"/>
    <cellStyle name="20% - Accent2 4 4 2 2 2 3" xfId="49658" xr:uid="{00000000-0005-0000-0000-0000811F0000}"/>
    <cellStyle name="20% - Accent2 4 4 2 2 3" xfId="20756" xr:uid="{00000000-0005-0000-0000-0000821F0000}"/>
    <cellStyle name="20% - Accent2 4 4 2 2 3 2" xfId="58094" xr:uid="{00000000-0005-0000-0000-0000831F0000}"/>
    <cellStyle name="20% - Accent2 4 4 2 2 4" xfId="33775" xr:uid="{00000000-0005-0000-0000-0000841F0000}"/>
    <cellStyle name="20% - Accent2 4 4 2 2 5" xfId="44935" xr:uid="{00000000-0005-0000-0000-0000851F0000}"/>
    <cellStyle name="20% - Accent2 4 4 2 3" xfId="9960" xr:uid="{00000000-0005-0000-0000-0000861F0000}"/>
    <cellStyle name="20% - Accent2 4 4 2 3 2" xfId="23119" xr:uid="{00000000-0005-0000-0000-0000871F0000}"/>
    <cellStyle name="20% - Accent2 4 4 2 3 2 2" xfId="60457" xr:uid="{00000000-0005-0000-0000-0000881F0000}"/>
    <cellStyle name="20% - Accent2 4 4 2 3 3" xfId="36487" xr:uid="{00000000-0005-0000-0000-0000891F0000}"/>
    <cellStyle name="20% - Accent2 4 4 2 3 4" xfId="47298" xr:uid="{00000000-0005-0000-0000-00008A1F0000}"/>
    <cellStyle name="20% - Accent2 4 4 2 4" xfId="5237" xr:uid="{00000000-0005-0000-0000-00008B1F0000}"/>
    <cellStyle name="20% - Accent2 4 4 2 4 2" xfId="18396" xr:uid="{00000000-0005-0000-0000-00008C1F0000}"/>
    <cellStyle name="20% - Accent2 4 4 2 4 2 2" xfId="55734" xr:uid="{00000000-0005-0000-0000-00008D1F0000}"/>
    <cellStyle name="20% - Accent2 4 4 2 4 3" xfId="31063" xr:uid="{00000000-0005-0000-0000-00008E1F0000}"/>
    <cellStyle name="20% - Accent2 4 4 2 4 4" xfId="42575" xr:uid="{00000000-0005-0000-0000-00008F1F0000}"/>
    <cellStyle name="20% - Accent2 4 4 2 5" xfId="14684" xr:uid="{00000000-0005-0000-0000-0000901F0000}"/>
    <cellStyle name="20% - Accent2 4 4 2 5 2" xfId="52022" xr:uid="{00000000-0005-0000-0000-0000911F0000}"/>
    <cellStyle name="20% - Accent2 4 4 2 6" xfId="28181" xr:uid="{00000000-0005-0000-0000-0000921F0000}"/>
    <cellStyle name="20% - Accent2 4 4 2 7" xfId="38861" xr:uid="{00000000-0005-0000-0000-0000931F0000}"/>
    <cellStyle name="20% - Accent2 4 4 3" xfId="2872" xr:uid="{00000000-0005-0000-0000-0000941F0000}"/>
    <cellStyle name="20% - Accent2 4 4 3 2" xfId="11140" xr:uid="{00000000-0005-0000-0000-0000951F0000}"/>
    <cellStyle name="20% - Accent2 4 4 3 2 2" xfId="24299" xr:uid="{00000000-0005-0000-0000-0000961F0000}"/>
    <cellStyle name="20% - Accent2 4 4 3 2 2 2" xfId="61637" xr:uid="{00000000-0005-0000-0000-0000971F0000}"/>
    <cellStyle name="20% - Accent2 4 4 3 2 3" xfId="48478" xr:uid="{00000000-0005-0000-0000-0000981F0000}"/>
    <cellStyle name="20% - Accent2 4 4 3 3" xfId="6417" xr:uid="{00000000-0005-0000-0000-0000991F0000}"/>
    <cellStyle name="20% - Accent2 4 4 3 3 2" xfId="19576" xr:uid="{00000000-0005-0000-0000-00009A1F0000}"/>
    <cellStyle name="20% - Accent2 4 4 3 3 2 2" xfId="56914" xr:uid="{00000000-0005-0000-0000-00009B1F0000}"/>
    <cellStyle name="20% - Accent2 4 4 3 3 3" xfId="43755" xr:uid="{00000000-0005-0000-0000-00009C1F0000}"/>
    <cellStyle name="20% - Accent2 4 4 3 4" xfId="16033" xr:uid="{00000000-0005-0000-0000-00009D1F0000}"/>
    <cellStyle name="20% - Accent2 4 4 3 4 2" xfId="53371" xr:uid="{00000000-0005-0000-0000-00009E1F0000}"/>
    <cellStyle name="20% - Accent2 4 4 3 5" xfId="32426" xr:uid="{00000000-0005-0000-0000-00009F1F0000}"/>
    <cellStyle name="20% - Accent2 4 4 3 6" xfId="40210" xr:uid="{00000000-0005-0000-0000-0000A01F0000}"/>
    <cellStyle name="20% - Accent2 4 4 4" xfId="8780" xr:uid="{00000000-0005-0000-0000-0000A11F0000}"/>
    <cellStyle name="20% - Accent2 4 4 4 2" xfId="21939" xr:uid="{00000000-0005-0000-0000-0000A21F0000}"/>
    <cellStyle name="20% - Accent2 4 4 4 2 2" xfId="59277" xr:uid="{00000000-0005-0000-0000-0000A31F0000}"/>
    <cellStyle name="20% - Accent2 4 4 4 3" xfId="35138" xr:uid="{00000000-0005-0000-0000-0000A41F0000}"/>
    <cellStyle name="20% - Accent2 4 4 4 4" xfId="46118" xr:uid="{00000000-0005-0000-0000-0000A51F0000}"/>
    <cellStyle name="20% - Accent2 4 4 5" xfId="4057" xr:uid="{00000000-0005-0000-0000-0000A61F0000}"/>
    <cellStyle name="20% - Accent2 4 4 5 2" xfId="17216" xr:uid="{00000000-0005-0000-0000-0000A71F0000}"/>
    <cellStyle name="20% - Accent2 4 4 5 2 2" xfId="54554" xr:uid="{00000000-0005-0000-0000-0000A81F0000}"/>
    <cellStyle name="20% - Accent2 4 4 5 3" xfId="29714" xr:uid="{00000000-0005-0000-0000-0000A91F0000}"/>
    <cellStyle name="20% - Accent2 4 4 5 4" xfId="41395" xr:uid="{00000000-0005-0000-0000-0000AA1F0000}"/>
    <cellStyle name="20% - Accent2 4 4 6" xfId="13504" xr:uid="{00000000-0005-0000-0000-0000AB1F0000}"/>
    <cellStyle name="20% - Accent2 4 4 6 2" xfId="50842" xr:uid="{00000000-0005-0000-0000-0000AC1F0000}"/>
    <cellStyle name="20% - Accent2 4 4 7" xfId="26832" xr:uid="{00000000-0005-0000-0000-0000AD1F0000}"/>
    <cellStyle name="20% - Accent2 4 4 8" xfId="37681" xr:uid="{00000000-0005-0000-0000-0000AE1F0000}"/>
    <cellStyle name="20% - Accent2 4 5" xfId="762" xr:uid="{00000000-0005-0000-0000-0000AF1F0000}"/>
    <cellStyle name="20% - Accent2 4 5 2" xfId="1944" xr:uid="{00000000-0005-0000-0000-0000B01F0000}"/>
    <cellStyle name="20% - Accent2 4 5 2 2" xfId="8018" xr:uid="{00000000-0005-0000-0000-0000B11F0000}"/>
    <cellStyle name="20% - Accent2 4 5 2 2 2" xfId="12741" xr:uid="{00000000-0005-0000-0000-0000B21F0000}"/>
    <cellStyle name="20% - Accent2 4 5 2 2 2 2" xfId="25900" xr:uid="{00000000-0005-0000-0000-0000B31F0000}"/>
    <cellStyle name="20% - Accent2 4 5 2 2 2 2 2" xfId="63238" xr:uid="{00000000-0005-0000-0000-0000B41F0000}"/>
    <cellStyle name="20% - Accent2 4 5 2 2 2 3" xfId="50079" xr:uid="{00000000-0005-0000-0000-0000B51F0000}"/>
    <cellStyle name="20% - Accent2 4 5 2 2 3" xfId="21177" xr:uid="{00000000-0005-0000-0000-0000B61F0000}"/>
    <cellStyle name="20% - Accent2 4 5 2 2 3 2" xfId="58515" xr:uid="{00000000-0005-0000-0000-0000B71F0000}"/>
    <cellStyle name="20% - Accent2 4 5 2 2 4" xfId="34196" xr:uid="{00000000-0005-0000-0000-0000B81F0000}"/>
    <cellStyle name="20% - Accent2 4 5 2 2 5" xfId="45356" xr:uid="{00000000-0005-0000-0000-0000B91F0000}"/>
    <cellStyle name="20% - Accent2 4 5 2 3" xfId="10381" xr:uid="{00000000-0005-0000-0000-0000BA1F0000}"/>
    <cellStyle name="20% - Accent2 4 5 2 3 2" xfId="23540" xr:uid="{00000000-0005-0000-0000-0000BB1F0000}"/>
    <cellStyle name="20% - Accent2 4 5 2 3 2 2" xfId="60878" xr:uid="{00000000-0005-0000-0000-0000BC1F0000}"/>
    <cellStyle name="20% - Accent2 4 5 2 3 3" xfId="36908" xr:uid="{00000000-0005-0000-0000-0000BD1F0000}"/>
    <cellStyle name="20% - Accent2 4 5 2 3 4" xfId="47719" xr:uid="{00000000-0005-0000-0000-0000BE1F0000}"/>
    <cellStyle name="20% - Accent2 4 5 2 4" xfId="5658" xr:uid="{00000000-0005-0000-0000-0000BF1F0000}"/>
    <cellStyle name="20% - Accent2 4 5 2 4 2" xfId="18817" xr:uid="{00000000-0005-0000-0000-0000C01F0000}"/>
    <cellStyle name="20% - Accent2 4 5 2 4 2 2" xfId="56155" xr:uid="{00000000-0005-0000-0000-0000C11F0000}"/>
    <cellStyle name="20% - Accent2 4 5 2 4 3" xfId="31484" xr:uid="{00000000-0005-0000-0000-0000C21F0000}"/>
    <cellStyle name="20% - Accent2 4 5 2 4 4" xfId="42996" xr:uid="{00000000-0005-0000-0000-0000C31F0000}"/>
    <cellStyle name="20% - Accent2 4 5 2 5" xfId="15105" xr:uid="{00000000-0005-0000-0000-0000C41F0000}"/>
    <cellStyle name="20% - Accent2 4 5 2 5 2" xfId="52443" xr:uid="{00000000-0005-0000-0000-0000C51F0000}"/>
    <cellStyle name="20% - Accent2 4 5 2 6" xfId="28602" xr:uid="{00000000-0005-0000-0000-0000C61F0000}"/>
    <cellStyle name="20% - Accent2 4 5 2 7" xfId="39282" xr:uid="{00000000-0005-0000-0000-0000C71F0000}"/>
    <cellStyle name="20% - Accent2 4 5 3" xfId="3293" xr:uid="{00000000-0005-0000-0000-0000C81F0000}"/>
    <cellStyle name="20% - Accent2 4 5 3 2" xfId="11561" xr:uid="{00000000-0005-0000-0000-0000C91F0000}"/>
    <cellStyle name="20% - Accent2 4 5 3 2 2" xfId="24720" xr:uid="{00000000-0005-0000-0000-0000CA1F0000}"/>
    <cellStyle name="20% - Accent2 4 5 3 2 2 2" xfId="62058" xr:uid="{00000000-0005-0000-0000-0000CB1F0000}"/>
    <cellStyle name="20% - Accent2 4 5 3 2 3" xfId="48899" xr:uid="{00000000-0005-0000-0000-0000CC1F0000}"/>
    <cellStyle name="20% - Accent2 4 5 3 3" xfId="6838" xr:uid="{00000000-0005-0000-0000-0000CD1F0000}"/>
    <cellStyle name="20% - Accent2 4 5 3 3 2" xfId="19997" xr:uid="{00000000-0005-0000-0000-0000CE1F0000}"/>
    <cellStyle name="20% - Accent2 4 5 3 3 2 2" xfId="57335" xr:uid="{00000000-0005-0000-0000-0000CF1F0000}"/>
    <cellStyle name="20% - Accent2 4 5 3 3 3" xfId="44176" xr:uid="{00000000-0005-0000-0000-0000D01F0000}"/>
    <cellStyle name="20% - Accent2 4 5 3 4" xfId="16454" xr:uid="{00000000-0005-0000-0000-0000D11F0000}"/>
    <cellStyle name="20% - Accent2 4 5 3 4 2" xfId="53792" xr:uid="{00000000-0005-0000-0000-0000D21F0000}"/>
    <cellStyle name="20% - Accent2 4 5 3 5" xfId="32847" xr:uid="{00000000-0005-0000-0000-0000D31F0000}"/>
    <cellStyle name="20% - Accent2 4 5 3 6" xfId="40631" xr:uid="{00000000-0005-0000-0000-0000D41F0000}"/>
    <cellStyle name="20% - Accent2 4 5 4" xfId="9201" xr:uid="{00000000-0005-0000-0000-0000D51F0000}"/>
    <cellStyle name="20% - Accent2 4 5 4 2" xfId="22360" xr:uid="{00000000-0005-0000-0000-0000D61F0000}"/>
    <cellStyle name="20% - Accent2 4 5 4 2 2" xfId="59698" xr:uid="{00000000-0005-0000-0000-0000D71F0000}"/>
    <cellStyle name="20% - Accent2 4 5 4 3" xfId="35559" xr:uid="{00000000-0005-0000-0000-0000D81F0000}"/>
    <cellStyle name="20% - Accent2 4 5 4 4" xfId="46539" xr:uid="{00000000-0005-0000-0000-0000D91F0000}"/>
    <cellStyle name="20% - Accent2 4 5 5" xfId="4478" xr:uid="{00000000-0005-0000-0000-0000DA1F0000}"/>
    <cellStyle name="20% - Accent2 4 5 5 2" xfId="17637" xr:uid="{00000000-0005-0000-0000-0000DB1F0000}"/>
    <cellStyle name="20% - Accent2 4 5 5 2 2" xfId="54975" xr:uid="{00000000-0005-0000-0000-0000DC1F0000}"/>
    <cellStyle name="20% - Accent2 4 5 5 3" xfId="30135" xr:uid="{00000000-0005-0000-0000-0000DD1F0000}"/>
    <cellStyle name="20% - Accent2 4 5 5 4" xfId="41816" xr:uid="{00000000-0005-0000-0000-0000DE1F0000}"/>
    <cellStyle name="20% - Accent2 4 5 6" xfId="13925" xr:uid="{00000000-0005-0000-0000-0000DF1F0000}"/>
    <cellStyle name="20% - Accent2 4 5 6 2" xfId="51263" xr:uid="{00000000-0005-0000-0000-0000E01F0000}"/>
    <cellStyle name="20% - Accent2 4 5 7" xfId="27253" xr:uid="{00000000-0005-0000-0000-0000E11F0000}"/>
    <cellStyle name="20% - Accent2 4 5 8" xfId="38102" xr:uid="{00000000-0005-0000-0000-0000E21F0000}"/>
    <cellStyle name="20% - Accent2 4 6" xfId="931" xr:uid="{00000000-0005-0000-0000-0000E31F0000}"/>
    <cellStyle name="20% - Accent2 4 6 2" xfId="2113" xr:uid="{00000000-0005-0000-0000-0000E41F0000}"/>
    <cellStyle name="20% - Accent2 4 6 2 2" xfId="8187" xr:uid="{00000000-0005-0000-0000-0000E51F0000}"/>
    <cellStyle name="20% - Accent2 4 6 2 2 2" xfId="12910" xr:uid="{00000000-0005-0000-0000-0000E61F0000}"/>
    <cellStyle name="20% - Accent2 4 6 2 2 2 2" xfId="26069" xr:uid="{00000000-0005-0000-0000-0000E71F0000}"/>
    <cellStyle name="20% - Accent2 4 6 2 2 2 2 2" xfId="63407" xr:uid="{00000000-0005-0000-0000-0000E81F0000}"/>
    <cellStyle name="20% - Accent2 4 6 2 2 2 3" xfId="50248" xr:uid="{00000000-0005-0000-0000-0000E91F0000}"/>
    <cellStyle name="20% - Accent2 4 6 2 2 3" xfId="21346" xr:uid="{00000000-0005-0000-0000-0000EA1F0000}"/>
    <cellStyle name="20% - Accent2 4 6 2 2 3 2" xfId="58684" xr:uid="{00000000-0005-0000-0000-0000EB1F0000}"/>
    <cellStyle name="20% - Accent2 4 6 2 2 4" xfId="34365" xr:uid="{00000000-0005-0000-0000-0000EC1F0000}"/>
    <cellStyle name="20% - Accent2 4 6 2 2 5" xfId="45525" xr:uid="{00000000-0005-0000-0000-0000ED1F0000}"/>
    <cellStyle name="20% - Accent2 4 6 2 3" xfId="10550" xr:uid="{00000000-0005-0000-0000-0000EE1F0000}"/>
    <cellStyle name="20% - Accent2 4 6 2 3 2" xfId="23709" xr:uid="{00000000-0005-0000-0000-0000EF1F0000}"/>
    <cellStyle name="20% - Accent2 4 6 2 3 2 2" xfId="61047" xr:uid="{00000000-0005-0000-0000-0000F01F0000}"/>
    <cellStyle name="20% - Accent2 4 6 2 3 3" xfId="37077" xr:uid="{00000000-0005-0000-0000-0000F11F0000}"/>
    <cellStyle name="20% - Accent2 4 6 2 3 4" xfId="47888" xr:uid="{00000000-0005-0000-0000-0000F21F0000}"/>
    <cellStyle name="20% - Accent2 4 6 2 4" xfId="5827" xr:uid="{00000000-0005-0000-0000-0000F31F0000}"/>
    <cellStyle name="20% - Accent2 4 6 2 4 2" xfId="18986" xr:uid="{00000000-0005-0000-0000-0000F41F0000}"/>
    <cellStyle name="20% - Accent2 4 6 2 4 2 2" xfId="56324" xr:uid="{00000000-0005-0000-0000-0000F51F0000}"/>
    <cellStyle name="20% - Accent2 4 6 2 4 3" xfId="31653" xr:uid="{00000000-0005-0000-0000-0000F61F0000}"/>
    <cellStyle name="20% - Accent2 4 6 2 4 4" xfId="43165" xr:uid="{00000000-0005-0000-0000-0000F71F0000}"/>
    <cellStyle name="20% - Accent2 4 6 2 5" xfId="15274" xr:uid="{00000000-0005-0000-0000-0000F81F0000}"/>
    <cellStyle name="20% - Accent2 4 6 2 5 2" xfId="52612" xr:uid="{00000000-0005-0000-0000-0000F91F0000}"/>
    <cellStyle name="20% - Accent2 4 6 2 6" xfId="28771" xr:uid="{00000000-0005-0000-0000-0000FA1F0000}"/>
    <cellStyle name="20% - Accent2 4 6 2 7" xfId="39451" xr:uid="{00000000-0005-0000-0000-0000FB1F0000}"/>
    <cellStyle name="20% - Accent2 4 6 3" xfId="3462" xr:uid="{00000000-0005-0000-0000-0000FC1F0000}"/>
    <cellStyle name="20% - Accent2 4 6 3 2" xfId="11730" xr:uid="{00000000-0005-0000-0000-0000FD1F0000}"/>
    <cellStyle name="20% - Accent2 4 6 3 2 2" xfId="24889" xr:uid="{00000000-0005-0000-0000-0000FE1F0000}"/>
    <cellStyle name="20% - Accent2 4 6 3 2 2 2" xfId="62227" xr:uid="{00000000-0005-0000-0000-0000FF1F0000}"/>
    <cellStyle name="20% - Accent2 4 6 3 2 3" xfId="49068" xr:uid="{00000000-0005-0000-0000-000000200000}"/>
    <cellStyle name="20% - Accent2 4 6 3 3" xfId="7007" xr:uid="{00000000-0005-0000-0000-000001200000}"/>
    <cellStyle name="20% - Accent2 4 6 3 3 2" xfId="20166" xr:uid="{00000000-0005-0000-0000-000002200000}"/>
    <cellStyle name="20% - Accent2 4 6 3 3 2 2" xfId="57504" xr:uid="{00000000-0005-0000-0000-000003200000}"/>
    <cellStyle name="20% - Accent2 4 6 3 3 3" xfId="44345" xr:uid="{00000000-0005-0000-0000-000004200000}"/>
    <cellStyle name="20% - Accent2 4 6 3 4" xfId="16623" xr:uid="{00000000-0005-0000-0000-000005200000}"/>
    <cellStyle name="20% - Accent2 4 6 3 4 2" xfId="53961" xr:uid="{00000000-0005-0000-0000-000006200000}"/>
    <cellStyle name="20% - Accent2 4 6 3 5" xfId="33016" xr:uid="{00000000-0005-0000-0000-000007200000}"/>
    <cellStyle name="20% - Accent2 4 6 3 6" xfId="40800" xr:uid="{00000000-0005-0000-0000-000008200000}"/>
    <cellStyle name="20% - Accent2 4 6 4" xfId="9370" xr:uid="{00000000-0005-0000-0000-000009200000}"/>
    <cellStyle name="20% - Accent2 4 6 4 2" xfId="22529" xr:uid="{00000000-0005-0000-0000-00000A200000}"/>
    <cellStyle name="20% - Accent2 4 6 4 2 2" xfId="59867" xr:uid="{00000000-0005-0000-0000-00000B200000}"/>
    <cellStyle name="20% - Accent2 4 6 4 3" xfId="35728" xr:uid="{00000000-0005-0000-0000-00000C200000}"/>
    <cellStyle name="20% - Accent2 4 6 4 4" xfId="46708" xr:uid="{00000000-0005-0000-0000-00000D200000}"/>
    <cellStyle name="20% - Accent2 4 6 5" xfId="4647" xr:uid="{00000000-0005-0000-0000-00000E200000}"/>
    <cellStyle name="20% - Accent2 4 6 5 2" xfId="17806" xr:uid="{00000000-0005-0000-0000-00000F200000}"/>
    <cellStyle name="20% - Accent2 4 6 5 2 2" xfId="55144" xr:uid="{00000000-0005-0000-0000-000010200000}"/>
    <cellStyle name="20% - Accent2 4 6 5 3" xfId="30304" xr:uid="{00000000-0005-0000-0000-000011200000}"/>
    <cellStyle name="20% - Accent2 4 6 5 4" xfId="41985" xr:uid="{00000000-0005-0000-0000-000012200000}"/>
    <cellStyle name="20% - Accent2 4 6 6" xfId="14094" xr:uid="{00000000-0005-0000-0000-000013200000}"/>
    <cellStyle name="20% - Accent2 4 6 6 2" xfId="51432" xr:uid="{00000000-0005-0000-0000-000014200000}"/>
    <cellStyle name="20% - Accent2 4 6 7" xfId="27422" xr:uid="{00000000-0005-0000-0000-000015200000}"/>
    <cellStyle name="20% - Accent2 4 6 8" xfId="38271" xr:uid="{00000000-0005-0000-0000-000016200000}"/>
    <cellStyle name="20% - Accent2 4 7" xfId="1102" xr:uid="{00000000-0005-0000-0000-000017200000}"/>
    <cellStyle name="20% - Accent2 4 7 2" xfId="2282" xr:uid="{00000000-0005-0000-0000-000018200000}"/>
    <cellStyle name="20% - Accent2 4 7 2 2" xfId="8356" xr:uid="{00000000-0005-0000-0000-000019200000}"/>
    <cellStyle name="20% - Accent2 4 7 2 2 2" xfId="13079" xr:uid="{00000000-0005-0000-0000-00001A200000}"/>
    <cellStyle name="20% - Accent2 4 7 2 2 2 2" xfId="26238" xr:uid="{00000000-0005-0000-0000-00001B200000}"/>
    <cellStyle name="20% - Accent2 4 7 2 2 2 2 2" xfId="63576" xr:uid="{00000000-0005-0000-0000-00001C200000}"/>
    <cellStyle name="20% - Accent2 4 7 2 2 2 3" xfId="50417" xr:uid="{00000000-0005-0000-0000-00001D200000}"/>
    <cellStyle name="20% - Accent2 4 7 2 2 3" xfId="21515" xr:uid="{00000000-0005-0000-0000-00001E200000}"/>
    <cellStyle name="20% - Accent2 4 7 2 2 3 2" xfId="58853" xr:uid="{00000000-0005-0000-0000-00001F200000}"/>
    <cellStyle name="20% - Accent2 4 7 2 2 4" xfId="34534" xr:uid="{00000000-0005-0000-0000-000020200000}"/>
    <cellStyle name="20% - Accent2 4 7 2 2 5" xfId="45694" xr:uid="{00000000-0005-0000-0000-000021200000}"/>
    <cellStyle name="20% - Accent2 4 7 2 3" xfId="10719" xr:uid="{00000000-0005-0000-0000-000022200000}"/>
    <cellStyle name="20% - Accent2 4 7 2 3 2" xfId="23878" xr:uid="{00000000-0005-0000-0000-000023200000}"/>
    <cellStyle name="20% - Accent2 4 7 2 3 2 2" xfId="61216" xr:uid="{00000000-0005-0000-0000-000024200000}"/>
    <cellStyle name="20% - Accent2 4 7 2 3 3" xfId="37246" xr:uid="{00000000-0005-0000-0000-000025200000}"/>
    <cellStyle name="20% - Accent2 4 7 2 3 4" xfId="48057" xr:uid="{00000000-0005-0000-0000-000026200000}"/>
    <cellStyle name="20% - Accent2 4 7 2 4" xfId="5996" xr:uid="{00000000-0005-0000-0000-000027200000}"/>
    <cellStyle name="20% - Accent2 4 7 2 4 2" xfId="19155" xr:uid="{00000000-0005-0000-0000-000028200000}"/>
    <cellStyle name="20% - Accent2 4 7 2 4 2 2" xfId="56493" xr:uid="{00000000-0005-0000-0000-000029200000}"/>
    <cellStyle name="20% - Accent2 4 7 2 4 3" xfId="31822" xr:uid="{00000000-0005-0000-0000-00002A200000}"/>
    <cellStyle name="20% - Accent2 4 7 2 4 4" xfId="43334" xr:uid="{00000000-0005-0000-0000-00002B200000}"/>
    <cellStyle name="20% - Accent2 4 7 2 5" xfId="15443" xr:uid="{00000000-0005-0000-0000-00002C200000}"/>
    <cellStyle name="20% - Accent2 4 7 2 5 2" xfId="52781" xr:uid="{00000000-0005-0000-0000-00002D200000}"/>
    <cellStyle name="20% - Accent2 4 7 2 6" xfId="28940" xr:uid="{00000000-0005-0000-0000-00002E200000}"/>
    <cellStyle name="20% - Accent2 4 7 2 7" xfId="39620" xr:uid="{00000000-0005-0000-0000-00002F200000}"/>
    <cellStyle name="20% - Accent2 4 7 3" xfId="3631" xr:uid="{00000000-0005-0000-0000-000030200000}"/>
    <cellStyle name="20% - Accent2 4 7 3 2" xfId="11899" xr:uid="{00000000-0005-0000-0000-000031200000}"/>
    <cellStyle name="20% - Accent2 4 7 3 2 2" xfId="25058" xr:uid="{00000000-0005-0000-0000-000032200000}"/>
    <cellStyle name="20% - Accent2 4 7 3 2 2 2" xfId="62396" xr:uid="{00000000-0005-0000-0000-000033200000}"/>
    <cellStyle name="20% - Accent2 4 7 3 2 3" xfId="49237" xr:uid="{00000000-0005-0000-0000-000034200000}"/>
    <cellStyle name="20% - Accent2 4 7 3 3" xfId="7176" xr:uid="{00000000-0005-0000-0000-000035200000}"/>
    <cellStyle name="20% - Accent2 4 7 3 3 2" xfId="20335" xr:uid="{00000000-0005-0000-0000-000036200000}"/>
    <cellStyle name="20% - Accent2 4 7 3 3 2 2" xfId="57673" xr:uid="{00000000-0005-0000-0000-000037200000}"/>
    <cellStyle name="20% - Accent2 4 7 3 3 3" xfId="44514" xr:uid="{00000000-0005-0000-0000-000038200000}"/>
    <cellStyle name="20% - Accent2 4 7 3 4" xfId="16792" xr:uid="{00000000-0005-0000-0000-000039200000}"/>
    <cellStyle name="20% - Accent2 4 7 3 4 2" xfId="54130" xr:uid="{00000000-0005-0000-0000-00003A200000}"/>
    <cellStyle name="20% - Accent2 4 7 3 5" xfId="33185" xr:uid="{00000000-0005-0000-0000-00003B200000}"/>
    <cellStyle name="20% - Accent2 4 7 3 6" xfId="40969" xr:uid="{00000000-0005-0000-0000-00003C200000}"/>
    <cellStyle name="20% - Accent2 4 7 4" xfId="9539" xr:uid="{00000000-0005-0000-0000-00003D200000}"/>
    <cellStyle name="20% - Accent2 4 7 4 2" xfId="22698" xr:uid="{00000000-0005-0000-0000-00003E200000}"/>
    <cellStyle name="20% - Accent2 4 7 4 2 2" xfId="60036" xr:uid="{00000000-0005-0000-0000-00003F200000}"/>
    <cellStyle name="20% - Accent2 4 7 4 3" xfId="35897" xr:uid="{00000000-0005-0000-0000-000040200000}"/>
    <cellStyle name="20% - Accent2 4 7 4 4" xfId="46877" xr:uid="{00000000-0005-0000-0000-000041200000}"/>
    <cellStyle name="20% - Accent2 4 7 5" xfId="4816" xr:uid="{00000000-0005-0000-0000-000042200000}"/>
    <cellStyle name="20% - Accent2 4 7 5 2" xfId="17975" xr:uid="{00000000-0005-0000-0000-000043200000}"/>
    <cellStyle name="20% - Accent2 4 7 5 2 2" xfId="55313" xr:uid="{00000000-0005-0000-0000-000044200000}"/>
    <cellStyle name="20% - Accent2 4 7 5 3" xfId="30473" xr:uid="{00000000-0005-0000-0000-000045200000}"/>
    <cellStyle name="20% - Accent2 4 7 5 4" xfId="42154" xr:uid="{00000000-0005-0000-0000-000046200000}"/>
    <cellStyle name="20% - Accent2 4 7 6" xfId="14263" xr:uid="{00000000-0005-0000-0000-000047200000}"/>
    <cellStyle name="20% - Accent2 4 7 6 2" xfId="51601" xr:uid="{00000000-0005-0000-0000-000048200000}"/>
    <cellStyle name="20% - Accent2 4 7 7" xfId="27591" xr:uid="{00000000-0005-0000-0000-000049200000}"/>
    <cellStyle name="20% - Accent2 4 7 8" xfId="38440" xr:uid="{00000000-0005-0000-0000-00004A200000}"/>
    <cellStyle name="20% - Accent2 4 8" xfId="1299" xr:uid="{00000000-0005-0000-0000-00004B200000}"/>
    <cellStyle name="20% - Accent2 4 8 2" xfId="2648" xr:uid="{00000000-0005-0000-0000-00004C200000}"/>
    <cellStyle name="20% - Accent2 4 8 2 2" xfId="12096" xr:uid="{00000000-0005-0000-0000-00004D200000}"/>
    <cellStyle name="20% - Accent2 4 8 2 2 2" xfId="25255" xr:uid="{00000000-0005-0000-0000-00004E200000}"/>
    <cellStyle name="20% - Accent2 4 8 2 2 2 2" xfId="62593" xr:uid="{00000000-0005-0000-0000-00004F200000}"/>
    <cellStyle name="20% - Accent2 4 8 2 2 3" xfId="33551" xr:uid="{00000000-0005-0000-0000-000050200000}"/>
    <cellStyle name="20% - Accent2 4 8 2 2 4" xfId="49434" xr:uid="{00000000-0005-0000-0000-000051200000}"/>
    <cellStyle name="20% - Accent2 4 8 2 3" xfId="7373" xr:uid="{00000000-0005-0000-0000-000052200000}"/>
    <cellStyle name="20% - Accent2 4 8 2 3 2" xfId="20532" xr:uid="{00000000-0005-0000-0000-000053200000}"/>
    <cellStyle name="20% - Accent2 4 8 2 3 2 2" xfId="57870" xr:uid="{00000000-0005-0000-0000-000054200000}"/>
    <cellStyle name="20% - Accent2 4 8 2 3 3" xfId="36263" xr:uid="{00000000-0005-0000-0000-000055200000}"/>
    <cellStyle name="20% - Accent2 4 8 2 3 4" xfId="44711" xr:uid="{00000000-0005-0000-0000-000056200000}"/>
    <cellStyle name="20% - Accent2 4 8 2 4" xfId="15809" xr:uid="{00000000-0005-0000-0000-000057200000}"/>
    <cellStyle name="20% - Accent2 4 8 2 4 2" xfId="30839" xr:uid="{00000000-0005-0000-0000-000058200000}"/>
    <cellStyle name="20% - Accent2 4 8 2 4 3" xfId="53147" xr:uid="{00000000-0005-0000-0000-000059200000}"/>
    <cellStyle name="20% - Accent2 4 8 2 5" xfId="27957" xr:uid="{00000000-0005-0000-0000-00005A200000}"/>
    <cellStyle name="20% - Accent2 4 8 2 6" xfId="39986" xr:uid="{00000000-0005-0000-0000-00005B200000}"/>
    <cellStyle name="20% - Accent2 4 8 3" xfId="9736" xr:uid="{00000000-0005-0000-0000-00005C200000}"/>
    <cellStyle name="20% - Accent2 4 8 3 2" xfId="22895" xr:uid="{00000000-0005-0000-0000-00005D200000}"/>
    <cellStyle name="20% - Accent2 4 8 3 2 2" xfId="60233" xr:uid="{00000000-0005-0000-0000-00005E200000}"/>
    <cellStyle name="20% - Accent2 4 8 3 3" xfId="32202" xr:uid="{00000000-0005-0000-0000-00005F200000}"/>
    <cellStyle name="20% - Accent2 4 8 3 4" xfId="47074" xr:uid="{00000000-0005-0000-0000-000060200000}"/>
    <cellStyle name="20% - Accent2 4 8 4" xfId="5013" xr:uid="{00000000-0005-0000-0000-000061200000}"/>
    <cellStyle name="20% - Accent2 4 8 4 2" xfId="18172" xr:uid="{00000000-0005-0000-0000-000062200000}"/>
    <cellStyle name="20% - Accent2 4 8 4 2 2" xfId="55510" xr:uid="{00000000-0005-0000-0000-000063200000}"/>
    <cellStyle name="20% - Accent2 4 8 4 3" xfId="34914" xr:uid="{00000000-0005-0000-0000-000064200000}"/>
    <cellStyle name="20% - Accent2 4 8 4 4" xfId="42351" xr:uid="{00000000-0005-0000-0000-000065200000}"/>
    <cellStyle name="20% - Accent2 4 8 5" xfId="14460" xr:uid="{00000000-0005-0000-0000-000066200000}"/>
    <cellStyle name="20% - Accent2 4 8 5 2" xfId="29490" xr:uid="{00000000-0005-0000-0000-000067200000}"/>
    <cellStyle name="20% - Accent2 4 8 5 3" xfId="51798" xr:uid="{00000000-0005-0000-0000-000068200000}"/>
    <cellStyle name="20% - Accent2 4 8 6" xfId="26608" xr:uid="{00000000-0005-0000-0000-000069200000}"/>
    <cellStyle name="20% - Accent2 4 8 7" xfId="38637" xr:uid="{00000000-0005-0000-0000-00006A200000}"/>
    <cellStyle name="20% - Accent2 4 9" xfId="2451" xr:uid="{00000000-0005-0000-0000-00006B200000}"/>
    <cellStyle name="20% - Accent2 4 9 2" xfId="10916" xr:uid="{00000000-0005-0000-0000-00006C200000}"/>
    <cellStyle name="20% - Accent2 4 9 2 2" xfId="24075" xr:uid="{00000000-0005-0000-0000-00006D200000}"/>
    <cellStyle name="20% - Accent2 4 9 2 2 2" xfId="61413" xr:uid="{00000000-0005-0000-0000-00006E200000}"/>
    <cellStyle name="20% - Accent2 4 9 2 3" xfId="33354" xr:uid="{00000000-0005-0000-0000-00006F200000}"/>
    <cellStyle name="20% - Accent2 4 9 2 4" xfId="48254" xr:uid="{00000000-0005-0000-0000-000070200000}"/>
    <cellStyle name="20% - Accent2 4 9 3" xfId="6193" xr:uid="{00000000-0005-0000-0000-000071200000}"/>
    <cellStyle name="20% - Accent2 4 9 3 2" xfId="19352" xr:uid="{00000000-0005-0000-0000-000072200000}"/>
    <cellStyle name="20% - Accent2 4 9 3 2 2" xfId="56690" xr:uid="{00000000-0005-0000-0000-000073200000}"/>
    <cellStyle name="20% - Accent2 4 9 3 3" xfId="36066" xr:uid="{00000000-0005-0000-0000-000074200000}"/>
    <cellStyle name="20% - Accent2 4 9 3 4" xfId="43531" xr:uid="{00000000-0005-0000-0000-000075200000}"/>
    <cellStyle name="20% - Accent2 4 9 4" xfId="15612" xr:uid="{00000000-0005-0000-0000-000076200000}"/>
    <cellStyle name="20% - Accent2 4 9 4 2" xfId="30642" xr:uid="{00000000-0005-0000-0000-000077200000}"/>
    <cellStyle name="20% - Accent2 4 9 4 3" xfId="52950" xr:uid="{00000000-0005-0000-0000-000078200000}"/>
    <cellStyle name="20% - Accent2 4 9 5" xfId="27760" xr:uid="{00000000-0005-0000-0000-000079200000}"/>
    <cellStyle name="20% - Accent2 4 9 6" xfId="39789" xr:uid="{00000000-0005-0000-0000-00007A200000}"/>
    <cellStyle name="20% - Accent2 5" xfId="61" xr:uid="{00000000-0005-0000-0000-00007B200000}"/>
    <cellStyle name="20% - Accent2 5 10" xfId="8500" xr:uid="{00000000-0005-0000-0000-00007C200000}"/>
    <cellStyle name="20% - Accent2 5 10 2" xfId="21659" xr:uid="{00000000-0005-0000-0000-00007D200000}"/>
    <cellStyle name="20% - Accent2 5 10 2 2" xfId="58997" xr:uid="{00000000-0005-0000-0000-00007E200000}"/>
    <cellStyle name="20% - Accent2 5 10 3" xfId="29322" xr:uid="{00000000-0005-0000-0000-00007F200000}"/>
    <cellStyle name="20% - Accent2 5 10 4" xfId="45838" xr:uid="{00000000-0005-0000-0000-000080200000}"/>
    <cellStyle name="20% - Accent2 5 11" xfId="3777" xr:uid="{00000000-0005-0000-0000-000081200000}"/>
    <cellStyle name="20% - Accent2 5 11 2" xfId="16936" xr:uid="{00000000-0005-0000-0000-000082200000}"/>
    <cellStyle name="20% - Accent2 5 11 2 2" xfId="54274" xr:uid="{00000000-0005-0000-0000-000083200000}"/>
    <cellStyle name="20% - Accent2 5 11 3" xfId="32034" xr:uid="{00000000-0005-0000-0000-000084200000}"/>
    <cellStyle name="20% - Accent2 5 11 4" xfId="41115" xr:uid="{00000000-0005-0000-0000-000085200000}"/>
    <cellStyle name="20% - Accent2 5 12" xfId="13224" xr:uid="{00000000-0005-0000-0000-000086200000}"/>
    <cellStyle name="20% - Accent2 5 12 2" xfId="34746" xr:uid="{00000000-0005-0000-0000-000087200000}"/>
    <cellStyle name="20% - Accent2 5 12 3" xfId="50562" xr:uid="{00000000-0005-0000-0000-000088200000}"/>
    <cellStyle name="20% - Accent2 5 13" xfId="29153" xr:uid="{00000000-0005-0000-0000-000089200000}"/>
    <cellStyle name="20% - Accent2 5 14" xfId="26440" xr:uid="{00000000-0005-0000-0000-00008A200000}"/>
    <cellStyle name="20% - Accent2 5 15" xfId="37401" xr:uid="{00000000-0005-0000-0000-00008B200000}"/>
    <cellStyle name="20% - Accent2 5 2" xfId="173" xr:uid="{00000000-0005-0000-0000-00008C200000}"/>
    <cellStyle name="20% - Accent2 5 2 2" xfId="594" xr:uid="{00000000-0005-0000-0000-00008D200000}"/>
    <cellStyle name="20% - Accent2 5 2 2 2" xfId="1776" xr:uid="{00000000-0005-0000-0000-00008E200000}"/>
    <cellStyle name="20% - Accent2 5 2 2 2 2" xfId="7850" xr:uid="{00000000-0005-0000-0000-00008F200000}"/>
    <cellStyle name="20% - Accent2 5 2 2 2 2 2" xfId="12573" xr:uid="{00000000-0005-0000-0000-000090200000}"/>
    <cellStyle name="20% - Accent2 5 2 2 2 2 2 2" xfId="25732" xr:uid="{00000000-0005-0000-0000-000091200000}"/>
    <cellStyle name="20% - Accent2 5 2 2 2 2 2 2 2" xfId="63070" xr:uid="{00000000-0005-0000-0000-000092200000}"/>
    <cellStyle name="20% - Accent2 5 2 2 2 2 2 3" xfId="49911" xr:uid="{00000000-0005-0000-0000-000093200000}"/>
    <cellStyle name="20% - Accent2 5 2 2 2 2 3" xfId="21009" xr:uid="{00000000-0005-0000-0000-000094200000}"/>
    <cellStyle name="20% - Accent2 5 2 2 2 2 3 2" xfId="58347" xr:uid="{00000000-0005-0000-0000-000095200000}"/>
    <cellStyle name="20% - Accent2 5 2 2 2 2 4" xfId="34028" xr:uid="{00000000-0005-0000-0000-000096200000}"/>
    <cellStyle name="20% - Accent2 5 2 2 2 2 5" xfId="45188" xr:uid="{00000000-0005-0000-0000-000097200000}"/>
    <cellStyle name="20% - Accent2 5 2 2 2 3" xfId="10213" xr:uid="{00000000-0005-0000-0000-000098200000}"/>
    <cellStyle name="20% - Accent2 5 2 2 2 3 2" xfId="23372" xr:uid="{00000000-0005-0000-0000-000099200000}"/>
    <cellStyle name="20% - Accent2 5 2 2 2 3 2 2" xfId="60710" xr:uid="{00000000-0005-0000-0000-00009A200000}"/>
    <cellStyle name="20% - Accent2 5 2 2 2 3 3" xfId="36740" xr:uid="{00000000-0005-0000-0000-00009B200000}"/>
    <cellStyle name="20% - Accent2 5 2 2 2 3 4" xfId="47551" xr:uid="{00000000-0005-0000-0000-00009C200000}"/>
    <cellStyle name="20% - Accent2 5 2 2 2 4" xfId="5490" xr:uid="{00000000-0005-0000-0000-00009D200000}"/>
    <cellStyle name="20% - Accent2 5 2 2 2 4 2" xfId="18649" xr:uid="{00000000-0005-0000-0000-00009E200000}"/>
    <cellStyle name="20% - Accent2 5 2 2 2 4 2 2" xfId="55987" xr:uid="{00000000-0005-0000-0000-00009F200000}"/>
    <cellStyle name="20% - Accent2 5 2 2 2 4 3" xfId="31316" xr:uid="{00000000-0005-0000-0000-0000A0200000}"/>
    <cellStyle name="20% - Accent2 5 2 2 2 4 4" xfId="42828" xr:uid="{00000000-0005-0000-0000-0000A1200000}"/>
    <cellStyle name="20% - Accent2 5 2 2 2 5" xfId="14937" xr:uid="{00000000-0005-0000-0000-0000A2200000}"/>
    <cellStyle name="20% - Accent2 5 2 2 2 5 2" xfId="52275" xr:uid="{00000000-0005-0000-0000-0000A3200000}"/>
    <cellStyle name="20% - Accent2 5 2 2 2 6" xfId="28434" xr:uid="{00000000-0005-0000-0000-0000A4200000}"/>
    <cellStyle name="20% - Accent2 5 2 2 2 7" xfId="39114" xr:uid="{00000000-0005-0000-0000-0000A5200000}"/>
    <cellStyle name="20% - Accent2 5 2 2 3" xfId="3125" xr:uid="{00000000-0005-0000-0000-0000A6200000}"/>
    <cellStyle name="20% - Accent2 5 2 2 3 2" xfId="11393" xr:uid="{00000000-0005-0000-0000-0000A7200000}"/>
    <cellStyle name="20% - Accent2 5 2 2 3 2 2" xfId="24552" xr:uid="{00000000-0005-0000-0000-0000A8200000}"/>
    <cellStyle name="20% - Accent2 5 2 2 3 2 2 2" xfId="61890" xr:uid="{00000000-0005-0000-0000-0000A9200000}"/>
    <cellStyle name="20% - Accent2 5 2 2 3 2 3" xfId="48731" xr:uid="{00000000-0005-0000-0000-0000AA200000}"/>
    <cellStyle name="20% - Accent2 5 2 2 3 3" xfId="6670" xr:uid="{00000000-0005-0000-0000-0000AB200000}"/>
    <cellStyle name="20% - Accent2 5 2 2 3 3 2" xfId="19829" xr:uid="{00000000-0005-0000-0000-0000AC200000}"/>
    <cellStyle name="20% - Accent2 5 2 2 3 3 2 2" xfId="57167" xr:uid="{00000000-0005-0000-0000-0000AD200000}"/>
    <cellStyle name="20% - Accent2 5 2 2 3 3 3" xfId="44008" xr:uid="{00000000-0005-0000-0000-0000AE200000}"/>
    <cellStyle name="20% - Accent2 5 2 2 3 4" xfId="16286" xr:uid="{00000000-0005-0000-0000-0000AF200000}"/>
    <cellStyle name="20% - Accent2 5 2 2 3 4 2" xfId="53624" xr:uid="{00000000-0005-0000-0000-0000B0200000}"/>
    <cellStyle name="20% - Accent2 5 2 2 3 5" xfId="32679" xr:uid="{00000000-0005-0000-0000-0000B1200000}"/>
    <cellStyle name="20% - Accent2 5 2 2 3 6" xfId="40463" xr:uid="{00000000-0005-0000-0000-0000B2200000}"/>
    <cellStyle name="20% - Accent2 5 2 2 4" xfId="9033" xr:uid="{00000000-0005-0000-0000-0000B3200000}"/>
    <cellStyle name="20% - Accent2 5 2 2 4 2" xfId="22192" xr:uid="{00000000-0005-0000-0000-0000B4200000}"/>
    <cellStyle name="20% - Accent2 5 2 2 4 2 2" xfId="59530" xr:uid="{00000000-0005-0000-0000-0000B5200000}"/>
    <cellStyle name="20% - Accent2 5 2 2 4 3" xfId="35391" xr:uid="{00000000-0005-0000-0000-0000B6200000}"/>
    <cellStyle name="20% - Accent2 5 2 2 4 4" xfId="46371" xr:uid="{00000000-0005-0000-0000-0000B7200000}"/>
    <cellStyle name="20% - Accent2 5 2 2 5" xfId="4310" xr:uid="{00000000-0005-0000-0000-0000B8200000}"/>
    <cellStyle name="20% - Accent2 5 2 2 5 2" xfId="17469" xr:uid="{00000000-0005-0000-0000-0000B9200000}"/>
    <cellStyle name="20% - Accent2 5 2 2 5 2 2" xfId="54807" xr:uid="{00000000-0005-0000-0000-0000BA200000}"/>
    <cellStyle name="20% - Accent2 5 2 2 5 3" xfId="29967" xr:uid="{00000000-0005-0000-0000-0000BB200000}"/>
    <cellStyle name="20% - Accent2 5 2 2 5 4" xfId="41648" xr:uid="{00000000-0005-0000-0000-0000BC200000}"/>
    <cellStyle name="20% - Accent2 5 2 2 6" xfId="13757" xr:uid="{00000000-0005-0000-0000-0000BD200000}"/>
    <cellStyle name="20% - Accent2 5 2 2 6 2" xfId="51095" xr:uid="{00000000-0005-0000-0000-0000BE200000}"/>
    <cellStyle name="20% - Accent2 5 2 2 7" xfId="27085" xr:uid="{00000000-0005-0000-0000-0000BF200000}"/>
    <cellStyle name="20% - Accent2 5 2 2 8" xfId="37934" xr:uid="{00000000-0005-0000-0000-0000C0200000}"/>
    <cellStyle name="20% - Accent2 5 2 3" xfId="1355" xr:uid="{00000000-0005-0000-0000-0000C1200000}"/>
    <cellStyle name="20% - Accent2 5 2 3 2" xfId="7429" xr:uid="{00000000-0005-0000-0000-0000C2200000}"/>
    <cellStyle name="20% - Accent2 5 2 3 2 2" xfId="12152" xr:uid="{00000000-0005-0000-0000-0000C3200000}"/>
    <cellStyle name="20% - Accent2 5 2 3 2 2 2" xfId="25311" xr:uid="{00000000-0005-0000-0000-0000C4200000}"/>
    <cellStyle name="20% - Accent2 5 2 3 2 2 2 2" xfId="62649" xr:uid="{00000000-0005-0000-0000-0000C5200000}"/>
    <cellStyle name="20% - Accent2 5 2 3 2 2 3" xfId="49490" xr:uid="{00000000-0005-0000-0000-0000C6200000}"/>
    <cellStyle name="20% - Accent2 5 2 3 2 3" xfId="20588" xr:uid="{00000000-0005-0000-0000-0000C7200000}"/>
    <cellStyle name="20% - Accent2 5 2 3 2 3 2" xfId="57926" xr:uid="{00000000-0005-0000-0000-0000C8200000}"/>
    <cellStyle name="20% - Accent2 5 2 3 2 4" xfId="33607" xr:uid="{00000000-0005-0000-0000-0000C9200000}"/>
    <cellStyle name="20% - Accent2 5 2 3 2 5" xfId="44767" xr:uid="{00000000-0005-0000-0000-0000CA200000}"/>
    <cellStyle name="20% - Accent2 5 2 3 3" xfId="9792" xr:uid="{00000000-0005-0000-0000-0000CB200000}"/>
    <cellStyle name="20% - Accent2 5 2 3 3 2" xfId="22951" xr:uid="{00000000-0005-0000-0000-0000CC200000}"/>
    <cellStyle name="20% - Accent2 5 2 3 3 2 2" xfId="60289" xr:uid="{00000000-0005-0000-0000-0000CD200000}"/>
    <cellStyle name="20% - Accent2 5 2 3 3 3" xfId="36319" xr:uid="{00000000-0005-0000-0000-0000CE200000}"/>
    <cellStyle name="20% - Accent2 5 2 3 3 4" xfId="47130" xr:uid="{00000000-0005-0000-0000-0000CF200000}"/>
    <cellStyle name="20% - Accent2 5 2 3 4" xfId="5069" xr:uid="{00000000-0005-0000-0000-0000D0200000}"/>
    <cellStyle name="20% - Accent2 5 2 3 4 2" xfId="18228" xr:uid="{00000000-0005-0000-0000-0000D1200000}"/>
    <cellStyle name="20% - Accent2 5 2 3 4 2 2" xfId="55566" xr:uid="{00000000-0005-0000-0000-0000D2200000}"/>
    <cellStyle name="20% - Accent2 5 2 3 4 3" xfId="30895" xr:uid="{00000000-0005-0000-0000-0000D3200000}"/>
    <cellStyle name="20% - Accent2 5 2 3 4 4" xfId="42407" xr:uid="{00000000-0005-0000-0000-0000D4200000}"/>
    <cellStyle name="20% - Accent2 5 2 3 5" xfId="14516" xr:uid="{00000000-0005-0000-0000-0000D5200000}"/>
    <cellStyle name="20% - Accent2 5 2 3 5 2" xfId="51854" xr:uid="{00000000-0005-0000-0000-0000D6200000}"/>
    <cellStyle name="20% - Accent2 5 2 3 6" xfId="28013" xr:uid="{00000000-0005-0000-0000-0000D7200000}"/>
    <cellStyle name="20% - Accent2 5 2 3 7" xfId="38693" xr:uid="{00000000-0005-0000-0000-0000D8200000}"/>
    <cellStyle name="20% - Accent2 5 2 4" xfId="2704" xr:uid="{00000000-0005-0000-0000-0000D9200000}"/>
    <cellStyle name="20% - Accent2 5 2 4 2" xfId="10972" xr:uid="{00000000-0005-0000-0000-0000DA200000}"/>
    <cellStyle name="20% - Accent2 5 2 4 2 2" xfId="24131" xr:uid="{00000000-0005-0000-0000-0000DB200000}"/>
    <cellStyle name="20% - Accent2 5 2 4 2 2 2" xfId="61469" xr:uid="{00000000-0005-0000-0000-0000DC200000}"/>
    <cellStyle name="20% - Accent2 5 2 4 2 3" xfId="48310" xr:uid="{00000000-0005-0000-0000-0000DD200000}"/>
    <cellStyle name="20% - Accent2 5 2 4 3" xfId="6249" xr:uid="{00000000-0005-0000-0000-0000DE200000}"/>
    <cellStyle name="20% - Accent2 5 2 4 3 2" xfId="19408" xr:uid="{00000000-0005-0000-0000-0000DF200000}"/>
    <cellStyle name="20% - Accent2 5 2 4 3 2 2" xfId="56746" xr:uid="{00000000-0005-0000-0000-0000E0200000}"/>
    <cellStyle name="20% - Accent2 5 2 4 3 3" xfId="43587" xr:uid="{00000000-0005-0000-0000-0000E1200000}"/>
    <cellStyle name="20% - Accent2 5 2 4 4" xfId="15865" xr:uid="{00000000-0005-0000-0000-0000E2200000}"/>
    <cellStyle name="20% - Accent2 5 2 4 4 2" xfId="53203" xr:uid="{00000000-0005-0000-0000-0000E3200000}"/>
    <cellStyle name="20% - Accent2 5 2 4 5" xfId="32258" xr:uid="{00000000-0005-0000-0000-0000E4200000}"/>
    <cellStyle name="20% - Accent2 5 2 4 6" xfId="40042" xr:uid="{00000000-0005-0000-0000-0000E5200000}"/>
    <cellStyle name="20% - Accent2 5 2 5" xfId="8612" xr:uid="{00000000-0005-0000-0000-0000E6200000}"/>
    <cellStyle name="20% - Accent2 5 2 5 2" xfId="21771" xr:uid="{00000000-0005-0000-0000-0000E7200000}"/>
    <cellStyle name="20% - Accent2 5 2 5 2 2" xfId="59109" xr:uid="{00000000-0005-0000-0000-0000E8200000}"/>
    <cellStyle name="20% - Accent2 5 2 5 3" xfId="34970" xr:uid="{00000000-0005-0000-0000-0000E9200000}"/>
    <cellStyle name="20% - Accent2 5 2 5 4" xfId="45950" xr:uid="{00000000-0005-0000-0000-0000EA200000}"/>
    <cellStyle name="20% - Accent2 5 2 6" xfId="3889" xr:uid="{00000000-0005-0000-0000-0000EB200000}"/>
    <cellStyle name="20% - Accent2 5 2 6 2" xfId="17048" xr:uid="{00000000-0005-0000-0000-0000EC200000}"/>
    <cellStyle name="20% - Accent2 5 2 6 2 2" xfId="54386" xr:uid="{00000000-0005-0000-0000-0000ED200000}"/>
    <cellStyle name="20% - Accent2 5 2 6 3" xfId="29546" xr:uid="{00000000-0005-0000-0000-0000EE200000}"/>
    <cellStyle name="20% - Accent2 5 2 6 4" xfId="41227" xr:uid="{00000000-0005-0000-0000-0000EF200000}"/>
    <cellStyle name="20% - Accent2 5 2 7" xfId="13336" xr:uid="{00000000-0005-0000-0000-0000F0200000}"/>
    <cellStyle name="20% - Accent2 5 2 7 2" xfId="50674" xr:uid="{00000000-0005-0000-0000-0000F1200000}"/>
    <cellStyle name="20% - Accent2 5 2 8" xfId="26664" xr:uid="{00000000-0005-0000-0000-0000F2200000}"/>
    <cellStyle name="20% - Accent2 5 2 9" xfId="37513" xr:uid="{00000000-0005-0000-0000-0000F3200000}"/>
    <cellStyle name="20% - Accent2 5 3" xfId="482" xr:uid="{00000000-0005-0000-0000-0000F4200000}"/>
    <cellStyle name="20% - Accent2 5 3 2" xfId="1664" xr:uid="{00000000-0005-0000-0000-0000F5200000}"/>
    <cellStyle name="20% - Accent2 5 3 2 2" xfId="7738" xr:uid="{00000000-0005-0000-0000-0000F6200000}"/>
    <cellStyle name="20% - Accent2 5 3 2 2 2" xfId="12461" xr:uid="{00000000-0005-0000-0000-0000F7200000}"/>
    <cellStyle name="20% - Accent2 5 3 2 2 2 2" xfId="25620" xr:uid="{00000000-0005-0000-0000-0000F8200000}"/>
    <cellStyle name="20% - Accent2 5 3 2 2 2 2 2" xfId="62958" xr:uid="{00000000-0005-0000-0000-0000F9200000}"/>
    <cellStyle name="20% - Accent2 5 3 2 2 2 3" xfId="49799" xr:uid="{00000000-0005-0000-0000-0000FA200000}"/>
    <cellStyle name="20% - Accent2 5 3 2 2 3" xfId="20897" xr:uid="{00000000-0005-0000-0000-0000FB200000}"/>
    <cellStyle name="20% - Accent2 5 3 2 2 3 2" xfId="58235" xr:uid="{00000000-0005-0000-0000-0000FC200000}"/>
    <cellStyle name="20% - Accent2 5 3 2 2 4" xfId="33916" xr:uid="{00000000-0005-0000-0000-0000FD200000}"/>
    <cellStyle name="20% - Accent2 5 3 2 2 5" xfId="45076" xr:uid="{00000000-0005-0000-0000-0000FE200000}"/>
    <cellStyle name="20% - Accent2 5 3 2 3" xfId="10101" xr:uid="{00000000-0005-0000-0000-0000FF200000}"/>
    <cellStyle name="20% - Accent2 5 3 2 3 2" xfId="23260" xr:uid="{00000000-0005-0000-0000-000000210000}"/>
    <cellStyle name="20% - Accent2 5 3 2 3 2 2" xfId="60598" xr:uid="{00000000-0005-0000-0000-000001210000}"/>
    <cellStyle name="20% - Accent2 5 3 2 3 3" xfId="36628" xr:uid="{00000000-0005-0000-0000-000002210000}"/>
    <cellStyle name="20% - Accent2 5 3 2 3 4" xfId="47439" xr:uid="{00000000-0005-0000-0000-000003210000}"/>
    <cellStyle name="20% - Accent2 5 3 2 4" xfId="5378" xr:uid="{00000000-0005-0000-0000-000004210000}"/>
    <cellStyle name="20% - Accent2 5 3 2 4 2" xfId="18537" xr:uid="{00000000-0005-0000-0000-000005210000}"/>
    <cellStyle name="20% - Accent2 5 3 2 4 2 2" xfId="55875" xr:uid="{00000000-0005-0000-0000-000006210000}"/>
    <cellStyle name="20% - Accent2 5 3 2 4 3" xfId="31204" xr:uid="{00000000-0005-0000-0000-000007210000}"/>
    <cellStyle name="20% - Accent2 5 3 2 4 4" xfId="42716" xr:uid="{00000000-0005-0000-0000-000008210000}"/>
    <cellStyle name="20% - Accent2 5 3 2 5" xfId="14825" xr:uid="{00000000-0005-0000-0000-000009210000}"/>
    <cellStyle name="20% - Accent2 5 3 2 5 2" xfId="52163" xr:uid="{00000000-0005-0000-0000-00000A210000}"/>
    <cellStyle name="20% - Accent2 5 3 2 6" xfId="28322" xr:uid="{00000000-0005-0000-0000-00000B210000}"/>
    <cellStyle name="20% - Accent2 5 3 2 7" xfId="39002" xr:uid="{00000000-0005-0000-0000-00000C210000}"/>
    <cellStyle name="20% - Accent2 5 3 3" xfId="3013" xr:uid="{00000000-0005-0000-0000-00000D210000}"/>
    <cellStyle name="20% - Accent2 5 3 3 2" xfId="11281" xr:uid="{00000000-0005-0000-0000-00000E210000}"/>
    <cellStyle name="20% - Accent2 5 3 3 2 2" xfId="24440" xr:uid="{00000000-0005-0000-0000-00000F210000}"/>
    <cellStyle name="20% - Accent2 5 3 3 2 2 2" xfId="61778" xr:uid="{00000000-0005-0000-0000-000010210000}"/>
    <cellStyle name="20% - Accent2 5 3 3 2 3" xfId="48619" xr:uid="{00000000-0005-0000-0000-000011210000}"/>
    <cellStyle name="20% - Accent2 5 3 3 3" xfId="6558" xr:uid="{00000000-0005-0000-0000-000012210000}"/>
    <cellStyle name="20% - Accent2 5 3 3 3 2" xfId="19717" xr:uid="{00000000-0005-0000-0000-000013210000}"/>
    <cellStyle name="20% - Accent2 5 3 3 3 2 2" xfId="57055" xr:uid="{00000000-0005-0000-0000-000014210000}"/>
    <cellStyle name="20% - Accent2 5 3 3 3 3" xfId="43896" xr:uid="{00000000-0005-0000-0000-000015210000}"/>
    <cellStyle name="20% - Accent2 5 3 3 4" xfId="16174" xr:uid="{00000000-0005-0000-0000-000016210000}"/>
    <cellStyle name="20% - Accent2 5 3 3 4 2" xfId="53512" xr:uid="{00000000-0005-0000-0000-000017210000}"/>
    <cellStyle name="20% - Accent2 5 3 3 5" xfId="32567" xr:uid="{00000000-0005-0000-0000-000018210000}"/>
    <cellStyle name="20% - Accent2 5 3 3 6" xfId="40351" xr:uid="{00000000-0005-0000-0000-000019210000}"/>
    <cellStyle name="20% - Accent2 5 3 4" xfId="8921" xr:uid="{00000000-0005-0000-0000-00001A210000}"/>
    <cellStyle name="20% - Accent2 5 3 4 2" xfId="22080" xr:uid="{00000000-0005-0000-0000-00001B210000}"/>
    <cellStyle name="20% - Accent2 5 3 4 2 2" xfId="59418" xr:uid="{00000000-0005-0000-0000-00001C210000}"/>
    <cellStyle name="20% - Accent2 5 3 4 3" xfId="35279" xr:uid="{00000000-0005-0000-0000-00001D210000}"/>
    <cellStyle name="20% - Accent2 5 3 4 4" xfId="46259" xr:uid="{00000000-0005-0000-0000-00001E210000}"/>
    <cellStyle name="20% - Accent2 5 3 5" xfId="4198" xr:uid="{00000000-0005-0000-0000-00001F210000}"/>
    <cellStyle name="20% - Accent2 5 3 5 2" xfId="17357" xr:uid="{00000000-0005-0000-0000-000020210000}"/>
    <cellStyle name="20% - Accent2 5 3 5 2 2" xfId="54695" xr:uid="{00000000-0005-0000-0000-000021210000}"/>
    <cellStyle name="20% - Accent2 5 3 5 3" xfId="29855" xr:uid="{00000000-0005-0000-0000-000022210000}"/>
    <cellStyle name="20% - Accent2 5 3 5 4" xfId="41536" xr:uid="{00000000-0005-0000-0000-000023210000}"/>
    <cellStyle name="20% - Accent2 5 3 6" xfId="13645" xr:uid="{00000000-0005-0000-0000-000024210000}"/>
    <cellStyle name="20% - Accent2 5 3 6 2" xfId="50983" xr:uid="{00000000-0005-0000-0000-000025210000}"/>
    <cellStyle name="20% - Accent2 5 3 7" xfId="26973" xr:uid="{00000000-0005-0000-0000-000026210000}"/>
    <cellStyle name="20% - Accent2 5 3 8" xfId="37822" xr:uid="{00000000-0005-0000-0000-000027210000}"/>
    <cellStyle name="20% - Accent2 5 4" xfId="370" xr:uid="{00000000-0005-0000-0000-000028210000}"/>
    <cellStyle name="20% - Accent2 5 4 2" xfId="1552" xr:uid="{00000000-0005-0000-0000-000029210000}"/>
    <cellStyle name="20% - Accent2 5 4 2 2" xfId="7626" xr:uid="{00000000-0005-0000-0000-00002A210000}"/>
    <cellStyle name="20% - Accent2 5 4 2 2 2" xfId="12349" xr:uid="{00000000-0005-0000-0000-00002B210000}"/>
    <cellStyle name="20% - Accent2 5 4 2 2 2 2" xfId="25508" xr:uid="{00000000-0005-0000-0000-00002C210000}"/>
    <cellStyle name="20% - Accent2 5 4 2 2 2 2 2" xfId="62846" xr:uid="{00000000-0005-0000-0000-00002D210000}"/>
    <cellStyle name="20% - Accent2 5 4 2 2 2 3" xfId="49687" xr:uid="{00000000-0005-0000-0000-00002E210000}"/>
    <cellStyle name="20% - Accent2 5 4 2 2 3" xfId="20785" xr:uid="{00000000-0005-0000-0000-00002F210000}"/>
    <cellStyle name="20% - Accent2 5 4 2 2 3 2" xfId="58123" xr:uid="{00000000-0005-0000-0000-000030210000}"/>
    <cellStyle name="20% - Accent2 5 4 2 2 4" xfId="33804" xr:uid="{00000000-0005-0000-0000-000031210000}"/>
    <cellStyle name="20% - Accent2 5 4 2 2 5" xfId="44964" xr:uid="{00000000-0005-0000-0000-000032210000}"/>
    <cellStyle name="20% - Accent2 5 4 2 3" xfId="9989" xr:uid="{00000000-0005-0000-0000-000033210000}"/>
    <cellStyle name="20% - Accent2 5 4 2 3 2" xfId="23148" xr:uid="{00000000-0005-0000-0000-000034210000}"/>
    <cellStyle name="20% - Accent2 5 4 2 3 2 2" xfId="60486" xr:uid="{00000000-0005-0000-0000-000035210000}"/>
    <cellStyle name="20% - Accent2 5 4 2 3 3" xfId="36516" xr:uid="{00000000-0005-0000-0000-000036210000}"/>
    <cellStyle name="20% - Accent2 5 4 2 3 4" xfId="47327" xr:uid="{00000000-0005-0000-0000-000037210000}"/>
    <cellStyle name="20% - Accent2 5 4 2 4" xfId="5266" xr:uid="{00000000-0005-0000-0000-000038210000}"/>
    <cellStyle name="20% - Accent2 5 4 2 4 2" xfId="18425" xr:uid="{00000000-0005-0000-0000-000039210000}"/>
    <cellStyle name="20% - Accent2 5 4 2 4 2 2" xfId="55763" xr:uid="{00000000-0005-0000-0000-00003A210000}"/>
    <cellStyle name="20% - Accent2 5 4 2 4 3" xfId="31092" xr:uid="{00000000-0005-0000-0000-00003B210000}"/>
    <cellStyle name="20% - Accent2 5 4 2 4 4" xfId="42604" xr:uid="{00000000-0005-0000-0000-00003C210000}"/>
    <cellStyle name="20% - Accent2 5 4 2 5" xfId="14713" xr:uid="{00000000-0005-0000-0000-00003D210000}"/>
    <cellStyle name="20% - Accent2 5 4 2 5 2" xfId="52051" xr:uid="{00000000-0005-0000-0000-00003E210000}"/>
    <cellStyle name="20% - Accent2 5 4 2 6" xfId="28210" xr:uid="{00000000-0005-0000-0000-00003F210000}"/>
    <cellStyle name="20% - Accent2 5 4 2 7" xfId="38890" xr:uid="{00000000-0005-0000-0000-000040210000}"/>
    <cellStyle name="20% - Accent2 5 4 3" xfId="2901" xr:uid="{00000000-0005-0000-0000-000041210000}"/>
    <cellStyle name="20% - Accent2 5 4 3 2" xfId="11169" xr:uid="{00000000-0005-0000-0000-000042210000}"/>
    <cellStyle name="20% - Accent2 5 4 3 2 2" xfId="24328" xr:uid="{00000000-0005-0000-0000-000043210000}"/>
    <cellStyle name="20% - Accent2 5 4 3 2 2 2" xfId="61666" xr:uid="{00000000-0005-0000-0000-000044210000}"/>
    <cellStyle name="20% - Accent2 5 4 3 2 3" xfId="48507" xr:uid="{00000000-0005-0000-0000-000045210000}"/>
    <cellStyle name="20% - Accent2 5 4 3 3" xfId="6446" xr:uid="{00000000-0005-0000-0000-000046210000}"/>
    <cellStyle name="20% - Accent2 5 4 3 3 2" xfId="19605" xr:uid="{00000000-0005-0000-0000-000047210000}"/>
    <cellStyle name="20% - Accent2 5 4 3 3 2 2" xfId="56943" xr:uid="{00000000-0005-0000-0000-000048210000}"/>
    <cellStyle name="20% - Accent2 5 4 3 3 3" xfId="43784" xr:uid="{00000000-0005-0000-0000-000049210000}"/>
    <cellStyle name="20% - Accent2 5 4 3 4" xfId="16062" xr:uid="{00000000-0005-0000-0000-00004A210000}"/>
    <cellStyle name="20% - Accent2 5 4 3 4 2" xfId="53400" xr:uid="{00000000-0005-0000-0000-00004B210000}"/>
    <cellStyle name="20% - Accent2 5 4 3 5" xfId="32455" xr:uid="{00000000-0005-0000-0000-00004C210000}"/>
    <cellStyle name="20% - Accent2 5 4 3 6" xfId="40239" xr:uid="{00000000-0005-0000-0000-00004D210000}"/>
    <cellStyle name="20% - Accent2 5 4 4" xfId="8809" xr:uid="{00000000-0005-0000-0000-00004E210000}"/>
    <cellStyle name="20% - Accent2 5 4 4 2" xfId="21968" xr:uid="{00000000-0005-0000-0000-00004F210000}"/>
    <cellStyle name="20% - Accent2 5 4 4 2 2" xfId="59306" xr:uid="{00000000-0005-0000-0000-000050210000}"/>
    <cellStyle name="20% - Accent2 5 4 4 3" xfId="35167" xr:uid="{00000000-0005-0000-0000-000051210000}"/>
    <cellStyle name="20% - Accent2 5 4 4 4" xfId="46147" xr:uid="{00000000-0005-0000-0000-000052210000}"/>
    <cellStyle name="20% - Accent2 5 4 5" xfId="4086" xr:uid="{00000000-0005-0000-0000-000053210000}"/>
    <cellStyle name="20% - Accent2 5 4 5 2" xfId="17245" xr:uid="{00000000-0005-0000-0000-000054210000}"/>
    <cellStyle name="20% - Accent2 5 4 5 2 2" xfId="54583" xr:uid="{00000000-0005-0000-0000-000055210000}"/>
    <cellStyle name="20% - Accent2 5 4 5 3" xfId="29743" xr:uid="{00000000-0005-0000-0000-000056210000}"/>
    <cellStyle name="20% - Accent2 5 4 5 4" xfId="41424" xr:uid="{00000000-0005-0000-0000-000057210000}"/>
    <cellStyle name="20% - Accent2 5 4 6" xfId="13533" xr:uid="{00000000-0005-0000-0000-000058210000}"/>
    <cellStyle name="20% - Accent2 5 4 6 2" xfId="50871" xr:uid="{00000000-0005-0000-0000-000059210000}"/>
    <cellStyle name="20% - Accent2 5 4 7" xfId="26861" xr:uid="{00000000-0005-0000-0000-00005A210000}"/>
    <cellStyle name="20% - Accent2 5 4 8" xfId="37710" xr:uid="{00000000-0005-0000-0000-00005B210000}"/>
    <cellStyle name="20% - Accent2 5 5" xfId="791" xr:uid="{00000000-0005-0000-0000-00005C210000}"/>
    <cellStyle name="20% - Accent2 5 5 2" xfId="1973" xr:uid="{00000000-0005-0000-0000-00005D210000}"/>
    <cellStyle name="20% - Accent2 5 5 2 2" xfId="8047" xr:uid="{00000000-0005-0000-0000-00005E210000}"/>
    <cellStyle name="20% - Accent2 5 5 2 2 2" xfId="12770" xr:uid="{00000000-0005-0000-0000-00005F210000}"/>
    <cellStyle name="20% - Accent2 5 5 2 2 2 2" xfId="25929" xr:uid="{00000000-0005-0000-0000-000060210000}"/>
    <cellStyle name="20% - Accent2 5 5 2 2 2 2 2" xfId="63267" xr:uid="{00000000-0005-0000-0000-000061210000}"/>
    <cellStyle name="20% - Accent2 5 5 2 2 2 3" xfId="50108" xr:uid="{00000000-0005-0000-0000-000062210000}"/>
    <cellStyle name="20% - Accent2 5 5 2 2 3" xfId="21206" xr:uid="{00000000-0005-0000-0000-000063210000}"/>
    <cellStyle name="20% - Accent2 5 5 2 2 3 2" xfId="58544" xr:uid="{00000000-0005-0000-0000-000064210000}"/>
    <cellStyle name="20% - Accent2 5 5 2 2 4" xfId="34225" xr:uid="{00000000-0005-0000-0000-000065210000}"/>
    <cellStyle name="20% - Accent2 5 5 2 2 5" xfId="45385" xr:uid="{00000000-0005-0000-0000-000066210000}"/>
    <cellStyle name="20% - Accent2 5 5 2 3" xfId="10410" xr:uid="{00000000-0005-0000-0000-000067210000}"/>
    <cellStyle name="20% - Accent2 5 5 2 3 2" xfId="23569" xr:uid="{00000000-0005-0000-0000-000068210000}"/>
    <cellStyle name="20% - Accent2 5 5 2 3 2 2" xfId="60907" xr:uid="{00000000-0005-0000-0000-000069210000}"/>
    <cellStyle name="20% - Accent2 5 5 2 3 3" xfId="36937" xr:uid="{00000000-0005-0000-0000-00006A210000}"/>
    <cellStyle name="20% - Accent2 5 5 2 3 4" xfId="47748" xr:uid="{00000000-0005-0000-0000-00006B210000}"/>
    <cellStyle name="20% - Accent2 5 5 2 4" xfId="5687" xr:uid="{00000000-0005-0000-0000-00006C210000}"/>
    <cellStyle name="20% - Accent2 5 5 2 4 2" xfId="18846" xr:uid="{00000000-0005-0000-0000-00006D210000}"/>
    <cellStyle name="20% - Accent2 5 5 2 4 2 2" xfId="56184" xr:uid="{00000000-0005-0000-0000-00006E210000}"/>
    <cellStyle name="20% - Accent2 5 5 2 4 3" xfId="31513" xr:uid="{00000000-0005-0000-0000-00006F210000}"/>
    <cellStyle name="20% - Accent2 5 5 2 4 4" xfId="43025" xr:uid="{00000000-0005-0000-0000-000070210000}"/>
    <cellStyle name="20% - Accent2 5 5 2 5" xfId="15134" xr:uid="{00000000-0005-0000-0000-000071210000}"/>
    <cellStyle name="20% - Accent2 5 5 2 5 2" xfId="52472" xr:uid="{00000000-0005-0000-0000-000072210000}"/>
    <cellStyle name="20% - Accent2 5 5 2 6" xfId="28631" xr:uid="{00000000-0005-0000-0000-000073210000}"/>
    <cellStyle name="20% - Accent2 5 5 2 7" xfId="39311" xr:uid="{00000000-0005-0000-0000-000074210000}"/>
    <cellStyle name="20% - Accent2 5 5 3" xfId="3322" xr:uid="{00000000-0005-0000-0000-000075210000}"/>
    <cellStyle name="20% - Accent2 5 5 3 2" xfId="11590" xr:uid="{00000000-0005-0000-0000-000076210000}"/>
    <cellStyle name="20% - Accent2 5 5 3 2 2" xfId="24749" xr:uid="{00000000-0005-0000-0000-000077210000}"/>
    <cellStyle name="20% - Accent2 5 5 3 2 2 2" xfId="62087" xr:uid="{00000000-0005-0000-0000-000078210000}"/>
    <cellStyle name="20% - Accent2 5 5 3 2 3" xfId="48928" xr:uid="{00000000-0005-0000-0000-000079210000}"/>
    <cellStyle name="20% - Accent2 5 5 3 3" xfId="6867" xr:uid="{00000000-0005-0000-0000-00007A210000}"/>
    <cellStyle name="20% - Accent2 5 5 3 3 2" xfId="20026" xr:uid="{00000000-0005-0000-0000-00007B210000}"/>
    <cellStyle name="20% - Accent2 5 5 3 3 2 2" xfId="57364" xr:uid="{00000000-0005-0000-0000-00007C210000}"/>
    <cellStyle name="20% - Accent2 5 5 3 3 3" xfId="44205" xr:uid="{00000000-0005-0000-0000-00007D210000}"/>
    <cellStyle name="20% - Accent2 5 5 3 4" xfId="16483" xr:uid="{00000000-0005-0000-0000-00007E210000}"/>
    <cellStyle name="20% - Accent2 5 5 3 4 2" xfId="53821" xr:uid="{00000000-0005-0000-0000-00007F210000}"/>
    <cellStyle name="20% - Accent2 5 5 3 5" xfId="32876" xr:uid="{00000000-0005-0000-0000-000080210000}"/>
    <cellStyle name="20% - Accent2 5 5 3 6" xfId="40660" xr:uid="{00000000-0005-0000-0000-000081210000}"/>
    <cellStyle name="20% - Accent2 5 5 4" xfId="9230" xr:uid="{00000000-0005-0000-0000-000082210000}"/>
    <cellStyle name="20% - Accent2 5 5 4 2" xfId="22389" xr:uid="{00000000-0005-0000-0000-000083210000}"/>
    <cellStyle name="20% - Accent2 5 5 4 2 2" xfId="59727" xr:uid="{00000000-0005-0000-0000-000084210000}"/>
    <cellStyle name="20% - Accent2 5 5 4 3" xfId="35588" xr:uid="{00000000-0005-0000-0000-000085210000}"/>
    <cellStyle name="20% - Accent2 5 5 4 4" xfId="46568" xr:uid="{00000000-0005-0000-0000-000086210000}"/>
    <cellStyle name="20% - Accent2 5 5 5" xfId="4507" xr:uid="{00000000-0005-0000-0000-000087210000}"/>
    <cellStyle name="20% - Accent2 5 5 5 2" xfId="17666" xr:uid="{00000000-0005-0000-0000-000088210000}"/>
    <cellStyle name="20% - Accent2 5 5 5 2 2" xfId="55004" xr:uid="{00000000-0005-0000-0000-000089210000}"/>
    <cellStyle name="20% - Accent2 5 5 5 3" xfId="30164" xr:uid="{00000000-0005-0000-0000-00008A210000}"/>
    <cellStyle name="20% - Accent2 5 5 5 4" xfId="41845" xr:uid="{00000000-0005-0000-0000-00008B210000}"/>
    <cellStyle name="20% - Accent2 5 5 6" xfId="13954" xr:uid="{00000000-0005-0000-0000-00008C210000}"/>
    <cellStyle name="20% - Accent2 5 5 6 2" xfId="51292" xr:uid="{00000000-0005-0000-0000-00008D210000}"/>
    <cellStyle name="20% - Accent2 5 5 7" xfId="27282" xr:uid="{00000000-0005-0000-0000-00008E210000}"/>
    <cellStyle name="20% - Accent2 5 5 8" xfId="38131" xr:uid="{00000000-0005-0000-0000-00008F210000}"/>
    <cellStyle name="20% - Accent2 5 6" xfId="960" xr:uid="{00000000-0005-0000-0000-000090210000}"/>
    <cellStyle name="20% - Accent2 5 6 2" xfId="2142" xr:uid="{00000000-0005-0000-0000-000091210000}"/>
    <cellStyle name="20% - Accent2 5 6 2 2" xfId="8216" xr:uid="{00000000-0005-0000-0000-000092210000}"/>
    <cellStyle name="20% - Accent2 5 6 2 2 2" xfId="12939" xr:uid="{00000000-0005-0000-0000-000093210000}"/>
    <cellStyle name="20% - Accent2 5 6 2 2 2 2" xfId="26098" xr:uid="{00000000-0005-0000-0000-000094210000}"/>
    <cellStyle name="20% - Accent2 5 6 2 2 2 2 2" xfId="63436" xr:uid="{00000000-0005-0000-0000-000095210000}"/>
    <cellStyle name="20% - Accent2 5 6 2 2 2 3" xfId="50277" xr:uid="{00000000-0005-0000-0000-000096210000}"/>
    <cellStyle name="20% - Accent2 5 6 2 2 3" xfId="21375" xr:uid="{00000000-0005-0000-0000-000097210000}"/>
    <cellStyle name="20% - Accent2 5 6 2 2 3 2" xfId="58713" xr:uid="{00000000-0005-0000-0000-000098210000}"/>
    <cellStyle name="20% - Accent2 5 6 2 2 4" xfId="34394" xr:uid="{00000000-0005-0000-0000-000099210000}"/>
    <cellStyle name="20% - Accent2 5 6 2 2 5" xfId="45554" xr:uid="{00000000-0005-0000-0000-00009A210000}"/>
    <cellStyle name="20% - Accent2 5 6 2 3" xfId="10579" xr:uid="{00000000-0005-0000-0000-00009B210000}"/>
    <cellStyle name="20% - Accent2 5 6 2 3 2" xfId="23738" xr:uid="{00000000-0005-0000-0000-00009C210000}"/>
    <cellStyle name="20% - Accent2 5 6 2 3 2 2" xfId="61076" xr:uid="{00000000-0005-0000-0000-00009D210000}"/>
    <cellStyle name="20% - Accent2 5 6 2 3 3" xfId="37106" xr:uid="{00000000-0005-0000-0000-00009E210000}"/>
    <cellStyle name="20% - Accent2 5 6 2 3 4" xfId="47917" xr:uid="{00000000-0005-0000-0000-00009F210000}"/>
    <cellStyle name="20% - Accent2 5 6 2 4" xfId="5856" xr:uid="{00000000-0005-0000-0000-0000A0210000}"/>
    <cellStyle name="20% - Accent2 5 6 2 4 2" xfId="19015" xr:uid="{00000000-0005-0000-0000-0000A1210000}"/>
    <cellStyle name="20% - Accent2 5 6 2 4 2 2" xfId="56353" xr:uid="{00000000-0005-0000-0000-0000A2210000}"/>
    <cellStyle name="20% - Accent2 5 6 2 4 3" xfId="31682" xr:uid="{00000000-0005-0000-0000-0000A3210000}"/>
    <cellStyle name="20% - Accent2 5 6 2 4 4" xfId="43194" xr:uid="{00000000-0005-0000-0000-0000A4210000}"/>
    <cellStyle name="20% - Accent2 5 6 2 5" xfId="15303" xr:uid="{00000000-0005-0000-0000-0000A5210000}"/>
    <cellStyle name="20% - Accent2 5 6 2 5 2" xfId="52641" xr:uid="{00000000-0005-0000-0000-0000A6210000}"/>
    <cellStyle name="20% - Accent2 5 6 2 6" xfId="28800" xr:uid="{00000000-0005-0000-0000-0000A7210000}"/>
    <cellStyle name="20% - Accent2 5 6 2 7" xfId="39480" xr:uid="{00000000-0005-0000-0000-0000A8210000}"/>
    <cellStyle name="20% - Accent2 5 6 3" xfId="3491" xr:uid="{00000000-0005-0000-0000-0000A9210000}"/>
    <cellStyle name="20% - Accent2 5 6 3 2" xfId="11759" xr:uid="{00000000-0005-0000-0000-0000AA210000}"/>
    <cellStyle name="20% - Accent2 5 6 3 2 2" xfId="24918" xr:uid="{00000000-0005-0000-0000-0000AB210000}"/>
    <cellStyle name="20% - Accent2 5 6 3 2 2 2" xfId="62256" xr:uid="{00000000-0005-0000-0000-0000AC210000}"/>
    <cellStyle name="20% - Accent2 5 6 3 2 3" xfId="49097" xr:uid="{00000000-0005-0000-0000-0000AD210000}"/>
    <cellStyle name="20% - Accent2 5 6 3 3" xfId="7036" xr:uid="{00000000-0005-0000-0000-0000AE210000}"/>
    <cellStyle name="20% - Accent2 5 6 3 3 2" xfId="20195" xr:uid="{00000000-0005-0000-0000-0000AF210000}"/>
    <cellStyle name="20% - Accent2 5 6 3 3 2 2" xfId="57533" xr:uid="{00000000-0005-0000-0000-0000B0210000}"/>
    <cellStyle name="20% - Accent2 5 6 3 3 3" xfId="44374" xr:uid="{00000000-0005-0000-0000-0000B1210000}"/>
    <cellStyle name="20% - Accent2 5 6 3 4" xfId="16652" xr:uid="{00000000-0005-0000-0000-0000B2210000}"/>
    <cellStyle name="20% - Accent2 5 6 3 4 2" xfId="53990" xr:uid="{00000000-0005-0000-0000-0000B3210000}"/>
    <cellStyle name="20% - Accent2 5 6 3 5" xfId="33045" xr:uid="{00000000-0005-0000-0000-0000B4210000}"/>
    <cellStyle name="20% - Accent2 5 6 3 6" xfId="40829" xr:uid="{00000000-0005-0000-0000-0000B5210000}"/>
    <cellStyle name="20% - Accent2 5 6 4" xfId="9399" xr:uid="{00000000-0005-0000-0000-0000B6210000}"/>
    <cellStyle name="20% - Accent2 5 6 4 2" xfId="22558" xr:uid="{00000000-0005-0000-0000-0000B7210000}"/>
    <cellStyle name="20% - Accent2 5 6 4 2 2" xfId="59896" xr:uid="{00000000-0005-0000-0000-0000B8210000}"/>
    <cellStyle name="20% - Accent2 5 6 4 3" xfId="35757" xr:uid="{00000000-0005-0000-0000-0000B9210000}"/>
    <cellStyle name="20% - Accent2 5 6 4 4" xfId="46737" xr:uid="{00000000-0005-0000-0000-0000BA210000}"/>
    <cellStyle name="20% - Accent2 5 6 5" xfId="4676" xr:uid="{00000000-0005-0000-0000-0000BB210000}"/>
    <cellStyle name="20% - Accent2 5 6 5 2" xfId="17835" xr:uid="{00000000-0005-0000-0000-0000BC210000}"/>
    <cellStyle name="20% - Accent2 5 6 5 2 2" xfId="55173" xr:uid="{00000000-0005-0000-0000-0000BD210000}"/>
    <cellStyle name="20% - Accent2 5 6 5 3" xfId="30333" xr:uid="{00000000-0005-0000-0000-0000BE210000}"/>
    <cellStyle name="20% - Accent2 5 6 5 4" xfId="42014" xr:uid="{00000000-0005-0000-0000-0000BF210000}"/>
    <cellStyle name="20% - Accent2 5 6 6" xfId="14123" xr:uid="{00000000-0005-0000-0000-0000C0210000}"/>
    <cellStyle name="20% - Accent2 5 6 6 2" xfId="51461" xr:uid="{00000000-0005-0000-0000-0000C1210000}"/>
    <cellStyle name="20% - Accent2 5 6 7" xfId="27451" xr:uid="{00000000-0005-0000-0000-0000C2210000}"/>
    <cellStyle name="20% - Accent2 5 6 8" xfId="38300" xr:uid="{00000000-0005-0000-0000-0000C3210000}"/>
    <cellStyle name="20% - Accent2 5 7" xfId="1131" xr:uid="{00000000-0005-0000-0000-0000C4210000}"/>
    <cellStyle name="20% - Accent2 5 7 2" xfId="2311" xr:uid="{00000000-0005-0000-0000-0000C5210000}"/>
    <cellStyle name="20% - Accent2 5 7 2 2" xfId="8385" xr:uid="{00000000-0005-0000-0000-0000C6210000}"/>
    <cellStyle name="20% - Accent2 5 7 2 2 2" xfId="13108" xr:uid="{00000000-0005-0000-0000-0000C7210000}"/>
    <cellStyle name="20% - Accent2 5 7 2 2 2 2" xfId="26267" xr:uid="{00000000-0005-0000-0000-0000C8210000}"/>
    <cellStyle name="20% - Accent2 5 7 2 2 2 2 2" xfId="63605" xr:uid="{00000000-0005-0000-0000-0000C9210000}"/>
    <cellStyle name="20% - Accent2 5 7 2 2 2 3" xfId="50446" xr:uid="{00000000-0005-0000-0000-0000CA210000}"/>
    <cellStyle name="20% - Accent2 5 7 2 2 3" xfId="21544" xr:uid="{00000000-0005-0000-0000-0000CB210000}"/>
    <cellStyle name="20% - Accent2 5 7 2 2 3 2" xfId="58882" xr:uid="{00000000-0005-0000-0000-0000CC210000}"/>
    <cellStyle name="20% - Accent2 5 7 2 2 4" xfId="34563" xr:uid="{00000000-0005-0000-0000-0000CD210000}"/>
    <cellStyle name="20% - Accent2 5 7 2 2 5" xfId="45723" xr:uid="{00000000-0005-0000-0000-0000CE210000}"/>
    <cellStyle name="20% - Accent2 5 7 2 3" xfId="10748" xr:uid="{00000000-0005-0000-0000-0000CF210000}"/>
    <cellStyle name="20% - Accent2 5 7 2 3 2" xfId="23907" xr:uid="{00000000-0005-0000-0000-0000D0210000}"/>
    <cellStyle name="20% - Accent2 5 7 2 3 2 2" xfId="61245" xr:uid="{00000000-0005-0000-0000-0000D1210000}"/>
    <cellStyle name="20% - Accent2 5 7 2 3 3" xfId="37275" xr:uid="{00000000-0005-0000-0000-0000D2210000}"/>
    <cellStyle name="20% - Accent2 5 7 2 3 4" xfId="48086" xr:uid="{00000000-0005-0000-0000-0000D3210000}"/>
    <cellStyle name="20% - Accent2 5 7 2 4" xfId="6025" xr:uid="{00000000-0005-0000-0000-0000D4210000}"/>
    <cellStyle name="20% - Accent2 5 7 2 4 2" xfId="19184" xr:uid="{00000000-0005-0000-0000-0000D5210000}"/>
    <cellStyle name="20% - Accent2 5 7 2 4 2 2" xfId="56522" xr:uid="{00000000-0005-0000-0000-0000D6210000}"/>
    <cellStyle name="20% - Accent2 5 7 2 4 3" xfId="31851" xr:uid="{00000000-0005-0000-0000-0000D7210000}"/>
    <cellStyle name="20% - Accent2 5 7 2 4 4" xfId="43363" xr:uid="{00000000-0005-0000-0000-0000D8210000}"/>
    <cellStyle name="20% - Accent2 5 7 2 5" xfId="15472" xr:uid="{00000000-0005-0000-0000-0000D9210000}"/>
    <cellStyle name="20% - Accent2 5 7 2 5 2" xfId="52810" xr:uid="{00000000-0005-0000-0000-0000DA210000}"/>
    <cellStyle name="20% - Accent2 5 7 2 6" xfId="28969" xr:uid="{00000000-0005-0000-0000-0000DB210000}"/>
    <cellStyle name="20% - Accent2 5 7 2 7" xfId="39649" xr:uid="{00000000-0005-0000-0000-0000DC210000}"/>
    <cellStyle name="20% - Accent2 5 7 3" xfId="3660" xr:uid="{00000000-0005-0000-0000-0000DD210000}"/>
    <cellStyle name="20% - Accent2 5 7 3 2" xfId="11928" xr:uid="{00000000-0005-0000-0000-0000DE210000}"/>
    <cellStyle name="20% - Accent2 5 7 3 2 2" xfId="25087" xr:uid="{00000000-0005-0000-0000-0000DF210000}"/>
    <cellStyle name="20% - Accent2 5 7 3 2 2 2" xfId="62425" xr:uid="{00000000-0005-0000-0000-0000E0210000}"/>
    <cellStyle name="20% - Accent2 5 7 3 2 3" xfId="49266" xr:uid="{00000000-0005-0000-0000-0000E1210000}"/>
    <cellStyle name="20% - Accent2 5 7 3 3" xfId="7205" xr:uid="{00000000-0005-0000-0000-0000E2210000}"/>
    <cellStyle name="20% - Accent2 5 7 3 3 2" xfId="20364" xr:uid="{00000000-0005-0000-0000-0000E3210000}"/>
    <cellStyle name="20% - Accent2 5 7 3 3 2 2" xfId="57702" xr:uid="{00000000-0005-0000-0000-0000E4210000}"/>
    <cellStyle name="20% - Accent2 5 7 3 3 3" xfId="44543" xr:uid="{00000000-0005-0000-0000-0000E5210000}"/>
    <cellStyle name="20% - Accent2 5 7 3 4" xfId="16821" xr:uid="{00000000-0005-0000-0000-0000E6210000}"/>
    <cellStyle name="20% - Accent2 5 7 3 4 2" xfId="54159" xr:uid="{00000000-0005-0000-0000-0000E7210000}"/>
    <cellStyle name="20% - Accent2 5 7 3 5" xfId="33214" xr:uid="{00000000-0005-0000-0000-0000E8210000}"/>
    <cellStyle name="20% - Accent2 5 7 3 6" xfId="40998" xr:uid="{00000000-0005-0000-0000-0000E9210000}"/>
    <cellStyle name="20% - Accent2 5 7 4" xfId="9568" xr:uid="{00000000-0005-0000-0000-0000EA210000}"/>
    <cellStyle name="20% - Accent2 5 7 4 2" xfId="22727" xr:uid="{00000000-0005-0000-0000-0000EB210000}"/>
    <cellStyle name="20% - Accent2 5 7 4 2 2" xfId="60065" xr:uid="{00000000-0005-0000-0000-0000EC210000}"/>
    <cellStyle name="20% - Accent2 5 7 4 3" xfId="35926" xr:uid="{00000000-0005-0000-0000-0000ED210000}"/>
    <cellStyle name="20% - Accent2 5 7 4 4" xfId="46906" xr:uid="{00000000-0005-0000-0000-0000EE210000}"/>
    <cellStyle name="20% - Accent2 5 7 5" xfId="4845" xr:uid="{00000000-0005-0000-0000-0000EF210000}"/>
    <cellStyle name="20% - Accent2 5 7 5 2" xfId="18004" xr:uid="{00000000-0005-0000-0000-0000F0210000}"/>
    <cellStyle name="20% - Accent2 5 7 5 2 2" xfId="55342" xr:uid="{00000000-0005-0000-0000-0000F1210000}"/>
    <cellStyle name="20% - Accent2 5 7 5 3" xfId="30502" xr:uid="{00000000-0005-0000-0000-0000F2210000}"/>
    <cellStyle name="20% - Accent2 5 7 5 4" xfId="42183" xr:uid="{00000000-0005-0000-0000-0000F3210000}"/>
    <cellStyle name="20% - Accent2 5 7 6" xfId="14292" xr:uid="{00000000-0005-0000-0000-0000F4210000}"/>
    <cellStyle name="20% - Accent2 5 7 6 2" xfId="51630" xr:uid="{00000000-0005-0000-0000-0000F5210000}"/>
    <cellStyle name="20% - Accent2 5 7 7" xfId="27620" xr:uid="{00000000-0005-0000-0000-0000F6210000}"/>
    <cellStyle name="20% - Accent2 5 7 8" xfId="38469" xr:uid="{00000000-0005-0000-0000-0000F7210000}"/>
    <cellStyle name="20% - Accent2 5 8" xfId="1243" xr:uid="{00000000-0005-0000-0000-0000F8210000}"/>
    <cellStyle name="20% - Accent2 5 8 2" xfId="2592" xr:uid="{00000000-0005-0000-0000-0000F9210000}"/>
    <cellStyle name="20% - Accent2 5 8 2 2" xfId="12040" xr:uid="{00000000-0005-0000-0000-0000FA210000}"/>
    <cellStyle name="20% - Accent2 5 8 2 2 2" xfId="25199" xr:uid="{00000000-0005-0000-0000-0000FB210000}"/>
    <cellStyle name="20% - Accent2 5 8 2 2 2 2" xfId="62537" xr:uid="{00000000-0005-0000-0000-0000FC210000}"/>
    <cellStyle name="20% - Accent2 5 8 2 2 3" xfId="33495" xr:uid="{00000000-0005-0000-0000-0000FD210000}"/>
    <cellStyle name="20% - Accent2 5 8 2 2 4" xfId="49378" xr:uid="{00000000-0005-0000-0000-0000FE210000}"/>
    <cellStyle name="20% - Accent2 5 8 2 3" xfId="7317" xr:uid="{00000000-0005-0000-0000-0000FF210000}"/>
    <cellStyle name="20% - Accent2 5 8 2 3 2" xfId="20476" xr:uid="{00000000-0005-0000-0000-000000220000}"/>
    <cellStyle name="20% - Accent2 5 8 2 3 2 2" xfId="57814" xr:uid="{00000000-0005-0000-0000-000001220000}"/>
    <cellStyle name="20% - Accent2 5 8 2 3 3" xfId="36207" xr:uid="{00000000-0005-0000-0000-000002220000}"/>
    <cellStyle name="20% - Accent2 5 8 2 3 4" xfId="44655" xr:uid="{00000000-0005-0000-0000-000003220000}"/>
    <cellStyle name="20% - Accent2 5 8 2 4" xfId="15753" xr:uid="{00000000-0005-0000-0000-000004220000}"/>
    <cellStyle name="20% - Accent2 5 8 2 4 2" xfId="30783" xr:uid="{00000000-0005-0000-0000-000005220000}"/>
    <cellStyle name="20% - Accent2 5 8 2 4 3" xfId="53091" xr:uid="{00000000-0005-0000-0000-000006220000}"/>
    <cellStyle name="20% - Accent2 5 8 2 5" xfId="27901" xr:uid="{00000000-0005-0000-0000-000007220000}"/>
    <cellStyle name="20% - Accent2 5 8 2 6" xfId="39930" xr:uid="{00000000-0005-0000-0000-000008220000}"/>
    <cellStyle name="20% - Accent2 5 8 3" xfId="9680" xr:uid="{00000000-0005-0000-0000-000009220000}"/>
    <cellStyle name="20% - Accent2 5 8 3 2" xfId="22839" xr:uid="{00000000-0005-0000-0000-00000A220000}"/>
    <cellStyle name="20% - Accent2 5 8 3 2 2" xfId="60177" xr:uid="{00000000-0005-0000-0000-00000B220000}"/>
    <cellStyle name="20% - Accent2 5 8 3 3" xfId="32146" xr:uid="{00000000-0005-0000-0000-00000C220000}"/>
    <cellStyle name="20% - Accent2 5 8 3 4" xfId="47018" xr:uid="{00000000-0005-0000-0000-00000D220000}"/>
    <cellStyle name="20% - Accent2 5 8 4" xfId="4957" xr:uid="{00000000-0005-0000-0000-00000E220000}"/>
    <cellStyle name="20% - Accent2 5 8 4 2" xfId="18116" xr:uid="{00000000-0005-0000-0000-00000F220000}"/>
    <cellStyle name="20% - Accent2 5 8 4 2 2" xfId="55454" xr:uid="{00000000-0005-0000-0000-000010220000}"/>
    <cellStyle name="20% - Accent2 5 8 4 3" xfId="34858" xr:uid="{00000000-0005-0000-0000-000011220000}"/>
    <cellStyle name="20% - Accent2 5 8 4 4" xfId="42295" xr:uid="{00000000-0005-0000-0000-000012220000}"/>
    <cellStyle name="20% - Accent2 5 8 5" xfId="14404" xr:uid="{00000000-0005-0000-0000-000013220000}"/>
    <cellStyle name="20% - Accent2 5 8 5 2" xfId="29434" xr:uid="{00000000-0005-0000-0000-000014220000}"/>
    <cellStyle name="20% - Accent2 5 8 5 3" xfId="51742" xr:uid="{00000000-0005-0000-0000-000015220000}"/>
    <cellStyle name="20% - Accent2 5 8 6" xfId="26552" xr:uid="{00000000-0005-0000-0000-000016220000}"/>
    <cellStyle name="20% - Accent2 5 8 7" xfId="38581" xr:uid="{00000000-0005-0000-0000-000017220000}"/>
    <cellStyle name="20% - Accent2 5 9" xfId="2480" xr:uid="{00000000-0005-0000-0000-000018220000}"/>
    <cellStyle name="20% - Accent2 5 9 2" xfId="10860" xr:uid="{00000000-0005-0000-0000-000019220000}"/>
    <cellStyle name="20% - Accent2 5 9 2 2" xfId="24019" xr:uid="{00000000-0005-0000-0000-00001A220000}"/>
    <cellStyle name="20% - Accent2 5 9 2 2 2" xfId="61357" xr:uid="{00000000-0005-0000-0000-00001B220000}"/>
    <cellStyle name="20% - Accent2 5 9 2 3" xfId="33383" xr:uid="{00000000-0005-0000-0000-00001C220000}"/>
    <cellStyle name="20% - Accent2 5 9 2 4" xfId="48198" xr:uid="{00000000-0005-0000-0000-00001D220000}"/>
    <cellStyle name="20% - Accent2 5 9 3" xfId="6137" xr:uid="{00000000-0005-0000-0000-00001E220000}"/>
    <cellStyle name="20% - Accent2 5 9 3 2" xfId="19296" xr:uid="{00000000-0005-0000-0000-00001F220000}"/>
    <cellStyle name="20% - Accent2 5 9 3 2 2" xfId="56634" xr:uid="{00000000-0005-0000-0000-000020220000}"/>
    <cellStyle name="20% - Accent2 5 9 3 3" xfId="36095" xr:uid="{00000000-0005-0000-0000-000021220000}"/>
    <cellStyle name="20% - Accent2 5 9 3 4" xfId="43475" xr:uid="{00000000-0005-0000-0000-000022220000}"/>
    <cellStyle name="20% - Accent2 5 9 4" xfId="15641" xr:uid="{00000000-0005-0000-0000-000023220000}"/>
    <cellStyle name="20% - Accent2 5 9 4 2" xfId="30671" xr:uid="{00000000-0005-0000-0000-000024220000}"/>
    <cellStyle name="20% - Accent2 5 9 4 3" xfId="52979" xr:uid="{00000000-0005-0000-0000-000025220000}"/>
    <cellStyle name="20% - Accent2 5 9 5" xfId="27789" xr:uid="{00000000-0005-0000-0000-000026220000}"/>
    <cellStyle name="20% - Accent2 5 9 6" xfId="39818" xr:uid="{00000000-0005-0000-0000-000027220000}"/>
    <cellStyle name="20% - Accent2 6" xfId="257" xr:uid="{00000000-0005-0000-0000-000028220000}"/>
    <cellStyle name="20% - Accent2 6 2" xfId="678" xr:uid="{00000000-0005-0000-0000-000029220000}"/>
    <cellStyle name="20% - Accent2 6 2 2" xfId="1860" xr:uid="{00000000-0005-0000-0000-00002A220000}"/>
    <cellStyle name="20% - Accent2 6 2 2 2" xfId="7934" xr:uid="{00000000-0005-0000-0000-00002B220000}"/>
    <cellStyle name="20% - Accent2 6 2 2 2 2" xfId="12657" xr:uid="{00000000-0005-0000-0000-00002C220000}"/>
    <cellStyle name="20% - Accent2 6 2 2 2 2 2" xfId="25816" xr:uid="{00000000-0005-0000-0000-00002D220000}"/>
    <cellStyle name="20% - Accent2 6 2 2 2 2 2 2" xfId="63154" xr:uid="{00000000-0005-0000-0000-00002E220000}"/>
    <cellStyle name="20% - Accent2 6 2 2 2 2 3" xfId="49995" xr:uid="{00000000-0005-0000-0000-00002F220000}"/>
    <cellStyle name="20% - Accent2 6 2 2 2 3" xfId="21093" xr:uid="{00000000-0005-0000-0000-000030220000}"/>
    <cellStyle name="20% - Accent2 6 2 2 2 3 2" xfId="58431" xr:uid="{00000000-0005-0000-0000-000031220000}"/>
    <cellStyle name="20% - Accent2 6 2 2 2 4" xfId="34112" xr:uid="{00000000-0005-0000-0000-000032220000}"/>
    <cellStyle name="20% - Accent2 6 2 2 2 5" xfId="45272" xr:uid="{00000000-0005-0000-0000-000033220000}"/>
    <cellStyle name="20% - Accent2 6 2 2 3" xfId="10297" xr:uid="{00000000-0005-0000-0000-000034220000}"/>
    <cellStyle name="20% - Accent2 6 2 2 3 2" xfId="23456" xr:uid="{00000000-0005-0000-0000-000035220000}"/>
    <cellStyle name="20% - Accent2 6 2 2 3 2 2" xfId="60794" xr:uid="{00000000-0005-0000-0000-000036220000}"/>
    <cellStyle name="20% - Accent2 6 2 2 3 3" xfId="36824" xr:uid="{00000000-0005-0000-0000-000037220000}"/>
    <cellStyle name="20% - Accent2 6 2 2 3 4" xfId="47635" xr:uid="{00000000-0005-0000-0000-000038220000}"/>
    <cellStyle name="20% - Accent2 6 2 2 4" xfId="5574" xr:uid="{00000000-0005-0000-0000-000039220000}"/>
    <cellStyle name="20% - Accent2 6 2 2 4 2" xfId="18733" xr:uid="{00000000-0005-0000-0000-00003A220000}"/>
    <cellStyle name="20% - Accent2 6 2 2 4 2 2" xfId="56071" xr:uid="{00000000-0005-0000-0000-00003B220000}"/>
    <cellStyle name="20% - Accent2 6 2 2 4 3" xfId="31400" xr:uid="{00000000-0005-0000-0000-00003C220000}"/>
    <cellStyle name="20% - Accent2 6 2 2 4 4" xfId="42912" xr:uid="{00000000-0005-0000-0000-00003D220000}"/>
    <cellStyle name="20% - Accent2 6 2 2 5" xfId="15021" xr:uid="{00000000-0005-0000-0000-00003E220000}"/>
    <cellStyle name="20% - Accent2 6 2 2 5 2" xfId="52359" xr:uid="{00000000-0005-0000-0000-00003F220000}"/>
    <cellStyle name="20% - Accent2 6 2 2 6" xfId="28518" xr:uid="{00000000-0005-0000-0000-000040220000}"/>
    <cellStyle name="20% - Accent2 6 2 2 7" xfId="39198" xr:uid="{00000000-0005-0000-0000-000041220000}"/>
    <cellStyle name="20% - Accent2 6 2 3" xfId="3209" xr:uid="{00000000-0005-0000-0000-000042220000}"/>
    <cellStyle name="20% - Accent2 6 2 3 2" xfId="11477" xr:uid="{00000000-0005-0000-0000-000043220000}"/>
    <cellStyle name="20% - Accent2 6 2 3 2 2" xfId="24636" xr:uid="{00000000-0005-0000-0000-000044220000}"/>
    <cellStyle name="20% - Accent2 6 2 3 2 2 2" xfId="61974" xr:uid="{00000000-0005-0000-0000-000045220000}"/>
    <cellStyle name="20% - Accent2 6 2 3 2 3" xfId="48815" xr:uid="{00000000-0005-0000-0000-000046220000}"/>
    <cellStyle name="20% - Accent2 6 2 3 3" xfId="6754" xr:uid="{00000000-0005-0000-0000-000047220000}"/>
    <cellStyle name="20% - Accent2 6 2 3 3 2" xfId="19913" xr:uid="{00000000-0005-0000-0000-000048220000}"/>
    <cellStyle name="20% - Accent2 6 2 3 3 2 2" xfId="57251" xr:uid="{00000000-0005-0000-0000-000049220000}"/>
    <cellStyle name="20% - Accent2 6 2 3 3 3" xfId="44092" xr:uid="{00000000-0005-0000-0000-00004A220000}"/>
    <cellStyle name="20% - Accent2 6 2 3 4" xfId="16370" xr:uid="{00000000-0005-0000-0000-00004B220000}"/>
    <cellStyle name="20% - Accent2 6 2 3 4 2" xfId="53708" xr:uid="{00000000-0005-0000-0000-00004C220000}"/>
    <cellStyle name="20% - Accent2 6 2 3 5" xfId="32763" xr:uid="{00000000-0005-0000-0000-00004D220000}"/>
    <cellStyle name="20% - Accent2 6 2 3 6" xfId="40547" xr:uid="{00000000-0005-0000-0000-00004E220000}"/>
    <cellStyle name="20% - Accent2 6 2 4" xfId="9117" xr:uid="{00000000-0005-0000-0000-00004F220000}"/>
    <cellStyle name="20% - Accent2 6 2 4 2" xfId="22276" xr:uid="{00000000-0005-0000-0000-000050220000}"/>
    <cellStyle name="20% - Accent2 6 2 4 2 2" xfId="59614" xr:uid="{00000000-0005-0000-0000-000051220000}"/>
    <cellStyle name="20% - Accent2 6 2 4 3" xfId="35475" xr:uid="{00000000-0005-0000-0000-000052220000}"/>
    <cellStyle name="20% - Accent2 6 2 4 4" xfId="46455" xr:uid="{00000000-0005-0000-0000-000053220000}"/>
    <cellStyle name="20% - Accent2 6 2 5" xfId="4394" xr:uid="{00000000-0005-0000-0000-000054220000}"/>
    <cellStyle name="20% - Accent2 6 2 5 2" xfId="17553" xr:uid="{00000000-0005-0000-0000-000055220000}"/>
    <cellStyle name="20% - Accent2 6 2 5 2 2" xfId="54891" xr:uid="{00000000-0005-0000-0000-000056220000}"/>
    <cellStyle name="20% - Accent2 6 2 5 3" xfId="30051" xr:uid="{00000000-0005-0000-0000-000057220000}"/>
    <cellStyle name="20% - Accent2 6 2 5 4" xfId="41732" xr:uid="{00000000-0005-0000-0000-000058220000}"/>
    <cellStyle name="20% - Accent2 6 2 6" xfId="13841" xr:uid="{00000000-0005-0000-0000-000059220000}"/>
    <cellStyle name="20% - Accent2 6 2 6 2" xfId="51179" xr:uid="{00000000-0005-0000-0000-00005A220000}"/>
    <cellStyle name="20% - Accent2 6 2 7" xfId="27169" xr:uid="{00000000-0005-0000-0000-00005B220000}"/>
    <cellStyle name="20% - Accent2 6 2 8" xfId="38018" xr:uid="{00000000-0005-0000-0000-00005C220000}"/>
    <cellStyle name="20% - Accent2 6 3" xfId="1439" xr:uid="{00000000-0005-0000-0000-00005D220000}"/>
    <cellStyle name="20% - Accent2 6 3 2" xfId="7513" xr:uid="{00000000-0005-0000-0000-00005E220000}"/>
    <cellStyle name="20% - Accent2 6 3 2 2" xfId="12236" xr:uid="{00000000-0005-0000-0000-00005F220000}"/>
    <cellStyle name="20% - Accent2 6 3 2 2 2" xfId="25395" xr:uid="{00000000-0005-0000-0000-000060220000}"/>
    <cellStyle name="20% - Accent2 6 3 2 2 2 2" xfId="62733" xr:uid="{00000000-0005-0000-0000-000061220000}"/>
    <cellStyle name="20% - Accent2 6 3 2 2 3" xfId="49574" xr:uid="{00000000-0005-0000-0000-000062220000}"/>
    <cellStyle name="20% - Accent2 6 3 2 3" xfId="20672" xr:uid="{00000000-0005-0000-0000-000063220000}"/>
    <cellStyle name="20% - Accent2 6 3 2 3 2" xfId="58010" xr:uid="{00000000-0005-0000-0000-000064220000}"/>
    <cellStyle name="20% - Accent2 6 3 2 4" xfId="33691" xr:uid="{00000000-0005-0000-0000-000065220000}"/>
    <cellStyle name="20% - Accent2 6 3 2 5" xfId="44851" xr:uid="{00000000-0005-0000-0000-000066220000}"/>
    <cellStyle name="20% - Accent2 6 3 3" xfId="9876" xr:uid="{00000000-0005-0000-0000-000067220000}"/>
    <cellStyle name="20% - Accent2 6 3 3 2" xfId="23035" xr:uid="{00000000-0005-0000-0000-000068220000}"/>
    <cellStyle name="20% - Accent2 6 3 3 2 2" xfId="60373" xr:uid="{00000000-0005-0000-0000-000069220000}"/>
    <cellStyle name="20% - Accent2 6 3 3 3" xfId="36403" xr:uid="{00000000-0005-0000-0000-00006A220000}"/>
    <cellStyle name="20% - Accent2 6 3 3 4" xfId="47214" xr:uid="{00000000-0005-0000-0000-00006B220000}"/>
    <cellStyle name="20% - Accent2 6 3 4" xfId="5153" xr:uid="{00000000-0005-0000-0000-00006C220000}"/>
    <cellStyle name="20% - Accent2 6 3 4 2" xfId="18312" xr:uid="{00000000-0005-0000-0000-00006D220000}"/>
    <cellStyle name="20% - Accent2 6 3 4 2 2" xfId="55650" xr:uid="{00000000-0005-0000-0000-00006E220000}"/>
    <cellStyle name="20% - Accent2 6 3 4 3" xfId="30979" xr:uid="{00000000-0005-0000-0000-00006F220000}"/>
    <cellStyle name="20% - Accent2 6 3 4 4" xfId="42491" xr:uid="{00000000-0005-0000-0000-000070220000}"/>
    <cellStyle name="20% - Accent2 6 3 5" xfId="14600" xr:uid="{00000000-0005-0000-0000-000071220000}"/>
    <cellStyle name="20% - Accent2 6 3 5 2" xfId="51938" xr:uid="{00000000-0005-0000-0000-000072220000}"/>
    <cellStyle name="20% - Accent2 6 3 6" xfId="28097" xr:uid="{00000000-0005-0000-0000-000073220000}"/>
    <cellStyle name="20% - Accent2 6 3 7" xfId="38777" xr:uid="{00000000-0005-0000-0000-000074220000}"/>
    <cellStyle name="20% - Accent2 6 4" xfId="2788" xr:uid="{00000000-0005-0000-0000-000075220000}"/>
    <cellStyle name="20% - Accent2 6 4 2" xfId="11056" xr:uid="{00000000-0005-0000-0000-000076220000}"/>
    <cellStyle name="20% - Accent2 6 4 2 2" xfId="24215" xr:uid="{00000000-0005-0000-0000-000077220000}"/>
    <cellStyle name="20% - Accent2 6 4 2 2 2" xfId="61553" xr:uid="{00000000-0005-0000-0000-000078220000}"/>
    <cellStyle name="20% - Accent2 6 4 2 3" xfId="48394" xr:uid="{00000000-0005-0000-0000-000079220000}"/>
    <cellStyle name="20% - Accent2 6 4 3" xfId="6333" xr:uid="{00000000-0005-0000-0000-00007A220000}"/>
    <cellStyle name="20% - Accent2 6 4 3 2" xfId="19492" xr:uid="{00000000-0005-0000-0000-00007B220000}"/>
    <cellStyle name="20% - Accent2 6 4 3 2 2" xfId="56830" xr:uid="{00000000-0005-0000-0000-00007C220000}"/>
    <cellStyle name="20% - Accent2 6 4 3 3" xfId="43671" xr:uid="{00000000-0005-0000-0000-00007D220000}"/>
    <cellStyle name="20% - Accent2 6 4 4" xfId="15949" xr:uid="{00000000-0005-0000-0000-00007E220000}"/>
    <cellStyle name="20% - Accent2 6 4 4 2" xfId="53287" xr:uid="{00000000-0005-0000-0000-00007F220000}"/>
    <cellStyle name="20% - Accent2 6 4 5" xfId="32342" xr:uid="{00000000-0005-0000-0000-000080220000}"/>
    <cellStyle name="20% - Accent2 6 4 6" xfId="40126" xr:uid="{00000000-0005-0000-0000-000081220000}"/>
    <cellStyle name="20% - Accent2 6 5" xfId="8696" xr:uid="{00000000-0005-0000-0000-000082220000}"/>
    <cellStyle name="20% - Accent2 6 5 2" xfId="21855" xr:uid="{00000000-0005-0000-0000-000083220000}"/>
    <cellStyle name="20% - Accent2 6 5 2 2" xfId="59193" xr:uid="{00000000-0005-0000-0000-000084220000}"/>
    <cellStyle name="20% - Accent2 6 5 3" xfId="35054" xr:uid="{00000000-0005-0000-0000-000085220000}"/>
    <cellStyle name="20% - Accent2 6 5 4" xfId="46034" xr:uid="{00000000-0005-0000-0000-000086220000}"/>
    <cellStyle name="20% - Accent2 6 6" xfId="3973" xr:uid="{00000000-0005-0000-0000-000087220000}"/>
    <cellStyle name="20% - Accent2 6 6 2" xfId="17132" xr:uid="{00000000-0005-0000-0000-000088220000}"/>
    <cellStyle name="20% - Accent2 6 6 2 2" xfId="54470" xr:uid="{00000000-0005-0000-0000-000089220000}"/>
    <cellStyle name="20% - Accent2 6 6 3" xfId="29630" xr:uid="{00000000-0005-0000-0000-00008A220000}"/>
    <cellStyle name="20% - Accent2 6 6 4" xfId="41311" xr:uid="{00000000-0005-0000-0000-00008B220000}"/>
    <cellStyle name="20% - Accent2 6 7" xfId="13420" xr:uid="{00000000-0005-0000-0000-00008C220000}"/>
    <cellStyle name="20% - Accent2 6 7 2" xfId="50758" xr:uid="{00000000-0005-0000-0000-00008D220000}"/>
    <cellStyle name="20% - Accent2 6 8" xfId="26748" xr:uid="{00000000-0005-0000-0000-00008E220000}"/>
    <cellStyle name="20% - Accent2 6 9" xfId="37597" xr:uid="{00000000-0005-0000-0000-00008F220000}"/>
    <cellStyle name="20% - Accent2 7" xfId="145" xr:uid="{00000000-0005-0000-0000-000090220000}"/>
    <cellStyle name="20% - Accent2 7 2" xfId="566" xr:uid="{00000000-0005-0000-0000-000091220000}"/>
    <cellStyle name="20% - Accent2 7 2 2" xfId="1748" xr:uid="{00000000-0005-0000-0000-000092220000}"/>
    <cellStyle name="20% - Accent2 7 2 2 2" xfId="7822" xr:uid="{00000000-0005-0000-0000-000093220000}"/>
    <cellStyle name="20% - Accent2 7 2 2 2 2" xfId="12545" xr:uid="{00000000-0005-0000-0000-000094220000}"/>
    <cellStyle name="20% - Accent2 7 2 2 2 2 2" xfId="25704" xr:uid="{00000000-0005-0000-0000-000095220000}"/>
    <cellStyle name="20% - Accent2 7 2 2 2 2 2 2" xfId="63042" xr:uid="{00000000-0005-0000-0000-000096220000}"/>
    <cellStyle name="20% - Accent2 7 2 2 2 2 3" xfId="49883" xr:uid="{00000000-0005-0000-0000-000097220000}"/>
    <cellStyle name="20% - Accent2 7 2 2 2 3" xfId="20981" xr:uid="{00000000-0005-0000-0000-000098220000}"/>
    <cellStyle name="20% - Accent2 7 2 2 2 3 2" xfId="58319" xr:uid="{00000000-0005-0000-0000-000099220000}"/>
    <cellStyle name="20% - Accent2 7 2 2 2 4" xfId="34000" xr:uid="{00000000-0005-0000-0000-00009A220000}"/>
    <cellStyle name="20% - Accent2 7 2 2 2 5" xfId="45160" xr:uid="{00000000-0005-0000-0000-00009B220000}"/>
    <cellStyle name="20% - Accent2 7 2 2 3" xfId="10185" xr:uid="{00000000-0005-0000-0000-00009C220000}"/>
    <cellStyle name="20% - Accent2 7 2 2 3 2" xfId="23344" xr:uid="{00000000-0005-0000-0000-00009D220000}"/>
    <cellStyle name="20% - Accent2 7 2 2 3 2 2" xfId="60682" xr:uid="{00000000-0005-0000-0000-00009E220000}"/>
    <cellStyle name="20% - Accent2 7 2 2 3 3" xfId="36712" xr:uid="{00000000-0005-0000-0000-00009F220000}"/>
    <cellStyle name="20% - Accent2 7 2 2 3 4" xfId="47523" xr:uid="{00000000-0005-0000-0000-0000A0220000}"/>
    <cellStyle name="20% - Accent2 7 2 2 4" xfId="5462" xr:uid="{00000000-0005-0000-0000-0000A1220000}"/>
    <cellStyle name="20% - Accent2 7 2 2 4 2" xfId="18621" xr:uid="{00000000-0005-0000-0000-0000A2220000}"/>
    <cellStyle name="20% - Accent2 7 2 2 4 2 2" xfId="55959" xr:uid="{00000000-0005-0000-0000-0000A3220000}"/>
    <cellStyle name="20% - Accent2 7 2 2 4 3" xfId="31288" xr:uid="{00000000-0005-0000-0000-0000A4220000}"/>
    <cellStyle name="20% - Accent2 7 2 2 4 4" xfId="42800" xr:uid="{00000000-0005-0000-0000-0000A5220000}"/>
    <cellStyle name="20% - Accent2 7 2 2 5" xfId="14909" xr:uid="{00000000-0005-0000-0000-0000A6220000}"/>
    <cellStyle name="20% - Accent2 7 2 2 5 2" xfId="52247" xr:uid="{00000000-0005-0000-0000-0000A7220000}"/>
    <cellStyle name="20% - Accent2 7 2 2 6" xfId="28406" xr:uid="{00000000-0005-0000-0000-0000A8220000}"/>
    <cellStyle name="20% - Accent2 7 2 2 7" xfId="39086" xr:uid="{00000000-0005-0000-0000-0000A9220000}"/>
    <cellStyle name="20% - Accent2 7 2 3" xfId="3097" xr:uid="{00000000-0005-0000-0000-0000AA220000}"/>
    <cellStyle name="20% - Accent2 7 2 3 2" xfId="11365" xr:uid="{00000000-0005-0000-0000-0000AB220000}"/>
    <cellStyle name="20% - Accent2 7 2 3 2 2" xfId="24524" xr:uid="{00000000-0005-0000-0000-0000AC220000}"/>
    <cellStyle name="20% - Accent2 7 2 3 2 2 2" xfId="61862" xr:uid="{00000000-0005-0000-0000-0000AD220000}"/>
    <cellStyle name="20% - Accent2 7 2 3 2 3" xfId="48703" xr:uid="{00000000-0005-0000-0000-0000AE220000}"/>
    <cellStyle name="20% - Accent2 7 2 3 3" xfId="6642" xr:uid="{00000000-0005-0000-0000-0000AF220000}"/>
    <cellStyle name="20% - Accent2 7 2 3 3 2" xfId="19801" xr:uid="{00000000-0005-0000-0000-0000B0220000}"/>
    <cellStyle name="20% - Accent2 7 2 3 3 2 2" xfId="57139" xr:uid="{00000000-0005-0000-0000-0000B1220000}"/>
    <cellStyle name="20% - Accent2 7 2 3 3 3" xfId="43980" xr:uid="{00000000-0005-0000-0000-0000B2220000}"/>
    <cellStyle name="20% - Accent2 7 2 3 4" xfId="16258" xr:uid="{00000000-0005-0000-0000-0000B3220000}"/>
    <cellStyle name="20% - Accent2 7 2 3 4 2" xfId="53596" xr:uid="{00000000-0005-0000-0000-0000B4220000}"/>
    <cellStyle name="20% - Accent2 7 2 3 5" xfId="32651" xr:uid="{00000000-0005-0000-0000-0000B5220000}"/>
    <cellStyle name="20% - Accent2 7 2 3 6" xfId="40435" xr:uid="{00000000-0005-0000-0000-0000B6220000}"/>
    <cellStyle name="20% - Accent2 7 2 4" xfId="9005" xr:uid="{00000000-0005-0000-0000-0000B7220000}"/>
    <cellStyle name="20% - Accent2 7 2 4 2" xfId="22164" xr:uid="{00000000-0005-0000-0000-0000B8220000}"/>
    <cellStyle name="20% - Accent2 7 2 4 2 2" xfId="59502" xr:uid="{00000000-0005-0000-0000-0000B9220000}"/>
    <cellStyle name="20% - Accent2 7 2 4 3" xfId="35363" xr:uid="{00000000-0005-0000-0000-0000BA220000}"/>
    <cellStyle name="20% - Accent2 7 2 4 4" xfId="46343" xr:uid="{00000000-0005-0000-0000-0000BB220000}"/>
    <cellStyle name="20% - Accent2 7 2 5" xfId="4282" xr:uid="{00000000-0005-0000-0000-0000BC220000}"/>
    <cellStyle name="20% - Accent2 7 2 5 2" xfId="17441" xr:uid="{00000000-0005-0000-0000-0000BD220000}"/>
    <cellStyle name="20% - Accent2 7 2 5 2 2" xfId="54779" xr:uid="{00000000-0005-0000-0000-0000BE220000}"/>
    <cellStyle name="20% - Accent2 7 2 5 3" xfId="29939" xr:uid="{00000000-0005-0000-0000-0000BF220000}"/>
    <cellStyle name="20% - Accent2 7 2 5 4" xfId="41620" xr:uid="{00000000-0005-0000-0000-0000C0220000}"/>
    <cellStyle name="20% - Accent2 7 2 6" xfId="13729" xr:uid="{00000000-0005-0000-0000-0000C1220000}"/>
    <cellStyle name="20% - Accent2 7 2 6 2" xfId="51067" xr:uid="{00000000-0005-0000-0000-0000C2220000}"/>
    <cellStyle name="20% - Accent2 7 2 7" xfId="27057" xr:uid="{00000000-0005-0000-0000-0000C3220000}"/>
    <cellStyle name="20% - Accent2 7 2 8" xfId="37906" xr:uid="{00000000-0005-0000-0000-0000C4220000}"/>
    <cellStyle name="20% - Accent2 7 3" xfId="1327" xr:uid="{00000000-0005-0000-0000-0000C5220000}"/>
    <cellStyle name="20% - Accent2 7 3 2" xfId="7401" xr:uid="{00000000-0005-0000-0000-0000C6220000}"/>
    <cellStyle name="20% - Accent2 7 3 2 2" xfId="12124" xr:uid="{00000000-0005-0000-0000-0000C7220000}"/>
    <cellStyle name="20% - Accent2 7 3 2 2 2" xfId="25283" xr:uid="{00000000-0005-0000-0000-0000C8220000}"/>
    <cellStyle name="20% - Accent2 7 3 2 2 2 2" xfId="62621" xr:uid="{00000000-0005-0000-0000-0000C9220000}"/>
    <cellStyle name="20% - Accent2 7 3 2 2 3" xfId="49462" xr:uid="{00000000-0005-0000-0000-0000CA220000}"/>
    <cellStyle name="20% - Accent2 7 3 2 3" xfId="20560" xr:uid="{00000000-0005-0000-0000-0000CB220000}"/>
    <cellStyle name="20% - Accent2 7 3 2 3 2" xfId="57898" xr:uid="{00000000-0005-0000-0000-0000CC220000}"/>
    <cellStyle name="20% - Accent2 7 3 2 4" xfId="33579" xr:uid="{00000000-0005-0000-0000-0000CD220000}"/>
    <cellStyle name="20% - Accent2 7 3 2 5" xfId="44739" xr:uid="{00000000-0005-0000-0000-0000CE220000}"/>
    <cellStyle name="20% - Accent2 7 3 3" xfId="9764" xr:uid="{00000000-0005-0000-0000-0000CF220000}"/>
    <cellStyle name="20% - Accent2 7 3 3 2" xfId="22923" xr:uid="{00000000-0005-0000-0000-0000D0220000}"/>
    <cellStyle name="20% - Accent2 7 3 3 2 2" xfId="60261" xr:uid="{00000000-0005-0000-0000-0000D1220000}"/>
    <cellStyle name="20% - Accent2 7 3 3 3" xfId="36291" xr:uid="{00000000-0005-0000-0000-0000D2220000}"/>
    <cellStyle name="20% - Accent2 7 3 3 4" xfId="47102" xr:uid="{00000000-0005-0000-0000-0000D3220000}"/>
    <cellStyle name="20% - Accent2 7 3 4" xfId="5041" xr:uid="{00000000-0005-0000-0000-0000D4220000}"/>
    <cellStyle name="20% - Accent2 7 3 4 2" xfId="18200" xr:uid="{00000000-0005-0000-0000-0000D5220000}"/>
    <cellStyle name="20% - Accent2 7 3 4 2 2" xfId="55538" xr:uid="{00000000-0005-0000-0000-0000D6220000}"/>
    <cellStyle name="20% - Accent2 7 3 4 3" xfId="30867" xr:uid="{00000000-0005-0000-0000-0000D7220000}"/>
    <cellStyle name="20% - Accent2 7 3 4 4" xfId="42379" xr:uid="{00000000-0005-0000-0000-0000D8220000}"/>
    <cellStyle name="20% - Accent2 7 3 5" xfId="14488" xr:uid="{00000000-0005-0000-0000-0000D9220000}"/>
    <cellStyle name="20% - Accent2 7 3 5 2" xfId="51826" xr:uid="{00000000-0005-0000-0000-0000DA220000}"/>
    <cellStyle name="20% - Accent2 7 3 6" xfId="27985" xr:uid="{00000000-0005-0000-0000-0000DB220000}"/>
    <cellStyle name="20% - Accent2 7 3 7" xfId="38665" xr:uid="{00000000-0005-0000-0000-0000DC220000}"/>
    <cellStyle name="20% - Accent2 7 4" xfId="2676" xr:uid="{00000000-0005-0000-0000-0000DD220000}"/>
    <cellStyle name="20% - Accent2 7 4 2" xfId="10944" xr:uid="{00000000-0005-0000-0000-0000DE220000}"/>
    <cellStyle name="20% - Accent2 7 4 2 2" xfId="24103" xr:uid="{00000000-0005-0000-0000-0000DF220000}"/>
    <cellStyle name="20% - Accent2 7 4 2 2 2" xfId="61441" xr:uid="{00000000-0005-0000-0000-0000E0220000}"/>
    <cellStyle name="20% - Accent2 7 4 2 3" xfId="48282" xr:uid="{00000000-0005-0000-0000-0000E1220000}"/>
    <cellStyle name="20% - Accent2 7 4 3" xfId="6221" xr:uid="{00000000-0005-0000-0000-0000E2220000}"/>
    <cellStyle name="20% - Accent2 7 4 3 2" xfId="19380" xr:uid="{00000000-0005-0000-0000-0000E3220000}"/>
    <cellStyle name="20% - Accent2 7 4 3 2 2" xfId="56718" xr:uid="{00000000-0005-0000-0000-0000E4220000}"/>
    <cellStyle name="20% - Accent2 7 4 3 3" xfId="43559" xr:uid="{00000000-0005-0000-0000-0000E5220000}"/>
    <cellStyle name="20% - Accent2 7 4 4" xfId="15837" xr:uid="{00000000-0005-0000-0000-0000E6220000}"/>
    <cellStyle name="20% - Accent2 7 4 4 2" xfId="53175" xr:uid="{00000000-0005-0000-0000-0000E7220000}"/>
    <cellStyle name="20% - Accent2 7 4 5" xfId="32230" xr:uid="{00000000-0005-0000-0000-0000E8220000}"/>
    <cellStyle name="20% - Accent2 7 4 6" xfId="40014" xr:uid="{00000000-0005-0000-0000-0000E9220000}"/>
    <cellStyle name="20% - Accent2 7 5" xfId="8584" xr:uid="{00000000-0005-0000-0000-0000EA220000}"/>
    <cellStyle name="20% - Accent2 7 5 2" xfId="21743" xr:uid="{00000000-0005-0000-0000-0000EB220000}"/>
    <cellStyle name="20% - Accent2 7 5 2 2" xfId="59081" xr:uid="{00000000-0005-0000-0000-0000EC220000}"/>
    <cellStyle name="20% - Accent2 7 5 3" xfId="34942" xr:uid="{00000000-0005-0000-0000-0000ED220000}"/>
    <cellStyle name="20% - Accent2 7 5 4" xfId="45922" xr:uid="{00000000-0005-0000-0000-0000EE220000}"/>
    <cellStyle name="20% - Accent2 7 6" xfId="3861" xr:uid="{00000000-0005-0000-0000-0000EF220000}"/>
    <cellStyle name="20% - Accent2 7 6 2" xfId="17020" xr:uid="{00000000-0005-0000-0000-0000F0220000}"/>
    <cellStyle name="20% - Accent2 7 6 2 2" xfId="54358" xr:uid="{00000000-0005-0000-0000-0000F1220000}"/>
    <cellStyle name="20% - Accent2 7 6 3" xfId="29518" xr:uid="{00000000-0005-0000-0000-0000F2220000}"/>
    <cellStyle name="20% - Accent2 7 6 4" xfId="41199" xr:uid="{00000000-0005-0000-0000-0000F3220000}"/>
    <cellStyle name="20% - Accent2 7 7" xfId="13308" xr:uid="{00000000-0005-0000-0000-0000F4220000}"/>
    <cellStyle name="20% - Accent2 7 7 2" xfId="50646" xr:uid="{00000000-0005-0000-0000-0000F5220000}"/>
    <cellStyle name="20% - Accent2 7 8" xfId="26636" xr:uid="{00000000-0005-0000-0000-0000F6220000}"/>
    <cellStyle name="20% - Accent2 7 9" xfId="37485" xr:uid="{00000000-0005-0000-0000-0000F7220000}"/>
    <cellStyle name="20% - Accent2 8" xfId="454" xr:uid="{00000000-0005-0000-0000-0000F8220000}"/>
    <cellStyle name="20% - Accent2 8 2" xfId="1636" xr:uid="{00000000-0005-0000-0000-0000F9220000}"/>
    <cellStyle name="20% - Accent2 8 2 2" xfId="7710" xr:uid="{00000000-0005-0000-0000-0000FA220000}"/>
    <cellStyle name="20% - Accent2 8 2 2 2" xfId="12433" xr:uid="{00000000-0005-0000-0000-0000FB220000}"/>
    <cellStyle name="20% - Accent2 8 2 2 2 2" xfId="25592" xr:uid="{00000000-0005-0000-0000-0000FC220000}"/>
    <cellStyle name="20% - Accent2 8 2 2 2 2 2" xfId="62930" xr:uid="{00000000-0005-0000-0000-0000FD220000}"/>
    <cellStyle name="20% - Accent2 8 2 2 2 3" xfId="49771" xr:uid="{00000000-0005-0000-0000-0000FE220000}"/>
    <cellStyle name="20% - Accent2 8 2 2 3" xfId="20869" xr:uid="{00000000-0005-0000-0000-0000FF220000}"/>
    <cellStyle name="20% - Accent2 8 2 2 3 2" xfId="58207" xr:uid="{00000000-0005-0000-0000-000000230000}"/>
    <cellStyle name="20% - Accent2 8 2 2 4" xfId="33888" xr:uid="{00000000-0005-0000-0000-000001230000}"/>
    <cellStyle name="20% - Accent2 8 2 2 5" xfId="45048" xr:uid="{00000000-0005-0000-0000-000002230000}"/>
    <cellStyle name="20% - Accent2 8 2 3" xfId="10073" xr:uid="{00000000-0005-0000-0000-000003230000}"/>
    <cellStyle name="20% - Accent2 8 2 3 2" xfId="23232" xr:uid="{00000000-0005-0000-0000-000004230000}"/>
    <cellStyle name="20% - Accent2 8 2 3 2 2" xfId="60570" xr:uid="{00000000-0005-0000-0000-000005230000}"/>
    <cellStyle name="20% - Accent2 8 2 3 3" xfId="36600" xr:uid="{00000000-0005-0000-0000-000006230000}"/>
    <cellStyle name="20% - Accent2 8 2 3 4" xfId="47411" xr:uid="{00000000-0005-0000-0000-000007230000}"/>
    <cellStyle name="20% - Accent2 8 2 4" xfId="5350" xr:uid="{00000000-0005-0000-0000-000008230000}"/>
    <cellStyle name="20% - Accent2 8 2 4 2" xfId="18509" xr:uid="{00000000-0005-0000-0000-000009230000}"/>
    <cellStyle name="20% - Accent2 8 2 4 2 2" xfId="55847" xr:uid="{00000000-0005-0000-0000-00000A230000}"/>
    <cellStyle name="20% - Accent2 8 2 4 3" xfId="31176" xr:uid="{00000000-0005-0000-0000-00000B230000}"/>
    <cellStyle name="20% - Accent2 8 2 4 4" xfId="42688" xr:uid="{00000000-0005-0000-0000-00000C230000}"/>
    <cellStyle name="20% - Accent2 8 2 5" xfId="14797" xr:uid="{00000000-0005-0000-0000-00000D230000}"/>
    <cellStyle name="20% - Accent2 8 2 5 2" xfId="52135" xr:uid="{00000000-0005-0000-0000-00000E230000}"/>
    <cellStyle name="20% - Accent2 8 2 6" xfId="28294" xr:uid="{00000000-0005-0000-0000-00000F230000}"/>
    <cellStyle name="20% - Accent2 8 2 7" xfId="38974" xr:uid="{00000000-0005-0000-0000-000010230000}"/>
    <cellStyle name="20% - Accent2 8 3" xfId="2985" xr:uid="{00000000-0005-0000-0000-000011230000}"/>
    <cellStyle name="20% - Accent2 8 3 2" xfId="11253" xr:uid="{00000000-0005-0000-0000-000012230000}"/>
    <cellStyle name="20% - Accent2 8 3 2 2" xfId="24412" xr:uid="{00000000-0005-0000-0000-000013230000}"/>
    <cellStyle name="20% - Accent2 8 3 2 2 2" xfId="61750" xr:uid="{00000000-0005-0000-0000-000014230000}"/>
    <cellStyle name="20% - Accent2 8 3 2 3" xfId="48591" xr:uid="{00000000-0005-0000-0000-000015230000}"/>
    <cellStyle name="20% - Accent2 8 3 3" xfId="6530" xr:uid="{00000000-0005-0000-0000-000016230000}"/>
    <cellStyle name="20% - Accent2 8 3 3 2" xfId="19689" xr:uid="{00000000-0005-0000-0000-000017230000}"/>
    <cellStyle name="20% - Accent2 8 3 3 2 2" xfId="57027" xr:uid="{00000000-0005-0000-0000-000018230000}"/>
    <cellStyle name="20% - Accent2 8 3 3 3" xfId="43868" xr:uid="{00000000-0005-0000-0000-000019230000}"/>
    <cellStyle name="20% - Accent2 8 3 4" xfId="16146" xr:uid="{00000000-0005-0000-0000-00001A230000}"/>
    <cellStyle name="20% - Accent2 8 3 4 2" xfId="53484" xr:uid="{00000000-0005-0000-0000-00001B230000}"/>
    <cellStyle name="20% - Accent2 8 3 5" xfId="32539" xr:uid="{00000000-0005-0000-0000-00001C230000}"/>
    <cellStyle name="20% - Accent2 8 3 6" xfId="40323" xr:uid="{00000000-0005-0000-0000-00001D230000}"/>
    <cellStyle name="20% - Accent2 8 4" xfId="8893" xr:uid="{00000000-0005-0000-0000-00001E230000}"/>
    <cellStyle name="20% - Accent2 8 4 2" xfId="22052" xr:uid="{00000000-0005-0000-0000-00001F230000}"/>
    <cellStyle name="20% - Accent2 8 4 2 2" xfId="59390" xr:uid="{00000000-0005-0000-0000-000020230000}"/>
    <cellStyle name="20% - Accent2 8 4 3" xfId="35251" xr:uid="{00000000-0005-0000-0000-000021230000}"/>
    <cellStyle name="20% - Accent2 8 4 4" xfId="46231" xr:uid="{00000000-0005-0000-0000-000022230000}"/>
    <cellStyle name="20% - Accent2 8 5" xfId="4170" xr:uid="{00000000-0005-0000-0000-000023230000}"/>
    <cellStyle name="20% - Accent2 8 5 2" xfId="17329" xr:uid="{00000000-0005-0000-0000-000024230000}"/>
    <cellStyle name="20% - Accent2 8 5 2 2" xfId="54667" xr:uid="{00000000-0005-0000-0000-000025230000}"/>
    <cellStyle name="20% - Accent2 8 5 3" xfId="29827" xr:uid="{00000000-0005-0000-0000-000026230000}"/>
    <cellStyle name="20% - Accent2 8 5 4" xfId="41508" xr:uid="{00000000-0005-0000-0000-000027230000}"/>
    <cellStyle name="20% - Accent2 8 6" xfId="13617" xr:uid="{00000000-0005-0000-0000-000028230000}"/>
    <cellStyle name="20% - Accent2 8 6 2" xfId="50955" xr:uid="{00000000-0005-0000-0000-000029230000}"/>
    <cellStyle name="20% - Accent2 8 7" xfId="26945" xr:uid="{00000000-0005-0000-0000-00002A230000}"/>
    <cellStyle name="20% - Accent2 8 8" xfId="37794" xr:uid="{00000000-0005-0000-0000-00002B230000}"/>
    <cellStyle name="20% - Accent2 9" xfId="285" xr:uid="{00000000-0005-0000-0000-00002C230000}"/>
    <cellStyle name="20% - Accent2 9 2" xfId="1467" xr:uid="{00000000-0005-0000-0000-00002D230000}"/>
    <cellStyle name="20% - Accent2 9 2 2" xfId="7541" xr:uid="{00000000-0005-0000-0000-00002E230000}"/>
    <cellStyle name="20% - Accent2 9 2 2 2" xfId="12264" xr:uid="{00000000-0005-0000-0000-00002F230000}"/>
    <cellStyle name="20% - Accent2 9 2 2 2 2" xfId="25423" xr:uid="{00000000-0005-0000-0000-000030230000}"/>
    <cellStyle name="20% - Accent2 9 2 2 2 2 2" xfId="62761" xr:uid="{00000000-0005-0000-0000-000031230000}"/>
    <cellStyle name="20% - Accent2 9 2 2 2 3" xfId="49602" xr:uid="{00000000-0005-0000-0000-000032230000}"/>
    <cellStyle name="20% - Accent2 9 2 2 3" xfId="20700" xr:uid="{00000000-0005-0000-0000-000033230000}"/>
    <cellStyle name="20% - Accent2 9 2 2 3 2" xfId="58038" xr:uid="{00000000-0005-0000-0000-000034230000}"/>
    <cellStyle name="20% - Accent2 9 2 2 4" xfId="33719" xr:uid="{00000000-0005-0000-0000-000035230000}"/>
    <cellStyle name="20% - Accent2 9 2 2 5" xfId="44879" xr:uid="{00000000-0005-0000-0000-000036230000}"/>
    <cellStyle name="20% - Accent2 9 2 3" xfId="9904" xr:uid="{00000000-0005-0000-0000-000037230000}"/>
    <cellStyle name="20% - Accent2 9 2 3 2" xfId="23063" xr:uid="{00000000-0005-0000-0000-000038230000}"/>
    <cellStyle name="20% - Accent2 9 2 3 2 2" xfId="60401" xr:uid="{00000000-0005-0000-0000-000039230000}"/>
    <cellStyle name="20% - Accent2 9 2 3 3" xfId="36431" xr:uid="{00000000-0005-0000-0000-00003A230000}"/>
    <cellStyle name="20% - Accent2 9 2 3 4" xfId="47242" xr:uid="{00000000-0005-0000-0000-00003B230000}"/>
    <cellStyle name="20% - Accent2 9 2 4" xfId="5181" xr:uid="{00000000-0005-0000-0000-00003C230000}"/>
    <cellStyle name="20% - Accent2 9 2 4 2" xfId="18340" xr:uid="{00000000-0005-0000-0000-00003D230000}"/>
    <cellStyle name="20% - Accent2 9 2 4 2 2" xfId="55678" xr:uid="{00000000-0005-0000-0000-00003E230000}"/>
    <cellStyle name="20% - Accent2 9 2 4 3" xfId="31007" xr:uid="{00000000-0005-0000-0000-00003F230000}"/>
    <cellStyle name="20% - Accent2 9 2 4 4" xfId="42519" xr:uid="{00000000-0005-0000-0000-000040230000}"/>
    <cellStyle name="20% - Accent2 9 2 5" xfId="14628" xr:uid="{00000000-0005-0000-0000-000041230000}"/>
    <cellStyle name="20% - Accent2 9 2 5 2" xfId="51966" xr:uid="{00000000-0005-0000-0000-000042230000}"/>
    <cellStyle name="20% - Accent2 9 2 6" xfId="28125" xr:uid="{00000000-0005-0000-0000-000043230000}"/>
    <cellStyle name="20% - Accent2 9 2 7" xfId="38805" xr:uid="{00000000-0005-0000-0000-000044230000}"/>
    <cellStyle name="20% - Accent2 9 3" xfId="2816" xr:uid="{00000000-0005-0000-0000-000045230000}"/>
    <cellStyle name="20% - Accent2 9 3 2" xfId="11084" xr:uid="{00000000-0005-0000-0000-000046230000}"/>
    <cellStyle name="20% - Accent2 9 3 2 2" xfId="24243" xr:uid="{00000000-0005-0000-0000-000047230000}"/>
    <cellStyle name="20% - Accent2 9 3 2 2 2" xfId="61581" xr:uid="{00000000-0005-0000-0000-000048230000}"/>
    <cellStyle name="20% - Accent2 9 3 2 3" xfId="48422" xr:uid="{00000000-0005-0000-0000-000049230000}"/>
    <cellStyle name="20% - Accent2 9 3 3" xfId="6361" xr:uid="{00000000-0005-0000-0000-00004A230000}"/>
    <cellStyle name="20% - Accent2 9 3 3 2" xfId="19520" xr:uid="{00000000-0005-0000-0000-00004B230000}"/>
    <cellStyle name="20% - Accent2 9 3 3 2 2" xfId="56858" xr:uid="{00000000-0005-0000-0000-00004C230000}"/>
    <cellStyle name="20% - Accent2 9 3 3 3" xfId="43699" xr:uid="{00000000-0005-0000-0000-00004D230000}"/>
    <cellStyle name="20% - Accent2 9 3 4" xfId="15977" xr:uid="{00000000-0005-0000-0000-00004E230000}"/>
    <cellStyle name="20% - Accent2 9 3 4 2" xfId="53315" xr:uid="{00000000-0005-0000-0000-00004F230000}"/>
    <cellStyle name="20% - Accent2 9 3 5" xfId="32370" xr:uid="{00000000-0005-0000-0000-000050230000}"/>
    <cellStyle name="20% - Accent2 9 3 6" xfId="40154" xr:uid="{00000000-0005-0000-0000-000051230000}"/>
    <cellStyle name="20% - Accent2 9 4" xfId="8724" xr:uid="{00000000-0005-0000-0000-000052230000}"/>
    <cellStyle name="20% - Accent2 9 4 2" xfId="21883" xr:uid="{00000000-0005-0000-0000-000053230000}"/>
    <cellStyle name="20% - Accent2 9 4 2 2" xfId="59221" xr:uid="{00000000-0005-0000-0000-000054230000}"/>
    <cellStyle name="20% - Accent2 9 4 3" xfId="35082" xr:uid="{00000000-0005-0000-0000-000055230000}"/>
    <cellStyle name="20% - Accent2 9 4 4" xfId="46062" xr:uid="{00000000-0005-0000-0000-000056230000}"/>
    <cellStyle name="20% - Accent2 9 5" xfId="4001" xr:uid="{00000000-0005-0000-0000-000057230000}"/>
    <cellStyle name="20% - Accent2 9 5 2" xfId="17160" xr:uid="{00000000-0005-0000-0000-000058230000}"/>
    <cellStyle name="20% - Accent2 9 5 2 2" xfId="54498" xr:uid="{00000000-0005-0000-0000-000059230000}"/>
    <cellStyle name="20% - Accent2 9 5 3" xfId="29658" xr:uid="{00000000-0005-0000-0000-00005A230000}"/>
    <cellStyle name="20% - Accent2 9 5 4" xfId="41339" xr:uid="{00000000-0005-0000-0000-00005B230000}"/>
    <cellStyle name="20% - Accent2 9 6" xfId="13448" xr:uid="{00000000-0005-0000-0000-00005C230000}"/>
    <cellStyle name="20% - Accent2 9 6 2" xfId="50786" xr:uid="{00000000-0005-0000-0000-00005D230000}"/>
    <cellStyle name="20% - Accent2 9 7" xfId="26776" xr:uid="{00000000-0005-0000-0000-00005E230000}"/>
    <cellStyle name="20% - Accent2 9 8" xfId="37625" xr:uid="{00000000-0005-0000-0000-00005F230000}"/>
    <cellStyle name="20% - Accent3" xfId="27" builtinId="38" customBuiltin="1"/>
    <cellStyle name="20% - Accent3 10" xfId="708" xr:uid="{00000000-0005-0000-0000-000061230000}"/>
    <cellStyle name="20% - Accent3 10 2" xfId="1890" xr:uid="{00000000-0005-0000-0000-000062230000}"/>
    <cellStyle name="20% - Accent3 10 2 2" xfId="7964" xr:uid="{00000000-0005-0000-0000-000063230000}"/>
    <cellStyle name="20% - Accent3 10 2 2 2" xfId="12687" xr:uid="{00000000-0005-0000-0000-000064230000}"/>
    <cellStyle name="20% - Accent3 10 2 2 2 2" xfId="25846" xr:uid="{00000000-0005-0000-0000-000065230000}"/>
    <cellStyle name="20% - Accent3 10 2 2 2 2 2" xfId="63184" xr:uid="{00000000-0005-0000-0000-000066230000}"/>
    <cellStyle name="20% - Accent3 10 2 2 2 3" xfId="50025" xr:uid="{00000000-0005-0000-0000-000067230000}"/>
    <cellStyle name="20% - Accent3 10 2 2 3" xfId="21123" xr:uid="{00000000-0005-0000-0000-000068230000}"/>
    <cellStyle name="20% - Accent3 10 2 2 3 2" xfId="58461" xr:uid="{00000000-0005-0000-0000-000069230000}"/>
    <cellStyle name="20% - Accent3 10 2 2 4" xfId="34142" xr:uid="{00000000-0005-0000-0000-00006A230000}"/>
    <cellStyle name="20% - Accent3 10 2 2 5" xfId="45302" xr:uid="{00000000-0005-0000-0000-00006B230000}"/>
    <cellStyle name="20% - Accent3 10 2 3" xfId="10327" xr:uid="{00000000-0005-0000-0000-00006C230000}"/>
    <cellStyle name="20% - Accent3 10 2 3 2" xfId="23486" xr:uid="{00000000-0005-0000-0000-00006D230000}"/>
    <cellStyle name="20% - Accent3 10 2 3 2 2" xfId="60824" xr:uid="{00000000-0005-0000-0000-00006E230000}"/>
    <cellStyle name="20% - Accent3 10 2 3 3" xfId="36854" xr:uid="{00000000-0005-0000-0000-00006F230000}"/>
    <cellStyle name="20% - Accent3 10 2 3 4" xfId="47665" xr:uid="{00000000-0005-0000-0000-000070230000}"/>
    <cellStyle name="20% - Accent3 10 2 4" xfId="5604" xr:uid="{00000000-0005-0000-0000-000071230000}"/>
    <cellStyle name="20% - Accent3 10 2 4 2" xfId="18763" xr:uid="{00000000-0005-0000-0000-000072230000}"/>
    <cellStyle name="20% - Accent3 10 2 4 2 2" xfId="56101" xr:uid="{00000000-0005-0000-0000-000073230000}"/>
    <cellStyle name="20% - Accent3 10 2 4 3" xfId="31430" xr:uid="{00000000-0005-0000-0000-000074230000}"/>
    <cellStyle name="20% - Accent3 10 2 4 4" xfId="42942" xr:uid="{00000000-0005-0000-0000-000075230000}"/>
    <cellStyle name="20% - Accent3 10 2 5" xfId="15051" xr:uid="{00000000-0005-0000-0000-000076230000}"/>
    <cellStyle name="20% - Accent3 10 2 5 2" xfId="52389" xr:uid="{00000000-0005-0000-0000-000077230000}"/>
    <cellStyle name="20% - Accent3 10 2 6" xfId="28548" xr:uid="{00000000-0005-0000-0000-000078230000}"/>
    <cellStyle name="20% - Accent3 10 2 7" xfId="39228" xr:uid="{00000000-0005-0000-0000-000079230000}"/>
    <cellStyle name="20% - Accent3 10 3" xfId="3239" xr:uid="{00000000-0005-0000-0000-00007A230000}"/>
    <cellStyle name="20% - Accent3 10 3 2" xfId="11507" xr:uid="{00000000-0005-0000-0000-00007B230000}"/>
    <cellStyle name="20% - Accent3 10 3 2 2" xfId="24666" xr:uid="{00000000-0005-0000-0000-00007C230000}"/>
    <cellStyle name="20% - Accent3 10 3 2 2 2" xfId="62004" xr:uid="{00000000-0005-0000-0000-00007D230000}"/>
    <cellStyle name="20% - Accent3 10 3 2 3" xfId="48845" xr:uid="{00000000-0005-0000-0000-00007E230000}"/>
    <cellStyle name="20% - Accent3 10 3 3" xfId="6784" xr:uid="{00000000-0005-0000-0000-00007F230000}"/>
    <cellStyle name="20% - Accent3 10 3 3 2" xfId="19943" xr:uid="{00000000-0005-0000-0000-000080230000}"/>
    <cellStyle name="20% - Accent3 10 3 3 2 2" xfId="57281" xr:uid="{00000000-0005-0000-0000-000081230000}"/>
    <cellStyle name="20% - Accent3 10 3 3 3" xfId="44122" xr:uid="{00000000-0005-0000-0000-000082230000}"/>
    <cellStyle name="20% - Accent3 10 3 4" xfId="16400" xr:uid="{00000000-0005-0000-0000-000083230000}"/>
    <cellStyle name="20% - Accent3 10 3 4 2" xfId="53738" xr:uid="{00000000-0005-0000-0000-000084230000}"/>
    <cellStyle name="20% - Accent3 10 3 5" xfId="32793" xr:uid="{00000000-0005-0000-0000-000085230000}"/>
    <cellStyle name="20% - Accent3 10 3 6" xfId="40577" xr:uid="{00000000-0005-0000-0000-000086230000}"/>
    <cellStyle name="20% - Accent3 10 4" xfId="9147" xr:uid="{00000000-0005-0000-0000-000087230000}"/>
    <cellStyle name="20% - Accent3 10 4 2" xfId="22306" xr:uid="{00000000-0005-0000-0000-000088230000}"/>
    <cellStyle name="20% - Accent3 10 4 2 2" xfId="59644" xr:uid="{00000000-0005-0000-0000-000089230000}"/>
    <cellStyle name="20% - Accent3 10 4 3" xfId="35505" xr:uid="{00000000-0005-0000-0000-00008A230000}"/>
    <cellStyle name="20% - Accent3 10 4 4" xfId="46485" xr:uid="{00000000-0005-0000-0000-00008B230000}"/>
    <cellStyle name="20% - Accent3 10 5" xfId="4424" xr:uid="{00000000-0005-0000-0000-00008C230000}"/>
    <cellStyle name="20% - Accent3 10 5 2" xfId="17583" xr:uid="{00000000-0005-0000-0000-00008D230000}"/>
    <cellStyle name="20% - Accent3 10 5 2 2" xfId="54921" xr:uid="{00000000-0005-0000-0000-00008E230000}"/>
    <cellStyle name="20% - Accent3 10 5 3" xfId="30081" xr:uid="{00000000-0005-0000-0000-00008F230000}"/>
    <cellStyle name="20% - Accent3 10 5 4" xfId="41762" xr:uid="{00000000-0005-0000-0000-000090230000}"/>
    <cellStyle name="20% - Accent3 10 6" xfId="13871" xr:uid="{00000000-0005-0000-0000-000091230000}"/>
    <cellStyle name="20% - Accent3 10 6 2" xfId="51209" xr:uid="{00000000-0005-0000-0000-000092230000}"/>
    <cellStyle name="20% - Accent3 10 7" xfId="27199" xr:uid="{00000000-0005-0000-0000-000093230000}"/>
    <cellStyle name="20% - Accent3 10 8" xfId="38048" xr:uid="{00000000-0005-0000-0000-000094230000}"/>
    <cellStyle name="20% - Accent3 11" xfId="877" xr:uid="{00000000-0005-0000-0000-000095230000}"/>
    <cellStyle name="20% - Accent3 11 2" xfId="2059" xr:uid="{00000000-0005-0000-0000-000096230000}"/>
    <cellStyle name="20% - Accent3 11 2 2" xfId="8133" xr:uid="{00000000-0005-0000-0000-000097230000}"/>
    <cellStyle name="20% - Accent3 11 2 2 2" xfId="12856" xr:uid="{00000000-0005-0000-0000-000098230000}"/>
    <cellStyle name="20% - Accent3 11 2 2 2 2" xfId="26015" xr:uid="{00000000-0005-0000-0000-000099230000}"/>
    <cellStyle name="20% - Accent3 11 2 2 2 2 2" xfId="63353" xr:uid="{00000000-0005-0000-0000-00009A230000}"/>
    <cellStyle name="20% - Accent3 11 2 2 2 3" xfId="50194" xr:uid="{00000000-0005-0000-0000-00009B230000}"/>
    <cellStyle name="20% - Accent3 11 2 2 3" xfId="21292" xr:uid="{00000000-0005-0000-0000-00009C230000}"/>
    <cellStyle name="20% - Accent3 11 2 2 3 2" xfId="58630" xr:uid="{00000000-0005-0000-0000-00009D230000}"/>
    <cellStyle name="20% - Accent3 11 2 2 4" xfId="34311" xr:uid="{00000000-0005-0000-0000-00009E230000}"/>
    <cellStyle name="20% - Accent3 11 2 2 5" xfId="45471" xr:uid="{00000000-0005-0000-0000-00009F230000}"/>
    <cellStyle name="20% - Accent3 11 2 3" xfId="10496" xr:uid="{00000000-0005-0000-0000-0000A0230000}"/>
    <cellStyle name="20% - Accent3 11 2 3 2" xfId="23655" xr:uid="{00000000-0005-0000-0000-0000A1230000}"/>
    <cellStyle name="20% - Accent3 11 2 3 2 2" xfId="60993" xr:uid="{00000000-0005-0000-0000-0000A2230000}"/>
    <cellStyle name="20% - Accent3 11 2 3 3" xfId="37023" xr:uid="{00000000-0005-0000-0000-0000A3230000}"/>
    <cellStyle name="20% - Accent3 11 2 3 4" xfId="47834" xr:uid="{00000000-0005-0000-0000-0000A4230000}"/>
    <cellStyle name="20% - Accent3 11 2 4" xfId="5773" xr:uid="{00000000-0005-0000-0000-0000A5230000}"/>
    <cellStyle name="20% - Accent3 11 2 4 2" xfId="18932" xr:uid="{00000000-0005-0000-0000-0000A6230000}"/>
    <cellStyle name="20% - Accent3 11 2 4 2 2" xfId="56270" xr:uid="{00000000-0005-0000-0000-0000A7230000}"/>
    <cellStyle name="20% - Accent3 11 2 4 3" xfId="31599" xr:uid="{00000000-0005-0000-0000-0000A8230000}"/>
    <cellStyle name="20% - Accent3 11 2 4 4" xfId="43111" xr:uid="{00000000-0005-0000-0000-0000A9230000}"/>
    <cellStyle name="20% - Accent3 11 2 5" xfId="15220" xr:uid="{00000000-0005-0000-0000-0000AA230000}"/>
    <cellStyle name="20% - Accent3 11 2 5 2" xfId="52558" xr:uid="{00000000-0005-0000-0000-0000AB230000}"/>
    <cellStyle name="20% - Accent3 11 2 6" xfId="28717" xr:uid="{00000000-0005-0000-0000-0000AC230000}"/>
    <cellStyle name="20% - Accent3 11 2 7" xfId="39397" xr:uid="{00000000-0005-0000-0000-0000AD230000}"/>
    <cellStyle name="20% - Accent3 11 3" xfId="3408" xr:uid="{00000000-0005-0000-0000-0000AE230000}"/>
    <cellStyle name="20% - Accent3 11 3 2" xfId="11676" xr:uid="{00000000-0005-0000-0000-0000AF230000}"/>
    <cellStyle name="20% - Accent3 11 3 2 2" xfId="24835" xr:uid="{00000000-0005-0000-0000-0000B0230000}"/>
    <cellStyle name="20% - Accent3 11 3 2 2 2" xfId="62173" xr:uid="{00000000-0005-0000-0000-0000B1230000}"/>
    <cellStyle name="20% - Accent3 11 3 2 3" xfId="49014" xr:uid="{00000000-0005-0000-0000-0000B2230000}"/>
    <cellStyle name="20% - Accent3 11 3 3" xfId="6953" xr:uid="{00000000-0005-0000-0000-0000B3230000}"/>
    <cellStyle name="20% - Accent3 11 3 3 2" xfId="20112" xr:uid="{00000000-0005-0000-0000-0000B4230000}"/>
    <cellStyle name="20% - Accent3 11 3 3 2 2" xfId="57450" xr:uid="{00000000-0005-0000-0000-0000B5230000}"/>
    <cellStyle name="20% - Accent3 11 3 3 3" xfId="44291" xr:uid="{00000000-0005-0000-0000-0000B6230000}"/>
    <cellStyle name="20% - Accent3 11 3 4" xfId="16569" xr:uid="{00000000-0005-0000-0000-0000B7230000}"/>
    <cellStyle name="20% - Accent3 11 3 4 2" xfId="53907" xr:uid="{00000000-0005-0000-0000-0000B8230000}"/>
    <cellStyle name="20% - Accent3 11 3 5" xfId="32962" xr:uid="{00000000-0005-0000-0000-0000B9230000}"/>
    <cellStyle name="20% - Accent3 11 3 6" xfId="40746" xr:uid="{00000000-0005-0000-0000-0000BA230000}"/>
    <cellStyle name="20% - Accent3 11 4" xfId="9316" xr:uid="{00000000-0005-0000-0000-0000BB230000}"/>
    <cellStyle name="20% - Accent3 11 4 2" xfId="22475" xr:uid="{00000000-0005-0000-0000-0000BC230000}"/>
    <cellStyle name="20% - Accent3 11 4 2 2" xfId="59813" xr:uid="{00000000-0005-0000-0000-0000BD230000}"/>
    <cellStyle name="20% - Accent3 11 4 3" xfId="35674" xr:uid="{00000000-0005-0000-0000-0000BE230000}"/>
    <cellStyle name="20% - Accent3 11 4 4" xfId="46654" xr:uid="{00000000-0005-0000-0000-0000BF230000}"/>
    <cellStyle name="20% - Accent3 11 5" xfId="4593" xr:uid="{00000000-0005-0000-0000-0000C0230000}"/>
    <cellStyle name="20% - Accent3 11 5 2" xfId="17752" xr:uid="{00000000-0005-0000-0000-0000C1230000}"/>
    <cellStyle name="20% - Accent3 11 5 2 2" xfId="55090" xr:uid="{00000000-0005-0000-0000-0000C2230000}"/>
    <cellStyle name="20% - Accent3 11 5 3" xfId="30250" xr:uid="{00000000-0005-0000-0000-0000C3230000}"/>
    <cellStyle name="20% - Accent3 11 5 4" xfId="41931" xr:uid="{00000000-0005-0000-0000-0000C4230000}"/>
    <cellStyle name="20% - Accent3 11 6" xfId="14040" xr:uid="{00000000-0005-0000-0000-0000C5230000}"/>
    <cellStyle name="20% - Accent3 11 6 2" xfId="51378" xr:uid="{00000000-0005-0000-0000-0000C6230000}"/>
    <cellStyle name="20% - Accent3 11 7" xfId="27368" xr:uid="{00000000-0005-0000-0000-0000C7230000}"/>
    <cellStyle name="20% - Accent3 11 8" xfId="38217" xr:uid="{00000000-0005-0000-0000-0000C8230000}"/>
    <cellStyle name="20% - Accent3 12" xfId="1048" xr:uid="{00000000-0005-0000-0000-0000C9230000}"/>
    <cellStyle name="20% - Accent3 12 2" xfId="2228" xr:uid="{00000000-0005-0000-0000-0000CA230000}"/>
    <cellStyle name="20% - Accent3 12 2 2" xfId="8302" xr:uid="{00000000-0005-0000-0000-0000CB230000}"/>
    <cellStyle name="20% - Accent3 12 2 2 2" xfId="13025" xr:uid="{00000000-0005-0000-0000-0000CC230000}"/>
    <cellStyle name="20% - Accent3 12 2 2 2 2" xfId="26184" xr:uid="{00000000-0005-0000-0000-0000CD230000}"/>
    <cellStyle name="20% - Accent3 12 2 2 2 2 2" xfId="63522" xr:uid="{00000000-0005-0000-0000-0000CE230000}"/>
    <cellStyle name="20% - Accent3 12 2 2 2 3" xfId="50363" xr:uid="{00000000-0005-0000-0000-0000CF230000}"/>
    <cellStyle name="20% - Accent3 12 2 2 3" xfId="21461" xr:uid="{00000000-0005-0000-0000-0000D0230000}"/>
    <cellStyle name="20% - Accent3 12 2 2 3 2" xfId="58799" xr:uid="{00000000-0005-0000-0000-0000D1230000}"/>
    <cellStyle name="20% - Accent3 12 2 2 4" xfId="34480" xr:uid="{00000000-0005-0000-0000-0000D2230000}"/>
    <cellStyle name="20% - Accent3 12 2 2 5" xfId="45640" xr:uid="{00000000-0005-0000-0000-0000D3230000}"/>
    <cellStyle name="20% - Accent3 12 2 3" xfId="10665" xr:uid="{00000000-0005-0000-0000-0000D4230000}"/>
    <cellStyle name="20% - Accent3 12 2 3 2" xfId="23824" xr:uid="{00000000-0005-0000-0000-0000D5230000}"/>
    <cellStyle name="20% - Accent3 12 2 3 2 2" xfId="61162" xr:uid="{00000000-0005-0000-0000-0000D6230000}"/>
    <cellStyle name="20% - Accent3 12 2 3 3" xfId="37192" xr:uid="{00000000-0005-0000-0000-0000D7230000}"/>
    <cellStyle name="20% - Accent3 12 2 3 4" xfId="48003" xr:uid="{00000000-0005-0000-0000-0000D8230000}"/>
    <cellStyle name="20% - Accent3 12 2 4" xfId="5942" xr:uid="{00000000-0005-0000-0000-0000D9230000}"/>
    <cellStyle name="20% - Accent3 12 2 4 2" xfId="19101" xr:uid="{00000000-0005-0000-0000-0000DA230000}"/>
    <cellStyle name="20% - Accent3 12 2 4 2 2" xfId="56439" xr:uid="{00000000-0005-0000-0000-0000DB230000}"/>
    <cellStyle name="20% - Accent3 12 2 4 3" xfId="31768" xr:uid="{00000000-0005-0000-0000-0000DC230000}"/>
    <cellStyle name="20% - Accent3 12 2 4 4" xfId="43280" xr:uid="{00000000-0005-0000-0000-0000DD230000}"/>
    <cellStyle name="20% - Accent3 12 2 5" xfId="15389" xr:uid="{00000000-0005-0000-0000-0000DE230000}"/>
    <cellStyle name="20% - Accent3 12 2 5 2" xfId="52727" xr:uid="{00000000-0005-0000-0000-0000DF230000}"/>
    <cellStyle name="20% - Accent3 12 2 6" xfId="28886" xr:uid="{00000000-0005-0000-0000-0000E0230000}"/>
    <cellStyle name="20% - Accent3 12 2 7" xfId="39566" xr:uid="{00000000-0005-0000-0000-0000E1230000}"/>
    <cellStyle name="20% - Accent3 12 3" xfId="3577" xr:uid="{00000000-0005-0000-0000-0000E2230000}"/>
    <cellStyle name="20% - Accent3 12 3 2" xfId="11845" xr:uid="{00000000-0005-0000-0000-0000E3230000}"/>
    <cellStyle name="20% - Accent3 12 3 2 2" xfId="25004" xr:uid="{00000000-0005-0000-0000-0000E4230000}"/>
    <cellStyle name="20% - Accent3 12 3 2 2 2" xfId="62342" xr:uid="{00000000-0005-0000-0000-0000E5230000}"/>
    <cellStyle name="20% - Accent3 12 3 2 3" xfId="49183" xr:uid="{00000000-0005-0000-0000-0000E6230000}"/>
    <cellStyle name="20% - Accent3 12 3 3" xfId="7122" xr:uid="{00000000-0005-0000-0000-0000E7230000}"/>
    <cellStyle name="20% - Accent3 12 3 3 2" xfId="20281" xr:uid="{00000000-0005-0000-0000-0000E8230000}"/>
    <cellStyle name="20% - Accent3 12 3 3 2 2" xfId="57619" xr:uid="{00000000-0005-0000-0000-0000E9230000}"/>
    <cellStyle name="20% - Accent3 12 3 3 3" xfId="44460" xr:uid="{00000000-0005-0000-0000-0000EA230000}"/>
    <cellStyle name="20% - Accent3 12 3 4" xfId="16738" xr:uid="{00000000-0005-0000-0000-0000EB230000}"/>
    <cellStyle name="20% - Accent3 12 3 4 2" xfId="54076" xr:uid="{00000000-0005-0000-0000-0000EC230000}"/>
    <cellStyle name="20% - Accent3 12 3 5" xfId="33131" xr:uid="{00000000-0005-0000-0000-0000ED230000}"/>
    <cellStyle name="20% - Accent3 12 3 6" xfId="40915" xr:uid="{00000000-0005-0000-0000-0000EE230000}"/>
    <cellStyle name="20% - Accent3 12 4" xfId="9485" xr:uid="{00000000-0005-0000-0000-0000EF230000}"/>
    <cellStyle name="20% - Accent3 12 4 2" xfId="22644" xr:uid="{00000000-0005-0000-0000-0000F0230000}"/>
    <cellStyle name="20% - Accent3 12 4 2 2" xfId="59982" xr:uid="{00000000-0005-0000-0000-0000F1230000}"/>
    <cellStyle name="20% - Accent3 12 4 3" xfId="35843" xr:uid="{00000000-0005-0000-0000-0000F2230000}"/>
    <cellStyle name="20% - Accent3 12 4 4" xfId="46823" xr:uid="{00000000-0005-0000-0000-0000F3230000}"/>
    <cellStyle name="20% - Accent3 12 5" xfId="4762" xr:uid="{00000000-0005-0000-0000-0000F4230000}"/>
    <cellStyle name="20% - Accent3 12 5 2" xfId="17921" xr:uid="{00000000-0005-0000-0000-0000F5230000}"/>
    <cellStyle name="20% - Accent3 12 5 2 2" xfId="55259" xr:uid="{00000000-0005-0000-0000-0000F6230000}"/>
    <cellStyle name="20% - Accent3 12 5 3" xfId="30419" xr:uid="{00000000-0005-0000-0000-0000F7230000}"/>
    <cellStyle name="20% - Accent3 12 5 4" xfId="42100" xr:uid="{00000000-0005-0000-0000-0000F8230000}"/>
    <cellStyle name="20% - Accent3 12 6" xfId="14209" xr:uid="{00000000-0005-0000-0000-0000F9230000}"/>
    <cellStyle name="20% - Accent3 12 6 2" xfId="51547" xr:uid="{00000000-0005-0000-0000-0000FA230000}"/>
    <cellStyle name="20% - Accent3 12 7" xfId="27537" xr:uid="{00000000-0005-0000-0000-0000FB230000}"/>
    <cellStyle name="20% - Accent3 12 8" xfId="38386" xr:uid="{00000000-0005-0000-0000-0000FC230000}"/>
    <cellStyle name="20% - Accent3 13" xfId="1217" xr:uid="{00000000-0005-0000-0000-0000FD230000}"/>
    <cellStyle name="20% - Accent3 13 2" xfId="2566" xr:uid="{00000000-0005-0000-0000-0000FE230000}"/>
    <cellStyle name="20% - Accent3 13 2 2" xfId="12014" xr:uid="{00000000-0005-0000-0000-0000FF230000}"/>
    <cellStyle name="20% - Accent3 13 2 2 2" xfId="25173" xr:uid="{00000000-0005-0000-0000-000000240000}"/>
    <cellStyle name="20% - Accent3 13 2 2 2 2" xfId="62511" xr:uid="{00000000-0005-0000-0000-000001240000}"/>
    <cellStyle name="20% - Accent3 13 2 2 3" xfId="33469" xr:uid="{00000000-0005-0000-0000-000002240000}"/>
    <cellStyle name="20% - Accent3 13 2 2 4" xfId="49352" xr:uid="{00000000-0005-0000-0000-000003240000}"/>
    <cellStyle name="20% - Accent3 13 2 3" xfId="7291" xr:uid="{00000000-0005-0000-0000-000004240000}"/>
    <cellStyle name="20% - Accent3 13 2 3 2" xfId="20450" xr:uid="{00000000-0005-0000-0000-000005240000}"/>
    <cellStyle name="20% - Accent3 13 2 3 2 2" xfId="57788" xr:uid="{00000000-0005-0000-0000-000006240000}"/>
    <cellStyle name="20% - Accent3 13 2 3 3" xfId="36181" xr:uid="{00000000-0005-0000-0000-000007240000}"/>
    <cellStyle name="20% - Accent3 13 2 3 4" xfId="44629" xr:uid="{00000000-0005-0000-0000-000008240000}"/>
    <cellStyle name="20% - Accent3 13 2 4" xfId="15727" xr:uid="{00000000-0005-0000-0000-000009240000}"/>
    <cellStyle name="20% - Accent3 13 2 4 2" xfId="30757" xr:uid="{00000000-0005-0000-0000-00000A240000}"/>
    <cellStyle name="20% - Accent3 13 2 4 3" xfId="53065" xr:uid="{00000000-0005-0000-0000-00000B240000}"/>
    <cellStyle name="20% - Accent3 13 2 5" xfId="27875" xr:uid="{00000000-0005-0000-0000-00000C240000}"/>
    <cellStyle name="20% - Accent3 13 2 6" xfId="39904" xr:uid="{00000000-0005-0000-0000-00000D240000}"/>
    <cellStyle name="20% - Accent3 13 3" xfId="9654" xr:uid="{00000000-0005-0000-0000-00000E240000}"/>
    <cellStyle name="20% - Accent3 13 3 2" xfId="22813" xr:uid="{00000000-0005-0000-0000-00000F240000}"/>
    <cellStyle name="20% - Accent3 13 3 2 2" xfId="60151" xr:uid="{00000000-0005-0000-0000-000010240000}"/>
    <cellStyle name="20% - Accent3 13 3 3" xfId="32120" xr:uid="{00000000-0005-0000-0000-000011240000}"/>
    <cellStyle name="20% - Accent3 13 3 4" xfId="46992" xr:uid="{00000000-0005-0000-0000-000012240000}"/>
    <cellStyle name="20% - Accent3 13 4" xfId="4931" xr:uid="{00000000-0005-0000-0000-000013240000}"/>
    <cellStyle name="20% - Accent3 13 4 2" xfId="18090" xr:uid="{00000000-0005-0000-0000-000014240000}"/>
    <cellStyle name="20% - Accent3 13 4 2 2" xfId="55428" xr:uid="{00000000-0005-0000-0000-000015240000}"/>
    <cellStyle name="20% - Accent3 13 4 3" xfId="34832" xr:uid="{00000000-0005-0000-0000-000016240000}"/>
    <cellStyle name="20% - Accent3 13 4 4" xfId="42269" xr:uid="{00000000-0005-0000-0000-000017240000}"/>
    <cellStyle name="20% - Accent3 13 5" xfId="14378" xr:uid="{00000000-0005-0000-0000-000018240000}"/>
    <cellStyle name="20% - Accent3 13 5 2" xfId="29408" xr:uid="{00000000-0005-0000-0000-000019240000}"/>
    <cellStyle name="20% - Accent3 13 5 3" xfId="51716" xr:uid="{00000000-0005-0000-0000-00001A240000}"/>
    <cellStyle name="20% - Accent3 13 6" xfId="26526" xr:uid="{00000000-0005-0000-0000-00001B240000}"/>
    <cellStyle name="20% - Accent3 13 7" xfId="38555" xr:uid="{00000000-0005-0000-0000-00001C240000}"/>
    <cellStyle name="20% - Accent3 14" xfId="2397" xr:uid="{00000000-0005-0000-0000-00001D240000}"/>
    <cellStyle name="20% - Accent3 14 2" xfId="10834" xr:uid="{00000000-0005-0000-0000-00001E240000}"/>
    <cellStyle name="20% - Accent3 14 2 2" xfId="23993" xr:uid="{00000000-0005-0000-0000-00001F240000}"/>
    <cellStyle name="20% - Accent3 14 2 2 2" xfId="61331" xr:uid="{00000000-0005-0000-0000-000020240000}"/>
    <cellStyle name="20% - Accent3 14 2 3" xfId="34651" xr:uid="{00000000-0005-0000-0000-000021240000}"/>
    <cellStyle name="20% - Accent3 14 2 4" xfId="48172" xr:uid="{00000000-0005-0000-0000-000022240000}"/>
    <cellStyle name="20% - Accent3 14 3" xfId="6111" xr:uid="{00000000-0005-0000-0000-000023240000}"/>
    <cellStyle name="20% - Accent3 14 3 2" xfId="19270" xr:uid="{00000000-0005-0000-0000-000024240000}"/>
    <cellStyle name="20% - Accent3 14 3 2 2" xfId="56608" xr:uid="{00000000-0005-0000-0000-000025240000}"/>
    <cellStyle name="20% - Accent3 14 3 3" xfId="37363" xr:uid="{00000000-0005-0000-0000-000026240000}"/>
    <cellStyle name="20% - Accent3 14 3 4" xfId="43449" xr:uid="{00000000-0005-0000-0000-000027240000}"/>
    <cellStyle name="20% - Accent3 14 4" xfId="15558" xr:uid="{00000000-0005-0000-0000-000028240000}"/>
    <cellStyle name="20% - Accent3 14 4 2" xfId="31939" xr:uid="{00000000-0005-0000-0000-000029240000}"/>
    <cellStyle name="20% - Accent3 14 4 3" xfId="52896" xr:uid="{00000000-0005-0000-0000-00002A240000}"/>
    <cellStyle name="20% - Accent3 14 5" xfId="29057" xr:uid="{00000000-0005-0000-0000-00002B240000}"/>
    <cellStyle name="20% - Accent3 14 6" xfId="39735" xr:uid="{00000000-0005-0000-0000-00002C240000}"/>
    <cellStyle name="20% - Accent3 15" xfId="8474" xr:uid="{00000000-0005-0000-0000-00002D240000}"/>
    <cellStyle name="20% - Accent3 15 2" xfId="21633" xr:uid="{00000000-0005-0000-0000-00002E240000}"/>
    <cellStyle name="20% - Accent3 15 2 2" xfId="33300" xr:uid="{00000000-0005-0000-0000-00002F240000}"/>
    <cellStyle name="20% - Accent3 15 2 3" xfId="58971" xr:uid="{00000000-0005-0000-0000-000030240000}"/>
    <cellStyle name="20% - Accent3 15 3" xfId="36012" xr:uid="{00000000-0005-0000-0000-000031240000}"/>
    <cellStyle name="20% - Accent3 15 4" xfId="30588" xr:uid="{00000000-0005-0000-0000-000032240000}"/>
    <cellStyle name="20% - Accent3 15 5" xfId="27706" xr:uid="{00000000-0005-0000-0000-000033240000}"/>
    <cellStyle name="20% - Accent3 15 6" xfId="45812" xr:uid="{00000000-0005-0000-0000-000034240000}"/>
    <cellStyle name="20% - Accent3 16" xfId="3751" xr:uid="{00000000-0005-0000-0000-000035240000}"/>
    <cellStyle name="20% - Accent3 16 2" xfId="16910" xr:uid="{00000000-0005-0000-0000-000036240000}"/>
    <cellStyle name="20% - Accent3 16 2 2" xfId="54248" xr:uid="{00000000-0005-0000-0000-000037240000}"/>
    <cellStyle name="20% - Accent3 16 3" xfId="29239" xr:uid="{00000000-0005-0000-0000-000038240000}"/>
    <cellStyle name="20% - Accent3 16 4" xfId="41089" xr:uid="{00000000-0005-0000-0000-000039240000}"/>
    <cellStyle name="20% - Accent3 17" xfId="13198" xr:uid="{00000000-0005-0000-0000-00003A240000}"/>
    <cellStyle name="20% - Accent3 17 2" xfId="31951" xr:uid="{00000000-0005-0000-0000-00003B240000}"/>
    <cellStyle name="20% - Accent3 17 3" xfId="50536" xr:uid="{00000000-0005-0000-0000-00003C240000}"/>
    <cellStyle name="20% - Accent3 18" xfId="34663" xr:uid="{00000000-0005-0000-0000-00003D240000}"/>
    <cellStyle name="20% - Accent3 19" xfId="29070" xr:uid="{00000000-0005-0000-0000-00003E240000}"/>
    <cellStyle name="20% - Accent3 2" xfId="49" xr:uid="{00000000-0005-0000-0000-00003F240000}"/>
    <cellStyle name="20% - Accent3 2 10" xfId="891" xr:uid="{00000000-0005-0000-0000-000040240000}"/>
    <cellStyle name="20% - Accent3 2 10 2" xfId="2073" xr:uid="{00000000-0005-0000-0000-000041240000}"/>
    <cellStyle name="20% - Accent3 2 10 2 2" xfId="8147" xr:uid="{00000000-0005-0000-0000-000042240000}"/>
    <cellStyle name="20% - Accent3 2 10 2 2 2" xfId="12870" xr:uid="{00000000-0005-0000-0000-000043240000}"/>
    <cellStyle name="20% - Accent3 2 10 2 2 2 2" xfId="26029" xr:uid="{00000000-0005-0000-0000-000044240000}"/>
    <cellStyle name="20% - Accent3 2 10 2 2 2 2 2" xfId="63367" xr:uid="{00000000-0005-0000-0000-000045240000}"/>
    <cellStyle name="20% - Accent3 2 10 2 2 2 3" xfId="50208" xr:uid="{00000000-0005-0000-0000-000046240000}"/>
    <cellStyle name="20% - Accent3 2 10 2 2 3" xfId="21306" xr:uid="{00000000-0005-0000-0000-000047240000}"/>
    <cellStyle name="20% - Accent3 2 10 2 2 3 2" xfId="58644" xr:uid="{00000000-0005-0000-0000-000048240000}"/>
    <cellStyle name="20% - Accent3 2 10 2 2 4" xfId="34325" xr:uid="{00000000-0005-0000-0000-000049240000}"/>
    <cellStyle name="20% - Accent3 2 10 2 2 5" xfId="45485" xr:uid="{00000000-0005-0000-0000-00004A240000}"/>
    <cellStyle name="20% - Accent3 2 10 2 3" xfId="10510" xr:uid="{00000000-0005-0000-0000-00004B240000}"/>
    <cellStyle name="20% - Accent3 2 10 2 3 2" xfId="23669" xr:uid="{00000000-0005-0000-0000-00004C240000}"/>
    <cellStyle name="20% - Accent3 2 10 2 3 2 2" xfId="61007" xr:uid="{00000000-0005-0000-0000-00004D240000}"/>
    <cellStyle name="20% - Accent3 2 10 2 3 3" xfId="37037" xr:uid="{00000000-0005-0000-0000-00004E240000}"/>
    <cellStyle name="20% - Accent3 2 10 2 3 4" xfId="47848" xr:uid="{00000000-0005-0000-0000-00004F240000}"/>
    <cellStyle name="20% - Accent3 2 10 2 4" xfId="5787" xr:uid="{00000000-0005-0000-0000-000050240000}"/>
    <cellStyle name="20% - Accent3 2 10 2 4 2" xfId="18946" xr:uid="{00000000-0005-0000-0000-000051240000}"/>
    <cellStyle name="20% - Accent3 2 10 2 4 2 2" xfId="56284" xr:uid="{00000000-0005-0000-0000-000052240000}"/>
    <cellStyle name="20% - Accent3 2 10 2 4 3" xfId="31613" xr:uid="{00000000-0005-0000-0000-000053240000}"/>
    <cellStyle name="20% - Accent3 2 10 2 4 4" xfId="43125" xr:uid="{00000000-0005-0000-0000-000054240000}"/>
    <cellStyle name="20% - Accent3 2 10 2 5" xfId="15234" xr:uid="{00000000-0005-0000-0000-000055240000}"/>
    <cellStyle name="20% - Accent3 2 10 2 5 2" xfId="52572" xr:uid="{00000000-0005-0000-0000-000056240000}"/>
    <cellStyle name="20% - Accent3 2 10 2 6" xfId="28731" xr:uid="{00000000-0005-0000-0000-000057240000}"/>
    <cellStyle name="20% - Accent3 2 10 2 7" xfId="39411" xr:uid="{00000000-0005-0000-0000-000058240000}"/>
    <cellStyle name="20% - Accent3 2 10 3" xfId="3422" xr:uid="{00000000-0005-0000-0000-000059240000}"/>
    <cellStyle name="20% - Accent3 2 10 3 2" xfId="11690" xr:uid="{00000000-0005-0000-0000-00005A240000}"/>
    <cellStyle name="20% - Accent3 2 10 3 2 2" xfId="24849" xr:uid="{00000000-0005-0000-0000-00005B240000}"/>
    <cellStyle name="20% - Accent3 2 10 3 2 2 2" xfId="62187" xr:uid="{00000000-0005-0000-0000-00005C240000}"/>
    <cellStyle name="20% - Accent3 2 10 3 2 3" xfId="49028" xr:uid="{00000000-0005-0000-0000-00005D240000}"/>
    <cellStyle name="20% - Accent3 2 10 3 3" xfId="6967" xr:uid="{00000000-0005-0000-0000-00005E240000}"/>
    <cellStyle name="20% - Accent3 2 10 3 3 2" xfId="20126" xr:uid="{00000000-0005-0000-0000-00005F240000}"/>
    <cellStyle name="20% - Accent3 2 10 3 3 2 2" xfId="57464" xr:uid="{00000000-0005-0000-0000-000060240000}"/>
    <cellStyle name="20% - Accent3 2 10 3 3 3" xfId="44305" xr:uid="{00000000-0005-0000-0000-000061240000}"/>
    <cellStyle name="20% - Accent3 2 10 3 4" xfId="16583" xr:uid="{00000000-0005-0000-0000-000062240000}"/>
    <cellStyle name="20% - Accent3 2 10 3 4 2" xfId="53921" xr:uid="{00000000-0005-0000-0000-000063240000}"/>
    <cellStyle name="20% - Accent3 2 10 3 5" xfId="32976" xr:uid="{00000000-0005-0000-0000-000064240000}"/>
    <cellStyle name="20% - Accent3 2 10 3 6" xfId="40760" xr:uid="{00000000-0005-0000-0000-000065240000}"/>
    <cellStyle name="20% - Accent3 2 10 4" xfId="9330" xr:uid="{00000000-0005-0000-0000-000066240000}"/>
    <cellStyle name="20% - Accent3 2 10 4 2" xfId="22489" xr:uid="{00000000-0005-0000-0000-000067240000}"/>
    <cellStyle name="20% - Accent3 2 10 4 2 2" xfId="59827" xr:uid="{00000000-0005-0000-0000-000068240000}"/>
    <cellStyle name="20% - Accent3 2 10 4 3" xfId="35688" xr:uid="{00000000-0005-0000-0000-000069240000}"/>
    <cellStyle name="20% - Accent3 2 10 4 4" xfId="46668" xr:uid="{00000000-0005-0000-0000-00006A240000}"/>
    <cellStyle name="20% - Accent3 2 10 5" xfId="4607" xr:uid="{00000000-0005-0000-0000-00006B240000}"/>
    <cellStyle name="20% - Accent3 2 10 5 2" xfId="17766" xr:uid="{00000000-0005-0000-0000-00006C240000}"/>
    <cellStyle name="20% - Accent3 2 10 5 2 2" xfId="55104" xr:uid="{00000000-0005-0000-0000-00006D240000}"/>
    <cellStyle name="20% - Accent3 2 10 5 3" xfId="30264" xr:uid="{00000000-0005-0000-0000-00006E240000}"/>
    <cellStyle name="20% - Accent3 2 10 5 4" xfId="41945" xr:uid="{00000000-0005-0000-0000-00006F240000}"/>
    <cellStyle name="20% - Accent3 2 10 6" xfId="14054" xr:uid="{00000000-0005-0000-0000-000070240000}"/>
    <cellStyle name="20% - Accent3 2 10 6 2" xfId="51392" xr:uid="{00000000-0005-0000-0000-000071240000}"/>
    <cellStyle name="20% - Accent3 2 10 7" xfId="27382" xr:uid="{00000000-0005-0000-0000-000072240000}"/>
    <cellStyle name="20% - Accent3 2 10 8" xfId="38231" xr:uid="{00000000-0005-0000-0000-000073240000}"/>
    <cellStyle name="20% - Accent3 2 11" xfId="1062" xr:uid="{00000000-0005-0000-0000-000074240000}"/>
    <cellStyle name="20% - Accent3 2 11 2" xfId="2242" xr:uid="{00000000-0005-0000-0000-000075240000}"/>
    <cellStyle name="20% - Accent3 2 11 2 2" xfId="8316" xr:uid="{00000000-0005-0000-0000-000076240000}"/>
    <cellStyle name="20% - Accent3 2 11 2 2 2" xfId="13039" xr:uid="{00000000-0005-0000-0000-000077240000}"/>
    <cellStyle name="20% - Accent3 2 11 2 2 2 2" xfId="26198" xr:uid="{00000000-0005-0000-0000-000078240000}"/>
    <cellStyle name="20% - Accent3 2 11 2 2 2 2 2" xfId="63536" xr:uid="{00000000-0005-0000-0000-000079240000}"/>
    <cellStyle name="20% - Accent3 2 11 2 2 2 3" xfId="50377" xr:uid="{00000000-0005-0000-0000-00007A240000}"/>
    <cellStyle name="20% - Accent3 2 11 2 2 3" xfId="21475" xr:uid="{00000000-0005-0000-0000-00007B240000}"/>
    <cellStyle name="20% - Accent3 2 11 2 2 3 2" xfId="58813" xr:uid="{00000000-0005-0000-0000-00007C240000}"/>
    <cellStyle name="20% - Accent3 2 11 2 2 4" xfId="34494" xr:uid="{00000000-0005-0000-0000-00007D240000}"/>
    <cellStyle name="20% - Accent3 2 11 2 2 5" xfId="45654" xr:uid="{00000000-0005-0000-0000-00007E240000}"/>
    <cellStyle name="20% - Accent3 2 11 2 3" xfId="10679" xr:uid="{00000000-0005-0000-0000-00007F240000}"/>
    <cellStyle name="20% - Accent3 2 11 2 3 2" xfId="23838" xr:uid="{00000000-0005-0000-0000-000080240000}"/>
    <cellStyle name="20% - Accent3 2 11 2 3 2 2" xfId="61176" xr:uid="{00000000-0005-0000-0000-000081240000}"/>
    <cellStyle name="20% - Accent3 2 11 2 3 3" xfId="37206" xr:uid="{00000000-0005-0000-0000-000082240000}"/>
    <cellStyle name="20% - Accent3 2 11 2 3 4" xfId="48017" xr:uid="{00000000-0005-0000-0000-000083240000}"/>
    <cellStyle name="20% - Accent3 2 11 2 4" xfId="5956" xr:uid="{00000000-0005-0000-0000-000084240000}"/>
    <cellStyle name="20% - Accent3 2 11 2 4 2" xfId="19115" xr:uid="{00000000-0005-0000-0000-000085240000}"/>
    <cellStyle name="20% - Accent3 2 11 2 4 2 2" xfId="56453" xr:uid="{00000000-0005-0000-0000-000086240000}"/>
    <cellStyle name="20% - Accent3 2 11 2 4 3" xfId="31782" xr:uid="{00000000-0005-0000-0000-000087240000}"/>
    <cellStyle name="20% - Accent3 2 11 2 4 4" xfId="43294" xr:uid="{00000000-0005-0000-0000-000088240000}"/>
    <cellStyle name="20% - Accent3 2 11 2 5" xfId="15403" xr:uid="{00000000-0005-0000-0000-000089240000}"/>
    <cellStyle name="20% - Accent3 2 11 2 5 2" xfId="52741" xr:uid="{00000000-0005-0000-0000-00008A240000}"/>
    <cellStyle name="20% - Accent3 2 11 2 6" xfId="28900" xr:uid="{00000000-0005-0000-0000-00008B240000}"/>
    <cellStyle name="20% - Accent3 2 11 2 7" xfId="39580" xr:uid="{00000000-0005-0000-0000-00008C240000}"/>
    <cellStyle name="20% - Accent3 2 11 3" xfId="3591" xr:uid="{00000000-0005-0000-0000-00008D240000}"/>
    <cellStyle name="20% - Accent3 2 11 3 2" xfId="11859" xr:uid="{00000000-0005-0000-0000-00008E240000}"/>
    <cellStyle name="20% - Accent3 2 11 3 2 2" xfId="25018" xr:uid="{00000000-0005-0000-0000-00008F240000}"/>
    <cellStyle name="20% - Accent3 2 11 3 2 2 2" xfId="62356" xr:uid="{00000000-0005-0000-0000-000090240000}"/>
    <cellStyle name="20% - Accent3 2 11 3 2 3" xfId="49197" xr:uid="{00000000-0005-0000-0000-000091240000}"/>
    <cellStyle name="20% - Accent3 2 11 3 3" xfId="7136" xr:uid="{00000000-0005-0000-0000-000092240000}"/>
    <cellStyle name="20% - Accent3 2 11 3 3 2" xfId="20295" xr:uid="{00000000-0005-0000-0000-000093240000}"/>
    <cellStyle name="20% - Accent3 2 11 3 3 2 2" xfId="57633" xr:uid="{00000000-0005-0000-0000-000094240000}"/>
    <cellStyle name="20% - Accent3 2 11 3 3 3" xfId="44474" xr:uid="{00000000-0005-0000-0000-000095240000}"/>
    <cellStyle name="20% - Accent3 2 11 3 4" xfId="16752" xr:uid="{00000000-0005-0000-0000-000096240000}"/>
    <cellStyle name="20% - Accent3 2 11 3 4 2" xfId="54090" xr:uid="{00000000-0005-0000-0000-000097240000}"/>
    <cellStyle name="20% - Accent3 2 11 3 5" xfId="33145" xr:uid="{00000000-0005-0000-0000-000098240000}"/>
    <cellStyle name="20% - Accent3 2 11 3 6" xfId="40929" xr:uid="{00000000-0005-0000-0000-000099240000}"/>
    <cellStyle name="20% - Accent3 2 11 4" xfId="9499" xr:uid="{00000000-0005-0000-0000-00009A240000}"/>
    <cellStyle name="20% - Accent3 2 11 4 2" xfId="22658" xr:uid="{00000000-0005-0000-0000-00009B240000}"/>
    <cellStyle name="20% - Accent3 2 11 4 2 2" xfId="59996" xr:uid="{00000000-0005-0000-0000-00009C240000}"/>
    <cellStyle name="20% - Accent3 2 11 4 3" xfId="35857" xr:uid="{00000000-0005-0000-0000-00009D240000}"/>
    <cellStyle name="20% - Accent3 2 11 4 4" xfId="46837" xr:uid="{00000000-0005-0000-0000-00009E240000}"/>
    <cellStyle name="20% - Accent3 2 11 5" xfId="4776" xr:uid="{00000000-0005-0000-0000-00009F240000}"/>
    <cellStyle name="20% - Accent3 2 11 5 2" xfId="17935" xr:uid="{00000000-0005-0000-0000-0000A0240000}"/>
    <cellStyle name="20% - Accent3 2 11 5 2 2" xfId="55273" xr:uid="{00000000-0005-0000-0000-0000A1240000}"/>
    <cellStyle name="20% - Accent3 2 11 5 3" xfId="30433" xr:uid="{00000000-0005-0000-0000-0000A2240000}"/>
    <cellStyle name="20% - Accent3 2 11 5 4" xfId="42114" xr:uid="{00000000-0005-0000-0000-0000A3240000}"/>
    <cellStyle name="20% - Accent3 2 11 6" xfId="14223" xr:uid="{00000000-0005-0000-0000-0000A4240000}"/>
    <cellStyle name="20% - Accent3 2 11 6 2" xfId="51561" xr:uid="{00000000-0005-0000-0000-0000A5240000}"/>
    <cellStyle name="20% - Accent3 2 11 7" xfId="27551" xr:uid="{00000000-0005-0000-0000-0000A6240000}"/>
    <cellStyle name="20% - Accent3 2 11 8" xfId="38400" xr:uid="{00000000-0005-0000-0000-0000A7240000}"/>
    <cellStyle name="20% - Accent3 2 12" xfId="1231" xr:uid="{00000000-0005-0000-0000-0000A8240000}"/>
    <cellStyle name="20% - Accent3 2 12 2" xfId="2580" xr:uid="{00000000-0005-0000-0000-0000A9240000}"/>
    <cellStyle name="20% - Accent3 2 12 2 2" xfId="12028" xr:uid="{00000000-0005-0000-0000-0000AA240000}"/>
    <cellStyle name="20% - Accent3 2 12 2 2 2" xfId="25187" xr:uid="{00000000-0005-0000-0000-0000AB240000}"/>
    <cellStyle name="20% - Accent3 2 12 2 2 2 2" xfId="62525" xr:uid="{00000000-0005-0000-0000-0000AC240000}"/>
    <cellStyle name="20% - Accent3 2 12 2 2 3" xfId="33483" xr:uid="{00000000-0005-0000-0000-0000AD240000}"/>
    <cellStyle name="20% - Accent3 2 12 2 2 4" xfId="49366" xr:uid="{00000000-0005-0000-0000-0000AE240000}"/>
    <cellStyle name="20% - Accent3 2 12 2 3" xfId="7305" xr:uid="{00000000-0005-0000-0000-0000AF240000}"/>
    <cellStyle name="20% - Accent3 2 12 2 3 2" xfId="20464" xr:uid="{00000000-0005-0000-0000-0000B0240000}"/>
    <cellStyle name="20% - Accent3 2 12 2 3 2 2" xfId="57802" xr:uid="{00000000-0005-0000-0000-0000B1240000}"/>
    <cellStyle name="20% - Accent3 2 12 2 3 3" xfId="36195" xr:uid="{00000000-0005-0000-0000-0000B2240000}"/>
    <cellStyle name="20% - Accent3 2 12 2 3 4" xfId="44643" xr:uid="{00000000-0005-0000-0000-0000B3240000}"/>
    <cellStyle name="20% - Accent3 2 12 2 4" xfId="15741" xr:uid="{00000000-0005-0000-0000-0000B4240000}"/>
    <cellStyle name="20% - Accent3 2 12 2 4 2" xfId="30771" xr:uid="{00000000-0005-0000-0000-0000B5240000}"/>
    <cellStyle name="20% - Accent3 2 12 2 4 3" xfId="53079" xr:uid="{00000000-0005-0000-0000-0000B6240000}"/>
    <cellStyle name="20% - Accent3 2 12 2 5" xfId="27889" xr:uid="{00000000-0005-0000-0000-0000B7240000}"/>
    <cellStyle name="20% - Accent3 2 12 2 6" xfId="39918" xr:uid="{00000000-0005-0000-0000-0000B8240000}"/>
    <cellStyle name="20% - Accent3 2 12 3" xfId="9668" xr:uid="{00000000-0005-0000-0000-0000B9240000}"/>
    <cellStyle name="20% - Accent3 2 12 3 2" xfId="22827" xr:uid="{00000000-0005-0000-0000-0000BA240000}"/>
    <cellStyle name="20% - Accent3 2 12 3 2 2" xfId="60165" xr:uid="{00000000-0005-0000-0000-0000BB240000}"/>
    <cellStyle name="20% - Accent3 2 12 3 3" xfId="32134" xr:uid="{00000000-0005-0000-0000-0000BC240000}"/>
    <cellStyle name="20% - Accent3 2 12 3 4" xfId="47006" xr:uid="{00000000-0005-0000-0000-0000BD240000}"/>
    <cellStyle name="20% - Accent3 2 12 4" xfId="4945" xr:uid="{00000000-0005-0000-0000-0000BE240000}"/>
    <cellStyle name="20% - Accent3 2 12 4 2" xfId="18104" xr:uid="{00000000-0005-0000-0000-0000BF240000}"/>
    <cellStyle name="20% - Accent3 2 12 4 2 2" xfId="55442" xr:uid="{00000000-0005-0000-0000-0000C0240000}"/>
    <cellStyle name="20% - Accent3 2 12 4 3" xfId="34846" xr:uid="{00000000-0005-0000-0000-0000C1240000}"/>
    <cellStyle name="20% - Accent3 2 12 4 4" xfId="42283" xr:uid="{00000000-0005-0000-0000-0000C2240000}"/>
    <cellStyle name="20% - Accent3 2 12 5" xfId="14392" xr:uid="{00000000-0005-0000-0000-0000C3240000}"/>
    <cellStyle name="20% - Accent3 2 12 5 2" xfId="29422" xr:uid="{00000000-0005-0000-0000-0000C4240000}"/>
    <cellStyle name="20% - Accent3 2 12 5 3" xfId="51730" xr:uid="{00000000-0005-0000-0000-0000C5240000}"/>
    <cellStyle name="20% - Accent3 2 12 6" xfId="26540" xr:uid="{00000000-0005-0000-0000-0000C6240000}"/>
    <cellStyle name="20% - Accent3 2 12 7" xfId="38569" xr:uid="{00000000-0005-0000-0000-0000C7240000}"/>
    <cellStyle name="20% - Accent3 2 13" xfId="2411" xr:uid="{00000000-0005-0000-0000-0000C8240000}"/>
    <cellStyle name="20% - Accent3 2 13 2" xfId="10848" xr:uid="{00000000-0005-0000-0000-0000C9240000}"/>
    <cellStyle name="20% - Accent3 2 13 2 2" xfId="24007" xr:uid="{00000000-0005-0000-0000-0000CA240000}"/>
    <cellStyle name="20% - Accent3 2 13 2 2 2" xfId="61345" xr:uid="{00000000-0005-0000-0000-0000CB240000}"/>
    <cellStyle name="20% - Accent3 2 13 2 3" xfId="33314" xr:uid="{00000000-0005-0000-0000-0000CC240000}"/>
    <cellStyle name="20% - Accent3 2 13 2 4" xfId="48186" xr:uid="{00000000-0005-0000-0000-0000CD240000}"/>
    <cellStyle name="20% - Accent3 2 13 3" xfId="6125" xr:uid="{00000000-0005-0000-0000-0000CE240000}"/>
    <cellStyle name="20% - Accent3 2 13 3 2" xfId="19284" xr:uid="{00000000-0005-0000-0000-0000CF240000}"/>
    <cellStyle name="20% - Accent3 2 13 3 2 2" xfId="56622" xr:uid="{00000000-0005-0000-0000-0000D0240000}"/>
    <cellStyle name="20% - Accent3 2 13 3 3" xfId="36026" xr:uid="{00000000-0005-0000-0000-0000D1240000}"/>
    <cellStyle name="20% - Accent3 2 13 3 4" xfId="43463" xr:uid="{00000000-0005-0000-0000-0000D2240000}"/>
    <cellStyle name="20% - Accent3 2 13 4" xfId="15572" xr:uid="{00000000-0005-0000-0000-0000D3240000}"/>
    <cellStyle name="20% - Accent3 2 13 4 2" xfId="30602" xr:uid="{00000000-0005-0000-0000-0000D4240000}"/>
    <cellStyle name="20% - Accent3 2 13 4 3" xfId="52910" xr:uid="{00000000-0005-0000-0000-0000D5240000}"/>
    <cellStyle name="20% - Accent3 2 13 5" xfId="27720" xr:uid="{00000000-0005-0000-0000-0000D6240000}"/>
    <cellStyle name="20% - Accent3 2 13 6" xfId="39749" xr:uid="{00000000-0005-0000-0000-0000D7240000}"/>
    <cellStyle name="20% - Accent3 2 14" xfId="8488" xr:uid="{00000000-0005-0000-0000-0000D8240000}"/>
    <cellStyle name="20% - Accent3 2 14 2" xfId="21647" xr:uid="{00000000-0005-0000-0000-0000D9240000}"/>
    <cellStyle name="20% - Accent3 2 14 2 2" xfId="58985" xr:uid="{00000000-0005-0000-0000-0000DA240000}"/>
    <cellStyle name="20% - Accent3 2 14 3" xfId="29253" xr:uid="{00000000-0005-0000-0000-0000DB240000}"/>
    <cellStyle name="20% - Accent3 2 14 4" xfId="45826" xr:uid="{00000000-0005-0000-0000-0000DC240000}"/>
    <cellStyle name="20% - Accent3 2 15" xfId="3765" xr:uid="{00000000-0005-0000-0000-0000DD240000}"/>
    <cellStyle name="20% - Accent3 2 15 2" xfId="16924" xr:uid="{00000000-0005-0000-0000-0000DE240000}"/>
    <cellStyle name="20% - Accent3 2 15 2 2" xfId="54262" xr:uid="{00000000-0005-0000-0000-0000DF240000}"/>
    <cellStyle name="20% - Accent3 2 15 3" xfId="31965" xr:uid="{00000000-0005-0000-0000-0000E0240000}"/>
    <cellStyle name="20% - Accent3 2 15 4" xfId="41103" xr:uid="{00000000-0005-0000-0000-0000E1240000}"/>
    <cellStyle name="20% - Accent3 2 16" xfId="13212" xr:uid="{00000000-0005-0000-0000-0000E2240000}"/>
    <cellStyle name="20% - Accent3 2 16 2" xfId="34677" xr:uid="{00000000-0005-0000-0000-0000E3240000}"/>
    <cellStyle name="20% - Accent3 2 16 3" xfId="50550" xr:uid="{00000000-0005-0000-0000-0000E4240000}"/>
    <cellStyle name="20% - Accent3 2 17" xfId="29084" xr:uid="{00000000-0005-0000-0000-0000E5240000}"/>
    <cellStyle name="20% - Accent3 2 18" xfId="26371" xr:uid="{00000000-0005-0000-0000-0000E6240000}"/>
    <cellStyle name="20% - Accent3 2 19" xfId="37389" xr:uid="{00000000-0005-0000-0000-0000E7240000}"/>
    <cellStyle name="20% - Accent3 2 2" xfId="105" xr:uid="{00000000-0005-0000-0000-0000E8240000}"/>
    <cellStyle name="20% - Accent3 2 2 10" xfId="8544" xr:uid="{00000000-0005-0000-0000-0000E9240000}"/>
    <cellStyle name="20% - Accent3 2 2 10 2" xfId="21703" xr:uid="{00000000-0005-0000-0000-0000EA240000}"/>
    <cellStyle name="20% - Accent3 2 2 10 2 2" xfId="59041" xr:uid="{00000000-0005-0000-0000-0000EB240000}"/>
    <cellStyle name="20% - Accent3 2 2 10 3" xfId="29281" xr:uid="{00000000-0005-0000-0000-0000EC240000}"/>
    <cellStyle name="20% - Accent3 2 2 10 4" xfId="45882" xr:uid="{00000000-0005-0000-0000-0000ED240000}"/>
    <cellStyle name="20% - Accent3 2 2 11" xfId="3821" xr:uid="{00000000-0005-0000-0000-0000EE240000}"/>
    <cellStyle name="20% - Accent3 2 2 11 2" xfId="16980" xr:uid="{00000000-0005-0000-0000-0000EF240000}"/>
    <cellStyle name="20% - Accent3 2 2 11 2 2" xfId="54318" xr:uid="{00000000-0005-0000-0000-0000F0240000}"/>
    <cellStyle name="20% - Accent3 2 2 11 3" xfId="31993" xr:uid="{00000000-0005-0000-0000-0000F1240000}"/>
    <cellStyle name="20% - Accent3 2 2 11 4" xfId="41159" xr:uid="{00000000-0005-0000-0000-0000F2240000}"/>
    <cellStyle name="20% - Accent3 2 2 12" xfId="13268" xr:uid="{00000000-0005-0000-0000-0000F3240000}"/>
    <cellStyle name="20% - Accent3 2 2 12 2" xfId="34705" xr:uid="{00000000-0005-0000-0000-0000F4240000}"/>
    <cellStyle name="20% - Accent3 2 2 12 3" xfId="50606" xr:uid="{00000000-0005-0000-0000-0000F5240000}"/>
    <cellStyle name="20% - Accent3 2 2 13" xfId="29112" xr:uid="{00000000-0005-0000-0000-0000F6240000}"/>
    <cellStyle name="20% - Accent3 2 2 14" xfId="26399" xr:uid="{00000000-0005-0000-0000-0000F7240000}"/>
    <cellStyle name="20% - Accent3 2 2 15" xfId="37445" xr:uid="{00000000-0005-0000-0000-0000F8240000}"/>
    <cellStyle name="20% - Accent3 2 2 2" xfId="217" xr:uid="{00000000-0005-0000-0000-0000F9240000}"/>
    <cellStyle name="20% - Accent3 2 2 2 10" xfId="3933" xr:uid="{00000000-0005-0000-0000-0000FA240000}"/>
    <cellStyle name="20% - Accent3 2 2 2 10 2" xfId="17092" xr:uid="{00000000-0005-0000-0000-0000FB240000}"/>
    <cellStyle name="20% - Accent3 2 2 2 10 2 2" xfId="54430" xr:uid="{00000000-0005-0000-0000-0000FC240000}"/>
    <cellStyle name="20% - Accent3 2 2 2 10 3" xfId="32078" xr:uid="{00000000-0005-0000-0000-0000FD240000}"/>
    <cellStyle name="20% - Accent3 2 2 2 10 4" xfId="41271" xr:uid="{00000000-0005-0000-0000-0000FE240000}"/>
    <cellStyle name="20% - Accent3 2 2 2 11" xfId="13380" xr:uid="{00000000-0005-0000-0000-0000FF240000}"/>
    <cellStyle name="20% - Accent3 2 2 2 11 2" xfId="34790" xr:uid="{00000000-0005-0000-0000-000000250000}"/>
    <cellStyle name="20% - Accent3 2 2 2 11 3" xfId="50718" xr:uid="{00000000-0005-0000-0000-000001250000}"/>
    <cellStyle name="20% - Accent3 2 2 2 12" xfId="29197" xr:uid="{00000000-0005-0000-0000-000002250000}"/>
    <cellStyle name="20% - Accent3 2 2 2 13" xfId="26484" xr:uid="{00000000-0005-0000-0000-000003250000}"/>
    <cellStyle name="20% - Accent3 2 2 2 14" xfId="37557" xr:uid="{00000000-0005-0000-0000-000004250000}"/>
    <cellStyle name="20% - Accent3 2 2 2 2" xfId="638" xr:uid="{00000000-0005-0000-0000-000005250000}"/>
    <cellStyle name="20% - Accent3 2 2 2 2 2" xfId="1820" xr:uid="{00000000-0005-0000-0000-000006250000}"/>
    <cellStyle name="20% - Accent3 2 2 2 2 2 2" xfId="7894" xr:uid="{00000000-0005-0000-0000-000007250000}"/>
    <cellStyle name="20% - Accent3 2 2 2 2 2 2 2" xfId="12617" xr:uid="{00000000-0005-0000-0000-000008250000}"/>
    <cellStyle name="20% - Accent3 2 2 2 2 2 2 2 2" xfId="25776" xr:uid="{00000000-0005-0000-0000-000009250000}"/>
    <cellStyle name="20% - Accent3 2 2 2 2 2 2 2 2 2" xfId="63114" xr:uid="{00000000-0005-0000-0000-00000A250000}"/>
    <cellStyle name="20% - Accent3 2 2 2 2 2 2 2 3" xfId="49955" xr:uid="{00000000-0005-0000-0000-00000B250000}"/>
    <cellStyle name="20% - Accent3 2 2 2 2 2 2 3" xfId="21053" xr:uid="{00000000-0005-0000-0000-00000C250000}"/>
    <cellStyle name="20% - Accent3 2 2 2 2 2 2 3 2" xfId="58391" xr:uid="{00000000-0005-0000-0000-00000D250000}"/>
    <cellStyle name="20% - Accent3 2 2 2 2 2 2 4" xfId="34072" xr:uid="{00000000-0005-0000-0000-00000E250000}"/>
    <cellStyle name="20% - Accent3 2 2 2 2 2 2 5" xfId="45232" xr:uid="{00000000-0005-0000-0000-00000F250000}"/>
    <cellStyle name="20% - Accent3 2 2 2 2 2 3" xfId="10257" xr:uid="{00000000-0005-0000-0000-000010250000}"/>
    <cellStyle name="20% - Accent3 2 2 2 2 2 3 2" xfId="23416" xr:uid="{00000000-0005-0000-0000-000011250000}"/>
    <cellStyle name="20% - Accent3 2 2 2 2 2 3 2 2" xfId="60754" xr:uid="{00000000-0005-0000-0000-000012250000}"/>
    <cellStyle name="20% - Accent3 2 2 2 2 2 3 3" xfId="36784" xr:uid="{00000000-0005-0000-0000-000013250000}"/>
    <cellStyle name="20% - Accent3 2 2 2 2 2 3 4" xfId="47595" xr:uid="{00000000-0005-0000-0000-000014250000}"/>
    <cellStyle name="20% - Accent3 2 2 2 2 2 4" xfId="5534" xr:uid="{00000000-0005-0000-0000-000015250000}"/>
    <cellStyle name="20% - Accent3 2 2 2 2 2 4 2" xfId="18693" xr:uid="{00000000-0005-0000-0000-000016250000}"/>
    <cellStyle name="20% - Accent3 2 2 2 2 2 4 2 2" xfId="56031" xr:uid="{00000000-0005-0000-0000-000017250000}"/>
    <cellStyle name="20% - Accent3 2 2 2 2 2 4 3" xfId="31360" xr:uid="{00000000-0005-0000-0000-000018250000}"/>
    <cellStyle name="20% - Accent3 2 2 2 2 2 4 4" xfId="42872" xr:uid="{00000000-0005-0000-0000-000019250000}"/>
    <cellStyle name="20% - Accent3 2 2 2 2 2 5" xfId="14981" xr:uid="{00000000-0005-0000-0000-00001A250000}"/>
    <cellStyle name="20% - Accent3 2 2 2 2 2 5 2" xfId="52319" xr:uid="{00000000-0005-0000-0000-00001B250000}"/>
    <cellStyle name="20% - Accent3 2 2 2 2 2 6" xfId="28478" xr:uid="{00000000-0005-0000-0000-00001C250000}"/>
    <cellStyle name="20% - Accent3 2 2 2 2 2 7" xfId="39158" xr:uid="{00000000-0005-0000-0000-00001D250000}"/>
    <cellStyle name="20% - Accent3 2 2 2 2 3" xfId="3169" xr:uid="{00000000-0005-0000-0000-00001E250000}"/>
    <cellStyle name="20% - Accent3 2 2 2 2 3 2" xfId="11437" xr:uid="{00000000-0005-0000-0000-00001F250000}"/>
    <cellStyle name="20% - Accent3 2 2 2 2 3 2 2" xfId="24596" xr:uid="{00000000-0005-0000-0000-000020250000}"/>
    <cellStyle name="20% - Accent3 2 2 2 2 3 2 2 2" xfId="61934" xr:uid="{00000000-0005-0000-0000-000021250000}"/>
    <cellStyle name="20% - Accent3 2 2 2 2 3 2 3" xfId="48775" xr:uid="{00000000-0005-0000-0000-000022250000}"/>
    <cellStyle name="20% - Accent3 2 2 2 2 3 3" xfId="6714" xr:uid="{00000000-0005-0000-0000-000023250000}"/>
    <cellStyle name="20% - Accent3 2 2 2 2 3 3 2" xfId="19873" xr:uid="{00000000-0005-0000-0000-000024250000}"/>
    <cellStyle name="20% - Accent3 2 2 2 2 3 3 2 2" xfId="57211" xr:uid="{00000000-0005-0000-0000-000025250000}"/>
    <cellStyle name="20% - Accent3 2 2 2 2 3 3 3" xfId="44052" xr:uid="{00000000-0005-0000-0000-000026250000}"/>
    <cellStyle name="20% - Accent3 2 2 2 2 3 4" xfId="16330" xr:uid="{00000000-0005-0000-0000-000027250000}"/>
    <cellStyle name="20% - Accent3 2 2 2 2 3 4 2" xfId="53668" xr:uid="{00000000-0005-0000-0000-000028250000}"/>
    <cellStyle name="20% - Accent3 2 2 2 2 3 5" xfId="32723" xr:uid="{00000000-0005-0000-0000-000029250000}"/>
    <cellStyle name="20% - Accent3 2 2 2 2 3 6" xfId="40507" xr:uid="{00000000-0005-0000-0000-00002A250000}"/>
    <cellStyle name="20% - Accent3 2 2 2 2 4" xfId="9077" xr:uid="{00000000-0005-0000-0000-00002B250000}"/>
    <cellStyle name="20% - Accent3 2 2 2 2 4 2" xfId="22236" xr:uid="{00000000-0005-0000-0000-00002C250000}"/>
    <cellStyle name="20% - Accent3 2 2 2 2 4 2 2" xfId="59574" xr:uid="{00000000-0005-0000-0000-00002D250000}"/>
    <cellStyle name="20% - Accent3 2 2 2 2 4 3" xfId="35435" xr:uid="{00000000-0005-0000-0000-00002E250000}"/>
    <cellStyle name="20% - Accent3 2 2 2 2 4 4" xfId="46415" xr:uid="{00000000-0005-0000-0000-00002F250000}"/>
    <cellStyle name="20% - Accent3 2 2 2 2 5" xfId="4354" xr:uid="{00000000-0005-0000-0000-000030250000}"/>
    <cellStyle name="20% - Accent3 2 2 2 2 5 2" xfId="17513" xr:uid="{00000000-0005-0000-0000-000031250000}"/>
    <cellStyle name="20% - Accent3 2 2 2 2 5 2 2" xfId="54851" xr:uid="{00000000-0005-0000-0000-000032250000}"/>
    <cellStyle name="20% - Accent3 2 2 2 2 5 3" xfId="30011" xr:uid="{00000000-0005-0000-0000-000033250000}"/>
    <cellStyle name="20% - Accent3 2 2 2 2 5 4" xfId="41692" xr:uid="{00000000-0005-0000-0000-000034250000}"/>
    <cellStyle name="20% - Accent3 2 2 2 2 6" xfId="13801" xr:uid="{00000000-0005-0000-0000-000035250000}"/>
    <cellStyle name="20% - Accent3 2 2 2 2 6 2" xfId="51139" xr:uid="{00000000-0005-0000-0000-000036250000}"/>
    <cellStyle name="20% - Accent3 2 2 2 2 7" xfId="27129" xr:uid="{00000000-0005-0000-0000-000037250000}"/>
    <cellStyle name="20% - Accent3 2 2 2 2 8" xfId="37978" xr:uid="{00000000-0005-0000-0000-000038250000}"/>
    <cellStyle name="20% - Accent3 2 2 2 3" xfId="414" xr:uid="{00000000-0005-0000-0000-000039250000}"/>
    <cellStyle name="20% - Accent3 2 2 2 3 2" xfId="1596" xr:uid="{00000000-0005-0000-0000-00003A250000}"/>
    <cellStyle name="20% - Accent3 2 2 2 3 2 2" xfId="7670" xr:uid="{00000000-0005-0000-0000-00003B250000}"/>
    <cellStyle name="20% - Accent3 2 2 2 3 2 2 2" xfId="12393" xr:uid="{00000000-0005-0000-0000-00003C250000}"/>
    <cellStyle name="20% - Accent3 2 2 2 3 2 2 2 2" xfId="25552" xr:uid="{00000000-0005-0000-0000-00003D250000}"/>
    <cellStyle name="20% - Accent3 2 2 2 3 2 2 2 2 2" xfId="62890" xr:uid="{00000000-0005-0000-0000-00003E250000}"/>
    <cellStyle name="20% - Accent3 2 2 2 3 2 2 2 3" xfId="49731" xr:uid="{00000000-0005-0000-0000-00003F250000}"/>
    <cellStyle name="20% - Accent3 2 2 2 3 2 2 3" xfId="20829" xr:uid="{00000000-0005-0000-0000-000040250000}"/>
    <cellStyle name="20% - Accent3 2 2 2 3 2 2 3 2" xfId="58167" xr:uid="{00000000-0005-0000-0000-000041250000}"/>
    <cellStyle name="20% - Accent3 2 2 2 3 2 2 4" xfId="33848" xr:uid="{00000000-0005-0000-0000-000042250000}"/>
    <cellStyle name="20% - Accent3 2 2 2 3 2 2 5" xfId="45008" xr:uid="{00000000-0005-0000-0000-000043250000}"/>
    <cellStyle name="20% - Accent3 2 2 2 3 2 3" xfId="10033" xr:uid="{00000000-0005-0000-0000-000044250000}"/>
    <cellStyle name="20% - Accent3 2 2 2 3 2 3 2" xfId="23192" xr:uid="{00000000-0005-0000-0000-000045250000}"/>
    <cellStyle name="20% - Accent3 2 2 2 3 2 3 2 2" xfId="60530" xr:uid="{00000000-0005-0000-0000-000046250000}"/>
    <cellStyle name="20% - Accent3 2 2 2 3 2 3 3" xfId="36560" xr:uid="{00000000-0005-0000-0000-000047250000}"/>
    <cellStyle name="20% - Accent3 2 2 2 3 2 3 4" xfId="47371" xr:uid="{00000000-0005-0000-0000-000048250000}"/>
    <cellStyle name="20% - Accent3 2 2 2 3 2 4" xfId="5310" xr:uid="{00000000-0005-0000-0000-000049250000}"/>
    <cellStyle name="20% - Accent3 2 2 2 3 2 4 2" xfId="18469" xr:uid="{00000000-0005-0000-0000-00004A250000}"/>
    <cellStyle name="20% - Accent3 2 2 2 3 2 4 2 2" xfId="55807" xr:uid="{00000000-0005-0000-0000-00004B250000}"/>
    <cellStyle name="20% - Accent3 2 2 2 3 2 4 3" xfId="31136" xr:uid="{00000000-0005-0000-0000-00004C250000}"/>
    <cellStyle name="20% - Accent3 2 2 2 3 2 4 4" xfId="42648" xr:uid="{00000000-0005-0000-0000-00004D250000}"/>
    <cellStyle name="20% - Accent3 2 2 2 3 2 5" xfId="14757" xr:uid="{00000000-0005-0000-0000-00004E250000}"/>
    <cellStyle name="20% - Accent3 2 2 2 3 2 5 2" xfId="52095" xr:uid="{00000000-0005-0000-0000-00004F250000}"/>
    <cellStyle name="20% - Accent3 2 2 2 3 2 6" xfId="28254" xr:uid="{00000000-0005-0000-0000-000050250000}"/>
    <cellStyle name="20% - Accent3 2 2 2 3 2 7" xfId="38934" xr:uid="{00000000-0005-0000-0000-000051250000}"/>
    <cellStyle name="20% - Accent3 2 2 2 3 3" xfId="2945" xr:uid="{00000000-0005-0000-0000-000052250000}"/>
    <cellStyle name="20% - Accent3 2 2 2 3 3 2" xfId="11213" xr:uid="{00000000-0005-0000-0000-000053250000}"/>
    <cellStyle name="20% - Accent3 2 2 2 3 3 2 2" xfId="24372" xr:uid="{00000000-0005-0000-0000-000054250000}"/>
    <cellStyle name="20% - Accent3 2 2 2 3 3 2 2 2" xfId="61710" xr:uid="{00000000-0005-0000-0000-000055250000}"/>
    <cellStyle name="20% - Accent3 2 2 2 3 3 2 3" xfId="48551" xr:uid="{00000000-0005-0000-0000-000056250000}"/>
    <cellStyle name="20% - Accent3 2 2 2 3 3 3" xfId="6490" xr:uid="{00000000-0005-0000-0000-000057250000}"/>
    <cellStyle name="20% - Accent3 2 2 2 3 3 3 2" xfId="19649" xr:uid="{00000000-0005-0000-0000-000058250000}"/>
    <cellStyle name="20% - Accent3 2 2 2 3 3 3 2 2" xfId="56987" xr:uid="{00000000-0005-0000-0000-000059250000}"/>
    <cellStyle name="20% - Accent3 2 2 2 3 3 3 3" xfId="43828" xr:uid="{00000000-0005-0000-0000-00005A250000}"/>
    <cellStyle name="20% - Accent3 2 2 2 3 3 4" xfId="16106" xr:uid="{00000000-0005-0000-0000-00005B250000}"/>
    <cellStyle name="20% - Accent3 2 2 2 3 3 4 2" xfId="53444" xr:uid="{00000000-0005-0000-0000-00005C250000}"/>
    <cellStyle name="20% - Accent3 2 2 2 3 3 5" xfId="32499" xr:uid="{00000000-0005-0000-0000-00005D250000}"/>
    <cellStyle name="20% - Accent3 2 2 2 3 3 6" xfId="40283" xr:uid="{00000000-0005-0000-0000-00005E250000}"/>
    <cellStyle name="20% - Accent3 2 2 2 3 4" xfId="8853" xr:uid="{00000000-0005-0000-0000-00005F250000}"/>
    <cellStyle name="20% - Accent3 2 2 2 3 4 2" xfId="22012" xr:uid="{00000000-0005-0000-0000-000060250000}"/>
    <cellStyle name="20% - Accent3 2 2 2 3 4 2 2" xfId="59350" xr:uid="{00000000-0005-0000-0000-000061250000}"/>
    <cellStyle name="20% - Accent3 2 2 2 3 4 3" xfId="35211" xr:uid="{00000000-0005-0000-0000-000062250000}"/>
    <cellStyle name="20% - Accent3 2 2 2 3 4 4" xfId="46191" xr:uid="{00000000-0005-0000-0000-000063250000}"/>
    <cellStyle name="20% - Accent3 2 2 2 3 5" xfId="4130" xr:uid="{00000000-0005-0000-0000-000064250000}"/>
    <cellStyle name="20% - Accent3 2 2 2 3 5 2" xfId="17289" xr:uid="{00000000-0005-0000-0000-000065250000}"/>
    <cellStyle name="20% - Accent3 2 2 2 3 5 2 2" xfId="54627" xr:uid="{00000000-0005-0000-0000-000066250000}"/>
    <cellStyle name="20% - Accent3 2 2 2 3 5 3" xfId="29787" xr:uid="{00000000-0005-0000-0000-000067250000}"/>
    <cellStyle name="20% - Accent3 2 2 2 3 5 4" xfId="41468" xr:uid="{00000000-0005-0000-0000-000068250000}"/>
    <cellStyle name="20% - Accent3 2 2 2 3 6" xfId="13577" xr:uid="{00000000-0005-0000-0000-000069250000}"/>
    <cellStyle name="20% - Accent3 2 2 2 3 6 2" xfId="50915" xr:uid="{00000000-0005-0000-0000-00006A250000}"/>
    <cellStyle name="20% - Accent3 2 2 2 3 7" xfId="26905" xr:uid="{00000000-0005-0000-0000-00006B250000}"/>
    <cellStyle name="20% - Accent3 2 2 2 3 8" xfId="37754" xr:uid="{00000000-0005-0000-0000-00006C250000}"/>
    <cellStyle name="20% - Accent3 2 2 2 4" xfId="835" xr:uid="{00000000-0005-0000-0000-00006D250000}"/>
    <cellStyle name="20% - Accent3 2 2 2 4 2" xfId="2017" xr:uid="{00000000-0005-0000-0000-00006E250000}"/>
    <cellStyle name="20% - Accent3 2 2 2 4 2 2" xfId="8091" xr:uid="{00000000-0005-0000-0000-00006F250000}"/>
    <cellStyle name="20% - Accent3 2 2 2 4 2 2 2" xfId="12814" xr:uid="{00000000-0005-0000-0000-000070250000}"/>
    <cellStyle name="20% - Accent3 2 2 2 4 2 2 2 2" xfId="25973" xr:uid="{00000000-0005-0000-0000-000071250000}"/>
    <cellStyle name="20% - Accent3 2 2 2 4 2 2 2 2 2" xfId="63311" xr:uid="{00000000-0005-0000-0000-000072250000}"/>
    <cellStyle name="20% - Accent3 2 2 2 4 2 2 2 3" xfId="50152" xr:uid="{00000000-0005-0000-0000-000073250000}"/>
    <cellStyle name="20% - Accent3 2 2 2 4 2 2 3" xfId="21250" xr:uid="{00000000-0005-0000-0000-000074250000}"/>
    <cellStyle name="20% - Accent3 2 2 2 4 2 2 3 2" xfId="58588" xr:uid="{00000000-0005-0000-0000-000075250000}"/>
    <cellStyle name="20% - Accent3 2 2 2 4 2 2 4" xfId="34269" xr:uid="{00000000-0005-0000-0000-000076250000}"/>
    <cellStyle name="20% - Accent3 2 2 2 4 2 2 5" xfId="45429" xr:uid="{00000000-0005-0000-0000-000077250000}"/>
    <cellStyle name="20% - Accent3 2 2 2 4 2 3" xfId="10454" xr:uid="{00000000-0005-0000-0000-000078250000}"/>
    <cellStyle name="20% - Accent3 2 2 2 4 2 3 2" xfId="23613" xr:uid="{00000000-0005-0000-0000-000079250000}"/>
    <cellStyle name="20% - Accent3 2 2 2 4 2 3 2 2" xfId="60951" xr:uid="{00000000-0005-0000-0000-00007A250000}"/>
    <cellStyle name="20% - Accent3 2 2 2 4 2 3 3" xfId="36981" xr:uid="{00000000-0005-0000-0000-00007B250000}"/>
    <cellStyle name="20% - Accent3 2 2 2 4 2 3 4" xfId="47792" xr:uid="{00000000-0005-0000-0000-00007C250000}"/>
    <cellStyle name="20% - Accent3 2 2 2 4 2 4" xfId="5731" xr:uid="{00000000-0005-0000-0000-00007D250000}"/>
    <cellStyle name="20% - Accent3 2 2 2 4 2 4 2" xfId="18890" xr:uid="{00000000-0005-0000-0000-00007E250000}"/>
    <cellStyle name="20% - Accent3 2 2 2 4 2 4 2 2" xfId="56228" xr:uid="{00000000-0005-0000-0000-00007F250000}"/>
    <cellStyle name="20% - Accent3 2 2 2 4 2 4 3" xfId="31557" xr:uid="{00000000-0005-0000-0000-000080250000}"/>
    <cellStyle name="20% - Accent3 2 2 2 4 2 4 4" xfId="43069" xr:uid="{00000000-0005-0000-0000-000081250000}"/>
    <cellStyle name="20% - Accent3 2 2 2 4 2 5" xfId="15178" xr:uid="{00000000-0005-0000-0000-000082250000}"/>
    <cellStyle name="20% - Accent3 2 2 2 4 2 5 2" xfId="52516" xr:uid="{00000000-0005-0000-0000-000083250000}"/>
    <cellStyle name="20% - Accent3 2 2 2 4 2 6" xfId="28675" xr:uid="{00000000-0005-0000-0000-000084250000}"/>
    <cellStyle name="20% - Accent3 2 2 2 4 2 7" xfId="39355" xr:uid="{00000000-0005-0000-0000-000085250000}"/>
    <cellStyle name="20% - Accent3 2 2 2 4 3" xfId="3366" xr:uid="{00000000-0005-0000-0000-000086250000}"/>
    <cellStyle name="20% - Accent3 2 2 2 4 3 2" xfId="11634" xr:uid="{00000000-0005-0000-0000-000087250000}"/>
    <cellStyle name="20% - Accent3 2 2 2 4 3 2 2" xfId="24793" xr:uid="{00000000-0005-0000-0000-000088250000}"/>
    <cellStyle name="20% - Accent3 2 2 2 4 3 2 2 2" xfId="62131" xr:uid="{00000000-0005-0000-0000-000089250000}"/>
    <cellStyle name="20% - Accent3 2 2 2 4 3 2 3" xfId="48972" xr:uid="{00000000-0005-0000-0000-00008A250000}"/>
    <cellStyle name="20% - Accent3 2 2 2 4 3 3" xfId="6911" xr:uid="{00000000-0005-0000-0000-00008B250000}"/>
    <cellStyle name="20% - Accent3 2 2 2 4 3 3 2" xfId="20070" xr:uid="{00000000-0005-0000-0000-00008C250000}"/>
    <cellStyle name="20% - Accent3 2 2 2 4 3 3 2 2" xfId="57408" xr:uid="{00000000-0005-0000-0000-00008D250000}"/>
    <cellStyle name="20% - Accent3 2 2 2 4 3 3 3" xfId="44249" xr:uid="{00000000-0005-0000-0000-00008E250000}"/>
    <cellStyle name="20% - Accent3 2 2 2 4 3 4" xfId="16527" xr:uid="{00000000-0005-0000-0000-00008F250000}"/>
    <cellStyle name="20% - Accent3 2 2 2 4 3 4 2" xfId="53865" xr:uid="{00000000-0005-0000-0000-000090250000}"/>
    <cellStyle name="20% - Accent3 2 2 2 4 3 5" xfId="32920" xr:uid="{00000000-0005-0000-0000-000091250000}"/>
    <cellStyle name="20% - Accent3 2 2 2 4 3 6" xfId="40704" xr:uid="{00000000-0005-0000-0000-000092250000}"/>
    <cellStyle name="20% - Accent3 2 2 2 4 4" xfId="9274" xr:uid="{00000000-0005-0000-0000-000093250000}"/>
    <cellStyle name="20% - Accent3 2 2 2 4 4 2" xfId="22433" xr:uid="{00000000-0005-0000-0000-000094250000}"/>
    <cellStyle name="20% - Accent3 2 2 2 4 4 2 2" xfId="59771" xr:uid="{00000000-0005-0000-0000-000095250000}"/>
    <cellStyle name="20% - Accent3 2 2 2 4 4 3" xfId="35632" xr:uid="{00000000-0005-0000-0000-000096250000}"/>
    <cellStyle name="20% - Accent3 2 2 2 4 4 4" xfId="46612" xr:uid="{00000000-0005-0000-0000-000097250000}"/>
    <cellStyle name="20% - Accent3 2 2 2 4 5" xfId="4551" xr:uid="{00000000-0005-0000-0000-000098250000}"/>
    <cellStyle name="20% - Accent3 2 2 2 4 5 2" xfId="17710" xr:uid="{00000000-0005-0000-0000-000099250000}"/>
    <cellStyle name="20% - Accent3 2 2 2 4 5 2 2" xfId="55048" xr:uid="{00000000-0005-0000-0000-00009A250000}"/>
    <cellStyle name="20% - Accent3 2 2 2 4 5 3" xfId="30208" xr:uid="{00000000-0005-0000-0000-00009B250000}"/>
    <cellStyle name="20% - Accent3 2 2 2 4 5 4" xfId="41889" xr:uid="{00000000-0005-0000-0000-00009C250000}"/>
    <cellStyle name="20% - Accent3 2 2 2 4 6" xfId="13998" xr:uid="{00000000-0005-0000-0000-00009D250000}"/>
    <cellStyle name="20% - Accent3 2 2 2 4 6 2" xfId="51336" xr:uid="{00000000-0005-0000-0000-00009E250000}"/>
    <cellStyle name="20% - Accent3 2 2 2 4 7" xfId="27326" xr:uid="{00000000-0005-0000-0000-00009F250000}"/>
    <cellStyle name="20% - Accent3 2 2 2 4 8" xfId="38175" xr:uid="{00000000-0005-0000-0000-0000A0250000}"/>
    <cellStyle name="20% - Accent3 2 2 2 5" xfId="1004" xr:uid="{00000000-0005-0000-0000-0000A1250000}"/>
    <cellStyle name="20% - Accent3 2 2 2 5 2" xfId="2186" xr:uid="{00000000-0005-0000-0000-0000A2250000}"/>
    <cellStyle name="20% - Accent3 2 2 2 5 2 2" xfId="8260" xr:uid="{00000000-0005-0000-0000-0000A3250000}"/>
    <cellStyle name="20% - Accent3 2 2 2 5 2 2 2" xfId="12983" xr:uid="{00000000-0005-0000-0000-0000A4250000}"/>
    <cellStyle name="20% - Accent3 2 2 2 5 2 2 2 2" xfId="26142" xr:uid="{00000000-0005-0000-0000-0000A5250000}"/>
    <cellStyle name="20% - Accent3 2 2 2 5 2 2 2 2 2" xfId="63480" xr:uid="{00000000-0005-0000-0000-0000A6250000}"/>
    <cellStyle name="20% - Accent3 2 2 2 5 2 2 2 3" xfId="50321" xr:uid="{00000000-0005-0000-0000-0000A7250000}"/>
    <cellStyle name="20% - Accent3 2 2 2 5 2 2 3" xfId="21419" xr:uid="{00000000-0005-0000-0000-0000A8250000}"/>
    <cellStyle name="20% - Accent3 2 2 2 5 2 2 3 2" xfId="58757" xr:uid="{00000000-0005-0000-0000-0000A9250000}"/>
    <cellStyle name="20% - Accent3 2 2 2 5 2 2 4" xfId="34438" xr:uid="{00000000-0005-0000-0000-0000AA250000}"/>
    <cellStyle name="20% - Accent3 2 2 2 5 2 2 5" xfId="45598" xr:uid="{00000000-0005-0000-0000-0000AB250000}"/>
    <cellStyle name="20% - Accent3 2 2 2 5 2 3" xfId="10623" xr:uid="{00000000-0005-0000-0000-0000AC250000}"/>
    <cellStyle name="20% - Accent3 2 2 2 5 2 3 2" xfId="23782" xr:uid="{00000000-0005-0000-0000-0000AD250000}"/>
    <cellStyle name="20% - Accent3 2 2 2 5 2 3 2 2" xfId="61120" xr:uid="{00000000-0005-0000-0000-0000AE250000}"/>
    <cellStyle name="20% - Accent3 2 2 2 5 2 3 3" xfId="37150" xr:uid="{00000000-0005-0000-0000-0000AF250000}"/>
    <cellStyle name="20% - Accent3 2 2 2 5 2 3 4" xfId="47961" xr:uid="{00000000-0005-0000-0000-0000B0250000}"/>
    <cellStyle name="20% - Accent3 2 2 2 5 2 4" xfId="5900" xr:uid="{00000000-0005-0000-0000-0000B1250000}"/>
    <cellStyle name="20% - Accent3 2 2 2 5 2 4 2" xfId="19059" xr:uid="{00000000-0005-0000-0000-0000B2250000}"/>
    <cellStyle name="20% - Accent3 2 2 2 5 2 4 2 2" xfId="56397" xr:uid="{00000000-0005-0000-0000-0000B3250000}"/>
    <cellStyle name="20% - Accent3 2 2 2 5 2 4 3" xfId="31726" xr:uid="{00000000-0005-0000-0000-0000B4250000}"/>
    <cellStyle name="20% - Accent3 2 2 2 5 2 4 4" xfId="43238" xr:uid="{00000000-0005-0000-0000-0000B5250000}"/>
    <cellStyle name="20% - Accent3 2 2 2 5 2 5" xfId="15347" xr:uid="{00000000-0005-0000-0000-0000B6250000}"/>
    <cellStyle name="20% - Accent3 2 2 2 5 2 5 2" xfId="52685" xr:uid="{00000000-0005-0000-0000-0000B7250000}"/>
    <cellStyle name="20% - Accent3 2 2 2 5 2 6" xfId="28844" xr:uid="{00000000-0005-0000-0000-0000B8250000}"/>
    <cellStyle name="20% - Accent3 2 2 2 5 2 7" xfId="39524" xr:uid="{00000000-0005-0000-0000-0000B9250000}"/>
    <cellStyle name="20% - Accent3 2 2 2 5 3" xfId="3535" xr:uid="{00000000-0005-0000-0000-0000BA250000}"/>
    <cellStyle name="20% - Accent3 2 2 2 5 3 2" xfId="11803" xr:uid="{00000000-0005-0000-0000-0000BB250000}"/>
    <cellStyle name="20% - Accent3 2 2 2 5 3 2 2" xfId="24962" xr:uid="{00000000-0005-0000-0000-0000BC250000}"/>
    <cellStyle name="20% - Accent3 2 2 2 5 3 2 2 2" xfId="62300" xr:uid="{00000000-0005-0000-0000-0000BD250000}"/>
    <cellStyle name="20% - Accent3 2 2 2 5 3 2 3" xfId="49141" xr:uid="{00000000-0005-0000-0000-0000BE250000}"/>
    <cellStyle name="20% - Accent3 2 2 2 5 3 3" xfId="7080" xr:uid="{00000000-0005-0000-0000-0000BF250000}"/>
    <cellStyle name="20% - Accent3 2 2 2 5 3 3 2" xfId="20239" xr:uid="{00000000-0005-0000-0000-0000C0250000}"/>
    <cellStyle name="20% - Accent3 2 2 2 5 3 3 2 2" xfId="57577" xr:uid="{00000000-0005-0000-0000-0000C1250000}"/>
    <cellStyle name="20% - Accent3 2 2 2 5 3 3 3" xfId="44418" xr:uid="{00000000-0005-0000-0000-0000C2250000}"/>
    <cellStyle name="20% - Accent3 2 2 2 5 3 4" xfId="16696" xr:uid="{00000000-0005-0000-0000-0000C3250000}"/>
    <cellStyle name="20% - Accent3 2 2 2 5 3 4 2" xfId="54034" xr:uid="{00000000-0005-0000-0000-0000C4250000}"/>
    <cellStyle name="20% - Accent3 2 2 2 5 3 5" xfId="33089" xr:uid="{00000000-0005-0000-0000-0000C5250000}"/>
    <cellStyle name="20% - Accent3 2 2 2 5 3 6" xfId="40873" xr:uid="{00000000-0005-0000-0000-0000C6250000}"/>
    <cellStyle name="20% - Accent3 2 2 2 5 4" xfId="9443" xr:uid="{00000000-0005-0000-0000-0000C7250000}"/>
    <cellStyle name="20% - Accent3 2 2 2 5 4 2" xfId="22602" xr:uid="{00000000-0005-0000-0000-0000C8250000}"/>
    <cellStyle name="20% - Accent3 2 2 2 5 4 2 2" xfId="59940" xr:uid="{00000000-0005-0000-0000-0000C9250000}"/>
    <cellStyle name="20% - Accent3 2 2 2 5 4 3" xfId="35801" xr:uid="{00000000-0005-0000-0000-0000CA250000}"/>
    <cellStyle name="20% - Accent3 2 2 2 5 4 4" xfId="46781" xr:uid="{00000000-0005-0000-0000-0000CB250000}"/>
    <cellStyle name="20% - Accent3 2 2 2 5 5" xfId="4720" xr:uid="{00000000-0005-0000-0000-0000CC250000}"/>
    <cellStyle name="20% - Accent3 2 2 2 5 5 2" xfId="17879" xr:uid="{00000000-0005-0000-0000-0000CD250000}"/>
    <cellStyle name="20% - Accent3 2 2 2 5 5 2 2" xfId="55217" xr:uid="{00000000-0005-0000-0000-0000CE250000}"/>
    <cellStyle name="20% - Accent3 2 2 2 5 5 3" xfId="30377" xr:uid="{00000000-0005-0000-0000-0000CF250000}"/>
    <cellStyle name="20% - Accent3 2 2 2 5 5 4" xfId="42058" xr:uid="{00000000-0005-0000-0000-0000D0250000}"/>
    <cellStyle name="20% - Accent3 2 2 2 5 6" xfId="14167" xr:uid="{00000000-0005-0000-0000-0000D1250000}"/>
    <cellStyle name="20% - Accent3 2 2 2 5 6 2" xfId="51505" xr:uid="{00000000-0005-0000-0000-0000D2250000}"/>
    <cellStyle name="20% - Accent3 2 2 2 5 7" xfId="27495" xr:uid="{00000000-0005-0000-0000-0000D3250000}"/>
    <cellStyle name="20% - Accent3 2 2 2 5 8" xfId="38344" xr:uid="{00000000-0005-0000-0000-0000D4250000}"/>
    <cellStyle name="20% - Accent3 2 2 2 6" xfId="1175" xr:uid="{00000000-0005-0000-0000-0000D5250000}"/>
    <cellStyle name="20% - Accent3 2 2 2 6 2" xfId="2355" xr:uid="{00000000-0005-0000-0000-0000D6250000}"/>
    <cellStyle name="20% - Accent3 2 2 2 6 2 2" xfId="8429" xr:uid="{00000000-0005-0000-0000-0000D7250000}"/>
    <cellStyle name="20% - Accent3 2 2 2 6 2 2 2" xfId="13152" xr:uid="{00000000-0005-0000-0000-0000D8250000}"/>
    <cellStyle name="20% - Accent3 2 2 2 6 2 2 2 2" xfId="26311" xr:uid="{00000000-0005-0000-0000-0000D9250000}"/>
    <cellStyle name="20% - Accent3 2 2 2 6 2 2 2 2 2" xfId="63649" xr:uid="{00000000-0005-0000-0000-0000DA250000}"/>
    <cellStyle name="20% - Accent3 2 2 2 6 2 2 2 3" xfId="50490" xr:uid="{00000000-0005-0000-0000-0000DB250000}"/>
    <cellStyle name="20% - Accent3 2 2 2 6 2 2 3" xfId="21588" xr:uid="{00000000-0005-0000-0000-0000DC250000}"/>
    <cellStyle name="20% - Accent3 2 2 2 6 2 2 3 2" xfId="58926" xr:uid="{00000000-0005-0000-0000-0000DD250000}"/>
    <cellStyle name="20% - Accent3 2 2 2 6 2 2 4" xfId="34607" xr:uid="{00000000-0005-0000-0000-0000DE250000}"/>
    <cellStyle name="20% - Accent3 2 2 2 6 2 2 5" xfId="45767" xr:uid="{00000000-0005-0000-0000-0000DF250000}"/>
    <cellStyle name="20% - Accent3 2 2 2 6 2 3" xfId="10792" xr:uid="{00000000-0005-0000-0000-0000E0250000}"/>
    <cellStyle name="20% - Accent3 2 2 2 6 2 3 2" xfId="23951" xr:uid="{00000000-0005-0000-0000-0000E1250000}"/>
    <cellStyle name="20% - Accent3 2 2 2 6 2 3 2 2" xfId="61289" xr:uid="{00000000-0005-0000-0000-0000E2250000}"/>
    <cellStyle name="20% - Accent3 2 2 2 6 2 3 3" xfId="37319" xr:uid="{00000000-0005-0000-0000-0000E3250000}"/>
    <cellStyle name="20% - Accent3 2 2 2 6 2 3 4" xfId="48130" xr:uid="{00000000-0005-0000-0000-0000E4250000}"/>
    <cellStyle name="20% - Accent3 2 2 2 6 2 4" xfId="6069" xr:uid="{00000000-0005-0000-0000-0000E5250000}"/>
    <cellStyle name="20% - Accent3 2 2 2 6 2 4 2" xfId="19228" xr:uid="{00000000-0005-0000-0000-0000E6250000}"/>
    <cellStyle name="20% - Accent3 2 2 2 6 2 4 2 2" xfId="56566" xr:uid="{00000000-0005-0000-0000-0000E7250000}"/>
    <cellStyle name="20% - Accent3 2 2 2 6 2 4 3" xfId="31895" xr:uid="{00000000-0005-0000-0000-0000E8250000}"/>
    <cellStyle name="20% - Accent3 2 2 2 6 2 4 4" xfId="43407" xr:uid="{00000000-0005-0000-0000-0000E9250000}"/>
    <cellStyle name="20% - Accent3 2 2 2 6 2 5" xfId="15516" xr:uid="{00000000-0005-0000-0000-0000EA250000}"/>
    <cellStyle name="20% - Accent3 2 2 2 6 2 5 2" xfId="52854" xr:uid="{00000000-0005-0000-0000-0000EB250000}"/>
    <cellStyle name="20% - Accent3 2 2 2 6 2 6" xfId="29013" xr:uid="{00000000-0005-0000-0000-0000EC250000}"/>
    <cellStyle name="20% - Accent3 2 2 2 6 2 7" xfId="39693" xr:uid="{00000000-0005-0000-0000-0000ED250000}"/>
    <cellStyle name="20% - Accent3 2 2 2 6 3" xfId="3704" xr:uid="{00000000-0005-0000-0000-0000EE250000}"/>
    <cellStyle name="20% - Accent3 2 2 2 6 3 2" xfId="11972" xr:uid="{00000000-0005-0000-0000-0000EF250000}"/>
    <cellStyle name="20% - Accent3 2 2 2 6 3 2 2" xfId="25131" xr:uid="{00000000-0005-0000-0000-0000F0250000}"/>
    <cellStyle name="20% - Accent3 2 2 2 6 3 2 2 2" xfId="62469" xr:uid="{00000000-0005-0000-0000-0000F1250000}"/>
    <cellStyle name="20% - Accent3 2 2 2 6 3 2 3" xfId="49310" xr:uid="{00000000-0005-0000-0000-0000F2250000}"/>
    <cellStyle name="20% - Accent3 2 2 2 6 3 3" xfId="7249" xr:uid="{00000000-0005-0000-0000-0000F3250000}"/>
    <cellStyle name="20% - Accent3 2 2 2 6 3 3 2" xfId="20408" xr:uid="{00000000-0005-0000-0000-0000F4250000}"/>
    <cellStyle name="20% - Accent3 2 2 2 6 3 3 2 2" xfId="57746" xr:uid="{00000000-0005-0000-0000-0000F5250000}"/>
    <cellStyle name="20% - Accent3 2 2 2 6 3 3 3" xfId="44587" xr:uid="{00000000-0005-0000-0000-0000F6250000}"/>
    <cellStyle name="20% - Accent3 2 2 2 6 3 4" xfId="16865" xr:uid="{00000000-0005-0000-0000-0000F7250000}"/>
    <cellStyle name="20% - Accent3 2 2 2 6 3 4 2" xfId="54203" xr:uid="{00000000-0005-0000-0000-0000F8250000}"/>
    <cellStyle name="20% - Accent3 2 2 2 6 3 5" xfId="33258" xr:uid="{00000000-0005-0000-0000-0000F9250000}"/>
    <cellStyle name="20% - Accent3 2 2 2 6 3 6" xfId="41042" xr:uid="{00000000-0005-0000-0000-0000FA250000}"/>
    <cellStyle name="20% - Accent3 2 2 2 6 4" xfId="9612" xr:uid="{00000000-0005-0000-0000-0000FB250000}"/>
    <cellStyle name="20% - Accent3 2 2 2 6 4 2" xfId="22771" xr:uid="{00000000-0005-0000-0000-0000FC250000}"/>
    <cellStyle name="20% - Accent3 2 2 2 6 4 2 2" xfId="60109" xr:uid="{00000000-0005-0000-0000-0000FD250000}"/>
    <cellStyle name="20% - Accent3 2 2 2 6 4 3" xfId="35970" xr:uid="{00000000-0005-0000-0000-0000FE250000}"/>
    <cellStyle name="20% - Accent3 2 2 2 6 4 4" xfId="46950" xr:uid="{00000000-0005-0000-0000-0000FF250000}"/>
    <cellStyle name="20% - Accent3 2 2 2 6 5" xfId="4889" xr:uid="{00000000-0005-0000-0000-000000260000}"/>
    <cellStyle name="20% - Accent3 2 2 2 6 5 2" xfId="18048" xr:uid="{00000000-0005-0000-0000-000001260000}"/>
    <cellStyle name="20% - Accent3 2 2 2 6 5 2 2" xfId="55386" xr:uid="{00000000-0005-0000-0000-000002260000}"/>
    <cellStyle name="20% - Accent3 2 2 2 6 5 3" xfId="30546" xr:uid="{00000000-0005-0000-0000-000003260000}"/>
    <cellStyle name="20% - Accent3 2 2 2 6 5 4" xfId="42227" xr:uid="{00000000-0005-0000-0000-000004260000}"/>
    <cellStyle name="20% - Accent3 2 2 2 6 6" xfId="14336" xr:uid="{00000000-0005-0000-0000-000005260000}"/>
    <cellStyle name="20% - Accent3 2 2 2 6 6 2" xfId="51674" xr:uid="{00000000-0005-0000-0000-000006260000}"/>
    <cellStyle name="20% - Accent3 2 2 2 6 7" xfId="27664" xr:uid="{00000000-0005-0000-0000-000007260000}"/>
    <cellStyle name="20% - Accent3 2 2 2 6 8" xfId="38513" xr:uid="{00000000-0005-0000-0000-000008260000}"/>
    <cellStyle name="20% - Accent3 2 2 2 7" xfId="1399" xr:uid="{00000000-0005-0000-0000-000009260000}"/>
    <cellStyle name="20% - Accent3 2 2 2 7 2" xfId="2748" xr:uid="{00000000-0005-0000-0000-00000A260000}"/>
    <cellStyle name="20% - Accent3 2 2 2 7 2 2" xfId="12196" xr:uid="{00000000-0005-0000-0000-00000B260000}"/>
    <cellStyle name="20% - Accent3 2 2 2 7 2 2 2" xfId="25355" xr:uid="{00000000-0005-0000-0000-00000C260000}"/>
    <cellStyle name="20% - Accent3 2 2 2 7 2 2 2 2" xfId="62693" xr:uid="{00000000-0005-0000-0000-00000D260000}"/>
    <cellStyle name="20% - Accent3 2 2 2 7 2 2 3" xfId="33651" xr:uid="{00000000-0005-0000-0000-00000E260000}"/>
    <cellStyle name="20% - Accent3 2 2 2 7 2 2 4" xfId="49534" xr:uid="{00000000-0005-0000-0000-00000F260000}"/>
    <cellStyle name="20% - Accent3 2 2 2 7 2 3" xfId="7473" xr:uid="{00000000-0005-0000-0000-000010260000}"/>
    <cellStyle name="20% - Accent3 2 2 2 7 2 3 2" xfId="20632" xr:uid="{00000000-0005-0000-0000-000011260000}"/>
    <cellStyle name="20% - Accent3 2 2 2 7 2 3 2 2" xfId="57970" xr:uid="{00000000-0005-0000-0000-000012260000}"/>
    <cellStyle name="20% - Accent3 2 2 2 7 2 3 3" xfId="36363" xr:uid="{00000000-0005-0000-0000-000013260000}"/>
    <cellStyle name="20% - Accent3 2 2 2 7 2 3 4" xfId="44811" xr:uid="{00000000-0005-0000-0000-000014260000}"/>
    <cellStyle name="20% - Accent3 2 2 2 7 2 4" xfId="15909" xr:uid="{00000000-0005-0000-0000-000015260000}"/>
    <cellStyle name="20% - Accent3 2 2 2 7 2 4 2" xfId="30939" xr:uid="{00000000-0005-0000-0000-000016260000}"/>
    <cellStyle name="20% - Accent3 2 2 2 7 2 4 3" xfId="53247" xr:uid="{00000000-0005-0000-0000-000017260000}"/>
    <cellStyle name="20% - Accent3 2 2 2 7 2 5" xfId="28057" xr:uid="{00000000-0005-0000-0000-000018260000}"/>
    <cellStyle name="20% - Accent3 2 2 2 7 2 6" xfId="40086" xr:uid="{00000000-0005-0000-0000-000019260000}"/>
    <cellStyle name="20% - Accent3 2 2 2 7 3" xfId="9836" xr:uid="{00000000-0005-0000-0000-00001A260000}"/>
    <cellStyle name="20% - Accent3 2 2 2 7 3 2" xfId="22995" xr:uid="{00000000-0005-0000-0000-00001B260000}"/>
    <cellStyle name="20% - Accent3 2 2 2 7 3 2 2" xfId="60333" xr:uid="{00000000-0005-0000-0000-00001C260000}"/>
    <cellStyle name="20% - Accent3 2 2 2 7 3 3" xfId="32302" xr:uid="{00000000-0005-0000-0000-00001D260000}"/>
    <cellStyle name="20% - Accent3 2 2 2 7 3 4" xfId="47174" xr:uid="{00000000-0005-0000-0000-00001E260000}"/>
    <cellStyle name="20% - Accent3 2 2 2 7 4" xfId="5113" xr:uid="{00000000-0005-0000-0000-00001F260000}"/>
    <cellStyle name="20% - Accent3 2 2 2 7 4 2" xfId="18272" xr:uid="{00000000-0005-0000-0000-000020260000}"/>
    <cellStyle name="20% - Accent3 2 2 2 7 4 2 2" xfId="55610" xr:uid="{00000000-0005-0000-0000-000021260000}"/>
    <cellStyle name="20% - Accent3 2 2 2 7 4 3" xfId="35014" xr:uid="{00000000-0005-0000-0000-000022260000}"/>
    <cellStyle name="20% - Accent3 2 2 2 7 4 4" xfId="42451" xr:uid="{00000000-0005-0000-0000-000023260000}"/>
    <cellStyle name="20% - Accent3 2 2 2 7 5" xfId="14560" xr:uid="{00000000-0005-0000-0000-000024260000}"/>
    <cellStyle name="20% - Accent3 2 2 2 7 5 2" xfId="29590" xr:uid="{00000000-0005-0000-0000-000025260000}"/>
    <cellStyle name="20% - Accent3 2 2 2 7 5 3" xfId="51898" xr:uid="{00000000-0005-0000-0000-000026260000}"/>
    <cellStyle name="20% - Accent3 2 2 2 7 6" xfId="26708" xr:uid="{00000000-0005-0000-0000-000027260000}"/>
    <cellStyle name="20% - Accent3 2 2 2 7 7" xfId="38737" xr:uid="{00000000-0005-0000-0000-000028260000}"/>
    <cellStyle name="20% - Accent3 2 2 2 8" xfId="2524" xr:uid="{00000000-0005-0000-0000-000029260000}"/>
    <cellStyle name="20% - Accent3 2 2 2 8 2" xfId="11016" xr:uid="{00000000-0005-0000-0000-00002A260000}"/>
    <cellStyle name="20% - Accent3 2 2 2 8 2 2" xfId="24175" xr:uid="{00000000-0005-0000-0000-00002B260000}"/>
    <cellStyle name="20% - Accent3 2 2 2 8 2 2 2" xfId="61513" xr:uid="{00000000-0005-0000-0000-00002C260000}"/>
    <cellStyle name="20% - Accent3 2 2 2 8 2 3" xfId="33427" xr:uid="{00000000-0005-0000-0000-00002D260000}"/>
    <cellStyle name="20% - Accent3 2 2 2 8 2 4" xfId="48354" xr:uid="{00000000-0005-0000-0000-00002E260000}"/>
    <cellStyle name="20% - Accent3 2 2 2 8 3" xfId="6293" xr:uid="{00000000-0005-0000-0000-00002F260000}"/>
    <cellStyle name="20% - Accent3 2 2 2 8 3 2" xfId="19452" xr:uid="{00000000-0005-0000-0000-000030260000}"/>
    <cellStyle name="20% - Accent3 2 2 2 8 3 2 2" xfId="56790" xr:uid="{00000000-0005-0000-0000-000031260000}"/>
    <cellStyle name="20% - Accent3 2 2 2 8 3 3" xfId="36139" xr:uid="{00000000-0005-0000-0000-000032260000}"/>
    <cellStyle name="20% - Accent3 2 2 2 8 3 4" xfId="43631" xr:uid="{00000000-0005-0000-0000-000033260000}"/>
    <cellStyle name="20% - Accent3 2 2 2 8 4" xfId="15685" xr:uid="{00000000-0005-0000-0000-000034260000}"/>
    <cellStyle name="20% - Accent3 2 2 2 8 4 2" xfId="30715" xr:uid="{00000000-0005-0000-0000-000035260000}"/>
    <cellStyle name="20% - Accent3 2 2 2 8 4 3" xfId="53023" xr:uid="{00000000-0005-0000-0000-000036260000}"/>
    <cellStyle name="20% - Accent3 2 2 2 8 5" xfId="27833" xr:uid="{00000000-0005-0000-0000-000037260000}"/>
    <cellStyle name="20% - Accent3 2 2 2 8 6" xfId="39862" xr:uid="{00000000-0005-0000-0000-000038260000}"/>
    <cellStyle name="20% - Accent3 2 2 2 9" xfId="8656" xr:uid="{00000000-0005-0000-0000-000039260000}"/>
    <cellStyle name="20% - Accent3 2 2 2 9 2" xfId="21815" xr:uid="{00000000-0005-0000-0000-00003A260000}"/>
    <cellStyle name="20% - Accent3 2 2 2 9 2 2" xfId="59153" xr:uid="{00000000-0005-0000-0000-00003B260000}"/>
    <cellStyle name="20% - Accent3 2 2 2 9 3" xfId="29366" xr:uid="{00000000-0005-0000-0000-00003C260000}"/>
    <cellStyle name="20% - Accent3 2 2 2 9 4" xfId="45994" xr:uid="{00000000-0005-0000-0000-00003D260000}"/>
    <cellStyle name="20% - Accent3 2 2 3" xfId="526" xr:uid="{00000000-0005-0000-0000-00003E260000}"/>
    <cellStyle name="20% - Accent3 2 2 3 2" xfId="1708" xr:uid="{00000000-0005-0000-0000-00003F260000}"/>
    <cellStyle name="20% - Accent3 2 2 3 2 2" xfId="7782" xr:uid="{00000000-0005-0000-0000-000040260000}"/>
    <cellStyle name="20% - Accent3 2 2 3 2 2 2" xfId="12505" xr:uid="{00000000-0005-0000-0000-000041260000}"/>
    <cellStyle name="20% - Accent3 2 2 3 2 2 2 2" xfId="25664" xr:uid="{00000000-0005-0000-0000-000042260000}"/>
    <cellStyle name="20% - Accent3 2 2 3 2 2 2 2 2" xfId="63002" xr:uid="{00000000-0005-0000-0000-000043260000}"/>
    <cellStyle name="20% - Accent3 2 2 3 2 2 2 3" xfId="49843" xr:uid="{00000000-0005-0000-0000-000044260000}"/>
    <cellStyle name="20% - Accent3 2 2 3 2 2 3" xfId="20941" xr:uid="{00000000-0005-0000-0000-000045260000}"/>
    <cellStyle name="20% - Accent3 2 2 3 2 2 3 2" xfId="58279" xr:uid="{00000000-0005-0000-0000-000046260000}"/>
    <cellStyle name="20% - Accent3 2 2 3 2 2 4" xfId="33960" xr:uid="{00000000-0005-0000-0000-000047260000}"/>
    <cellStyle name="20% - Accent3 2 2 3 2 2 5" xfId="45120" xr:uid="{00000000-0005-0000-0000-000048260000}"/>
    <cellStyle name="20% - Accent3 2 2 3 2 3" xfId="10145" xr:uid="{00000000-0005-0000-0000-000049260000}"/>
    <cellStyle name="20% - Accent3 2 2 3 2 3 2" xfId="23304" xr:uid="{00000000-0005-0000-0000-00004A260000}"/>
    <cellStyle name="20% - Accent3 2 2 3 2 3 2 2" xfId="60642" xr:uid="{00000000-0005-0000-0000-00004B260000}"/>
    <cellStyle name="20% - Accent3 2 2 3 2 3 3" xfId="36672" xr:uid="{00000000-0005-0000-0000-00004C260000}"/>
    <cellStyle name="20% - Accent3 2 2 3 2 3 4" xfId="47483" xr:uid="{00000000-0005-0000-0000-00004D260000}"/>
    <cellStyle name="20% - Accent3 2 2 3 2 4" xfId="5422" xr:uid="{00000000-0005-0000-0000-00004E260000}"/>
    <cellStyle name="20% - Accent3 2 2 3 2 4 2" xfId="18581" xr:uid="{00000000-0005-0000-0000-00004F260000}"/>
    <cellStyle name="20% - Accent3 2 2 3 2 4 2 2" xfId="55919" xr:uid="{00000000-0005-0000-0000-000050260000}"/>
    <cellStyle name="20% - Accent3 2 2 3 2 4 3" xfId="31248" xr:uid="{00000000-0005-0000-0000-000051260000}"/>
    <cellStyle name="20% - Accent3 2 2 3 2 4 4" xfId="42760" xr:uid="{00000000-0005-0000-0000-000052260000}"/>
    <cellStyle name="20% - Accent3 2 2 3 2 5" xfId="14869" xr:uid="{00000000-0005-0000-0000-000053260000}"/>
    <cellStyle name="20% - Accent3 2 2 3 2 5 2" xfId="52207" xr:uid="{00000000-0005-0000-0000-000054260000}"/>
    <cellStyle name="20% - Accent3 2 2 3 2 6" xfId="28366" xr:uid="{00000000-0005-0000-0000-000055260000}"/>
    <cellStyle name="20% - Accent3 2 2 3 2 7" xfId="39046" xr:uid="{00000000-0005-0000-0000-000056260000}"/>
    <cellStyle name="20% - Accent3 2 2 3 3" xfId="3057" xr:uid="{00000000-0005-0000-0000-000057260000}"/>
    <cellStyle name="20% - Accent3 2 2 3 3 2" xfId="11325" xr:uid="{00000000-0005-0000-0000-000058260000}"/>
    <cellStyle name="20% - Accent3 2 2 3 3 2 2" xfId="24484" xr:uid="{00000000-0005-0000-0000-000059260000}"/>
    <cellStyle name="20% - Accent3 2 2 3 3 2 2 2" xfId="61822" xr:uid="{00000000-0005-0000-0000-00005A260000}"/>
    <cellStyle name="20% - Accent3 2 2 3 3 2 3" xfId="48663" xr:uid="{00000000-0005-0000-0000-00005B260000}"/>
    <cellStyle name="20% - Accent3 2 2 3 3 3" xfId="6602" xr:uid="{00000000-0005-0000-0000-00005C260000}"/>
    <cellStyle name="20% - Accent3 2 2 3 3 3 2" xfId="19761" xr:uid="{00000000-0005-0000-0000-00005D260000}"/>
    <cellStyle name="20% - Accent3 2 2 3 3 3 2 2" xfId="57099" xr:uid="{00000000-0005-0000-0000-00005E260000}"/>
    <cellStyle name="20% - Accent3 2 2 3 3 3 3" xfId="43940" xr:uid="{00000000-0005-0000-0000-00005F260000}"/>
    <cellStyle name="20% - Accent3 2 2 3 3 4" xfId="16218" xr:uid="{00000000-0005-0000-0000-000060260000}"/>
    <cellStyle name="20% - Accent3 2 2 3 3 4 2" xfId="53556" xr:uid="{00000000-0005-0000-0000-000061260000}"/>
    <cellStyle name="20% - Accent3 2 2 3 3 5" xfId="32611" xr:uid="{00000000-0005-0000-0000-000062260000}"/>
    <cellStyle name="20% - Accent3 2 2 3 3 6" xfId="40395" xr:uid="{00000000-0005-0000-0000-000063260000}"/>
    <cellStyle name="20% - Accent3 2 2 3 4" xfId="8965" xr:uid="{00000000-0005-0000-0000-000064260000}"/>
    <cellStyle name="20% - Accent3 2 2 3 4 2" xfId="22124" xr:uid="{00000000-0005-0000-0000-000065260000}"/>
    <cellStyle name="20% - Accent3 2 2 3 4 2 2" xfId="59462" xr:uid="{00000000-0005-0000-0000-000066260000}"/>
    <cellStyle name="20% - Accent3 2 2 3 4 3" xfId="35323" xr:uid="{00000000-0005-0000-0000-000067260000}"/>
    <cellStyle name="20% - Accent3 2 2 3 4 4" xfId="46303" xr:uid="{00000000-0005-0000-0000-000068260000}"/>
    <cellStyle name="20% - Accent3 2 2 3 5" xfId="4242" xr:uid="{00000000-0005-0000-0000-000069260000}"/>
    <cellStyle name="20% - Accent3 2 2 3 5 2" xfId="17401" xr:uid="{00000000-0005-0000-0000-00006A260000}"/>
    <cellStyle name="20% - Accent3 2 2 3 5 2 2" xfId="54739" xr:uid="{00000000-0005-0000-0000-00006B260000}"/>
    <cellStyle name="20% - Accent3 2 2 3 5 3" xfId="29899" xr:uid="{00000000-0005-0000-0000-00006C260000}"/>
    <cellStyle name="20% - Accent3 2 2 3 5 4" xfId="41580" xr:uid="{00000000-0005-0000-0000-00006D260000}"/>
    <cellStyle name="20% - Accent3 2 2 3 6" xfId="13689" xr:uid="{00000000-0005-0000-0000-00006E260000}"/>
    <cellStyle name="20% - Accent3 2 2 3 6 2" xfId="51027" xr:uid="{00000000-0005-0000-0000-00006F260000}"/>
    <cellStyle name="20% - Accent3 2 2 3 7" xfId="27017" xr:uid="{00000000-0005-0000-0000-000070260000}"/>
    <cellStyle name="20% - Accent3 2 2 3 8" xfId="37866" xr:uid="{00000000-0005-0000-0000-000071260000}"/>
    <cellStyle name="20% - Accent3 2 2 4" xfId="329" xr:uid="{00000000-0005-0000-0000-000072260000}"/>
    <cellStyle name="20% - Accent3 2 2 4 2" xfId="1511" xr:uid="{00000000-0005-0000-0000-000073260000}"/>
    <cellStyle name="20% - Accent3 2 2 4 2 2" xfId="7585" xr:uid="{00000000-0005-0000-0000-000074260000}"/>
    <cellStyle name="20% - Accent3 2 2 4 2 2 2" xfId="12308" xr:uid="{00000000-0005-0000-0000-000075260000}"/>
    <cellStyle name="20% - Accent3 2 2 4 2 2 2 2" xfId="25467" xr:uid="{00000000-0005-0000-0000-000076260000}"/>
    <cellStyle name="20% - Accent3 2 2 4 2 2 2 2 2" xfId="62805" xr:uid="{00000000-0005-0000-0000-000077260000}"/>
    <cellStyle name="20% - Accent3 2 2 4 2 2 2 3" xfId="49646" xr:uid="{00000000-0005-0000-0000-000078260000}"/>
    <cellStyle name="20% - Accent3 2 2 4 2 2 3" xfId="20744" xr:uid="{00000000-0005-0000-0000-000079260000}"/>
    <cellStyle name="20% - Accent3 2 2 4 2 2 3 2" xfId="58082" xr:uid="{00000000-0005-0000-0000-00007A260000}"/>
    <cellStyle name="20% - Accent3 2 2 4 2 2 4" xfId="33763" xr:uid="{00000000-0005-0000-0000-00007B260000}"/>
    <cellStyle name="20% - Accent3 2 2 4 2 2 5" xfId="44923" xr:uid="{00000000-0005-0000-0000-00007C260000}"/>
    <cellStyle name="20% - Accent3 2 2 4 2 3" xfId="9948" xr:uid="{00000000-0005-0000-0000-00007D260000}"/>
    <cellStyle name="20% - Accent3 2 2 4 2 3 2" xfId="23107" xr:uid="{00000000-0005-0000-0000-00007E260000}"/>
    <cellStyle name="20% - Accent3 2 2 4 2 3 2 2" xfId="60445" xr:uid="{00000000-0005-0000-0000-00007F260000}"/>
    <cellStyle name="20% - Accent3 2 2 4 2 3 3" xfId="36475" xr:uid="{00000000-0005-0000-0000-000080260000}"/>
    <cellStyle name="20% - Accent3 2 2 4 2 3 4" xfId="47286" xr:uid="{00000000-0005-0000-0000-000081260000}"/>
    <cellStyle name="20% - Accent3 2 2 4 2 4" xfId="5225" xr:uid="{00000000-0005-0000-0000-000082260000}"/>
    <cellStyle name="20% - Accent3 2 2 4 2 4 2" xfId="18384" xr:uid="{00000000-0005-0000-0000-000083260000}"/>
    <cellStyle name="20% - Accent3 2 2 4 2 4 2 2" xfId="55722" xr:uid="{00000000-0005-0000-0000-000084260000}"/>
    <cellStyle name="20% - Accent3 2 2 4 2 4 3" xfId="31051" xr:uid="{00000000-0005-0000-0000-000085260000}"/>
    <cellStyle name="20% - Accent3 2 2 4 2 4 4" xfId="42563" xr:uid="{00000000-0005-0000-0000-000086260000}"/>
    <cellStyle name="20% - Accent3 2 2 4 2 5" xfId="14672" xr:uid="{00000000-0005-0000-0000-000087260000}"/>
    <cellStyle name="20% - Accent3 2 2 4 2 5 2" xfId="52010" xr:uid="{00000000-0005-0000-0000-000088260000}"/>
    <cellStyle name="20% - Accent3 2 2 4 2 6" xfId="28169" xr:uid="{00000000-0005-0000-0000-000089260000}"/>
    <cellStyle name="20% - Accent3 2 2 4 2 7" xfId="38849" xr:uid="{00000000-0005-0000-0000-00008A260000}"/>
    <cellStyle name="20% - Accent3 2 2 4 3" xfId="2860" xr:uid="{00000000-0005-0000-0000-00008B260000}"/>
    <cellStyle name="20% - Accent3 2 2 4 3 2" xfId="11128" xr:uid="{00000000-0005-0000-0000-00008C260000}"/>
    <cellStyle name="20% - Accent3 2 2 4 3 2 2" xfId="24287" xr:uid="{00000000-0005-0000-0000-00008D260000}"/>
    <cellStyle name="20% - Accent3 2 2 4 3 2 2 2" xfId="61625" xr:uid="{00000000-0005-0000-0000-00008E260000}"/>
    <cellStyle name="20% - Accent3 2 2 4 3 2 3" xfId="48466" xr:uid="{00000000-0005-0000-0000-00008F260000}"/>
    <cellStyle name="20% - Accent3 2 2 4 3 3" xfId="6405" xr:uid="{00000000-0005-0000-0000-000090260000}"/>
    <cellStyle name="20% - Accent3 2 2 4 3 3 2" xfId="19564" xr:uid="{00000000-0005-0000-0000-000091260000}"/>
    <cellStyle name="20% - Accent3 2 2 4 3 3 2 2" xfId="56902" xr:uid="{00000000-0005-0000-0000-000092260000}"/>
    <cellStyle name="20% - Accent3 2 2 4 3 3 3" xfId="43743" xr:uid="{00000000-0005-0000-0000-000093260000}"/>
    <cellStyle name="20% - Accent3 2 2 4 3 4" xfId="16021" xr:uid="{00000000-0005-0000-0000-000094260000}"/>
    <cellStyle name="20% - Accent3 2 2 4 3 4 2" xfId="53359" xr:uid="{00000000-0005-0000-0000-000095260000}"/>
    <cellStyle name="20% - Accent3 2 2 4 3 5" xfId="32414" xr:uid="{00000000-0005-0000-0000-000096260000}"/>
    <cellStyle name="20% - Accent3 2 2 4 3 6" xfId="40198" xr:uid="{00000000-0005-0000-0000-000097260000}"/>
    <cellStyle name="20% - Accent3 2 2 4 4" xfId="8768" xr:uid="{00000000-0005-0000-0000-000098260000}"/>
    <cellStyle name="20% - Accent3 2 2 4 4 2" xfId="21927" xr:uid="{00000000-0005-0000-0000-000099260000}"/>
    <cellStyle name="20% - Accent3 2 2 4 4 2 2" xfId="59265" xr:uid="{00000000-0005-0000-0000-00009A260000}"/>
    <cellStyle name="20% - Accent3 2 2 4 4 3" xfId="35126" xr:uid="{00000000-0005-0000-0000-00009B260000}"/>
    <cellStyle name="20% - Accent3 2 2 4 4 4" xfId="46106" xr:uid="{00000000-0005-0000-0000-00009C260000}"/>
    <cellStyle name="20% - Accent3 2 2 4 5" xfId="4045" xr:uid="{00000000-0005-0000-0000-00009D260000}"/>
    <cellStyle name="20% - Accent3 2 2 4 5 2" xfId="17204" xr:uid="{00000000-0005-0000-0000-00009E260000}"/>
    <cellStyle name="20% - Accent3 2 2 4 5 2 2" xfId="54542" xr:uid="{00000000-0005-0000-0000-00009F260000}"/>
    <cellStyle name="20% - Accent3 2 2 4 5 3" xfId="29702" xr:uid="{00000000-0005-0000-0000-0000A0260000}"/>
    <cellStyle name="20% - Accent3 2 2 4 5 4" xfId="41383" xr:uid="{00000000-0005-0000-0000-0000A1260000}"/>
    <cellStyle name="20% - Accent3 2 2 4 6" xfId="13492" xr:uid="{00000000-0005-0000-0000-0000A2260000}"/>
    <cellStyle name="20% - Accent3 2 2 4 6 2" xfId="50830" xr:uid="{00000000-0005-0000-0000-0000A3260000}"/>
    <cellStyle name="20% - Accent3 2 2 4 7" xfId="26820" xr:uid="{00000000-0005-0000-0000-0000A4260000}"/>
    <cellStyle name="20% - Accent3 2 2 4 8" xfId="37669" xr:uid="{00000000-0005-0000-0000-0000A5260000}"/>
    <cellStyle name="20% - Accent3 2 2 5" xfId="750" xr:uid="{00000000-0005-0000-0000-0000A6260000}"/>
    <cellStyle name="20% - Accent3 2 2 5 2" xfId="1932" xr:uid="{00000000-0005-0000-0000-0000A7260000}"/>
    <cellStyle name="20% - Accent3 2 2 5 2 2" xfId="8006" xr:uid="{00000000-0005-0000-0000-0000A8260000}"/>
    <cellStyle name="20% - Accent3 2 2 5 2 2 2" xfId="12729" xr:uid="{00000000-0005-0000-0000-0000A9260000}"/>
    <cellStyle name="20% - Accent3 2 2 5 2 2 2 2" xfId="25888" xr:uid="{00000000-0005-0000-0000-0000AA260000}"/>
    <cellStyle name="20% - Accent3 2 2 5 2 2 2 2 2" xfId="63226" xr:uid="{00000000-0005-0000-0000-0000AB260000}"/>
    <cellStyle name="20% - Accent3 2 2 5 2 2 2 3" xfId="50067" xr:uid="{00000000-0005-0000-0000-0000AC260000}"/>
    <cellStyle name="20% - Accent3 2 2 5 2 2 3" xfId="21165" xr:uid="{00000000-0005-0000-0000-0000AD260000}"/>
    <cellStyle name="20% - Accent3 2 2 5 2 2 3 2" xfId="58503" xr:uid="{00000000-0005-0000-0000-0000AE260000}"/>
    <cellStyle name="20% - Accent3 2 2 5 2 2 4" xfId="34184" xr:uid="{00000000-0005-0000-0000-0000AF260000}"/>
    <cellStyle name="20% - Accent3 2 2 5 2 2 5" xfId="45344" xr:uid="{00000000-0005-0000-0000-0000B0260000}"/>
    <cellStyle name="20% - Accent3 2 2 5 2 3" xfId="10369" xr:uid="{00000000-0005-0000-0000-0000B1260000}"/>
    <cellStyle name="20% - Accent3 2 2 5 2 3 2" xfId="23528" xr:uid="{00000000-0005-0000-0000-0000B2260000}"/>
    <cellStyle name="20% - Accent3 2 2 5 2 3 2 2" xfId="60866" xr:uid="{00000000-0005-0000-0000-0000B3260000}"/>
    <cellStyle name="20% - Accent3 2 2 5 2 3 3" xfId="36896" xr:uid="{00000000-0005-0000-0000-0000B4260000}"/>
    <cellStyle name="20% - Accent3 2 2 5 2 3 4" xfId="47707" xr:uid="{00000000-0005-0000-0000-0000B5260000}"/>
    <cellStyle name="20% - Accent3 2 2 5 2 4" xfId="5646" xr:uid="{00000000-0005-0000-0000-0000B6260000}"/>
    <cellStyle name="20% - Accent3 2 2 5 2 4 2" xfId="18805" xr:uid="{00000000-0005-0000-0000-0000B7260000}"/>
    <cellStyle name="20% - Accent3 2 2 5 2 4 2 2" xfId="56143" xr:uid="{00000000-0005-0000-0000-0000B8260000}"/>
    <cellStyle name="20% - Accent3 2 2 5 2 4 3" xfId="31472" xr:uid="{00000000-0005-0000-0000-0000B9260000}"/>
    <cellStyle name="20% - Accent3 2 2 5 2 4 4" xfId="42984" xr:uid="{00000000-0005-0000-0000-0000BA260000}"/>
    <cellStyle name="20% - Accent3 2 2 5 2 5" xfId="15093" xr:uid="{00000000-0005-0000-0000-0000BB260000}"/>
    <cellStyle name="20% - Accent3 2 2 5 2 5 2" xfId="52431" xr:uid="{00000000-0005-0000-0000-0000BC260000}"/>
    <cellStyle name="20% - Accent3 2 2 5 2 6" xfId="28590" xr:uid="{00000000-0005-0000-0000-0000BD260000}"/>
    <cellStyle name="20% - Accent3 2 2 5 2 7" xfId="39270" xr:uid="{00000000-0005-0000-0000-0000BE260000}"/>
    <cellStyle name="20% - Accent3 2 2 5 3" xfId="3281" xr:uid="{00000000-0005-0000-0000-0000BF260000}"/>
    <cellStyle name="20% - Accent3 2 2 5 3 2" xfId="11549" xr:uid="{00000000-0005-0000-0000-0000C0260000}"/>
    <cellStyle name="20% - Accent3 2 2 5 3 2 2" xfId="24708" xr:uid="{00000000-0005-0000-0000-0000C1260000}"/>
    <cellStyle name="20% - Accent3 2 2 5 3 2 2 2" xfId="62046" xr:uid="{00000000-0005-0000-0000-0000C2260000}"/>
    <cellStyle name="20% - Accent3 2 2 5 3 2 3" xfId="48887" xr:uid="{00000000-0005-0000-0000-0000C3260000}"/>
    <cellStyle name="20% - Accent3 2 2 5 3 3" xfId="6826" xr:uid="{00000000-0005-0000-0000-0000C4260000}"/>
    <cellStyle name="20% - Accent3 2 2 5 3 3 2" xfId="19985" xr:uid="{00000000-0005-0000-0000-0000C5260000}"/>
    <cellStyle name="20% - Accent3 2 2 5 3 3 2 2" xfId="57323" xr:uid="{00000000-0005-0000-0000-0000C6260000}"/>
    <cellStyle name="20% - Accent3 2 2 5 3 3 3" xfId="44164" xr:uid="{00000000-0005-0000-0000-0000C7260000}"/>
    <cellStyle name="20% - Accent3 2 2 5 3 4" xfId="16442" xr:uid="{00000000-0005-0000-0000-0000C8260000}"/>
    <cellStyle name="20% - Accent3 2 2 5 3 4 2" xfId="53780" xr:uid="{00000000-0005-0000-0000-0000C9260000}"/>
    <cellStyle name="20% - Accent3 2 2 5 3 5" xfId="32835" xr:uid="{00000000-0005-0000-0000-0000CA260000}"/>
    <cellStyle name="20% - Accent3 2 2 5 3 6" xfId="40619" xr:uid="{00000000-0005-0000-0000-0000CB260000}"/>
    <cellStyle name="20% - Accent3 2 2 5 4" xfId="9189" xr:uid="{00000000-0005-0000-0000-0000CC260000}"/>
    <cellStyle name="20% - Accent3 2 2 5 4 2" xfId="22348" xr:uid="{00000000-0005-0000-0000-0000CD260000}"/>
    <cellStyle name="20% - Accent3 2 2 5 4 2 2" xfId="59686" xr:uid="{00000000-0005-0000-0000-0000CE260000}"/>
    <cellStyle name="20% - Accent3 2 2 5 4 3" xfId="35547" xr:uid="{00000000-0005-0000-0000-0000CF260000}"/>
    <cellStyle name="20% - Accent3 2 2 5 4 4" xfId="46527" xr:uid="{00000000-0005-0000-0000-0000D0260000}"/>
    <cellStyle name="20% - Accent3 2 2 5 5" xfId="4466" xr:uid="{00000000-0005-0000-0000-0000D1260000}"/>
    <cellStyle name="20% - Accent3 2 2 5 5 2" xfId="17625" xr:uid="{00000000-0005-0000-0000-0000D2260000}"/>
    <cellStyle name="20% - Accent3 2 2 5 5 2 2" xfId="54963" xr:uid="{00000000-0005-0000-0000-0000D3260000}"/>
    <cellStyle name="20% - Accent3 2 2 5 5 3" xfId="30123" xr:uid="{00000000-0005-0000-0000-0000D4260000}"/>
    <cellStyle name="20% - Accent3 2 2 5 5 4" xfId="41804" xr:uid="{00000000-0005-0000-0000-0000D5260000}"/>
    <cellStyle name="20% - Accent3 2 2 5 6" xfId="13913" xr:uid="{00000000-0005-0000-0000-0000D6260000}"/>
    <cellStyle name="20% - Accent3 2 2 5 6 2" xfId="51251" xr:uid="{00000000-0005-0000-0000-0000D7260000}"/>
    <cellStyle name="20% - Accent3 2 2 5 7" xfId="27241" xr:uid="{00000000-0005-0000-0000-0000D8260000}"/>
    <cellStyle name="20% - Accent3 2 2 5 8" xfId="38090" xr:uid="{00000000-0005-0000-0000-0000D9260000}"/>
    <cellStyle name="20% - Accent3 2 2 6" xfId="919" xr:uid="{00000000-0005-0000-0000-0000DA260000}"/>
    <cellStyle name="20% - Accent3 2 2 6 2" xfId="2101" xr:uid="{00000000-0005-0000-0000-0000DB260000}"/>
    <cellStyle name="20% - Accent3 2 2 6 2 2" xfId="8175" xr:uid="{00000000-0005-0000-0000-0000DC260000}"/>
    <cellStyle name="20% - Accent3 2 2 6 2 2 2" xfId="12898" xr:uid="{00000000-0005-0000-0000-0000DD260000}"/>
    <cellStyle name="20% - Accent3 2 2 6 2 2 2 2" xfId="26057" xr:uid="{00000000-0005-0000-0000-0000DE260000}"/>
    <cellStyle name="20% - Accent3 2 2 6 2 2 2 2 2" xfId="63395" xr:uid="{00000000-0005-0000-0000-0000DF260000}"/>
    <cellStyle name="20% - Accent3 2 2 6 2 2 2 3" xfId="50236" xr:uid="{00000000-0005-0000-0000-0000E0260000}"/>
    <cellStyle name="20% - Accent3 2 2 6 2 2 3" xfId="21334" xr:uid="{00000000-0005-0000-0000-0000E1260000}"/>
    <cellStyle name="20% - Accent3 2 2 6 2 2 3 2" xfId="58672" xr:uid="{00000000-0005-0000-0000-0000E2260000}"/>
    <cellStyle name="20% - Accent3 2 2 6 2 2 4" xfId="34353" xr:uid="{00000000-0005-0000-0000-0000E3260000}"/>
    <cellStyle name="20% - Accent3 2 2 6 2 2 5" xfId="45513" xr:uid="{00000000-0005-0000-0000-0000E4260000}"/>
    <cellStyle name="20% - Accent3 2 2 6 2 3" xfId="10538" xr:uid="{00000000-0005-0000-0000-0000E5260000}"/>
    <cellStyle name="20% - Accent3 2 2 6 2 3 2" xfId="23697" xr:uid="{00000000-0005-0000-0000-0000E6260000}"/>
    <cellStyle name="20% - Accent3 2 2 6 2 3 2 2" xfId="61035" xr:uid="{00000000-0005-0000-0000-0000E7260000}"/>
    <cellStyle name="20% - Accent3 2 2 6 2 3 3" xfId="37065" xr:uid="{00000000-0005-0000-0000-0000E8260000}"/>
    <cellStyle name="20% - Accent3 2 2 6 2 3 4" xfId="47876" xr:uid="{00000000-0005-0000-0000-0000E9260000}"/>
    <cellStyle name="20% - Accent3 2 2 6 2 4" xfId="5815" xr:uid="{00000000-0005-0000-0000-0000EA260000}"/>
    <cellStyle name="20% - Accent3 2 2 6 2 4 2" xfId="18974" xr:uid="{00000000-0005-0000-0000-0000EB260000}"/>
    <cellStyle name="20% - Accent3 2 2 6 2 4 2 2" xfId="56312" xr:uid="{00000000-0005-0000-0000-0000EC260000}"/>
    <cellStyle name="20% - Accent3 2 2 6 2 4 3" xfId="31641" xr:uid="{00000000-0005-0000-0000-0000ED260000}"/>
    <cellStyle name="20% - Accent3 2 2 6 2 4 4" xfId="43153" xr:uid="{00000000-0005-0000-0000-0000EE260000}"/>
    <cellStyle name="20% - Accent3 2 2 6 2 5" xfId="15262" xr:uid="{00000000-0005-0000-0000-0000EF260000}"/>
    <cellStyle name="20% - Accent3 2 2 6 2 5 2" xfId="52600" xr:uid="{00000000-0005-0000-0000-0000F0260000}"/>
    <cellStyle name="20% - Accent3 2 2 6 2 6" xfId="28759" xr:uid="{00000000-0005-0000-0000-0000F1260000}"/>
    <cellStyle name="20% - Accent3 2 2 6 2 7" xfId="39439" xr:uid="{00000000-0005-0000-0000-0000F2260000}"/>
    <cellStyle name="20% - Accent3 2 2 6 3" xfId="3450" xr:uid="{00000000-0005-0000-0000-0000F3260000}"/>
    <cellStyle name="20% - Accent3 2 2 6 3 2" xfId="11718" xr:uid="{00000000-0005-0000-0000-0000F4260000}"/>
    <cellStyle name="20% - Accent3 2 2 6 3 2 2" xfId="24877" xr:uid="{00000000-0005-0000-0000-0000F5260000}"/>
    <cellStyle name="20% - Accent3 2 2 6 3 2 2 2" xfId="62215" xr:uid="{00000000-0005-0000-0000-0000F6260000}"/>
    <cellStyle name="20% - Accent3 2 2 6 3 2 3" xfId="49056" xr:uid="{00000000-0005-0000-0000-0000F7260000}"/>
    <cellStyle name="20% - Accent3 2 2 6 3 3" xfId="6995" xr:uid="{00000000-0005-0000-0000-0000F8260000}"/>
    <cellStyle name="20% - Accent3 2 2 6 3 3 2" xfId="20154" xr:uid="{00000000-0005-0000-0000-0000F9260000}"/>
    <cellStyle name="20% - Accent3 2 2 6 3 3 2 2" xfId="57492" xr:uid="{00000000-0005-0000-0000-0000FA260000}"/>
    <cellStyle name="20% - Accent3 2 2 6 3 3 3" xfId="44333" xr:uid="{00000000-0005-0000-0000-0000FB260000}"/>
    <cellStyle name="20% - Accent3 2 2 6 3 4" xfId="16611" xr:uid="{00000000-0005-0000-0000-0000FC260000}"/>
    <cellStyle name="20% - Accent3 2 2 6 3 4 2" xfId="53949" xr:uid="{00000000-0005-0000-0000-0000FD260000}"/>
    <cellStyle name="20% - Accent3 2 2 6 3 5" xfId="33004" xr:uid="{00000000-0005-0000-0000-0000FE260000}"/>
    <cellStyle name="20% - Accent3 2 2 6 3 6" xfId="40788" xr:uid="{00000000-0005-0000-0000-0000FF260000}"/>
    <cellStyle name="20% - Accent3 2 2 6 4" xfId="9358" xr:uid="{00000000-0005-0000-0000-000000270000}"/>
    <cellStyle name="20% - Accent3 2 2 6 4 2" xfId="22517" xr:uid="{00000000-0005-0000-0000-000001270000}"/>
    <cellStyle name="20% - Accent3 2 2 6 4 2 2" xfId="59855" xr:uid="{00000000-0005-0000-0000-000002270000}"/>
    <cellStyle name="20% - Accent3 2 2 6 4 3" xfId="35716" xr:uid="{00000000-0005-0000-0000-000003270000}"/>
    <cellStyle name="20% - Accent3 2 2 6 4 4" xfId="46696" xr:uid="{00000000-0005-0000-0000-000004270000}"/>
    <cellStyle name="20% - Accent3 2 2 6 5" xfId="4635" xr:uid="{00000000-0005-0000-0000-000005270000}"/>
    <cellStyle name="20% - Accent3 2 2 6 5 2" xfId="17794" xr:uid="{00000000-0005-0000-0000-000006270000}"/>
    <cellStyle name="20% - Accent3 2 2 6 5 2 2" xfId="55132" xr:uid="{00000000-0005-0000-0000-000007270000}"/>
    <cellStyle name="20% - Accent3 2 2 6 5 3" xfId="30292" xr:uid="{00000000-0005-0000-0000-000008270000}"/>
    <cellStyle name="20% - Accent3 2 2 6 5 4" xfId="41973" xr:uid="{00000000-0005-0000-0000-000009270000}"/>
    <cellStyle name="20% - Accent3 2 2 6 6" xfId="14082" xr:uid="{00000000-0005-0000-0000-00000A270000}"/>
    <cellStyle name="20% - Accent3 2 2 6 6 2" xfId="51420" xr:uid="{00000000-0005-0000-0000-00000B270000}"/>
    <cellStyle name="20% - Accent3 2 2 6 7" xfId="27410" xr:uid="{00000000-0005-0000-0000-00000C270000}"/>
    <cellStyle name="20% - Accent3 2 2 6 8" xfId="38259" xr:uid="{00000000-0005-0000-0000-00000D270000}"/>
    <cellStyle name="20% - Accent3 2 2 7" xfId="1090" xr:uid="{00000000-0005-0000-0000-00000E270000}"/>
    <cellStyle name="20% - Accent3 2 2 7 2" xfId="2270" xr:uid="{00000000-0005-0000-0000-00000F270000}"/>
    <cellStyle name="20% - Accent3 2 2 7 2 2" xfId="8344" xr:uid="{00000000-0005-0000-0000-000010270000}"/>
    <cellStyle name="20% - Accent3 2 2 7 2 2 2" xfId="13067" xr:uid="{00000000-0005-0000-0000-000011270000}"/>
    <cellStyle name="20% - Accent3 2 2 7 2 2 2 2" xfId="26226" xr:uid="{00000000-0005-0000-0000-000012270000}"/>
    <cellStyle name="20% - Accent3 2 2 7 2 2 2 2 2" xfId="63564" xr:uid="{00000000-0005-0000-0000-000013270000}"/>
    <cellStyle name="20% - Accent3 2 2 7 2 2 2 3" xfId="50405" xr:uid="{00000000-0005-0000-0000-000014270000}"/>
    <cellStyle name="20% - Accent3 2 2 7 2 2 3" xfId="21503" xr:uid="{00000000-0005-0000-0000-000015270000}"/>
    <cellStyle name="20% - Accent3 2 2 7 2 2 3 2" xfId="58841" xr:uid="{00000000-0005-0000-0000-000016270000}"/>
    <cellStyle name="20% - Accent3 2 2 7 2 2 4" xfId="34522" xr:uid="{00000000-0005-0000-0000-000017270000}"/>
    <cellStyle name="20% - Accent3 2 2 7 2 2 5" xfId="45682" xr:uid="{00000000-0005-0000-0000-000018270000}"/>
    <cellStyle name="20% - Accent3 2 2 7 2 3" xfId="10707" xr:uid="{00000000-0005-0000-0000-000019270000}"/>
    <cellStyle name="20% - Accent3 2 2 7 2 3 2" xfId="23866" xr:uid="{00000000-0005-0000-0000-00001A270000}"/>
    <cellStyle name="20% - Accent3 2 2 7 2 3 2 2" xfId="61204" xr:uid="{00000000-0005-0000-0000-00001B270000}"/>
    <cellStyle name="20% - Accent3 2 2 7 2 3 3" xfId="37234" xr:uid="{00000000-0005-0000-0000-00001C270000}"/>
    <cellStyle name="20% - Accent3 2 2 7 2 3 4" xfId="48045" xr:uid="{00000000-0005-0000-0000-00001D270000}"/>
    <cellStyle name="20% - Accent3 2 2 7 2 4" xfId="5984" xr:uid="{00000000-0005-0000-0000-00001E270000}"/>
    <cellStyle name="20% - Accent3 2 2 7 2 4 2" xfId="19143" xr:uid="{00000000-0005-0000-0000-00001F270000}"/>
    <cellStyle name="20% - Accent3 2 2 7 2 4 2 2" xfId="56481" xr:uid="{00000000-0005-0000-0000-000020270000}"/>
    <cellStyle name="20% - Accent3 2 2 7 2 4 3" xfId="31810" xr:uid="{00000000-0005-0000-0000-000021270000}"/>
    <cellStyle name="20% - Accent3 2 2 7 2 4 4" xfId="43322" xr:uid="{00000000-0005-0000-0000-000022270000}"/>
    <cellStyle name="20% - Accent3 2 2 7 2 5" xfId="15431" xr:uid="{00000000-0005-0000-0000-000023270000}"/>
    <cellStyle name="20% - Accent3 2 2 7 2 5 2" xfId="52769" xr:uid="{00000000-0005-0000-0000-000024270000}"/>
    <cellStyle name="20% - Accent3 2 2 7 2 6" xfId="28928" xr:uid="{00000000-0005-0000-0000-000025270000}"/>
    <cellStyle name="20% - Accent3 2 2 7 2 7" xfId="39608" xr:uid="{00000000-0005-0000-0000-000026270000}"/>
    <cellStyle name="20% - Accent3 2 2 7 3" xfId="3619" xr:uid="{00000000-0005-0000-0000-000027270000}"/>
    <cellStyle name="20% - Accent3 2 2 7 3 2" xfId="11887" xr:uid="{00000000-0005-0000-0000-000028270000}"/>
    <cellStyle name="20% - Accent3 2 2 7 3 2 2" xfId="25046" xr:uid="{00000000-0005-0000-0000-000029270000}"/>
    <cellStyle name="20% - Accent3 2 2 7 3 2 2 2" xfId="62384" xr:uid="{00000000-0005-0000-0000-00002A270000}"/>
    <cellStyle name="20% - Accent3 2 2 7 3 2 3" xfId="49225" xr:uid="{00000000-0005-0000-0000-00002B270000}"/>
    <cellStyle name="20% - Accent3 2 2 7 3 3" xfId="7164" xr:uid="{00000000-0005-0000-0000-00002C270000}"/>
    <cellStyle name="20% - Accent3 2 2 7 3 3 2" xfId="20323" xr:uid="{00000000-0005-0000-0000-00002D270000}"/>
    <cellStyle name="20% - Accent3 2 2 7 3 3 2 2" xfId="57661" xr:uid="{00000000-0005-0000-0000-00002E270000}"/>
    <cellStyle name="20% - Accent3 2 2 7 3 3 3" xfId="44502" xr:uid="{00000000-0005-0000-0000-00002F270000}"/>
    <cellStyle name="20% - Accent3 2 2 7 3 4" xfId="16780" xr:uid="{00000000-0005-0000-0000-000030270000}"/>
    <cellStyle name="20% - Accent3 2 2 7 3 4 2" xfId="54118" xr:uid="{00000000-0005-0000-0000-000031270000}"/>
    <cellStyle name="20% - Accent3 2 2 7 3 5" xfId="33173" xr:uid="{00000000-0005-0000-0000-000032270000}"/>
    <cellStyle name="20% - Accent3 2 2 7 3 6" xfId="40957" xr:uid="{00000000-0005-0000-0000-000033270000}"/>
    <cellStyle name="20% - Accent3 2 2 7 4" xfId="9527" xr:uid="{00000000-0005-0000-0000-000034270000}"/>
    <cellStyle name="20% - Accent3 2 2 7 4 2" xfId="22686" xr:uid="{00000000-0005-0000-0000-000035270000}"/>
    <cellStyle name="20% - Accent3 2 2 7 4 2 2" xfId="60024" xr:uid="{00000000-0005-0000-0000-000036270000}"/>
    <cellStyle name="20% - Accent3 2 2 7 4 3" xfId="35885" xr:uid="{00000000-0005-0000-0000-000037270000}"/>
    <cellStyle name="20% - Accent3 2 2 7 4 4" xfId="46865" xr:uid="{00000000-0005-0000-0000-000038270000}"/>
    <cellStyle name="20% - Accent3 2 2 7 5" xfId="4804" xr:uid="{00000000-0005-0000-0000-000039270000}"/>
    <cellStyle name="20% - Accent3 2 2 7 5 2" xfId="17963" xr:uid="{00000000-0005-0000-0000-00003A270000}"/>
    <cellStyle name="20% - Accent3 2 2 7 5 2 2" xfId="55301" xr:uid="{00000000-0005-0000-0000-00003B270000}"/>
    <cellStyle name="20% - Accent3 2 2 7 5 3" xfId="30461" xr:uid="{00000000-0005-0000-0000-00003C270000}"/>
    <cellStyle name="20% - Accent3 2 2 7 5 4" xfId="42142" xr:uid="{00000000-0005-0000-0000-00003D270000}"/>
    <cellStyle name="20% - Accent3 2 2 7 6" xfId="14251" xr:uid="{00000000-0005-0000-0000-00003E270000}"/>
    <cellStyle name="20% - Accent3 2 2 7 6 2" xfId="51589" xr:uid="{00000000-0005-0000-0000-00003F270000}"/>
    <cellStyle name="20% - Accent3 2 2 7 7" xfId="27579" xr:uid="{00000000-0005-0000-0000-000040270000}"/>
    <cellStyle name="20% - Accent3 2 2 7 8" xfId="38428" xr:uid="{00000000-0005-0000-0000-000041270000}"/>
    <cellStyle name="20% - Accent3 2 2 8" xfId="1287" xr:uid="{00000000-0005-0000-0000-000042270000}"/>
    <cellStyle name="20% - Accent3 2 2 8 2" xfId="2636" xr:uid="{00000000-0005-0000-0000-000043270000}"/>
    <cellStyle name="20% - Accent3 2 2 8 2 2" xfId="12084" xr:uid="{00000000-0005-0000-0000-000044270000}"/>
    <cellStyle name="20% - Accent3 2 2 8 2 2 2" xfId="25243" xr:uid="{00000000-0005-0000-0000-000045270000}"/>
    <cellStyle name="20% - Accent3 2 2 8 2 2 2 2" xfId="62581" xr:uid="{00000000-0005-0000-0000-000046270000}"/>
    <cellStyle name="20% - Accent3 2 2 8 2 2 3" xfId="33539" xr:uid="{00000000-0005-0000-0000-000047270000}"/>
    <cellStyle name="20% - Accent3 2 2 8 2 2 4" xfId="49422" xr:uid="{00000000-0005-0000-0000-000048270000}"/>
    <cellStyle name="20% - Accent3 2 2 8 2 3" xfId="7361" xr:uid="{00000000-0005-0000-0000-000049270000}"/>
    <cellStyle name="20% - Accent3 2 2 8 2 3 2" xfId="20520" xr:uid="{00000000-0005-0000-0000-00004A270000}"/>
    <cellStyle name="20% - Accent3 2 2 8 2 3 2 2" xfId="57858" xr:uid="{00000000-0005-0000-0000-00004B270000}"/>
    <cellStyle name="20% - Accent3 2 2 8 2 3 3" xfId="36251" xr:uid="{00000000-0005-0000-0000-00004C270000}"/>
    <cellStyle name="20% - Accent3 2 2 8 2 3 4" xfId="44699" xr:uid="{00000000-0005-0000-0000-00004D270000}"/>
    <cellStyle name="20% - Accent3 2 2 8 2 4" xfId="15797" xr:uid="{00000000-0005-0000-0000-00004E270000}"/>
    <cellStyle name="20% - Accent3 2 2 8 2 4 2" xfId="30827" xr:uid="{00000000-0005-0000-0000-00004F270000}"/>
    <cellStyle name="20% - Accent3 2 2 8 2 4 3" xfId="53135" xr:uid="{00000000-0005-0000-0000-000050270000}"/>
    <cellStyle name="20% - Accent3 2 2 8 2 5" xfId="27945" xr:uid="{00000000-0005-0000-0000-000051270000}"/>
    <cellStyle name="20% - Accent3 2 2 8 2 6" xfId="39974" xr:uid="{00000000-0005-0000-0000-000052270000}"/>
    <cellStyle name="20% - Accent3 2 2 8 3" xfId="9724" xr:uid="{00000000-0005-0000-0000-000053270000}"/>
    <cellStyle name="20% - Accent3 2 2 8 3 2" xfId="22883" xr:uid="{00000000-0005-0000-0000-000054270000}"/>
    <cellStyle name="20% - Accent3 2 2 8 3 2 2" xfId="60221" xr:uid="{00000000-0005-0000-0000-000055270000}"/>
    <cellStyle name="20% - Accent3 2 2 8 3 3" xfId="32190" xr:uid="{00000000-0005-0000-0000-000056270000}"/>
    <cellStyle name="20% - Accent3 2 2 8 3 4" xfId="47062" xr:uid="{00000000-0005-0000-0000-000057270000}"/>
    <cellStyle name="20% - Accent3 2 2 8 4" xfId="5001" xr:uid="{00000000-0005-0000-0000-000058270000}"/>
    <cellStyle name="20% - Accent3 2 2 8 4 2" xfId="18160" xr:uid="{00000000-0005-0000-0000-000059270000}"/>
    <cellStyle name="20% - Accent3 2 2 8 4 2 2" xfId="55498" xr:uid="{00000000-0005-0000-0000-00005A270000}"/>
    <cellStyle name="20% - Accent3 2 2 8 4 3" xfId="34902" xr:uid="{00000000-0005-0000-0000-00005B270000}"/>
    <cellStyle name="20% - Accent3 2 2 8 4 4" xfId="42339" xr:uid="{00000000-0005-0000-0000-00005C270000}"/>
    <cellStyle name="20% - Accent3 2 2 8 5" xfId="14448" xr:uid="{00000000-0005-0000-0000-00005D270000}"/>
    <cellStyle name="20% - Accent3 2 2 8 5 2" xfId="29478" xr:uid="{00000000-0005-0000-0000-00005E270000}"/>
    <cellStyle name="20% - Accent3 2 2 8 5 3" xfId="51786" xr:uid="{00000000-0005-0000-0000-00005F270000}"/>
    <cellStyle name="20% - Accent3 2 2 8 6" xfId="26596" xr:uid="{00000000-0005-0000-0000-000060270000}"/>
    <cellStyle name="20% - Accent3 2 2 8 7" xfId="38625" xr:uid="{00000000-0005-0000-0000-000061270000}"/>
    <cellStyle name="20% - Accent3 2 2 9" xfId="2439" xr:uid="{00000000-0005-0000-0000-000062270000}"/>
    <cellStyle name="20% - Accent3 2 2 9 2" xfId="10904" xr:uid="{00000000-0005-0000-0000-000063270000}"/>
    <cellStyle name="20% - Accent3 2 2 9 2 2" xfId="24063" xr:uid="{00000000-0005-0000-0000-000064270000}"/>
    <cellStyle name="20% - Accent3 2 2 9 2 2 2" xfId="61401" xr:uid="{00000000-0005-0000-0000-000065270000}"/>
    <cellStyle name="20% - Accent3 2 2 9 2 3" xfId="33342" xr:uid="{00000000-0005-0000-0000-000066270000}"/>
    <cellStyle name="20% - Accent3 2 2 9 2 4" xfId="48242" xr:uid="{00000000-0005-0000-0000-000067270000}"/>
    <cellStyle name="20% - Accent3 2 2 9 3" xfId="6181" xr:uid="{00000000-0005-0000-0000-000068270000}"/>
    <cellStyle name="20% - Accent3 2 2 9 3 2" xfId="19340" xr:uid="{00000000-0005-0000-0000-000069270000}"/>
    <cellStyle name="20% - Accent3 2 2 9 3 2 2" xfId="56678" xr:uid="{00000000-0005-0000-0000-00006A270000}"/>
    <cellStyle name="20% - Accent3 2 2 9 3 3" xfId="36054" xr:uid="{00000000-0005-0000-0000-00006B270000}"/>
    <cellStyle name="20% - Accent3 2 2 9 3 4" xfId="43519" xr:uid="{00000000-0005-0000-0000-00006C270000}"/>
    <cellStyle name="20% - Accent3 2 2 9 4" xfId="15600" xr:uid="{00000000-0005-0000-0000-00006D270000}"/>
    <cellStyle name="20% - Accent3 2 2 9 4 2" xfId="30630" xr:uid="{00000000-0005-0000-0000-00006E270000}"/>
    <cellStyle name="20% - Accent3 2 2 9 4 3" xfId="52938" xr:uid="{00000000-0005-0000-0000-00006F270000}"/>
    <cellStyle name="20% - Accent3 2 2 9 5" xfId="27748" xr:uid="{00000000-0005-0000-0000-000070270000}"/>
    <cellStyle name="20% - Accent3 2 2 9 6" xfId="39777" xr:uid="{00000000-0005-0000-0000-000071270000}"/>
    <cellStyle name="20% - Accent3 2 3" xfId="133" xr:uid="{00000000-0005-0000-0000-000072270000}"/>
    <cellStyle name="20% - Accent3 2 3 10" xfId="8572" xr:uid="{00000000-0005-0000-0000-000073270000}"/>
    <cellStyle name="20% - Accent3 2 3 10 2" xfId="21731" xr:uid="{00000000-0005-0000-0000-000074270000}"/>
    <cellStyle name="20% - Accent3 2 3 10 2 2" xfId="59069" xr:uid="{00000000-0005-0000-0000-000075270000}"/>
    <cellStyle name="20% - Accent3 2 3 10 3" xfId="29309" xr:uid="{00000000-0005-0000-0000-000076270000}"/>
    <cellStyle name="20% - Accent3 2 3 10 4" xfId="45910" xr:uid="{00000000-0005-0000-0000-000077270000}"/>
    <cellStyle name="20% - Accent3 2 3 11" xfId="3849" xr:uid="{00000000-0005-0000-0000-000078270000}"/>
    <cellStyle name="20% - Accent3 2 3 11 2" xfId="17008" xr:uid="{00000000-0005-0000-0000-000079270000}"/>
    <cellStyle name="20% - Accent3 2 3 11 2 2" xfId="54346" xr:uid="{00000000-0005-0000-0000-00007A270000}"/>
    <cellStyle name="20% - Accent3 2 3 11 3" xfId="32021" xr:uid="{00000000-0005-0000-0000-00007B270000}"/>
    <cellStyle name="20% - Accent3 2 3 11 4" xfId="41187" xr:uid="{00000000-0005-0000-0000-00007C270000}"/>
    <cellStyle name="20% - Accent3 2 3 12" xfId="13296" xr:uid="{00000000-0005-0000-0000-00007D270000}"/>
    <cellStyle name="20% - Accent3 2 3 12 2" xfId="34733" xr:uid="{00000000-0005-0000-0000-00007E270000}"/>
    <cellStyle name="20% - Accent3 2 3 12 3" xfId="50634" xr:uid="{00000000-0005-0000-0000-00007F270000}"/>
    <cellStyle name="20% - Accent3 2 3 13" xfId="29140" xr:uid="{00000000-0005-0000-0000-000080270000}"/>
    <cellStyle name="20% - Accent3 2 3 14" xfId="26427" xr:uid="{00000000-0005-0000-0000-000081270000}"/>
    <cellStyle name="20% - Accent3 2 3 15" xfId="37473" xr:uid="{00000000-0005-0000-0000-000082270000}"/>
    <cellStyle name="20% - Accent3 2 3 2" xfId="245" xr:uid="{00000000-0005-0000-0000-000083270000}"/>
    <cellStyle name="20% - Accent3 2 3 2 10" xfId="3961" xr:uid="{00000000-0005-0000-0000-000084270000}"/>
    <cellStyle name="20% - Accent3 2 3 2 10 2" xfId="17120" xr:uid="{00000000-0005-0000-0000-000085270000}"/>
    <cellStyle name="20% - Accent3 2 3 2 10 2 2" xfId="54458" xr:uid="{00000000-0005-0000-0000-000086270000}"/>
    <cellStyle name="20% - Accent3 2 3 2 10 3" xfId="32106" xr:uid="{00000000-0005-0000-0000-000087270000}"/>
    <cellStyle name="20% - Accent3 2 3 2 10 4" xfId="41299" xr:uid="{00000000-0005-0000-0000-000088270000}"/>
    <cellStyle name="20% - Accent3 2 3 2 11" xfId="13408" xr:uid="{00000000-0005-0000-0000-000089270000}"/>
    <cellStyle name="20% - Accent3 2 3 2 11 2" xfId="34818" xr:uid="{00000000-0005-0000-0000-00008A270000}"/>
    <cellStyle name="20% - Accent3 2 3 2 11 3" xfId="50746" xr:uid="{00000000-0005-0000-0000-00008B270000}"/>
    <cellStyle name="20% - Accent3 2 3 2 12" xfId="29225" xr:uid="{00000000-0005-0000-0000-00008C270000}"/>
    <cellStyle name="20% - Accent3 2 3 2 13" xfId="26512" xr:uid="{00000000-0005-0000-0000-00008D270000}"/>
    <cellStyle name="20% - Accent3 2 3 2 14" xfId="37585" xr:uid="{00000000-0005-0000-0000-00008E270000}"/>
    <cellStyle name="20% - Accent3 2 3 2 2" xfId="666" xr:uid="{00000000-0005-0000-0000-00008F270000}"/>
    <cellStyle name="20% - Accent3 2 3 2 2 2" xfId="1848" xr:uid="{00000000-0005-0000-0000-000090270000}"/>
    <cellStyle name="20% - Accent3 2 3 2 2 2 2" xfId="7922" xr:uid="{00000000-0005-0000-0000-000091270000}"/>
    <cellStyle name="20% - Accent3 2 3 2 2 2 2 2" xfId="12645" xr:uid="{00000000-0005-0000-0000-000092270000}"/>
    <cellStyle name="20% - Accent3 2 3 2 2 2 2 2 2" xfId="25804" xr:uid="{00000000-0005-0000-0000-000093270000}"/>
    <cellStyle name="20% - Accent3 2 3 2 2 2 2 2 2 2" xfId="63142" xr:uid="{00000000-0005-0000-0000-000094270000}"/>
    <cellStyle name="20% - Accent3 2 3 2 2 2 2 2 3" xfId="49983" xr:uid="{00000000-0005-0000-0000-000095270000}"/>
    <cellStyle name="20% - Accent3 2 3 2 2 2 2 3" xfId="21081" xr:uid="{00000000-0005-0000-0000-000096270000}"/>
    <cellStyle name="20% - Accent3 2 3 2 2 2 2 3 2" xfId="58419" xr:uid="{00000000-0005-0000-0000-000097270000}"/>
    <cellStyle name="20% - Accent3 2 3 2 2 2 2 4" xfId="34100" xr:uid="{00000000-0005-0000-0000-000098270000}"/>
    <cellStyle name="20% - Accent3 2 3 2 2 2 2 5" xfId="45260" xr:uid="{00000000-0005-0000-0000-000099270000}"/>
    <cellStyle name="20% - Accent3 2 3 2 2 2 3" xfId="10285" xr:uid="{00000000-0005-0000-0000-00009A270000}"/>
    <cellStyle name="20% - Accent3 2 3 2 2 2 3 2" xfId="23444" xr:uid="{00000000-0005-0000-0000-00009B270000}"/>
    <cellStyle name="20% - Accent3 2 3 2 2 2 3 2 2" xfId="60782" xr:uid="{00000000-0005-0000-0000-00009C270000}"/>
    <cellStyle name="20% - Accent3 2 3 2 2 2 3 3" xfId="36812" xr:uid="{00000000-0005-0000-0000-00009D270000}"/>
    <cellStyle name="20% - Accent3 2 3 2 2 2 3 4" xfId="47623" xr:uid="{00000000-0005-0000-0000-00009E270000}"/>
    <cellStyle name="20% - Accent3 2 3 2 2 2 4" xfId="5562" xr:uid="{00000000-0005-0000-0000-00009F270000}"/>
    <cellStyle name="20% - Accent3 2 3 2 2 2 4 2" xfId="18721" xr:uid="{00000000-0005-0000-0000-0000A0270000}"/>
    <cellStyle name="20% - Accent3 2 3 2 2 2 4 2 2" xfId="56059" xr:uid="{00000000-0005-0000-0000-0000A1270000}"/>
    <cellStyle name="20% - Accent3 2 3 2 2 2 4 3" xfId="31388" xr:uid="{00000000-0005-0000-0000-0000A2270000}"/>
    <cellStyle name="20% - Accent3 2 3 2 2 2 4 4" xfId="42900" xr:uid="{00000000-0005-0000-0000-0000A3270000}"/>
    <cellStyle name="20% - Accent3 2 3 2 2 2 5" xfId="15009" xr:uid="{00000000-0005-0000-0000-0000A4270000}"/>
    <cellStyle name="20% - Accent3 2 3 2 2 2 5 2" xfId="52347" xr:uid="{00000000-0005-0000-0000-0000A5270000}"/>
    <cellStyle name="20% - Accent3 2 3 2 2 2 6" xfId="28506" xr:uid="{00000000-0005-0000-0000-0000A6270000}"/>
    <cellStyle name="20% - Accent3 2 3 2 2 2 7" xfId="39186" xr:uid="{00000000-0005-0000-0000-0000A7270000}"/>
    <cellStyle name="20% - Accent3 2 3 2 2 3" xfId="3197" xr:uid="{00000000-0005-0000-0000-0000A8270000}"/>
    <cellStyle name="20% - Accent3 2 3 2 2 3 2" xfId="11465" xr:uid="{00000000-0005-0000-0000-0000A9270000}"/>
    <cellStyle name="20% - Accent3 2 3 2 2 3 2 2" xfId="24624" xr:uid="{00000000-0005-0000-0000-0000AA270000}"/>
    <cellStyle name="20% - Accent3 2 3 2 2 3 2 2 2" xfId="61962" xr:uid="{00000000-0005-0000-0000-0000AB270000}"/>
    <cellStyle name="20% - Accent3 2 3 2 2 3 2 3" xfId="48803" xr:uid="{00000000-0005-0000-0000-0000AC270000}"/>
    <cellStyle name="20% - Accent3 2 3 2 2 3 3" xfId="6742" xr:uid="{00000000-0005-0000-0000-0000AD270000}"/>
    <cellStyle name="20% - Accent3 2 3 2 2 3 3 2" xfId="19901" xr:uid="{00000000-0005-0000-0000-0000AE270000}"/>
    <cellStyle name="20% - Accent3 2 3 2 2 3 3 2 2" xfId="57239" xr:uid="{00000000-0005-0000-0000-0000AF270000}"/>
    <cellStyle name="20% - Accent3 2 3 2 2 3 3 3" xfId="44080" xr:uid="{00000000-0005-0000-0000-0000B0270000}"/>
    <cellStyle name="20% - Accent3 2 3 2 2 3 4" xfId="16358" xr:uid="{00000000-0005-0000-0000-0000B1270000}"/>
    <cellStyle name="20% - Accent3 2 3 2 2 3 4 2" xfId="53696" xr:uid="{00000000-0005-0000-0000-0000B2270000}"/>
    <cellStyle name="20% - Accent3 2 3 2 2 3 5" xfId="32751" xr:uid="{00000000-0005-0000-0000-0000B3270000}"/>
    <cellStyle name="20% - Accent3 2 3 2 2 3 6" xfId="40535" xr:uid="{00000000-0005-0000-0000-0000B4270000}"/>
    <cellStyle name="20% - Accent3 2 3 2 2 4" xfId="9105" xr:uid="{00000000-0005-0000-0000-0000B5270000}"/>
    <cellStyle name="20% - Accent3 2 3 2 2 4 2" xfId="22264" xr:uid="{00000000-0005-0000-0000-0000B6270000}"/>
    <cellStyle name="20% - Accent3 2 3 2 2 4 2 2" xfId="59602" xr:uid="{00000000-0005-0000-0000-0000B7270000}"/>
    <cellStyle name="20% - Accent3 2 3 2 2 4 3" xfId="35463" xr:uid="{00000000-0005-0000-0000-0000B8270000}"/>
    <cellStyle name="20% - Accent3 2 3 2 2 4 4" xfId="46443" xr:uid="{00000000-0005-0000-0000-0000B9270000}"/>
    <cellStyle name="20% - Accent3 2 3 2 2 5" xfId="4382" xr:uid="{00000000-0005-0000-0000-0000BA270000}"/>
    <cellStyle name="20% - Accent3 2 3 2 2 5 2" xfId="17541" xr:uid="{00000000-0005-0000-0000-0000BB270000}"/>
    <cellStyle name="20% - Accent3 2 3 2 2 5 2 2" xfId="54879" xr:uid="{00000000-0005-0000-0000-0000BC270000}"/>
    <cellStyle name="20% - Accent3 2 3 2 2 5 3" xfId="30039" xr:uid="{00000000-0005-0000-0000-0000BD270000}"/>
    <cellStyle name="20% - Accent3 2 3 2 2 5 4" xfId="41720" xr:uid="{00000000-0005-0000-0000-0000BE270000}"/>
    <cellStyle name="20% - Accent3 2 3 2 2 6" xfId="13829" xr:uid="{00000000-0005-0000-0000-0000BF270000}"/>
    <cellStyle name="20% - Accent3 2 3 2 2 6 2" xfId="51167" xr:uid="{00000000-0005-0000-0000-0000C0270000}"/>
    <cellStyle name="20% - Accent3 2 3 2 2 7" xfId="27157" xr:uid="{00000000-0005-0000-0000-0000C1270000}"/>
    <cellStyle name="20% - Accent3 2 3 2 2 8" xfId="38006" xr:uid="{00000000-0005-0000-0000-0000C2270000}"/>
    <cellStyle name="20% - Accent3 2 3 2 3" xfId="442" xr:uid="{00000000-0005-0000-0000-0000C3270000}"/>
    <cellStyle name="20% - Accent3 2 3 2 3 2" xfId="1624" xr:uid="{00000000-0005-0000-0000-0000C4270000}"/>
    <cellStyle name="20% - Accent3 2 3 2 3 2 2" xfId="7698" xr:uid="{00000000-0005-0000-0000-0000C5270000}"/>
    <cellStyle name="20% - Accent3 2 3 2 3 2 2 2" xfId="12421" xr:uid="{00000000-0005-0000-0000-0000C6270000}"/>
    <cellStyle name="20% - Accent3 2 3 2 3 2 2 2 2" xfId="25580" xr:uid="{00000000-0005-0000-0000-0000C7270000}"/>
    <cellStyle name="20% - Accent3 2 3 2 3 2 2 2 2 2" xfId="62918" xr:uid="{00000000-0005-0000-0000-0000C8270000}"/>
    <cellStyle name="20% - Accent3 2 3 2 3 2 2 2 3" xfId="49759" xr:uid="{00000000-0005-0000-0000-0000C9270000}"/>
    <cellStyle name="20% - Accent3 2 3 2 3 2 2 3" xfId="20857" xr:uid="{00000000-0005-0000-0000-0000CA270000}"/>
    <cellStyle name="20% - Accent3 2 3 2 3 2 2 3 2" xfId="58195" xr:uid="{00000000-0005-0000-0000-0000CB270000}"/>
    <cellStyle name="20% - Accent3 2 3 2 3 2 2 4" xfId="33876" xr:uid="{00000000-0005-0000-0000-0000CC270000}"/>
    <cellStyle name="20% - Accent3 2 3 2 3 2 2 5" xfId="45036" xr:uid="{00000000-0005-0000-0000-0000CD270000}"/>
    <cellStyle name="20% - Accent3 2 3 2 3 2 3" xfId="10061" xr:uid="{00000000-0005-0000-0000-0000CE270000}"/>
    <cellStyle name="20% - Accent3 2 3 2 3 2 3 2" xfId="23220" xr:uid="{00000000-0005-0000-0000-0000CF270000}"/>
    <cellStyle name="20% - Accent3 2 3 2 3 2 3 2 2" xfId="60558" xr:uid="{00000000-0005-0000-0000-0000D0270000}"/>
    <cellStyle name="20% - Accent3 2 3 2 3 2 3 3" xfId="36588" xr:uid="{00000000-0005-0000-0000-0000D1270000}"/>
    <cellStyle name="20% - Accent3 2 3 2 3 2 3 4" xfId="47399" xr:uid="{00000000-0005-0000-0000-0000D2270000}"/>
    <cellStyle name="20% - Accent3 2 3 2 3 2 4" xfId="5338" xr:uid="{00000000-0005-0000-0000-0000D3270000}"/>
    <cellStyle name="20% - Accent3 2 3 2 3 2 4 2" xfId="18497" xr:uid="{00000000-0005-0000-0000-0000D4270000}"/>
    <cellStyle name="20% - Accent3 2 3 2 3 2 4 2 2" xfId="55835" xr:uid="{00000000-0005-0000-0000-0000D5270000}"/>
    <cellStyle name="20% - Accent3 2 3 2 3 2 4 3" xfId="31164" xr:uid="{00000000-0005-0000-0000-0000D6270000}"/>
    <cellStyle name="20% - Accent3 2 3 2 3 2 4 4" xfId="42676" xr:uid="{00000000-0005-0000-0000-0000D7270000}"/>
    <cellStyle name="20% - Accent3 2 3 2 3 2 5" xfId="14785" xr:uid="{00000000-0005-0000-0000-0000D8270000}"/>
    <cellStyle name="20% - Accent3 2 3 2 3 2 5 2" xfId="52123" xr:uid="{00000000-0005-0000-0000-0000D9270000}"/>
    <cellStyle name="20% - Accent3 2 3 2 3 2 6" xfId="28282" xr:uid="{00000000-0005-0000-0000-0000DA270000}"/>
    <cellStyle name="20% - Accent3 2 3 2 3 2 7" xfId="38962" xr:uid="{00000000-0005-0000-0000-0000DB270000}"/>
    <cellStyle name="20% - Accent3 2 3 2 3 3" xfId="2973" xr:uid="{00000000-0005-0000-0000-0000DC270000}"/>
    <cellStyle name="20% - Accent3 2 3 2 3 3 2" xfId="11241" xr:uid="{00000000-0005-0000-0000-0000DD270000}"/>
    <cellStyle name="20% - Accent3 2 3 2 3 3 2 2" xfId="24400" xr:uid="{00000000-0005-0000-0000-0000DE270000}"/>
    <cellStyle name="20% - Accent3 2 3 2 3 3 2 2 2" xfId="61738" xr:uid="{00000000-0005-0000-0000-0000DF270000}"/>
    <cellStyle name="20% - Accent3 2 3 2 3 3 2 3" xfId="48579" xr:uid="{00000000-0005-0000-0000-0000E0270000}"/>
    <cellStyle name="20% - Accent3 2 3 2 3 3 3" xfId="6518" xr:uid="{00000000-0005-0000-0000-0000E1270000}"/>
    <cellStyle name="20% - Accent3 2 3 2 3 3 3 2" xfId="19677" xr:uid="{00000000-0005-0000-0000-0000E2270000}"/>
    <cellStyle name="20% - Accent3 2 3 2 3 3 3 2 2" xfId="57015" xr:uid="{00000000-0005-0000-0000-0000E3270000}"/>
    <cellStyle name="20% - Accent3 2 3 2 3 3 3 3" xfId="43856" xr:uid="{00000000-0005-0000-0000-0000E4270000}"/>
    <cellStyle name="20% - Accent3 2 3 2 3 3 4" xfId="16134" xr:uid="{00000000-0005-0000-0000-0000E5270000}"/>
    <cellStyle name="20% - Accent3 2 3 2 3 3 4 2" xfId="53472" xr:uid="{00000000-0005-0000-0000-0000E6270000}"/>
    <cellStyle name="20% - Accent3 2 3 2 3 3 5" xfId="32527" xr:uid="{00000000-0005-0000-0000-0000E7270000}"/>
    <cellStyle name="20% - Accent3 2 3 2 3 3 6" xfId="40311" xr:uid="{00000000-0005-0000-0000-0000E8270000}"/>
    <cellStyle name="20% - Accent3 2 3 2 3 4" xfId="8881" xr:uid="{00000000-0005-0000-0000-0000E9270000}"/>
    <cellStyle name="20% - Accent3 2 3 2 3 4 2" xfId="22040" xr:uid="{00000000-0005-0000-0000-0000EA270000}"/>
    <cellStyle name="20% - Accent3 2 3 2 3 4 2 2" xfId="59378" xr:uid="{00000000-0005-0000-0000-0000EB270000}"/>
    <cellStyle name="20% - Accent3 2 3 2 3 4 3" xfId="35239" xr:uid="{00000000-0005-0000-0000-0000EC270000}"/>
    <cellStyle name="20% - Accent3 2 3 2 3 4 4" xfId="46219" xr:uid="{00000000-0005-0000-0000-0000ED270000}"/>
    <cellStyle name="20% - Accent3 2 3 2 3 5" xfId="4158" xr:uid="{00000000-0005-0000-0000-0000EE270000}"/>
    <cellStyle name="20% - Accent3 2 3 2 3 5 2" xfId="17317" xr:uid="{00000000-0005-0000-0000-0000EF270000}"/>
    <cellStyle name="20% - Accent3 2 3 2 3 5 2 2" xfId="54655" xr:uid="{00000000-0005-0000-0000-0000F0270000}"/>
    <cellStyle name="20% - Accent3 2 3 2 3 5 3" xfId="29815" xr:uid="{00000000-0005-0000-0000-0000F1270000}"/>
    <cellStyle name="20% - Accent3 2 3 2 3 5 4" xfId="41496" xr:uid="{00000000-0005-0000-0000-0000F2270000}"/>
    <cellStyle name="20% - Accent3 2 3 2 3 6" xfId="13605" xr:uid="{00000000-0005-0000-0000-0000F3270000}"/>
    <cellStyle name="20% - Accent3 2 3 2 3 6 2" xfId="50943" xr:uid="{00000000-0005-0000-0000-0000F4270000}"/>
    <cellStyle name="20% - Accent3 2 3 2 3 7" xfId="26933" xr:uid="{00000000-0005-0000-0000-0000F5270000}"/>
    <cellStyle name="20% - Accent3 2 3 2 3 8" xfId="37782" xr:uid="{00000000-0005-0000-0000-0000F6270000}"/>
    <cellStyle name="20% - Accent3 2 3 2 4" xfId="863" xr:uid="{00000000-0005-0000-0000-0000F7270000}"/>
    <cellStyle name="20% - Accent3 2 3 2 4 2" xfId="2045" xr:uid="{00000000-0005-0000-0000-0000F8270000}"/>
    <cellStyle name="20% - Accent3 2 3 2 4 2 2" xfId="8119" xr:uid="{00000000-0005-0000-0000-0000F9270000}"/>
    <cellStyle name="20% - Accent3 2 3 2 4 2 2 2" xfId="12842" xr:uid="{00000000-0005-0000-0000-0000FA270000}"/>
    <cellStyle name="20% - Accent3 2 3 2 4 2 2 2 2" xfId="26001" xr:uid="{00000000-0005-0000-0000-0000FB270000}"/>
    <cellStyle name="20% - Accent3 2 3 2 4 2 2 2 2 2" xfId="63339" xr:uid="{00000000-0005-0000-0000-0000FC270000}"/>
    <cellStyle name="20% - Accent3 2 3 2 4 2 2 2 3" xfId="50180" xr:uid="{00000000-0005-0000-0000-0000FD270000}"/>
    <cellStyle name="20% - Accent3 2 3 2 4 2 2 3" xfId="21278" xr:uid="{00000000-0005-0000-0000-0000FE270000}"/>
    <cellStyle name="20% - Accent3 2 3 2 4 2 2 3 2" xfId="58616" xr:uid="{00000000-0005-0000-0000-0000FF270000}"/>
    <cellStyle name="20% - Accent3 2 3 2 4 2 2 4" xfId="34297" xr:uid="{00000000-0005-0000-0000-000000280000}"/>
    <cellStyle name="20% - Accent3 2 3 2 4 2 2 5" xfId="45457" xr:uid="{00000000-0005-0000-0000-000001280000}"/>
    <cellStyle name="20% - Accent3 2 3 2 4 2 3" xfId="10482" xr:uid="{00000000-0005-0000-0000-000002280000}"/>
    <cellStyle name="20% - Accent3 2 3 2 4 2 3 2" xfId="23641" xr:uid="{00000000-0005-0000-0000-000003280000}"/>
    <cellStyle name="20% - Accent3 2 3 2 4 2 3 2 2" xfId="60979" xr:uid="{00000000-0005-0000-0000-000004280000}"/>
    <cellStyle name="20% - Accent3 2 3 2 4 2 3 3" xfId="37009" xr:uid="{00000000-0005-0000-0000-000005280000}"/>
    <cellStyle name="20% - Accent3 2 3 2 4 2 3 4" xfId="47820" xr:uid="{00000000-0005-0000-0000-000006280000}"/>
    <cellStyle name="20% - Accent3 2 3 2 4 2 4" xfId="5759" xr:uid="{00000000-0005-0000-0000-000007280000}"/>
    <cellStyle name="20% - Accent3 2 3 2 4 2 4 2" xfId="18918" xr:uid="{00000000-0005-0000-0000-000008280000}"/>
    <cellStyle name="20% - Accent3 2 3 2 4 2 4 2 2" xfId="56256" xr:uid="{00000000-0005-0000-0000-000009280000}"/>
    <cellStyle name="20% - Accent3 2 3 2 4 2 4 3" xfId="31585" xr:uid="{00000000-0005-0000-0000-00000A280000}"/>
    <cellStyle name="20% - Accent3 2 3 2 4 2 4 4" xfId="43097" xr:uid="{00000000-0005-0000-0000-00000B280000}"/>
    <cellStyle name="20% - Accent3 2 3 2 4 2 5" xfId="15206" xr:uid="{00000000-0005-0000-0000-00000C280000}"/>
    <cellStyle name="20% - Accent3 2 3 2 4 2 5 2" xfId="52544" xr:uid="{00000000-0005-0000-0000-00000D280000}"/>
    <cellStyle name="20% - Accent3 2 3 2 4 2 6" xfId="28703" xr:uid="{00000000-0005-0000-0000-00000E280000}"/>
    <cellStyle name="20% - Accent3 2 3 2 4 2 7" xfId="39383" xr:uid="{00000000-0005-0000-0000-00000F280000}"/>
    <cellStyle name="20% - Accent3 2 3 2 4 3" xfId="3394" xr:uid="{00000000-0005-0000-0000-000010280000}"/>
    <cellStyle name="20% - Accent3 2 3 2 4 3 2" xfId="11662" xr:uid="{00000000-0005-0000-0000-000011280000}"/>
    <cellStyle name="20% - Accent3 2 3 2 4 3 2 2" xfId="24821" xr:uid="{00000000-0005-0000-0000-000012280000}"/>
    <cellStyle name="20% - Accent3 2 3 2 4 3 2 2 2" xfId="62159" xr:uid="{00000000-0005-0000-0000-000013280000}"/>
    <cellStyle name="20% - Accent3 2 3 2 4 3 2 3" xfId="49000" xr:uid="{00000000-0005-0000-0000-000014280000}"/>
    <cellStyle name="20% - Accent3 2 3 2 4 3 3" xfId="6939" xr:uid="{00000000-0005-0000-0000-000015280000}"/>
    <cellStyle name="20% - Accent3 2 3 2 4 3 3 2" xfId="20098" xr:uid="{00000000-0005-0000-0000-000016280000}"/>
    <cellStyle name="20% - Accent3 2 3 2 4 3 3 2 2" xfId="57436" xr:uid="{00000000-0005-0000-0000-000017280000}"/>
    <cellStyle name="20% - Accent3 2 3 2 4 3 3 3" xfId="44277" xr:uid="{00000000-0005-0000-0000-000018280000}"/>
    <cellStyle name="20% - Accent3 2 3 2 4 3 4" xfId="16555" xr:uid="{00000000-0005-0000-0000-000019280000}"/>
    <cellStyle name="20% - Accent3 2 3 2 4 3 4 2" xfId="53893" xr:uid="{00000000-0005-0000-0000-00001A280000}"/>
    <cellStyle name="20% - Accent3 2 3 2 4 3 5" xfId="32948" xr:uid="{00000000-0005-0000-0000-00001B280000}"/>
    <cellStyle name="20% - Accent3 2 3 2 4 3 6" xfId="40732" xr:uid="{00000000-0005-0000-0000-00001C280000}"/>
    <cellStyle name="20% - Accent3 2 3 2 4 4" xfId="9302" xr:uid="{00000000-0005-0000-0000-00001D280000}"/>
    <cellStyle name="20% - Accent3 2 3 2 4 4 2" xfId="22461" xr:uid="{00000000-0005-0000-0000-00001E280000}"/>
    <cellStyle name="20% - Accent3 2 3 2 4 4 2 2" xfId="59799" xr:uid="{00000000-0005-0000-0000-00001F280000}"/>
    <cellStyle name="20% - Accent3 2 3 2 4 4 3" xfId="35660" xr:uid="{00000000-0005-0000-0000-000020280000}"/>
    <cellStyle name="20% - Accent3 2 3 2 4 4 4" xfId="46640" xr:uid="{00000000-0005-0000-0000-000021280000}"/>
    <cellStyle name="20% - Accent3 2 3 2 4 5" xfId="4579" xr:uid="{00000000-0005-0000-0000-000022280000}"/>
    <cellStyle name="20% - Accent3 2 3 2 4 5 2" xfId="17738" xr:uid="{00000000-0005-0000-0000-000023280000}"/>
    <cellStyle name="20% - Accent3 2 3 2 4 5 2 2" xfId="55076" xr:uid="{00000000-0005-0000-0000-000024280000}"/>
    <cellStyle name="20% - Accent3 2 3 2 4 5 3" xfId="30236" xr:uid="{00000000-0005-0000-0000-000025280000}"/>
    <cellStyle name="20% - Accent3 2 3 2 4 5 4" xfId="41917" xr:uid="{00000000-0005-0000-0000-000026280000}"/>
    <cellStyle name="20% - Accent3 2 3 2 4 6" xfId="14026" xr:uid="{00000000-0005-0000-0000-000027280000}"/>
    <cellStyle name="20% - Accent3 2 3 2 4 6 2" xfId="51364" xr:uid="{00000000-0005-0000-0000-000028280000}"/>
    <cellStyle name="20% - Accent3 2 3 2 4 7" xfId="27354" xr:uid="{00000000-0005-0000-0000-000029280000}"/>
    <cellStyle name="20% - Accent3 2 3 2 4 8" xfId="38203" xr:uid="{00000000-0005-0000-0000-00002A280000}"/>
    <cellStyle name="20% - Accent3 2 3 2 5" xfId="1032" xr:uid="{00000000-0005-0000-0000-00002B280000}"/>
    <cellStyle name="20% - Accent3 2 3 2 5 2" xfId="2214" xr:uid="{00000000-0005-0000-0000-00002C280000}"/>
    <cellStyle name="20% - Accent3 2 3 2 5 2 2" xfId="8288" xr:uid="{00000000-0005-0000-0000-00002D280000}"/>
    <cellStyle name="20% - Accent3 2 3 2 5 2 2 2" xfId="13011" xr:uid="{00000000-0005-0000-0000-00002E280000}"/>
    <cellStyle name="20% - Accent3 2 3 2 5 2 2 2 2" xfId="26170" xr:uid="{00000000-0005-0000-0000-00002F280000}"/>
    <cellStyle name="20% - Accent3 2 3 2 5 2 2 2 2 2" xfId="63508" xr:uid="{00000000-0005-0000-0000-000030280000}"/>
    <cellStyle name="20% - Accent3 2 3 2 5 2 2 2 3" xfId="50349" xr:uid="{00000000-0005-0000-0000-000031280000}"/>
    <cellStyle name="20% - Accent3 2 3 2 5 2 2 3" xfId="21447" xr:uid="{00000000-0005-0000-0000-000032280000}"/>
    <cellStyle name="20% - Accent3 2 3 2 5 2 2 3 2" xfId="58785" xr:uid="{00000000-0005-0000-0000-000033280000}"/>
    <cellStyle name="20% - Accent3 2 3 2 5 2 2 4" xfId="34466" xr:uid="{00000000-0005-0000-0000-000034280000}"/>
    <cellStyle name="20% - Accent3 2 3 2 5 2 2 5" xfId="45626" xr:uid="{00000000-0005-0000-0000-000035280000}"/>
    <cellStyle name="20% - Accent3 2 3 2 5 2 3" xfId="10651" xr:uid="{00000000-0005-0000-0000-000036280000}"/>
    <cellStyle name="20% - Accent3 2 3 2 5 2 3 2" xfId="23810" xr:uid="{00000000-0005-0000-0000-000037280000}"/>
    <cellStyle name="20% - Accent3 2 3 2 5 2 3 2 2" xfId="61148" xr:uid="{00000000-0005-0000-0000-000038280000}"/>
    <cellStyle name="20% - Accent3 2 3 2 5 2 3 3" xfId="37178" xr:uid="{00000000-0005-0000-0000-000039280000}"/>
    <cellStyle name="20% - Accent3 2 3 2 5 2 3 4" xfId="47989" xr:uid="{00000000-0005-0000-0000-00003A280000}"/>
    <cellStyle name="20% - Accent3 2 3 2 5 2 4" xfId="5928" xr:uid="{00000000-0005-0000-0000-00003B280000}"/>
    <cellStyle name="20% - Accent3 2 3 2 5 2 4 2" xfId="19087" xr:uid="{00000000-0005-0000-0000-00003C280000}"/>
    <cellStyle name="20% - Accent3 2 3 2 5 2 4 2 2" xfId="56425" xr:uid="{00000000-0005-0000-0000-00003D280000}"/>
    <cellStyle name="20% - Accent3 2 3 2 5 2 4 3" xfId="31754" xr:uid="{00000000-0005-0000-0000-00003E280000}"/>
    <cellStyle name="20% - Accent3 2 3 2 5 2 4 4" xfId="43266" xr:uid="{00000000-0005-0000-0000-00003F280000}"/>
    <cellStyle name="20% - Accent3 2 3 2 5 2 5" xfId="15375" xr:uid="{00000000-0005-0000-0000-000040280000}"/>
    <cellStyle name="20% - Accent3 2 3 2 5 2 5 2" xfId="52713" xr:uid="{00000000-0005-0000-0000-000041280000}"/>
    <cellStyle name="20% - Accent3 2 3 2 5 2 6" xfId="28872" xr:uid="{00000000-0005-0000-0000-000042280000}"/>
    <cellStyle name="20% - Accent3 2 3 2 5 2 7" xfId="39552" xr:uid="{00000000-0005-0000-0000-000043280000}"/>
    <cellStyle name="20% - Accent3 2 3 2 5 3" xfId="3563" xr:uid="{00000000-0005-0000-0000-000044280000}"/>
    <cellStyle name="20% - Accent3 2 3 2 5 3 2" xfId="11831" xr:uid="{00000000-0005-0000-0000-000045280000}"/>
    <cellStyle name="20% - Accent3 2 3 2 5 3 2 2" xfId="24990" xr:uid="{00000000-0005-0000-0000-000046280000}"/>
    <cellStyle name="20% - Accent3 2 3 2 5 3 2 2 2" xfId="62328" xr:uid="{00000000-0005-0000-0000-000047280000}"/>
    <cellStyle name="20% - Accent3 2 3 2 5 3 2 3" xfId="49169" xr:uid="{00000000-0005-0000-0000-000048280000}"/>
    <cellStyle name="20% - Accent3 2 3 2 5 3 3" xfId="7108" xr:uid="{00000000-0005-0000-0000-000049280000}"/>
    <cellStyle name="20% - Accent3 2 3 2 5 3 3 2" xfId="20267" xr:uid="{00000000-0005-0000-0000-00004A280000}"/>
    <cellStyle name="20% - Accent3 2 3 2 5 3 3 2 2" xfId="57605" xr:uid="{00000000-0005-0000-0000-00004B280000}"/>
    <cellStyle name="20% - Accent3 2 3 2 5 3 3 3" xfId="44446" xr:uid="{00000000-0005-0000-0000-00004C280000}"/>
    <cellStyle name="20% - Accent3 2 3 2 5 3 4" xfId="16724" xr:uid="{00000000-0005-0000-0000-00004D280000}"/>
    <cellStyle name="20% - Accent3 2 3 2 5 3 4 2" xfId="54062" xr:uid="{00000000-0005-0000-0000-00004E280000}"/>
    <cellStyle name="20% - Accent3 2 3 2 5 3 5" xfId="33117" xr:uid="{00000000-0005-0000-0000-00004F280000}"/>
    <cellStyle name="20% - Accent3 2 3 2 5 3 6" xfId="40901" xr:uid="{00000000-0005-0000-0000-000050280000}"/>
    <cellStyle name="20% - Accent3 2 3 2 5 4" xfId="9471" xr:uid="{00000000-0005-0000-0000-000051280000}"/>
    <cellStyle name="20% - Accent3 2 3 2 5 4 2" xfId="22630" xr:uid="{00000000-0005-0000-0000-000052280000}"/>
    <cellStyle name="20% - Accent3 2 3 2 5 4 2 2" xfId="59968" xr:uid="{00000000-0005-0000-0000-000053280000}"/>
    <cellStyle name="20% - Accent3 2 3 2 5 4 3" xfId="35829" xr:uid="{00000000-0005-0000-0000-000054280000}"/>
    <cellStyle name="20% - Accent3 2 3 2 5 4 4" xfId="46809" xr:uid="{00000000-0005-0000-0000-000055280000}"/>
    <cellStyle name="20% - Accent3 2 3 2 5 5" xfId="4748" xr:uid="{00000000-0005-0000-0000-000056280000}"/>
    <cellStyle name="20% - Accent3 2 3 2 5 5 2" xfId="17907" xr:uid="{00000000-0005-0000-0000-000057280000}"/>
    <cellStyle name="20% - Accent3 2 3 2 5 5 2 2" xfId="55245" xr:uid="{00000000-0005-0000-0000-000058280000}"/>
    <cellStyle name="20% - Accent3 2 3 2 5 5 3" xfId="30405" xr:uid="{00000000-0005-0000-0000-000059280000}"/>
    <cellStyle name="20% - Accent3 2 3 2 5 5 4" xfId="42086" xr:uid="{00000000-0005-0000-0000-00005A280000}"/>
    <cellStyle name="20% - Accent3 2 3 2 5 6" xfId="14195" xr:uid="{00000000-0005-0000-0000-00005B280000}"/>
    <cellStyle name="20% - Accent3 2 3 2 5 6 2" xfId="51533" xr:uid="{00000000-0005-0000-0000-00005C280000}"/>
    <cellStyle name="20% - Accent3 2 3 2 5 7" xfId="27523" xr:uid="{00000000-0005-0000-0000-00005D280000}"/>
    <cellStyle name="20% - Accent3 2 3 2 5 8" xfId="38372" xr:uid="{00000000-0005-0000-0000-00005E280000}"/>
    <cellStyle name="20% - Accent3 2 3 2 6" xfId="1203" xr:uid="{00000000-0005-0000-0000-00005F280000}"/>
    <cellStyle name="20% - Accent3 2 3 2 6 2" xfId="2383" xr:uid="{00000000-0005-0000-0000-000060280000}"/>
    <cellStyle name="20% - Accent3 2 3 2 6 2 2" xfId="8457" xr:uid="{00000000-0005-0000-0000-000061280000}"/>
    <cellStyle name="20% - Accent3 2 3 2 6 2 2 2" xfId="13180" xr:uid="{00000000-0005-0000-0000-000062280000}"/>
    <cellStyle name="20% - Accent3 2 3 2 6 2 2 2 2" xfId="26339" xr:uid="{00000000-0005-0000-0000-000063280000}"/>
    <cellStyle name="20% - Accent3 2 3 2 6 2 2 2 2 2" xfId="63677" xr:uid="{00000000-0005-0000-0000-000064280000}"/>
    <cellStyle name="20% - Accent3 2 3 2 6 2 2 2 3" xfId="50518" xr:uid="{00000000-0005-0000-0000-000065280000}"/>
    <cellStyle name="20% - Accent3 2 3 2 6 2 2 3" xfId="21616" xr:uid="{00000000-0005-0000-0000-000066280000}"/>
    <cellStyle name="20% - Accent3 2 3 2 6 2 2 3 2" xfId="58954" xr:uid="{00000000-0005-0000-0000-000067280000}"/>
    <cellStyle name="20% - Accent3 2 3 2 6 2 2 4" xfId="34635" xr:uid="{00000000-0005-0000-0000-000068280000}"/>
    <cellStyle name="20% - Accent3 2 3 2 6 2 2 5" xfId="45795" xr:uid="{00000000-0005-0000-0000-000069280000}"/>
    <cellStyle name="20% - Accent3 2 3 2 6 2 3" xfId="10820" xr:uid="{00000000-0005-0000-0000-00006A280000}"/>
    <cellStyle name="20% - Accent3 2 3 2 6 2 3 2" xfId="23979" xr:uid="{00000000-0005-0000-0000-00006B280000}"/>
    <cellStyle name="20% - Accent3 2 3 2 6 2 3 2 2" xfId="61317" xr:uid="{00000000-0005-0000-0000-00006C280000}"/>
    <cellStyle name="20% - Accent3 2 3 2 6 2 3 3" xfId="37347" xr:uid="{00000000-0005-0000-0000-00006D280000}"/>
    <cellStyle name="20% - Accent3 2 3 2 6 2 3 4" xfId="48158" xr:uid="{00000000-0005-0000-0000-00006E280000}"/>
    <cellStyle name="20% - Accent3 2 3 2 6 2 4" xfId="6097" xr:uid="{00000000-0005-0000-0000-00006F280000}"/>
    <cellStyle name="20% - Accent3 2 3 2 6 2 4 2" xfId="19256" xr:uid="{00000000-0005-0000-0000-000070280000}"/>
    <cellStyle name="20% - Accent3 2 3 2 6 2 4 2 2" xfId="56594" xr:uid="{00000000-0005-0000-0000-000071280000}"/>
    <cellStyle name="20% - Accent3 2 3 2 6 2 4 3" xfId="31923" xr:uid="{00000000-0005-0000-0000-000072280000}"/>
    <cellStyle name="20% - Accent3 2 3 2 6 2 4 4" xfId="43435" xr:uid="{00000000-0005-0000-0000-000073280000}"/>
    <cellStyle name="20% - Accent3 2 3 2 6 2 5" xfId="15544" xr:uid="{00000000-0005-0000-0000-000074280000}"/>
    <cellStyle name="20% - Accent3 2 3 2 6 2 5 2" xfId="52882" xr:uid="{00000000-0005-0000-0000-000075280000}"/>
    <cellStyle name="20% - Accent3 2 3 2 6 2 6" xfId="29041" xr:uid="{00000000-0005-0000-0000-000076280000}"/>
    <cellStyle name="20% - Accent3 2 3 2 6 2 7" xfId="39721" xr:uid="{00000000-0005-0000-0000-000077280000}"/>
    <cellStyle name="20% - Accent3 2 3 2 6 3" xfId="3732" xr:uid="{00000000-0005-0000-0000-000078280000}"/>
    <cellStyle name="20% - Accent3 2 3 2 6 3 2" xfId="12000" xr:uid="{00000000-0005-0000-0000-000079280000}"/>
    <cellStyle name="20% - Accent3 2 3 2 6 3 2 2" xfId="25159" xr:uid="{00000000-0005-0000-0000-00007A280000}"/>
    <cellStyle name="20% - Accent3 2 3 2 6 3 2 2 2" xfId="62497" xr:uid="{00000000-0005-0000-0000-00007B280000}"/>
    <cellStyle name="20% - Accent3 2 3 2 6 3 2 3" xfId="49338" xr:uid="{00000000-0005-0000-0000-00007C280000}"/>
    <cellStyle name="20% - Accent3 2 3 2 6 3 3" xfId="7277" xr:uid="{00000000-0005-0000-0000-00007D280000}"/>
    <cellStyle name="20% - Accent3 2 3 2 6 3 3 2" xfId="20436" xr:uid="{00000000-0005-0000-0000-00007E280000}"/>
    <cellStyle name="20% - Accent3 2 3 2 6 3 3 2 2" xfId="57774" xr:uid="{00000000-0005-0000-0000-00007F280000}"/>
    <cellStyle name="20% - Accent3 2 3 2 6 3 3 3" xfId="44615" xr:uid="{00000000-0005-0000-0000-000080280000}"/>
    <cellStyle name="20% - Accent3 2 3 2 6 3 4" xfId="16893" xr:uid="{00000000-0005-0000-0000-000081280000}"/>
    <cellStyle name="20% - Accent3 2 3 2 6 3 4 2" xfId="54231" xr:uid="{00000000-0005-0000-0000-000082280000}"/>
    <cellStyle name="20% - Accent3 2 3 2 6 3 5" xfId="33286" xr:uid="{00000000-0005-0000-0000-000083280000}"/>
    <cellStyle name="20% - Accent3 2 3 2 6 3 6" xfId="41070" xr:uid="{00000000-0005-0000-0000-000084280000}"/>
    <cellStyle name="20% - Accent3 2 3 2 6 4" xfId="9640" xr:uid="{00000000-0005-0000-0000-000085280000}"/>
    <cellStyle name="20% - Accent3 2 3 2 6 4 2" xfId="22799" xr:uid="{00000000-0005-0000-0000-000086280000}"/>
    <cellStyle name="20% - Accent3 2 3 2 6 4 2 2" xfId="60137" xr:uid="{00000000-0005-0000-0000-000087280000}"/>
    <cellStyle name="20% - Accent3 2 3 2 6 4 3" xfId="35998" xr:uid="{00000000-0005-0000-0000-000088280000}"/>
    <cellStyle name="20% - Accent3 2 3 2 6 4 4" xfId="46978" xr:uid="{00000000-0005-0000-0000-000089280000}"/>
    <cellStyle name="20% - Accent3 2 3 2 6 5" xfId="4917" xr:uid="{00000000-0005-0000-0000-00008A280000}"/>
    <cellStyle name="20% - Accent3 2 3 2 6 5 2" xfId="18076" xr:uid="{00000000-0005-0000-0000-00008B280000}"/>
    <cellStyle name="20% - Accent3 2 3 2 6 5 2 2" xfId="55414" xr:uid="{00000000-0005-0000-0000-00008C280000}"/>
    <cellStyle name="20% - Accent3 2 3 2 6 5 3" xfId="30574" xr:uid="{00000000-0005-0000-0000-00008D280000}"/>
    <cellStyle name="20% - Accent3 2 3 2 6 5 4" xfId="42255" xr:uid="{00000000-0005-0000-0000-00008E280000}"/>
    <cellStyle name="20% - Accent3 2 3 2 6 6" xfId="14364" xr:uid="{00000000-0005-0000-0000-00008F280000}"/>
    <cellStyle name="20% - Accent3 2 3 2 6 6 2" xfId="51702" xr:uid="{00000000-0005-0000-0000-000090280000}"/>
    <cellStyle name="20% - Accent3 2 3 2 6 7" xfId="27692" xr:uid="{00000000-0005-0000-0000-000091280000}"/>
    <cellStyle name="20% - Accent3 2 3 2 6 8" xfId="38541" xr:uid="{00000000-0005-0000-0000-000092280000}"/>
    <cellStyle name="20% - Accent3 2 3 2 7" xfId="1427" xr:uid="{00000000-0005-0000-0000-000093280000}"/>
    <cellStyle name="20% - Accent3 2 3 2 7 2" xfId="2776" xr:uid="{00000000-0005-0000-0000-000094280000}"/>
    <cellStyle name="20% - Accent3 2 3 2 7 2 2" xfId="12224" xr:uid="{00000000-0005-0000-0000-000095280000}"/>
    <cellStyle name="20% - Accent3 2 3 2 7 2 2 2" xfId="25383" xr:uid="{00000000-0005-0000-0000-000096280000}"/>
    <cellStyle name="20% - Accent3 2 3 2 7 2 2 2 2" xfId="62721" xr:uid="{00000000-0005-0000-0000-000097280000}"/>
    <cellStyle name="20% - Accent3 2 3 2 7 2 2 3" xfId="33679" xr:uid="{00000000-0005-0000-0000-000098280000}"/>
    <cellStyle name="20% - Accent3 2 3 2 7 2 2 4" xfId="49562" xr:uid="{00000000-0005-0000-0000-000099280000}"/>
    <cellStyle name="20% - Accent3 2 3 2 7 2 3" xfId="7501" xr:uid="{00000000-0005-0000-0000-00009A280000}"/>
    <cellStyle name="20% - Accent3 2 3 2 7 2 3 2" xfId="20660" xr:uid="{00000000-0005-0000-0000-00009B280000}"/>
    <cellStyle name="20% - Accent3 2 3 2 7 2 3 2 2" xfId="57998" xr:uid="{00000000-0005-0000-0000-00009C280000}"/>
    <cellStyle name="20% - Accent3 2 3 2 7 2 3 3" xfId="36391" xr:uid="{00000000-0005-0000-0000-00009D280000}"/>
    <cellStyle name="20% - Accent3 2 3 2 7 2 3 4" xfId="44839" xr:uid="{00000000-0005-0000-0000-00009E280000}"/>
    <cellStyle name="20% - Accent3 2 3 2 7 2 4" xfId="15937" xr:uid="{00000000-0005-0000-0000-00009F280000}"/>
    <cellStyle name="20% - Accent3 2 3 2 7 2 4 2" xfId="30967" xr:uid="{00000000-0005-0000-0000-0000A0280000}"/>
    <cellStyle name="20% - Accent3 2 3 2 7 2 4 3" xfId="53275" xr:uid="{00000000-0005-0000-0000-0000A1280000}"/>
    <cellStyle name="20% - Accent3 2 3 2 7 2 5" xfId="28085" xr:uid="{00000000-0005-0000-0000-0000A2280000}"/>
    <cellStyle name="20% - Accent3 2 3 2 7 2 6" xfId="40114" xr:uid="{00000000-0005-0000-0000-0000A3280000}"/>
    <cellStyle name="20% - Accent3 2 3 2 7 3" xfId="9864" xr:uid="{00000000-0005-0000-0000-0000A4280000}"/>
    <cellStyle name="20% - Accent3 2 3 2 7 3 2" xfId="23023" xr:uid="{00000000-0005-0000-0000-0000A5280000}"/>
    <cellStyle name="20% - Accent3 2 3 2 7 3 2 2" xfId="60361" xr:uid="{00000000-0005-0000-0000-0000A6280000}"/>
    <cellStyle name="20% - Accent3 2 3 2 7 3 3" xfId="32330" xr:uid="{00000000-0005-0000-0000-0000A7280000}"/>
    <cellStyle name="20% - Accent3 2 3 2 7 3 4" xfId="47202" xr:uid="{00000000-0005-0000-0000-0000A8280000}"/>
    <cellStyle name="20% - Accent3 2 3 2 7 4" xfId="5141" xr:uid="{00000000-0005-0000-0000-0000A9280000}"/>
    <cellStyle name="20% - Accent3 2 3 2 7 4 2" xfId="18300" xr:uid="{00000000-0005-0000-0000-0000AA280000}"/>
    <cellStyle name="20% - Accent3 2 3 2 7 4 2 2" xfId="55638" xr:uid="{00000000-0005-0000-0000-0000AB280000}"/>
    <cellStyle name="20% - Accent3 2 3 2 7 4 3" xfId="35042" xr:uid="{00000000-0005-0000-0000-0000AC280000}"/>
    <cellStyle name="20% - Accent3 2 3 2 7 4 4" xfId="42479" xr:uid="{00000000-0005-0000-0000-0000AD280000}"/>
    <cellStyle name="20% - Accent3 2 3 2 7 5" xfId="14588" xr:uid="{00000000-0005-0000-0000-0000AE280000}"/>
    <cellStyle name="20% - Accent3 2 3 2 7 5 2" xfId="29618" xr:uid="{00000000-0005-0000-0000-0000AF280000}"/>
    <cellStyle name="20% - Accent3 2 3 2 7 5 3" xfId="51926" xr:uid="{00000000-0005-0000-0000-0000B0280000}"/>
    <cellStyle name="20% - Accent3 2 3 2 7 6" xfId="26736" xr:uid="{00000000-0005-0000-0000-0000B1280000}"/>
    <cellStyle name="20% - Accent3 2 3 2 7 7" xfId="38765" xr:uid="{00000000-0005-0000-0000-0000B2280000}"/>
    <cellStyle name="20% - Accent3 2 3 2 8" xfId="2552" xr:uid="{00000000-0005-0000-0000-0000B3280000}"/>
    <cellStyle name="20% - Accent3 2 3 2 8 2" xfId="11044" xr:uid="{00000000-0005-0000-0000-0000B4280000}"/>
    <cellStyle name="20% - Accent3 2 3 2 8 2 2" xfId="24203" xr:uid="{00000000-0005-0000-0000-0000B5280000}"/>
    <cellStyle name="20% - Accent3 2 3 2 8 2 2 2" xfId="61541" xr:uid="{00000000-0005-0000-0000-0000B6280000}"/>
    <cellStyle name="20% - Accent3 2 3 2 8 2 3" xfId="33455" xr:uid="{00000000-0005-0000-0000-0000B7280000}"/>
    <cellStyle name="20% - Accent3 2 3 2 8 2 4" xfId="48382" xr:uid="{00000000-0005-0000-0000-0000B8280000}"/>
    <cellStyle name="20% - Accent3 2 3 2 8 3" xfId="6321" xr:uid="{00000000-0005-0000-0000-0000B9280000}"/>
    <cellStyle name="20% - Accent3 2 3 2 8 3 2" xfId="19480" xr:uid="{00000000-0005-0000-0000-0000BA280000}"/>
    <cellStyle name="20% - Accent3 2 3 2 8 3 2 2" xfId="56818" xr:uid="{00000000-0005-0000-0000-0000BB280000}"/>
    <cellStyle name="20% - Accent3 2 3 2 8 3 3" xfId="36167" xr:uid="{00000000-0005-0000-0000-0000BC280000}"/>
    <cellStyle name="20% - Accent3 2 3 2 8 3 4" xfId="43659" xr:uid="{00000000-0005-0000-0000-0000BD280000}"/>
    <cellStyle name="20% - Accent3 2 3 2 8 4" xfId="15713" xr:uid="{00000000-0005-0000-0000-0000BE280000}"/>
    <cellStyle name="20% - Accent3 2 3 2 8 4 2" xfId="30743" xr:uid="{00000000-0005-0000-0000-0000BF280000}"/>
    <cellStyle name="20% - Accent3 2 3 2 8 4 3" xfId="53051" xr:uid="{00000000-0005-0000-0000-0000C0280000}"/>
    <cellStyle name="20% - Accent3 2 3 2 8 5" xfId="27861" xr:uid="{00000000-0005-0000-0000-0000C1280000}"/>
    <cellStyle name="20% - Accent3 2 3 2 8 6" xfId="39890" xr:uid="{00000000-0005-0000-0000-0000C2280000}"/>
    <cellStyle name="20% - Accent3 2 3 2 9" xfId="8684" xr:uid="{00000000-0005-0000-0000-0000C3280000}"/>
    <cellStyle name="20% - Accent3 2 3 2 9 2" xfId="21843" xr:uid="{00000000-0005-0000-0000-0000C4280000}"/>
    <cellStyle name="20% - Accent3 2 3 2 9 2 2" xfId="59181" xr:uid="{00000000-0005-0000-0000-0000C5280000}"/>
    <cellStyle name="20% - Accent3 2 3 2 9 3" xfId="29394" xr:uid="{00000000-0005-0000-0000-0000C6280000}"/>
    <cellStyle name="20% - Accent3 2 3 2 9 4" xfId="46022" xr:uid="{00000000-0005-0000-0000-0000C7280000}"/>
    <cellStyle name="20% - Accent3 2 3 3" xfId="554" xr:uid="{00000000-0005-0000-0000-0000C8280000}"/>
    <cellStyle name="20% - Accent3 2 3 3 2" xfId="1736" xr:uid="{00000000-0005-0000-0000-0000C9280000}"/>
    <cellStyle name="20% - Accent3 2 3 3 2 2" xfId="7810" xr:uid="{00000000-0005-0000-0000-0000CA280000}"/>
    <cellStyle name="20% - Accent3 2 3 3 2 2 2" xfId="12533" xr:uid="{00000000-0005-0000-0000-0000CB280000}"/>
    <cellStyle name="20% - Accent3 2 3 3 2 2 2 2" xfId="25692" xr:uid="{00000000-0005-0000-0000-0000CC280000}"/>
    <cellStyle name="20% - Accent3 2 3 3 2 2 2 2 2" xfId="63030" xr:uid="{00000000-0005-0000-0000-0000CD280000}"/>
    <cellStyle name="20% - Accent3 2 3 3 2 2 2 3" xfId="49871" xr:uid="{00000000-0005-0000-0000-0000CE280000}"/>
    <cellStyle name="20% - Accent3 2 3 3 2 2 3" xfId="20969" xr:uid="{00000000-0005-0000-0000-0000CF280000}"/>
    <cellStyle name="20% - Accent3 2 3 3 2 2 3 2" xfId="58307" xr:uid="{00000000-0005-0000-0000-0000D0280000}"/>
    <cellStyle name="20% - Accent3 2 3 3 2 2 4" xfId="33988" xr:uid="{00000000-0005-0000-0000-0000D1280000}"/>
    <cellStyle name="20% - Accent3 2 3 3 2 2 5" xfId="45148" xr:uid="{00000000-0005-0000-0000-0000D2280000}"/>
    <cellStyle name="20% - Accent3 2 3 3 2 3" xfId="10173" xr:uid="{00000000-0005-0000-0000-0000D3280000}"/>
    <cellStyle name="20% - Accent3 2 3 3 2 3 2" xfId="23332" xr:uid="{00000000-0005-0000-0000-0000D4280000}"/>
    <cellStyle name="20% - Accent3 2 3 3 2 3 2 2" xfId="60670" xr:uid="{00000000-0005-0000-0000-0000D5280000}"/>
    <cellStyle name="20% - Accent3 2 3 3 2 3 3" xfId="36700" xr:uid="{00000000-0005-0000-0000-0000D6280000}"/>
    <cellStyle name="20% - Accent3 2 3 3 2 3 4" xfId="47511" xr:uid="{00000000-0005-0000-0000-0000D7280000}"/>
    <cellStyle name="20% - Accent3 2 3 3 2 4" xfId="5450" xr:uid="{00000000-0005-0000-0000-0000D8280000}"/>
    <cellStyle name="20% - Accent3 2 3 3 2 4 2" xfId="18609" xr:uid="{00000000-0005-0000-0000-0000D9280000}"/>
    <cellStyle name="20% - Accent3 2 3 3 2 4 2 2" xfId="55947" xr:uid="{00000000-0005-0000-0000-0000DA280000}"/>
    <cellStyle name="20% - Accent3 2 3 3 2 4 3" xfId="31276" xr:uid="{00000000-0005-0000-0000-0000DB280000}"/>
    <cellStyle name="20% - Accent3 2 3 3 2 4 4" xfId="42788" xr:uid="{00000000-0005-0000-0000-0000DC280000}"/>
    <cellStyle name="20% - Accent3 2 3 3 2 5" xfId="14897" xr:uid="{00000000-0005-0000-0000-0000DD280000}"/>
    <cellStyle name="20% - Accent3 2 3 3 2 5 2" xfId="52235" xr:uid="{00000000-0005-0000-0000-0000DE280000}"/>
    <cellStyle name="20% - Accent3 2 3 3 2 6" xfId="28394" xr:uid="{00000000-0005-0000-0000-0000DF280000}"/>
    <cellStyle name="20% - Accent3 2 3 3 2 7" xfId="39074" xr:uid="{00000000-0005-0000-0000-0000E0280000}"/>
    <cellStyle name="20% - Accent3 2 3 3 3" xfId="3085" xr:uid="{00000000-0005-0000-0000-0000E1280000}"/>
    <cellStyle name="20% - Accent3 2 3 3 3 2" xfId="11353" xr:uid="{00000000-0005-0000-0000-0000E2280000}"/>
    <cellStyle name="20% - Accent3 2 3 3 3 2 2" xfId="24512" xr:uid="{00000000-0005-0000-0000-0000E3280000}"/>
    <cellStyle name="20% - Accent3 2 3 3 3 2 2 2" xfId="61850" xr:uid="{00000000-0005-0000-0000-0000E4280000}"/>
    <cellStyle name="20% - Accent3 2 3 3 3 2 3" xfId="48691" xr:uid="{00000000-0005-0000-0000-0000E5280000}"/>
    <cellStyle name="20% - Accent3 2 3 3 3 3" xfId="6630" xr:uid="{00000000-0005-0000-0000-0000E6280000}"/>
    <cellStyle name="20% - Accent3 2 3 3 3 3 2" xfId="19789" xr:uid="{00000000-0005-0000-0000-0000E7280000}"/>
    <cellStyle name="20% - Accent3 2 3 3 3 3 2 2" xfId="57127" xr:uid="{00000000-0005-0000-0000-0000E8280000}"/>
    <cellStyle name="20% - Accent3 2 3 3 3 3 3" xfId="43968" xr:uid="{00000000-0005-0000-0000-0000E9280000}"/>
    <cellStyle name="20% - Accent3 2 3 3 3 4" xfId="16246" xr:uid="{00000000-0005-0000-0000-0000EA280000}"/>
    <cellStyle name="20% - Accent3 2 3 3 3 4 2" xfId="53584" xr:uid="{00000000-0005-0000-0000-0000EB280000}"/>
    <cellStyle name="20% - Accent3 2 3 3 3 5" xfId="32639" xr:uid="{00000000-0005-0000-0000-0000EC280000}"/>
    <cellStyle name="20% - Accent3 2 3 3 3 6" xfId="40423" xr:uid="{00000000-0005-0000-0000-0000ED280000}"/>
    <cellStyle name="20% - Accent3 2 3 3 4" xfId="8993" xr:uid="{00000000-0005-0000-0000-0000EE280000}"/>
    <cellStyle name="20% - Accent3 2 3 3 4 2" xfId="22152" xr:uid="{00000000-0005-0000-0000-0000EF280000}"/>
    <cellStyle name="20% - Accent3 2 3 3 4 2 2" xfId="59490" xr:uid="{00000000-0005-0000-0000-0000F0280000}"/>
    <cellStyle name="20% - Accent3 2 3 3 4 3" xfId="35351" xr:uid="{00000000-0005-0000-0000-0000F1280000}"/>
    <cellStyle name="20% - Accent3 2 3 3 4 4" xfId="46331" xr:uid="{00000000-0005-0000-0000-0000F2280000}"/>
    <cellStyle name="20% - Accent3 2 3 3 5" xfId="4270" xr:uid="{00000000-0005-0000-0000-0000F3280000}"/>
    <cellStyle name="20% - Accent3 2 3 3 5 2" xfId="17429" xr:uid="{00000000-0005-0000-0000-0000F4280000}"/>
    <cellStyle name="20% - Accent3 2 3 3 5 2 2" xfId="54767" xr:uid="{00000000-0005-0000-0000-0000F5280000}"/>
    <cellStyle name="20% - Accent3 2 3 3 5 3" xfId="29927" xr:uid="{00000000-0005-0000-0000-0000F6280000}"/>
    <cellStyle name="20% - Accent3 2 3 3 5 4" xfId="41608" xr:uid="{00000000-0005-0000-0000-0000F7280000}"/>
    <cellStyle name="20% - Accent3 2 3 3 6" xfId="13717" xr:uid="{00000000-0005-0000-0000-0000F8280000}"/>
    <cellStyle name="20% - Accent3 2 3 3 6 2" xfId="51055" xr:uid="{00000000-0005-0000-0000-0000F9280000}"/>
    <cellStyle name="20% - Accent3 2 3 3 7" xfId="27045" xr:uid="{00000000-0005-0000-0000-0000FA280000}"/>
    <cellStyle name="20% - Accent3 2 3 3 8" xfId="37894" xr:uid="{00000000-0005-0000-0000-0000FB280000}"/>
    <cellStyle name="20% - Accent3 2 3 4" xfId="357" xr:uid="{00000000-0005-0000-0000-0000FC280000}"/>
    <cellStyle name="20% - Accent3 2 3 4 2" xfId="1539" xr:uid="{00000000-0005-0000-0000-0000FD280000}"/>
    <cellStyle name="20% - Accent3 2 3 4 2 2" xfId="7613" xr:uid="{00000000-0005-0000-0000-0000FE280000}"/>
    <cellStyle name="20% - Accent3 2 3 4 2 2 2" xfId="12336" xr:uid="{00000000-0005-0000-0000-0000FF280000}"/>
    <cellStyle name="20% - Accent3 2 3 4 2 2 2 2" xfId="25495" xr:uid="{00000000-0005-0000-0000-000000290000}"/>
    <cellStyle name="20% - Accent3 2 3 4 2 2 2 2 2" xfId="62833" xr:uid="{00000000-0005-0000-0000-000001290000}"/>
    <cellStyle name="20% - Accent3 2 3 4 2 2 2 3" xfId="49674" xr:uid="{00000000-0005-0000-0000-000002290000}"/>
    <cellStyle name="20% - Accent3 2 3 4 2 2 3" xfId="20772" xr:uid="{00000000-0005-0000-0000-000003290000}"/>
    <cellStyle name="20% - Accent3 2 3 4 2 2 3 2" xfId="58110" xr:uid="{00000000-0005-0000-0000-000004290000}"/>
    <cellStyle name="20% - Accent3 2 3 4 2 2 4" xfId="33791" xr:uid="{00000000-0005-0000-0000-000005290000}"/>
    <cellStyle name="20% - Accent3 2 3 4 2 2 5" xfId="44951" xr:uid="{00000000-0005-0000-0000-000006290000}"/>
    <cellStyle name="20% - Accent3 2 3 4 2 3" xfId="9976" xr:uid="{00000000-0005-0000-0000-000007290000}"/>
    <cellStyle name="20% - Accent3 2 3 4 2 3 2" xfId="23135" xr:uid="{00000000-0005-0000-0000-000008290000}"/>
    <cellStyle name="20% - Accent3 2 3 4 2 3 2 2" xfId="60473" xr:uid="{00000000-0005-0000-0000-000009290000}"/>
    <cellStyle name="20% - Accent3 2 3 4 2 3 3" xfId="36503" xr:uid="{00000000-0005-0000-0000-00000A290000}"/>
    <cellStyle name="20% - Accent3 2 3 4 2 3 4" xfId="47314" xr:uid="{00000000-0005-0000-0000-00000B290000}"/>
    <cellStyle name="20% - Accent3 2 3 4 2 4" xfId="5253" xr:uid="{00000000-0005-0000-0000-00000C290000}"/>
    <cellStyle name="20% - Accent3 2 3 4 2 4 2" xfId="18412" xr:uid="{00000000-0005-0000-0000-00000D290000}"/>
    <cellStyle name="20% - Accent3 2 3 4 2 4 2 2" xfId="55750" xr:uid="{00000000-0005-0000-0000-00000E290000}"/>
    <cellStyle name="20% - Accent3 2 3 4 2 4 3" xfId="31079" xr:uid="{00000000-0005-0000-0000-00000F290000}"/>
    <cellStyle name="20% - Accent3 2 3 4 2 4 4" xfId="42591" xr:uid="{00000000-0005-0000-0000-000010290000}"/>
    <cellStyle name="20% - Accent3 2 3 4 2 5" xfId="14700" xr:uid="{00000000-0005-0000-0000-000011290000}"/>
    <cellStyle name="20% - Accent3 2 3 4 2 5 2" xfId="52038" xr:uid="{00000000-0005-0000-0000-000012290000}"/>
    <cellStyle name="20% - Accent3 2 3 4 2 6" xfId="28197" xr:uid="{00000000-0005-0000-0000-000013290000}"/>
    <cellStyle name="20% - Accent3 2 3 4 2 7" xfId="38877" xr:uid="{00000000-0005-0000-0000-000014290000}"/>
    <cellStyle name="20% - Accent3 2 3 4 3" xfId="2888" xr:uid="{00000000-0005-0000-0000-000015290000}"/>
    <cellStyle name="20% - Accent3 2 3 4 3 2" xfId="11156" xr:uid="{00000000-0005-0000-0000-000016290000}"/>
    <cellStyle name="20% - Accent3 2 3 4 3 2 2" xfId="24315" xr:uid="{00000000-0005-0000-0000-000017290000}"/>
    <cellStyle name="20% - Accent3 2 3 4 3 2 2 2" xfId="61653" xr:uid="{00000000-0005-0000-0000-000018290000}"/>
    <cellStyle name="20% - Accent3 2 3 4 3 2 3" xfId="48494" xr:uid="{00000000-0005-0000-0000-000019290000}"/>
    <cellStyle name="20% - Accent3 2 3 4 3 3" xfId="6433" xr:uid="{00000000-0005-0000-0000-00001A290000}"/>
    <cellStyle name="20% - Accent3 2 3 4 3 3 2" xfId="19592" xr:uid="{00000000-0005-0000-0000-00001B290000}"/>
    <cellStyle name="20% - Accent3 2 3 4 3 3 2 2" xfId="56930" xr:uid="{00000000-0005-0000-0000-00001C290000}"/>
    <cellStyle name="20% - Accent3 2 3 4 3 3 3" xfId="43771" xr:uid="{00000000-0005-0000-0000-00001D290000}"/>
    <cellStyle name="20% - Accent3 2 3 4 3 4" xfId="16049" xr:uid="{00000000-0005-0000-0000-00001E290000}"/>
    <cellStyle name="20% - Accent3 2 3 4 3 4 2" xfId="53387" xr:uid="{00000000-0005-0000-0000-00001F290000}"/>
    <cellStyle name="20% - Accent3 2 3 4 3 5" xfId="32442" xr:uid="{00000000-0005-0000-0000-000020290000}"/>
    <cellStyle name="20% - Accent3 2 3 4 3 6" xfId="40226" xr:uid="{00000000-0005-0000-0000-000021290000}"/>
    <cellStyle name="20% - Accent3 2 3 4 4" xfId="8796" xr:uid="{00000000-0005-0000-0000-000022290000}"/>
    <cellStyle name="20% - Accent3 2 3 4 4 2" xfId="21955" xr:uid="{00000000-0005-0000-0000-000023290000}"/>
    <cellStyle name="20% - Accent3 2 3 4 4 2 2" xfId="59293" xr:uid="{00000000-0005-0000-0000-000024290000}"/>
    <cellStyle name="20% - Accent3 2 3 4 4 3" xfId="35154" xr:uid="{00000000-0005-0000-0000-000025290000}"/>
    <cellStyle name="20% - Accent3 2 3 4 4 4" xfId="46134" xr:uid="{00000000-0005-0000-0000-000026290000}"/>
    <cellStyle name="20% - Accent3 2 3 4 5" xfId="4073" xr:uid="{00000000-0005-0000-0000-000027290000}"/>
    <cellStyle name="20% - Accent3 2 3 4 5 2" xfId="17232" xr:uid="{00000000-0005-0000-0000-000028290000}"/>
    <cellStyle name="20% - Accent3 2 3 4 5 2 2" xfId="54570" xr:uid="{00000000-0005-0000-0000-000029290000}"/>
    <cellStyle name="20% - Accent3 2 3 4 5 3" xfId="29730" xr:uid="{00000000-0005-0000-0000-00002A290000}"/>
    <cellStyle name="20% - Accent3 2 3 4 5 4" xfId="41411" xr:uid="{00000000-0005-0000-0000-00002B290000}"/>
    <cellStyle name="20% - Accent3 2 3 4 6" xfId="13520" xr:uid="{00000000-0005-0000-0000-00002C290000}"/>
    <cellStyle name="20% - Accent3 2 3 4 6 2" xfId="50858" xr:uid="{00000000-0005-0000-0000-00002D290000}"/>
    <cellStyle name="20% - Accent3 2 3 4 7" xfId="26848" xr:uid="{00000000-0005-0000-0000-00002E290000}"/>
    <cellStyle name="20% - Accent3 2 3 4 8" xfId="37697" xr:uid="{00000000-0005-0000-0000-00002F290000}"/>
    <cellStyle name="20% - Accent3 2 3 5" xfId="778" xr:uid="{00000000-0005-0000-0000-000030290000}"/>
    <cellStyle name="20% - Accent3 2 3 5 2" xfId="1960" xr:uid="{00000000-0005-0000-0000-000031290000}"/>
    <cellStyle name="20% - Accent3 2 3 5 2 2" xfId="8034" xr:uid="{00000000-0005-0000-0000-000032290000}"/>
    <cellStyle name="20% - Accent3 2 3 5 2 2 2" xfId="12757" xr:uid="{00000000-0005-0000-0000-000033290000}"/>
    <cellStyle name="20% - Accent3 2 3 5 2 2 2 2" xfId="25916" xr:uid="{00000000-0005-0000-0000-000034290000}"/>
    <cellStyle name="20% - Accent3 2 3 5 2 2 2 2 2" xfId="63254" xr:uid="{00000000-0005-0000-0000-000035290000}"/>
    <cellStyle name="20% - Accent3 2 3 5 2 2 2 3" xfId="50095" xr:uid="{00000000-0005-0000-0000-000036290000}"/>
    <cellStyle name="20% - Accent3 2 3 5 2 2 3" xfId="21193" xr:uid="{00000000-0005-0000-0000-000037290000}"/>
    <cellStyle name="20% - Accent3 2 3 5 2 2 3 2" xfId="58531" xr:uid="{00000000-0005-0000-0000-000038290000}"/>
    <cellStyle name="20% - Accent3 2 3 5 2 2 4" xfId="34212" xr:uid="{00000000-0005-0000-0000-000039290000}"/>
    <cellStyle name="20% - Accent3 2 3 5 2 2 5" xfId="45372" xr:uid="{00000000-0005-0000-0000-00003A290000}"/>
    <cellStyle name="20% - Accent3 2 3 5 2 3" xfId="10397" xr:uid="{00000000-0005-0000-0000-00003B290000}"/>
    <cellStyle name="20% - Accent3 2 3 5 2 3 2" xfId="23556" xr:uid="{00000000-0005-0000-0000-00003C290000}"/>
    <cellStyle name="20% - Accent3 2 3 5 2 3 2 2" xfId="60894" xr:uid="{00000000-0005-0000-0000-00003D290000}"/>
    <cellStyle name="20% - Accent3 2 3 5 2 3 3" xfId="36924" xr:uid="{00000000-0005-0000-0000-00003E290000}"/>
    <cellStyle name="20% - Accent3 2 3 5 2 3 4" xfId="47735" xr:uid="{00000000-0005-0000-0000-00003F290000}"/>
    <cellStyle name="20% - Accent3 2 3 5 2 4" xfId="5674" xr:uid="{00000000-0005-0000-0000-000040290000}"/>
    <cellStyle name="20% - Accent3 2 3 5 2 4 2" xfId="18833" xr:uid="{00000000-0005-0000-0000-000041290000}"/>
    <cellStyle name="20% - Accent3 2 3 5 2 4 2 2" xfId="56171" xr:uid="{00000000-0005-0000-0000-000042290000}"/>
    <cellStyle name="20% - Accent3 2 3 5 2 4 3" xfId="31500" xr:uid="{00000000-0005-0000-0000-000043290000}"/>
    <cellStyle name="20% - Accent3 2 3 5 2 4 4" xfId="43012" xr:uid="{00000000-0005-0000-0000-000044290000}"/>
    <cellStyle name="20% - Accent3 2 3 5 2 5" xfId="15121" xr:uid="{00000000-0005-0000-0000-000045290000}"/>
    <cellStyle name="20% - Accent3 2 3 5 2 5 2" xfId="52459" xr:uid="{00000000-0005-0000-0000-000046290000}"/>
    <cellStyle name="20% - Accent3 2 3 5 2 6" xfId="28618" xr:uid="{00000000-0005-0000-0000-000047290000}"/>
    <cellStyle name="20% - Accent3 2 3 5 2 7" xfId="39298" xr:uid="{00000000-0005-0000-0000-000048290000}"/>
    <cellStyle name="20% - Accent3 2 3 5 3" xfId="3309" xr:uid="{00000000-0005-0000-0000-000049290000}"/>
    <cellStyle name="20% - Accent3 2 3 5 3 2" xfId="11577" xr:uid="{00000000-0005-0000-0000-00004A290000}"/>
    <cellStyle name="20% - Accent3 2 3 5 3 2 2" xfId="24736" xr:uid="{00000000-0005-0000-0000-00004B290000}"/>
    <cellStyle name="20% - Accent3 2 3 5 3 2 2 2" xfId="62074" xr:uid="{00000000-0005-0000-0000-00004C290000}"/>
    <cellStyle name="20% - Accent3 2 3 5 3 2 3" xfId="48915" xr:uid="{00000000-0005-0000-0000-00004D290000}"/>
    <cellStyle name="20% - Accent3 2 3 5 3 3" xfId="6854" xr:uid="{00000000-0005-0000-0000-00004E290000}"/>
    <cellStyle name="20% - Accent3 2 3 5 3 3 2" xfId="20013" xr:uid="{00000000-0005-0000-0000-00004F290000}"/>
    <cellStyle name="20% - Accent3 2 3 5 3 3 2 2" xfId="57351" xr:uid="{00000000-0005-0000-0000-000050290000}"/>
    <cellStyle name="20% - Accent3 2 3 5 3 3 3" xfId="44192" xr:uid="{00000000-0005-0000-0000-000051290000}"/>
    <cellStyle name="20% - Accent3 2 3 5 3 4" xfId="16470" xr:uid="{00000000-0005-0000-0000-000052290000}"/>
    <cellStyle name="20% - Accent3 2 3 5 3 4 2" xfId="53808" xr:uid="{00000000-0005-0000-0000-000053290000}"/>
    <cellStyle name="20% - Accent3 2 3 5 3 5" xfId="32863" xr:uid="{00000000-0005-0000-0000-000054290000}"/>
    <cellStyle name="20% - Accent3 2 3 5 3 6" xfId="40647" xr:uid="{00000000-0005-0000-0000-000055290000}"/>
    <cellStyle name="20% - Accent3 2 3 5 4" xfId="9217" xr:uid="{00000000-0005-0000-0000-000056290000}"/>
    <cellStyle name="20% - Accent3 2 3 5 4 2" xfId="22376" xr:uid="{00000000-0005-0000-0000-000057290000}"/>
    <cellStyle name="20% - Accent3 2 3 5 4 2 2" xfId="59714" xr:uid="{00000000-0005-0000-0000-000058290000}"/>
    <cellStyle name="20% - Accent3 2 3 5 4 3" xfId="35575" xr:uid="{00000000-0005-0000-0000-000059290000}"/>
    <cellStyle name="20% - Accent3 2 3 5 4 4" xfId="46555" xr:uid="{00000000-0005-0000-0000-00005A290000}"/>
    <cellStyle name="20% - Accent3 2 3 5 5" xfId="4494" xr:uid="{00000000-0005-0000-0000-00005B290000}"/>
    <cellStyle name="20% - Accent3 2 3 5 5 2" xfId="17653" xr:uid="{00000000-0005-0000-0000-00005C290000}"/>
    <cellStyle name="20% - Accent3 2 3 5 5 2 2" xfId="54991" xr:uid="{00000000-0005-0000-0000-00005D290000}"/>
    <cellStyle name="20% - Accent3 2 3 5 5 3" xfId="30151" xr:uid="{00000000-0005-0000-0000-00005E290000}"/>
    <cellStyle name="20% - Accent3 2 3 5 5 4" xfId="41832" xr:uid="{00000000-0005-0000-0000-00005F290000}"/>
    <cellStyle name="20% - Accent3 2 3 5 6" xfId="13941" xr:uid="{00000000-0005-0000-0000-000060290000}"/>
    <cellStyle name="20% - Accent3 2 3 5 6 2" xfId="51279" xr:uid="{00000000-0005-0000-0000-000061290000}"/>
    <cellStyle name="20% - Accent3 2 3 5 7" xfId="27269" xr:uid="{00000000-0005-0000-0000-000062290000}"/>
    <cellStyle name="20% - Accent3 2 3 5 8" xfId="38118" xr:uid="{00000000-0005-0000-0000-000063290000}"/>
    <cellStyle name="20% - Accent3 2 3 6" xfId="947" xr:uid="{00000000-0005-0000-0000-000064290000}"/>
    <cellStyle name="20% - Accent3 2 3 6 2" xfId="2129" xr:uid="{00000000-0005-0000-0000-000065290000}"/>
    <cellStyle name="20% - Accent3 2 3 6 2 2" xfId="8203" xr:uid="{00000000-0005-0000-0000-000066290000}"/>
    <cellStyle name="20% - Accent3 2 3 6 2 2 2" xfId="12926" xr:uid="{00000000-0005-0000-0000-000067290000}"/>
    <cellStyle name="20% - Accent3 2 3 6 2 2 2 2" xfId="26085" xr:uid="{00000000-0005-0000-0000-000068290000}"/>
    <cellStyle name="20% - Accent3 2 3 6 2 2 2 2 2" xfId="63423" xr:uid="{00000000-0005-0000-0000-000069290000}"/>
    <cellStyle name="20% - Accent3 2 3 6 2 2 2 3" xfId="50264" xr:uid="{00000000-0005-0000-0000-00006A290000}"/>
    <cellStyle name="20% - Accent3 2 3 6 2 2 3" xfId="21362" xr:uid="{00000000-0005-0000-0000-00006B290000}"/>
    <cellStyle name="20% - Accent3 2 3 6 2 2 3 2" xfId="58700" xr:uid="{00000000-0005-0000-0000-00006C290000}"/>
    <cellStyle name="20% - Accent3 2 3 6 2 2 4" xfId="34381" xr:uid="{00000000-0005-0000-0000-00006D290000}"/>
    <cellStyle name="20% - Accent3 2 3 6 2 2 5" xfId="45541" xr:uid="{00000000-0005-0000-0000-00006E290000}"/>
    <cellStyle name="20% - Accent3 2 3 6 2 3" xfId="10566" xr:uid="{00000000-0005-0000-0000-00006F290000}"/>
    <cellStyle name="20% - Accent3 2 3 6 2 3 2" xfId="23725" xr:uid="{00000000-0005-0000-0000-000070290000}"/>
    <cellStyle name="20% - Accent3 2 3 6 2 3 2 2" xfId="61063" xr:uid="{00000000-0005-0000-0000-000071290000}"/>
    <cellStyle name="20% - Accent3 2 3 6 2 3 3" xfId="37093" xr:uid="{00000000-0005-0000-0000-000072290000}"/>
    <cellStyle name="20% - Accent3 2 3 6 2 3 4" xfId="47904" xr:uid="{00000000-0005-0000-0000-000073290000}"/>
    <cellStyle name="20% - Accent3 2 3 6 2 4" xfId="5843" xr:uid="{00000000-0005-0000-0000-000074290000}"/>
    <cellStyle name="20% - Accent3 2 3 6 2 4 2" xfId="19002" xr:uid="{00000000-0005-0000-0000-000075290000}"/>
    <cellStyle name="20% - Accent3 2 3 6 2 4 2 2" xfId="56340" xr:uid="{00000000-0005-0000-0000-000076290000}"/>
    <cellStyle name="20% - Accent3 2 3 6 2 4 3" xfId="31669" xr:uid="{00000000-0005-0000-0000-000077290000}"/>
    <cellStyle name="20% - Accent3 2 3 6 2 4 4" xfId="43181" xr:uid="{00000000-0005-0000-0000-000078290000}"/>
    <cellStyle name="20% - Accent3 2 3 6 2 5" xfId="15290" xr:uid="{00000000-0005-0000-0000-000079290000}"/>
    <cellStyle name="20% - Accent3 2 3 6 2 5 2" xfId="52628" xr:uid="{00000000-0005-0000-0000-00007A290000}"/>
    <cellStyle name="20% - Accent3 2 3 6 2 6" xfId="28787" xr:uid="{00000000-0005-0000-0000-00007B290000}"/>
    <cellStyle name="20% - Accent3 2 3 6 2 7" xfId="39467" xr:uid="{00000000-0005-0000-0000-00007C290000}"/>
    <cellStyle name="20% - Accent3 2 3 6 3" xfId="3478" xr:uid="{00000000-0005-0000-0000-00007D290000}"/>
    <cellStyle name="20% - Accent3 2 3 6 3 2" xfId="11746" xr:uid="{00000000-0005-0000-0000-00007E290000}"/>
    <cellStyle name="20% - Accent3 2 3 6 3 2 2" xfId="24905" xr:uid="{00000000-0005-0000-0000-00007F290000}"/>
    <cellStyle name="20% - Accent3 2 3 6 3 2 2 2" xfId="62243" xr:uid="{00000000-0005-0000-0000-000080290000}"/>
    <cellStyle name="20% - Accent3 2 3 6 3 2 3" xfId="49084" xr:uid="{00000000-0005-0000-0000-000081290000}"/>
    <cellStyle name="20% - Accent3 2 3 6 3 3" xfId="7023" xr:uid="{00000000-0005-0000-0000-000082290000}"/>
    <cellStyle name="20% - Accent3 2 3 6 3 3 2" xfId="20182" xr:uid="{00000000-0005-0000-0000-000083290000}"/>
    <cellStyle name="20% - Accent3 2 3 6 3 3 2 2" xfId="57520" xr:uid="{00000000-0005-0000-0000-000084290000}"/>
    <cellStyle name="20% - Accent3 2 3 6 3 3 3" xfId="44361" xr:uid="{00000000-0005-0000-0000-000085290000}"/>
    <cellStyle name="20% - Accent3 2 3 6 3 4" xfId="16639" xr:uid="{00000000-0005-0000-0000-000086290000}"/>
    <cellStyle name="20% - Accent3 2 3 6 3 4 2" xfId="53977" xr:uid="{00000000-0005-0000-0000-000087290000}"/>
    <cellStyle name="20% - Accent3 2 3 6 3 5" xfId="33032" xr:uid="{00000000-0005-0000-0000-000088290000}"/>
    <cellStyle name="20% - Accent3 2 3 6 3 6" xfId="40816" xr:uid="{00000000-0005-0000-0000-000089290000}"/>
    <cellStyle name="20% - Accent3 2 3 6 4" xfId="9386" xr:uid="{00000000-0005-0000-0000-00008A290000}"/>
    <cellStyle name="20% - Accent3 2 3 6 4 2" xfId="22545" xr:uid="{00000000-0005-0000-0000-00008B290000}"/>
    <cellStyle name="20% - Accent3 2 3 6 4 2 2" xfId="59883" xr:uid="{00000000-0005-0000-0000-00008C290000}"/>
    <cellStyle name="20% - Accent3 2 3 6 4 3" xfId="35744" xr:uid="{00000000-0005-0000-0000-00008D290000}"/>
    <cellStyle name="20% - Accent3 2 3 6 4 4" xfId="46724" xr:uid="{00000000-0005-0000-0000-00008E290000}"/>
    <cellStyle name="20% - Accent3 2 3 6 5" xfId="4663" xr:uid="{00000000-0005-0000-0000-00008F290000}"/>
    <cellStyle name="20% - Accent3 2 3 6 5 2" xfId="17822" xr:uid="{00000000-0005-0000-0000-000090290000}"/>
    <cellStyle name="20% - Accent3 2 3 6 5 2 2" xfId="55160" xr:uid="{00000000-0005-0000-0000-000091290000}"/>
    <cellStyle name="20% - Accent3 2 3 6 5 3" xfId="30320" xr:uid="{00000000-0005-0000-0000-000092290000}"/>
    <cellStyle name="20% - Accent3 2 3 6 5 4" xfId="42001" xr:uid="{00000000-0005-0000-0000-000093290000}"/>
    <cellStyle name="20% - Accent3 2 3 6 6" xfId="14110" xr:uid="{00000000-0005-0000-0000-000094290000}"/>
    <cellStyle name="20% - Accent3 2 3 6 6 2" xfId="51448" xr:uid="{00000000-0005-0000-0000-000095290000}"/>
    <cellStyle name="20% - Accent3 2 3 6 7" xfId="27438" xr:uid="{00000000-0005-0000-0000-000096290000}"/>
    <cellStyle name="20% - Accent3 2 3 6 8" xfId="38287" xr:uid="{00000000-0005-0000-0000-000097290000}"/>
    <cellStyle name="20% - Accent3 2 3 7" xfId="1118" xr:uid="{00000000-0005-0000-0000-000098290000}"/>
    <cellStyle name="20% - Accent3 2 3 7 2" xfId="2298" xr:uid="{00000000-0005-0000-0000-000099290000}"/>
    <cellStyle name="20% - Accent3 2 3 7 2 2" xfId="8372" xr:uid="{00000000-0005-0000-0000-00009A290000}"/>
    <cellStyle name="20% - Accent3 2 3 7 2 2 2" xfId="13095" xr:uid="{00000000-0005-0000-0000-00009B290000}"/>
    <cellStyle name="20% - Accent3 2 3 7 2 2 2 2" xfId="26254" xr:uid="{00000000-0005-0000-0000-00009C290000}"/>
    <cellStyle name="20% - Accent3 2 3 7 2 2 2 2 2" xfId="63592" xr:uid="{00000000-0005-0000-0000-00009D290000}"/>
    <cellStyle name="20% - Accent3 2 3 7 2 2 2 3" xfId="50433" xr:uid="{00000000-0005-0000-0000-00009E290000}"/>
    <cellStyle name="20% - Accent3 2 3 7 2 2 3" xfId="21531" xr:uid="{00000000-0005-0000-0000-00009F290000}"/>
    <cellStyle name="20% - Accent3 2 3 7 2 2 3 2" xfId="58869" xr:uid="{00000000-0005-0000-0000-0000A0290000}"/>
    <cellStyle name="20% - Accent3 2 3 7 2 2 4" xfId="34550" xr:uid="{00000000-0005-0000-0000-0000A1290000}"/>
    <cellStyle name="20% - Accent3 2 3 7 2 2 5" xfId="45710" xr:uid="{00000000-0005-0000-0000-0000A2290000}"/>
    <cellStyle name="20% - Accent3 2 3 7 2 3" xfId="10735" xr:uid="{00000000-0005-0000-0000-0000A3290000}"/>
    <cellStyle name="20% - Accent3 2 3 7 2 3 2" xfId="23894" xr:uid="{00000000-0005-0000-0000-0000A4290000}"/>
    <cellStyle name="20% - Accent3 2 3 7 2 3 2 2" xfId="61232" xr:uid="{00000000-0005-0000-0000-0000A5290000}"/>
    <cellStyle name="20% - Accent3 2 3 7 2 3 3" xfId="37262" xr:uid="{00000000-0005-0000-0000-0000A6290000}"/>
    <cellStyle name="20% - Accent3 2 3 7 2 3 4" xfId="48073" xr:uid="{00000000-0005-0000-0000-0000A7290000}"/>
    <cellStyle name="20% - Accent3 2 3 7 2 4" xfId="6012" xr:uid="{00000000-0005-0000-0000-0000A8290000}"/>
    <cellStyle name="20% - Accent3 2 3 7 2 4 2" xfId="19171" xr:uid="{00000000-0005-0000-0000-0000A9290000}"/>
    <cellStyle name="20% - Accent3 2 3 7 2 4 2 2" xfId="56509" xr:uid="{00000000-0005-0000-0000-0000AA290000}"/>
    <cellStyle name="20% - Accent3 2 3 7 2 4 3" xfId="31838" xr:uid="{00000000-0005-0000-0000-0000AB290000}"/>
    <cellStyle name="20% - Accent3 2 3 7 2 4 4" xfId="43350" xr:uid="{00000000-0005-0000-0000-0000AC290000}"/>
    <cellStyle name="20% - Accent3 2 3 7 2 5" xfId="15459" xr:uid="{00000000-0005-0000-0000-0000AD290000}"/>
    <cellStyle name="20% - Accent3 2 3 7 2 5 2" xfId="52797" xr:uid="{00000000-0005-0000-0000-0000AE290000}"/>
    <cellStyle name="20% - Accent3 2 3 7 2 6" xfId="28956" xr:uid="{00000000-0005-0000-0000-0000AF290000}"/>
    <cellStyle name="20% - Accent3 2 3 7 2 7" xfId="39636" xr:uid="{00000000-0005-0000-0000-0000B0290000}"/>
    <cellStyle name="20% - Accent3 2 3 7 3" xfId="3647" xr:uid="{00000000-0005-0000-0000-0000B1290000}"/>
    <cellStyle name="20% - Accent3 2 3 7 3 2" xfId="11915" xr:uid="{00000000-0005-0000-0000-0000B2290000}"/>
    <cellStyle name="20% - Accent3 2 3 7 3 2 2" xfId="25074" xr:uid="{00000000-0005-0000-0000-0000B3290000}"/>
    <cellStyle name="20% - Accent3 2 3 7 3 2 2 2" xfId="62412" xr:uid="{00000000-0005-0000-0000-0000B4290000}"/>
    <cellStyle name="20% - Accent3 2 3 7 3 2 3" xfId="49253" xr:uid="{00000000-0005-0000-0000-0000B5290000}"/>
    <cellStyle name="20% - Accent3 2 3 7 3 3" xfId="7192" xr:uid="{00000000-0005-0000-0000-0000B6290000}"/>
    <cellStyle name="20% - Accent3 2 3 7 3 3 2" xfId="20351" xr:uid="{00000000-0005-0000-0000-0000B7290000}"/>
    <cellStyle name="20% - Accent3 2 3 7 3 3 2 2" xfId="57689" xr:uid="{00000000-0005-0000-0000-0000B8290000}"/>
    <cellStyle name="20% - Accent3 2 3 7 3 3 3" xfId="44530" xr:uid="{00000000-0005-0000-0000-0000B9290000}"/>
    <cellStyle name="20% - Accent3 2 3 7 3 4" xfId="16808" xr:uid="{00000000-0005-0000-0000-0000BA290000}"/>
    <cellStyle name="20% - Accent3 2 3 7 3 4 2" xfId="54146" xr:uid="{00000000-0005-0000-0000-0000BB290000}"/>
    <cellStyle name="20% - Accent3 2 3 7 3 5" xfId="33201" xr:uid="{00000000-0005-0000-0000-0000BC290000}"/>
    <cellStyle name="20% - Accent3 2 3 7 3 6" xfId="40985" xr:uid="{00000000-0005-0000-0000-0000BD290000}"/>
    <cellStyle name="20% - Accent3 2 3 7 4" xfId="9555" xr:uid="{00000000-0005-0000-0000-0000BE290000}"/>
    <cellStyle name="20% - Accent3 2 3 7 4 2" xfId="22714" xr:uid="{00000000-0005-0000-0000-0000BF290000}"/>
    <cellStyle name="20% - Accent3 2 3 7 4 2 2" xfId="60052" xr:uid="{00000000-0005-0000-0000-0000C0290000}"/>
    <cellStyle name="20% - Accent3 2 3 7 4 3" xfId="35913" xr:uid="{00000000-0005-0000-0000-0000C1290000}"/>
    <cellStyle name="20% - Accent3 2 3 7 4 4" xfId="46893" xr:uid="{00000000-0005-0000-0000-0000C2290000}"/>
    <cellStyle name="20% - Accent3 2 3 7 5" xfId="4832" xr:uid="{00000000-0005-0000-0000-0000C3290000}"/>
    <cellStyle name="20% - Accent3 2 3 7 5 2" xfId="17991" xr:uid="{00000000-0005-0000-0000-0000C4290000}"/>
    <cellStyle name="20% - Accent3 2 3 7 5 2 2" xfId="55329" xr:uid="{00000000-0005-0000-0000-0000C5290000}"/>
    <cellStyle name="20% - Accent3 2 3 7 5 3" xfId="30489" xr:uid="{00000000-0005-0000-0000-0000C6290000}"/>
    <cellStyle name="20% - Accent3 2 3 7 5 4" xfId="42170" xr:uid="{00000000-0005-0000-0000-0000C7290000}"/>
    <cellStyle name="20% - Accent3 2 3 7 6" xfId="14279" xr:uid="{00000000-0005-0000-0000-0000C8290000}"/>
    <cellStyle name="20% - Accent3 2 3 7 6 2" xfId="51617" xr:uid="{00000000-0005-0000-0000-0000C9290000}"/>
    <cellStyle name="20% - Accent3 2 3 7 7" xfId="27607" xr:uid="{00000000-0005-0000-0000-0000CA290000}"/>
    <cellStyle name="20% - Accent3 2 3 7 8" xfId="38456" xr:uid="{00000000-0005-0000-0000-0000CB290000}"/>
    <cellStyle name="20% - Accent3 2 3 8" xfId="1315" xr:uid="{00000000-0005-0000-0000-0000CC290000}"/>
    <cellStyle name="20% - Accent3 2 3 8 2" xfId="2664" xr:uid="{00000000-0005-0000-0000-0000CD290000}"/>
    <cellStyle name="20% - Accent3 2 3 8 2 2" xfId="12112" xr:uid="{00000000-0005-0000-0000-0000CE290000}"/>
    <cellStyle name="20% - Accent3 2 3 8 2 2 2" xfId="25271" xr:uid="{00000000-0005-0000-0000-0000CF290000}"/>
    <cellStyle name="20% - Accent3 2 3 8 2 2 2 2" xfId="62609" xr:uid="{00000000-0005-0000-0000-0000D0290000}"/>
    <cellStyle name="20% - Accent3 2 3 8 2 2 3" xfId="33567" xr:uid="{00000000-0005-0000-0000-0000D1290000}"/>
    <cellStyle name="20% - Accent3 2 3 8 2 2 4" xfId="49450" xr:uid="{00000000-0005-0000-0000-0000D2290000}"/>
    <cellStyle name="20% - Accent3 2 3 8 2 3" xfId="7389" xr:uid="{00000000-0005-0000-0000-0000D3290000}"/>
    <cellStyle name="20% - Accent3 2 3 8 2 3 2" xfId="20548" xr:uid="{00000000-0005-0000-0000-0000D4290000}"/>
    <cellStyle name="20% - Accent3 2 3 8 2 3 2 2" xfId="57886" xr:uid="{00000000-0005-0000-0000-0000D5290000}"/>
    <cellStyle name="20% - Accent3 2 3 8 2 3 3" xfId="36279" xr:uid="{00000000-0005-0000-0000-0000D6290000}"/>
    <cellStyle name="20% - Accent3 2 3 8 2 3 4" xfId="44727" xr:uid="{00000000-0005-0000-0000-0000D7290000}"/>
    <cellStyle name="20% - Accent3 2 3 8 2 4" xfId="15825" xr:uid="{00000000-0005-0000-0000-0000D8290000}"/>
    <cellStyle name="20% - Accent3 2 3 8 2 4 2" xfId="30855" xr:uid="{00000000-0005-0000-0000-0000D9290000}"/>
    <cellStyle name="20% - Accent3 2 3 8 2 4 3" xfId="53163" xr:uid="{00000000-0005-0000-0000-0000DA290000}"/>
    <cellStyle name="20% - Accent3 2 3 8 2 5" xfId="27973" xr:uid="{00000000-0005-0000-0000-0000DB290000}"/>
    <cellStyle name="20% - Accent3 2 3 8 2 6" xfId="40002" xr:uid="{00000000-0005-0000-0000-0000DC290000}"/>
    <cellStyle name="20% - Accent3 2 3 8 3" xfId="9752" xr:uid="{00000000-0005-0000-0000-0000DD290000}"/>
    <cellStyle name="20% - Accent3 2 3 8 3 2" xfId="22911" xr:uid="{00000000-0005-0000-0000-0000DE290000}"/>
    <cellStyle name="20% - Accent3 2 3 8 3 2 2" xfId="60249" xr:uid="{00000000-0005-0000-0000-0000DF290000}"/>
    <cellStyle name="20% - Accent3 2 3 8 3 3" xfId="32218" xr:uid="{00000000-0005-0000-0000-0000E0290000}"/>
    <cellStyle name="20% - Accent3 2 3 8 3 4" xfId="47090" xr:uid="{00000000-0005-0000-0000-0000E1290000}"/>
    <cellStyle name="20% - Accent3 2 3 8 4" xfId="5029" xr:uid="{00000000-0005-0000-0000-0000E2290000}"/>
    <cellStyle name="20% - Accent3 2 3 8 4 2" xfId="18188" xr:uid="{00000000-0005-0000-0000-0000E3290000}"/>
    <cellStyle name="20% - Accent3 2 3 8 4 2 2" xfId="55526" xr:uid="{00000000-0005-0000-0000-0000E4290000}"/>
    <cellStyle name="20% - Accent3 2 3 8 4 3" xfId="34930" xr:uid="{00000000-0005-0000-0000-0000E5290000}"/>
    <cellStyle name="20% - Accent3 2 3 8 4 4" xfId="42367" xr:uid="{00000000-0005-0000-0000-0000E6290000}"/>
    <cellStyle name="20% - Accent3 2 3 8 5" xfId="14476" xr:uid="{00000000-0005-0000-0000-0000E7290000}"/>
    <cellStyle name="20% - Accent3 2 3 8 5 2" xfId="29506" xr:uid="{00000000-0005-0000-0000-0000E8290000}"/>
    <cellStyle name="20% - Accent3 2 3 8 5 3" xfId="51814" xr:uid="{00000000-0005-0000-0000-0000E9290000}"/>
    <cellStyle name="20% - Accent3 2 3 8 6" xfId="26624" xr:uid="{00000000-0005-0000-0000-0000EA290000}"/>
    <cellStyle name="20% - Accent3 2 3 8 7" xfId="38653" xr:uid="{00000000-0005-0000-0000-0000EB290000}"/>
    <cellStyle name="20% - Accent3 2 3 9" xfId="2467" xr:uid="{00000000-0005-0000-0000-0000EC290000}"/>
    <cellStyle name="20% - Accent3 2 3 9 2" xfId="10932" xr:uid="{00000000-0005-0000-0000-0000ED290000}"/>
    <cellStyle name="20% - Accent3 2 3 9 2 2" xfId="24091" xr:uid="{00000000-0005-0000-0000-0000EE290000}"/>
    <cellStyle name="20% - Accent3 2 3 9 2 2 2" xfId="61429" xr:uid="{00000000-0005-0000-0000-0000EF290000}"/>
    <cellStyle name="20% - Accent3 2 3 9 2 3" xfId="33370" xr:uid="{00000000-0005-0000-0000-0000F0290000}"/>
    <cellStyle name="20% - Accent3 2 3 9 2 4" xfId="48270" xr:uid="{00000000-0005-0000-0000-0000F1290000}"/>
    <cellStyle name="20% - Accent3 2 3 9 3" xfId="6209" xr:uid="{00000000-0005-0000-0000-0000F2290000}"/>
    <cellStyle name="20% - Accent3 2 3 9 3 2" xfId="19368" xr:uid="{00000000-0005-0000-0000-0000F3290000}"/>
    <cellStyle name="20% - Accent3 2 3 9 3 2 2" xfId="56706" xr:uid="{00000000-0005-0000-0000-0000F4290000}"/>
    <cellStyle name="20% - Accent3 2 3 9 3 3" xfId="36082" xr:uid="{00000000-0005-0000-0000-0000F5290000}"/>
    <cellStyle name="20% - Accent3 2 3 9 3 4" xfId="43547" xr:uid="{00000000-0005-0000-0000-0000F6290000}"/>
    <cellStyle name="20% - Accent3 2 3 9 4" xfId="15628" xr:uid="{00000000-0005-0000-0000-0000F7290000}"/>
    <cellStyle name="20% - Accent3 2 3 9 4 2" xfId="30658" xr:uid="{00000000-0005-0000-0000-0000F8290000}"/>
    <cellStyle name="20% - Accent3 2 3 9 4 3" xfId="52966" xr:uid="{00000000-0005-0000-0000-0000F9290000}"/>
    <cellStyle name="20% - Accent3 2 3 9 5" xfId="27776" xr:uid="{00000000-0005-0000-0000-0000FA290000}"/>
    <cellStyle name="20% - Accent3 2 3 9 6" xfId="39805" xr:uid="{00000000-0005-0000-0000-0000FB290000}"/>
    <cellStyle name="20% - Accent3 2 4" xfId="77" xr:uid="{00000000-0005-0000-0000-0000FC290000}"/>
    <cellStyle name="20% - Accent3 2 4 10" xfId="8516" xr:uid="{00000000-0005-0000-0000-0000FD290000}"/>
    <cellStyle name="20% - Accent3 2 4 10 2" xfId="21675" xr:uid="{00000000-0005-0000-0000-0000FE290000}"/>
    <cellStyle name="20% - Accent3 2 4 10 2 2" xfId="59013" xr:uid="{00000000-0005-0000-0000-0000FF290000}"/>
    <cellStyle name="20% - Accent3 2 4 10 3" xfId="29338" xr:uid="{00000000-0005-0000-0000-0000002A0000}"/>
    <cellStyle name="20% - Accent3 2 4 10 4" xfId="45854" xr:uid="{00000000-0005-0000-0000-0000012A0000}"/>
    <cellStyle name="20% - Accent3 2 4 11" xfId="3793" xr:uid="{00000000-0005-0000-0000-0000022A0000}"/>
    <cellStyle name="20% - Accent3 2 4 11 2" xfId="16952" xr:uid="{00000000-0005-0000-0000-0000032A0000}"/>
    <cellStyle name="20% - Accent3 2 4 11 2 2" xfId="54290" xr:uid="{00000000-0005-0000-0000-0000042A0000}"/>
    <cellStyle name="20% - Accent3 2 4 11 3" xfId="32050" xr:uid="{00000000-0005-0000-0000-0000052A0000}"/>
    <cellStyle name="20% - Accent3 2 4 11 4" xfId="41131" xr:uid="{00000000-0005-0000-0000-0000062A0000}"/>
    <cellStyle name="20% - Accent3 2 4 12" xfId="13240" xr:uid="{00000000-0005-0000-0000-0000072A0000}"/>
    <cellStyle name="20% - Accent3 2 4 12 2" xfId="34762" xr:uid="{00000000-0005-0000-0000-0000082A0000}"/>
    <cellStyle name="20% - Accent3 2 4 12 3" xfId="50578" xr:uid="{00000000-0005-0000-0000-0000092A0000}"/>
    <cellStyle name="20% - Accent3 2 4 13" xfId="29169" xr:uid="{00000000-0005-0000-0000-00000A2A0000}"/>
    <cellStyle name="20% - Accent3 2 4 14" xfId="26456" xr:uid="{00000000-0005-0000-0000-00000B2A0000}"/>
    <cellStyle name="20% - Accent3 2 4 15" xfId="37417" xr:uid="{00000000-0005-0000-0000-00000C2A0000}"/>
    <cellStyle name="20% - Accent3 2 4 2" xfId="189" xr:uid="{00000000-0005-0000-0000-00000D2A0000}"/>
    <cellStyle name="20% - Accent3 2 4 2 2" xfId="610" xr:uid="{00000000-0005-0000-0000-00000E2A0000}"/>
    <cellStyle name="20% - Accent3 2 4 2 2 2" xfId="1792" xr:uid="{00000000-0005-0000-0000-00000F2A0000}"/>
    <cellStyle name="20% - Accent3 2 4 2 2 2 2" xfId="7866" xr:uid="{00000000-0005-0000-0000-0000102A0000}"/>
    <cellStyle name="20% - Accent3 2 4 2 2 2 2 2" xfId="12589" xr:uid="{00000000-0005-0000-0000-0000112A0000}"/>
    <cellStyle name="20% - Accent3 2 4 2 2 2 2 2 2" xfId="25748" xr:uid="{00000000-0005-0000-0000-0000122A0000}"/>
    <cellStyle name="20% - Accent3 2 4 2 2 2 2 2 2 2" xfId="63086" xr:uid="{00000000-0005-0000-0000-0000132A0000}"/>
    <cellStyle name="20% - Accent3 2 4 2 2 2 2 2 3" xfId="49927" xr:uid="{00000000-0005-0000-0000-0000142A0000}"/>
    <cellStyle name="20% - Accent3 2 4 2 2 2 2 3" xfId="21025" xr:uid="{00000000-0005-0000-0000-0000152A0000}"/>
    <cellStyle name="20% - Accent3 2 4 2 2 2 2 3 2" xfId="58363" xr:uid="{00000000-0005-0000-0000-0000162A0000}"/>
    <cellStyle name="20% - Accent3 2 4 2 2 2 2 4" xfId="34044" xr:uid="{00000000-0005-0000-0000-0000172A0000}"/>
    <cellStyle name="20% - Accent3 2 4 2 2 2 2 5" xfId="45204" xr:uid="{00000000-0005-0000-0000-0000182A0000}"/>
    <cellStyle name="20% - Accent3 2 4 2 2 2 3" xfId="10229" xr:uid="{00000000-0005-0000-0000-0000192A0000}"/>
    <cellStyle name="20% - Accent3 2 4 2 2 2 3 2" xfId="23388" xr:uid="{00000000-0005-0000-0000-00001A2A0000}"/>
    <cellStyle name="20% - Accent3 2 4 2 2 2 3 2 2" xfId="60726" xr:uid="{00000000-0005-0000-0000-00001B2A0000}"/>
    <cellStyle name="20% - Accent3 2 4 2 2 2 3 3" xfId="36756" xr:uid="{00000000-0005-0000-0000-00001C2A0000}"/>
    <cellStyle name="20% - Accent3 2 4 2 2 2 3 4" xfId="47567" xr:uid="{00000000-0005-0000-0000-00001D2A0000}"/>
    <cellStyle name="20% - Accent3 2 4 2 2 2 4" xfId="5506" xr:uid="{00000000-0005-0000-0000-00001E2A0000}"/>
    <cellStyle name="20% - Accent3 2 4 2 2 2 4 2" xfId="18665" xr:uid="{00000000-0005-0000-0000-00001F2A0000}"/>
    <cellStyle name="20% - Accent3 2 4 2 2 2 4 2 2" xfId="56003" xr:uid="{00000000-0005-0000-0000-0000202A0000}"/>
    <cellStyle name="20% - Accent3 2 4 2 2 2 4 3" xfId="31332" xr:uid="{00000000-0005-0000-0000-0000212A0000}"/>
    <cellStyle name="20% - Accent3 2 4 2 2 2 4 4" xfId="42844" xr:uid="{00000000-0005-0000-0000-0000222A0000}"/>
    <cellStyle name="20% - Accent3 2 4 2 2 2 5" xfId="14953" xr:uid="{00000000-0005-0000-0000-0000232A0000}"/>
    <cellStyle name="20% - Accent3 2 4 2 2 2 5 2" xfId="52291" xr:uid="{00000000-0005-0000-0000-0000242A0000}"/>
    <cellStyle name="20% - Accent3 2 4 2 2 2 6" xfId="28450" xr:uid="{00000000-0005-0000-0000-0000252A0000}"/>
    <cellStyle name="20% - Accent3 2 4 2 2 2 7" xfId="39130" xr:uid="{00000000-0005-0000-0000-0000262A0000}"/>
    <cellStyle name="20% - Accent3 2 4 2 2 3" xfId="3141" xr:uid="{00000000-0005-0000-0000-0000272A0000}"/>
    <cellStyle name="20% - Accent3 2 4 2 2 3 2" xfId="11409" xr:uid="{00000000-0005-0000-0000-0000282A0000}"/>
    <cellStyle name="20% - Accent3 2 4 2 2 3 2 2" xfId="24568" xr:uid="{00000000-0005-0000-0000-0000292A0000}"/>
    <cellStyle name="20% - Accent3 2 4 2 2 3 2 2 2" xfId="61906" xr:uid="{00000000-0005-0000-0000-00002A2A0000}"/>
    <cellStyle name="20% - Accent3 2 4 2 2 3 2 3" xfId="48747" xr:uid="{00000000-0005-0000-0000-00002B2A0000}"/>
    <cellStyle name="20% - Accent3 2 4 2 2 3 3" xfId="6686" xr:uid="{00000000-0005-0000-0000-00002C2A0000}"/>
    <cellStyle name="20% - Accent3 2 4 2 2 3 3 2" xfId="19845" xr:uid="{00000000-0005-0000-0000-00002D2A0000}"/>
    <cellStyle name="20% - Accent3 2 4 2 2 3 3 2 2" xfId="57183" xr:uid="{00000000-0005-0000-0000-00002E2A0000}"/>
    <cellStyle name="20% - Accent3 2 4 2 2 3 3 3" xfId="44024" xr:uid="{00000000-0005-0000-0000-00002F2A0000}"/>
    <cellStyle name="20% - Accent3 2 4 2 2 3 4" xfId="16302" xr:uid="{00000000-0005-0000-0000-0000302A0000}"/>
    <cellStyle name="20% - Accent3 2 4 2 2 3 4 2" xfId="53640" xr:uid="{00000000-0005-0000-0000-0000312A0000}"/>
    <cellStyle name="20% - Accent3 2 4 2 2 3 5" xfId="32695" xr:uid="{00000000-0005-0000-0000-0000322A0000}"/>
    <cellStyle name="20% - Accent3 2 4 2 2 3 6" xfId="40479" xr:uid="{00000000-0005-0000-0000-0000332A0000}"/>
    <cellStyle name="20% - Accent3 2 4 2 2 4" xfId="9049" xr:uid="{00000000-0005-0000-0000-0000342A0000}"/>
    <cellStyle name="20% - Accent3 2 4 2 2 4 2" xfId="22208" xr:uid="{00000000-0005-0000-0000-0000352A0000}"/>
    <cellStyle name="20% - Accent3 2 4 2 2 4 2 2" xfId="59546" xr:uid="{00000000-0005-0000-0000-0000362A0000}"/>
    <cellStyle name="20% - Accent3 2 4 2 2 4 3" xfId="35407" xr:uid="{00000000-0005-0000-0000-0000372A0000}"/>
    <cellStyle name="20% - Accent3 2 4 2 2 4 4" xfId="46387" xr:uid="{00000000-0005-0000-0000-0000382A0000}"/>
    <cellStyle name="20% - Accent3 2 4 2 2 5" xfId="4326" xr:uid="{00000000-0005-0000-0000-0000392A0000}"/>
    <cellStyle name="20% - Accent3 2 4 2 2 5 2" xfId="17485" xr:uid="{00000000-0005-0000-0000-00003A2A0000}"/>
    <cellStyle name="20% - Accent3 2 4 2 2 5 2 2" xfId="54823" xr:uid="{00000000-0005-0000-0000-00003B2A0000}"/>
    <cellStyle name="20% - Accent3 2 4 2 2 5 3" xfId="29983" xr:uid="{00000000-0005-0000-0000-00003C2A0000}"/>
    <cellStyle name="20% - Accent3 2 4 2 2 5 4" xfId="41664" xr:uid="{00000000-0005-0000-0000-00003D2A0000}"/>
    <cellStyle name="20% - Accent3 2 4 2 2 6" xfId="13773" xr:uid="{00000000-0005-0000-0000-00003E2A0000}"/>
    <cellStyle name="20% - Accent3 2 4 2 2 6 2" xfId="51111" xr:uid="{00000000-0005-0000-0000-00003F2A0000}"/>
    <cellStyle name="20% - Accent3 2 4 2 2 7" xfId="27101" xr:uid="{00000000-0005-0000-0000-0000402A0000}"/>
    <cellStyle name="20% - Accent3 2 4 2 2 8" xfId="37950" xr:uid="{00000000-0005-0000-0000-0000412A0000}"/>
    <cellStyle name="20% - Accent3 2 4 2 3" xfId="1371" xr:uid="{00000000-0005-0000-0000-0000422A0000}"/>
    <cellStyle name="20% - Accent3 2 4 2 3 2" xfId="7445" xr:uid="{00000000-0005-0000-0000-0000432A0000}"/>
    <cellStyle name="20% - Accent3 2 4 2 3 2 2" xfId="12168" xr:uid="{00000000-0005-0000-0000-0000442A0000}"/>
    <cellStyle name="20% - Accent3 2 4 2 3 2 2 2" xfId="25327" xr:uid="{00000000-0005-0000-0000-0000452A0000}"/>
    <cellStyle name="20% - Accent3 2 4 2 3 2 2 2 2" xfId="62665" xr:uid="{00000000-0005-0000-0000-0000462A0000}"/>
    <cellStyle name="20% - Accent3 2 4 2 3 2 2 3" xfId="49506" xr:uid="{00000000-0005-0000-0000-0000472A0000}"/>
    <cellStyle name="20% - Accent3 2 4 2 3 2 3" xfId="20604" xr:uid="{00000000-0005-0000-0000-0000482A0000}"/>
    <cellStyle name="20% - Accent3 2 4 2 3 2 3 2" xfId="57942" xr:uid="{00000000-0005-0000-0000-0000492A0000}"/>
    <cellStyle name="20% - Accent3 2 4 2 3 2 4" xfId="33623" xr:uid="{00000000-0005-0000-0000-00004A2A0000}"/>
    <cellStyle name="20% - Accent3 2 4 2 3 2 5" xfId="44783" xr:uid="{00000000-0005-0000-0000-00004B2A0000}"/>
    <cellStyle name="20% - Accent3 2 4 2 3 3" xfId="9808" xr:uid="{00000000-0005-0000-0000-00004C2A0000}"/>
    <cellStyle name="20% - Accent3 2 4 2 3 3 2" xfId="22967" xr:uid="{00000000-0005-0000-0000-00004D2A0000}"/>
    <cellStyle name="20% - Accent3 2 4 2 3 3 2 2" xfId="60305" xr:uid="{00000000-0005-0000-0000-00004E2A0000}"/>
    <cellStyle name="20% - Accent3 2 4 2 3 3 3" xfId="36335" xr:uid="{00000000-0005-0000-0000-00004F2A0000}"/>
    <cellStyle name="20% - Accent3 2 4 2 3 3 4" xfId="47146" xr:uid="{00000000-0005-0000-0000-0000502A0000}"/>
    <cellStyle name="20% - Accent3 2 4 2 3 4" xfId="5085" xr:uid="{00000000-0005-0000-0000-0000512A0000}"/>
    <cellStyle name="20% - Accent3 2 4 2 3 4 2" xfId="18244" xr:uid="{00000000-0005-0000-0000-0000522A0000}"/>
    <cellStyle name="20% - Accent3 2 4 2 3 4 2 2" xfId="55582" xr:uid="{00000000-0005-0000-0000-0000532A0000}"/>
    <cellStyle name="20% - Accent3 2 4 2 3 4 3" xfId="30911" xr:uid="{00000000-0005-0000-0000-0000542A0000}"/>
    <cellStyle name="20% - Accent3 2 4 2 3 4 4" xfId="42423" xr:uid="{00000000-0005-0000-0000-0000552A0000}"/>
    <cellStyle name="20% - Accent3 2 4 2 3 5" xfId="14532" xr:uid="{00000000-0005-0000-0000-0000562A0000}"/>
    <cellStyle name="20% - Accent3 2 4 2 3 5 2" xfId="51870" xr:uid="{00000000-0005-0000-0000-0000572A0000}"/>
    <cellStyle name="20% - Accent3 2 4 2 3 6" xfId="28029" xr:uid="{00000000-0005-0000-0000-0000582A0000}"/>
    <cellStyle name="20% - Accent3 2 4 2 3 7" xfId="38709" xr:uid="{00000000-0005-0000-0000-0000592A0000}"/>
    <cellStyle name="20% - Accent3 2 4 2 4" xfId="2720" xr:uid="{00000000-0005-0000-0000-00005A2A0000}"/>
    <cellStyle name="20% - Accent3 2 4 2 4 2" xfId="10988" xr:uid="{00000000-0005-0000-0000-00005B2A0000}"/>
    <cellStyle name="20% - Accent3 2 4 2 4 2 2" xfId="24147" xr:uid="{00000000-0005-0000-0000-00005C2A0000}"/>
    <cellStyle name="20% - Accent3 2 4 2 4 2 2 2" xfId="61485" xr:uid="{00000000-0005-0000-0000-00005D2A0000}"/>
    <cellStyle name="20% - Accent3 2 4 2 4 2 3" xfId="48326" xr:uid="{00000000-0005-0000-0000-00005E2A0000}"/>
    <cellStyle name="20% - Accent3 2 4 2 4 3" xfId="6265" xr:uid="{00000000-0005-0000-0000-00005F2A0000}"/>
    <cellStyle name="20% - Accent3 2 4 2 4 3 2" xfId="19424" xr:uid="{00000000-0005-0000-0000-0000602A0000}"/>
    <cellStyle name="20% - Accent3 2 4 2 4 3 2 2" xfId="56762" xr:uid="{00000000-0005-0000-0000-0000612A0000}"/>
    <cellStyle name="20% - Accent3 2 4 2 4 3 3" xfId="43603" xr:uid="{00000000-0005-0000-0000-0000622A0000}"/>
    <cellStyle name="20% - Accent3 2 4 2 4 4" xfId="15881" xr:uid="{00000000-0005-0000-0000-0000632A0000}"/>
    <cellStyle name="20% - Accent3 2 4 2 4 4 2" xfId="53219" xr:uid="{00000000-0005-0000-0000-0000642A0000}"/>
    <cellStyle name="20% - Accent3 2 4 2 4 5" xfId="32274" xr:uid="{00000000-0005-0000-0000-0000652A0000}"/>
    <cellStyle name="20% - Accent3 2 4 2 4 6" xfId="40058" xr:uid="{00000000-0005-0000-0000-0000662A0000}"/>
    <cellStyle name="20% - Accent3 2 4 2 5" xfId="8628" xr:uid="{00000000-0005-0000-0000-0000672A0000}"/>
    <cellStyle name="20% - Accent3 2 4 2 5 2" xfId="21787" xr:uid="{00000000-0005-0000-0000-0000682A0000}"/>
    <cellStyle name="20% - Accent3 2 4 2 5 2 2" xfId="59125" xr:uid="{00000000-0005-0000-0000-0000692A0000}"/>
    <cellStyle name="20% - Accent3 2 4 2 5 3" xfId="34986" xr:uid="{00000000-0005-0000-0000-00006A2A0000}"/>
    <cellStyle name="20% - Accent3 2 4 2 5 4" xfId="45966" xr:uid="{00000000-0005-0000-0000-00006B2A0000}"/>
    <cellStyle name="20% - Accent3 2 4 2 6" xfId="3905" xr:uid="{00000000-0005-0000-0000-00006C2A0000}"/>
    <cellStyle name="20% - Accent3 2 4 2 6 2" xfId="17064" xr:uid="{00000000-0005-0000-0000-00006D2A0000}"/>
    <cellStyle name="20% - Accent3 2 4 2 6 2 2" xfId="54402" xr:uid="{00000000-0005-0000-0000-00006E2A0000}"/>
    <cellStyle name="20% - Accent3 2 4 2 6 3" xfId="29562" xr:uid="{00000000-0005-0000-0000-00006F2A0000}"/>
    <cellStyle name="20% - Accent3 2 4 2 6 4" xfId="41243" xr:uid="{00000000-0005-0000-0000-0000702A0000}"/>
    <cellStyle name="20% - Accent3 2 4 2 7" xfId="13352" xr:uid="{00000000-0005-0000-0000-0000712A0000}"/>
    <cellStyle name="20% - Accent3 2 4 2 7 2" xfId="50690" xr:uid="{00000000-0005-0000-0000-0000722A0000}"/>
    <cellStyle name="20% - Accent3 2 4 2 8" xfId="26680" xr:uid="{00000000-0005-0000-0000-0000732A0000}"/>
    <cellStyle name="20% - Accent3 2 4 2 9" xfId="37529" xr:uid="{00000000-0005-0000-0000-0000742A0000}"/>
    <cellStyle name="20% - Accent3 2 4 3" xfId="498" xr:uid="{00000000-0005-0000-0000-0000752A0000}"/>
    <cellStyle name="20% - Accent3 2 4 3 2" xfId="1680" xr:uid="{00000000-0005-0000-0000-0000762A0000}"/>
    <cellStyle name="20% - Accent3 2 4 3 2 2" xfId="7754" xr:uid="{00000000-0005-0000-0000-0000772A0000}"/>
    <cellStyle name="20% - Accent3 2 4 3 2 2 2" xfId="12477" xr:uid="{00000000-0005-0000-0000-0000782A0000}"/>
    <cellStyle name="20% - Accent3 2 4 3 2 2 2 2" xfId="25636" xr:uid="{00000000-0005-0000-0000-0000792A0000}"/>
    <cellStyle name="20% - Accent3 2 4 3 2 2 2 2 2" xfId="62974" xr:uid="{00000000-0005-0000-0000-00007A2A0000}"/>
    <cellStyle name="20% - Accent3 2 4 3 2 2 2 3" xfId="49815" xr:uid="{00000000-0005-0000-0000-00007B2A0000}"/>
    <cellStyle name="20% - Accent3 2 4 3 2 2 3" xfId="20913" xr:uid="{00000000-0005-0000-0000-00007C2A0000}"/>
    <cellStyle name="20% - Accent3 2 4 3 2 2 3 2" xfId="58251" xr:uid="{00000000-0005-0000-0000-00007D2A0000}"/>
    <cellStyle name="20% - Accent3 2 4 3 2 2 4" xfId="33932" xr:uid="{00000000-0005-0000-0000-00007E2A0000}"/>
    <cellStyle name="20% - Accent3 2 4 3 2 2 5" xfId="45092" xr:uid="{00000000-0005-0000-0000-00007F2A0000}"/>
    <cellStyle name="20% - Accent3 2 4 3 2 3" xfId="10117" xr:uid="{00000000-0005-0000-0000-0000802A0000}"/>
    <cellStyle name="20% - Accent3 2 4 3 2 3 2" xfId="23276" xr:uid="{00000000-0005-0000-0000-0000812A0000}"/>
    <cellStyle name="20% - Accent3 2 4 3 2 3 2 2" xfId="60614" xr:uid="{00000000-0005-0000-0000-0000822A0000}"/>
    <cellStyle name="20% - Accent3 2 4 3 2 3 3" xfId="36644" xr:uid="{00000000-0005-0000-0000-0000832A0000}"/>
    <cellStyle name="20% - Accent3 2 4 3 2 3 4" xfId="47455" xr:uid="{00000000-0005-0000-0000-0000842A0000}"/>
    <cellStyle name="20% - Accent3 2 4 3 2 4" xfId="5394" xr:uid="{00000000-0005-0000-0000-0000852A0000}"/>
    <cellStyle name="20% - Accent3 2 4 3 2 4 2" xfId="18553" xr:uid="{00000000-0005-0000-0000-0000862A0000}"/>
    <cellStyle name="20% - Accent3 2 4 3 2 4 2 2" xfId="55891" xr:uid="{00000000-0005-0000-0000-0000872A0000}"/>
    <cellStyle name="20% - Accent3 2 4 3 2 4 3" xfId="31220" xr:uid="{00000000-0005-0000-0000-0000882A0000}"/>
    <cellStyle name="20% - Accent3 2 4 3 2 4 4" xfId="42732" xr:uid="{00000000-0005-0000-0000-0000892A0000}"/>
    <cellStyle name="20% - Accent3 2 4 3 2 5" xfId="14841" xr:uid="{00000000-0005-0000-0000-00008A2A0000}"/>
    <cellStyle name="20% - Accent3 2 4 3 2 5 2" xfId="52179" xr:uid="{00000000-0005-0000-0000-00008B2A0000}"/>
    <cellStyle name="20% - Accent3 2 4 3 2 6" xfId="28338" xr:uid="{00000000-0005-0000-0000-00008C2A0000}"/>
    <cellStyle name="20% - Accent3 2 4 3 2 7" xfId="39018" xr:uid="{00000000-0005-0000-0000-00008D2A0000}"/>
    <cellStyle name="20% - Accent3 2 4 3 3" xfId="3029" xr:uid="{00000000-0005-0000-0000-00008E2A0000}"/>
    <cellStyle name="20% - Accent3 2 4 3 3 2" xfId="11297" xr:uid="{00000000-0005-0000-0000-00008F2A0000}"/>
    <cellStyle name="20% - Accent3 2 4 3 3 2 2" xfId="24456" xr:uid="{00000000-0005-0000-0000-0000902A0000}"/>
    <cellStyle name="20% - Accent3 2 4 3 3 2 2 2" xfId="61794" xr:uid="{00000000-0005-0000-0000-0000912A0000}"/>
    <cellStyle name="20% - Accent3 2 4 3 3 2 3" xfId="48635" xr:uid="{00000000-0005-0000-0000-0000922A0000}"/>
    <cellStyle name="20% - Accent3 2 4 3 3 3" xfId="6574" xr:uid="{00000000-0005-0000-0000-0000932A0000}"/>
    <cellStyle name="20% - Accent3 2 4 3 3 3 2" xfId="19733" xr:uid="{00000000-0005-0000-0000-0000942A0000}"/>
    <cellStyle name="20% - Accent3 2 4 3 3 3 2 2" xfId="57071" xr:uid="{00000000-0005-0000-0000-0000952A0000}"/>
    <cellStyle name="20% - Accent3 2 4 3 3 3 3" xfId="43912" xr:uid="{00000000-0005-0000-0000-0000962A0000}"/>
    <cellStyle name="20% - Accent3 2 4 3 3 4" xfId="16190" xr:uid="{00000000-0005-0000-0000-0000972A0000}"/>
    <cellStyle name="20% - Accent3 2 4 3 3 4 2" xfId="53528" xr:uid="{00000000-0005-0000-0000-0000982A0000}"/>
    <cellStyle name="20% - Accent3 2 4 3 3 5" xfId="32583" xr:uid="{00000000-0005-0000-0000-0000992A0000}"/>
    <cellStyle name="20% - Accent3 2 4 3 3 6" xfId="40367" xr:uid="{00000000-0005-0000-0000-00009A2A0000}"/>
    <cellStyle name="20% - Accent3 2 4 3 4" xfId="8937" xr:uid="{00000000-0005-0000-0000-00009B2A0000}"/>
    <cellStyle name="20% - Accent3 2 4 3 4 2" xfId="22096" xr:uid="{00000000-0005-0000-0000-00009C2A0000}"/>
    <cellStyle name="20% - Accent3 2 4 3 4 2 2" xfId="59434" xr:uid="{00000000-0005-0000-0000-00009D2A0000}"/>
    <cellStyle name="20% - Accent3 2 4 3 4 3" xfId="35295" xr:uid="{00000000-0005-0000-0000-00009E2A0000}"/>
    <cellStyle name="20% - Accent3 2 4 3 4 4" xfId="46275" xr:uid="{00000000-0005-0000-0000-00009F2A0000}"/>
    <cellStyle name="20% - Accent3 2 4 3 5" xfId="4214" xr:uid="{00000000-0005-0000-0000-0000A02A0000}"/>
    <cellStyle name="20% - Accent3 2 4 3 5 2" xfId="17373" xr:uid="{00000000-0005-0000-0000-0000A12A0000}"/>
    <cellStyle name="20% - Accent3 2 4 3 5 2 2" xfId="54711" xr:uid="{00000000-0005-0000-0000-0000A22A0000}"/>
    <cellStyle name="20% - Accent3 2 4 3 5 3" xfId="29871" xr:uid="{00000000-0005-0000-0000-0000A32A0000}"/>
    <cellStyle name="20% - Accent3 2 4 3 5 4" xfId="41552" xr:uid="{00000000-0005-0000-0000-0000A42A0000}"/>
    <cellStyle name="20% - Accent3 2 4 3 6" xfId="13661" xr:uid="{00000000-0005-0000-0000-0000A52A0000}"/>
    <cellStyle name="20% - Accent3 2 4 3 6 2" xfId="50999" xr:uid="{00000000-0005-0000-0000-0000A62A0000}"/>
    <cellStyle name="20% - Accent3 2 4 3 7" xfId="26989" xr:uid="{00000000-0005-0000-0000-0000A72A0000}"/>
    <cellStyle name="20% - Accent3 2 4 3 8" xfId="37838" xr:uid="{00000000-0005-0000-0000-0000A82A0000}"/>
    <cellStyle name="20% - Accent3 2 4 4" xfId="386" xr:uid="{00000000-0005-0000-0000-0000A92A0000}"/>
    <cellStyle name="20% - Accent3 2 4 4 2" xfId="1568" xr:uid="{00000000-0005-0000-0000-0000AA2A0000}"/>
    <cellStyle name="20% - Accent3 2 4 4 2 2" xfId="7642" xr:uid="{00000000-0005-0000-0000-0000AB2A0000}"/>
    <cellStyle name="20% - Accent3 2 4 4 2 2 2" xfId="12365" xr:uid="{00000000-0005-0000-0000-0000AC2A0000}"/>
    <cellStyle name="20% - Accent3 2 4 4 2 2 2 2" xfId="25524" xr:uid="{00000000-0005-0000-0000-0000AD2A0000}"/>
    <cellStyle name="20% - Accent3 2 4 4 2 2 2 2 2" xfId="62862" xr:uid="{00000000-0005-0000-0000-0000AE2A0000}"/>
    <cellStyle name="20% - Accent3 2 4 4 2 2 2 3" xfId="49703" xr:uid="{00000000-0005-0000-0000-0000AF2A0000}"/>
    <cellStyle name="20% - Accent3 2 4 4 2 2 3" xfId="20801" xr:uid="{00000000-0005-0000-0000-0000B02A0000}"/>
    <cellStyle name="20% - Accent3 2 4 4 2 2 3 2" xfId="58139" xr:uid="{00000000-0005-0000-0000-0000B12A0000}"/>
    <cellStyle name="20% - Accent3 2 4 4 2 2 4" xfId="33820" xr:uid="{00000000-0005-0000-0000-0000B22A0000}"/>
    <cellStyle name="20% - Accent3 2 4 4 2 2 5" xfId="44980" xr:uid="{00000000-0005-0000-0000-0000B32A0000}"/>
    <cellStyle name="20% - Accent3 2 4 4 2 3" xfId="10005" xr:uid="{00000000-0005-0000-0000-0000B42A0000}"/>
    <cellStyle name="20% - Accent3 2 4 4 2 3 2" xfId="23164" xr:uid="{00000000-0005-0000-0000-0000B52A0000}"/>
    <cellStyle name="20% - Accent3 2 4 4 2 3 2 2" xfId="60502" xr:uid="{00000000-0005-0000-0000-0000B62A0000}"/>
    <cellStyle name="20% - Accent3 2 4 4 2 3 3" xfId="36532" xr:uid="{00000000-0005-0000-0000-0000B72A0000}"/>
    <cellStyle name="20% - Accent3 2 4 4 2 3 4" xfId="47343" xr:uid="{00000000-0005-0000-0000-0000B82A0000}"/>
    <cellStyle name="20% - Accent3 2 4 4 2 4" xfId="5282" xr:uid="{00000000-0005-0000-0000-0000B92A0000}"/>
    <cellStyle name="20% - Accent3 2 4 4 2 4 2" xfId="18441" xr:uid="{00000000-0005-0000-0000-0000BA2A0000}"/>
    <cellStyle name="20% - Accent3 2 4 4 2 4 2 2" xfId="55779" xr:uid="{00000000-0005-0000-0000-0000BB2A0000}"/>
    <cellStyle name="20% - Accent3 2 4 4 2 4 3" xfId="31108" xr:uid="{00000000-0005-0000-0000-0000BC2A0000}"/>
    <cellStyle name="20% - Accent3 2 4 4 2 4 4" xfId="42620" xr:uid="{00000000-0005-0000-0000-0000BD2A0000}"/>
    <cellStyle name="20% - Accent3 2 4 4 2 5" xfId="14729" xr:uid="{00000000-0005-0000-0000-0000BE2A0000}"/>
    <cellStyle name="20% - Accent3 2 4 4 2 5 2" xfId="52067" xr:uid="{00000000-0005-0000-0000-0000BF2A0000}"/>
    <cellStyle name="20% - Accent3 2 4 4 2 6" xfId="28226" xr:uid="{00000000-0005-0000-0000-0000C02A0000}"/>
    <cellStyle name="20% - Accent3 2 4 4 2 7" xfId="38906" xr:uid="{00000000-0005-0000-0000-0000C12A0000}"/>
    <cellStyle name="20% - Accent3 2 4 4 3" xfId="2917" xr:uid="{00000000-0005-0000-0000-0000C22A0000}"/>
    <cellStyle name="20% - Accent3 2 4 4 3 2" xfId="11185" xr:uid="{00000000-0005-0000-0000-0000C32A0000}"/>
    <cellStyle name="20% - Accent3 2 4 4 3 2 2" xfId="24344" xr:uid="{00000000-0005-0000-0000-0000C42A0000}"/>
    <cellStyle name="20% - Accent3 2 4 4 3 2 2 2" xfId="61682" xr:uid="{00000000-0005-0000-0000-0000C52A0000}"/>
    <cellStyle name="20% - Accent3 2 4 4 3 2 3" xfId="48523" xr:uid="{00000000-0005-0000-0000-0000C62A0000}"/>
    <cellStyle name="20% - Accent3 2 4 4 3 3" xfId="6462" xr:uid="{00000000-0005-0000-0000-0000C72A0000}"/>
    <cellStyle name="20% - Accent3 2 4 4 3 3 2" xfId="19621" xr:uid="{00000000-0005-0000-0000-0000C82A0000}"/>
    <cellStyle name="20% - Accent3 2 4 4 3 3 2 2" xfId="56959" xr:uid="{00000000-0005-0000-0000-0000C92A0000}"/>
    <cellStyle name="20% - Accent3 2 4 4 3 3 3" xfId="43800" xr:uid="{00000000-0005-0000-0000-0000CA2A0000}"/>
    <cellStyle name="20% - Accent3 2 4 4 3 4" xfId="16078" xr:uid="{00000000-0005-0000-0000-0000CB2A0000}"/>
    <cellStyle name="20% - Accent3 2 4 4 3 4 2" xfId="53416" xr:uid="{00000000-0005-0000-0000-0000CC2A0000}"/>
    <cellStyle name="20% - Accent3 2 4 4 3 5" xfId="32471" xr:uid="{00000000-0005-0000-0000-0000CD2A0000}"/>
    <cellStyle name="20% - Accent3 2 4 4 3 6" xfId="40255" xr:uid="{00000000-0005-0000-0000-0000CE2A0000}"/>
    <cellStyle name="20% - Accent3 2 4 4 4" xfId="8825" xr:uid="{00000000-0005-0000-0000-0000CF2A0000}"/>
    <cellStyle name="20% - Accent3 2 4 4 4 2" xfId="21984" xr:uid="{00000000-0005-0000-0000-0000D02A0000}"/>
    <cellStyle name="20% - Accent3 2 4 4 4 2 2" xfId="59322" xr:uid="{00000000-0005-0000-0000-0000D12A0000}"/>
    <cellStyle name="20% - Accent3 2 4 4 4 3" xfId="35183" xr:uid="{00000000-0005-0000-0000-0000D22A0000}"/>
    <cellStyle name="20% - Accent3 2 4 4 4 4" xfId="46163" xr:uid="{00000000-0005-0000-0000-0000D32A0000}"/>
    <cellStyle name="20% - Accent3 2 4 4 5" xfId="4102" xr:uid="{00000000-0005-0000-0000-0000D42A0000}"/>
    <cellStyle name="20% - Accent3 2 4 4 5 2" xfId="17261" xr:uid="{00000000-0005-0000-0000-0000D52A0000}"/>
    <cellStyle name="20% - Accent3 2 4 4 5 2 2" xfId="54599" xr:uid="{00000000-0005-0000-0000-0000D62A0000}"/>
    <cellStyle name="20% - Accent3 2 4 4 5 3" xfId="29759" xr:uid="{00000000-0005-0000-0000-0000D72A0000}"/>
    <cellStyle name="20% - Accent3 2 4 4 5 4" xfId="41440" xr:uid="{00000000-0005-0000-0000-0000D82A0000}"/>
    <cellStyle name="20% - Accent3 2 4 4 6" xfId="13549" xr:uid="{00000000-0005-0000-0000-0000D92A0000}"/>
    <cellStyle name="20% - Accent3 2 4 4 6 2" xfId="50887" xr:uid="{00000000-0005-0000-0000-0000DA2A0000}"/>
    <cellStyle name="20% - Accent3 2 4 4 7" xfId="26877" xr:uid="{00000000-0005-0000-0000-0000DB2A0000}"/>
    <cellStyle name="20% - Accent3 2 4 4 8" xfId="37726" xr:uid="{00000000-0005-0000-0000-0000DC2A0000}"/>
    <cellStyle name="20% - Accent3 2 4 5" xfId="807" xr:uid="{00000000-0005-0000-0000-0000DD2A0000}"/>
    <cellStyle name="20% - Accent3 2 4 5 2" xfId="1989" xr:uid="{00000000-0005-0000-0000-0000DE2A0000}"/>
    <cellStyle name="20% - Accent3 2 4 5 2 2" xfId="8063" xr:uid="{00000000-0005-0000-0000-0000DF2A0000}"/>
    <cellStyle name="20% - Accent3 2 4 5 2 2 2" xfId="12786" xr:uid="{00000000-0005-0000-0000-0000E02A0000}"/>
    <cellStyle name="20% - Accent3 2 4 5 2 2 2 2" xfId="25945" xr:uid="{00000000-0005-0000-0000-0000E12A0000}"/>
    <cellStyle name="20% - Accent3 2 4 5 2 2 2 2 2" xfId="63283" xr:uid="{00000000-0005-0000-0000-0000E22A0000}"/>
    <cellStyle name="20% - Accent3 2 4 5 2 2 2 3" xfId="50124" xr:uid="{00000000-0005-0000-0000-0000E32A0000}"/>
    <cellStyle name="20% - Accent3 2 4 5 2 2 3" xfId="21222" xr:uid="{00000000-0005-0000-0000-0000E42A0000}"/>
    <cellStyle name="20% - Accent3 2 4 5 2 2 3 2" xfId="58560" xr:uid="{00000000-0005-0000-0000-0000E52A0000}"/>
    <cellStyle name="20% - Accent3 2 4 5 2 2 4" xfId="34241" xr:uid="{00000000-0005-0000-0000-0000E62A0000}"/>
    <cellStyle name="20% - Accent3 2 4 5 2 2 5" xfId="45401" xr:uid="{00000000-0005-0000-0000-0000E72A0000}"/>
    <cellStyle name="20% - Accent3 2 4 5 2 3" xfId="10426" xr:uid="{00000000-0005-0000-0000-0000E82A0000}"/>
    <cellStyle name="20% - Accent3 2 4 5 2 3 2" xfId="23585" xr:uid="{00000000-0005-0000-0000-0000E92A0000}"/>
    <cellStyle name="20% - Accent3 2 4 5 2 3 2 2" xfId="60923" xr:uid="{00000000-0005-0000-0000-0000EA2A0000}"/>
    <cellStyle name="20% - Accent3 2 4 5 2 3 3" xfId="36953" xr:uid="{00000000-0005-0000-0000-0000EB2A0000}"/>
    <cellStyle name="20% - Accent3 2 4 5 2 3 4" xfId="47764" xr:uid="{00000000-0005-0000-0000-0000EC2A0000}"/>
    <cellStyle name="20% - Accent3 2 4 5 2 4" xfId="5703" xr:uid="{00000000-0005-0000-0000-0000ED2A0000}"/>
    <cellStyle name="20% - Accent3 2 4 5 2 4 2" xfId="18862" xr:uid="{00000000-0005-0000-0000-0000EE2A0000}"/>
    <cellStyle name="20% - Accent3 2 4 5 2 4 2 2" xfId="56200" xr:uid="{00000000-0005-0000-0000-0000EF2A0000}"/>
    <cellStyle name="20% - Accent3 2 4 5 2 4 3" xfId="31529" xr:uid="{00000000-0005-0000-0000-0000F02A0000}"/>
    <cellStyle name="20% - Accent3 2 4 5 2 4 4" xfId="43041" xr:uid="{00000000-0005-0000-0000-0000F12A0000}"/>
    <cellStyle name="20% - Accent3 2 4 5 2 5" xfId="15150" xr:uid="{00000000-0005-0000-0000-0000F22A0000}"/>
    <cellStyle name="20% - Accent3 2 4 5 2 5 2" xfId="52488" xr:uid="{00000000-0005-0000-0000-0000F32A0000}"/>
    <cellStyle name="20% - Accent3 2 4 5 2 6" xfId="28647" xr:uid="{00000000-0005-0000-0000-0000F42A0000}"/>
    <cellStyle name="20% - Accent3 2 4 5 2 7" xfId="39327" xr:uid="{00000000-0005-0000-0000-0000F52A0000}"/>
    <cellStyle name="20% - Accent3 2 4 5 3" xfId="3338" xr:uid="{00000000-0005-0000-0000-0000F62A0000}"/>
    <cellStyle name="20% - Accent3 2 4 5 3 2" xfId="11606" xr:uid="{00000000-0005-0000-0000-0000F72A0000}"/>
    <cellStyle name="20% - Accent3 2 4 5 3 2 2" xfId="24765" xr:uid="{00000000-0005-0000-0000-0000F82A0000}"/>
    <cellStyle name="20% - Accent3 2 4 5 3 2 2 2" xfId="62103" xr:uid="{00000000-0005-0000-0000-0000F92A0000}"/>
    <cellStyle name="20% - Accent3 2 4 5 3 2 3" xfId="48944" xr:uid="{00000000-0005-0000-0000-0000FA2A0000}"/>
    <cellStyle name="20% - Accent3 2 4 5 3 3" xfId="6883" xr:uid="{00000000-0005-0000-0000-0000FB2A0000}"/>
    <cellStyle name="20% - Accent3 2 4 5 3 3 2" xfId="20042" xr:uid="{00000000-0005-0000-0000-0000FC2A0000}"/>
    <cellStyle name="20% - Accent3 2 4 5 3 3 2 2" xfId="57380" xr:uid="{00000000-0005-0000-0000-0000FD2A0000}"/>
    <cellStyle name="20% - Accent3 2 4 5 3 3 3" xfId="44221" xr:uid="{00000000-0005-0000-0000-0000FE2A0000}"/>
    <cellStyle name="20% - Accent3 2 4 5 3 4" xfId="16499" xr:uid="{00000000-0005-0000-0000-0000FF2A0000}"/>
    <cellStyle name="20% - Accent3 2 4 5 3 4 2" xfId="53837" xr:uid="{00000000-0005-0000-0000-0000002B0000}"/>
    <cellStyle name="20% - Accent3 2 4 5 3 5" xfId="32892" xr:uid="{00000000-0005-0000-0000-0000012B0000}"/>
    <cellStyle name="20% - Accent3 2 4 5 3 6" xfId="40676" xr:uid="{00000000-0005-0000-0000-0000022B0000}"/>
    <cellStyle name="20% - Accent3 2 4 5 4" xfId="9246" xr:uid="{00000000-0005-0000-0000-0000032B0000}"/>
    <cellStyle name="20% - Accent3 2 4 5 4 2" xfId="22405" xr:uid="{00000000-0005-0000-0000-0000042B0000}"/>
    <cellStyle name="20% - Accent3 2 4 5 4 2 2" xfId="59743" xr:uid="{00000000-0005-0000-0000-0000052B0000}"/>
    <cellStyle name="20% - Accent3 2 4 5 4 3" xfId="35604" xr:uid="{00000000-0005-0000-0000-0000062B0000}"/>
    <cellStyle name="20% - Accent3 2 4 5 4 4" xfId="46584" xr:uid="{00000000-0005-0000-0000-0000072B0000}"/>
    <cellStyle name="20% - Accent3 2 4 5 5" xfId="4523" xr:uid="{00000000-0005-0000-0000-0000082B0000}"/>
    <cellStyle name="20% - Accent3 2 4 5 5 2" xfId="17682" xr:uid="{00000000-0005-0000-0000-0000092B0000}"/>
    <cellStyle name="20% - Accent3 2 4 5 5 2 2" xfId="55020" xr:uid="{00000000-0005-0000-0000-00000A2B0000}"/>
    <cellStyle name="20% - Accent3 2 4 5 5 3" xfId="30180" xr:uid="{00000000-0005-0000-0000-00000B2B0000}"/>
    <cellStyle name="20% - Accent3 2 4 5 5 4" xfId="41861" xr:uid="{00000000-0005-0000-0000-00000C2B0000}"/>
    <cellStyle name="20% - Accent3 2 4 5 6" xfId="13970" xr:uid="{00000000-0005-0000-0000-00000D2B0000}"/>
    <cellStyle name="20% - Accent3 2 4 5 6 2" xfId="51308" xr:uid="{00000000-0005-0000-0000-00000E2B0000}"/>
    <cellStyle name="20% - Accent3 2 4 5 7" xfId="27298" xr:uid="{00000000-0005-0000-0000-00000F2B0000}"/>
    <cellStyle name="20% - Accent3 2 4 5 8" xfId="38147" xr:uid="{00000000-0005-0000-0000-0000102B0000}"/>
    <cellStyle name="20% - Accent3 2 4 6" xfId="976" xr:uid="{00000000-0005-0000-0000-0000112B0000}"/>
    <cellStyle name="20% - Accent3 2 4 6 2" xfId="2158" xr:uid="{00000000-0005-0000-0000-0000122B0000}"/>
    <cellStyle name="20% - Accent3 2 4 6 2 2" xfId="8232" xr:uid="{00000000-0005-0000-0000-0000132B0000}"/>
    <cellStyle name="20% - Accent3 2 4 6 2 2 2" xfId="12955" xr:uid="{00000000-0005-0000-0000-0000142B0000}"/>
    <cellStyle name="20% - Accent3 2 4 6 2 2 2 2" xfId="26114" xr:uid="{00000000-0005-0000-0000-0000152B0000}"/>
    <cellStyle name="20% - Accent3 2 4 6 2 2 2 2 2" xfId="63452" xr:uid="{00000000-0005-0000-0000-0000162B0000}"/>
    <cellStyle name="20% - Accent3 2 4 6 2 2 2 3" xfId="50293" xr:uid="{00000000-0005-0000-0000-0000172B0000}"/>
    <cellStyle name="20% - Accent3 2 4 6 2 2 3" xfId="21391" xr:uid="{00000000-0005-0000-0000-0000182B0000}"/>
    <cellStyle name="20% - Accent3 2 4 6 2 2 3 2" xfId="58729" xr:uid="{00000000-0005-0000-0000-0000192B0000}"/>
    <cellStyle name="20% - Accent3 2 4 6 2 2 4" xfId="34410" xr:uid="{00000000-0005-0000-0000-00001A2B0000}"/>
    <cellStyle name="20% - Accent3 2 4 6 2 2 5" xfId="45570" xr:uid="{00000000-0005-0000-0000-00001B2B0000}"/>
    <cellStyle name="20% - Accent3 2 4 6 2 3" xfId="10595" xr:uid="{00000000-0005-0000-0000-00001C2B0000}"/>
    <cellStyle name="20% - Accent3 2 4 6 2 3 2" xfId="23754" xr:uid="{00000000-0005-0000-0000-00001D2B0000}"/>
    <cellStyle name="20% - Accent3 2 4 6 2 3 2 2" xfId="61092" xr:uid="{00000000-0005-0000-0000-00001E2B0000}"/>
    <cellStyle name="20% - Accent3 2 4 6 2 3 3" xfId="37122" xr:uid="{00000000-0005-0000-0000-00001F2B0000}"/>
    <cellStyle name="20% - Accent3 2 4 6 2 3 4" xfId="47933" xr:uid="{00000000-0005-0000-0000-0000202B0000}"/>
    <cellStyle name="20% - Accent3 2 4 6 2 4" xfId="5872" xr:uid="{00000000-0005-0000-0000-0000212B0000}"/>
    <cellStyle name="20% - Accent3 2 4 6 2 4 2" xfId="19031" xr:uid="{00000000-0005-0000-0000-0000222B0000}"/>
    <cellStyle name="20% - Accent3 2 4 6 2 4 2 2" xfId="56369" xr:uid="{00000000-0005-0000-0000-0000232B0000}"/>
    <cellStyle name="20% - Accent3 2 4 6 2 4 3" xfId="31698" xr:uid="{00000000-0005-0000-0000-0000242B0000}"/>
    <cellStyle name="20% - Accent3 2 4 6 2 4 4" xfId="43210" xr:uid="{00000000-0005-0000-0000-0000252B0000}"/>
    <cellStyle name="20% - Accent3 2 4 6 2 5" xfId="15319" xr:uid="{00000000-0005-0000-0000-0000262B0000}"/>
    <cellStyle name="20% - Accent3 2 4 6 2 5 2" xfId="52657" xr:uid="{00000000-0005-0000-0000-0000272B0000}"/>
    <cellStyle name="20% - Accent3 2 4 6 2 6" xfId="28816" xr:uid="{00000000-0005-0000-0000-0000282B0000}"/>
    <cellStyle name="20% - Accent3 2 4 6 2 7" xfId="39496" xr:uid="{00000000-0005-0000-0000-0000292B0000}"/>
    <cellStyle name="20% - Accent3 2 4 6 3" xfId="3507" xr:uid="{00000000-0005-0000-0000-00002A2B0000}"/>
    <cellStyle name="20% - Accent3 2 4 6 3 2" xfId="11775" xr:uid="{00000000-0005-0000-0000-00002B2B0000}"/>
    <cellStyle name="20% - Accent3 2 4 6 3 2 2" xfId="24934" xr:uid="{00000000-0005-0000-0000-00002C2B0000}"/>
    <cellStyle name="20% - Accent3 2 4 6 3 2 2 2" xfId="62272" xr:uid="{00000000-0005-0000-0000-00002D2B0000}"/>
    <cellStyle name="20% - Accent3 2 4 6 3 2 3" xfId="49113" xr:uid="{00000000-0005-0000-0000-00002E2B0000}"/>
    <cellStyle name="20% - Accent3 2 4 6 3 3" xfId="7052" xr:uid="{00000000-0005-0000-0000-00002F2B0000}"/>
    <cellStyle name="20% - Accent3 2 4 6 3 3 2" xfId="20211" xr:uid="{00000000-0005-0000-0000-0000302B0000}"/>
    <cellStyle name="20% - Accent3 2 4 6 3 3 2 2" xfId="57549" xr:uid="{00000000-0005-0000-0000-0000312B0000}"/>
    <cellStyle name="20% - Accent3 2 4 6 3 3 3" xfId="44390" xr:uid="{00000000-0005-0000-0000-0000322B0000}"/>
    <cellStyle name="20% - Accent3 2 4 6 3 4" xfId="16668" xr:uid="{00000000-0005-0000-0000-0000332B0000}"/>
    <cellStyle name="20% - Accent3 2 4 6 3 4 2" xfId="54006" xr:uid="{00000000-0005-0000-0000-0000342B0000}"/>
    <cellStyle name="20% - Accent3 2 4 6 3 5" xfId="33061" xr:uid="{00000000-0005-0000-0000-0000352B0000}"/>
    <cellStyle name="20% - Accent3 2 4 6 3 6" xfId="40845" xr:uid="{00000000-0005-0000-0000-0000362B0000}"/>
    <cellStyle name="20% - Accent3 2 4 6 4" xfId="9415" xr:uid="{00000000-0005-0000-0000-0000372B0000}"/>
    <cellStyle name="20% - Accent3 2 4 6 4 2" xfId="22574" xr:uid="{00000000-0005-0000-0000-0000382B0000}"/>
    <cellStyle name="20% - Accent3 2 4 6 4 2 2" xfId="59912" xr:uid="{00000000-0005-0000-0000-0000392B0000}"/>
    <cellStyle name="20% - Accent3 2 4 6 4 3" xfId="35773" xr:uid="{00000000-0005-0000-0000-00003A2B0000}"/>
    <cellStyle name="20% - Accent3 2 4 6 4 4" xfId="46753" xr:uid="{00000000-0005-0000-0000-00003B2B0000}"/>
    <cellStyle name="20% - Accent3 2 4 6 5" xfId="4692" xr:uid="{00000000-0005-0000-0000-00003C2B0000}"/>
    <cellStyle name="20% - Accent3 2 4 6 5 2" xfId="17851" xr:uid="{00000000-0005-0000-0000-00003D2B0000}"/>
    <cellStyle name="20% - Accent3 2 4 6 5 2 2" xfId="55189" xr:uid="{00000000-0005-0000-0000-00003E2B0000}"/>
    <cellStyle name="20% - Accent3 2 4 6 5 3" xfId="30349" xr:uid="{00000000-0005-0000-0000-00003F2B0000}"/>
    <cellStyle name="20% - Accent3 2 4 6 5 4" xfId="42030" xr:uid="{00000000-0005-0000-0000-0000402B0000}"/>
    <cellStyle name="20% - Accent3 2 4 6 6" xfId="14139" xr:uid="{00000000-0005-0000-0000-0000412B0000}"/>
    <cellStyle name="20% - Accent3 2 4 6 6 2" xfId="51477" xr:uid="{00000000-0005-0000-0000-0000422B0000}"/>
    <cellStyle name="20% - Accent3 2 4 6 7" xfId="27467" xr:uid="{00000000-0005-0000-0000-0000432B0000}"/>
    <cellStyle name="20% - Accent3 2 4 6 8" xfId="38316" xr:uid="{00000000-0005-0000-0000-0000442B0000}"/>
    <cellStyle name="20% - Accent3 2 4 7" xfId="1147" xr:uid="{00000000-0005-0000-0000-0000452B0000}"/>
    <cellStyle name="20% - Accent3 2 4 7 2" xfId="2327" xr:uid="{00000000-0005-0000-0000-0000462B0000}"/>
    <cellStyle name="20% - Accent3 2 4 7 2 2" xfId="8401" xr:uid="{00000000-0005-0000-0000-0000472B0000}"/>
    <cellStyle name="20% - Accent3 2 4 7 2 2 2" xfId="13124" xr:uid="{00000000-0005-0000-0000-0000482B0000}"/>
    <cellStyle name="20% - Accent3 2 4 7 2 2 2 2" xfId="26283" xr:uid="{00000000-0005-0000-0000-0000492B0000}"/>
    <cellStyle name="20% - Accent3 2 4 7 2 2 2 2 2" xfId="63621" xr:uid="{00000000-0005-0000-0000-00004A2B0000}"/>
    <cellStyle name="20% - Accent3 2 4 7 2 2 2 3" xfId="50462" xr:uid="{00000000-0005-0000-0000-00004B2B0000}"/>
    <cellStyle name="20% - Accent3 2 4 7 2 2 3" xfId="21560" xr:uid="{00000000-0005-0000-0000-00004C2B0000}"/>
    <cellStyle name="20% - Accent3 2 4 7 2 2 3 2" xfId="58898" xr:uid="{00000000-0005-0000-0000-00004D2B0000}"/>
    <cellStyle name="20% - Accent3 2 4 7 2 2 4" xfId="34579" xr:uid="{00000000-0005-0000-0000-00004E2B0000}"/>
    <cellStyle name="20% - Accent3 2 4 7 2 2 5" xfId="45739" xr:uid="{00000000-0005-0000-0000-00004F2B0000}"/>
    <cellStyle name="20% - Accent3 2 4 7 2 3" xfId="10764" xr:uid="{00000000-0005-0000-0000-0000502B0000}"/>
    <cellStyle name="20% - Accent3 2 4 7 2 3 2" xfId="23923" xr:uid="{00000000-0005-0000-0000-0000512B0000}"/>
    <cellStyle name="20% - Accent3 2 4 7 2 3 2 2" xfId="61261" xr:uid="{00000000-0005-0000-0000-0000522B0000}"/>
    <cellStyle name="20% - Accent3 2 4 7 2 3 3" xfId="37291" xr:uid="{00000000-0005-0000-0000-0000532B0000}"/>
    <cellStyle name="20% - Accent3 2 4 7 2 3 4" xfId="48102" xr:uid="{00000000-0005-0000-0000-0000542B0000}"/>
    <cellStyle name="20% - Accent3 2 4 7 2 4" xfId="6041" xr:uid="{00000000-0005-0000-0000-0000552B0000}"/>
    <cellStyle name="20% - Accent3 2 4 7 2 4 2" xfId="19200" xr:uid="{00000000-0005-0000-0000-0000562B0000}"/>
    <cellStyle name="20% - Accent3 2 4 7 2 4 2 2" xfId="56538" xr:uid="{00000000-0005-0000-0000-0000572B0000}"/>
    <cellStyle name="20% - Accent3 2 4 7 2 4 3" xfId="31867" xr:uid="{00000000-0005-0000-0000-0000582B0000}"/>
    <cellStyle name="20% - Accent3 2 4 7 2 4 4" xfId="43379" xr:uid="{00000000-0005-0000-0000-0000592B0000}"/>
    <cellStyle name="20% - Accent3 2 4 7 2 5" xfId="15488" xr:uid="{00000000-0005-0000-0000-00005A2B0000}"/>
    <cellStyle name="20% - Accent3 2 4 7 2 5 2" xfId="52826" xr:uid="{00000000-0005-0000-0000-00005B2B0000}"/>
    <cellStyle name="20% - Accent3 2 4 7 2 6" xfId="28985" xr:uid="{00000000-0005-0000-0000-00005C2B0000}"/>
    <cellStyle name="20% - Accent3 2 4 7 2 7" xfId="39665" xr:uid="{00000000-0005-0000-0000-00005D2B0000}"/>
    <cellStyle name="20% - Accent3 2 4 7 3" xfId="3676" xr:uid="{00000000-0005-0000-0000-00005E2B0000}"/>
    <cellStyle name="20% - Accent3 2 4 7 3 2" xfId="11944" xr:uid="{00000000-0005-0000-0000-00005F2B0000}"/>
    <cellStyle name="20% - Accent3 2 4 7 3 2 2" xfId="25103" xr:uid="{00000000-0005-0000-0000-0000602B0000}"/>
    <cellStyle name="20% - Accent3 2 4 7 3 2 2 2" xfId="62441" xr:uid="{00000000-0005-0000-0000-0000612B0000}"/>
    <cellStyle name="20% - Accent3 2 4 7 3 2 3" xfId="49282" xr:uid="{00000000-0005-0000-0000-0000622B0000}"/>
    <cellStyle name="20% - Accent3 2 4 7 3 3" xfId="7221" xr:uid="{00000000-0005-0000-0000-0000632B0000}"/>
    <cellStyle name="20% - Accent3 2 4 7 3 3 2" xfId="20380" xr:uid="{00000000-0005-0000-0000-0000642B0000}"/>
    <cellStyle name="20% - Accent3 2 4 7 3 3 2 2" xfId="57718" xr:uid="{00000000-0005-0000-0000-0000652B0000}"/>
    <cellStyle name="20% - Accent3 2 4 7 3 3 3" xfId="44559" xr:uid="{00000000-0005-0000-0000-0000662B0000}"/>
    <cellStyle name="20% - Accent3 2 4 7 3 4" xfId="16837" xr:uid="{00000000-0005-0000-0000-0000672B0000}"/>
    <cellStyle name="20% - Accent3 2 4 7 3 4 2" xfId="54175" xr:uid="{00000000-0005-0000-0000-0000682B0000}"/>
    <cellStyle name="20% - Accent3 2 4 7 3 5" xfId="33230" xr:uid="{00000000-0005-0000-0000-0000692B0000}"/>
    <cellStyle name="20% - Accent3 2 4 7 3 6" xfId="41014" xr:uid="{00000000-0005-0000-0000-00006A2B0000}"/>
    <cellStyle name="20% - Accent3 2 4 7 4" xfId="9584" xr:uid="{00000000-0005-0000-0000-00006B2B0000}"/>
    <cellStyle name="20% - Accent3 2 4 7 4 2" xfId="22743" xr:uid="{00000000-0005-0000-0000-00006C2B0000}"/>
    <cellStyle name="20% - Accent3 2 4 7 4 2 2" xfId="60081" xr:uid="{00000000-0005-0000-0000-00006D2B0000}"/>
    <cellStyle name="20% - Accent3 2 4 7 4 3" xfId="35942" xr:uid="{00000000-0005-0000-0000-00006E2B0000}"/>
    <cellStyle name="20% - Accent3 2 4 7 4 4" xfId="46922" xr:uid="{00000000-0005-0000-0000-00006F2B0000}"/>
    <cellStyle name="20% - Accent3 2 4 7 5" xfId="4861" xr:uid="{00000000-0005-0000-0000-0000702B0000}"/>
    <cellStyle name="20% - Accent3 2 4 7 5 2" xfId="18020" xr:uid="{00000000-0005-0000-0000-0000712B0000}"/>
    <cellStyle name="20% - Accent3 2 4 7 5 2 2" xfId="55358" xr:uid="{00000000-0005-0000-0000-0000722B0000}"/>
    <cellStyle name="20% - Accent3 2 4 7 5 3" xfId="30518" xr:uid="{00000000-0005-0000-0000-0000732B0000}"/>
    <cellStyle name="20% - Accent3 2 4 7 5 4" xfId="42199" xr:uid="{00000000-0005-0000-0000-0000742B0000}"/>
    <cellStyle name="20% - Accent3 2 4 7 6" xfId="14308" xr:uid="{00000000-0005-0000-0000-0000752B0000}"/>
    <cellStyle name="20% - Accent3 2 4 7 6 2" xfId="51646" xr:uid="{00000000-0005-0000-0000-0000762B0000}"/>
    <cellStyle name="20% - Accent3 2 4 7 7" xfId="27636" xr:uid="{00000000-0005-0000-0000-0000772B0000}"/>
    <cellStyle name="20% - Accent3 2 4 7 8" xfId="38485" xr:uid="{00000000-0005-0000-0000-0000782B0000}"/>
    <cellStyle name="20% - Accent3 2 4 8" xfId="1259" xr:uid="{00000000-0005-0000-0000-0000792B0000}"/>
    <cellStyle name="20% - Accent3 2 4 8 2" xfId="2608" xr:uid="{00000000-0005-0000-0000-00007A2B0000}"/>
    <cellStyle name="20% - Accent3 2 4 8 2 2" xfId="12056" xr:uid="{00000000-0005-0000-0000-00007B2B0000}"/>
    <cellStyle name="20% - Accent3 2 4 8 2 2 2" xfId="25215" xr:uid="{00000000-0005-0000-0000-00007C2B0000}"/>
    <cellStyle name="20% - Accent3 2 4 8 2 2 2 2" xfId="62553" xr:uid="{00000000-0005-0000-0000-00007D2B0000}"/>
    <cellStyle name="20% - Accent3 2 4 8 2 2 3" xfId="33511" xr:uid="{00000000-0005-0000-0000-00007E2B0000}"/>
    <cellStyle name="20% - Accent3 2 4 8 2 2 4" xfId="49394" xr:uid="{00000000-0005-0000-0000-00007F2B0000}"/>
    <cellStyle name="20% - Accent3 2 4 8 2 3" xfId="7333" xr:uid="{00000000-0005-0000-0000-0000802B0000}"/>
    <cellStyle name="20% - Accent3 2 4 8 2 3 2" xfId="20492" xr:uid="{00000000-0005-0000-0000-0000812B0000}"/>
    <cellStyle name="20% - Accent3 2 4 8 2 3 2 2" xfId="57830" xr:uid="{00000000-0005-0000-0000-0000822B0000}"/>
    <cellStyle name="20% - Accent3 2 4 8 2 3 3" xfId="36223" xr:uid="{00000000-0005-0000-0000-0000832B0000}"/>
    <cellStyle name="20% - Accent3 2 4 8 2 3 4" xfId="44671" xr:uid="{00000000-0005-0000-0000-0000842B0000}"/>
    <cellStyle name="20% - Accent3 2 4 8 2 4" xfId="15769" xr:uid="{00000000-0005-0000-0000-0000852B0000}"/>
    <cellStyle name="20% - Accent3 2 4 8 2 4 2" xfId="30799" xr:uid="{00000000-0005-0000-0000-0000862B0000}"/>
    <cellStyle name="20% - Accent3 2 4 8 2 4 3" xfId="53107" xr:uid="{00000000-0005-0000-0000-0000872B0000}"/>
    <cellStyle name="20% - Accent3 2 4 8 2 5" xfId="27917" xr:uid="{00000000-0005-0000-0000-0000882B0000}"/>
    <cellStyle name="20% - Accent3 2 4 8 2 6" xfId="39946" xr:uid="{00000000-0005-0000-0000-0000892B0000}"/>
    <cellStyle name="20% - Accent3 2 4 8 3" xfId="9696" xr:uid="{00000000-0005-0000-0000-00008A2B0000}"/>
    <cellStyle name="20% - Accent3 2 4 8 3 2" xfId="22855" xr:uid="{00000000-0005-0000-0000-00008B2B0000}"/>
    <cellStyle name="20% - Accent3 2 4 8 3 2 2" xfId="60193" xr:uid="{00000000-0005-0000-0000-00008C2B0000}"/>
    <cellStyle name="20% - Accent3 2 4 8 3 3" xfId="32162" xr:uid="{00000000-0005-0000-0000-00008D2B0000}"/>
    <cellStyle name="20% - Accent3 2 4 8 3 4" xfId="47034" xr:uid="{00000000-0005-0000-0000-00008E2B0000}"/>
    <cellStyle name="20% - Accent3 2 4 8 4" xfId="4973" xr:uid="{00000000-0005-0000-0000-00008F2B0000}"/>
    <cellStyle name="20% - Accent3 2 4 8 4 2" xfId="18132" xr:uid="{00000000-0005-0000-0000-0000902B0000}"/>
    <cellStyle name="20% - Accent3 2 4 8 4 2 2" xfId="55470" xr:uid="{00000000-0005-0000-0000-0000912B0000}"/>
    <cellStyle name="20% - Accent3 2 4 8 4 3" xfId="34874" xr:uid="{00000000-0005-0000-0000-0000922B0000}"/>
    <cellStyle name="20% - Accent3 2 4 8 4 4" xfId="42311" xr:uid="{00000000-0005-0000-0000-0000932B0000}"/>
    <cellStyle name="20% - Accent3 2 4 8 5" xfId="14420" xr:uid="{00000000-0005-0000-0000-0000942B0000}"/>
    <cellStyle name="20% - Accent3 2 4 8 5 2" xfId="29450" xr:uid="{00000000-0005-0000-0000-0000952B0000}"/>
    <cellStyle name="20% - Accent3 2 4 8 5 3" xfId="51758" xr:uid="{00000000-0005-0000-0000-0000962B0000}"/>
    <cellStyle name="20% - Accent3 2 4 8 6" xfId="26568" xr:uid="{00000000-0005-0000-0000-0000972B0000}"/>
    <cellStyle name="20% - Accent3 2 4 8 7" xfId="38597" xr:uid="{00000000-0005-0000-0000-0000982B0000}"/>
    <cellStyle name="20% - Accent3 2 4 9" xfId="2496" xr:uid="{00000000-0005-0000-0000-0000992B0000}"/>
    <cellStyle name="20% - Accent3 2 4 9 2" xfId="10876" xr:uid="{00000000-0005-0000-0000-00009A2B0000}"/>
    <cellStyle name="20% - Accent3 2 4 9 2 2" xfId="24035" xr:uid="{00000000-0005-0000-0000-00009B2B0000}"/>
    <cellStyle name="20% - Accent3 2 4 9 2 2 2" xfId="61373" xr:uid="{00000000-0005-0000-0000-00009C2B0000}"/>
    <cellStyle name="20% - Accent3 2 4 9 2 3" xfId="33399" xr:uid="{00000000-0005-0000-0000-00009D2B0000}"/>
    <cellStyle name="20% - Accent3 2 4 9 2 4" xfId="48214" xr:uid="{00000000-0005-0000-0000-00009E2B0000}"/>
    <cellStyle name="20% - Accent3 2 4 9 3" xfId="6153" xr:uid="{00000000-0005-0000-0000-00009F2B0000}"/>
    <cellStyle name="20% - Accent3 2 4 9 3 2" xfId="19312" xr:uid="{00000000-0005-0000-0000-0000A02B0000}"/>
    <cellStyle name="20% - Accent3 2 4 9 3 2 2" xfId="56650" xr:uid="{00000000-0005-0000-0000-0000A12B0000}"/>
    <cellStyle name="20% - Accent3 2 4 9 3 3" xfId="36111" xr:uid="{00000000-0005-0000-0000-0000A22B0000}"/>
    <cellStyle name="20% - Accent3 2 4 9 3 4" xfId="43491" xr:uid="{00000000-0005-0000-0000-0000A32B0000}"/>
    <cellStyle name="20% - Accent3 2 4 9 4" xfId="15657" xr:uid="{00000000-0005-0000-0000-0000A42B0000}"/>
    <cellStyle name="20% - Accent3 2 4 9 4 2" xfId="30687" xr:uid="{00000000-0005-0000-0000-0000A52B0000}"/>
    <cellStyle name="20% - Accent3 2 4 9 4 3" xfId="52995" xr:uid="{00000000-0005-0000-0000-0000A62B0000}"/>
    <cellStyle name="20% - Accent3 2 4 9 5" xfId="27805" xr:uid="{00000000-0005-0000-0000-0000A72B0000}"/>
    <cellStyle name="20% - Accent3 2 4 9 6" xfId="39834" xr:uid="{00000000-0005-0000-0000-0000A82B0000}"/>
    <cellStyle name="20% - Accent3 2 5" xfId="273" xr:uid="{00000000-0005-0000-0000-0000A92B0000}"/>
    <cellStyle name="20% - Accent3 2 5 2" xfId="694" xr:uid="{00000000-0005-0000-0000-0000AA2B0000}"/>
    <cellStyle name="20% - Accent3 2 5 2 2" xfId="1876" xr:uid="{00000000-0005-0000-0000-0000AB2B0000}"/>
    <cellStyle name="20% - Accent3 2 5 2 2 2" xfId="7950" xr:uid="{00000000-0005-0000-0000-0000AC2B0000}"/>
    <cellStyle name="20% - Accent3 2 5 2 2 2 2" xfId="12673" xr:uid="{00000000-0005-0000-0000-0000AD2B0000}"/>
    <cellStyle name="20% - Accent3 2 5 2 2 2 2 2" xfId="25832" xr:uid="{00000000-0005-0000-0000-0000AE2B0000}"/>
    <cellStyle name="20% - Accent3 2 5 2 2 2 2 2 2" xfId="63170" xr:uid="{00000000-0005-0000-0000-0000AF2B0000}"/>
    <cellStyle name="20% - Accent3 2 5 2 2 2 2 3" xfId="50011" xr:uid="{00000000-0005-0000-0000-0000B02B0000}"/>
    <cellStyle name="20% - Accent3 2 5 2 2 2 3" xfId="21109" xr:uid="{00000000-0005-0000-0000-0000B12B0000}"/>
    <cellStyle name="20% - Accent3 2 5 2 2 2 3 2" xfId="58447" xr:uid="{00000000-0005-0000-0000-0000B22B0000}"/>
    <cellStyle name="20% - Accent3 2 5 2 2 2 4" xfId="34128" xr:uid="{00000000-0005-0000-0000-0000B32B0000}"/>
    <cellStyle name="20% - Accent3 2 5 2 2 2 5" xfId="45288" xr:uid="{00000000-0005-0000-0000-0000B42B0000}"/>
    <cellStyle name="20% - Accent3 2 5 2 2 3" xfId="10313" xr:uid="{00000000-0005-0000-0000-0000B52B0000}"/>
    <cellStyle name="20% - Accent3 2 5 2 2 3 2" xfId="23472" xr:uid="{00000000-0005-0000-0000-0000B62B0000}"/>
    <cellStyle name="20% - Accent3 2 5 2 2 3 2 2" xfId="60810" xr:uid="{00000000-0005-0000-0000-0000B72B0000}"/>
    <cellStyle name="20% - Accent3 2 5 2 2 3 3" xfId="36840" xr:uid="{00000000-0005-0000-0000-0000B82B0000}"/>
    <cellStyle name="20% - Accent3 2 5 2 2 3 4" xfId="47651" xr:uid="{00000000-0005-0000-0000-0000B92B0000}"/>
    <cellStyle name="20% - Accent3 2 5 2 2 4" xfId="5590" xr:uid="{00000000-0005-0000-0000-0000BA2B0000}"/>
    <cellStyle name="20% - Accent3 2 5 2 2 4 2" xfId="18749" xr:uid="{00000000-0005-0000-0000-0000BB2B0000}"/>
    <cellStyle name="20% - Accent3 2 5 2 2 4 2 2" xfId="56087" xr:uid="{00000000-0005-0000-0000-0000BC2B0000}"/>
    <cellStyle name="20% - Accent3 2 5 2 2 4 3" xfId="31416" xr:uid="{00000000-0005-0000-0000-0000BD2B0000}"/>
    <cellStyle name="20% - Accent3 2 5 2 2 4 4" xfId="42928" xr:uid="{00000000-0005-0000-0000-0000BE2B0000}"/>
    <cellStyle name="20% - Accent3 2 5 2 2 5" xfId="15037" xr:uid="{00000000-0005-0000-0000-0000BF2B0000}"/>
    <cellStyle name="20% - Accent3 2 5 2 2 5 2" xfId="52375" xr:uid="{00000000-0005-0000-0000-0000C02B0000}"/>
    <cellStyle name="20% - Accent3 2 5 2 2 6" xfId="28534" xr:uid="{00000000-0005-0000-0000-0000C12B0000}"/>
    <cellStyle name="20% - Accent3 2 5 2 2 7" xfId="39214" xr:uid="{00000000-0005-0000-0000-0000C22B0000}"/>
    <cellStyle name="20% - Accent3 2 5 2 3" xfId="3225" xr:uid="{00000000-0005-0000-0000-0000C32B0000}"/>
    <cellStyle name="20% - Accent3 2 5 2 3 2" xfId="11493" xr:uid="{00000000-0005-0000-0000-0000C42B0000}"/>
    <cellStyle name="20% - Accent3 2 5 2 3 2 2" xfId="24652" xr:uid="{00000000-0005-0000-0000-0000C52B0000}"/>
    <cellStyle name="20% - Accent3 2 5 2 3 2 2 2" xfId="61990" xr:uid="{00000000-0005-0000-0000-0000C62B0000}"/>
    <cellStyle name="20% - Accent3 2 5 2 3 2 3" xfId="48831" xr:uid="{00000000-0005-0000-0000-0000C72B0000}"/>
    <cellStyle name="20% - Accent3 2 5 2 3 3" xfId="6770" xr:uid="{00000000-0005-0000-0000-0000C82B0000}"/>
    <cellStyle name="20% - Accent3 2 5 2 3 3 2" xfId="19929" xr:uid="{00000000-0005-0000-0000-0000C92B0000}"/>
    <cellStyle name="20% - Accent3 2 5 2 3 3 2 2" xfId="57267" xr:uid="{00000000-0005-0000-0000-0000CA2B0000}"/>
    <cellStyle name="20% - Accent3 2 5 2 3 3 3" xfId="44108" xr:uid="{00000000-0005-0000-0000-0000CB2B0000}"/>
    <cellStyle name="20% - Accent3 2 5 2 3 4" xfId="16386" xr:uid="{00000000-0005-0000-0000-0000CC2B0000}"/>
    <cellStyle name="20% - Accent3 2 5 2 3 4 2" xfId="53724" xr:uid="{00000000-0005-0000-0000-0000CD2B0000}"/>
    <cellStyle name="20% - Accent3 2 5 2 3 5" xfId="32779" xr:uid="{00000000-0005-0000-0000-0000CE2B0000}"/>
    <cellStyle name="20% - Accent3 2 5 2 3 6" xfId="40563" xr:uid="{00000000-0005-0000-0000-0000CF2B0000}"/>
    <cellStyle name="20% - Accent3 2 5 2 4" xfId="9133" xr:uid="{00000000-0005-0000-0000-0000D02B0000}"/>
    <cellStyle name="20% - Accent3 2 5 2 4 2" xfId="22292" xr:uid="{00000000-0005-0000-0000-0000D12B0000}"/>
    <cellStyle name="20% - Accent3 2 5 2 4 2 2" xfId="59630" xr:uid="{00000000-0005-0000-0000-0000D22B0000}"/>
    <cellStyle name="20% - Accent3 2 5 2 4 3" xfId="35491" xr:uid="{00000000-0005-0000-0000-0000D32B0000}"/>
    <cellStyle name="20% - Accent3 2 5 2 4 4" xfId="46471" xr:uid="{00000000-0005-0000-0000-0000D42B0000}"/>
    <cellStyle name="20% - Accent3 2 5 2 5" xfId="4410" xr:uid="{00000000-0005-0000-0000-0000D52B0000}"/>
    <cellStyle name="20% - Accent3 2 5 2 5 2" xfId="17569" xr:uid="{00000000-0005-0000-0000-0000D62B0000}"/>
    <cellStyle name="20% - Accent3 2 5 2 5 2 2" xfId="54907" xr:uid="{00000000-0005-0000-0000-0000D72B0000}"/>
    <cellStyle name="20% - Accent3 2 5 2 5 3" xfId="30067" xr:uid="{00000000-0005-0000-0000-0000D82B0000}"/>
    <cellStyle name="20% - Accent3 2 5 2 5 4" xfId="41748" xr:uid="{00000000-0005-0000-0000-0000D92B0000}"/>
    <cellStyle name="20% - Accent3 2 5 2 6" xfId="13857" xr:uid="{00000000-0005-0000-0000-0000DA2B0000}"/>
    <cellStyle name="20% - Accent3 2 5 2 6 2" xfId="51195" xr:uid="{00000000-0005-0000-0000-0000DB2B0000}"/>
    <cellStyle name="20% - Accent3 2 5 2 7" xfId="27185" xr:uid="{00000000-0005-0000-0000-0000DC2B0000}"/>
    <cellStyle name="20% - Accent3 2 5 2 8" xfId="38034" xr:uid="{00000000-0005-0000-0000-0000DD2B0000}"/>
    <cellStyle name="20% - Accent3 2 5 3" xfId="1455" xr:uid="{00000000-0005-0000-0000-0000DE2B0000}"/>
    <cellStyle name="20% - Accent3 2 5 3 2" xfId="7529" xr:uid="{00000000-0005-0000-0000-0000DF2B0000}"/>
    <cellStyle name="20% - Accent3 2 5 3 2 2" xfId="12252" xr:uid="{00000000-0005-0000-0000-0000E02B0000}"/>
    <cellStyle name="20% - Accent3 2 5 3 2 2 2" xfId="25411" xr:uid="{00000000-0005-0000-0000-0000E12B0000}"/>
    <cellStyle name="20% - Accent3 2 5 3 2 2 2 2" xfId="62749" xr:uid="{00000000-0005-0000-0000-0000E22B0000}"/>
    <cellStyle name="20% - Accent3 2 5 3 2 2 3" xfId="49590" xr:uid="{00000000-0005-0000-0000-0000E32B0000}"/>
    <cellStyle name="20% - Accent3 2 5 3 2 3" xfId="20688" xr:uid="{00000000-0005-0000-0000-0000E42B0000}"/>
    <cellStyle name="20% - Accent3 2 5 3 2 3 2" xfId="58026" xr:uid="{00000000-0005-0000-0000-0000E52B0000}"/>
    <cellStyle name="20% - Accent3 2 5 3 2 4" xfId="33707" xr:uid="{00000000-0005-0000-0000-0000E62B0000}"/>
    <cellStyle name="20% - Accent3 2 5 3 2 5" xfId="44867" xr:uid="{00000000-0005-0000-0000-0000E72B0000}"/>
    <cellStyle name="20% - Accent3 2 5 3 3" xfId="9892" xr:uid="{00000000-0005-0000-0000-0000E82B0000}"/>
    <cellStyle name="20% - Accent3 2 5 3 3 2" xfId="23051" xr:uid="{00000000-0005-0000-0000-0000E92B0000}"/>
    <cellStyle name="20% - Accent3 2 5 3 3 2 2" xfId="60389" xr:uid="{00000000-0005-0000-0000-0000EA2B0000}"/>
    <cellStyle name="20% - Accent3 2 5 3 3 3" xfId="36419" xr:uid="{00000000-0005-0000-0000-0000EB2B0000}"/>
    <cellStyle name="20% - Accent3 2 5 3 3 4" xfId="47230" xr:uid="{00000000-0005-0000-0000-0000EC2B0000}"/>
    <cellStyle name="20% - Accent3 2 5 3 4" xfId="5169" xr:uid="{00000000-0005-0000-0000-0000ED2B0000}"/>
    <cellStyle name="20% - Accent3 2 5 3 4 2" xfId="18328" xr:uid="{00000000-0005-0000-0000-0000EE2B0000}"/>
    <cellStyle name="20% - Accent3 2 5 3 4 2 2" xfId="55666" xr:uid="{00000000-0005-0000-0000-0000EF2B0000}"/>
    <cellStyle name="20% - Accent3 2 5 3 4 3" xfId="30995" xr:uid="{00000000-0005-0000-0000-0000F02B0000}"/>
    <cellStyle name="20% - Accent3 2 5 3 4 4" xfId="42507" xr:uid="{00000000-0005-0000-0000-0000F12B0000}"/>
    <cellStyle name="20% - Accent3 2 5 3 5" xfId="14616" xr:uid="{00000000-0005-0000-0000-0000F22B0000}"/>
    <cellStyle name="20% - Accent3 2 5 3 5 2" xfId="51954" xr:uid="{00000000-0005-0000-0000-0000F32B0000}"/>
    <cellStyle name="20% - Accent3 2 5 3 6" xfId="28113" xr:uid="{00000000-0005-0000-0000-0000F42B0000}"/>
    <cellStyle name="20% - Accent3 2 5 3 7" xfId="38793" xr:uid="{00000000-0005-0000-0000-0000F52B0000}"/>
    <cellStyle name="20% - Accent3 2 5 4" xfId="2804" xr:uid="{00000000-0005-0000-0000-0000F62B0000}"/>
    <cellStyle name="20% - Accent3 2 5 4 2" xfId="11072" xr:uid="{00000000-0005-0000-0000-0000F72B0000}"/>
    <cellStyle name="20% - Accent3 2 5 4 2 2" xfId="24231" xr:uid="{00000000-0005-0000-0000-0000F82B0000}"/>
    <cellStyle name="20% - Accent3 2 5 4 2 2 2" xfId="61569" xr:uid="{00000000-0005-0000-0000-0000F92B0000}"/>
    <cellStyle name="20% - Accent3 2 5 4 2 3" xfId="48410" xr:uid="{00000000-0005-0000-0000-0000FA2B0000}"/>
    <cellStyle name="20% - Accent3 2 5 4 3" xfId="6349" xr:uid="{00000000-0005-0000-0000-0000FB2B0000}"/>
    <cellStyle name="20% - Accent3 2 5 4 3 2" xfId="19508" xr:uid="{00000000-0005-0000-0000-0000FC2B0000}"/>
    <cellStyle name="20% - Accent3 2 5 4 3 2 2" xfId="56846" xr:uid="{00000000-0005-0000-0000-0000FD2B0000}"/>
    <cellStyle name="20% - Accent3 2 5 4 3 3" xfId="43687" xr:uid="{00000000-0005-0000-0000-0000FE2B0000}"/>
    <cellStyle name="20% - Accent3 2 5 4 4" xfId="15965" xr:uid="{00000000-0005-0000-0000-0000FF2B0000}"/>
    <cellStyle name="20% - Accent3 2 5 4 4 2" xfId="53303" xr:uid="{00000000-0005-0000-0000-0000002C0000}"/>
    <cellStyle name="20% - Accent3 2 5 4 5" xfId="32358" xr:uid="{00000000-0005-0000-0000-0000012C0000}"/>
    <cellStyle name="20% - Accent3 2 5 4 6" xfId="40142" xr:uid="{00000000-0005-0000-0000-0000022C0000}"/>
    <cellStyle name="20% - Accent3 2 5 5" xfId="8712" xr:uid="{00000000-0005-0000-0000-0000032C0000}"/>
    <cellStyle name="20% - Accent3 2 5 5 2" xfId="21871" xr:uid="{00000000-0005-0000-0000-0000042C0000}"/>
    <cellStyle name="20% - Accent3 2 5 5 2 2" xfId="59209" xr:uid="{00000000-0005-0000-0000-0000052C0000}"/>
    <cellStyle name="20% - Accent3 2 5 5 3" xfId="35070" xr:uid="{00000000-0005-0000-0000-0000062C0000}"/>
    <cellStyle name="20% - Accent3 2 5 5 4" xfId="46050" xr:uid="{00000000-0005-0000-0000-0000072C0000}"/>
    <cellStyle name="20% - Accent3 2 5 6" xfId="3989" xr:uid="{00000000-0005-0000-0000-0000082C0000}"/>
    <cellStyle name="20% - Accent3 2 5 6 2" xfId="17148" xr:uid="{00000000-0005-0000-0000-0000092C0000}"/>
    <cellStyle name="20% - Accent3 2 5 6 2 2" xfId="54486" xr:uid="{00000000-0005-0000-0000-00000A2C0000}"/>
    <cellStyle name="20% - Accent3 2 5 6 3" xfId="29646" xr:uid="{00000000-0005-0000-0000-00000B2C0000}"/>
    <cellStyle name="20% - Accent3 2 5 6 4" xfId="41327" xr:uid="{00000000-0005-0000-0000-00000C2C0000}"/>
    <cellStyle name="20% - Accent3 2 5 7" xfId="13436" xr:uid="{00000000-0005-0000-0000-00000D2C0000}"/>
    <cellStyle name="20% - Accent3 2 5 7 2" xfId="50774" xr:uid="{00000000-0005-0000-0000-00000E2C0000}"/>
    <cellStyle name="20% - Accent3 2 5 8" xfId="26764" xr:uid="{00000000-0005-0000-0000-00000F2C0000}"/>
    <cellStyle name="20% - Accent3 2 5 9" xfId="37613" xr:uid="{00000000-0005-0000-0000-0000102C0000}"/>
    <cellStyle name="20% - Accent3 2 6" xfId="161" xr:uid="{00000000-0005-0000-0000-0000112C0000}"/>
    <cellStyle name="20% - Accent3 2 6 2" xfId="582" xr:uid="{00000000-0005-0000-0000-0000122C0000}"/>
    <cellStyle name="20% - Accent3 2 6 2 2" xfId="1764" xr:uid="{00000000-0005-0000-0000-0000132C0000}"/>
    <cellStyle name="20% - Accent3 2 6 2 2 2" xfId="7838" xr:uid="{00000000-0005-0000-0000-0000142C0000}"/>
    <cellStyle name="20% - Accent3 2 6 2 2 2 2" xfId="12561" xr:uid="{00000000-0005-0000-0000-0000152C0000}"/>
    <cellStyle name="20% - Accent3 2 6 2 2 2 2 2" xfId="25720" xr:uid="{00000000-0005-0000-0000-0000162C0000}"/>
    <cellStyle name="20% - Accent3 2 6 2 2 2 2 2 2" xfId="63058" xr:uid="{00000000-0005-0000-0000-0000172C0000}"/>
    <cellStyle name="20% - Accent3 2 6 2 2 2 2 3" xfId="49899" xr:uid="{00000000-0005-0000-0000-0000182C0000}"/>
    <cellStyle name="20% - Accent3 2 6 2 2 2 3" xfId="20997" xr:uid="{00000000-0005-0000-0000-0000192C0000}"/>
    <cellStyle name="20% - Accent3 2 6 2 2 2 3 2" xfId="58335" xr:uid="{00000000-0005-0000-0000-00001A2C0000}"/>
    <cellStyle name="20% - Accent3 2 6 2 2 2 4" xfId="34016" xr:uid="{00000000-0005-0000-0000-00001B2C0000}"/>
    <cellStyle name="20% - Accent3 2 6 2 2 2 5" xfId="45176" xr:uid="{00000000-0005-0000-0000-00001C2C0000}"/>
    <cellStyle name="20% - Accent3 2 6 2 2 3" xfId="10201" xr:uid="{00000000-0005-0000-0000-00001D2C0000}"/>
    <cellStyle name="20% - Accent3 2 6 2 2 3 2" xfId="23360" xr:uid="{00000000-0005-0000-0000-00001E2C0000}"/>
    <cellStyle name="20% - Accent3 2 6 2 2 3 2 2" xfId="60698" xr:uid="{00000000-0005-0000-0000-00001F2C0000}"/>
    <cellStyle name="20% - Accent3 2 6 2 2 3 3" xfId="36728" xr:uid="{00000000-0005-0000-0000-0000202C0000}"/>
    <cellStyle name="20% - Accent3 2 6 2 2 3 4" xfId="47539" xr:uid="{00000000-0005-0000-0000-0000212C0000}"/>
    <cellStyle name="20% - Accent3 2 6 2 2 4" xfId="5478" xr:uid="{00000000-0005-0000-0000-0000222C0000}"/>
    <cellStyle name="20% - Accent3 2 6 2 2 4 2" xfId="18637" xr:uid="{00000000-0005-0000-0000-0000232C0000}"/>
    <cellStyle name="20% - Accent3 2 6 2 2 4 2 2" xfId="55975" xr:uid="{00000000-0005-0000-0000-0000242C0000}"/>
    <cellStyle name="20% - Accent3 2 6 2 2 4 3" xfId="31304" xr:uid="{00000000-0005-0000-0000-0000252C0000}"/>
    <cellStyle name="20% - Accent3 2 6 2 2 4 4" xfId="42816" xr:uid="{00000000-0005-0000-0000-0000262C0000}"/>
    <cellStyle name="20% - Accent3 2 6 2 2 5" xfId="14925" xr:uid="{00000000-0005-0000-0000-0000272C0000}"/>
    <cellStyle name="20% - Accent3 2 6 2 2 5 2" xfId="52263" xr:uid="{00000000-0005-0000-0000-0000282C0000}"/>
    <cellStyle name="20% - Accent3 2 6 2 2 6" xfId="28422" xr:uid="{00000000-0005-0000-0000-0000292C0000}"/>
    <cellStyle name="20% - Accent3 2 6 2 2 7" xfId="39102" xr:uid="{00000000-0005-0000-0000-00002A2C0000}"/>
    <cellStyle name="20% - Accent3 2 6 2 3" xfId="3113" xr:uid="{00000000-0005-0000-0000-00002B2C0000}"/>
    <cellStyle name="20% - Accent3 2 6 2 3 2" xfId="11381" xr:uid="{00000000-0005-0000-0000-00002C2C0000}"/>
    <cellStyle name="20% - Accent3 2 6 2 3 2 2" xfId="24540" xr:uid="{00000000-0005-0000-0000-00002D2C0000}"/>
    <cellStyle name="20% - Accent3 2 6 2 3 2 2 2" xfId="61878" xr:uid="{00000000-0005-0000-0000-00002E2C0000}"/>
    <cellStyle name="20% - Accent3 2 6 2 3 2 3" xfId="48719" xr:uid="{00000000-0005-0000-0000-00002F2C0000}"/>
    <cellStyle name="20% - Accent3 2 6 2 3 3" xfId="6658" xr:uid="{00000000-0005-0000-0000-0000302C0000}"/>
    <cellStyle name="20% - Accent3 2 6 2 3 3 2" xfId="19817" xr:uid="{00000000-0005-0000-0000-0000312C0000}"/>
    <cellStyle name="20% - Accent3 2 6 2 3 3 2 2" xfId="57155" xr:uid="{00000000-0005-0000-0000-0000322C0000}"/>
    <cellStyle name="20% - Accent3 2 6 2 3 3 3" xfId="43996" xr:uid="{00000000-0005-0000-0000-0000332C0000}"/>
    <cellStyle name="20% - Accent3 2 6 2 3 4" xfId="16274" xr:uid="{00000000-0005-0000-0000-0000342C0000}"/>
    <cellStyle name="20% - Accent3 2 6 2 3 4 2" xfId="53612" xr:uid="{00000000-0005-0000-0000-0000352C0000}"/>
    <cellStyle name="20% - Accent3 2 6 2 3 5" xfId="32667" xr:uid="{00000000-0005-0000-0000-0000362C0000}"/>
    <cellStyle name="20% - Accent3 2 6 2 3 6" xfId="40451" xr:uid="{00000000-0005-0000-0000-0000372C0000}"/>
    <cellStyle name="20% - Accent3 2 6 2 4" xfId="9021" xr:uid="{00000000-0005-0000-0000-0000382C0000}"/>
    <cellStyle name="20% - Accent3 2 6 2 4 2" xfId="22180" xr:uid="{00000000-0005-0000-0000-0000392C0000}"/>
    <cellStyle name="20% - Accent3 2 6 2 4 2 2" xfId="59518" xr:uid="{00000000-0005-0000-0000-00003A2C0000}"/>
    <cellStyle name="20% - Accent3 2 6 2 4 3" xfId="35379" xr:uid="{00000000-0005-0000-0000-00003B2C0000}"/>
    <cellStyle name="20% - Accent3 2 6 2 4 4" xfId="46359" xr:uid="{00000000-0005-0000-0000-00003C2C0000}"/>
    <cellStyle name="20% - Accent3 2 6 2 5" xfId="4298" xr:uid="{00000000-0005-0000-0000-00003D2C0000}"/>
    <cellStyle name="20% - Accent3 2 6 2 5 2" xfId="17457" xr:uid="{00000000-0005-0000-0000-00003E2C0000}"/>
    <cellStyle name="20% - Accent3 2 6 2 5 2 2" xfId="54795" xr:uid="{00000000-0005-0000-0000-00003F2C0000}"/>
    <cellStyle name="20% - Accent3 2 6 2 5 3" xfId="29955" xr:uid="{00000000-0005-0000-0000-0000402C0000}"/>
    <cellStyle name="20% - Accent3 2 6 2 5 4" xfId="41636" xr:uid="{00000000-0005-0000-0000-0000412C0000}"/>
    <cellStyle name="20% - Accent3 2 6 2 6" xfId="13745" xr:uid="{00000000-0005-0000-0000-0000422C0000}"/>
    <cellStyle name="20% - Accent3 2 6 2 6 2" xfId="51083" xr:uid="{00000000-0005-0000-0000-0000432C0000}"/>
    <cellStyle name="20% - Accent3 2 6 2 7" xfId="27073" xr:uid="{00000000-0005-0000-0000-0000442C0000}"/>
    <cellStyle name="20% - Accent3 2 6 2 8" xfId="37922" xr:uid="{00000000-0005-0000-0000-0000452C0000}"/>
    <cellStyle name="20% - Accent3 2 6 3" xfId="1343" xr:uid="{00000000-0005-0000-0000-0000462C0000}"/>
    <cellStyle name="20% - Accent3 2 6 3 2" xfId="7417" xr:uid="{00000000-0005-0000-0000-0000472C0000}"/>
    <cellStyle name="20% - Accent3 2 6 3 2 2" xfId="12140" xr:uid="{00000000-0005-0000-0000-0000482C0000}"/>
    <cellStyle name="20% - Accent3 2 6 3 2 2 2" xfId="25299" xr:uid="{00000000-0005-0000-0000-0000492C0000}"/>
    <cellStyle name="20% - Accent3 2 6 3 2 2 2 2" xfId="62637" xr:uid="{00000000-0005-0000-0000-00004A2C0000}"/>
    <cellStyle name="20% - Accent3 2 6 3 2 2 3" xfId="49478" xr:uid="{00000000-0005-0000-0000-00004B2C0000}"/>
    <cellStyle name="20% - Accent3 2 6 3 2 3" xfId="20576" xr:uid="{00000000-0005-0000-0000-00004C2C0000}"/>
    <cellStyle name="20% - Accent3 2 6 3 2 3 2" xfId="57914" xr:uid="{00000000-0005-0000-0000-00004D2C0000}"/>
    <cellStyle name="20% - Accent3 2 6 3 2 4" xfId="33595" xr:uid="{00000000-0005-0000-0000-00004E2C0000}"/>
    <cellStyle name="20% - Accent3 2 6 3 2 5" xfId="44755" xr:uid="{00000000-0005-0000-0000-00004F2C0000}"/>
    <cellStyle name="20% - Accent3 2 6 3 3" xfId="9780" xr:uid="{00000000-0005-0000-0000-0000502C0000}"/>
    <cellStyle name="20% - Accent3 2 6 3 3 2" xfId="22939" xr:uid="{00000000-0005-0000-0000-0000512C0000}"/>
    <cellStyle name="20% - Accent3 2 6 3 3 2 2" xfId="60277" xr:uid="{00000000-0005-0000-0000-0000522C0000}"/>
    <cellStyle name="20% - Accent3 2 6 3 3 3" xfId="36307" xr:uid="{00000000-0005-0000-0000-0000532C0000}"/>
    <cellStyle name="20% - Accent3 2 6 3 3 4" xfId="47118" xr:uid="{00000000-0005-0000-0000-0000542C0000}"/>
    <cellStyle name="20% - Accent3 2 6 3 4" xfId="5057" xr:uid="{00000000-0005-0000-0000-0000552C0000}"/>
    <cellStyle name="20% - Accent3 2 6 3 4 2" xfId="18216" xr:uid="{00000000-0005-0000-0000-0000562C0000}"/>
    <cellStyle name="20% - Accent3 2 6 3 4 2 2" xfId="55554" xr:uid="{00000000-0005-0000-0000-0000572C0000}"/>
    <cellStyle name="20% - Accent3 2 6 3 4 3" xfId="30883" xr:uid="{00000000-0005-0000-0000-0000582C0000}"/>
    <cellStyle name="20% - Accent3 2 6 3 4 4" xfId="42395" xr:uid="{00000000-0005-0000-0000-0000592C0000}"/>
    <cellStyle name="20% - Accent3 2 6 3 5" xfId="14504" xr:uid="{00000000-0005-0000-0000-00005A2C0000}"/>
    <cellStyle name="20% - Accent3 2 6 3 5 2" xfId="51842" xr:uid="{00000000-0005-0000-0000-00005B2C0000}"/>
    <cellStyle name="20% - Accent3 2 6 3 6" xfId="28001" xr:uid="{00000000-0005-0000-0000-00005C2C0000}"/>
    <cellStyle name="20% - Accent3 2 6 3 7" xfId="38681" xr:uid="{00000000-0005-0000-0000-00005D2C0000}"/>
    <cellStyle name="20% - Accent3 2 6 4" xfId="2692" xr:uid="{00000000-0005-0000-0000-00005E2C0000}"/>
    <cellStyle name="20% - Accent3 2 6 4 2" xfId="10960" xr:uid="{00000000-0005-0000-0000-00005F2C0000}"/>
    <cellStyle name="20% - Accent3 2 6 4 2 2" xfId="24119" xr:uid="{00000000-0005-0000-0000-0000602C0000}"/>
    <cellStyle name="20% - Accent3 2 6 4 2 2 2" xfId="61457" xr:uid="{00000000-0005-0000-0000-0000612C0000}"/>
    <cellStyle name="20% - Accent3 2 6 4 2 3" xfId="48298" xr:uid="{00000000-0005-0000-0000-0000622C0000}"/>
    <cellStyle name="20% - Accent3 2 6 4 3" xfId="6237" xr:uid="{00000000-0005-0000-0000-0000632C0000}"/>
    <cellStyle name="20% - Accent3 2 6 4 3 2" xfId="19396" xr:uid="{00000000-0005-0000-0000-0000642C0000}"/>
    <cellStyle name="20% - Accent3 2 6 4 3 2 2" xfId="56734" xr:uid="{00000000-0005-0000-0000-0000652C0000}"/>
    <cellStyle name="20% - Accent3 2 6 4 3 3" xfId="43575" xr:uid="{00000000-0005-0000-0000-0000662C0000}"/>
    <cellStyle name="20% - Accent3 2 6 4 4" xfId="15853" xr:uid="{00000000-0005-0000-0000-0000672C0000}"/>
    <cellStyle name="20% - Accent3 2 6 4 4 2" xfId="53191" xr:uid="{00000000-0005-0000-0000-0000682C0000}"/>
    <cellStyle name="20% - Accent3 2 6 4 5" xfId="32246" xr:uid="{00000000-0005-0000-0000-0000692C0000}"/>
    <cellStyle name="20% - Accent3 2 6 4 6" xfId="40030" xr:uid="{00000000-0005-0000-0000-00006A2C0000}"/>
    <cellStyle name="20% - Accent3 2 6 5" xfId="8600" xr:uid="{00000000-0005-0000-0000-00006B2C0000}"/>
    <cellStyle name="20% - Accent3 2 6 5 2" xfId="21759" xr:uid="{00000000-0005-0000-0000-00006C2C0000}"/>
    <cellStyle name="20% - Accent3 2 6 5 2 2" xfId="59097" xr:uid="{00000000-0005-0000-0000-00006D2C0000}"/>
    <cellStyle name="20% - Accent3 2 6 5 3" xfId="34958" xr:uid="{00000000-0005-0000-0000-00006E2C0000}"/>
    <cellStyle name="20% - Accent3 2 6 5 4" xfId="45938" xr:uid="{00000000-0005-0000-0000-00006F2C0000}"/>
    <cellStyle name="20% - Accent3 2 6 6" xfId="3877" xr:uid="{00000000-0005-0000-0000-0000702C0000}"/>
    <cellStyle name="20% - Accent3 2 6 6 2" xfId="17036" xr:uid="{00000000-0005-0000-0000-0000712C0000}"/>
    <cellStyle name="20% - Accent3 2 6 6 2 2" xfId="54374" xr:uid="{00000000-0005-0000-0000-0000722C0000}"/>
    <cellStyle name="20% - Accent3 2 6 6 3" xfId="29534" xr:uid="{00000000-0005-0000-0000-0000732C0000}"/>
    <cellStyle name="20% - Accent3 2 6 6 4" xfId="41215" xr:uid="{00000000-0005-0000-0000-0000742C0000}"/>
    <cellStyle name="20% - Accent3 2 6 7" xfId="13324" xr:uid="{00000000-0005-0000-0000-0000752C0000}"/>
    <cellStyle name="20% - Accent3 2 6 7 2" xfId="50662" xr:uid="{00000000-0005-0000-0000-0000762C0000}"/>
    <cellStyle name="20% - Accent3 2 6 8" xfId="26652" xr:uid="{00000000-0005-0000-0000-0000772C0000}"/>
    <cellStyle name="20% - Accent3 2 6 9" xfId="37501" xr:uid="{00000000-0005-0000-0000-0000782C0000}"/>
    <cellStyle name="20% - Accent3 2 7" xfId="470" xr:uid="{00000000-0005-0000-0000-0000792C0000}"/>
    <cellStyle name="20% - Accent3 2 7 2" xfId="1652" xr:uid="{00000000-0005-0000-0000-00007A2C0000}"/>
    <cellStyle name="20% - Accent3 2 7 2 2" xfId="7726" xr:uid="{00000000-0005-0000-0000-00007B2C0000}"/>
    <cellStyle name="20% - Accent3 2 7 2 2 2" xfId="12449" xr:uid="{00000000-0005-0000-0000-00007C2C0000}"/>
    <cellStyle name="20% - Accent3 2 7 2 2 2 2" xfId="25608" xr:uid="{00000000-0005-0000-0000-00007D2C0000}"/>
    <cellStyle name="20% - Accent3 2 7 2 2 2 2 2" xfId="62946" xr:uid="{00000000-0005-0000-0000-00007E2C0000}"/>
    <cellStyle name="20% - Accent3 2 7 2 2 2 3" xfId="49787" xr:uid="{00000000-0005-0000-0000-00007F2C0000}"/>
    <cellStyle name="20% - Accent3 2 7 2 2 3" xfId="20885" xr:uid="{00000000-0005-0000-0000-0000802C0000}"/>
    <cellStyle name="20% - Accent3 2 7 2 2 3 2" xfId="58223" xr:uid="{00000000-0005-0000-0000-0000812C0000}"/>
    <cellStyle name="20% - Accent3 2 7 2 2 4" xfId="33904" xr:uid="{00000000-0005-0000-0000-0000822C0000}"/>
    <cellStyle name="20% - Accent3 2 7 2 2 5" xfId="45064" xr:uid="{00000000-0005-0000-0000-0000832C0000}"/>
    <cellStyle name="20% - Accent3 2 7 2 3" xfId="10089" xr:uid="{00000000-0005-0000-0000-0000842C0000}"/>
    <cellStyle name="20% - Accent3 2 7 2 3 2" xfId="23248" xr:uid="{00000000-0005-0000-0000-0000852C0000}"/>
    <cellStyle name="20% - Accent3 2 7 2 3 2 2" xfId="60586" xr:uid="{00000000-0005-0000-0000-0000862C0000}"/>
    <cellStyle name="20% - Accent3 2 7 2 3 3" xfId="36616" xr:uid="{00000000-0005-0000-0000-0000872C0000}"/>
    <cellStyle name="20% - Accent3 2 7 2 3 4" xfId="47427" xr:uid="{00000000-0005-0000-0000-0000882C0000}"/>
    <cellStyle name="20% - Accent3 2 7 2 4" xfId="5366" xr:uid="{00000000-0005-0000-0000-0000892C0000}"/>
    <cellStyle name="20% - Accent3 2 7 2 4 2" xfId="18525" xr:uid="{00000000-0005-0000-0000-00008A2C0000}"/>
    <cellStyle name="20% - Accent3 2 7 2 4 2 2" xfId="55863" xr:uid="{00000000-0005-0000-0000-00008B2C0000}"/>
    <cellStyle name="20% - Accent3 2 7 2 4 3" xfId="31192" xr:uid="{00000000-0005-0000-0000-00008C2C0000}"/>
    <cellStyle name="20% - Accent3 2 7 2 4 4" xfId="42704" xr:uid="{00000000-0005-0000-0000-00008D2C0000}"/>
    <cellStyle name="20% - Accent3 2 7 2 5" xfId="14813" xr:uid="{00000000-0005-0000-0000-00008E2C0000}"/>
    <cellStyle name="20% - Accent3 2 7 2 5 2" xfId="52151" xr:uid="{00000000-0005-0000-0000-00008F2C0000}"/>
    <cellStyle name="20% - Accent3 2 7 2 6" xfId="28310" xr:uid="{00000000-0005-0000-0000-0000902C0000}"/>
    <cellStyle name="20% - Accent3 2 7 2 7" xfId="38990" xr:uid="{00000000-0005-0000-0000-0000912C0000}"/>
    <cellStyle name="20% - Accent3 2 7 3" xfId="3001" xr:uid="{00000000-0005-0000-0000-0000922C0000}"/>
    <cellStyle name="20% - Accent3 2 7 3 2" xfId="11269" xr:uid="{00000000-0005-0000-0000-0000932C0000}"/>
    <cellStyle name="20% - Accent3 2 7 3 2 2" xfId="24428" xr:uid="{00000000-0005-0000-0000-0000942C0000}"/>
    <cellStyle name="20% - Accent3 2 7 3 2 2 2" xfId="61766" xr:uid="{00000000-0005-0000-0000-0000952C0000}"/>
    <cellStyle name="20% - Accent3 2 7 3 2 3" xfId="48607" xr:uid="{00000000-0005-0000-0000-0000962C0000}"/>
    <cellStyle name="20% - Accent3 2 7 3 3" xfId="6546" xr:uid="{00000000-0005-0000-0000-0000972C0000}"/>
    <cellStyle name="20% - Accent3 2 7 3 3 2" xfId="19705" xr:uid="{00000000-0005-0000-0000-0000982C0000}"/>
    <cellStyle name="20% - Accent3 2 7 3 3 2 2" xfId="57043" xr:uid="{00000000-0005-0000-0000-0000992C0000}"/>
    <cellStyle name="20% - Accent3 2 7 3 3 3" xfId="43884" xr:uid="{00000000-0005-0000-0000-00009A2C0000}"/>
    <cellStyle name="20% - Accent3 2 7 3 4" xfId="16162" xr:uid="{00000000-0005-0000-0000-00009B2C0000}"/>
    <cellStyle name="20% - Accent3 2 7 3 4 2" xfId="53500" xr:uid="{00000000-0005-0000-0000-00009C2C0000}"/>
    <cellStyle name="20% - Accent3 2 7 3 5" xfId="32555" xr:uid="{00000000-0005-0000-0000-00009D2C0000}"/>
    <cellStyle name="20% - Accent3 2 7 3 6" xfId="40339" xr:uid="{00000000-0005-0000-0000-00009E2C0000}"/>
    <cellStyle name="20% - Accent3 2 7 4" xfId="8909" xr:uid="{00000000-0005-0000-0000-00009F2C0000}"/>
    <cellStyle name="20% - Accent3 2 7 4 2" xfId="22068" xr:uid="{00000000-0005-0000-0000-0000A02C0000}"/>
    <cellStyle name="20% - Accent3 2 7 4 2 2" xfId="59406" xr:uid="{00000000-0005-0000-0000-0000A12C0000}"/>
    <cellStyle name="20% - Accent3 2 7 4 3" xfId="35267" xr:uid="{00000000-0005-0000-0000-0000A22C0000}"/>
    <cellStyle name="20% - Accent3 2 7 4 4" xfId="46247" xr:uid="{00000000-0005-0000-0000-0000A32C0000}"/>
    <cellStyle name="20% - Accent3 2 7 5" xfId="4186" xr:uid="{00000000-0005-0000-0000-0000A42C0000}"/>
    <cellStyle name="20% - Accent3 2 7 5 2" xfId="17345" xr:uid="{00000000-0005-0000-0000-0000A52C0000}"/>
    <cellStyle name="20% - Accent3 2 7 5 2 2" xfId="54683" xr:uid="{00000000-0005-0000-0000-0000A62C0000}"/>
    <cellStyle name="20% - Accent3 2 7 5 3" xfId="29843" xr:uid="{00000000-0005-0000-0000-0000A72C0000}"/>
    <cellStyle name="20% - Accent3 2 7 5 4" xfId="41524" xr:uid="{00000000-0005-0000-0000-0000A82C0000}"/>
    <cellStyle name="20% - Accent3 2 7 6" xfId="13633" xr:uid="{00000000-0005-0000-0000-0000A92C0000}"/>
    <cellStyle name="20% - Accent3 2 7 6 2" xfId="50971" xr:uid="{00000000-0005-0000-0000-0000AA2C0000}"/>
    <cellStyle name="20% - Accent3 2 7 7" xfId="26961" xr:uid="{00000000-0005-0000-0000-0000AB2C0000}"/>
    <cellStyle name="20% - Accent3 2 7 8" xfId="37810" xr:uid="{00000000-0005-0000-0000-0000AC2C0000}"/>
    <cellStyle name="20% - Accent3 2 8" xfId="301" xr:uid="{00000000-0005-0000-0000-0000AD2C0000}"/>
    <cellStyle name="20% - Accent3 2 8 2" xfId="1483" xr:uid="{00000000-0005-0000-0000-0000AE2C0000}"/>
    <cellStyle name="20% - Accent3 2 8 2 2" xfId="7557" xr:uid="{00000000-0005-0000-0000-0000AF2C0000}"/>
    <cellStyle name="20% - Accent3 2 8 2 2 2" xfId="12280" xr:uid="{00000000-0005-0000-0000-0000B02C0000}"/>
    <cellStyle name="20% - Accent3 2 8 2 2 2 2" xfId="25439" xr:uid="{00000000-0005-0000-0000-0000B12C0000}"/>
    <cellStyle name="20% - Accent3 2 8 2 2 2 2 2" xfId="62777" xr:uid="{00000000-0005-0000-0000-0000B22C0000}"/>
    <cellStyle name="20% - Accent3 2 8 2 2 2 3" xfId="49618" xr:uid="{00000000-0005-0000-0000-0000B32C0000}"/>
    <cellStyle name="20% - Accent3 2 8 2 2 3" xfId="20716" xr:uid="{00000000-0005-0000-0000-0000B42C0000}"/>
    <cellStyle name="20% - Accent3 2 8 2 2 3 2" xfId="58054" xr:uid="{00000000-0005-0000-0000-0000B52C0000}"/>
    <cellStyle name="20% - Accent3 2 8 2 2 4" xfId="33735" xr:uid="{00000000-0005-0000-0000-0000B62C0000}"/>
    <cellStyle name="20% - Accent3 2 8 2 2 5" xfId="44895" xr:uid="{00000000-0005-0000-0000-0000B72C0000}"/>
    <cellStyle name="20% - Accent3 2 8 2 3" xfId="9920" xr:uid="{00000000-0005-0000-0000-0000B82C0000}"/>
    <cellStyle name="20% - Accent3 2 8 2 3 2" xfId="23079" xr:uid="{00000000-0005-0000-0000-0000B92C0000}"/>
    <cellStyle name="20% - Accent3 2 8 2 3 2 2" xfId="60417" xr:uid="{00000000-0005-0000-0000-0000BA2C0000}"/>
    <cellStyle name="20% - Accent3 2 8 2 3 3" xfId="36447" xr:uid="{00000000-0005-0000-0000-0000BB2C0000}"/>
    <cellStyle name="20% - Accent3 2 8 2 3 4" xfId="47258" xr:uid="{00000000-0005-0000-0000-0000BC2C0000}"/>
    <cellStyle name="20% - Accent3 2 8 2 4" xfId="5197" xr:uid="{00000000-0005-0000-0000-0000BD2C0000}"/>
    <cellStyle name="20% - Accent3 2 8 2 4 2" xfId="18356" xr:uid="{00000000-0005-0000-0000-0000BE2C0000}"/>
    <cellStyle name="20% - Accent3 2 8 2 4 2 2" xfId="55694" xr:uid="{00000000-0005-0000-0000-0000BF2C0000}"/>
    <cellStyle name="20% - Accent3 2 8 2 4 3" xfId="31023" xr:uid="{00000000-0005-0000-0000-0000C02C0000}"/>
    <cellStyle name="20% - Accent3 2 8 2 4 4" xfId="42535" xr:uid="{00000000-0005-0000-0000-0000C12C0000}"/>
    <cellStyle name="20% - Accent3 2 8 2 5" xfId="14644" xr:uid="{00000000-0005-0000-0000-0000C22C0000}"/>
    <cellStyle name="20% - Accent3 2 8 2 5 2" xfId="51982" xr:uid="{00000000-0005-0000-0000-0000C32C0000}"/>
    <cellStyle name="20% - Accent3 2 8 2 6" xfId="28141" xr:uid="{00000000-0005-0000-0000-0000C42C0000}"/>
    <cellStyle name="20% - Accent3 2 8 2 7" xfId="38821" xr:uid="{00000000-0005-0000-0000-0000C52C0000}"/>
    <cellStyle name="20% - Accent3 2 8 3" xfId="2832" xr:uid="{00000000-0005-0000-0000-0000C62C0000}"/>
    <cellStyle name="20% - Accent3 2 8 3 2" xfId="11100" xr:uid="{00000000-0005-0000-0000-0000C72C0000}"/>
    <cellStyle name="20% - Accent3 2 8 3 2 2" xfId="24259" xr:uid="{00000000-0005-0000-0000-0000C82C0000}"/>
    <cellStyle name="20% - Accent3 2 8 3 2 2 2" xfId="61597" xr:uid="{00000000-0005-0000-0000-0000C92C0000}"/>
    <cellStyle name="20% - Accent3 2 8 3 2 3" xfId="48438" xr:uid="{00000000-0005-0000-0000-0000CA2C0000}"/>
    <cellStyle name="20% - Accent3 2 8 3 3" xfId="6377" xr:uid="{00000000-0005-0000-0000-0000CB2C0000}"/>
    <cellStyle name="20% - Accent3 2 8 3 3 2" xfId="19536" xr:uid="{00000000-0005-0000-0000-0000CC2C0000}"/>
    <cellStyle name="20% - Accent3 2 8 3 3 2 2" xfId="56874" xr:uid="{00000000-0005-0000-0000-0000CD2C0000}"/>
    <cellStyle name="20% - Accent3 2 8 3 3 3" xfId="43715" xr:uid="{00000000-0005-0000-0000-0000CE2C0000}"/>
    <cellStyle name="20% - Accent3 2 8 3 4" xfId="15993" xr:uid="{00000000-0005-0000-0000-0000CF2C0000}"/>
    <cellStyle name="20% - Accent3 2 8 3 4 2" xfId="53331" xr:uid="{00000000-0005-0000-0000-0000D02C0000}"/>
    <cellStyle name="20% - Accent3 2 8 3 5" xfId="32386" xr:uid="{00000000-0005-0000-0000-0000D12C0000}"/>
    <cellStyle name="20% - Accent3 2 8 3 6" xfId="40170" xr:uid="{00000000-0005-0000-0000-0000D22C0000}"/>
    <cellStyle name="20% - Accent3 2 8 4" xfId="8740" xr:uid="{00000000-0005-0000-0000-0000D32C0000}"/>
    <cellStyle name="20% - Accent3 2 8 4 2" xfId="21899" xr:uid="{00000000-0005-0000-0000-0000D42C0000}"/>
    <cellStyle name="20% - Accent3 2 8 4 2 2" xfId="59237" xr:uid="{00000000-0005-0000-0000-0000D52C0000}"/>
    <cellStyle name="20% - Accent3 2 8 4 3" xfId="35098" xr:uid="{00000000-0005-0000-0000-0000D62C0000}"/>
    <cellStyle name="20% - Accent3 2 8 4 4" xfId="46078" xr:uid="{00000000-0005-0000-0000-0000D72C0000}"/>
    <cellStyle name="20% - Accent3 2 8 5" xfId="4017" xr:uid="{00000000-0005-0000-0000-0000D82C0000}"/>
    <cellStyle name="20% - Accent3 2 8 5 2" xfId="17176" xr:uid="{00000000-0005-0000-0000-0000D92C0000}"/>
    <cellStyle name="20% - Accent3 2 8 5 2 2" xfId="54514" xr:uid="{00000000-0005-0000-0000-0000DA2C0000}"/>
    <cellStyle name="20% - Accent3 2 8 5 3" xfId="29674" xr:uid="{00000000-0005-0000-0000-0000DB2C0000}"/>
    <cellStyle name="20% - Accent3 2 8 5 4" xfId="41355" xr:uid="{00000000-0005-0000-0000-0000DC2C0000}"/>
    <cellStyle name="20% - Accent3 2 8 6" xfId="13464" xr:uid="{00000000-0005-0000-0000-0000DD2C0000}"/>
    <cellStyle name="20% - Accent3 2 8 6 2" xfId="50802" xr:uid="{00000000-0005-0000-0000-0000DE2C0000}"/>
    <cellStyle name="20% - Accent3 2 8 7" xfId="26792" xr:uid="{00000000-0005-0000-0000-0000DF2C0000}"/>
    <cellStyle name="20% - Accent3 2 8 8" xfId="37641" xr:uid="{00000000-0005-0000-0000-0000E02C0000}"/>
    <cellStyle name="20% - Accent3 2 9" xfId="722" xr:uid="{00000000-0005-0000-0000-0000E12C0000}"/>
    <cellStyle name="20% - Accent3 2 9 2" xfId="1904" xr:uid="{00000000-0005-0000-0000-0000E22C0000}"/>
    <cellStyle name="20% - Accent3 2 9 2 2" xfId="7978" xr:uid="{00000000-0005-0000-0000-0000E32C0000}"/>
    <cellStyle name="20% - Accent3 2 9 2 2 2" xfId="12701" xr:uid="{00000000-0005-0000-0000-0000E42C0000}"/>
    <cellStyle name="20% - Accent3 2 9 2 2 2 2" xfId="25860" xr:uid="{00000000-0005-0000-0000-0000E52C0000}"/>
    <cellStyle name="20% - Accent3 2 9 2 2 2 2 2" xfId="63198" xr:uid="{00000000-0005-0000-0000-0000E62C0000}"/>
    <cellStyle name="20% - Accent3 2 9 2 2 2 3" xfId="50039" xr:uid="{00000000-0005-0000-0000-0000E72C0000}"/>
    <cellStyle name="20% - Accent3 2 9 2 2 3" xfId="21137" xr:uid="{00000000-0005-0000-0000-0000E82C0000}"/>
    <cellStyle name="20% - Accent3 2 9 2 2 3 2" xfId="58475" xr:uid="{00000000-0005-0000-0000-0000E92C0000}"/>
    <cellStyle name="20% - Accent3 2 9 2 2 4" xfId="34156" xr:uid="{00000000-0005-0000-0000-0000EA2C0000}"/>
    <cellStyle name="20% - Accent3 2 9 2 2 5" xfId="45316" xr:uid="{00000000-0005-0000-0000-0000EB2C0000}"/>
    <cellStyle name="20% - Accent3 2 9 2 3" xfId="10341" xr:uid="{00000000-0005-0000-0000-0000EC2C0000}"/>
    <cellStyle name="20% - Accent3 2 9 2 3 2" xfId="23500" xr:uid="{00000000-0005-0000-0000-0000ED2C0000}"/>
    <cellStyle name="20% - Accent3 2 9 2 3 2 2" xfId="60838" xr:uid="{00000000-0005-0000-0000-0000EE2C0000}"/>
    <cellStyle name="20% - Accent3 2 9 2 3 3" xfId="36868" xr:uid="{00000000-0005-0000-0000-0000EF2C0000}"/>
    <cellStyle name="20% - Accent3 2 9 2 3 4" xfId="47679" xr:uid="{00000000-0005-0000-0000-0000F02C0000}"/>
    <cellStyle name="20% - Accent3 2 9 2 4" xfId="5618" xr:uid="{00000000-0005-0000-0000-0000F12C0000}"/>
    <cellStyle name="20% - Accent3 2 9 2 4 2" xfId="18777" xr:uid="{00000000-0005-0000-0000-0000F22C0000}"/>
    <cellStyle name="20% - Accent3 2 9 2 4 2 2" xfId="56115" xr:uid="{00000000-0005-0000-0000-0000F32C0000}"/>
    <cellStyle name="20% - Accent3 2 9 2 4 3" xfId="31444" xr:uid="{00000000-0005-0000-0000-0000F42C0000}"/>
    <cellStyle name="20% - Accent3 2 9 2 4 4" xfId="42956" xr:uid="{00000000-0005-0000-0000-0000F52C0000}"/>
    <cellStyle name="20% - Accent3 2 9 2 5" xfId="15065" xr:uid="{00000000-0005-0000-0000-0000F62C0000}"/>
    <cellStyle name="20% - Accent3 2 9 2 5 2" xfId="52403" xr:uid="{00000000-0005-0000-0000-0000F72C0000}"/>
    <cellStyle name="20% - Accent3 2 9 2 6" xfId="28562" xr:uid="{00000000-0005-0000-0000-0000F82C0000}"/>
    <cellStyle name="20% - Accent3 2 9 2 7" xfId="39242" xr:uid="{00000000-0005-0000-0000-0000F92C0000}"/>
    <cellStyle name="20% - Accent3 2 9 3" xfId="3253" xr:uid="{00000000-0005-0000-0000-0000FA2C0000}"/>
    <cellStyle name="20% - Accent3 2 9 3 2" xfId="11521" xr:uid="{00000000-0005-0000-0000-0000FB2C0000}"/>
    <cellStyle name="20% - Accent3 2 9 3 2 2" xfId="24680" xr:uid="{00000000-0005-0000-0000-0000FC2C0000}"/>
    <cellStyle name="20% - Accent3 2 9 3 2 2 2" xfId="62018" xr:uid="{00000000-0005-0000-0000-0000FD2C0000}"/>
    <cellStyle name="20% - Accent3 2 9 3 2 3" xfId="48859" xr:uid="{00000000-0005-0000-0000-0000FE2C0000}"/>
    <cellStyle name="20% - Accent3 2 9 3 3" xfId="6798" xr:uid="{00000000-0005-0000-0000-0000FF2C0000}"/>
    <cellStyle name="20% - Accent3 2 9 3 3 2" xfId="19957" xr:uid="{00000000-0005-0000-0000-0000002D0000}"/>
    <cellStyle name="20% - Accent3 2 9 3 3 2 2" xfId="57295" xr:uid="{00000000-0005-0000-0000-0000012D0000}"/>
    <cellStyle name="20% - Accent3 2 9 3 3 3" xfId="44136" xr:uid="{00000000-0005-0000-0000-0000022D0000}"/>
    <cellStyle name="20% - Accent3 2 9 3 4" xfId="16414" xr:uid="{00000000-0005-0000-0000-0000032D0000}"/>
    <cellStyle name="20% - Accent3 2 9 3 4 2" xfId="53752" xr:uid="{00000000-0005-0000-0000-0000042D0000}"/>
    <cellStyle name="20% - Accent3 2 9 3 5" xfId="32807" xr:uid="{00000000-0005-0000-0000-0000052D0000}"/>
    <cellStyle name="20% - Accent3 2 9 3 6" xfId="40591" xr:uid="{00000000-0005-0000-0000-0000062D0000}"/>
    <cellStyle name="20% - Accent3 2 9 4" xfId="9161" xr:uid="{00000000-0005-0000-0000-0000072D0000}"/>
    <cellStyle name="20% - Accent3 2 9 4 2" xfId="22320" xr:uid="{00000000-0005-0000-0000-0000082D0000}"/>
    <cellStyle name="20% - Accent3 2 9 4 2 2" xfId="59658" xr:uid="{00000000-0005-0000-0000-0000092D0000}"/>
    <cellStyle name="20% - Accent3 2 9 4 3" xfId="35519" xr:uid="{00000000-0005-0000-0000-00000A2D0000}"/>
    <cellStyle name="20% - Accent3 2 9 4 4" xfId="46499" xr:uid="{00000000-0005-0000-0000-00000B2D0000}"/>
    <cellStyle name="20% - Accent3 2 9 5" xfId="4438" xr:uid="{00000000-0005-0000-0000-00000C2D0000}"/>
    <cellStyle name="20% - Accent3 2 9 5 2" xfId="17597" xr:uid="{00000000-0005-0000-0000-00000D2D0000}"/>
    <cellStyle name="20% - Accent3 2 9 5 2 2" xfId="54935" xr:uid="{00000000-0005-0000-0000-00000E2D0000}"/>
    <cellStyle name="20% - Accent3 2 9 5 3" xfId="30095" xr:uid="{00000000-0005-0000-0000-00000F2D0000}"/>
    <cellStyle name="20% - Accent3 2 9 5 4" xfId="41776" xr:uid="{00000000-0005-0000-0000-0000102D0000}"/>
    <cellStyle name="20% - Accent3 2 9 6" xfId="13885" xr:uid="{00000000-0005-0000-0000-0000112D0000}"/>
    <cellStyle name="20% - Accent3 2 9 6 2" xfId="51223" xr:uid="{00000000-0005-0000-0000-0000122D0000}"/>
    <cellStyle name="20% - Accent3 2 9 7" xfId="27213" xr:uid="{00000000-0005-0000-0000-0000132D0000}"/>
    <cellStyle name="20% - Accent3 2 9 8" xfId="38062" xr:uid="{00000000-0005-0000-0000-0000142D0000}"/>
    <cellStyle name="20% - Accent3 20" xfId="26357" xr:uid="{00000000-0005-0000-0000-0000152D0000}"/>
    <cellStyle name="20% - Accent3 21" xfId="37375" xr:uid="{00000000-0005-0000-0000-0000162D0000}"/>
    <cellStyle name="20% - Accent3 3" xfId="91" xr:uid="{00000000-0005-0000-0000-0000172D0000}"/>
    <cellStyle name="20% - Accent3 3 10" xfId="8530" xr:uid="{00000000-0005-0000-0000-0000182D0000}"/>
    <cellStyle name="20% - Accent3 3 10 2" xfId="21689" xr:uid="{00000000-0005-0000-0000-0000192D0000}"/>
    <cellStyle name="20% - Accent3 3 10 2 2" xfId="59027" xr:uid="{00000000-0005-0000-0000-00001A2D0000}"/>
    <cellStyle name="20% - Accent3 3 10 3" xfId="29267" xr:uid="{00000000-0005-0000-0000-00001B2D0000}"/>
    <cellStyle name="20% - Accent3 3 10 4" xfId="45868" xr:uid="{00000000-0005-0000-0000-00001C2D0000}"/>
    <cellStyle name="20% - Accent3 3 11" xfId="3807" xr:uid="{00000000-0005-0000-0000-00001D2D0000}"/>
    <cellStyle name="20% - Accent3 3 11 2" xfId="16966" xr:uid="{00000000-0005-0000-0000-00001E2D0000}"/>
    <cellStyle name="20% - Accent3 3 11 2 2" xfId="54304" xr:uid="{00000000-0005-0000-0000-00001F2D0000}"/>
    <cellStyle name="20% - Accent3 3 11 3" xfId="31979" xr:uid="{00000000-0005-0000-0000-0000202D0000}"/>
    <cellStyle name="20% - Accent3 3 11 4" xfId="41145" xr:uid="{00000000-0005-0000-0000-0000212D0000}"/>
    <cellStyle name="20% - Accent3 3 12" xfId="13254" xr:uid="{00000000-0005-0000-0000-0000222D0000}"/>
    <cellStyle name="20% - Accent3 3 12 2" xfId="34691" xr:uid="{00000000-0005-0000-0000-0000232D0000}"/>
    <cellStyle name="20% - Accent3 3 12 3" xfId="50592" xr:uid="{00000000-0005-0000-0000-0000242D0000}"/>
    <cellStyle name="20% - Accent3 3 13" xfId="29098" xr:uid="{00000000-0005-0000-0000-0000252D0000}"/>
    <cellStyle name="20% - Accent3 3 14" xfId="26385" xr:uid="{00000000-0005-0000-0000-0000262D0000}"/>
    <cellStyle name="20% - Accent3 3 15" xfId="37431" xr:uid="{00000000-0005-0000-0000-0000272D0000}"/>
    <cellStyle name="20% - Accent3 3 2" xfId="203" xr:uid="{00000000-0005-0000-0000-0000282D0000}"/>
    <cellStyle name="20% - Accent3 3 2 10" xfId="3919" xr:uid="{00000000-0005-0000-0000-0000292D0000}"/>
    <cellStyle name="20% - Accent3 3 2 10 2" xfId="17078" xr:uid="{00000000-0005-0000-0000-00002A2D0000}"/>
    <cellStyle name="20% - Accent3 3 2 10 2 2" xfId="54416" xr:uid="{00000000-0005-0000-0000-00002B2D0000}"/>
    <cellStyle name="20% - Accent3 3 2 10 3" xfId="32064" xr:uid="{00000000-0005-0000-0000-00002C2D0000}"/>
    <cellStyle name="20% - Accent3 3 2 10 4" xfId="41257" xr:uid="{00000000-0005-0000-0000-00002D2D0000}"/>
    <cellStyle name="20% - Accent3 3 2 11" xfId="13366" xr:uid="{00000000-0005-0000-0000-00002E2D0000}"/>
    <cellStyle name="20% - Accent3 3 2 11 2" xfId="34776" xr:uid="{00000000-0005-0000-0000-00002F2D0000}"/>
    <cellStyle name="20% - Accent3 3 2 11 3" xfId="50704" xr:uid="{00000000-0005-0000-0000-0000302D0000}"/>
    <cellStyle name="20% - Accent3 3 2 12" xfId="29183" xr:uid="{00000000-0005-0000-0000-0000312D0000}"/>
    <cellStyle name="20% - Accent3 3 2 13" xfId="26470" xr:uid="{00000000-0005-0000-0000-0000322D0000}"/>
    <cellStyle name="20% - Accent3 3 2 14" xfId="37543" xr:uid="{00000000-0005-0000-0000-0000332D0000}"/>
    <cellStyle name="20% - Accent3 3 2 2" xfId="624" xr:uid="{00000000-0005-0000-0000-0000342D0000}"/>
    <cellStyle name="20% - Accent3 3 2 2 2" xfId="1806" xr:uid="{00000000-0005-0000-0000-0000352D0000}"/>
    <cellStyle name="20% - Accent3 3 2 2 2 2" xfId="7880" xr:uid="{00000000-0005-0000-0000-0000362D0000}"/>
    <cellStyle name="20% - Accent3 3 2 2 2 2 2" xfId="12603" xr:uid="{00000000-0005-0000-0000-0000372D0000}"/>
    <cellStyle name="20% - Accent3 3 2 2 2 2 2 2" xfId="25762" xr:uid="{00000000-0005-0000-0000-0000382D0000}"/>
    <cellStyle name="20% - Accent3 3 2 2 2 2 2 2 2" xfId="63100" xr:uid="{00000000-0005-0000-0000-0000392D0000}"/>
    <cellStyle name="20% - Accent3 3 2 2 2 2 2 3" xfId="49941" xr:uid="{00000000-0005-0000-0000-00003A2D0000}"/>
    <cellStyle name="20% - Accent3 3 2 2 2 2 3" xfId="21039" xr:uid="{00000000-0005-0000-0000-00003B2D0000}"/>
    <cellStyle name="20% - Accent3 3 2 2 2 2 3 2" xfId="58377" xr:uid="{00000000-0005-0000-0000-00003C2D0000}"/>
    <cellStyle name="20% - Accent3 3 2 2 2 2 4" xfId="34058" xr:uid="{00000000-0005-0000-0000-00003D2D0000}"/>
    <cellStyle name="20% - Accent3 3 2 2 2 2 5" xfId="45218" xr:uid="{00000000-0005-0000-0000-00003E2D0000}"/>
    <cellStyle name="20% - Accent3 3 2 2 2 3" xfId="10243" xr:uid="{00000000-0005-0000-0000-00003F2D0000}"/>
    <cellStyle name="20% - Accent3 3 2 2 2 3 2" xfId="23402" xr:uid="{00000000-0005-0000-0000-0000402D0000}"/>
    <cellStyle name="20% - Accent3 3 2 2 2 3 2 2" xfId="60740" xr:uid="{00000000-0005-0000-0000-0000412D0000}"/>
    <cellStyle name="20% - Accent3 3 2 2 2 3 3" xfId="36770" xr:uid="{00000000-0005-0000-0000-0000422D0000}"/>
    <cellStyle name="20% - Accent3 3 2 2 2 3 4" xfId="47581" xr:uid="{00000000-0005-0000-0000-0000432D0000}"/>
    <cellStyle name="20% - Accent3 3 2 2 2 4" xfId="5520" xr:uid="{00000000-0005-0000-0000-0000442D0000}"/>
    <cellStyle name="20% - Accent3 3 2 2 2 4 2" xfId="18679" xr:uid="{00000000-0005-0000-0000-0000452D0000}"/>
    <cellStyle name="20% - Accent3 3 2 2 2 4 2 2" xfId="56017" xr:uid="{00000000-0005-0000-0000-0000462D0000}"/>
    <cellStyle name="20% - Accent3 3 2 2 2 4 3" xfId="31346" xr:uid="{00000000-0005-0000-0000-0000472D0000}"/>
    <cellStyle name="20% - Accent3 3 2 2 2 4 4" xfId="42858" xr:uid="{00000000-0005-0000-0000-0000482D0000}"/>
    <cellStyle name="20% - Accent3 3 2 2 2 5" xfId="14967" xr:uid="{00000000-0005-0000-0000-0000492D0000}"/>
    <cellStyle name="20% - Accent3 3 2 2 2 5 2" xfId="52305" xr:uid="{00000000-0005-0000-0000-00004A2D0000}"/>
    <cellStyle name="20% - Accent3 3 2 2 2 6" xfId="28464" xr:uid="{00000000-0005-0000-0000-00004B2D0000}"/>
    <cellStyle name="20% - Accent3 3 2 2 2 7" xfId="39144" xr:uid="{00000000-0005-0000-0000-00004C2D0000}"/>
    <cellStyle name="20% - Accent3 3 2 2 3" xfId="3155" xr:uid="{00000000-0005-0000-0000-00004D2D0000}"/>
    <cellStyle name="20% - Accent3 3 2 2 3 2" xfId="11423" xr:uid="{00000000-0005-0000-0000-00004E2D0000}"/>
    <cellStyle name="20% - Accent3 3 2 2 3 2 2" xfId="24582" xr:uid="{00000000-0005-0000-0000-00004F2D0000}"/>
    <cellStyle name="20% - Accent3 3 2 2 3 2 2 2" xfId="61920" xr:uid="{00000000-0005-0000-0000-0000502D0000}"/>
    <cellStyle name="20% - Accent3 3 2 2 3 2 3" xfId="48761" xr:uid="{00000000-0005-0000-0000-0000512D0000}"/>
    <cellStyle name="20% - Accent3 3 2 2 3 3" xfId="6700" xr:uid="{00000000-0005-0000-0000-0000522D0000}"/>
    <cellStyle name="20% - Accent3 3 2 2 3 3 2" xfId="19859" xr:uid="{00000000-0005-0000-0000-0000532D0000}"/>
    <cellStyle name="20% - Accent3 3 2 2 3 3 2 2" xfId="57197" xr:uid="{00000000-0005-0000-0000-0000542D0000}"/>
    <cellStyle name="20% - Accent3 3 2 2 3 3 3" xfId="44038" xr:uid="{00000000-0005-0000-0000-0000552D0000}"/>
    <cellStyle name="20% - Accent3 3 2 2 3 4" xfId="16316" xr:uid="{00000000-0005-0000-0000-0000562D0000}"/>
    <cellStyle name="20% - Accent3 3 2 2 3 4 2" xfId="53654" xr:uid="{00000000-0005-0000-0000-0000572D0000}"/>
    <cellStyle name="20% - Accent3 3 2 2 3 5" xfId="32709" xr:uid="{00000000-0005-0000-0000-0000582D0000}"/>
    <cellStyle name="20% - Accent3 3 2 2 3 6" xfId="40493" xr:uid="{00000000-0005-0000-0000-0000592D0000}"/>
    <cellStyle name="20% - Accent3 3 2 2 4" xfId="9063" xr:uid="{00000000-0005-0000-0000-00005A2D0000}"/>
    <cellStyle name="20% - Accent3 3 2 2 4 2" xfId="22222" xr:uid="{00000000-0005-0000-0000-00005B2D0000}"/>
    <cellStyle name="20% - Accent3 3 2 2 4 2 2" xfId="59560" xr:uid="{00000000-0005-0000-0000-00005C2D0000}"/>
    <cellStyle name="20% - Accent3 3 2 2 4 3" xfId="35421" xr:uid="{00000000-0005-0000-0000-00005D2D0000}"/>
    <cellStyle name="20% - Accent3 3 2 2 4 4" xfId="46401" xr:uid="{00000000-0005-0000-0000-00005E2D0000}"/>
    <cellStyle name="20% - Accent3 3 2 2 5" xfId="4340" xr:uid="{00000000-0005-0000-0000-00005F2D0000}"/>
    <cellStyle name="20% - Accent3 3 2 2 5 2" xfId="17499" xr:uid="{00000000-0005-0000-0000-0000602D0000}"/>
    <cellStyle name="20% - Accent3 3 2 2 5 2 2" xfId="54837" xr:uid="{00000000-0005-0000-0000-0000612D0000}"/>
    <cellStyle name="20% - Accent3 3 2 2 5 3" xfId="29997" xr:uid="{00000000-0005-0000-0000-0000622D0000}"/>
    <cellStyle name="20% - Accent3 3 2 2 5 4" xfId="41678" xr:uid="{00000000-0005-0000-0000-0000632D0000}"/>
    <cellStyle name="20% - Accent3 3 2 2 6" xfId="13787" xr:uid="{00000000-0005-0000-0000-0000642D0000}"/>
    <cellStyle name="20% - Accent3 3 2 2 6 2" xfId="51125" xr:uid="{00000000-0005-0000-0000-0000652D0000}"/>
    <cellStyle name="20% - Accent3 3 2 2 7" xfId="27115" xr:uid="{00000000-0005-0000-0000-0000662D0000}"/>
    <cellStyle name="20% - Accent3 3 2 2 8" xfId="37964" xr:uid="{00000000-0005-0000-0000-0000672D0000}"/>
    <cellStyle name="20% - Accent3 3 2 3" xfId="400" xr:uid="{00000000-0005-0000-0000-0000682D0000}"/>
    <cellStyle name="20% - Accent3 3 2 3 2" xfId="1582" xr:uid="{00000000-0005-0000-0000-0000692D0000}"/>
    <cellStyle name="20% - Accent3 3 2 3 2 2" xfId="7656" xr:uid="{00000000-0005-0000-0000-00006A2D0000}"/>
    <cellStyle name="20% - Accent3 3 2 3 2 2 2" xfId="12379" xr:uid="{00000000-0005-0000-0000-00006B2D0000}"/>
    <cellStyle name="20% - Accent3 3 2 3 2 2 2 2" xfId="25538" xr:uid="{00000000-0005-0000-0000-00006C2D0000}"/>
    <cellStyle name="20% - Accent3 3 2 3 2 2 2 2 2" xfId="62876" xr:uid="{00000000-0005-0000-0000-00006D2D0000}"/>
    <cellStyle name="20% - Accent3 3 2 3 2 2 2 3" xfId="49717" xr:uid="{00000000-0005-0000-0000-00006E2D0000}"/>
    <cellStyle name="20% - Accent3 3 2 3 2 2 3" xfId="20815" xr:uid="{00000000-0005-0000-0000-00006F2D0000}"/>
    <cellStyle name="20% - Accent3 3 2 3 2 2 3 2" xfId="58153" xr:uid="{00000000-0005-0000-0000-0000702D0000}"/>
    <cellStyle name="20% - Accent3 3 2 3 2 2 4" xfId="33834" xr:uid="{00000000-0005-0000-0000-0000712D0000}"/>
    <cellStyle name="20% - Accent3 3 2 3 2 2 5" xfId="44994" xr:uid="{00000000-0005-0000-0000-0000722D0000}"/>
    <cellStyle name="20% - Accent3 3 2 3 2 3" xfId="10019" xr:uid="{00000000-0005-0000-0000-0000732D0000}"/>
    <cellStyle name="20% - Accent3 3 2 3 2 3 2" xfId="23178" xr:uid="{00000000-0005-0000-0000-0000742D0000}"/>
    <cellStyle name="20% - Accent3 3 2 3 2 3 2 2" xfId="60516" xr:uid="{00000000-0005-0000-0000-0000752D0000}"/>
    <cellStyle name="20% - Accent3 3 2 3 2 3 3" xfId="36546" xr:uid="{00000000-0005-0000-0000-0000762D0000}"/>
    <cellStyle name="20% - Accent3 3 2 3 2 3 4" xfId="47357" xr:uid="{00000000-0005-0000-0000-0000772D0000}"/>
    <cellStyle name="20% - Accent3 3 2 3 2 4" xfId="5296" xr:uid="{00000000-0005-0000-0000-0000782D0000}"/>
    <cellStyle name="20% - Accent3 3 2 3 2 4 2" xfId="18455" xr:uid="{00000000-0005-0000-0000-0000792D0000}"/>
    <cellStyle name="20% - Accent3 3 2 3 2 4 2 2" xfId="55793" xr:uid="{00000000-0005-0000-0000-00007A2D0000}"/>
    <cellStyle name="20% - Accent3 3 2 3 2 4 3" xfId="31122" xr:uid="{00000000-0005-0000-0000-00007B2D0000}"/>
    <cellStyle name="20% - Accent3 3 2 3 2 4 4" xfId="42634" xr:uid="{00000000-0005-0000-0000-00007C2D0000}"/>
    <cellStyle name="20% - Accent3 3 2 3 2 5" xfId="14743" xr:uid="{00000000-0005-0000-0000-00007D2D0000}"/>
    <cellStyle name="20% - Accent3 3 2 3 2 5 2" xfId="52081" xr:uid="{00000000-0005-0000-0000-00007E2D0000}"/>
    <cellStyle name="20% - Accent3 3 2 3 2 6" xfId="28240" xr:uid="{00000000-0005-0000-0000-00007F2D0000}"/>
    <cellStyle name="20% - Accent3 3 2 3 2 7" xfId="38920" xr:uid="{00000000-0005-0000-0000-0000802D0000}"/>
    <cellStyle name="20% - Accent3 3 2 3 3" xfId="2931" xr:uid="{00000000-0005-0000-0000-0000812D0000}"/>
    <cellStyle name="20% - Accent3 3 2 3 3 2" xfId="11199" xr:uid="{00000000-0005-0000-0000-0000822D0000}"/>
    <cellStyle name="20% - Accent3 3 2 3 3 2 2" xfId="24358" xr:uid="{00000000-0005-0000-0000-0000832D0000}"/>
    <cellStyle name="20% - Accent3 3 2 3 3 2 2 2" xfId="61696" xr:uid="{00000000-0005-0000-0000-0000842D0000}"/>
    <cellStyle name="20% - Accent3 3 2 3 3 2 3" xfId="48537" xr:uid="{00000000-0005-0000-0000-0000852D0000}"/>
    <cellStyle name="20% - Accent3 3 2 3 3 3" xfId="6476" xr:uid="{00000000-0005-0000-0000-0000862D0000}"/>
    <cellStyle name="20% - Accent3 3 2 3 3 3 2" xfId="19635" xr:uid="{00000000-0005-0000-0000-0000872D0000}"/>
    <cellStyle name="20% - Accent3 3 2 3 3 3 2 2" xfId="56973" xr:uid="{00000000-0005-0000-0000-0000882D0000}"/>
    <cellStyle name="20% - Accent3 3 2 3 3 3 3" xfId="43814" xr:uid="{00000000-0005-0000-0000-0000892D0000}"/>
    <cellStyle name="20% - Accent3 3 2 3 3 4" xfId="16092" xr:uid="{00000000-0005-0000-0000-00008A2D0000}"/>
    <cellStyle name="20% - Accent3 3 2 3 3 4 2" xfId="53430" xr:uid="{00000000-0005-0000-0000-00008B2D0000}"/>
    <cellStyle name="20% - Accent3 3 2 3 3 5" xfId="32485" xr:uid="{00000000-0005-0000-0000-00008C2D0000}"/>
    <cellStyle name="20% - Accent3 3 2 3 3 6" xfId="40269" xr:uid="{00000000-0005-0000-0000-00008D2D0000}"/>
    <cellStyle name="20% - Accent3 3 2 3 4" xfId="8839" xr:uid="{00000000-0005-0000-0000-00008E2D0000}"/>
    <cellStyle name="20% - Accent3 3 2 3 4 2" xfId="21998" xr:uid="{00000000-0005-0000-0000-00008F2D0000}"/>
    <cellStyle name="20% - Accent3 3 2 3 4 2 2" xfId="59336" xr:uid="{00000000-0005-0000-0000-0000902D0000}"/>
    <cellStyle name="20% - Accent3 3 2 3 4 3" xfId="35197" xr:uid="{00000000-0005-0000-0000-0000912D0000}"/>
    <cellStyle name="20% - Accent3 3 2 3 4 4" xfId="46177" xr:uid="{00000000-0005-0000-0000-0000922D0000}"/>
    <cellStyle name="20% - Accent3 3 2 3 5" xfId="4116" xr:uid="{00000000-0005-0000-0000-0000932D0000}"/>
    <cellStyle name="20% - Accent3 3 2 3 5 2" xfId="17275" xr:uid="{00000000-0005-0000-0000-0000942D0000}"/>
    <cellStyle name="20% - Accent3 3 2 3 5 2 2" xfId="54613" xr:uid="{00000000-0005-0000-0000-0000952D0000}"/>
    <cellStyle name="20% - Accent3 3 2 3 5 3" xfId="29773" xr:uid="{00000000-0005-0000-0000-0000962D0000}"/>
    <cellStyle name="20% - Accent3 3 2 3 5 4" xfId="41454" xr:uid="{00000000-0005-0000-0000-0000972D0000}"/>
    <cellStyle name="20% - Accent3 3 2 3 6" xfId="13563" xr:uid="{00000000-0005-0000-0000-0000982D0000}"/>
    <cellStyle name="20% - Accent3 3 2 3 6 2" xfId="50901" xr:uid="{00000000-0005-0000-0000-0000992D0000}"/>
    <cellStyle name="20% - Accent3 3 2 3 7" xfId="26891" xr:uid="{00000000-0005-0000-0000-00009A2D0000}"/>
    <cellStyle name="20% - Accent3 3 2 3 8" xfId="37740" xr:uid="{00000000-0005-0000-0000-00009B2D0000}"/>
    <cellStyle name="20% - Accent3 3 2 4" xfId="821" xr:uid="{00000000-0005-0000-0000-00009C2D0000}"/>
    <cellStyle name="20% - Accent3 3 2 4 2" xfId="2003" xr:uid="{00000000-0005-0000-0000-00009D2D0000}"/>
    <cellStyle name="20% - Accent3 3 2 4 2 2" xfId="8077" xr:uid="{00000000-0005-0000-0000-00009E2D0000}"/>
    <cellStyle name="20% - Accent3 3 2 4 2 2 2" xfId="12800" xr:uid="{00000000-0005-0000-0000-00009F2D0000}"/>
    <cellStyle name="20% - Accent3 3 2 4 2 2 2 2" xfId="25959" xr:uid="{00000000-0005-0000-0000-0000A02D0000}"/>
    <cellStyle name="20% - Accent3 3 2 4 2 2 2 2 2" xfId="63297" xr:uid="{00000000-0005-0000-0000-0000A12D0000}"/>
    <cellStyle name="20% - Accent3 3 2 4 2 2 2 3" xfId="50138" xr:uid="{00000000-0005-0000-0000-0000A22D0000}"/>
    <cellStyle name="20% - Accent3 3 2 4 2 2 3" xfId="21236" xr:uid="{00000000-0005-0000-0000-0000A32D0000}"/>
    <cellStyle name="20% - Accent3 3 2 4 2 2 3 2" xfId="58574" xr:uid="{00000000-0005-0000-0000-0000A42D0000}"/>
    <cellStyle name="20% - Accent3 3 2 4 2 2 4" xfId="34255" xr:uid="{00000000-0005-0000-0000-0000A52D0000}"/>
    <cellStyle name="20% - Accent3 3 2 4 2 2 5" xfId="45415" xr:uid="{00000000-0005-0000-0000-0000A62D0000}"/>
    <cellStyle name="20% - Accent3 3 2 4 2 3" xfId="10440" xr:uid="{00000000-0005-0000-0000-0000A72D0000}"/>
    <cellStyle name="20% - Accent3 3 2 4 2 3 2" xfId="23599" xr:uid="{00000000-0005-0000-0000-0000A82D0000}"/>
    <cellStyle name="20% - Accent3 3 2 4 2 3 2 2" xfId="60937" xr:uid="{00000000-0005-0000-0000-0000A92D0000}"/>
    <cellStyle name="20% - Accent3 3 2 4 2 3 3" xfId="36967" xr:uid="{00000000-0005-0000-0000-0000AA2D0000}"/>
    <cellStyle name="20% - Accent3 3 2 4 2 3 4" xfId="47778" xr:uid="{00000000-0005-0000-0000-0000AB2D0000}"/>
    <cellStyle name="20% - Accent3 3 2 4 2 4" xfId="5717" xr:uid="{00000000-0005-0000-0000-0000AC2D0000}"/>
    <cellStyle name="20% - Accent3 3 2 4 2 4 2" xfId="18876" xr:uid="{00000000-0005-0000-0000-0000AD2D0000}"/>
    <cellStyle name="20% - Accent3 3 2 4 2 4 2 2" xfId="56214" xr:uid="{00000000-0005-0000-0000-0000AE2D0000}"/>
    <cellStyle name="20% - Accent3 3 2 4 2 4 3" xfId="31543" xr:uid="{00000000-0005-0000-0000-0000AF2D0000}"/>
    <cellStyle name="20% - Accent3 3 2 4 2 4 4" xfId="43055" xr:uid="{00000000-0005-0000-0000-0000B02D0000}"/>
    <cellStyle name="20% - Accent3 3 2 4 2 5" xfId="15164" xr:uid="{00000000-0005-0000-0000-0000B12D0000}"/>
    <cellStyle name="20% - Accent3 3 2 4 2 5 2" xfId="52502" xr:uid="{00000000-0005-0000-0000-0000B22D0000}"/>
    <cellStyle name="20% - Accent3 3 2 4 2 6" xfId="28661" xr:uid="{00000000-0005-0000-0000-0000B32D0000}"/>
    <cellStyle name="20% - Accent3 3 2 4 2 7" xfId="39341" xr:uid="{00000000-0005-0000-0000-0000B42D0000}"/>
    <cellStyle name="20% - Accent3 3 2 4 3" xfId="3352" xr:uid="{00000000-0005-0000-0000-0000B52D0000}"/>
    <cellStyle name="20% - Accent3 3 2 4 3 2" xfId="11620" xr:uid="{00000000-0005-0000-0000-0000B62D0000}"/>
    <cellStyle name="20% - Accent3 3 2 4 3 2 2" xfId="24779" xr:uid="{00000000-0005-0000-0000-0000B72D0000}"/>
    <cellStyle name="20% - Accent3 3 2 4 3 2 2 2" xfId="62117" xr:uid="{00000000-0005-0000-0000-0000B82D0000}"/>
    <cellStyle name="20% - Accent3 3 2 4 3 2 3" xfId="48958" xr:uid="{00000000-0005-0000-0000-0000B92D0000}"/>
    <cellStyle name="20% - Accent3 3 2 4 3 3" xfId="6897" xr:uid="{00000000-0005-0000-0000-0000BA2D0000}"/>
    <cellStyle name="20% - Accent3 3 2 4 3 3 2" xfId="20056" xr:uid="{00000000-0005-0000-0000-0000BB2D0000}"/>
    <cellStyle name="20% - Accent3 3 2 4 3 3 2 2" xfId="57394" xr:uid="{00000000-0005-0000-0000-0000BC2D0000}"/>
    <cellStyle name="20% - Accent3 3 2 4 3 3 3" xfId="44235" xr:uid="{00000000-0005-0000-0000-0000BD2D0000}"/>
    <cellStyle name="20% - Accent3 3 2 4 3 4" xfId="16513" xr:uid="{00000000-0005-0000-0000-0000BE2D0000}"/>
    <cellStyle name="20% - Accent3 3 2 4 3 4 2" xfId="53851" xr:uid="{00000000-0005-0000-0000-0000BF2D0000}"/>
    <cellStyle name="20% - Accent3 3 2 4 3 5" xfId="32906" xr:uid="{00000000-0005-0000-0000-0000C02D0000}"/>
    <cellStyle name="20% - Accent3 3 2 4 3 6" xfId="40690" xr:uid="{00000000-0005-0000-0000-0000C12D0000}"/>
    <cellStyle name="20% - Accent3 3 2 4 4" xfId="9260" xr:uid="{00000000-0005-0000-0000-0000C22D0000}"/>
    <cellStyle name="20% - Accent3 3 2 4 4 2" xfId="22419" xr:uid="{00000000-0005-0000-0000-0000C32D0000}"/>
    <cellStyle name="20% - Accent3 3 2 4 4 2 2" xfId="59757" xr:uid="{00000000-0005-0000-0000-0000C42D0000}"/>
    <cellStyle name="20% - Accent3 3 2 4 4 3" xfId="35618" xr:uid="{00000000-0005-0000-0000-0000C52D0000}"/>
    <cellStyle name="20% - Accent3 3 2 4 4 4" xfId="46598" xr:uid="{00000000-0005-0000-0000-0000C62D0000}"/>
    <cellStyle name="20% - Accent3 3 2 4 5" xfId="4537" xr:uid="{00000000-0005-0000-0000-0000C72D0000}"/>
    <cellStyle name="20% - Accent3 3 2 4 5 2" xfId="17696" xr:uid="{00000000-0005-0000-0000-0000C82D0000}"/>
    <cellStyle name="20% - Accent3 3 2 4 5 2 2" xfId="55034" xr:uid="{00000000-0005-0000-0000-0000C92D0000}"/>
    <cellStyle name="20% - Accent3 3 2 4 5 3" xfId="30194" xr:uid="{00000000-0005-0000-0000-0000CA2D0000}"/>
    <cellStyle name="20% - Accent3 3 2 4 5 4" xfId="41875" xr:uid="{00000000-0005-0000-0000-0000CB2D0000}"/>
    <cellStyle name="20% - Accent3 3 2 4 6" xfId="13984" xr:uid="{00000000-0005-0000-0000-0000CC2D0000}"/>
    <cellStyle name="20% - Accent3 3 2 4 6 2" xfId="51322" xr:uid="{00000000-0005-0000-0000-0000CD2D0000}"/>
    <cellStyle name="20% - Accent3 3 2 4 7" xfId="27312" xr:uid="{00000000-0005-0000-0000-0000CE2D0000}"/>
    <cellStyle name="20% - Accent3 3 2 4 8" xfId="38161" xr:uid="{00000000-0005-0000-0000-0000CF2D0000}"/>
    <cellStyle name="20% - Accent3 3 2 5" xfId="990" xr:uid="{00000000-0005-0000-0000-0000D02D0000}"/>
    <cellStyle name="20% - Accent3 3 2 5 2" xfId="2172" xr:uid="{00000000-0005-0000-0000-0000D12D0000}"/>
    <cellStyle name="20% - Accent3 3 2 5 2 2" xfId="8246" xr:uid="{00000000-0005-0000-0000-0000D22D0000}"/>
    <cellStyle name="20% - Accent3 3 2 5 2 2 2" xfId="12969" xr:uid="{00000000-0005-0000-0000-0000D32D0000}"/>
    <cellStyle name="20% - Accent3 3 2 5 2 2 2 2" xfId="26128" xr:uid="{00000000-0005-0000-0000-0000D42D0000}"/>
    <cellStyle name="20% - Accent3 3 2 5 2 2 2 2 2" xfId="63466" xr:uid="{00000000-0005-0000-0000-0000D52D0000}"/>
    <cellStyle name="20% - Accent3 3 2 5 2 2 2 3" xfId="50307" xr:uid="{00000000-0005-0000-0000-0000D62D0000}"/>
    <cellStyle name="20% - Accent3 3 2 5 2 2 3" xfId="21405" xr:uid="{00000000-0005-0000-0000-0000D72D0000}"/>
    <cellStyle name="20% - Accent3 3 2 5 2 2 3 2" xfId="58743" xr:uid="{00000000-0005-0000-0000-0000D82D0000}"/>
    <cellStyle name="20% - Accent3 3 2 5 2 2 4" xfId="34424" xr:uid="{00000000-0005-0000-0000-0000D92D0000}"/>
    <cellStyle name="20% - Accent3 3 2 5 2 2 5" xfId="45584" xr:uid="{00000000-0005-0000-0000-0000DA2D0000}"/>
    <cellStyle name="20% - Accent3 3 2 5 2 3" xfId="10609" xr:uid="{00000000-0005-0000-0000-0000DB2D0000}"/>
    <cellStyle name="20% - Accent3 3 2 5 2 3 2" xfId="23768" xr:uid="{00000000-0005-0000-0000-0000DC2D0000}"/>
    <cellStyle name="20% - Accent3 3 2 5 2 3 2 2" xfId="61106" xr:uid="{00000000-0005-0000-0000-0000DD2D0000}"/>
    <cellStyle name="20% - Accent3 3 2 5 2 3 3" xfId="37136" xr:uid="{00000000-0005-0000-0000-0000DE2D0000}"/>
    <cellStyle name="20% - Accent3 3 2 5 2 3 4" xfId="47947" xr:uid="{00000000-0005-0000-0000-0000DF2D0000}"/>
    <cellStyle name="20% - Accent3 3 2 5 2 4" xfId="5886" xr:uid="{00000000-0005-0000-0000-0000E02D0000}"/>
    <cellStyle name="20% - Accent3 3 2 5 2 4 2" xfId="19045" xr:uid="{00000000-0005-0000-0000-0000E12D0000}"/>
    <cellStyle name="20% - Accent3 3 2 5 2 4 2 2" xfId="56383" xr:uid="{00000000-0005-0000-0000-0000E22D0000}"/>
    <cellStyle name="20% - Accent3 3 2 5 2 4 3" xfId="31712" xr:uid="{00000000-0005-0000-0000-0000E32D0000}"/>
    <cellStyle name="20% - Accent3 3 2 5 2 4 4" xfId="43224" xr:uid="{00000000-0005-0000-0000-0000E42D0000}"/>
    <cellStyle name="20% - Accent3 3 2 5 2 5" xfId="15333" xr:uid="{00000000-0005-0000-0000-0000E52D0000}"/>
    <cellStyle name="20% - Accent3 3 2 5 2 5 2" xfId="52671" xr:uid="{00000000-0005-0000-0000-0000E62D0000}"/>
    <cellStyle name="20% - Accent3 3 2 5 2 6" xfId="28830" xr:uid="{00000000-0005-0000-0000-0000E72D0000}"/>
    <cellStyle name="20% - Accent3 3 2 5 2 7" xfId="39510" xr:uid="{00000000-0005-0000-0000-0000E82D0000}"/>
    <cellStyle name="20% - Accent3 3 2 5 3" xfId="3521" xr:uid="{00000000-0005-0000-0000-0000E92D0000}"/>
    <cellStyle name="20% - Accent3 3 2 5 3 2" xfId="11789" xr:uid="{00000000-0005-0000-0000-0000EA2D0000}"/>
    <cellStyle name="20% - Accent3 3 2 5 3 2 2" xfId="24948" xr:uid="{00000000-0005-0000-0000-0000EB2D0000}"/>
    <cellStyle name="20% - Accent3 3 2 5 3 2 2 2" xfId="62286" xr:uid="{00000000-0005-0000-0000-0000EC2D0000}"/>
    <cellStyle name="20% - Accent3 3 2 5 3 2 3" xfId="49127" xr:uid="{00000000-0005-0000-0000-0000ED2D0000}"/>
    <cellStyle name="20% - Accent3 3 2 5 3 3" xfId="7066" xr:uid="{00000000-0005-0000-0000-0000EE2D0000}"/>
    <cellStyle name="20% - Accent3 3 2 5 3 3 2" xfId="20225" xr:uid="{00000000-0005-0000-0000-0000EF2D0000}"/>
    <cellStyle name="20% - Accent3 3 2 5 3 3 2 2" xfId="57563" xr:uid="{00000000-0005-0000-0000-0000F02D0000}"/>
    <cellStyle name="20% - Accent3 3 2 5 3 3 3" xfId="44404" xr:uid="{00000000-0005-0000-0000-0000F12D0000}"/>
    <cellStyle name="20% - Accent3 3 2 5 3 4" xfId="16682" xr:uid="{00000000-0005-0000-0000-0000F22D0000}"/>
    <cellStyle name="20% - Accent3 3 2 5 3 4 2" xfId="54020" xr:uid="{00000000-0005-0000-0000-0000F32D0000}"/>
    <cellStyle name="20% - Accent3 3 2 5 3 5" xfId="33075" xr:uid="{00000000-0005-0000-0000-0000F42D0000}"/>
    <cellStyle name="20% - Accent3 3 2 5 3 6" xfId="40859" xr:uid="{00000000-0005-0000-0000-0000F52D0000}"/>
    <cellStyle name="20% - Accent3 3 2 5 4" xfId="9429" xr:uid="{00000000-0005-0000-0000-0000F62D0000}"/>
    <cellStyle name="20% - Accent3 3 2 5 4 2" xfId="22588" xr:uid="{00000000-0005-0000-0000-0000F72D0000}"/>
    <cellStyle name="20% - Accent3 3 2 5 4 2 2" xfId="59926" xr:uid="{00000000-0005-0000-0000-0000F82D0000}"/>
    <cellStyle name="20% - Accent3 3 2 5 4 3" xfId="35787" xr:uid="{00000000-0005-0000-0000-0000F92D0000}"/>
    <cellStyle name="20% - Accent3 3 2 5 4 4" xfId="46767" xr:uid="{00000000-0005-0000-0000-0000FA2D0000}"/>
    <cellStyle name="20% - Accent3 3 2 5 5" xfId="4706" xr:uid="{00000000-0005-0000-0000-0000FB2D0000}"/>
    <cellStyle name="20% - Accent3 3 2 5 5 2" xfId="17865" xr:uid="{00000000-0005-0000-0000-0000FC2D0000}"/>
    <cellStyle name="20% - Accent3 3 2 5 5 2 2" xfId="55203" xr:uid="{00000000-0005-0000-0000-0000FD2D0000}"/>
    <cellStyle name="20% - Accent3 3 2 5 5 3" xfId="30363" xr:uid="{00000000-0005-0000-0000-0000FE2D0000}"/>
    <cellStyle name="20% - Accent3 3 2 5 5 4" xfId="42044" xr:uid="{00000000-0005-0000-0000-0000FF2D0000}"/>
    <cellStyle name="20% - Accent3 3 2 5 6" xfId="14153" xr:uid="{00000000-0005-0000-0000-0000002E0000}"/>
    <cellStyle name="20% - Accent3 3 2 5 6 2" xfId="51491" xr:uid="{00000000-0005-0000-0000-0000012E0000}"/>
    <cellStyle name="20% - Accent3 3 2 5 7" xfId="27481" xr:uid="{00000000-0005-0000-0000-0000022E0000}"/>
    <cellStyle name="20% - Accent3 3 2 5 8" xfId="38330" xr:uid="{00000000-0005-0000-0000-0000032E0000}"/>
    <cellStyle name="20% - Accent3 3 2 6" xfId="1161" xr:uid="{00000000-0005-0000-0000-0000042E0000}"/>
    <cellStyle name="20% - Accent3 3 2 6 2" xfId="2341" xr:uid="{00000000-0005-0000-0000-0000052E0000}"/>
    <cellStyle name="20% - Accent3 3 2 6 2 2" xfId="8415" xr:uid="{00000000-0005-0000-0000-0000062E0000}"/>
    <cellStyle name="20% - Accent3 3 2 6 2 2 2" xfId="13138" xr:uid="{00000000-0005-0000-0000-0000072E0000}"/>
    <cellStyle name="20% - Accent3 3 2 6 2 2 2 2" xfId="26297" xr:uid="{00000000-0005-0000-0000-0000082E0000}"/>
    <cellStyle name="20% - Accent3 3 2 6 2 2 2 2 2" xfId="63635" xr:uid="{00000000-0005-0000-0000-0000092E0000}"/>
    <cellStyle name="20% - Accent3 3 2 6 2 2 2 3" xfId="50476" xr:uid="{00000000-0005-0000-0000-00000A2E0000}"/>
    <cellStyle name="20% - Accent3 3 2 6 2 2 3" xfId="21574" xr:uid="{00000000-0005-0000-0000-00000B2E0000}"/>
    <cellStyle name="20% - Accent3 3 2 6 2 2 3 2" xfId="58912" xr:uid="{00000000-0005-0000-0000-00000C2E0000}"/>
    <cellStyle name="20% - Accent3 3 2 6 2 2 4" xfId="34593" xr:uid="{00000000-0005-0000-0000-00000D2E0000}"/>
    <cellStyle name="20% - Accent3 3 2 6 2 2 5" xfId="45753" xr:uid="{00000000-0005-0000-0000-00000E2E0000}"/>
    <cellStyle name="20% - Accent3 3 2 6 2 3" xfId="10778" xr:uid="{00000000-0005-0000-0000-00000F2E0000}"/>
    <cellStyle name="20% - Accent3 3 2 6 2 3 2" xfId="23937" xr:uid="{00000000-0005-0000-0000-0000102E0000}"/>
    <cellStyle name="20% - Accent3 3 2 6 2 3 2 2" xfId="61275" xr:uid="{00000000-0005-0000-0000-0000112E0000}"/>
    <cellStyle name="20% - Accent3 3 2 6 2 3 3" xfId="37305" xr:uid="{00000000-0005-0000-0000-0000122E0000}"/>
    <cellStyle name="20% - Accent3 3 2 6 2 3 4" xfId="48116" xr:uid="{00000000-0005-0000-0000-0000132E0000}"/>
    <cellStyle name="20% - Accent3 3 2 6 2 4" xfId="6055" xr:uid="{00000000-0005-0000-0000-0000142E0000}"/>
    <cellStyle name="20% - Accent3 3 2 6 2 4 2" xfId="19214" xr:uid="{00000000-0005-0000-0000-0000152E0000}"/>
    <cellStyle name="20% - Accent3 3 2 6 2 4 2 2" xfId="56552" xr:uid="{00000000-0005-0000-0000-0000162E0000}"/>
    <cellStyle name="20% - Accent3 3 2 6 2 4 3" xfId="31881" xr:uid="{00000000-0005-0000-0000-0000172E0000}"/>
    <cellStyle name="20% - Accent3 3 2 6 2 4 4" xfId="43393" xr:uid="{00000000-0005-0000-0000-0000182E0000}"/>
    <cellStyle name="20% - Accent3 3 2 6 2 5" xfId="15502" xr:uid="{00000000-0005-0000-0000-0000192E0000}"/>
    <cellStyle name="20% - Accent3 3 2 6 2 5 2" xfId="52840" xr:uid="{00000000-0005-0000-0000-00001A2E0000}"/>
    <cellStyle name="20% - Accent3 3 2 6 2 6" xfId="28999" xr:uid="{00000000-0005-0000-0000-00001B2E0000}"/>
    <cellStyle name="20% - Accent3 3 2 6 2 7" xfId="39679" xr:uid="{00000000-0005-0000-0000-00001C2E0000}"/>
    <cellStyle name="20% - Accent3 3 2 6 3" xfId="3690" xr:uid="{00000000-0005-0000-0000-00001D2E0000}"/>
    <cellStyle name="20% - Accent3 3 2 6 3 2" xfId="11958" xr:uid="{00000000-0005-0000-0000-00001E2E0000}"/>
    <cellStyle name="20% - Accent3 3 2 6 3 2 2" xfId="25117" xr:uid="{00000000-0005-0000-0000-00001F2E0000}"/>
    <cellStyle name="20% - Accent3 3 2 6 3 2 2 2" xfId="62455" xr:uid="{00000000-0005-0000-0000-0000202E0000}"/>
    <cellStyle name="20% - Accent3 3 2 6 3 2 3" xfId="49296" xr:uid="{00000000-0005-0000-0000-0000212E0000}"/>
    <cellStyle name="20% - Accent3 3 2 6 3 3" xfId="7235" xr:uid="{00000000-0005-0000-0000-0000222E0000}"/>
    <cellStyle name="20% - Accent3 3 2 6 3 3 2" xfId="20394" xr:uid="{00000000-0005-0000-0000-0000232E0000}"/>
    <cellStyle name="20% - Accent3 3 2 6 3 3 2 2" xfId="57732" xr:uid="{00000000-0005-0000-0000-0000242E0000}"/>
    <cellStyle name="20% - Accent3 3 2 6 3 3 3" xfId="44573" xr:uid="{00000000-0005-0000-0000-0000252E0000}"/>
    <cellStyle name="20% - Accent3 3 2 6 3 4" xfId="16851" xr:uid="{00000000-0005-0000-0000-0000262E0000}"/>
    <cellStyle name="20% - Accent3 3 2 6 3 4 2" xfId="54189" xr:uid="{00000000-0005-0000-0000-0000272E0000}"/>
    <cellStyle name="20% - Accent3 3 2 6 3 5" xfId="33244" xr:uid="{00000000-0005-0000-0000-0000282E0000}"/>
    <cellStyle name="20% - Accent3 3 2 6 3 6" xfId="41028" xr:uid="{00000000-0005-0000-0000-0000292E0000}"/>
    <cellStyle name="20% - Accent3 3 2 6 4" xfId="9598" xr:uid="{00000000-0005-0000-0000-00002A2E0000}"/>
    <cellStyle name="20% - Accent3 3 2 6 4 2" xfId="22757" xr:uid="{00000000-0005-0000-0000-00002B2E0000}"/>
    <cellStyle name="20% - Accent3 3 2 6 4 2 2" xfId="60095" xr:uid="{00000000-0005-0000-0000-00002C2E0000}"/>
    <cellStyle name="20% - Accent3 3 2 6 4 3" xfId="35956" xr:uid="{00000000-0005-0000-0000-00002D2E0000}"/>
    <cellStyle name="20% - Accent3 3 2 6 4 4" xfId="46936" xr:uid="{00000000-0005-0000-0000-00002E2E0000}"/>
    <cellStyle name="20% - Accent3 3 2 6 5" xfId="4875" xr:uid="{00000000-0005-0000-0000-00002F2E0000}"/>
    <cellStyle name="20% - Accent3 3 2 6 5 2" xfId="18034" xr:uid="{00000000-0005-0000-0000-0000302E0000}"/>
    <cellStyle name="20% - Accent3 3 2 6 5 2 2" xfId="55372" xr:uid="{00000000-0005-0000-0000-0000312E0000}"/>
    <cellStyle name="20% - Accent3 3 2 6 5 3" xfId="30532" xr:uid="{00000000-0005-0000-0000-0000322E0000}"/>
    <cellStyle name="20% - Accent3 3 2 6 5 4" xfId="42213" xr:uid="{00000000-0005-0000-0000-0000332E0000}"/>
    <cellStyle name="20% - Accent3 3 2 6 6" xfId="14322" xr:uid="{00000000-0005-0000-0000-0000342E0000}"/>
    <cellStyle name="20% - Accent3 3 2 6 6 2" xfId="51660" xr:uid="{00000000-0005-0000-0000-0000352E0000}"/>
    <cellStyle name="20% - Accent3 3 2 6 7" xfId="27650" xr:uid="{00000000-0005-0000-0000-0000362E0000}"/>
    <cellStyle name="20% - Accent3 3 2 6 8" xfId="38499" xr:uid="{00000000-0005-0000-0000-0000372E0000}"/>
    <cellStyle name="20% - Accent3 3 2 7" xfId="1385" xr:uid="{00000000-0005-0000-0000-0000382E0000}"/>
    <cellStyle name="20% - Accent3 3 2 7 2" xfId="2734" xr:uid="{00000000-0005-0000-0000-0000392E0000}"/>
    <cellStyle name="20% - Accent3 3 2 7 2 2" xfId="12182" xr:uid="{00000000-0005-0000-0000-00003A2E0000}"/>
    <cellStyle name="20% - Accent3 3 2 7 2 2 2" xfId="25341" xr:uid="{00000000-0005-0000-0000-00003B2E0000}"/>
    <cellStyle name="20% - Accent3 3 2 7 2 2 2 2" xfId="62679" xr:uid="{00000000-0005-0000-0000-00003C2E0000}"/>
    <cellStyle name="20% - Accent3 3 2 7 2 2 3" xfId="33637" xr:uid="{00000000-0005-0000-0000-00003D2E0000}"/>
    <cellStyle name="20% - Accent3 3 2 7 2 2 4" xfId="49520" xr:uid="{00000000-0005-0000-0000-00003E2E0000}"/>
    <cellStyle name="20% - Accent3 3 2 7 2 3" xfId="7459" xr:uid="{00000000-0005-0000-0000-00003F2E0000}"/>
    <cellStyle name="20% - Accent3 3 2 7 2 3 2" xfId="20618" xr:uid="{00000000-0005-0000-0000-0000402E0000}"/>
    <cellStyle name="20% - Accent3 3 2 7 2 3 2 2" xfId="57956" xr:uid="{00000000-0005-0000-0000-0000412E0000}"/>
    <cellStyle name="20% - Accent3 3 2 7 2 3 3" xfId="36349" xr:uid="{00000000-0005-0000-0000-0000422E0000}"/>
    <cellStyle name="20% - Accent3 3 2 7 2 3 4" xfId="44797" xr:uid="{00000000-0005-0000-0000-0000432E0000}"/>
    <cellStyle name="20% - Accent3 3 2 7 2 4" xfId="15895" xr:uid="{00000000-0005-0000-0000-0000442E0000}"/>
    <cellStyle name="20% - Accent3 3 2 7 2 4 2" xfId="30925" xr:uid="{00000000-0005-0000-0000-0000452E0000}"/>
    <cellStyle name="20% - Accent3 3 2 7 2 4 3" xfId="53233" xr:uid="{00000000-0005-0000-0000-0000462E0000}"/>
    <cellStyle name="20% - Accent3 3 2 7 2 5" xfId="28043" xr:uid="{00000000-0005-0000-0000-0000472E0000}"/>
    <cellStyle name="20% - Accent3 3 2 7 2 6" xfId="40072" xr:uid="{00000000-0005-0000-0000-0000482E0000}"/>
    <cellStyle name="20% - Accent3 3 2 7 3" xfId="9822" xr:uid="{00000000-0005-0000-0000-0000492E0000}"/>
    <cellStyle name="20% - Accent3 3 2 7 3 2" xfId="22981" xr:uid="{00000000-0005-0000-0000-00004A2E0000}"/>
    <cellStyle name="20% - Accent3 3 2 7 3 2 2" xfId="60319" xr:uid="{00000000-0005-0000-0000-00004B2E0000}"/>
    <cellStyle name="20% - Accent3 3 2 7 3 3" xfId="32288" xr:uid="{00000000-0005-0000-0000-00004C2E0000}"/>
    <cellStyle name="20% - Accent3 3 2 7 3 4" xfId="47160" xr:uid="{00000000-0005-0000-0000-00004D2E0000}"/>
    <cellStyle name="20% - Accent3 3 2 7 4" xfId="5099" xr:uid="{00000000-0005-0000-0000-00004E2E0000}"/>
    <cellStyle name="20% - Accent3 3 2 7 4 2" xfId="18258" xr:uid="{00000000-0005-0000-0000-00004F2E0000}"/>
    <cellStyle name="20% - Accent3 3 2 7 4 2 2" xfId="55596" xr:uid="{00000000-0005-0000-0000-0000502E0000}"/>
    <cellStyle name="20% - Accent3 3 2 7 4 3" xfId="35000" xr:uid="{00000000-0005-0000-0000-0000512E0000}"/>
    <cellStyle name="20% - Accent3 3 2 7 4 4" xfId="42437" xr:uid="{00000000-0005-0000-0000-0000522E0000}"/>
    <cellStyle name="20% - Accent3 3 2 7 5" xfId="14546" xr:uid="{00000000-0005-0000-0000-0000532E0000}"/>
    <cellStyle name="20% - Accent3 3 2 7 5 2" xfId="29576" xr:uid="{00000000-0005-0000-0000-0000542E0000}"/>
    <cellStyle name="20% - Accent3 3 2 7 5 3" xfId="51884" xr:uid="{00000000-0005-0000-0000-0000552E0000}"/>
    <cellStyle name="20% - Accent3 3 2 7 6" xfId="26694" xr:uid="{00000000-0005-0000-0000-0000562E0000}"/>
    <cellStyle name="20% - Accent3 3 2 7 7" xfId="38723" xr:uid="{00000000-0005-0000-0000-0000572E0000}"/>
    <cellStyle name="20% - Accent3 3 2 8" xfId="2510" xr:uid="{00000000-0005-0000-0000-0000582E0000}"/>
    <cellStyle name="20% - Accent3 3 2 8 2" xfId="11002" xr:uid="{00000000-0005-0000-0000-0000592E0000}"/>
    <cellStyle name="20% - Accent3 3 2 8 2 2" xfId="24161" xr:uid="{00000000-0005-0000-0000-00005A2E0000}"/>
    <cellStyle name="20% - Accent3 3 2 8 2 2 2" xfId="61499" xr:uid="{00000000-0005-0000-0000-00005B2E0000}"/>
    <cellStyle name="20% - Accent3 3 2 8 2 3" xfId="33413" xr:uid="{00000000-0005-0000-0000-00005C2E0000}"/>
    <cellStyle name="20% - Accent3 3 2 8 2 4" xfId="48340" xr:uid="{00000000-0005-0000-0000-00005D2E0000}"/>
    <cellStyle name="20% - Accent3 3 2 8 3" xfId="6279" xr:uid="{00000000-0005-0000-0000-00005E2E0000}"/>
    <cellStyle name="20% - Accent3 3 2 8 3 2" xfId="19438" xr:uid="{00000000-0005-0000-0000-00005F2E0000}"/>
    <cellStyle name="20% - Accent3 3 2 8 3 2 2" xfId="56776" xr:uid="{00000000-0005-0000-0000-0000602E0000}"/>
    <cellStyle name="20% - Accent3 3 2 8 3 3" xfId="36125" xr:uid="{00000000-0005-0000-0000-0000612E0000}"/>
    <cellStyle name="20% - Accent3 3 2 8 3 4" xfId="43617" xr:uid="{00000000-0005-0000-0000-0000622E0000}"/>
    <cellStyle name="20% - Accent3 3 2 8 4" xfId="15671" xr:uid="{00000000-0005-0000-0000-0000632E0000}"/>
    <cellStyle name="20% - Accent3 3 2 8 4 2" xfId="30701" xr:uid="{00000000-0005-0000-0000-0000642E0000}"/>
    <cellStyle name="20% - Accent3 3 2 8 4 3" xfId="53009" xr:uid="{00000000-0005-0000-0000-0000652E0000}"/>
    <cellStyle name="20% - Accent3 3 2 8 5" xfId="27819" xr:uid="{00000000-0005-0000-0000-0000662E0000}"/>
    <cellStyle name="20% - Accent3 3 2 8 6" xfId="39848" xr:uid="{00000000-0005-0000-0000-0000672E0000}"/>
    <cellStyle name="20% - Accent3 3 2 9" xfId="8642" xr:uid="{00000000-0005-0000-0000-0000682E0000}"/>
    <cellStyle name="20% - Accent3 3 2 9 2" xfId="21801" xr:uid="{00000000-0005-0000-0000-0000692E0000}"/>
    <cellStyle name="20% - Accent3 3 2 9 2 2" xfId="59139" xr:uid="{00000000-0005-0000-0000-00006A2E0000}"/>
    <cellStyle name="20% - Accent3 3 2 9 3" xfId="29352" xr:uid="{00000000-0005-0000-0000-00006B2E0000}"/>
    <cellStyle name="20% - Accent3 3 2 9 4" xfId="45980" xr:uid="{00000000-0005-0000-0000-00006C2E0000}"/>
    <cellStyle name="20% - Accent3 3 3" xfId="512" xr:uid="{00000000-0005-0000-0000-00006D2E0000}"/>
    <cellStyle name="20% - Accent3 3 3 2" xfId="1694" xr:uid="{00000000-0005-0000-0000-00006E2E0000}"/>
    <cellStyle name="20% - Accent3 3 3 2 2" xfId="7768" xr:uid="{00000000-0005-0000-0000-00006F2E0000}"/>
    <cellStyle name="20% - Accent3 3 3 2 2 2" xfId="12491" xr:uid="{00000000-0005-0000-0000-0000702E0000}"/>
    <cellStyle name="20% - Accent3 3 3 2 2 2 2" xfId="25650" xr:uid="{00000000-0005-0000-0000-0000712E0000}"/>
    <cellStyle name="20% - Accent3 3 3 2 2 2 2 2" xfId="62988" xr:uid="{00000000-0005-0000-0000-0000722E0000}"/>
    <cellStyle name="20% - Accent3 3 3 2 2 2 3" xfId="49829" xr:uid="{00000000-0005-0000-0000-0000732E0000}"/>
    <cellStyle name="20% - Accent3 3 3 2 2 3" xfId="20927" xr:uid="{00000000-0005-0000-0000-0000742E0000}"/>
    <cellStyle name="20% - Accent3 3 3 2 2 3 2" xfId="58265" xr:uid="{00000000-0005-0000-0000-0000752E0000}"/>
    <cellStyle name="20% - Accent3 3 3 2 2 4" xfId="33946" xr:uid="{00000000-0005-0000-0000-0000762E0000}"/>
    <cellStyle name="20% - Accent3 3 3 2 2 5" xfId="45106" xr:uid="{00000000-0005-0000-0000-0000772E0000}"/>
    <cellStyle name="20% - Accent3 3 3 2 3" xfId="10131" xr:uid="{00000000-0005-0000-0000-0000782E0000}"/>
    <cellStyle name="20% - Accent3 3 3 2 3 2" xfId="23290" xr:uid="{00000000-0005-0000-0000-0000792E0000}"/>
    <cellStyle name="20% - Accent3 3 3 2 3 2 2" xfId="60628" xr:uid="{00000000-0005-0000-0000-00007A2E0000}"/>
    <cellStyle name="20% - Accent3 3 3 2 3 3" xfId="36658" xr:uid="{00000000-0005-0000-0000-00007B2E0000}"/>
    <cellStyle name="20% - Accent3 3 3 2 3 4" xfId="47469" xr:uid="{00000000-0005-0000-0000-00007C2E0000}"/>
    <cellStyle name="20% - Accent3 3 3 2 4" xfId="5408" xr:uid="{00000000-0005-0000-0000-00007D2E0000}"/>
    <cellStyle name="20% - Accent3 3 3 2 4 2" xfId="18567" xr:uid="{00000000-0005-0000-0000-00007E2E0000}"/>
    <cellStyle name="20% - Accent3 3 3 2 4 2 2" xfId="55905" xr:uid="{00000000-0005-0000-0000-00007F2E0000}"/>
    <cellStyle name="20% - Accent3 3 3 2 4 3" xfId="31234" xr:uid="{00000000-0005-0000-0000-0000802E0000}"/>
    <cellStyle name="20% - Accent3 3 3 2 4 4" xfId="42746" xr:uid="{00000000-0005-0000-0000-0000812E0000}"/>
    <cellStyle name="20% - Accent3 3 3 2 5" xfId="14855" xr:uid="{00000000-0005-0000-0000-0000822E0000}"/>
    <cellStyle name="20% - Accent3 3 3 2 5 2" xfId="52193" xr:uid="{00000000-0005-0000-0000-0000832E0000}"/>
    <cellStyle name="20% - Accent3 3 3 2 6" xfId="28352" xr:uid="{00000000-0005-0000-0000-0000842E0000}"/>
    <cellStyle name="20% - Accent3 3 3 2 7" xfId="39032" xr:uid="{00000000-0005-0000-0000-0000852E0000}"/>
    <cellStyle name="20% - Accent3 3 3 3" xfId="3043" xr:uid="{00000000-0005-0000-0000-0000862E0000}"/>
    <cellStyle name="20% - Accent3 3 3 3 2" xfId="11311" xr:uid="{00000000-0005-0000-0000-0000872E0000}"/>
    <cellStyle name="20% - Accent3 3 3 3 2 2" xfId="24470" xr:uid="{00000000-0005-0000-0000-0000882E0000}"/>
    <cellStyle name="20% - Accent3 3 3 3 2 2 2" xfId="61808" xr:uid="{00000000-0005-0000-0000-0000892E0000}"/>
    <cellStyle name="20% - Accent3 3 3 3 2 3" xfId="48649" xr:uid="{00000000-0005-0000-0000-00008A2E0000}"/>
    <cellStyle name="20% - Accent3 3 3 3 3" xfId="6588" xr:uid="{00000000-0005-0000-0000-00008B2E0000}"/>
    <cellStyle name="20% - Accent3 3 3 3 3 2" xfId="19747" xr:uid="{00000000-0005-0000-0000-00008C2E0000}"/>
    <cellStyle name="20% - Accent3 3 3 3 3 2 2" xfId="57085" xr:uid="{00000000-0005-0000-0000-00008D2E0000}"/>
    <cellStyle name="20% - Accent3 3 3 3 3 3" xfId="43926" xr:uid="{00000000-0005-0000-0000-00008E2E0000}"/>
    <cellStyle name="20% - Accent3 3 3 3 4" xfId="16204" xr:uid="{00000000-0005-0000-0000-00008F2E0000}"/>
    <cellStyle name="20% - Accent3 3 3 3 4 2" xfId="53542" xr:uid="{00000000-0005-0000-0000-0000902E0000}"/>
    <cellStyle name="20% - Accent3 3 3 3 5" xfId="32597" xr:uid="{00000000-0005-0000-0000-0000912E0000}"/>
    <cellStyle name="20% - Accent3 3 3 3 6" xfId="40381" xr:uid="{00000000-0005-0000-0000-0000922E0000}"/>
    <cellStyle name="20% - Accent3 3 3 4" xfId="8951" xr:uid="{00000000-0005-0000-0000-0000932E0000}"/>
    <cellStyle name="20% - Accent3 3 3 4 2" xfId="22110" xr:uid="{00000000-0005-0000-0000-0000942E0000}"/>
    <cellStyle name="20% - Accent3 3 3 4 2 2" xfId="59448" xr:uid="{00000000-0005-0000-0000-0000952E0000}"/>
    <cellStyle name="20% - Accent3 3 3 4 3" xfId="35309" xr:uid="{00000000-0005-0000-0000-0000962E0000}"/>
    <cellStyle name="20% - Accent3 3 3 4 4" xfId="46289" xr:uid="{00000000-0005-0000-0000-0000972E0000}"/>
    <cellStyle name="20% - Accent3 3 3 5" xfId="4228" xr:uid="{00000000-0005-0000-0000-0000982E0000}"/>
    <cellStyle name="20% - Accent3 3 3 5 2" xfId="17387" xr:uid="{00000000-0005-0000-0000-0000992E0000}"/>
    <cellStyle name="20% - Accent3 3 3 5 2 2" xfId="54725" xr:uid="{00000000-0005-0000-0000-00009A2E0000}"/>
    <cellStyle name="20% - Accent3 3 3 5 3" xfId="29885" xr:uid="{00000000-0005-0000-0000-00009B2E0000}"/>
    <cellStyle name="20% - Accent3 3 3 5 4" xfId="41566" xr:uid="{00000000-0005-0000-0000-00009C2E0000}"/>
    <cellStyle name="20% - Accent3 3 3 6" xfId="13675" xr:uid="{00000000-0005-0000-0000-00009D2E0000}"/>
    <cellStyle name="20% - Accent3 3 3 6 2" xfId="51013" xr:uid="{00000000-0005-0000-0000-00009E2E0000}"/>
    <cellStyle name="20% - Accent3 3 3 7" xfId="27003" xr:uid="{00000000-0005-0000-0000-00009F2E0000}"/>
    <cellStyle name="20% - Accent3 3 3 8" xfId="37852" xr:uid="{00000000-0005-0000-0000-0000A02E0000}"/>
    <cellStyle name="20% - Accent3 3 4" xfId="315" xr:uid="{00000000-0005-0000-0000-0000A12E0000}"/>
    <cellStyle name="20% - Accent3 3 4 2" xfId="1497" xr:uid="{00000000-0005-0000-0000-0000A22E0000}"/>
    <cellStyle name="20% - Accent3 3 4 2 2" xfId="7571" xr:uid="{00000000-0005-0000-0000-0000A32E0000}"/>
    <cellStyle name="20% - Accent3 3 4 2 2 2" xfId="12294" xr:uid="{00000000-0005-0000-0000-0000A42E0000}"/>
    <cellStyle name="20% - Accent3 3 4 2 2 2 2" xfId="25453" xr:uid="{00000000-0005-0000-0000-0000A52E0000}"/>
    <cellStyle name="20% - Accent3 3 4 2 2 2 2 2" xfId="62791" xr:uid="{00000000-0005-0000-0000-0000A62E0000}"/>
    <cellStyle name="20% - Accent3 3 4 2 2 2 3" xfId="49632" xr:uid="{00000000-0005-0000-0000-0000A72E0000}"/>
    <cellStyle name="20% - Accent3 3 4 2 2 3" xfId="20730" xr:uid="{00000000-0005-0000-0000-0000A82E0000}"/>
    <cellStyle name="20% - Accent3 3 4 2 2 3 2" xfId="58068" xr:uid="{00000000-0005-0000-0000-0000A92E0000}"/>
    <cellStyle name="20% - Accent3 3 4 2 2 4" xfId="33749" xr:uid="{00000000-0005-0000-0000-0000AA2E0000}"/>
    <cellStyle name="20% - Accent3 3 4 2 2 5" xfId="44909" xr:uid="{00000000-0005-0000-0000-0000AB2E0000}"/>
    <cellStyle name="20% - Accent3 3 4 2 3" xfId="9934" xr:uid="{00000000-0005-0000-0000-0000AC2E0000}"/>
    <cellStyle name="20% - Accent3 3 4 2 3 2" xfId="23093" xr:uid="{00000000-0005-0000-0000-0000AD2E0000}"/>
    <cellStyle name="20% - Accent3 3 4 2 3 2 2" xfId="60431" xr:uid="{00000000-0005-0000-0000-0000AE2E0000}"/>
    <cellStyle name="20% - Accent3 3 4 2 3 3" xfId="36461" xr:uid="{00000000-0005-0000-0000-0000AF2E0000}"/>
    <cellStyle name="20% - Accent3 3 4 2 3 4" xfId="47272" xr:uid="{00000000-0005-0000-0000-0000B02E0000}"/>
    <cellStyle name="20% - Accent3 3 4 2 4" xfId="5211" xr:uid="{00000000-0005-0000-0000-0000B12E0000}"/>
    <cellStyle name="20% - Accent3 3 4 2 4 2" xfId="18370" xr:uid="{00000000-0005-0000-0000-0000B22E0000}"/>
    <cellStyle name="20% - Accent3 3 4 2 4 2 2" xfId="55708" xr:uid="{00000000-0005-0000-0000-0000B32E0000}"/>
    <cellStyle name="20% - Accent3 3 4 2 4 3" xfId="31037" xr:uid="{00000000-0005-0000-0000-0000B42E0000}"/>
    <cellStyle name="20% - Accent3 3 4 2 4 4" xfId="42549" xr:uid="{00000000-0005-0000-0000-0000B52E0000}"/>
    <cellStyle name="20% - Accent3 3 4 2 5" xfId="14658" xr:uid="{00000000-0005-0000-0000-0000B62E0000}"/>
    <cellStyle name="20% - Accent3 3 4 2 5 2" xfId="51996" xr:uid="{00000000-0005-0000-0000-0000B72E0000}"/>
    <cellStyle name="20% - Accent3 3 4 2 6" xfId="28155" xr:uid="{00000000-0005-0000-0000-0000B82E0000}"/>
    <cellStyle name="20% - Accent3 3 4 2 7" xfId="38835" xr:uid="{00000000-0005-0000-0000-0000B92E0000}"/>
    <cellStyle name="20% - Accent3 3 4 3" xfId="2846" xr:uid="{00000000-0005-0000-0000-0000BA2E0000}"/>
    <cellStyle name="20% - Accent3 3 4 3 2" xfId="11114" xr:uid="{00000000-0005-0000-0000-0000BB2E0000}"/>
    <cellStyle name="20% - Accent3 3 4 3 2 2" xfId="24273" xr:uid="{00000000-0005-0000-0000-0000BC2E0000}"/>
    <cellStyle name="20% - Accent3 3 4 3 2 2 2" xfId="61611" xr:uid="{00000000-0005-0000-0000-0000BD2E0000}"/>
    <cellStyle name="20% - Accent3 3 4 3 2 3" xfId="48452" xr:uid="{00000000-0005-0000-0000-0000BE2E0000}"/>
    <cellStyle name="20% - Accent3 3 4 3 3" xfId="6391" xr:uid="{00000000-0005-0000-0000-0000BF2E0000}"/>
    <cellStyle name="20% - Accent3 3 4 3 3 2" xfId="19550" xr:uid="{00000000-0005-0000-0000-0000C02E0000}"/>
    <cellStyle name="20% - Accent3 3 4 3 3 2 2" xfId="56888" xr:uid="{00000000-0005-0000-0000-0000C12E0000}"/>
    <cellStyle name="20% - Accent3 3 4 3 3 3" xfId="43729" xr:uid="{00000000-0005-0000-0000-0000C22E0000}"/>
    <cellStyle name="20% - Accent3 3 4 3 4" xfId="16007" xr:uid="{00000000-0005-0000-0000-0000C32E0000}"/>
    <cellStyle name="20% - Accent3 3 4 3 4 2" xfId="53345" xr:uid="{00000000-0005-0000-0000-0000C42E0000}"/>
    <cellStyle name="20% - Accent3 3 4 3 5" xfId="32400" xr:uid="{00000000-0005-0000-0000-0000C52E0000}"/>
    <cellStyle name="20% - Accent3 3 4 3 6" xfId="40184" xr:uid="{00000000-0005-0000-0000-0000C62E0000}"/>
    <cellStyle name="20% - Accent3 3 4 4" xfId="8754" xr:uid="{00000000-0005-0000-0000-0000C72E0000}"/>
    <cellStyle name="20% - Accent3 3 4 4 2" xfId="21913" xr:uid="{00000000-0005-0000-0000-0000C82E0000}"/>
    <cellStyle name="20% - Accent3 3 4 4 2 2" xfId="59251" xr:uid="{00000000-0005-0000-0000-0000C92E0000}"/>
    <cellStyle name="20% - Accent3 3 4 4 3" xfId="35112" xr:uid="{00000000-0005-0000-0000-0000CA2E0000}"/>
    <cellStyle name="20% - Accent3 3 4 4 4" xfId="46092" xr:uid="{00000000-0005-0000-0000-0000CB2E0000}"/>
    <cellStyle name="20% - Accent3 3 4 5" xfId="4031" xr:uid="{00000000-0005-0000-0000-0000CC2E0000}"/>
    <cellStyle name="20% - Accent3 3 4 5 2" xfId="17190" xr:uid="{00000000-0005-0000-0000-0000CD2E0000}"/>
    <cellStyle name="20% - Accent3 3 4 5 2 2" xfId="54528" xr:uid="{00000000-0005-0000-0000-0000CE2E0000}"/>
    <cellStyle name="20% - Accent3 3 4 5 3" xfId="29688" xr:uid="{00000000-0005-0000-0000-0000CF2E0000}"/>
    <cellStyle name="20% - Accent3 3 4 5 4" xfId="41369" xr:uid="{00000000-0005-0000-0000-0000D02E0000}"/>
    <cellStyle name="20% - Accent3 3 4 6" xfId="13478" xr:uid="{00000000-0005-0000-0000-0000D12E0000}"/>
    <cellStyle name="20% - Accent3 3 4 6 2" xfId="50816" xr:uid="{00000000-0005-0000-0000-0000D22E0000}"/>
    <cellStyle name="20% - Accent3 3 4 7" xfId="26806" xr:uid="{00000000-0005-0000-0000-0000D32E0000}"/>
    <cellStyle name="20% - Accent3 3 4 8" xfId="37655" xr:uid="{00000000-0005-0000-0000-0000D42E0000}"/>
    <cellStyle name="20% - Accent3 3 5" xfId="736" xr:uid="{00000000-0005-0000-0000-0000D52E0000}"/>
    <cellStyle name="20% - Accent3 3 5 2" xfId="1918" xr:uid="{00000000-0005-0000-0000-0000D62E0000}"/>
    <cellStyle name="20% - Accent3 3 5 2 2" xfId="7992" xr:uid="{00000000-0005-0000-0000-0000D72E0000}"/>
    <cellStyle name="20% - Accent3 3 5 2 2 2" xfId="12715" xr:uid="{00000000-0005-0000-0000-0000D82E0000}"/>
    <cellStyle name="20% - Accent3 3 5 2 2 2 2" xfId="25874" xr:uid="{00000000-0005-0000-0000-0000D92E0000}"/>
    <cellStyle name="20% - Accent3 3 5 2 2 2 2 2" xfId="63212" xr:uid="{00000000-0005-0000-0000-0000DA2E0000}"/>
    <cellStyle name="20% - Accent3 3 5 2 2 2 3" xfId="50053" xr:uid="{00000000-0005-0000-0000-0000DB2E0000}"/>
    <cellStyle name="20% - Accent3 3 5 2 2 3" xfId="21151" xr:uid="{00000000-0005-0000-0000-0000DC2E0000}"/>
    <cellStyle name="20% - Accent3 3 5 2 2 3 2" xfId="58489" xr:uid="{00000000-0005-0000-0000-0000DD2E0000}"/>
    <cellStyle name="20% - Accent3 3 5 2 2 4" xfId="34170" xr:uid="{00000000-0005-0000-0000-0000DE2E0000}"/>
    <cellStyle name="20% - Accent3 3 5 2 2 5" xfId="45330" xr:uid="{00000000-0005-0000-0000-0000DF2E0000}"/>
    <cellStyle name="20% - Accent3 3 5 2 3" xfId="10355" xr:uid="{00000000-0005-0000-0000-0000E02E0000}"/>
    <cellStyle name="20% - Accent3 3 5 2 3 2" xfId="23514" xr:uid="{00000000-0005-0000-0000-0000E12E0000}"/>
    <cellStyle name="20% - Accent3 3 5 2 3 2 2" xfId="60852" xr:uid="{00000000-0005-0000-0000-0000E22E0000}"/>
    <cellStyle name="20% - Accent3 3 5 2 3 3" xfId="36882" xr:uid="{00000000-0005-0000-0000-0000E32E0000}"/>
    <cellStyle name="20% - Accent3 3 5 2 3 4" xfId="47693" xr:uid="{00000000-0005-0000-0000-0000E42E0000}"/>
    <cellStyle name="20% - Accent3 3 5 2 4" xfId="5632" xr:uid="{00000000-0005-0000-0000-0000E52E0000}"/>
    <cellStyle name="20% - Accent3 3 5 2 4 2" xfId="18791" xr:uid="{00000000-0005-0000-0000-0000E62E0000}"/>
    <cellStyle name="20% - Accent3 3 5 2 4 2 2" xfId="56129" xr:uid="{00000000-0005-0000-0000-0000E72E0000}"/>
    <cellStyle name="20% - Accent3 3 5 2 4 3" xfId="31458" xr:uid="{00000000-0005-0000-0000-0000E82E0000}"/>
    <cellStyle name="20% - Accent3 3 5 2 4 4" xfId="42970" xr:uid="{00000000-0005-0000-0000-0000E92E0000}"/>
    <cellStyle name="20% - Accent3 3 5 2 5" xfId="15079" xr:uid="{00000000-0005-0000-0000-0000EA2E0000}"/>
    <cellStyle name="20% - Accent3 3 5 2 5 2" xfId="52417" xr:uid="{00000000-0005-0000-0000-0000EB2E0000}"/>
    <cellStyle name="20% - Accent3 3 5 2 6" xfId="28576" xr:uid="{00000000-0005-0000-0000-0000EC2E0000}"/>
    <cellStyle name="20% - Accent3 3 5 2 7" xfId="39256" xr:uid="{00000000-0005-0000-0000-0000ED2E0000}"/>
    <cellStyle name="20% - Accent3 3 5 3" xfId="3267" xr:uid="{00000000-0005-0000-0000-0000EE2E0000}"/>
    <cellStyle name="20% - Accent3 3 5 3 2" xfId="11535" xr:uid="{00000000-0005-0000-0000-0000EF2E0000}"/>
    <cellStyle name="20% - Accent3 3 5 3 2 2" xfId="24694" xr:uid="{00000000-0005-0000-0000-0000F02E0000}"/>
    <cellStyle name="20% - Accent3 3 5 3 2 2 2" xfId="62032" xr:uid="{00000000-0005-0000-0000-0000F12E0000}"/>
    <cellStyle name="20% - Accent3 3 5 3 2 3" xfId="48873" xr:uid="{00000000-0005-0000-0000-0000F22E0000}"/>
    <cellStyle name="20% - Accent3 3 5 3 3" xfId="6812" xr:uid="{00000000-0005-0000-0000-0000F32E0000}"/>
    <cellStyle name="20% - Accent3 3 5 3 3 2" xfId="19971" xr:uid="{00000000-0005-0000-0000-0000F42E0000}"/>
    <cellStyle name="20% - Accent3 3 5 3 3 2 2" xfId="57309" xr:uid="{00000000-0005-0000-0000-0000F52E0000}"/>
    <cellStyle name="20% - Accent3 3 5 3 3 3" xfId="44150" xr:uid="{00000000-0005-0000-0000-0000F62E0000}"/>
    <cellStyle name="20% - Accent3 3 5 3 4" xfId="16428" xr:uid="{00000000-0005-0000-0000-0000F72E0000}"/>
    <cellStyle name="20% - Accent3 3 5 3 4 2" xfId="53766" xr:uid="{00000000-0005-0000-0000-0000F82E0000}"/>
    <cellStyle name="20% - Accent3 3 5 3 5" xfId="32821" xr:uid="{00000000-0005-0000-0000-0000F92E0000}"/>
    <cellStyle name="20% - Accent3 3 5 3 6" xfId="40605" xr:uid="{00000000-0005-0000-0000-0000FA2E0000}"/>
    <cellStyle name="20% - Accent3 3 5 4" xfId="9175" xr:uid="{00000000-0005-0000-0000-0000FB2E0000}"/>
    <cellStyle name="20% - Accent3 3 5 4 2" xfId="22334" xr:uid="{00000000-0005-0000-0000-0000FC2E0000}"/>
    <cellStyle name="20% - Accent3 3 5 4 2 2" xfId="59672" xr:uid="{00000000-0005-0000-0000-0000FD2E0000}"/>
    <cellStyle name="20% - Accent3 3 5 4 3" xfId="35533" xr:uid="{00000000-0005-0000-0000-0000FE2E0000}"/>
    <cellStyle name="20% - Accent3 3 5 4 4" xfId="46513" xr:uid="{00000000-0005-0000-0000-0000FF2E0000}"/>
    <cellStyle name="20% - Accent3 3 5 5" xfId="4452" xr:uid="{00000000-0005-0000-0000-0000002F0000}"/>
    <cellStyle name="20% - Accent3 3 5 5 2" xfId="17611" xr:uid="{00000000-0005-0000-0000-0000012F0000}"/>
    <cellStyle name="20% - Accent3 3 5 5 2 2" xfId="54949" xr:uid="{00000000-0005-0000-0000-0000022F0000}"/>
    <cellStyle name="20% - Accent3 3 5 5 3" xfId="30109" xr:uid="{00000000-0005-0000-0000-0000032F0000}"/>
    <cellStyle name="20% - Accent3 3 5 5 4" xfId="41790" xr:uid="{00000000-0005-0000-0000-0000042F0000}"/>
    <cellStyle name="20% - Accent3 3 5 6" xfId="13899" xr:uid="{00000000-0005-0000-0000-0000052F0000}"/>
    <cellStyle name="20% - Accent3 3 5 6 2" xfId="51237" xr:uid="{00000000-0005-0000-0000-0000062F0000}"/>
    <cellStyle name="20% - Accent3 3 5 7" xfId="27227" xr:uid="{00000000-0005-0000-0000-0000072F0000}"/>
    <cellStyle name="20% - Accent3 3 5 8" xfId="38076" xr:uid="{00000000-0005-0000-0000-0000082F0000}"/>
    <cellStyle name="20% - Accent3 3 6" xfId="905" xr:uid="{00000000-0005-0000-0000-0000092F0000}"/>
    <cellStyle name="20% - Accent3 3 6 2" xfId="2087" xr:uid="{00000000-0005-0000-0000-00000A2F0000}"/>
    <cellStyle name="20% - Accent3 3 6 2 2" xfId="8161" xr:uid="{00000000-0005-0000-0000-00000B2F0000}"/>
    <cellStyle name="20% - Accent3 3 6 2 2 2" xfId="12884" xr:uid="{00000000-0005-0000-0000-00000C2F0000}"/>
    <cellStyle name="20% - Accent3 3 6 2 2 2 2" xfId="26043" xr:uid="{00000000-0005-0000-0000-00000D2F0000}"/>
    <cellStyle name="20% - Accent3 3 6 2 2 2 2 2" xfId="63381" xr:uid="{00000000-0005-0000-0000-00000E2F0000}"/>
    <cellStyle name="20% - Accent3 3 6 2 2 2 3" xfId="50222" xr:uid="{00000000-0005-0000-0000-00000F2F0000}"/>
    <cellStyle name="20% - Accent3 3 6 2 2 3" xfId="21320" xr:uid="{00000000-0005-0000-0000-0000102F0000}"/>
    <cellStyle name="20% - Accent3 3 6 2 2 3 2" xfId="58658" xr:uid="{00000000-0005-0000-0000-0000112F0000}"/>
    <cellStyle name="20% - Accent3 3 6 2 2 4" xfId="34339" xr:uid="{00000000-0005-0000-0000-0000122F0000}"/>
    <cellStyle name="20% - Accent3 3 6 2 2 5" xfId="45499" xr:uid="{00000000-0005-0000-0000-0000132F0000}"/>
    <cellStyle name="20% - Accent3 3 6 2 3" xfId="10524" xr:uid="{00000000-0005-0000-0000-0000142F0000}"/>
    <cellStyle name="20% - Accent3 3 6 2 3 2" xfId="23683" xr:uid="{00000000-0005-0000-0000-0000152F0000}"/>
    <cellStyle name="20% - Accent3 3 6 2 3 2 2" xfId="61021" xr:uid="{00000000-0005-0000-0000-0000162F0000}"/>
    <cellStyle name="20% - Accent3 3 6 2 3 3" xfId="37051" xr:uid="{00000000-0005-0000-0000-0000172F0000}"/>
    <cellStyle name="20% - Accent3 3 6 2 3 4" xfId="47862" xr:uid="{00000000-0005-0000-0000-0000182F0000}"/>
    <cellStyle name="20% - Accent3 3 6 2 4" xfId="5801" xr:uid="{00000000-0005-0000-0000-0000192F0000}"/>
    <cellStyle name="20% - Accent3 3 6 2 4 2" xfId="18960" xr:uid="{00000000-0005-0000-0000-00001A2F0000}"/>
    <cellStyle name="20% - Accent3 3 6 2 4 2 2" xfId="56298" xr:uid="{00000000-0005-0000-0000-00001B2F0000}"/>
    <cellStyle name="20% - Accent3 3 6 2 4 3" xfId="31627" xr:uid="{00000000-0005-0000-0000-00001C2F0000}"/>
    <cellStyle name="20% - Accent3 3 6 2 4 4" xfId="43139" xr:uid="{00000000-0005-0000-0000-00001D2F0000}"/>
    <cellStyle name="20% - Accent3 3 6 2 5" xfId="15248" xr:uid="{00000000-0005-0000-0000-00001E2F0000}"/>
    <cellStyle name="20% - Accent3 3 6 2 5 2" xfId="52586" xr:uid="{00000000-0005-0000-0000-00001F2F0000}"/>
    <cellStyle name="20% - Accent3 3 6 2 6" xfId="28745" xr:uid="{00000000-0005-0000-0000-0000202F0000}"/>
    <cellStyle name="20% - Accent3 3 6 2 7" xfId="39425" xr:uid="{00000000-0005-0000-0000-0000212F0000}"/>
    <cellStyle name="20% - Accent3 3 6 3" xfId="3436" xr:uid="{00000000-0005-0000-0000-0000222F0000}"/>
    <cellStyle name="20% - Accent3 3 6 3 2" xfId="11704" xr:uid="{00000000-0005-0000-0000-0000232F0000}"/>
    <cellStyle name="20% - Accent3 3 6 3 2 2" xfId="24863" xr:uid="{00000000-0005-0000-0000-0000242F0000}"/>
    <cellStyle name="20% - Accent3 3 6 3 2 2 2" xfId="62201" xr:uid="{00000000-0005-0000-0000-0000252F0000}"/>
    <cellStyle name="20% - Accent3 3 6 3 2 3" xfId="49042" xr:uid="{00000000-0005-0000-0000-0000262F0000}"/>
    <cellStyle name="20% - Accent3 3 6 3 3" xfId="6981" xr:uid="{00000000-0005-0000-0000-0000272F0000}"/>
    <cellStyle name="20% - Accent3 3 6 3 3 2" xfId="20140" xr:uid="{00000000-0005-0000-0000-0000282F0000}"/>
    <cellStyle name="20% - Accent3 3 6 3 3 2 2" xfId="57478" xr:uid="{00000000-0005-0000-0000-0000292F0000}"/>
    <cellStyle name="20% - Accent3 3 6 3 3 3" xfId="44319" xr:uid="{00000000-0005-0000-0000-00002A2F0000}"/>
    <cellStyle name="20% - Accent3 3 6 3 4" xfId="16597" xr:uid="{00000000-0005-0000-0000-00002B2F0000}"/>
    <cellStyle name="20% - Accent3 3 6 3 4 2" xfId="53935" xr:uid="{00000000-0005-0000-0000-00002C2F0000}"/>
    <cellStyle name="20% - Accent3 3 6 3 5" xfId="32990" xr:uid="{00000000-0005-0000-0000-00002D2F0000}"/>
    <cellStyle name="20% - Accent3 3 6 3 6" xfId="40774" xr:uid="{00000000-0005-0000-0000-00002E2F0000}"/>
    <cellStyle name="20% - Accent3 3 6 4" xfId="9344" xr:uid="{00000000-0005-0000-0000-00002F2F0000}"/>
    <cellStyle name="20% - Accent3 3 6 4 2" xfId="22503" xr:uid="{00000000-0005-0000-0000-0000302F0000}"/>
    <cellStyle name="20% - Accent3 3 6 4 2 2" xfId="59841" xr:uid="{00000000-0005-0000-0000-0000312F0000}"/>
    <cellStyle name="20% - Accent3 3 6 4 3" xfId="35702" xr:uid="{00000000-0005-0000-0000-0000322F0000}"/>
    <cellStyle name="20% - Accent3 3 6 4 4" xfId="46682" xr:uid="{00000000-0005-0000-0000-0000332F0000}"/>
    <cellStyle name="20% - Accent3 3 6 5" xfId="4621" xr:uid="{00000000-0005-0000-0000-0000342F0000}"/>
    <cellStyle name="20% - Accent3 3 6 5 2" xfId="17780" xr:uid="{00000000-0005-0000-0000-0000352F0000}"/>
    <cellStyle name="20% - Accent3 3 6 5 2 2" xfId="55118" xr:uid="{00000000-0005-0000-0000-0000362F0000}"/>
    <cellStyle name="20% - Accent3 3 6 5 3" xfId="30278" xr:uid="{00000000-0005-0000-0000-0000372F0000}"/>
    <cellStyle name="20% - Accent3 3 6 5 4" xfId="41959" xr:uid="{00000000-0005-0000-0000-0000382F0000}"/>
    <cellStyle name="20% - Accent3 3 6 6" xfId="14068" xr:uid="{00000000-0005-0000-0000-0000392F0000}"/>
    <cellStyle name="20% - Accent3 3 6 6 2" xfId="51406" xr:uid="{00000000-0005-0000-0000-00003A2F0000}"/>
    <cellStyle name="20% - Accent3 3 6 7" xfId="27396" xr:uid="{00000000-0005-0000-0000-00003B2F0000}"/>
    <cellStyle name="20% - Accent3 3 6 8" xfId="38245" xr:uid="{00000000-0005-0000-0000-00003C2F0000}"/>
    <cellStyle name="20% - Accent3 3 7" xfId="1076" xr:uid="{00000000-0005-0000-0000-00003D2F0000}"/>
    <cellStyle name="20% - Accent3 3 7 2" xfId="2256" xr:uid="{00000000-0005-0000-0000-00003E2F0000}"/>
    <cellStyle name="20% - Accent3 3 7 2 2" xfId="8330" xr:uid="{00000000-0005-0000-0000-00003F2F0000}"/>
    <cellStyle name="20% - Accent3 3 7 2 2 2" xfId="13053" xr:uid="{00000000-0005-0000-0000-0000402F0000}"/>
    <cellStyle name="20% - Accent3 3 7 2 2 2 2" xfId="26212" xr:uid="{00000000-0005-0000-0000-0000412F0000}"/>
    <cellStyle name="20% - Accent3 3 7 2 2 2 2 2" xfId="63550" xr:uid="{00000000-0005-0000-0000-0000422F0000}"/>
    <cellStyle name="20% - Accent3 3 7 2 2 2 3" xfId="50391" xr:uid="{00000000-0005-0000-0000-0000432F0000}"/>
    <cellStyle name="20% - Accent3 3 7 2 2 3" xfId="21489" xr:uid="{00000000-0005-0000-0000-0000442F0000}"/>
    <cellStyle name="20% - Accent3 3 7 2 2 3 2" xfId="58827" xr:uid="{00000000-0005-0000-0000-0000452F0000}"/>
    <cellStyle name="20% - Accent3 3 7 2 2 4" xfId="34508" xr:uid="{00000000-0005-0000-0000-0000462F0000}"/>
    <cellStyle name="20% - Accent3 3 7 2 2 5" xfId="45668" xr:uid="{00000000-0005-0000-0000-0000472F0000}"/>
    <cellStyle name="20% - Accent3 3 7 2 3" xfId="10693" xr:uid="{00000000-0005-0000-0000-0000482F0000}"/>
    <cellStyle name="20% - Accent3 3 7 2 3 2" xfId="23852" xr:uid="{00000000-0005-0000-0000-0000492F0000}"/>
    <cellStyle name="20% - Accent3 3 7 2 3 2 2" xfId="61190" xr:uid="{00000000-0005-0000-0000-00004A2F0000}"/>
    <cellStyle name="20% - Accent3 3 7 2 3 3" xfId="37220" xr:uid="{00000000-0005-0000-0000-00004B2F0000}"/>
    <cellStyle name="20% - Accent3 3 7 2 3 4" xfId="48031" xr:uid="{00000000-0005-0000-0000-00004C2F0000}"/>
    <cellStyle name="20% - Accent3 3 7 2 4" xfId="5970" xr:uid="{00000000-0005-0000-0000-00004D2F0000}"/>
    <cellStyle name="20% - Accent3 3 7 2 4 2" xfId="19129" xr:uid="{00000000-0005-0000-0000-00004E2F0000}"/>
    <cellStyle name="20% - Accent3 3 7 2 4 2 2" xfId="56467" xr:uid="{00000000-0005-0000-0000-00004F2F0000}"/>
    <cellStyle name="20% - Accent3 3 7 2 4 3" xfId="31796" xr:uid="{00000000-0005-0000-0000-0000502F0000}"/>
    <cellStyle name="20% - Accent3 3 7 2 4 4" xfId="43308" xr:uid="{00000000-0005-0000-0000-0000512F0000}"/>
    <cellStyle name="20% - Accent3 3 7 2 5" xfId="15417" xr:uid="{00000000-0005-0000-0000-0000522F0000}"/>
    <cellStyle name="20% - Accent3 3 7 2 5 2" xfId="52755" xr:uid="{00000000-0005-0000-0000-0000532F0000}"/>
    <cellStyle name="20% - Accent3 3 7 2 6" xfId="28914" xr:uid="{00000000-0005-0000-0000-0000542F0000}"/>
    <cellStyle name="20% - Accent3 3 7 2 7" xfId="39594" xr:uid="{00000000-0005-0000-0000-0000552F0000}"/>
    <cellStyle name="20% - Accent3 3 7 3" xfId="3605" xr:uid="{00000000-0005-0000-0000-0000562F0000}"/>
    <cellStyle name="20% - Accent3 3 7 3 2" xfId="11873" xr:uid="{00000000-0005-0000-0000-0000572F0000}"/>
    <cellStyle name="20% - Accent3 3 7 3 2 2" xfId="25032" xr:uid="{00000000-0005-0000-0000-0000582F0000}"/>
    <cellStyle name="20% - Accent3 3 7 3 2 2 2" xfId="62370" xr:uid="{00000000-0005-0000-0000-0000592F0000}"/>
    <cellStyle name="20% - Accent3 3 7 3 2 3" xfId="49211" xr:uid="{00000000-0005-0000-0000-00005A2F0000}"/>
    <cellStyle name="20% - Accent3 3 7 3 3" xfId="7150" xr:uid="{00000000-0005-0000-0000-00005B2F0000}"/>
    <cellStyle name="20% - Accent3 3 7 3 3 2" xfId="20309" xr:uid="{00000000-0005-0000-0000-00005C2F0000}"/>
    <cellStyle name="20% - Accent3 3 7 3 3 2 2" xfId="57647" xr:uid="{00000000-0005-0000-0000-00005D2F0000}"/>
    <cellStyle name="20% - Accent3 3 7 3 3 3" xfId="44488" xr:uid="{00000000-0005-0000-0000-00005E2F0000}"/>
    <cellStyle name="20% - Accent3 3 7 3 4" xfId="16766" xr:uid="{00000000-0005-0000-0000-00005F2F0000}"/>
    <cellStyle name="20% - Accent3 3 7 3 4 2" xfId="54104" xr:uid="{00000000-0005-0000-0000-0000602F0000}"/>
    <cellStyle name="20% - Accent3 3 7 3 5" xfId="33159" xr:uid="{00000000-0005-0000-0000-0000612F0000}"/>
    <cellStyle name="20% - Accent3 3 7 3 6" xfId="40943" xr:uid="{00000000-0005-0000-0000-0000622F0000}"/>
    <cellStyle name="20% - Accent3 3 7 4" xfId="9513" xr:uid="{00000000-0005-0000-0000-0000632F0000}"/>
    <cellStyle name="20% - Accent3 3 7 4 2" xfId="22672" xr:uid="{00000000-0005-0000-0000-0000642F0000}"/>
    <cellStyle name="20% - Accent3 3 7 4 2 2" xfId="60010" xr:uid="{00000000-0005-0000-0000-0000652F0000}"/>
    <cellStyle name="20% - Accent3 3 7 4 3" xfId="35871" xr:uid="{00000000-0005-0000-0000-0000662F0000}"/>
    <cellStyle name="20% - Accent3 3 7 4 4" xfId="46851" xr:uid="{00000000-0005-0000-0000-0000672F0000}"/>
    <cellStyle name="20% - Accent3 3 7 5" xfId="4790" xr:uid="{00000000-0005-0000-0000-0000682F0000}"/>
    <cellStyle name="20% - Accent3 3 7 5 2" xfId="17949" xr:uid="{00000000-0005-0000-0000-0000692F0000}"/>
    <cellStyle name="20% - Accent3 3 7 5 2 2" xfId="55287" xr:uid="{00000000-0005-0000-0000-00006A2F0000}"/>
    <cellStyle name="20% - Accent3 3 7 5 3" xfId="30447" xr:uid="{00000000-0005-0000-0000-00006B2F0000}"/>
    <cellStyle name="20% - Accent3 3 7 5 4" xfId="42128" xr:uid="{00000000-0005-0000-0000-00006C2F0000}"/>
    <cellStyle name="20% - Accent3 3 7 6" xfId="14237" xr:uid="{00000000-0005-0000-0000-00006D2F0000}"/>
    <cellStyle name="20% - Accent3 3 7 6 2" xfId="51575" xr:uid="{00000000-0005-0000-0000-00006E2F0000}"/>
    <cellStyle name="20% - Accent3 3 7 7" xfId="27565" xr:uid="{00000000-0005-0000-0000-00006F2F0000}"/>
    <cellStyle name="20% - Accent3 3 7 8" xfId="38414" xr:uid="{00000000-0005-0000-0000-0000702F0000}"/>
    <cellStyle name="20% - Accent3 3 8" xfId="1273" xr:uid="{00000000-0005-0000-0000-0000712F0000}"/>
    <cellStyle name="20% - Accent3 3 8 2" xfId="2622" xr:uid="{00000000-0005-0000-0000-0000722F0000}"/>
    <cellStyle name="20% - Accent3 3 8 2 2" xfId="12070" xr:uid="{00000000-0005-0000-0000-0000732F0000}"/>
    <cellStyle name="20% - Accent3 3 8 2 2 2" xfId="25229" xr:uid="{00000000-0005-0000-0000-0000742F0000}"/>
    <cellStyle name="20% - Accent3 3 8 2 2 2 2" xfId="62567" xr:uid="{00000000-0005-0000-0000-0000752F0000}"/>
    <cellStyle name="20% - Accent3 3 8 2 2 3" xfId="33525" xr:uid="{00000000-0005-0000-0000-0000762F0000}"/>
    <cellStyle name="20% - Accent3 3 8 2 2 4" xfId="49408" xr:uid="{00000000-0005-0000-0000-0000772F0000}"/>
    <cellStyle name="20% - Accent3 3 8 2 3" xfId="7347" xr:uid="{00000000-0005-0000-0000-0000782F0000}"/>
    <cellStyle name="20% - Accent3 3 8 2 3 2" xfId="20506" xr:uid="{00000000-0005-0000-0000-0000792F0000}"/>
    <cellStyle name="20% - Accent3 3 8 2 3 2 2" xfId="57844" xr:uid="{00000000-0005-0000-0000-00007A2F0000}"/>
    <cellStyle name="20% - Accent3 3 8 2 3 3" xfId="36237" xr:uid="{00000000-0005-0000-0000-00007B2F0000}"/>
    <cellStyle name="20% - Accent3 3 8 2 3 4" xfId="44685" xr:uid="{00000000-0005-0000-0000-00007C2F0000}"/>
    <cellStyle name="20% - Accent3 3 8 2 4" xfId="15783" xr:uid="{00000000-0005-0000-0000-00007D2F0000}"/>
    <cellStyle name="20% - Accent3 3 8 2 4 2" xfId="30813" xr:uid="{00000000-0005-0000-0000-00007E2F0000}"/>
    <cellStyle name="20% - Accent3 3 8 2 4 3" xfId="53121" xr:uid="{00000000-0005-0000-0000-00007F2F0000}"/>
    <cellStyle name="20% - Accent3 3 8 2 5" xfId="27931" xr:uid="{00000000-0005-0000-0000-0000802F0000}"/>
    <cellStyle name="20% - Accent3 3 8 2 6" xfId="39960" xr:uid="{00000000-0005-0000-0000-0000812F0000}"/>
    <cellStyle name="20% - Accent3 3 8 3" xfId="9710" xr:uid="{00000000-0005-0000-0000-0000822F0000}"/>
    <cellStyle name="20% - Accent3 3 8 3 2" xfId="22869" xr:uid="{00000000-0005-0000-0000-0000832F0000}"/>
    <cellStyle name="20% - Accent3 3 8 3 2 2" xfId="60207" xr:uid="{00000000-0005-0000-0000-0000842F0000}"/>
    <cellStyle name="20% - Accent3 3 8 3 3" xfId="32176" xr:uid="{00000000-0005-0000-0000-0000852F0000}"/>
    <cellStyle name="20% - Accent3 3 8 3 4" xfId="47048" xr:uid="{00000000-0005-0000-0000-0000862F0000}"/>
    <cellStyle name="20% - Accent3 3 8 4" xfId="4987" xr:uid="{00000000-0005-0000-0000-0000872F0000}"/>
    <cellStyle name="20% - Accent3 3 8 4 2" xfId="18146" xr:uid="{00000000-0005-0000-0000-0000882F0000}"/>
    <cellStyle name="20% - Accent3 3 8 4 2 2" xfId="55484" xr:uid="{00000000-0005-0000-0000-0000892F0000}"/>
    <cellStyle name="20% - Accent3 3 8 4 3" xfId="34888" xr:uid="{00000000-0005-0000-0000-00008A2F0000}"/>
    <cellStyle name="20% - Accent3 3 8 4 4" xfId="42325" xr:uid="{00000000-0005-0000-0000-00008B2F0000}"/>
    <cellStyle name="20% - Accent3 3 8 5" xfId="14434" xr:uid="{00000000-0005-0000-0000-00008C2F0000}"/>
    <cellStyle name="20% - Accent3 3 8 5 2" xfId="29464" xr:uid="{00000000-0005-0000-0000-00008D2F0000}"/>
    <cellStyle name="20% - Accent3 3 8 5 3" xfId="51772" xr:uid="{00000000-0005-0000-0000-00008E2F0000}"/>
    <cellStyle name="20% - Accent3 3 8 6" xfId="26582" xr:uid="{00000000-0005-0000-0000-00008F2F0000}"/>
    <cellStyle name="20% - Accent3 3 8 7" xfId="38611" xr:uid="{00000000-0005-0000-0000-0000902F0000}"/>
    <cellStyle name="20% - Accent3 3 9" xfId="2425" xr:uid="{00000000-0005-0000-0000-0000912F0000}"/>
    <cellStyle name="20% - Accent3 3 9 2" xfId="10890" xr:uid="{00000000-0005-0000-0000-0000922F0000}"/>
    <cellStyle name="20% - Accent3 3 9 2 2" xfId="24049" xr:uid="{00000000-0005-0000-0000-0000932F0000}"/>
    <cellStyle name="20% - Accent3 3 9 2 2 2" xfId="61387" xr:uid="{00000000-0005-0000-0000-0000942F0000}"/>
    <cellStyle name="20% - Accent3 3 9 2 3" xfId="33328" xr:uid="{00000000-0005-0000-0000-0000952F0000}"/>
    <cellStyle name="20% - Accent3 3 9 2 4" xfId="48228" xr:uid="{00000000-0005-0000-0000-0000962F0000}"/>
    <cellStyle name="20% - Accent3 3 9 3" xfId="6167" xr:uid="{00000000-0005-0000-0000-0000972F0000}"/>
    <cellStyle name="20% - Accent3 3 9 3 2" xfId="19326" xr:uid="{00000000-0005-0000-0000-0000982F0000}"/>
    <cellStyle name="20% - Accent3 3 9 3 2 2" xfId="56664" xr:uid="{00000000-0005-0000-0000-0000992F0000}"/>
    <cellStyle name="20% - Accent3 3 9 3 3" xfId="36040" xr:uid="{00000000-0005-0000-0000-00009A2F0000}"/>
    <cellStyle name="20% - Accent3 3 9 3 4" xfId="43505" xr:uid="{00000000-0005-0000-0000-00009B2F0000}"/>
    <cellStyle name="20% - Accent3 3 9 4" xfId="15586" xr:uid="{00000000-0005-0000-0000-00009C2F0000}"/>
    <cellStyle name="20% - Accent3 3 9 4 2" xfId="30616" xr:uid="{00000000-0005-0000-0000-00009D2F0000}"/>
    <cellStyle name="20% - Accent3 3 9 4 3" xfId="52924" xr:uid="{00000000-0005-0000-0000-00009E2F0000}"/>
    <cellStyle name="20% - Accent3 3 9 5" xfId="27734" xr:uid="{00000000-0005-0000-0000-00009F2F0000}"/>
    <cellStyle name="20% - Accent3 3 9 6" xfId="39763" xr:uid="{00000000-0005-0000-0000-0000A02F0000}"/>
    <cellStyle name="20% - Accent3 4" xfId="119" xr:uid="{00000000-0005-0000-0000-0000A12F0000}"/>
    <cellStyle name="20% - Accent3 4 10" xfId="8558" xr:uid="{00000000-0005-0000-0000-0000A22F0000}"/>
    <cellStyle name="20% - Accent3 4 10 2" xfId="21717" xr:uid="{00000000-0005-0000-0000-0000A32F0000}"/>
    <cellStyle name="20% - Accent3 4 10 2 2" xfId="59055" xr:uid="{00000000-0005-0000-0000-0000A42F0000}"/>
    <cellStyle name="20% - Accent3 4 10 3" xfId="29295" xr:uid="{00000000-0005-0000-0000-0000A52F0000}"/>
    <cellStyle name="20% - Accent3 4 10 4" xfId="45896" xr:uid="{00000000-0005-0000-0000-0000A62F0000}"/>
    <cellStyle name="20% - Accent3 4 11" xfId="3835" xr:uid="{00000000-0005-0000-0000-0000A72F0000}"/>
    <cellStyle name="20% - Accent3 4 11 2" xfId="16994" xr:uid="{00000000-0005-0000-0000-0000A82F0000}"/>
    <cellStyle name="20% - Accent3 4 11 2 2" xfId="54332" xr:uid="{00000000-0005-0000-0000-0000A92F0000}"/>
    <cellStyle name="20% - Accent3 4 11 3" xfId="32007" xr:uid="{00000000-0005-0000-0000-0000AA2F0000}"/>
    <cellStyle name="20% - Accent3 4 11 4" xfId="41173" xr:uid="{00000000-0005-0000-0000-0000AB2F0000}"/>
    <cellStyle name="20% - Accent3 4 12" xfId="13282" xr:uid="{00000000-0005-0000-0000-0000AC2F0000}"/>
    <cellStyle name="20% - Accent3 4 12 2" xfId="34719" xr:uid="{00000000-0005-0000-0000-0000AD2F0000}"/>
    <cellStyle name="20% - Accent3 4 12 3" xfId="50620" xr:uid="{00000000-0005-0000-0000-0000AE2F0000}"/>
    <cellStyle name="20% - Accent3 4 13" xfId="29126" xr:uid="{00000000-0005-0000-0000-0000AF2F0000}"/>
    <cellStyle name="20% - Accent3 4 14" xfId="26413" xr:uid="{00000000-0005-0000-0000-0000B02F0000}"/>
    <cellStyle name="20% - Accent3 4 15" xfId="37459" xr:uid="{00000000-0005-0000-0000-0000B12F0000}"/>
    <cellStyle name="20% - Accent3 4 2" xfId="231" xr:uid="{00000000-0005-0000-0000-0000B22F0000}"/>
    <cellStyle name="20% - Accent3 4 2 10" xfId="3947" xr:uid="{00000000-0005-0000-0000-0000B32F0000}"/>
    <cellStyle name="20% - Accent3 4 2 10 2" xfId="17106" xr:uid="{00000000-0005-0000-0000-0000B42F0000}"/>
    <cellStyle name="20% - Accent3 4 2 10 2 2" xfId="54444" xr:uid="{00000000-0005-0000-0000-0000B52F0000}"/>
    <cellStyle name="20% - Accent3 4 2 10 3" xfId="32092" xr:uid="{00000000-0005-0000-0000-0000B62F0000}"/>
    <cellStyle name="20% - Accent3 4 2 10 4" xfId="41285" xr:uid="{00000000-0005-0000-0000-0000B72F0000}"/>
    <cellStyle name="20% - Accent3 4 2 11" xfId="13394" xr:uid="{00000000-0005-0000-0000-0000B82F0000}"/>
    <cellStyle name="20% - Accent3 4 2 11 2" xfId="34804" xr:uid="{00000000-0005-0000-0000-0000B92F0000}"/>
    <cellStyle name="20% - Accent3 4 2 11 3" xfId="50732" xr:uid="{00000000-0005-0000-0000-0000BA2F0000}"/>
    <cellStyle name="20% - Accent3 4 2 12" xfId="29211" xr:uid="{00000000-0005-0000-0000-0000BB2F0000}"/>
    <cellStyle name="20% - Accent3 4 2 13" xfId="26498" xr:uid="{00000000-0005-0000-0000-0000BC2F0000}"/>
    <cellStyle name="20% - Accent3 4 2 14" xfId="37571" xr:uid="{00000000-0005-0000-0000-0000BD2F0000}"/>
    <cellStyle name="20% - Accent3 4 2 2" xfId="652" xr:uid="{00000000-0005-0000-0000-0000BE2F0000}"/>
    <cellStyle name="20% - Accent3 4 2 2 2" xfId="1834" xr:uid="{00000000-0005-0000-0000-0000BF2F0000}"/>
    <cellStyle name="20% - Accent3 4 2 2 2 2" xfId="7908" xr:uid="{00000000-0005-0000-0000-0000C02F0000}"/>
    <cellStyle name="20% - Accent3 4 2 2 2 2 2" xfId="12631" xr:uid="{00000000-0005-0000-0000-0000C12F0000}"/>
    <cellStyle name="20% - Accent3 4 2 2 2 2 2 2" xfId="25790" xr:uid="{00000000-0005-0000-0000-0000C22F0000}"/>
    <cellStyle name="20% - Accent3 4 2 2 2 2 2 2 2" xfId="63128" xr:uid="{00000000-0005-0000-0000-0000C32F0000}"/>
    <cellStyle name="20% - Accent3 4 2 2 2 2 2 3" xfId="49969" xr:uid="{00000000-0005-0000-0000-0000C42F0000}"/>
    <cellStyle name="20% - Accent3 4 2 2 2 2 3" xfId="21067" xr:uid="{00000000-0005-0000-0000-0000C52F0000}"/>
    <cellStyle name="20% - Accent3 4 2 2 2 2 3 2" xfId="58405" xr:uid="{00000000-0005-0000-0000-0000C62F0000}"/>
    <cellStyle name="20% - Accent3 4 2 2 2 2 4" xfId="34086" xr:uid="{00000000-0005-0000-0000-0000C72F0000}"/>
    <cellStyle name="20% - Accent3 4 2 2 2 2 5" xfId="45246" xr:uid="{00000000-0005-0000-0000-0000C82F0000}"/>
    <cellStyle name="20% - Accent3 4 2 2 2 3" xfId="10271" xr:uid="{00000000-0005-0000-0000-0000C92F0000}"/>
    <cellStyle name="20% - Accent3 4 2 2 2 3 2" xfId="23430" xr:uid="{00000000-0005-0000-0000-0000CA2F0000}"/>
    <cellStyle name="20% - Accent3 4 2 2 2 3 2 2" xfId="60768" xr:uid="{00000000-0005-0000-0000-0000CB2F0000}"/>
    <cellStyle name="20% - Accent3 4 2 2 2 3 3" xfId="36798" xr:uid="{00000000-0005-0000-0000-0000CC2F0000}"/>
    <cellStyle name="20% - Accent3 4 2 2 2 3 4" xfId="47609" xr:uid="{00000000-0005-0000-0000-0000CD2F0000}"/>
    <cellStyle name="20% - Accent3 4 2 2 2 4" xfId="5548" xr:uid="{00000000-0005-0000-0000-0000CE2F0000}"/>
    <cellStyle name="20% - Accent3 4 2 2 2 4 2" xfId="18707" xr:uid="{00000000-0005-0000-0000-0000CF2F0000}"/>
    <cellStyle name="20% - Accent3 4 2 2 2 4 2 2" xfId="56045" xr:uid="{00000000-0005-0000-0000-0000D02F0000}"/>
    <cellStyle name="20% - Accent3 4 2 2 2 4 3" xfId="31374" xr:uid="{00000000-0005-0000-0000-0000D12F0000}"/>
    <cellStyle name="20% - Accent3 4 2 2 2 4 4" xfId="42886" xr:uid="{00000000-0005-0000-0000-0000D22F0000}"/>
    <cellStyle name="20% - Accent3 4 2 2 2 5" xfId="14995" xr:uid="{00000000-0005-0000-0000-0000D32F0000}"/>
    <cellStyle name="20% - Accent3 4 2 2 2 5 2" xfId="52333" xr:uid="{00000000-0005-0000-0000-0000D42F0000}"/>
    <cellStyle name="20% - Accent3 4 2 2 2 6" xfId="28492" xr:uid="{00000000-0005-0000-0000-0000D52F0000}"/>
    <cellStyle name="20% - Accent3 4 2 2 2 7" xfId="39172" xr:uid="{00000000-0005-0000-0000-0000D62F0000}"/>
    <cellStyle name="20% - Accent3 4 2 2 3" xfId="3183" xr:uid="{00000000-0005-0000-0000-0000D72F0000}"/>
    <cellStyle name="20% - Accent3 4 2 2 3 2" xfId="11451" xr:uid="{00000000-0005-0000-0000-0000D82F0000}"/>
    <cellStyle name="20% - Accent3 4 2 2 3 2 2" xfId="24610" xr:uid="{00000000-0005-0000-0000-0000D92F0000}"/>
    <cellStyle name="20% - Accent3 4 2 2 3 2 2 2" xfId="61948" xr:uid="{00000000-0005-0000-0000-0000DA2F0000}"/>
    <cellStyle name="20% - Accent3 4 2 2 3 2 3" xfId="48789" xr:uid="{00000000-0005-0000-0000-0000DB2F0000}"/>
    <cellStyle name="20% - Accent3 4 2 2 3 3" xfId="6728" xr:uid="{00000000-0005-0000-0000-0000DC2F0000}"/>
    <cellStyle name="20% - Accent3 4 2 2 3 3 2" xfId="19887" xr:uid="{00000000-0005-0000-0000-0000DD2F0000}"/>
    <cellStyle name="20% - Accent3 4 2 2 3 3 2 2" xfId="57225" xr:uid="{00000000-0005-0000-0000-0000DE2F0000}"/>
    <cellStyle name="20% - Accent3 4 2 2 3 3 3" xfId="44066" xr:uid="{00000000-0005-0000-0000-0000DF2F0000}"/>
    <cellStyle name="20% - Accent3 4 2 2 3 4" xfId="16344" xr:uid="{00000000-0005-0000-0000-0000E02F0000}"/>
    <cellStyle name="20% - Accent3 4 2 2 3 4 2" xfId="53682" xr:uid="{00000000-0005-0000-0000-0000E12F0000}"/>
    <cellStyle name="20% - Accent3 4 2 2 3 5" xfId="32737" xr:uid="{00000000-0005-0000-0000-0000E22F0000}"/>
    <cellStyle name="20% - Accent3 4 2 2 3 6" xfId="40521" xr:uid="{00000000-0005-0000-0000-0000E32F0000}"/>
    <cellStyle name="20% - Accent3 4 2 2 4" xfId="9091" xr:uid="{00000000-0005-0000-0000-0000E42F0000}"/>
    <cellStyle name="20% - Accent3 4 2 2 4 2" xfId="22250" xr:uid="{00000000-0005-0000-0000-0000E52F0000}"/>
    <cellStyle name="20% - Accent3 4 2 2 4 2 2" xfId="59588" xr:uid="{00000000-0005-0000-0000-0000E62F0000}"/>
    <cellStyle name="20% - Accent3 4 2 2 4 3" xfId="35449" xr:uid="{00000000-0005-0000-0000-0000E72F0000}"/>
    <cellStyle name="20% - Accent3 4 2 2 4 4" xfId="46429" xr:uid="{00000000-0005-0000-0000-0000E82F0000}"/>
    <cellStyle name="20% - Accent3 4 2 2 5" xfId="4368" xr:uid="{00000000-0005-0000-0000-0000E92F0000}"/>
    <cellStyle name="20% - Accent3 4 2 2 5 2" xfId="17527" xr:uid="{00000000-0005-0000-0000-0000EA2F0000}"/>
    <cellStyle name="20% - Accent3 4 2 2 5 2 2" xfId="54865" xr:uid="{00000000-0005-0000-0000-0000EB2F0000}"/>
    <cellStyle name="20% - Accent3 4 2 2 5 3" xfId="30025" xr:uid="{00000000-0005-0000-0000-0000EC2F0000}"/>
    <cellStyle name="20% - Accent3 4 2 2 5 4" xfId="41706" xr:uid="{00000000-0005-0000-0000-0000ED2F0000}"/>
    <cellStyle name="20% - Accent3 4 2 2 6" xfId="13815" xr:uid="{00000000-0005-0000-0000-0000EE2F0000}"/>
    <cellStyle name="20% - Accent3 4 2 2 6 2" xfId="51153" xr:uid="{00000000-0005-0000-0000-0000EF2F0000}"/>
    <cellStyle name="20% - Accent3 4 2 2 7" xfId="27143" xr:uid="{00000000-0005-0000-0000-0000F02F0000}"/>
    <cellStyle name="20% - Accent3 4 2 2 8" xfId="37992" xr:uid="{00000000-0005-0000-0000-0000F12F0000}"/>
    <cellStyle name="20% - Accent3 4 2 3" xfId="428" xr:uid="{00000000-0005-0000-0000-0000F22F0000}"/>
    <cellStyle name="20% - Accent3 4 2 3 2" xfId="1610" xr:uid="{00000000-0005-0000-0000-0000F32F0000}"/>
    <cellStyle name="20% - Accent3 4 2 3 2 2" xfId="7684" xr:uid="{00000000-0005-0000-0000-0000F42F0000}"/>
    <cellStyle name="20% - Accent3 4 2 3 2 2 2" xfId="12407" xr:uid="{00000000-0005-0000-0000-0000F52F0000}"/>
    <cellStyle name="20% - Accent3 4 2 3 2 2 2 2" xfId="25566" xr:uid="{00000000-0005-0000-0000-0000F62F0000}"/>
    <cellStyle name="20% - Accent3 4 2 3 2 2 2 2 2" xfId="62904" xr:uid="{00000000-0005-0000-0000-0000F72F0000}"/>
    <cellStyle name="20% - Accent3 4 2 3 2 2 2 3" xfId="49745" xr:uid="{00000000-0005-0000-0000-0000F82F0000}"/>
    <cellStyle name="20% - Accent3 4 2 3 2 2 3" xfId="20843" xr:uid="{00000000-0005-0000-0000-0000F92F0000}"/>
    <cellStyle name="20% - Accent3 4 2 3 2 2 3 2" xfId="58181" xr:uid="{00000000-0005-0000-0000-0000FA2F0000}"/>
    <cellStyle name="20% - Accent3 4 2 3 2 2 4" xfId="33862" xr:uid="{00000000-0005-0000-0000-0000FB2F0000}"/>
    <cellStyle name="20% - Accent3 4 2 3 2 2 5" xfId="45022" xr:uid="{00000000-0005-0000-0000-0000FC2F0000}"/>
    <cellStyle name="20% - Accent3 4 2 3 2 3" xfId="10047" xr:uid="{00000000-0005-0000-0000-0000FD2F0000}"/>
    <cellStyle name="20% - Accent3 4 2 3 2 3 2" xfId="23206" xr:uid="{00000000-0005-0000-0000-0000FE2F0000}"/>
    <cellStyle name="20% - Accent3 4 2 3 2 3 2 2" xfId="60544" xr:uid="{00000000-0005-0000-0000-0000FF2F0000}"/>
    <cellStyle name="20% - Accent3 4 2 3 2 3 3" xfId="36574" xr:uid="{00000000-0005-0000-0000-000000300000}"/>
    <cellStyle name="20% - Accent3 4 2 3 2 3 4" xfId="47385" xr:uid="{00000000-0005-0000-0000-000001300000}"/>
    <cellStyle name="20% - Accent3 4 2 3 2 4" xfId="5324" xr:uid="{00000000-0005-0000-0000-000002300000}"/>
    <cellStyle name="20% - Accent3 4 2 3 2 4 2" xfId="18483" xr:uid="{00000000-0005-0000-0000-000003300000}"/>
    <cellStyle name="20% - Accent3 4 2 3 2 4 2 2" xfId="55821" xr:uid="{00000000-0005-0000-0000-000004300000}"/>
    <cellStyle name="20% - Accent3 4 2 3 2 4 3" xfId="31150" xr:uid="{00000000-0005-0000-0000-000005300000}"/>
    <cellStyle name="20% - Accent3 4 2 3 2 4 4" xfId="42662" xr:uid="{00000000-0005-0000-0000-000006300000}"/>
    <cellStyle name="20% - Accent3 4 2 3 2 5" xfId="14771" xr:uid="{00000000-0005-0000-0000-000007300000}"/>
    <cellStyle name="20% - Accent3 4 2 3 2 5 2" xfId="52109" xr:uid="{00000000-0005-0000-0000-000008300000}"/>
    <cellStyle name="20% - Accent3 4 2 3 2 6" xfId="28268" xr:uid="{00000000-0005-0000-0000-000009300000}"/>
    <cellStyle name="20% - Accent3 4 2 3 2 7" xfId="38948" xr:uid="{00000000-0005-0000-0000-00000A300000}"/>
    <cellStyle name="20% - Accent3 4 2 3 3" xfId="2959" xr:uid="{00000000-0005-0000-0000-00000B300000}"/>
    <cellStyle name="20% - Accent3 4 2 3 3 2" xfId="11227" xr:uid="{00000000-0005-0000-0000-00000C300000}"/>
    <cellStyle name="20% - Accent3 4 2 3 3 2 2" xfId="24386" xr:uid="{00000000-0005-0000-0000-00000D300000}"/>
    <cellStyle name="20% - Accent3 4 2 3 3 2 2 2" xfId="61724" xr:uid="{00000000-0005-0000-0000-00000E300000}"/>
    <cellStyle name="20% - Accent3 4 2 3 3 2 3" xfId="48565" xr:uid="{00000000-0005-0000-0000-00000F300000}"/>
    <cellStyle name="20% - Accent3 4 2 3 3 3" xfId="6504" xr:uid="{00000000-0005-0000-0000-000010300000}"/>
    <cellStyle name="20% - Accent3 4 2 3 3 3 2" xfId="19663" xr:uid="{00000000-0005-0000-0000-000011300000}"/>
    <cellStyle name="20% - Accent3 4 2 3 3 3 2 2" xfId="57001" xr:uid="{00000000-0005-0000-0000-000012300000}"/>
    <cellStyle name="20% - Accent3 4 2 3 3 3 3" xfId="43842" xr:uid="{00000000-0005-0000-0000-000013300000}"/>
    <cellStyle name="20% - Accent3 4 2 3 3 4" xfId="16120" xr:uid="{00000000-0005-0000-0000-000014300000}"/>
    <cellStyle name="20% - Accent3 4 2 3 3 4 2" xfId="53458" xr:uid="{00000000-0005-0000-0000-000015300000}"/>
    <cellStyle name="20% - Accent3 4 2 3 3 5" xfId="32513" xr:uid="{00000000-0005-0000-0000-000016300000}"/>
    <cellStyle name="20% - Accent3 4 2 3 3 6" xfId="40297" xr:uid="{00000000-0005-0000-0000-000017300000}"/>
    <cellStyle name="20% - Accent3 4 2 3 4" xfId="8867" xr:uid="{00000000-0005-0000-0000-000018300000}"/>
    <cellStyle name="20% - Accent3 4 2 3 4 2" xfId="22026" xr:uid="{00000000-0005-0000-0000-000019300000}"/>
    <cellStyle name="20% - Accent3 4 2 3 4 2 2" xfId="59364" xr:uid="{00000000-0005-0000-0000-00001A300000}"/>
    <cellStyle name="20% - Accent3 4 2 3 4 3" xfId="35225" xr:uid="{00000000-0005-0000-0000-00001B300000}"/>
    <cellStyle name="20% - Accent3 4 2 3 4 4" xfId="46205" xr:uid="{00000000-0005-0000-0000-00001C300000}"/>
    <cellStyle name="20% - Accent3 4 2 3 5" xfId="4144" xr:uid="{00000000-0005-0000-0000-00001D300000}"/>
    <cellStyle name="20% - Accent3 4 2 3 5 2" xfId="17303" xr:uid="{00000000-0005-0000-0000-00001E300000}"/>
    <cellStyle name="20% - Accent3 4 2 3 5 2 2" xfId="54641" xr:uid="{00000000-0005-0000-0000-00001F300000}"/>
    <cellStyle name="20% - Accent3 4 2 3 5 3" xfId="29801" xr:uid="{00000000-0005-0000-0000-000020300000}"/>
    <cellStyle name="20% - Accent3 4 2 3 5 4" xfId="41482" xr:uid="{00000000-0005-0000-0000-000021300000}"/>
    <cellStyle name="20% - Accent3 4 2 3 6" xfId="13591" xr:uid="{00000000-0005-0000-0000-000022300000}"/>
    <cellStyle name="20% - Accent3 4 2 3 6 2" xfId="50929" xr:uid="{00000000-0005-0000-0000-000023300000}"/>
    <cellStyle name="20% - Accent3 4 2 3 7" xfId="26919" xr:uid="{00000000-0005-0000-0000-000024300000}"/>
    <cellStyle name="20% - Accent3 4 2 3 8" xfId="37768" xr:uid="{00000000-0005-0000-0000-000025300000}"/>
    <cellStyle name="20% - Accent3 4 2 4" xfId="849" xr:uid="{00000000-0005-0000-0000-000026300000}"/>
    <cellStyle name="20% - Accent3 4 2 4 2" xfId="2031" xr:uid="{00000000-0005-0000-0000-000027300000}"/>
    <cellStyle name="20% - Accent3 4 2 4 2 2" xfId="8105" xr:uid="{00000000-0005-0000-0000-000028300000}"/>
    <cellStyle name="20% - Accent3 4 2 4 2 2 2" xfId="12828" xr:uid="{00000000-0005-0000-0000-000029300000}"/>
    <cellStyle name="20% - Accent3 4 2 4 2 2 2 2" xfId="25987" xr:uid="{00000000-0005-0000-0000-00002A300000}"/>
    <cellStyle name="20% - Accent3 4 2 4 2 2 2 2 2" xfId="63325" xr:uid="{00000000-0005-0000-0000-00002B300000}"/>
    <cellStyle name="20% - Accent3 4 2 4 2 2 2 3" xfId="50166" xr:uid="{00000000-0005-0000-0000-00002C300000}"/>
    <cellStyle name="20% - Accent3 4 2 4 2 2 3" xfId="21264" xr:uid="{00000000-0005-0000-0000-00002D300000}"/>
    <cellStyle name="20% - Accent3 4 2 4 2 2 3 2" xfId="58602" xr:uid="{00000000-0005-0000-0000-00002E300000}"/>
    <cellStyle name="20% - Accent3 4 2 4 2 2 4" xfId="34283" xr:uid="{00000000-0005-0000-0000-00002F300000}"/>
    <cellStyle name="20% - Accent3 4 2 4 2 2 5" xfId="45443" xr:uid="{00000000-0005-0000-0000-000030300000}"/>
    <cellStyle name="20% - Accent3 4 2 4 2 3" xfId="10468" xr:uid="{00000000-0005-0000-0000-000031300000}"/>
    <cellStyle name="20% - Accent3 4 2 4 2 3 2" xfId="23627" xr:uid="{00000000-0005-0000-0000-000032300000}"/>
    <cellStyle name="20% - Accent3 4 2 4 2 3 2 2" xfId="60965" xr:uid="{00000000-0005-0000-0000-000033300000}"/>
    <cellStyle name="20% - Accent3 4 2 4 2 3 3" xfId="36995" xr:uid="{00000000-0005-0000-0000-000034300000}"/>
    <cellStyle name="20% - Accent3 4 2 4 2 3 4" xfId="47806" xr:uid="{00000000-0005-0000-0000-000035300000}"/>
    <cellStyle name="20% - Accent3 4 2 4 2 4" xfId="5745" xr:uid="{00000000-0005-0000-0000-000036300000}"/>
    <cellStyle name="20% - Accent3 4 2 4 2 4 2" xfId="18904" xr:uid="{00000000-0005-0000-0000-000037300000}"/>
    <cellStyle name="20% - Accent3 4 2 4 2 4 2 2" xfId="56242" xr:uid="{00000000-0005-0000-0000-000038300000}"/>
    <cellStyle name="20% - Accent3 4 2 4 2 4 3" xfId="31571" xr:uid="{00000000-0005-0000-0000-000039300000}"/>
    <cellStyle name="20% - Accent3 4 2 4 2 4 4" xfId="43083" xr:uid="{00000000-0005-0000-0000-00003A300000}"/>
    <cellStyle name="20% - Accent3 4 2 4 2 5" xfId="15192" xr:uid="{00000000-0005-0000-0000-00003B300000}"/>
    <cellStyle name="20% - Accent3 4 2 4 2 5 2" xfId="52530" xr:uid="{00000000-0005-0000-0000-00003C300000}"/>
    <cellStyle name="20% - Accent3 4 2 4 2 6" xfId="28689" xr:uid="{00000000-0005-0000-0000-00003D300000}"/>
    <cellStyle name="20% - Accent3 4 2 4 2 7" xfId="39369" xr:uid="{00000000-0005-0000-0000-00003E300000}"/>
    <cellStyle name="20% - Accent3 4 2 4 3" xfId="3380" xr:uid="{00000000-0005-0000-0000-00003F300000}"/>
    <cellStyle name="20% - Accent3 4 2 4 3 2" xfId="11648" xr:uid="{00000000-0005-0000-0000-000040300000}"/>
    <cellStyle name="20% - Accent3 4 2 4 3 2 2" xfId="24807" xr:uid="{00000000-0005-0000-0000-000041300000}"/>
    <cellStyle name="20% - Accent3 4 2 4 3 2 2 2" xfId="62145" xr:uid="{00000000-0005-0000-0000-000042300000}"/>
    <cellStyle name="20% - Accent3 4 2 4 3 2 3" xfId="48986" xr:uid="{00000000-0005-0000-0000-000043300000}"/>
    <cellStyle name="20% - Accent3 4 2 4 3 3" xfId="6925" xr:uid="{00000000-0005-0000-0000-000044300000}"/>
    <cellStyle name="20% - Accent3 4 2 4 3 3 2" xfId="20084" xr:uid="{00000000-0005-0000-0000-000045300000}"/>
    <cellStyle name="20% - Accent3 4 2 4 3 3 2 2" xfId="57422" xr:uid="{00000000-0005-0000-0000-000046300000}"/>
    <cellStyle name="20% - Accent3 4 2 4 3 3 3" xfId="44263" xr:uid="{00000000-0005-0000-0000-000047300000}"/>
    <cellStyle name="20% - Accent3 4 2 4 3 4" xfId="16541" xr:uid="{00000000-0005-0000-0000-000048300000}"/>
    <cellStyle name="20% - Accent3 4 2 4 3 4 2" xfId="53879" xr:uid="{00000000-0005-0000-0000-000049300000}"/>
    <cellStyle name="20% - Accent3 4 2 4 3 5" xfId="32934" xr:uid="{00000000-0005-0000-0000-00004A300000}"/>
    <cellStyle name="20% - Accent3 4 2 4 3 6" xfId="40718" xr:uid="{00000000-0005-0000-0000-00004B300000}"/>
    <cellStyle name="20% - Accent3 4 2 4 4" xfId="9288" xr:uid="{00000000-0005-0000-0000-00004C300000}"/>
    <cellStyle name="20% - Accent3 4 2 4 4 2" xfId="22447" xr:uid="{00000000-0005-0000-0000-00004D300000}"/>
    <cellStyle name="20% - Accent3 4 2 4 4 2 2" xfId="59785" xr:uid="{00000000-0005-0000-0000-00004E300000}"/>
    <cellStyle name="20% - Accent3 4 2 4 4 3" xfId="35646" xr:uid="{00000000-0005-0000-0000-00004F300000}"/>
    <cellStyle name="20% - Accent3 4 2 4 4 4" xfId="46626" xr:uid="{00000000-0005-0000-0000-000050300000}"/>
    <cellStyle name="20% - Accent3 4 2 4 5" xfId="4565" xr:uid="{00000000-0005-0000-0000-000051300000}"/>
    <cellStyle name="20% - Accent3 4 2 4 5 2" xfId="17724" xr:uid="{00000000-0005-0000-0000-000052300000}"/>
    <cellStyle name="20% - Accent3 4 2 4 5 2 2" xfId="55062" xr:uid="{00000000-0005-0000-0000-000053300000}"/>
    <cellStyle name="20% - Accent3 4 2 4 5 3" xfId="30222" xr:uid="{00000000-0005-0000-0000-000054300000}"/>
    <cellStyle name="20% - Accent3 4 2 4 5 4" xfId="41903" xr:uid="{00000000-0005-0000-0000-000055300000}"/>
    <cellStyle name="20% - Accent3 4 2 4 6" xfId="14012" xr:uid="{00000000-0005-0000-0000-000056300000}"/>
    <cellStyle name="20% - Accent3 4 2 4 6 2" xfId="51350" xr:uid="{00000000-0005-0000-0000-000057300000}"/>
    <cellStyle name="20% - Accent3 4 2 4 7" xfId="27340" xr:uid="{00000000-0005-0000-0000-000058300000}"/>
    <cellStyle name="20% - Accent3 4 2 4 8" xfId="38189" xr:uid="{00000000-0005-0000-0000-000059300000}"/>
    <cellStyle name="20% - Accent3 4 2 5" xfId="1018" xr:uid="{00000000-0005-0000-0000-00005A300000}"/>
    <cellStyle name="20% - Accent3 4 2 5 2" xfId="2200" xr:uid="{00000000-0005-0000-0000-00005B300000}"/>
    <cellStyle name="20% - Accent3 4 2 5 2 2" xfId="8274" xr:uid="{00000000-0005-0000-0000-00005C300000}"/>
    <cellStyle name="20% - Accent3 4 2 5 2 2 2" xfId="12997" xr:uid="{00000000-0005-0000-0000-00005D300000}"/>
    <cellStyle name="20% - Accent3 4 2 5 2 2 2 2" xfId="26156" xr:uid="{00000000-0005-0000-0000-00005E300000}"/>
    <cellStyle name="20% - Accent3 4 2 5 2 2 2 2 2" xfId="63494" xr:uid="{00000000-0005-0000-0000-00005F300000}"/>
    <cellStyle name="20% - Accent3 4 2 5 2 2 2 3" xfId="50335" xr:uid="{00000000-0005-0000-0000-000060300000}"/>
    <cellStyle name="20% - Accent3 4 2 5 2 2 3" xfId="21433" xr:uid="{00000000-0005-0000-0000-000061300000}"/>
    <cellStyle name="20% - Accent3 4 2 5 2 2 3 2" xfId="58771" xr:uid="{00000000-0005-0000-0000-000062300000}"/>
    <cellStyle name="20% - Accent3 4 2 5 2 2 4" xfId="34452" xr:uid="{00000000-0005-0000-0000-000063300000}"/>
    <cellStyle name="20% - Accent3 4 2 5 2 2 5" xfId="45612" xr:uid="{00000000-0005-0000-0000-000064300000}"/>
    <cellStyle name="20% - Accent3 4 2 5 2 3" xfId="10637" xr:uid="{00000000-0005-0000-0000-000065300000}"/>
    <cellStyle name="20% - Accent3 4 2 5 2 3 2" xfId="23796" xr:uid="{00000000-0005-0000-0000-000066300000}"/>
    <cellStyle name="20% - Accent3 4 2 5 2 3 2 2" xfId="61134" xr:uid="{00000000-0005-0000-0000-000067300000}"/>
    <cellStyle name="20% - Accent3 4 2 5 2 3 3" xfId="37164" xr:uid="{00000000-0005-0000-0000-000068300000}"/>
    <cellStyle name="20% - Accent3 4 2 5 2 3 4" xfId="47975" xr:uid="{00000000-0005-0000-0000-000069300000}"/>
    <cellStyle name="20% - Accent3 4 2 5 2 4" xfId="5914" xr:uid="{00000000-0005-0000-0000-00006A300000}"/>
    <cellStyle name="20% - Accent3 4 2 5 2 4 2" xfId="19073" xr:uid="{00000000-0005-0000-0000-00006B300000}"/>
    <cellStyle name="20% - Accent3 4 2 5 2 4 2 2" xfId="56411" xr:uid="{00000000-0005-0000-0000-00006C300000}"/>
    <cellStyle name="20% - Accent3 4 2 5 2 4 3" xfId="31740" xr:uid="{00000000-0005-0000-0000-00006D300000}"/>
    <cellStyle name="20% - Accent3 4 2 5 2 4 4" xfId="43252" xr:uid="{00000000-0005-0000-0000-00006E300000}"/>
    <cellStyle name="20% - Accent3 4 2 5 2 5" xfId="15361" xr:uid="{00000000-0005-0000-0000-00006F300000}"/>
    <cellStyle name="20% - Accent3 4 2 5 2 5 2" xfId="52699" xr:uid="{00000000-0005-0000-0000-000070300000}"/>
    <cellStyle name="20% - Accent3 4 2 5 2 6" xfId="28858" xr:uid="{00000000-0005-0000-0000-000071300000}"/>
    <cellStyle name="20% - Accent3 4 2 5 2 7" xfId="39538" xr:uid="{00000000-0005-0000-0000-000072300000}"/>
    <cellStyle name="20% - Accent3 4 2 5 3" xfId="3549" xr:uid="{00000000-0005-0000-0000-000073300000}"/>
    <cellStyle name="20% - Accent3 4 2 5 3 2" xfId="11817" xr:uid="{00000000-0005-0000-0000-000074300000}"/>
    <cellStyle name="20% - Accent3 4 2 5 3 2 2" xfId="24976" xr:uid="{00000000-0005-0000-0000-000075300000}"/>
    <cellStyle name="20% - Accent3 4 2 5 3 2 2 2" xfId="62314" xr:uid="{00000000-0005-0000-0000-000076300000}"/>
    <cellStyle name="20% - Accent3 4 2 5 3 2 3" xfId="49155" xr:uid="{00000000-0005-0000-0000-000077300000}"/>
    <cellStyle name="20% - Accent3 4 2 5 3 3" xfId="7094" xr:uid="{00000000-0005-0000-0000-000078300000}"/>
    <cellStyle name="20% - Accent3 4 2 5 3 3 2" xfId="20253" xr:uid="{00000000-0005-0000-0000-000079300000}"/>
    <cellStyle name="20% - Accent3 4 2 5 3 3 2 2" xfId="57591" xr:uid="{00000000-0005-0000-0000-00007A300000}"/>
    <cellStyle name="20% - Accent3 4 2 5 3 3 3" xfId="44432" xr:uid="{00000000-0005-0000-0000-00007B300000}"/>
    <cellStyle name="20% - Accent3 4 2 5 3 4" xfId="16710" xr:uid="{00000000-0005-0000-0000-00007C300000}"/>
    <cellStyle name="20% - Accent3 4 2 5 3 4 2" xfId="54048" xr:uid="{00000000-0005-0000-0000-00007D300000}"/>
    <cellStyle name="20% - Accent3 4 2 5 3 5" xfId="33103" xr:uid="{00000000-0005-0000-0000-00007E300000}"/>
    <cellStyle name="20% - Accent3 4 2 5 3 6" xfId="40887" xr:uid="{00000000-0005-0000-0000-00007F300000}"/>
    <cellStyle name="20% - Accent3 4 2 5 4" xfId="9457" xr:uid="{00000000-0005-0000-0000-000080300000}"/>
    <cellStyle name="20% - Accent3 4 2 5 4 2" xfId="22616" xr:uid="{00000000-0005-0000-0000-000081300000}"/>
    <cellStyle name="20% - Accent3 4 2 5 4 2 2" xfId="59954" xr:uid="{00000000-0005-0000-0000-000082300000}"/>
    <cellStyle name="20% - Accent3 4 2 5 4 3" xfId="35815" xr:uid="{00000000-0005-0000-0000-000083300000}"/>
    <cellStyle name="20% - Accent3 4 2 5 4 4" xfId="46795" xr:uid="{00000000-0005-0000-0000-000084300000}"/>
    <cellStyle name="20% - Accent3 4 2 5 5" xfId="4734" xr:uid="{00000000-0005-0000-0000-000085300000}"/>
    <cellStyle name="20% - Accent3 4 2 5 5 2" xfId="17893" xr:uid="{00000000-0005-0000-0000-000086300000}"/>
    <cellStyle name="20% - Accent3 4 2 5 5 2 2" xfId="55231" xr:uid="{00000000-0005-0000-0000-000087300000}"/>
    <cellStyle name="20% - Accent3 4 2 5 5 3" xfId="30391" xr:uid="{00000000-0005-0000-0000-000088300000}"/>
    <cellStyle name="20% - Accent3 4 2 5 5 4" xfId="42072" xr:uid="{00000000-0005-0000-0000-000089300000}"/>
    <cellStyle name="20% - Accent3 4 2 5 6" xfId="14181" xr:uid="{00000000-0005-0000-0000-00008A300000}"/>
    <cellStyle name="20% - Accent3 4 2 5 6 2" xfId="51519" xr:uid="{00000000-0005-0000-0000-00008B300000}"/>
    <cellStyle name="20% - Accent3 4 2 5 7" xfId="27509" xr:uid="{00000000-0005-0000-0000-00008C300000}"/>
    <cellStyle name="20% - Accent3 4 2 5 8" xfId="38358" xr:uid="{00000000-0005-0000-0000-00008D300000}"/>
    <cellStyle name="20% - Accent3 4 2 6" xfId="1189" xr:uid="{00000000-0005-0000-0000-00008E300000}"/>
    <cellStyle name="20% - Accent3 4 2 6 2" xfId="2369" xr:uid="{00000000-0005-0000-0000-00008F300000}"/>
    <cellStyle name="20% - Accent3 4 2 6 2 2" xfId="8443" xr:uid="{00000000-0005-0000-0000-000090300000}"/>
    <cellStyle name="20% - Accent3 4 2 6 2 2 2" xfId="13166" xr:uid="{00000000-0005-0000-0000-000091300000}"/>
    <cellStyle name="20% - Accent3 4 2 6 2 2 2 2" xfId="26325" xr:uid="{00000000-0005-0000-0000-000092300000}"/>
    <cellStyle name="20% - Accent3 4 2 6 2 2 2 2 2" xfId="63663" xr:uid="{00000000-0005-0000-0000-000093300000}"/>
    <cellStyle name="20% - Accent3 4 2 6 2 2 2 3" xfId="50504" xr:uid="{00000000-0005-0000-0000-000094300000}"/>
    <cellStyle name="20% - Accent3 4 2 6 2 2 3" xfId="21602" xr:uid="{00000000-0005-0000-0000-000095300000}"/>
    <cellStyle name="20% - Accent3 4 2 6 2 2 3 2" xfId="58940" xr:uid="{00000000-0005-0000-0000-000096300000}"/>
    <cellStyle name="20% - Accent3 4 2 6 2 2 4" xfId="34621" xr:uid="{00000000-0005-0000-0000-000097300000}"/>
    <cellStyle name="20% - Accent3 4 2 6 2 2 5" xfId="45781" xr:uid="{00000000-0005-0000-0000-000098300000}"/>
    <cellStyle name="20% - Accent3 4 2 6 2 3" xfId="10806" xr:uid="{00000000-0005-0000-0000-000099300000}"/>
    <cellStyle name="20% - Accent3 4 2 6 2 3 2" xfId="23965" xr:uid="{00000000-0005-0000-0000-00009A300000}"/>
    <cellStyle name="20% - Accent3 4 2 6 2 3 2 2" xfId="61303" xr:uid="{00000000-0005-0000-0000-00009B300000}"/>
    <cellStyle name="20% - Accent3 4 2 6 2 3 3" xfId="37333" xr:uid="{00000000-0005-0000-0000-00009C300000}"/>
    <cellStyle name="20% - Accent3 4 2 6 2 3 4" xfId="48144" xr:uid="{00000000-0005-0000-0000-00009D300000}"/>
    <cellStyle name="20% - Accent3 4 2 6 2 4" xfId="6083" xr:uid="{00000000-0005-0000-0000-00009E300000}"/>
    <cellStyle name="20% - Accent3 4 2 6 2 4 2" xfId="19242" xr:uid="{00000000-0005-0000-0000-00009F300000}"/>
    <cellStyle name="20% - Accent3 4 2 6 2 4 2 2" xfId="56580" xr:uid="{00000000-0005-0000-0000-0000A0300000}"/>
    <cellStyle name="20% - Accent3 4 2 6 2 4 3" xfId="31909" xr:uid="{00000000-0005-0000-0000-0000A1300000}"/>
    <cellStyle name="20% - Accent3 4 2 6 2 4 4" xfId="43421" xr:uid="{00000000-0005-0000-0000-0000A2300000}"/>
    <cellStyle name="20% - Accent3 4 2 6 2 5" xfId="15530" xr:uid="{00000000-0005-0000-0000-0000A3300000}"/>
    <cellStyle name="20% - Accent3 4 2 6 2 5 2" xfId="52868" xr:uid="{00000000-0005-0000-0000-0000A4300000}"/>
    <cellStyle name="20% - Accent3 4 2 6 2 6" xfId="29027" xr:uid="{00000000-0005-0000-0000-0000A5300000}"/>
    <cellStyle name="20% - Accent3 4 2 6 2 7" xfId="39707" xr:uid="{00000000-0005-0000-0000-0000A6300000}"/>
    <cellStyle name="20% - Accent3 4 2 6 3" xfId="3718" xr:uid="{00000000-0005-0000-0000-0000A7300000}"/>
    <cellStyle name="20% - Accent3 4 2 6 3 2" xfId="11986" xr:uid="{00000000-0005-0000-0000-0000A8300000}"/>
    <cellStyle name="20% - Accent3 4 2 6 3 2 2" xfId="25145" xr:uid="{00000000-0005-0000-0000-0000A9300000}"/>
    <cellStyle name="20% - Accent3 4 2 6 3 2 2 2" xfId="62483" xr:uid="{00000000-0005-0000-0000-0000AA300000}"/>
    <cellStyle name="20% - Accent3 4 2 6 3 2 3" xfId="49324" xr:uid="{00000000-0005-0000-0000-0000AB300000}"/>
    <cellStyle name="20% - Accent3 4 2 6 3 3" xfId="7263" xr:uid="{00000000-0005-0000-0000-0000AC300000}"/>
    <cellStyle name="20% - Accent3 4 2 6 3 3 2" xfId="20422" xr:uid="{00000000-0005-0000-0000-0000AD300000}"/>
    <cellStyle name="20% - Accent3 4 2 6 3 3 2 2" xfId="57760" xr:uid="{00000000-0005-0000-0000-0000AE300000}"/>
    <cellStyle name="20% - Accent3 4 2 6 3 3 3" xfId="44601" xr:uid="{00000000-0005-0000-0000-0000AF300000}"/>
    <cellStyle name="20% - Accent3 4 2 6 3 4" xfId="16879" xr:uid="{00000000-0005-0000-0000-0000B0300000}"/>
    <cellStyle name="20% - Accent3 4 2 6 3 4 2" xfId="54217" xr:uid="{00000000-0005-0000-0000-0000B1300000}"/>
    <cellStyle name="20% - Accent3 4 2 6 3 5" xfId="33272" xr:uid="{00000000-0005-0000-0000-0000B2300000}"/>
    <cellStyle name="20% - Accent3 4 2 6 3 6" xfId="41056" xr:uid="{00000000-0005-0000-0000-0000B3300000}"/>
    <cellStyle name="20% - Accent3 4 2 6 4" xfId="9626" xr:uid="{00000000-0005-0000-0000-0000B4300000}"/>
    <cellStyle name="20% - Accent3 4 2 6 4 2" xfId="22785" xr:uid="{00000000-0005-0000-0000-0000B5300000}"/>
    <cellStyle name="20% - Accent3 4 2 6 4 2 2" xfId="60123" xr:uid="{00000000-0005-0000-0000-0000B6300000}"/>
    <cellStyle name="20% - Accent3 4 2 6 4 3" xfId="35984" xr:uid="{00000000-0005-0000-0000-0000B7300000}"/>
    <cellStyle name="20% - Accent3 4 2 6 4 4" xfId="46964" xr:uid="{00000000-0005-0000-0000-0000B8300000}"/>
    <cellStyle name="20% - Accent3 4 2 6 5" xfId="4903" xr:uid="{00000000-0005-0000-0000-0000B9300000}"/>
    <cellStyle name="20% - Accent3 4 2 6 5 2" xfId="18062" xr:uid="{00000000-0005-0000-0000-0000BA300000}"/>
    <cellStyle name="20% - Accent3 4 2 6 5 2 2" xfId="55400" xr:uid="{00000000-0005-0000-0000-0000BB300000}"/>
    <cellStyle name="20% - Accent3 4 2 6 5 3" xfId="30560" xr:uid="{00000000-0005-0000-0000-0000BC300000}"/>
    <cellStyle name="20% - Accent3 4 2 6 5 4" xfId="42241" xr:uid="{00000000-0005-0000-0000-0000BD300000}"/>
    <cellStyle name="20% - Accent3 4 2 6 6" xfId="14350" xr:uid="{00000000-0005-0000-0000-0000BE300000}"/>
    <cellStyle name="20% - Accent3 4 2 6 6 2" xfId="51688" xr:uid="{00000000-0005-0000-0000-0000BF300000}"/>
    <cellStyle name="20% - Accent3 4 2 6 7" xfId="27678" xr:uid="{00000000-0005-0000-0000-0000C0300000}"/>
    <cellStyle name="20% - Accent3 4 2 6 8" xfId="38527" xr:uid="{00000000-0005-0000-0000-0000C1300000}"/>
    <cellStyle name="20% - Accent3 4 2 7" xfId="1413" xr:uid="{00000000-0005-0000-0000-0000C2300000}"/>
    <cellStyle name="20% - Accent3 4 2 7 2" xfId="2762" xr:uid="{00000000-0005-0000-0000-0000C3300000}"/>
    <cellStyle name="20% - Accent3 4 2 7 2 2" xfId="12210" xr:uid="{00000000-0005-0000-0000-0000C4300000}"/>
    <cellStyle name="20% - Accent3 4 2 7 2 2 2" xfId="25369" xr:uid="{00000000-0005-0000-0000-0000C5300000}"/>
    <cellStyle name="20% - Accent3 4 2 7 2 2 2 2" xfId="62707" xr:uid="{00000000-0005-0000-0000-0000C6300000}"/>
    <cellStyle name="20% - Accent3 4 2 7 2 2 3" xfId="33665" xr:uid="{00000000-0005-0000-0000-0000C7300000}"/>
    <cellStyle name="20% - Accent3 4 2 7 2 2 4" xfId="49548" xr:uid="{00000000-0005-0000-0000-0000C8300000}"/>
    <cellStyle name="20% - Accent3 4 2 7 2 3" xfId="7487" xr:uid="{00000000-0005-0000-0000-0000C9300000}"/>
    <cellStyle name="20% - Accent3 4 2 7 2 3 2" xfId="20646" xr:uid="{00000000-0005-0000-0000-0000CA300000}"/>
    <cellStyle name="20% - Accent3 4 2 7 2 3 2 2" xfId="57984" xr:uid="{00000000-0005-0000-0000-0000CB300000}"/>
    <cellStyle name="20% - Accent3 4 2 7 2 3 3" xfId="36377" xr:uid="{00000000-0005-0000-0000-0000CC300000}"/>
    <cellStyle name="20% - Accent3 4 2 7 2 3 4" xfId="44825" xr:uid="{00000000-0005-0000-0000-0000CD300000}"/>
    <cellStyle name="20% - Accent3 4 2 7 2 4" xfId="15923" xr:uid="{00000000-0005-0000-0000-0000CE300000}"/>
    <cellStyle name="20% - Accent3 4 2 7 2 4 2" xfId="30953" xr:uid="{00000000-0005-0000-0000-0000CF300000}"/>
    <cellStyle name="20% - Accent3 4 2 7 2 4 3" xfId="53261" xr:uid="{00000000-0005-0000-0000-0000D0300000}"/>
    <cellStyle name="20% - Accent3 4 2 7 2 5" xfId="28071" xr:uid="{00000000-0005-0000-0000-0000D1300000}"/>
    <cellStyle name="20% - Accent3 4 2 7 2 6" xfId="40100" xr:uid="{00000000-0005-0000-0000-0000D2300000}"/>
    <cellStyle name="20% - Accent3 4 2 7 3" xfId="9850" xr:uid="{00000000-0005-0000-0000-0000D3300000}"/>
    <cellStyle name="20% - Accent3 4 2 7 3 2" xfId="23009" xr:uid="{00000000-0005-0000-0000-0000D4300000}"/>
    <cellStyle name="20% - Accent3 4 2 7 3 2 2" xfId="60347" xr:uid="{00000000-0005-0000-0000-0000D5300000}"/>
    <cellStyle name="20% - Accent3 4 2 7 3 3" xfId="32316" xr:uid="{00000000-0005-0000-0000-0000D6300000}"/>
    <cellStyle name="20% - Accent3 4 2 7 3 4" xfId="47188" xr:uid="{00000000-0005-0000-0000-0000D7300000}"/>
    <cellStyle name="20% - Accent3 4 2 7 4" xfId="5127" xr:uid="{00000000-0005-0000-0000-0000D8300000}"/>
    <cellStyle name="20% - Accent3 4 2 7 4 2" xfId="18286" xr:uid="{00000000-0005-0000-0000-0000D9300000}"/>
    <cellStyle name="20% - Accent3 4 2 7 4 2 2" xfId="55624" xr:uid="{00000000-0005-0000-0000-0000DA300000}"/>
    <cellStyle name="20% - Accent3 4 2 7 4 3" xfId="35028" xr:uid="{00000000-0005-0000-0000-0000DB300000}"/>
    <cellStyle name="20% - Accent3 4 2 7 4 4" xfId="42465" xr:uid="{00000000-0005-0000-0000-0000DC300000}"/>
    <cellStyle name="20% - Accent3 4 2 7 5" xfId="14574" xr:uid="{00000000-0005-0000-0000-0000DD300000}"/>
    <cellStyle name="20% - Accent3 4 2 7 5 2" xfId="29604" xr:uid="{00000000-0005-0000-0000-0000DE300000}"/>
    <cellStyle name="20% - Accent3 4 2 7 5 3" xfId="51912" xr:uid="{00000000-0005-0000-0000-0000DF300000}"/>
    <cellStyle name="20% - Accent3 4 2 7 6" xfId="26722" xr:uid="{00000000-0005-0000-0000-0000E0300000}"/>
    <cellStyle name="20% - Accent3 4 2 7 7" xfId="38751" xr:uid="{00000000-0005-0000-0000-0000E1300000}"/>
    <cellStyle name="20% - Accent3 4 2 8" xfId="2538" xr:uid="{00000000-0005-0000-0000-0000E2300000}"/>
    <cellStyle name="20% - Accent3 4 2 8 2" xfId="11030" xr:uid="{00000000-0005-0000-0000-0000E3300000}"/>
    <cellStyle name="20% - Accent3 4 2 8 2 2" xfId="24189" xr:uid="{00000000-0005-0000-0000-0000E4300000}"/>
    <cellStyle name="20% - Accent3 4 2 8 2 2 2" xfId="61527" xr:uid="{00000000-0005-0000-0000-0000E5300000}"/>
    <cellStyle name="20% - Accent3 4 2 8 2 3" xfId="33441" xr:uid="{00000000-0005-0000-0000-0000E6300000}"/>
    <cellStyle name="20% - Accent3 4 2 8 2 4" xfId="48368" xr:uid="{00000000-0005-0000-0000-0000E7300000}"/>
    <cellStyle name="20% - Accent3 4 2 8 3" xfId="6307" xr:uid="{00000000-0005-0000-0000-0000E8300000}"/>
    <cellStyle name="20% - Accent3 4 2 8 3 2" xfId="19466" xr:uid="{00000000-0005-0000-0000-0000E9300000}"/>
    <cellStyle name="20% - Accent3 4 2 8 3 2 2" xfId="56804" xr:uid="{00000000-0005-0000-0000-0000EA300000}"/>
    <cellStyle name="20% - Accent3 4 2 8 3 3" xfId="36153" xr:uid="{00000000-0005-0000-0000-0000EB300000}"/>
    <cellStyle name="20% - Accent3 4 2 8 3 4" xfId="43645" xr:uid="{00000000-0005-0000-0000-0000EC300000}"/>
    <cellStyle name="20% - Accent3 4 2 8 4" xfId="15699" xr:uid="{00000000-0005-0000-0000-0000ED300000}"/>
    <cellStyle name="20% - Accent3 4 2 8 4 2" xfId="30729" xr:uid="{00000000-0005-0000-0000-0000EE300000}"/>
    <cellStyle name="20% - Accent3 4 2 8 4 3" xfId="53037" xr:uid="{00000000-0005-0000-0000-0000EF300000}"/>
    <cellStyle name="20% - Accent3 4 2 8 5" xfId="27847" xr:uid="{00000000-0005-0000-0000-0000F0300000}"/>
    <cellStyle name="20% - Accent3 4 2 8 6" xfId="39876" xr:uid="{00000000-0005-0000-0000-0000F1300000}"/>
    <cellStyle name="20% - Accent3 4 2 9" xfId="8670" xr:uid="{00000000-0005-0000-0000-0000F2300000}"/>
    <cellStyle name="20% - Accent3 4 2 9 2" xfId="21829" xr:uid="{00000000-0005-0000-0000-0000F3300000}"/>
    <cellStyle name="20% - Accent3 4 2 9 2 2" xfId="59167" xr:uid="{00000000-0005-0000-0000-0000F4300000}"/>
    <cellStyle name="20% - Accent3 4 2 9 3" xfId="29380" xr:uid="{00000000-0005-0000-0000-0000F5300000}"/>
    <cellStyle name="20% - Accent3 4 2 9 4" xfId="46008" xr:uid="{00000000-0005-0000-0000-0000F6300000}"/>
    <cellStyle name="20% - Accent3 4 3" xfId="540" xr:uid="{00000000-0005-0000-0000-0000F7300000}"/>
    <cellStyle name="20% - Accent3 4 3 2" xfId="1722" xr:uid="{00000000-0005-0000-0000-0000F8300000}"/>
    <cellStyle name="20% - Accent3 4 3 2 2" xfId="7796" xr:uid="{00000000-0005-0000-0000-0000F9300000}"/>
    <cellStyle name="20% - Accent3 4 3 2 2 2" xfId="12519" xr:uid="{00000000-0005-0000-0000-0000FA300000}"/>
    <cellStyle name="20% - Accent3 4 3 2 2 2 2" xfId="25678" xr:uid="{00000000-0005-0000-0000-0000FB300000}"/>
    <cellStyle name="20% - Accent3 4 3 2 2 2 2 2" xfId="63016" xr:uid="{00000000-0005-0000-0000-0000FC300000}"/>
    <cellStyle name="20% - Accent3 4 3 2 2 2 3" xfId="49857" xr:uid="{00000000-0005-0000-0000-0000FD300000}"/>
    <cellStyle name="20% - Accent3 4 3 2 2 3" xfId="20955" xr:uid="{00000000-0005-0000-0000-0000FE300000}"/>
    <cellStyle name="20% - Accent3 4 3 2 2 3 2" xfId="58293" xr:uid="{00000000-0005-0000-0000-0000FF300000}"/>
    <cellStyle name="20% - Accent3 4 3 2 2 4" xfId="33974" xr:uid="{00000000-0005-0000-0000-000000310000}"/>
    <cellStyle name="20% - Accent3 4 3 2 2 5" xfId="45134" xr:uid="{00000000-0005-0000-0000-000001310000}"/>
    <cellStyle name="20% - Accent3 4 3 2 3" xfId="10159" xr:uid="{00000000-0005-0000-0000-000002310000}"/>
    <cellStyle name="20% - Accent3 4 3 2 3 2" xfId="23318" xr:uid="{00000000-0005-0000-0000-000003310000}"/>
    <cellStyle name="20% - Accent3 4 3 2 3 2 2" xfId="60656" xr:uid="{00000000-0005-0000-0000-000004310000}"/>
    <cellStyle name="20% - Accent3 4 3 2 3 3" xfId="36686" xr:uid="{00000000-0005-0000-0000-000005310000}"/>
    <cellStyle name="20% - Accent3 4 3 2 3 4" xfId="47497" xr:uid="{00000000-0005-0000-0000-000006310000}"/>
    <cellStyle name="20% - Accent3 4 3 2 4" xfId="5436" xr:uid="{00000000-0005-0000-0000-000007310000}"/>
    <cellStyle name="20% - Accent3 4 3 2 4 2" xfId="18595" xr:uid="{00000000-0005-0000-0000-000008310000}"/>
    <cellStyle name="20% - Accent3 4 3 2 4 2 2" xfId="55933" xr:uid="{00000000-0005-0000-0000-000009310000}"/>
    <cellStyle name="20% - Accent3 4 3 2 4 3" xfId="31262" xr:uid="{00000000-0005-0000-0000-00000A310000}"/>
    <cellStyle name="20% - Accent3 4 3 2 4 4" xfId="42774" xr:uid="{00000000-0005-0000-0000-00000B310000}"/>
    <cellStyle name="20% - Accent3 4 3 2 5" xfId="14883" xr:uid="{00000000-0005-0000-0000-00000C310000}"/>
    <cellStyle name="20% - Accent3 4 3 2 5 2" xfId="52221" xr:uid="{00000000-0005-0000-0000-00000D310000}"/>
    <cellStyle name="20% - Accent3 4 3 2 6" xfId="28380" xr:uid="{00000000-0005-0000-0000-00000E310000}"/>
    <cellStyle name="20% - Accent3 4 3 2 7" xfId="39060" xr:uid="{00000000-0005-0000-0000-00000F310000}"/>
    <cellStyle name="20% - Accent3 4 3 3" xfId="3071" xr:uid="{00000000-0005-0000-0000-000010310000}"/>
    <cellStyle name="20% - Accent3 4 3 3 2" xfId="11339" xr:uid="{00000000-0005-0000-0000-000011310000}"/>
    <cellStyle name="20% - Accent3 4 3 3 2 2" xfId="24498" xr:uid="{00000000-0005-0000-0000-000012310000}"/>
    <cellStyle name="20% - Accent3 4 3 3 2 2 2" xfId="61836" xr:uid="{00000000-0005-0000-0000-000013310000}"/>
    <cellStyle name="20% - Accent3 4 3 3 2 3" xfId="48677" xr:uid="{00000000-0005-0000-0000-000014310000}"/>
    <cellStyle name="20% - Accent3 4 3 3 3" xfId="6616" xr:uid="{00000000-0005-0000-0000-000015310000}"/>
    <cellStyle name="20% - Accent3 4 3 3 3 2" xfId="19775" xr:uid="{00000000-0005-0000-0000-000016310000}"/>
    <cellStyle name="20% - Accent3 4 3 3 3 2 2" xfId="57113" xr:uid="{00000000-0005-0000-0000-000017310000}"/>
    <cellStyle name="20% - Accent3 4 3 3 3 3" xfId="43954" xr:uid="{00000000-0005-0000-0000-000018310000}"/>
    <cellStyle name="20% - Accent3 4 3 3 4" xfId="16232" xr:uid="{00000000-0005-0000-0000-000019310000}"/>
    <cellStyle name="20% - Accent3 4 3 3 4 2" xfId="53570" xr:uid="{00000000-0005-0000-0000-00001A310000}"/>
    <cellStyle name="20% - Accent3 4 3 3 5" xfId="32625" xr:uid="{00000000-0005-0000-0000-00001B310000}"/>
    <cellStyle name="20% - Accent3 4 3 3 6" xfId="40409" xr:uid="{00000000-0005-0000-0000-00001C310000}"/>
    <cellStyle name="20% - Accent3 4 3 4" xfId="8979" xr:uid="{00000000-0005-0000-0000-00001D310000}"/>
    <cellStyle name="20% - Accent3 4 3 4 2" xfId="22138" xr:uid="{00000000-0005-0000-0000-00001E310000}"/>
    <cellStyle name="20% - Accent3 4 3 4 2 2" xfId="59476" xr:uid="{00000000-0005-0000-0000-00001F310000}"/>
    <cellStyle name="20% - Accent3 4 3 4 3" xfId="35337" xr:uid="{00000000-0005-0000-0000-000020310000}"/>
    <cellStyle name="20% - Accent3 4 3 4 4" xfId="46317" xr:uid="{00000000-0005-0000-0000-000021310000}"/>
    <cellStyle name="20% - Accent3 4 3 5" xfId="4256" xr:uid="{00000000-0005-0000-0000-000022310000}"/>
    <cellStyle name="20% - Accent3 4 3 5 2" xfId="17415" xr:uid="{00000000-0005-0000-0000-000023310000}"/>
    <cellStyle name="20% - Accent3 4 3 5 2 2" xfId="54753" xr:uid="{00000000-0005-0000-0000-000024310000}"/>
    <cellStyle name="20% - Accent3 4 3 5 3" xfId="29913" xr:uid="{00000000-0005-0000-0000-000025310000}"/>
    <cellStyle name="20% - Accent3 4 3 5 4" xfId="41594" xr:uid="{00000000-0005-0000-0000-000026310000}"/>
    <cellStyle name="20% - Accent3 4 3 6" xfId="13703" xr:uid="{00000000-0005-0000-0000-000027310000}"/>
    <cellStyle name="20% - Accent3 4 3 6 2" xfId="51041" xr:uid="{00000000-0005-0000-0000-000028310000}"/>
    <cellStyle name="20% - Accent3 4 3 7" xfId="27031" xr:uid="{00000000-0005-0000-0000-000029310000}"/>
    <cellStyle name="20% - Accent3 4 3 8" xfId="37880" xr:uid="{00000000-0005-0000-0000-00002A310000}"/>
    <cellStyle name="20% - Accent3 4 4" xfId="343" xr:uid="{00000000-0005-0000-0000-00002B310000}"/>
    <cellStyle name="20% - Accent3 4 4 2" xfId="1525" xr:uid="{00000000-0005-0000-0000-00002C310000}"/>
    <cellStyle name="20% - Accent3 4 4 2 2" xfId="7599" xr:uid="{00000000-0005-0000-0000-00002D310000}"/>
    <cellStyle name="20% - Accent3 4 4 2 2 2" xfId="12322" xr:uid="{00000000-0005-0000-0000-00002E310000}"/>
    <cellStyle name="20% - Accent3 4 4 2 2 2 2" xfId="25481" xr:uid="{00000000-0005-0000-0000-00002F310000}"/>
    <cellStyle name="20% - Accent3 4 4 2 2 2 2 2" xfId="62819" xr:uid="{00000000-0005-0000-0000-000030310000}"/>
    <cellStyle name="20% - Accent3 4 4 2 2 2 3" xfId="49660" xr:uid="{00000000-0005-0000-0000-000031310000}"/>
    <cellStyle name="20% - Accent3 4 4 2 2 3" xfId="20758" xr:uid="{00000000-0005-0000-0000-000032310000}"/>
    <cellStyle name="20% - Accent3 4 4 2 2 3 2" xfId="58096" xr:uid="{00000000-0005-0000-0000-000033310000}"/>
    <cellStyle name="20% - Accent3 4 4 2 2 4" xfId="33777" xr:uid="{00000000-0005-0000-0000-000034310000}"/>
    <cellStyle name="20% - Accent3 4 4 2 2 5" xfId="44937" xr:uid="{00000000-0005-0000-0000-000035310000}"/>
    <cellStyle name="20% - Accent3 4 4 2 3" xfId="9962" xr:uid="{00000000-0005-0000-0000-000036310000}"/>
    <cellStyle name="20% - Accent3 4 4 2 3 2" xfId="23121" xr:uid="{00000000-0005-0000-0000-000037310000}"/>
    <cellStyle name="20% - Accent3 4 4 2 3 2 2" xfId="60459" xr:uid="{00000000-0005-0000-0000-000038310000}"/>
    <cellStyle name="20% - Accent3 4 4 2 3 3" xfId="36489" xr:uid="{00000000-0005-0000-0000-000039310000}"/>
    <cellStyle name="20% - Accent3 4 4 2 3 4" xfId="47300" xr:uid="{00000000-0005-0000-0000-00003A310000}"/>
    <cellStyle name="20% - Accent3 4 4 2 4" xfId="5239" xr:uid="{00000000-0005-0000-0000-00003B310000}"/>
    <cellStyle name="20% - Accent3 4 4 2 4 2" xfId="18398" xr:uid="{00000000-0005-0000-0000-00003C310000}"/>
    <cellStyle name="20% - Accent3 4 4 2 4 2 2" xfId="55736" xr:uid="{00000000-0005-0000-0000-00003D310000}"/>
    <cellStyle name="20% - Accent3 4 4 2 4 3" xfId="31065" xr:uid="{00000000-0005-0000-0000-00003E310000}"/>
    <cellStyle name="20% - Accent3 4 4 2 4 4" xfId="42577" xr:uid="{00000000-0005-0000-0000-00003F310000}"/>
    <cellStyle name="20% - Accent3 4 4 2 5" xfId="14686" xr:uid="{00000000-0005-0000-0000-000040310000}"/>
    <cellStyle name="20% - Accent3 4 4 2 5 2" xfId="52024" xr:uid="{00000000-0005-0000-0000-000041310000}"/>
    <cellStyle name="20% - Accent3 4 4 2 6" xfId="28183" xr:uid="{00000000-0005-0000-0000-000042310000}"/>
    <cellStyle name="20% - Accent3 4 4 2 7" xfId="38863" xr:uid="{00000000-0005-0000-0000-000043310000}"/>
    <cellStyle name="20% - Accent3 4 4 3" xfId="2874" xr:uid="{00000000-0005-0000-0000-000044310000}"/>
    <cellStyle name="20% - Accent3 4 4 3 2" xfId="11142" xr:uid="{00000000-0005-0000-0000-000045310000}"/>
    <cellStyle name="20% - Accent3 4 4 3 2 2" xfId="24301" xr:uid="{00000000-0005-0000-0000-000046310000}"/>
    <cellStyle name="20% - Accent3 4 4 3 2 2 2" xfId="61639" xr:uid="{00000000-0005-0000-0000-000047310000}"/>
    <cellStyle name="20% - Accent3 4 4 3 2 3" xfId="48480" xr:uid="{00000000-0005-0000-0000-000048310000}"/>
    <cellStyle name="20% - Accent3 4 4 3 3" xfId="6419" xr:uid="{00000000-0005-0000-0000-000049310000}"/>
    <cellStyle name="20% - Accent3 4 4 3 3 2" xfId="19578" xr:uid="{00000000-0005-0000-0000-00004A310000}"/>
    <cellStyle name="20% - Accent3 4 4 3 3 2 2" xfId="56916" xr:uid="{00000000-0005-0000-0000-00004B310000}"/>
    <cellStyle name="20% - Accent3 4 4 3 3 3" xfId="43757" xr:uid="{00000000-0005-0000-0000-00004C310000}"/>
    <cellStyle name="20% - Accent3 4 4 3 4" xfId="16035" xr:uid="{00000000-0005-0000-0000-00004D310000}"/>
    <cellStyle name="20% - Accent3 4 4 3 4 2" xfId="53373" xr:uid="{00000000-0005-0000-0000-00004E310000}"/>
    <cellStyle name="20% - Accent3 4 4 3 5" xfId="32428" xr:uid="{00000000-0005-0000-0000-00004F310000}"/>
    <cellStyle name="20% - Accent3 4 4 3 6" xfId="40212" xr:uid="{00000000-0005-0000-0000-000050310000}"/>
    <cellStyle name="20% - Accent3 4 4 4" xfId="8782" xr:uid="{00000000-0005-0000-0000-000051310000}"/>
    <cellStyle name="20% - Accent3 4 4 4 2" xfId="21941" xr:uid="{00000000-0005-0000-0000-000052310000}"/>
    <cellStyle name="20% - Accent3 4 4 4 2 2" xfId="59279" xr:uid="{00000000-0005-0000-0000-000053310000}"/>
    <cellStyle name="20% - Accent3 4 4 4 3" xfId="35140" xr:uid="{00000000-0005-0000-0000-000054310000}"/>
    <cellStyle name="20% - Accent3 4 4 4 4" xfId="46120" xr:uid="{00000000-0005-0000-0000-000055310000}"/>
    <cellStyle name="20% - Accent3 4 4 5" xfId="4059" xr:uid="{00000000-0005-0000-0000-000056310000}"/>
    <cellStyle name="20% - Accent3 4 4 5 2" xfId="17218" xr:uid="{00000000-0005-0000-0000-000057310000}"/>
    <cellStyle name="20% - Accent3 4 4 5 2 2" xfId="54556" xr:uid="{00000000-0005-0000-0000-000058310000}"/>
    <cellStyle name="20% - Accent3 4 4 5 3" xfId="29716" xr:uid="{00000000-0005-0000-0000-000059310000}"/>
    <cellStyle name="20% - Accent3 4 4 5 4" xfId="41397" xr:uid="{00000000-0005-0000-0000-00005A310000}"/>
    <cellStyle name="20% - Accent3 4 4 6" xfId="13506" xr:uid="{00000000-0005-0000-0000-00005B310000}"/>
    <cellStyle name="20% - Accent3 4 4 6 2" xfId="50844" xr:uid="{00000000-0005-0000-0000-00005C310000}"/>
    <cellStyle name="20% - Accent3 4 4 7" xfId="26834" xr:uid="{00000000-0005-0000-0000-00005D310000}"/>
    <cellStyle name="20% - Accent3 4 4 8" xfId="37683" xr:uid="{00000000-0005-0000-0000-00005E310000}"/>
    <cellStyle name="20% - Accent3 4 5" xfId="764" xr:uid="{00000000-0005-0000-0000-00005F310000}"/>
    <cellStyle name="20% - Accent3 4 5 2" xfId="1946" xr:uid="{00000000-0005-0000-0000-000060310000}"/>
    <cellStyle name="20% - Accent3 4 5 2 2" xfId="8020" xr:uid="{00000000-0005-0000-0000-000061310000}"/>
    <cellStyle name="20% - Accent3 4 5 2 2 2" xfId="12743" xr:uid="{00000000-0005-0000-0000-000062310000}"/>
    <cellStyle name="20% - Accent3 4 5 2 2 2 2" xfId="25902" xr:uid="{00000000-0005-0000-0000-000063310000}"/>
    <cellStyle name="20% - Accent3 4 5 2 2 2 2 2" xfId="63240" xr:uid="{00000000-0005-0000-0000-000064310000}"/>
    <cellStyle name="20% - Accent3 4 5 2 2 2 3" xfId="50081" xr:uid="{00000000-0005-0000-0000-000065310000}"/>
    <cellStyle name="20% - Accent3 4 5 2 2 3" xfId="21179" xr:uid="{00000000-0005-0000-0000-000066310000}"/>
    <cellStyle name="20% - Accent3 4 5 2 2 3 2" xfId="58517" xr:uid="{00000000-0005-0000-0000-000067310000}"/>
    <cellStyle name="20% - Accent3 4 5 2 2 4" xfId="34198" xr:uid="{00000000-0005-0000-0000-000068310000}"/>
    <cellStyle name="20% - Accent3 4 5 2 2 5" xfId="45358" xr:uid="{00000000-0005-0000-0000-000069310000}"/>
    <cellStyle name="20% - Accent3 4 5 2 3" xfId="10383" xr:uid="{00000000-0005-0000-0000-00006A310000}"/>
    <cellStyle name="20% - Accent3 4 5 2 3 2" xfId="23542" xr:uid="{00000000-0005-0000-0000-00006B310000}"/>
    <cellStyle name="20% - Accent3 4 5 2 3 2 2" xfId="60880" xr:uid="{00000000-0005-0000-0000-00006C310000}"/>
    <cellStyle name="20% - Accent3 4 5 2 3 3" xfId="36910" xr:uid="{00000000-0005-0000-0000-00006D310000}"/>
    <cellStyle name="20% - Accent3 4 5 2 3 4" xfId="47721" xr:uid="{00000000-0005-0000-0000-00006E310000}"/>
    <cellStyle name="20% - Accent3 4 5 2 4" xfId="5660" xr:uid="{00000000-0005-0000-0000-00006F310000}"/>
    <cellStyle name="20% - Accent3 4 5 2 4 2" xfId="18819" xr:uid="{00000000-0005-0000-0000-000070310000}"/>
    <cellStyle name="20% - Accent3 4 5 2 4 2 2" xfId="56157" xr:uid="{00000000-0005-0000-0000-000071310000}"/>
    <cellStyle name="20% - Accent3 4 5 2 4 3" xfId="31486" xr:uid="{00000000-0005-0000-0000-000072310000}"/>
    <cellStyle name="20% - Accent3 4 5 2 4 4" xfId="42998" xr:uid="{00000000-0005-0000-0000-000073310000}"/>
    <cellStyle name="20% - Accent3 4 5 2 5" xfId="15107" xr:uid="{00000000-0005-0000-0000-000074310000}"/>
    <cellStyle name="20% - Accent3 4 5 2 5 2" xfId="52445" xr:uid="{00000000-0005-0000-0000-000075310000}"/>
    <cellStyle name="20% - Accent3 4 5 2 6" xfId="28604" xr:uid="{00000000-0005-0000-0000-000076310000}"/>
    <cellStyle name="20% - Accent3 4 5 2 7" xfId="39284" xr:uid="{00000000-0005-0000-0000-000077310000}"/>
    <cellStyle name="20% - Accent3 4 5 3" xfId="3295" xr:uid="{00000000-0005-0000-0000-000078310000}"/>
    <cellStyle name="20% - Accent3 4 5 3 2" xfId="11563" xr:uid="{00000000-0005-0000-0000-000079310000}"/>
    <cellStyle name="20% - Accent3 4 5 3 2 2" xfId="24722" xr:uid="{00000000-0005-0000-0000-00007A310000}"/>
    <cellStyle name="20% - Accent3 4 5 3 2 2 2" xfId="62060" xr:uid="{00000000-0005-0000-0000-00007B310000}"/>
    <cellStyle name="20% - Accent3 4 5 3 2 3" xfId="48901" xr:uid="{00000000-0005-0000-0000-00007C310000}"/>
    <cellStyle name="20% - Accent3 4 5 3 3" xfId="6840" xr:uid="{00000000-0005-0000-0000-00007D310000}"/>
    <cellStyle name="20% - Accent3 4 5 3 3 2" xfId="19999" xr:uid="{00000000-0005-0000-0000-00007E310000}"/>
    <cellStyle name="20% - Accent3 4 5 3 3 2 2" xfId="57337" xr:uid="{00000000-0005-0000-0000-00007F310000}"/>
    <cellStyle name="20% - Accent3 4 5 3 3 3" xfId="44178" xr:uid="{00000000-0005-0000-0000-000080310000}"/>
    <cellStyle name="20% - Accent3 4 5 3 4" xfId="16456" xr:uid="{00000000-0005-0000-0000-000081310000}"/>
    <cellStyle name="20% - Accent3 4 5 3 4 2" xfId="53794" xr:uid="{00000000-0005-0000-0000-000082310000}"/>
    <cellStyle name="20% - Accent3 4 5 3 5" xfId="32849" xr:uid="{00000000-0005-0000-0000-000083310000}"/>
    <cellStyle name="20% - Accent3 4 5 3 6" xfId="40633" xr:uid="{00000000-0005-0000-0000-000084310000}"/>
    <cellStyle name="20% - Accent3 4 5 4" xfId="9203" xr:uid="{00000000-0005-0000-0000-000085310000}"/>
    <cellStyle name="20% - Accent3 4 5 4 2" xfId="22362" xr:uid="{00000000-0005-0000-0000-000086310000}"/>
    <cellStyle name="20% - Accent3 4 5 4 2 2" xfId="59700" xr:uid="{00000000-0005-0000-0000-000087310000}"/>
    <cellStyle name="20% - Accent3 4 5 4 3" xfId="35561" xr:uid="{00000000-0005-0000-0000-000088310000}"/>
    <cellStyle name="20% - Accent3 4 5 4 4" xfId="46541" xr:uid="{00000000-0005-0000-0000-000089310000}"/>
    <cellStyle name="20% - Accent3 4 5 5" xfId="4480" xr:uid="{00000000-0005-0000-0000-00008A310000}"/>
    <cellStyle name="20% - Accent3 4 5 5 2" xfId="17639" xr:uid="{00000000-0005-0000-0000-00008B310000}"/>
    <cellStyle name="20% - Accent3 4 5 5 2 2" xfId="54977" xr:uid="{00000000-0005-0000-0000-00008C310000}"/>
    <cellStyle name="20% - Accent3 4 5 5 3" xfId="30137" xr:uid="{00000000-0005-0000-0000-00008D310000}"/>
    <cellStyle name="20% - Accent3 4 5 5 4" xfId="41818" xr:uid="{00000000-0005-0000-0000-00008E310000}"/>
    <cellStyle name="20% - Accent3 4 5 6" xfId="13927" xr:uid="{00000000-0005-0000-0000-00008F310000}"/>
    <cellStyle name="20% - Accent3 4 5 6 2" xfId="51265" xr:uid="{00000000-0005-0000-0000-000090310000}"/>
    <cellStyle name="20% - Accent3 4 5 7" xfId="27255" xr:uid="{00000000-0005-0000-0000-000091310000}"/>
    <cellStyle name="20% - Accent3 4 5 8" xfId="38104" xr:uid="{00000000-0005-0000-0000-000092310000}"/>
    <cellStyle name="20% - Accent3 4 6" xfId="933" xr:uid="{00000000-0005-0000-0000-000093310000}"/>
    <cellStyle name="20% - Accent3 4 6 2" xfId="2115" xr:uid="{00000000-0005-0000-0000-000094310000}"/>
    <cellStyle name="20% - Accent3 4 6 2 2" xfId="8189" xr:uid="{00000000-0005-0000-0000-000095310000}"/>
    <cellStyle name="20% - Accent3 4 6 2 2 2" xfId="12912" xr:uid="{00000000-0005-0000-0000-000096310000}"/>
    <cellStyle name="20% - Accent3 4 6 2 2 2 2" xfId="26071" xr:uid="{00000000-0005-0000-0000-000097310000}"/>
    <cellStyle name="20% - Accent3 4 6 2 2 2 2 2" xfId="63409" xr:uid="{00000000-0005-0000-0000-000098310000}"/>
    <cellStyle name="20% - Accent3 4 6 2 2 2 3" xfId="50250" xr:uid="{00000000-0005-0000-0000-000099310000}"/>
    <cellStyle name="20% - Accent3 4 6 2 2 3" xfId="21348" xr:uid="{00000000-0005-0000-0000-00009A310000}"/>
    <cellStyle name="20% - Accent3 4 6 2 2 3 2" xfId="58686" xr:uid="{00000000-0005-0000-0000-00009B310000}"/>
    <cellStyle name="20% - Accent3 4 6 2 2 4" xfId="34367" xr:uid="{00000000-0005-0000-0000-00009C310000}"/>
    <cellStyle name="20% - Accent3 4 6 2 2 5" xfId="45527" xr:uid="{00000000-0005-0000-0000-00009D310000}"/>
    <cellStyle name="20% - Accent3 4 6 2 3" xfId="10552" xr:uid="{00000000-0005-0000-0000-00009E310000}"/>
    <cellStyle name="20% - Accent3 4 6 2 3 2" xfId="23711" xr:uid="{00000000-0005-0000-0000-00009F310000}"/>
    <cellStyle name="20% - Accent3 4 6 2 3 2 2" xfId="61049" xr:uid="{00000000-0005-0000-0000-0000A0310000}"/>
    <cellStyle name="20% - Accent3 4 6 2 3 3" xfId="37079" xr:uid="{00000000-0005-0000-0000-0000A1310000}"/>
    <cellStyle name="20% - Accent3 4 6 2 3 4" xfId="47890" xr:uid="{00000000-0005-0000-0000-0000A2310000}"/>
    <cellStyle name="20% - Accent3 4 6 2 4" xfId="5829" xr:uid="{00000000-0005-0000-0000-0000A3310000}"/>
    <cellStyle name="20% - Accent3 4 6 2 4 2" xfId="18988" xr:uid="{00000000-0005-0000-0000-0000A4310000}"/>
    <cellStyle name="20% - Accent3 4 6 2 4 2 2" xfId="56326" xr:uid="{00000000-0005-0000-0000-0000A5310000}"/>
    <cellStyle name="20% - Accent3 4 6 2 4 3" xfId="31655" xr:uid="{00000000-0005-0000-0000-0000A6310000}"/>
    <cellStyle name="20% - Accent3 4 6 2 4 4" xfId="43167" xr:uid="{00000000-0005-0000-0000-0000A7310000}"/>
    <cellStyle name="20% - Accent3 4 6 2 5" xfId="15276" xr:uid="{00000000-0005-0000-0000-0000A8310000}"/>
    <cellStyle name="20% - Accent3 4 6 2 5 2" xfId="52614" xr:uid="{00000000-0005-0000-0000-0000A9310000}"/>
    <cellStyle name="20% - Accent3 4 6 2 6" xfId="28773" xr:uid="{00000000-0005-0000-0000-0000AA310000}"/>
    <cellStyle name="20% - Accent3 4 6 2 7" xfId="39453" xr:uid="{00000000-0005-0000-0000-0000AB310000}"/>
    <cellStyle name="20% - Accent3 4 6 3" xfId="3464" xr:uid="{00000000-0005-0000-0000-0000AC310000}"/>
    <cellStyle name="20% - Accent3 4 6 3 2" xfId="11732" xr:uid="{00000000-0005-0000-0000-0000AD310000}"/>
    <cellStyle name="20% - Accent3 4 6 3 2 2" xfId="24891" xr:uid="{00000000-0005-0000-0000-0000AE310000}"/>
    <cellStyle name="20% - Accent3 4 6 3 2 2 2" xfId="62229" xr:uid="{00000000-0005-0000-0000-0000AF310000}"/>
    <cellStyle name="20% - Accent3 4 6 3 2 3" xfId="49070" xr:uid="{00000000-0005-0000-0000-0000B0310000}"/>
    <cellStyle name="20% - Accent3 4 6 3 3" xfId="7009" xr:uid="{00000000-0005-0000-0000-0000B1310000}"/>
    <cellStyle name="20% - Accent3 4 6 3 3 2" xfId="20168" xr:uid="{00000000-0005-0000-0000-0000B2310000}"/>
    <cellStyle name="20% - Accent3 4 6 3 3 2 2" xfId="57506" xr:uid="{00000000-0005-0000-0000-0000B3310000}"/>
    <cellStyle name="20% - Accent3 4 6 3 3 3" xfId="44347" xr:uid="{00000000-0005-0000-0000-0000B4310000}"/>
    <cellStyle name="20% - Accent3 4 6 3 4" xfId="16625" xr:uid="{00000000-0005-0000-0000-0000B5310000}"/>
    <cellStyle name="20% - Accent3 4 6 3 4 2" xfId="53963" xr:uid="{00000000-0005-0000-0000-0000B6310000}"/>
    <cellStyle name="20% - Accent3 4 6 3 5" xfId="33018" xr:uid="{00000000-0005-0000-0000-0000B7310000}"/>
    <cellStyle name="20% - Accent3 4 6 3 6" xfId="40802" xr:uid="{00000000-0005-0000-0000-0000B8310000}"/>
    <cellStyle name="20% - Accent3 4 6 4" xfId="9372" xr:uid="{00000000-0005-0000-0000-0000B9310000}"/>
    <cellStyle name="20% - Accent3 4 6 4 2" xfId="22531" xr:uid="{00000000-0005-0000-0000-0000BA310000}"/>
    <cellStyle name="20% - Accent3 4 6 4 2 2" xfId="59869" xr:uid="{00000000-0005-0000-0000-0000BB310000}"/>
    <cellStyle name="20% - Accent3 4 6 4 3" xfId="35730" xr:uid="{00000000-0005-0000-0000-0000BC310000}"/>
    <cellStyle name="20% - Accent3 4 6 4 4" xfId="46710" xr:uid="{00000000-0005-0000-0000-0000BD310000}"/>
    <cellStyle name="20% - Accent3 4 6 5" xfId="4649" xr:uid="{00000000-0005-0000-0000-0000BE310000}"/>
    <cellStyle name="20% - Accent3 4 6 5 2" xfId="17808" xr:uid="{00000000-0005-0000-0000-0000BF310000}"/>
    <cellStyle name="20% - Accent3 4 6 5 2 2" xfId="55146" xr:uid="{00000000-0005-0000-0000-0000C0310000}"/>
    <cellStyle name="20% - Accent3 4 6 5 3" xfId="30306" xr:uid="{00000000-0005-0000-0000-0000C1310000}"/>
    <cellStyle name="20% - Accent3 4 6 5 4" xfId="41987" xr:uid="{00000000-0005-0000-0000-0000C2310000}"/>
    <cellStyle name="20% - Accent3 4 6 6" xfId="14096" xr:uid="{00000000-0005-0000-0000-0000C3310000}"/>
    <cellStyle name="20% - Accent3 4 6 6 2" xfId="51434" xr:uid="{00000000-0005-0000-0000-0000C4310000}"/>
    <cellStyle name="20% - Accent3 4 6 7" xfId="27424" xr:uid="{00000000-0005-0000-0000-0000C5310000}"/>
    <cellStyle name="20% - Accent3 4 6 8" xfId="38273" xr:uid="{00000000-0005-0000-0000-0000C6310000}"/>
    <cellStyle name="20% - Accent3 4 7" xfId="1104" xr:uid="{00000000-0005-0000-0000-0000C7310000}"/>
    <cellStyle name="20% - Accent3 4 7 2" xfId="2284" xr:uid="{00000000-0005-0000-0000-0000C8310000}"/>
    <cellStyle name="20% - Accent3 4 7 2 2" xfId="8358" xr:uid="{00000000-0005-0000-0000-0000C9310000}"/>
    <cellStyle name="20% - Accent3 4 7 2 2 2" xfId="13081" xr:uid="{00000000-0005-0000-0000-0000CA310000}"/>
    <cellStyle name="20% - Accent3 4 7 2 2 2 2" xfId="26240" xr:uid="{00000000-0005-0000-0000-0000CB310000}"/>
    <cellStyle name="20% - Accent3 4 7 2 2 2 2 2" xfId="63578" xr:uid="{00000000-0005-0000-0000-0000CC310000}"/>
    <cellStyle name="20% - Accent3 4 7 2 2 2 3" xfId="50419" xr:uid="{00000000-0005-0000-0000-0000CD310000}"/>
    <cellStyle name="20% - Accent3 4 7 2 2 3" xfId="21517" xr:uid="{00000000-0005-0000-0000-0000CE310000}"/>
    <cellStyle name="20% - Accent3 4 7 2 2 3 2" xfId="58855" xr:uid="{00000000-0005-0000-0000-0000CF310000}"/>
    <cellStyle name="20% - Accent3 4 7 2 2 4" xfId="34536" xr:uid="{00000000-0005-0000-0000-0000D0310000}"/>
    <cellStyle name="20% - Accent3 4 7 2 2 5" xfId="45696" xr:uid="{00000000-0005-0000-0000-0000D1310000}"/>
    <cellStyle name="20% - Accent3 4 7 2 3" xfId="10721" xr:uid="{00000000-0005-0000-0000-0000D2310000}"/>
    <cellStyle name="20% - Accent3 4 7 2 3 2" xfId="23880" xr:uid="{00000000-0005-0000-0000-0000D3310000}"/>
    <cellStyle name="20% - Accent3 4 7 2 3 2 2" xfId="61218" xr:uid="{00000000-0005-0000-0000-0000D4310000}"/>
    <cellStyle name="20% - Accent3 4 7 2 3 3" xfId="37248" xr:uid="{00000000-0005-0000-0000-0000D5310000}"/>
    <cellStyle name="20% - Accent3 4 7 2 3 4" xfId="48059" xr:uid="{00000000-0005-0000-0000-0000D6310000}"/>
    <cellStyle name="20% - Accent3 4 7 2 4" xfId="5998" xr:uid="{00000000-0005-0000-0000-0000D7310000}"/>
    <cellStyle name="20% - Accent3 4 7 2 4 2" xfId="19157" xr:uid="{00000000-0005-0000-0000-0000D8310000}"/>
    <cellStyle name="20% - Accent3 4 7 2 4 2 2" xfId="56495" xr:uid="{00000000-0005-0000-0000-0000D9310000}"/>
    <cellStyle name="20% - Accent3 4 7 2 4 3" xfId="31824" xr:uid="{00000000-0005-0000-0000-0000DA310000}"/>
    <cellStyle name="20% - Accent3 4 7 2 4 4" xfId="43336" xr:uid="{00000000-0005-0000-0000-0000DB310000}"/>
    <cellStyle name="20% - Accent3 4 7 2 5" xfId="15445" xr:uid="{00000000-0005-0000-0000-0000DC310000}"/>
    <cellStyle name="20% - Accent3 4 7 2 5 2" xfId="52783" xr:uid="{00000000-0005-0000-0000-0000DD310000}"/>
    <cellStyle name="20% - Accent3 4 7 2 6" xfId="28942" xr:uid="{00000000-0005-0000-0000-0000DE310000}"/>
    <cellStyle name="20% - Accent3 4 7 2 7" xfId="39622" xr:uid="{00000000-0005-0000-0000-0000DF310000}"/>
    <cellStyle name="20% - Accent3 4 7 3" xfId="3633" xr:uid="{00000000-0005-0000-0000-0000E0310000}"/>
    <cellStyle name="20% - Accent3 4 7 3 2" xfId="11901" xr:uid="{00000000-0005-0000-0000-0000E1310000}"/>
    <cellStyle name="20% - Accent3 4 7 3 2 2" xfId="25060" xr:uid="{00000000-0005-0000-0000-0000E2310000}"/>
    <cellStyle name="20% - Accent3 4 7 3 2 2 2" xfId="62398" xr:uid="{00000000-0005-0000-0000-0000E3310000}"/>
    <cellStyle name="20% - Accent3 4 7 3 2 3" xfId="49239" xr:uid="{00000000-0005-0000-0000-0000E4310000}"/>
    <cellStyle name="20% - Accent3 4 7 3 3" xfId="7178" xr:uid="{00000000-0005-0000-0000-0000E5310000}"/>
    <cellStyle name="20% - Accent3 4 7 3 3 2" xfId="20337" xr:uid="{00000000-0005-0000-0000-0000E6310000}"/>
    <cellStyle name="20% - Accent3 4 7 3 3 2 2" xfId="57675" xr:uid="{00000000-0005-0000-0000-0000E7310000}"/>
    <cellStyle name="20% - Accent3 4 7 3 3 3" xfId="44516" xr:uid="{00000000-0005-0000-0000-0000E8310000}"/>
    <cellStyle name="20% - Accent3 4 7 3 4" xfId="16794" xr:uid="{00000000-0005-0000-0000-0000E9310000}"/>
    <cellStyle name="20% - Accent3 4 7 3 4 2" xfId="54132" xr:uid="{00000000-0005-0000-0000-0000EA310000}"/>
    <cellStyle name="20% - Accent3 4 7 3 5" xfId="33187" xr:uid="{00000000-0005-0000-0000-0000EB310000}"/>
    <cellStyle name="20% - Accent3 4 7 3 6" xfId="40971" xr:uid="{00000000-0005-0000-0000-0000EC310000}"/>
    <cellStyle name="20% - Accent3 4 7 4" xfId="9541" xr:uid="{00000000-0005-0000-0000-0000ED310000}"/>
    <cellStyle name="20% - Accent3 4 7 4 2" xfId="22700" xr:uid="{00000000-0005-0000-0000-0000EE310000}"/>
    <cellStyle name="20% - Accent3 4 7 4 2 2" xfId="60038" xr:uid="{00000000-0005-0000-0000-0000EF310000}"/>
    <cellStyle name="20% - Accent3 4 7 4 3" xfId="35899" xr:uid="{00000000-0005-0000-0000-0000F0310000}"/>
    <cellStyle name="20% - Accent3 4 7 4 4" xfId="46879" xr:uid="{00000000-0005-0000-0000-0000F1310000}"/>
    <cellStyle name="20% - Accent3 4 7 5" xfId="4818" xr:uid="{00000000-0005-0000-0000-0000F2310000}"/>
    <cellStyle name="20% - Accent3 4 7 5 2" xfId="17977" xr:uid="{00000000-0005-0000-0000-0000F3310000}"/>
    <cellStyle name="20% - Accent3 4 7 5 2 2" xfId="55315" xr:uid="{00000000-0005-0000-0000-0000F4310000}"/>
    <cellStyle name="20% - Accent3 4 7 5 3" xfId="30475" xr:uid="{00000000-0005-0000-0000-0000F5310000}"/>
    <cellStyle name="20% - Accent3 4 7 5 4" xfId="42156" xr:uid="{00000000-0005-0000-0000-0000F6310000}"/>
    <cellStyle name="20% - Accent3 4 7 6" xfId="14265" xr:uid="{00000000-0005-0000-0000-0000F7310000}"/>
    <cellStyle name="20% - Accent3 4 7 6 2" xfId="51603" xr:uid="{00000000-0005-0000-0000-0000F8310000}"/>
    <cellStyle name="20% - Accent3 4 7 7" xfId="27593" xr:uid="{00000000-0005-0000-0000-0000F9310000}"/>
    <cellStyle name="20% - Accent3 4 7 8" xfId="38442" xr:uid="{00000000-0005-0000-0000-0000FA310000}"/>
    <cellStyle name="20% - Accent3 4 8" xfId="1301" xr:uid="{00000000-0005-0000-0000-0000FB310000}"/>
    <cellStyle name="20% - Accent3 4 8 2" xfId="2650" xr:uid="{00000000-0005-0000-0000-0000FC310000}"/>
    <cellStyle name="20% - Accent3 4 8 2 2" xfId="12098" xr:uid="{00000000-0005-0000-0000-0000FD310000}"/>
    <cellStyle name="20% - Accent3 4 8 2 2 2" xfId="25257" xr:uid="{00000000-0005-0000-0000-0000FE310000}"/>
    <cellStyle name="20% - Accent3 4 8 2 2 2 2" xfId="62595" xr:uid="{00000000-0005-0000-0000-0000FF310000}"/>
    <cellStyle name="20% - Accent3 4 8 2 2 3" xfId="33553" xr:uid="{00000000-0005-0000-0000-000000320000}"/>
    <cellStyle name="20% - Accent3 4 8 2 2 4" xfId="49436" xr:uid="{00000000-0005-0000-0000-000001320000}"/>
    <cellStyle name="20% - Accent3 4 8 2 3" xfId="7375" xr:uid="{00000000-0005-0000-0000-000002320000}"/>
    <cellStyle name="20% - Accent3 4 8 2 3 2" xfId="20534" xr:uid="{00000000-0005-0000-0000-000003320000}"/>
    <cellStyle name="20% - Accent3 4 8 2 3 2 2" xfId="57872" xr:uid="{00000000-0005-0000-0000-000004320000}"/>
    <cellStyle name="20% - Accent3 4 8 2 3 3" xfId="36265" xr:uid="{00000000-0005-0000-0000-000005320000}"/>
    <cellStyle name="20% - Accent3 4 8 2 3 4" xfId="44713" xr:uid="{00000000-0005-0000-0000-000006320000}"/>
    <cellStyle name="20% - Accent3 4 8 2 4" xfId="15811" xr:uid="{00000000-0005-0000-0000-000007320000}"/>
    <cellStyle name="20% - Accent3 4 8 2 4 2" xfId="30841" xr:uid="{00000000-0005-0000-0000-000008320000}"/>
    <cellStyle name="20% - Accent3 4 8 2 4 3" xfId="53149" xr:uid="{00000000-0005-0000-0000-000009320000}"/>
    <cellStyle name="20% - Accent3 4 8 2 5" xfId="27959" xr:uid="{00000000-0005-0000-0000-00000A320000}"/>
    <cellStyle name="20% - Accent3 4 8 2 6" xfId="39988" xr:uid="{00000000-0005-0000-0000-00000B320000}"/>
    <cellStyle name="20% - Accent3 4 8 3" xfId="9738" xr:uid="{00000000-0005-0000-0000-00000C320000}"/>
    <cellStyle name="20% - Accent3 4 8 3 2" xfId="22897" xr:uid="{00000000-0005-0000-0000-00000D320000}"/>
    <cellStyle name="20% - Accent3 4 8 3 2 2" xfId="60235" xr:uid="{00000000-0005-0000-0000-00000E320000}"/>
    <cellStyle name="20% - Accent3 4 8 3 3" xfId="32204" xr:uid="{00000000-0005-0000-0000-00000F320000}"/>
    <cellStyle name="20% - Accent3 4 8 3 4" xfId="47076" xr:uid="{00000000-0005-0000-0000-000010320000}"/>
    <cellStyle name="20% - Accent3 4 8 4" xfId="5015" xr:uid="{00000000-0005-0000-0000-000011320000}"/>
    <cellStyle name="20% - Accent3 4 8 4 2" xfId="18174" xr:uid="{00000000-0005-0000-0000-000012320000}"/>
    <cellStyle name="20% - Accent3 4 8 4 2 2" xfId="55512" xr:uid="{00000000-0005-0000-0000-000013320000}"/>
    <cellStyle name="20% - Accent3 4 8 4 3" xfId="34916" xr:uid="{00000000-0005-0000-0000-000014320000}"/>
    <cellStyle name="20% - Accent3 4 8 4 4" xfId="42353" xr:uid="{00000000-0005-0000-0000-000015320000}"/>
    <cellStyle name="20% - Accent3 4 8 5" xfId="14462" xr:uid="{00000000-0005-0000-0000-000016320000}"/>
    <cellStyle name="20% - Accent3 4 8 5 2" xfId="29492" xr:uid="{00000000-0005-0000-0000-000017320000}"/>
    <cellStyle name="20% - Accent3 4 8 5 3" xfId="51800" xr:uid="{00000000-0005-0000-0000-000018320000}"/>
    <cellStyle name="20% - Accent3 4 8 6" xfId="26610" xr:uid="{00000000-0005-0000-0000-000019320000}"/>
    <cellStyle name="20% - Accent3 4 8 7" xfId="38639" xr:uid="{00000000-0005-0000-0000-00001A320000}"/>
    <cellStyle name="20% - Accent3 4 9" xfId="2453" xr:uid="{00000000-0005-0000-0000-00001B320000}"/>
    <cellStyle name="20% - Accent3 4 9 2" xfId="10918" xr:uid="{00000000-0005-0000-0000-00001C320000}"/>
    <cellStyle name="20% - Accent3 4 9 2 2" xfId="24077" xr:uid="{00000000-0005-0000-0000-00001D320000}"/>
    <cellStyle name="20% - Accent3 4 9 2 2 2" xfId="61415" xr:uid="{00000000-0005-0000-0000-00001E320000}"/>
    <cellStyle name="20% - Accent3 4 9 2 3" xfId="33356" xr:uid="{00000000-0005-0000-0000-00001F320000}"/>
    <cellStyle name="20% - Accent3 4 9 2 4" xfId="48256" xr:uid="{00000000-0005-0000-0000-000020320000}"/>
    <cellStyle name="20% - Accent3 4 9 3" xfId="6195" xr:uid="{00000000-0005-0000-0000-000021320000}"/>
    <cellStyle name="20% - Accent3 4 9 3 2" xfId="19354" xr:uid="{00000000-0005-0000-0000-000022320000}"/>
    <cellStyle name="20% - Accent3 4 9 3 2 2" xfId="56692" xr:uid="{00000000-0005-0000-0000-000023320000}"/>
    <cellStyle name="20% - Accent3 4 9 3 3" xfId="36068" xr:uid="{00000000-0005-0000-0000-000024320000}"/>
    <cellStyle name="20% - Accent3 4 9 3 4" xfId="43533" xr:uid="{00000000-0005-0000-0000-000025320000}"/>
    <cellStyle name="20% - Accent3 4 9 4" xfId="15614" xr:uid="{00000000-0005-0000-0000-000026320000}"/>
    <cellStyle name="20% - Accent3 4 9 4 2" xfId="30644" xr:uid="{00000000-0005-0000-0000-000027320000}"/>
    <cellStyle name="20% - Accent3 4 9 4 3" xfId="52952" xr:uid="{00000000-0005-0000-0000-000028320000}"/>
    <cellStyle name="20% - Accent3 4 9 5" xfId="27762" xr:uid="{00000000-0005-0000-0000-000029320000}"/>
    <cellStyle name="20% - Accent3 4 9 6" xfId="39791" xr:uid="{00000000-0005-0000-0000-00002A320000}"/>
    <cellStyle name="20% - Accent3 5" xfId="63" xr:uid="{00000000-0005-0000-0000-00002B320000}"/>
    <cellStyle name="20% - Accent3 5 10" xfId="8502" xr:uid="{00000000-0005-0000-0000-00002C320000}"/>
    <cellStyle name="20% - Accent3 5 10 2" xfId="21661" xr:uid="{00000000-0005-0000-0000-00002D320000}"/>
    <cellStyle name="20% - Accent3 5 10 2 2" xfId="58999" xr:uid="{00000000-0005-0000-0000-00002E320000}"/>
    <cellStyle name="20% - Accent3 5 10 3" xfId="29324" xr:uid="{00000000-0005-0000-0000-00002F320000}"/>
    <cellStyle name="20% - Accent3 5 10 4" xfId="45840" xr:uid="{00000000-0005-0000-0000-000030320000}"/>
    <cellStyle name="20% - Accent3 5 11" xfId="3779" xr:uid="{00000000-0005-0000-0000-000031320000}"/>
    <cellStyle name="20% - Accent3 5 11 2" xfId="16938" xr:uid="{00000000-0005-0000-0000-000032320000}"/>
    <cellStyle name="20% - Accent3 5 11 2 2" xfId="54276" xr:uid="{00000000-0005-0000-0000-000033320000}"/>
    <cellStyle name="20% - Accent3 5 11 3" xfId="32036" xr:uid="{00000000-0005-0000-0000-000034320000}"/>
    <cellStyle name="20% - Accent3 5 11 4" xfId="41117" xr:uid="{00000000-0005-0000-0000-000035320000}"/>
    <cellStyle name="20% - Accent3 5 12" xfId="13226" xr:uid="{00000000-0005-0000-0000-000036320000}"/>
    <cellStyle name="20% - Accent3 5 12 2" xfId="34748" xr:uid="{00000000-0005-0000-0000-000037320000}"/>
    <cellStyle name="20% - Accent3 5 12 3" xfId="50564" xr:uid="{00000000-0005-0000-0000-000038320000}"/>
    <cellStyle name="20% - Accent3 5 13" xfId="29155" xr:uid="{00000000-0005-0000-0000-000039320000}"/>
    <cellStyle name="20% - Accent3 5 14" xfId="26442" xr:uid="{00000000-0005-0000-0000-00003A320000}"/>
    <cellStyle name="20% - Accent3 5 15" xfId="37403" xr:uid="{00000000-0005-0000-0000-00003B320000}"/>
    <cellStyle name="20% - Accent3 5 2" xfId="175" xr:uid="{00000000-0005-0000-0000-00003C320000}"/>
    <cellStyle name="20% - Accent3 5 2 2" xfId="596" xr:uid="{00000000-0005-0000-0000-00003D320000}"/>
    <cellStyle name="20% - Accent3 5 2 2 2" xfId="1778" xr:uid="{00000000-0005-0000-0000-00003E320000}"/>
    <cellStyle name="20% - Accent3 5 2 2 2 2" xfId="7852" xr:uid="{00000000-0005-0000-0000-00003F320000}"/>
    <cellStyle name="20% - Accent3 5 2 2 2 2 2" xfId="12575" xr:uid="{00000000-0005-0000-0000-000040320000}"/>
    <cellStyle name="20% - Accent3 5 2 2 2 2 2 2" xfId="25734" xr:uid="{00000000-0005-0000-0000-000041320000}"/>
    <cellStyle name="20% - Accent3 5 2 2 2 2 2 2 2" xfId="63072" xr:uid="{00000000-0005-0000-0000-000042320000}"/>
    <cellStyle name="20% - Accent3 5 2 2 2 2 2 3" xfId="49913" xr:uid="{00000000-0005-0000-0000-000043320000}"/>
    <cellStyle name="20% - Accent3 5 2 2 2 2 3" xfId="21011" xr:uid="{00000000-0005-0000-0000-000044320000}"/>
    <cellStyle name="20% - Accent3 5 2 2 2 2 3 2" xfId="58349" xr:uid="{00000000-0005-0000-0000-000045320000}"/>
    <cellStyle name="20% - Accent3 5 2 2 2 2 4" xfId="34030" xr:uid="{00000000-0005-0000-0000-000046320000}"/>
    <cellStyle name="20% - Accent3 5 2 2 2 2 5" xfId="45190" xr:uid="{00000000-0005-0000-0000-000047320000}"/>
    <cellStyle name="20% - Accent3 5 2 2 2 3" xfId="10215" xr:uid="{00000000-0005-0000-0000-000048320000}"/>
    <cellStyle name="20% - Accent3 5 2 2 2 3 2" xfId="23374" xr:uid="{00000000-0005-0000-0000-000049320000}"/>
    <cellStyle name="20% - Accent3 5 2 2 2 3 2 2" xfId="60712" xr:uid="{00000000-0005-0000-0000-00004A320000}"/>
    <cellStyle name="20% - Accent3 5 2 2 2 3 3" xfId="36742" xr:uid="{00000000-0005-0000-0000-00004B320000}"/>
    <cellStyle name="20% - Accent3 5 2 2 2 3 4" xfId="47553" xr:uid="{00000000-0005-0000-0000-00004C320000}"/>
    <cellStyle name="20% - Accent3 5 2 2 2 4" xfId="5492" xr:uid="{00000000-0005-0000-0000-00004D320000}"/>
    <cellStyle name="20% - Accent3 5 2 2 2 4 2" xfId="18651" xr:uid="{00000000-0005-0000-0000-00004E320000}"/>
    <cellStyle name="20% - Accent3 5 2 2 2 4 2 2" xfId="55989" xr:uid="{00000000-0005-0000-0000-00004F320000}"/>
    <cellStyle name="20% - Accent3 5 2 2 2 4 3" xfId="31318" xr:uid="{00000000-0005-0000-0000-000050320000}"/>
    <cellStyle name="20% - Accent3 5 2 2 2 4 4" xfId="42830" xr:uid="{00000000-0005-0000-0000-000051320000}"/>
    <cellStyle name="20% - Accent3 5 2 2 2 5" xfId="14939" xr:uid="{00000000-0005-0000-0000-000052320000}"/>
    <cellStyle name="20% - Accent3 5 2 2 2 5 2" xfId="52277" xr:uid="{00000000-0005-0000-0000-000053320000}"/>
    <cellStyle name="20% - Accent3 5 2 2 2 6" xfId="28436" xr:uid="{00000000-0005-0000-0000-000054320000}"/>
    <cellStyle name="20% - Accent3 5 2 2 2 7" xfId="39116" xr:uid="{00000000-0005-0000-0000-000055320000}"/>
    <cellStyle name="20% - Accent3 5 2 2 3" xfId="3127" xr:uid="{00000000-0005-0000-0000-000056320000}"/>
    <cellStyle name="20% - Accent3 5 2 2 3 2" xfId="11395" xr:uid="{00000000-0005-0000-0000-000057320000}"/>
    <cellStyle name="20% - Accent3 5 2 2 3 2 2" xfId="24554" xr:uid="{00000000-0005-0000-0000-000058320000}"/>
    <cellStyle name="20% - Accent3 5 2 2 3 2 2 2" xfId="61892" xr:uid="{00000000-0005-0000-0000-000059320000}"/>
    <cellStyle name="20% - Accent3 5 2 2 3 2 3" xfId="48733" xr:uid="{00000000-0005-0000-0000-00005A320000}"/>
    <cellStyle name="20% - Accent3 5 2 2 3 3" xfId="6672" xr:uid="{00000000-0005-0000-0000-00005B320000}"/>
    <cellStyle name="20% - Accent3 5 2 2 3 3 2" xfId="19831" xr:uid="{00000000-0005-0000-0000-00005C320000}"/>
    <cellStyle name="20% - Accent3 5 2 2 3 3 2 2" xfId="57169" xr:uid="{00000000-0005-0000-0000-00005D320000}"/>
    <cellStyle name="20% - Accent3 5 2 2 3 3 3" xfId="44010" xr:uid="{00000000-0005-0000-0000-00005E320000}"/>
    <cellStyle name="20% - Accent3 5 2 2 3 4" xfId="16288" xr:uid="{00000000-0005-0000-0000-00005F320000}"/>
    <cellStyle name="20% - Accent3 5 2 2 3 4 2" xfId="53626" xr:uid="{00000000-0005-0000-0000-000060320000}"/>
    <cellStyle name="20% - Accent3 5 2 2 3 5" xfId="32681" xr:uid="{00000000-0005-0000-0000-000061320000}"/>
    <cellStyle name="20% - Accent3 5 2 2 3 6" xfId="40465" xr:uid="{00000000-0005-0000-0000-000062320000}"/>
    <cellStyle name="20% - Accent3 5 2 2 4" xfId="9035" xr:uid="{00000000-0005-0000-0000-000063320000}"/>
    <cellStyle name="20% - Accent3 5 2 2 4 2" xfId="22194" xr:uid="{00000000-0005-0000-0000-000064320000}"/>
    <cellStyle name="20% - Accent3 5 2 2 4 2 2" xfId="59532" xr:uid="{00000000-0005-0000-0000-000065320000}"/>
    <cellStyle name="20% - Accent3 5 2 2 4 3" xfId="35393" xr:uid="{00000000-0005-0000-0000-000066320000}"/>
    <cellStyle name="20% - Accent3 5 2 2 4 4" xfId="46373" xr:uid="{00000000-0005-0000-0000-000067320000}"/>
    <cellStyle name="20% - Accent3 5 2 2 5" xfId="4312" xr:uid="{00000000-0005-0000-0000-000068320000}"/>
    <cellStyle name="20% - Accent3 5 2 2 5 2" xfId="17471" xr:uid="{00000000-0005-0000-0000-000069320000}"/>
    <cellStyle name="20% - Accent3 5 2 2 5 2 2" xfId="54809" xr:uid="{00000000-0005-0000-0000-00006A320000}"/>
    <cellStyle name="20% - Accent3 5 2 2 5 3" xfId="29969" xr:uid="{00000000-0005-0000-0000-00006B320000}"/>
    <cellStyle name="20% - Accent3 5 2 2 5 4" xfId="41650" xr:uid="{00000000-0005-0000-0000-00006C320000}"/>
    <cellStyle name="20% - Accent3 5 2 2 6" xfId="13759" xr:uid="{00000000-0005-0000-0000-00006D320000}"/>
    <cellStyle name="20% - Accent3 5 2 2 6 2" xfId="51097" xr:uid="{00000000-0005-0000-0000-00006E320000}"/>
    <cellStyle name="20% - Accent3 5 2 2 7" xfId="27087" xr:uid="{00000000-0005-0000-0000-00006F320000}"/>
    <cellStyle name="20% - Accent3 5 2 2 8" xfId="37936" xr:uid="{00000000-0005-0000-0000-000070320000}"/>
    <cellStyle name="20% - Accent3 5 2 3" xfId="1357" xr:uid="{00000000-0005-0000-0000-000071320000}"/>
    <cellStyle name="20% - Accent3 5 2 3 2" xfId="7431" xr:uid="{00000000-0005-0000-0000-000072320000}"/>
    <cellStyle name="20% - Accent3 5 2 3 2 2" xfId="12154" xr:uid="{00000000-0005-0000-0000-000073320000}"/>
    <cellStyle name="20% - Accent3 5 2 3 2 2 2" xfId="25313" xr:uid="{00000000-0005-0000-0000-000074320000}"/>
    <cellStyle name="20% - Accent3 5 2 3 2 2 2 2" xfId="62651" xr:uid="{00000000-0005-0000-0000-000075320000}"/>
    <cellStyle name="20% - Accent3 5 2 3 2 2 3" xfId="49492" xr:uid="{00000000-0005-0000-0000-000076320000}"/>
    <cellStyle name="20% - Accent3 5 2 3 2 3" xfId="20590" xr:uid="{00000000-0005-0000-0000-000077320000}"/>
    <cellStyle name="20% - Accent3 5 2 3 2 3 2" xfId="57928" xr:uid="{00000000-0005-0000-0000-000078320000}"/>
    <cellStyle name="20% - Accent3 5 2 3 2 4" xfId="33609" xr:uid="{00000000-0005-0000-0000-000079320000}"/>
    <cellStyle name="20% - Accent3 5 2 3 2 5" xfId="44769" xr:uid="{00000000-0005-0000-0000-00007A320000}"/>
    <cellStyle name="20% - Accent3 5 2 3 3" xfId="9794" xr:uid="{00000000-0005-0000-0000-00007B320000}"/>
    <cellStyle name="20% - Accent3 5 2 3 3 2" xfId="22953" xr:uid="{00000000-0005-0000-0000-00007C320000}"/>
    <cellStyle name="20% - Accent3 5 2 3 3 2 2" xfId="60291" xr:uid="{00000000-0005-0000-0000-00007D320000}"/>
    <cellStyle name="20% - Accent3 5 2 3 3 3" xfId="36321" xr:uid="{00000000-0005-0000-0000-00007E320000}"/>
    <cellStyle name="20% - Accent3 5 2 3 3 4" xfId="47132" xr:uid="{00000000-0005-0000-0000-00007F320000}"/>
    <cellStyle name="20% - Accent3 5 2 3 4" xfId="5071" xr:uid="{00000000-0005-0000-0000-000080320000}"/>
    <cellStyle name="20% - Accent3 5 2 3 4 2" xfId="18230" xr:uid="{00000000-0005-0000-0000-000081320000}"/>
    <cellStyle name="20% - Accent3 5 2 3 4 2 2" xfId="55568" xr:uid="{00000000-0005-0000-0000-000082320000}"/>
    <cellStyle name="20% - Accent3 5 2 3 4 3" xfId="30897" xr:uid="{00000000-0005-0000-0000-000083320000}"/>
    <cellStyle name="20% - Accent3 5 2 3 4 4" xfId="42409" xr:uid="{00000000-0005-0000-0000-000084320000}"/>
    <cellStyle name="20% - Accent3 5 2 3 5" xfId="14518" xr:uid="{00000000-0005-0000-0000-000085320000}"/>
    <cellStyle name="20% - Accent3 5 2 3 5 2" xfId="51856" xr:uid="{00000000-0005-0000-0000-000086320000}"/>
    <cellStyle name="20% - Accent3 5 2 3 6" xfId="28015" xr:uid="{00000000-0005-0000-0000-000087320000}"/>
    <cellStyle name="20% - Accent3 5 2 3 7" xfId="38695" xr:uid="{00000000-0005-0000-0000-000088320000}"/>
    <cellStyle name="20% - Accent3 5 2 4" xfId="2706" xr:uid="{00000000-0005-0000-0000-000089320000}"/>
    <cellStyle name="20% - Accent3 5 2 4 2" xfId="10974" xr:uid="{00000000-0005-0000-0000-00008A320000}"/>
    <cellStyle name="20% - Accent3 5 2 4 2 2" xfId="24133" xr:uid="{00000000-0005-0000-0000-00008B320000}"/>
    <cellStyle name="20% - Accent3 5 2 4 2 2 2" xfId="61471" xr:uid="{00000000-0005-0000-0000-00008C320000}"/>
    <cellStyle name="20% - Accent3 5 2 4 2 3" xfId="48312" xr:uid="{00000000-0005-0000-0000-00008D320000}"/>
    <cellStyle name="20% - Accent3 5 2 4 3" xfId="6251" xr:uid="{00000000-0005-0000-0000-00008E320000}"/>
    <cellStyle name="20% - Accent3 5 2 4 3 2" xfId="19410" xr:uid="{00000000-0005-0000-0000-00008F320000}"/>
    <cellStyle name="20% - Accent3 5 2 4 3 2 2" xfId="56748" xr:uid="{00000000-0005-0000-0000-000090320000}"/>
    <cellStyle name="20% - Accent3 5 2 4 3 3" xfId="43589" xr:uid="{00000000-0005-0000-0000-000091320000}"/>
    <cellStyle name="20% - Accent3 5 2 4 4" xfId="15867" xr:uid="{00000000-0005-0000-0000-000092320000}"/>
    <cellStyle name="20% - Accent3 5 2 4 4 2" xfId="53205" xr:uid="{00000000-0005-0000-0000-000093320000}"/>
    <cellStyle name="20% - Accent3 5 2 4 5" xfId="32260" xr:uid="{00000000-0005-0000-0000-000094320000}"/>
    <cellStyle name="20% - Accent3 5 2 4 6" xfId="40044" xr:uid="{00000000-0005-0000-0000-000095320000}"/>
    <cellStyle name="20% - Accent3 5 2 5" xfId="8614" xr:uid="{00000000-0005-0000-0000-000096320000}"/>
    <cellStyle name="20% - Accent3 5 2 5 2" xfId="21773" xr:uid="{00000000-0005-0000-0000-000097320000}"/>
    <cellStyle name="20% - Accent3 5 2 5 2 2" xfId="59111" xr:uid="{00000000-0005-0000-0000-000098320000}"/>
    <cellStyle name="20% - Accent3 5 2 5 3" xfId="34972" xr:uid="{00000000-0005-0000-0000-000099320000}"/>
    <cellStyle name="20% - Accent3 5 2 5 4" xfId="45952" xr:uid="{00000000-0005-0000-0000-00009A320000}"/>
    <cellStyle name="20% - Accent3 5 2 6" xfId="3891" xr:uid="{00000000-0005-0000-0000-00009B320000}"/>
    <cellStyle name="20% - Accent3 5 2 6 2" xfId="17050" xr:uid="{00000000-0005-0000-0000-00009C320000}"/>
    <cellStyle name="20% - Accent3 5 2 6 2 2" xfId="54388" xr:uid="{00000000-0005-0000-0000-00009D320000}"/>
    <cellStyle name="20% - Accent3 5 2 6 3" xfId="29548" xr:uid="{00000000-0005-0000-0000-00009E320000}"/>
    <cellStyle name="20% - Accent3 5 2 6 4" xfId="41229" xr:uid="{00000000-0005-0000-0000-00009F320000}"/>
    <cellStyle name="20% - Accent3 5 2 7" xfId="13338" xr:uid="{00000000-0005-0000-0000-0000A0320000}"/>
    <cellStyle name="20% - Accent3 5 2 7 2" xfId="50676" xr:uid="{00000000-0005-0000-0000-0000A1320000}"/>
    <cellStyle name="20% - Accent3 5 2 8" xfId="26666" xr:uid="{00000000-0005-0000-0000-0000A2320000}"/>
    <cellStyle name="20% - Accent3 5 2 9" xfId="37515" xr:uid="{00000000-0005-0000-0000-0000A3320000}"/>
    <cellStyle name="20% - Accent3 5 3" xfId="484" xr:uid="{00000000-0005-0000-0000-0000A4320000}"/>
    <cellStyle name="20% - Accent3 5 3 2" xfId="1666" xr:uid="{00000000-0005-0000-0000-0000A5320000}"/>
    <cellStyle name="20% - Accent3 5 3 2 2" xfId="7740" xr:uid="{00000000-0005-0000-0000-0000A6320000}"/>
    <cellStyle name="20% - Accent3 5 3 2 2 2" xfId="12463" xr:uid="{00000000-0005-0000-0000-0000A7320000}"/>
    <cellStyle name="20% - Accent3 5 3 2 2 2 2" xfId="25622" xr:uid="{00000000-0005-0000-0000-0000A8320000}"/>
    <cellStyle name="20% - Accent3 5 3 2 2 2 2 2" xfId="62960" xr:uid="{00000000-0005-0000-0000-0000A9320000}"/>
    <cellStyle name="20% - Accent3 5 3 2 2 2 3" xfId="49801" xr:uid="{00000000-0005-0000-0000-0000AA320000}"/>
    <cellStyle name="20% - Accent3 5 3 2 2 3" xfId="20899" xr:uid="{00000000-0005-0000-0000-0000AB320000}"/>
    <cellStyle name="20% - Accent3 5 3 2 2 3 2" xfId="58237" xr:uid="{00000000-0005-0000-0000-0000AC320000}"/>
    <cellStyle name="20% - Accent3 5 3 2 2 4" xfId="33918" xr:uid="{00000000-0005-0000-0000-0000AD320000}"/>
    <cellStyle name="20% - Accent3 5 3 2 2 5" xfId="45078" xr:uid="{00000000-0005-0000-0000-0000AE320000}"/>
    <cellStyle name="20% - Accent3 5 3 2 3" xfId="10103" xr:uid="{00000000-0005-0000-0000-0000AF320000}"/>
    <cellStyle name="20% - Accent3 5 3 2 3 2" xfId="23262" xr:uid="{00000000-0005-0000-0000-0000B0320000}"/>
    <cellStyle name="20% - Accent3 5 3 2 3 2 2" xfId="60600" xr:uid="{00000000-0005-0000-0000-0000B1320000}"/>
    <cellStyle name="20% - Accent3 5 3 2 3 3" xfId="36630" xr:uid="{00000000-0005-0000-0000-0000B2320000}"/>
    <cellStyle name="20% - Accent3 5 3 2 3 4" xfId="47441" xr:uid="{00000000-0005-0000-0000-0000B3320000}"/>
    <cellStyle name="20% - Accent3 5 3 2 4" xfId="5380" xr:uid="{00000000-0005-0000-0000-0000B4320000}"/>
    <cellStyle name="20% - Accent3 5 3 2 4 2" xfId="18539" xr:uid="{00000000-0005-0000-0000-0000B5320000}"/>
    <cellStyle name="20% - Accent3 5 3 2 4 2 2" xfId="55877" xr:uid="{00000000-0005-0000-0000-0000B6320000}"/>
    <cellStyle name="20% - Accent3 5 3 2 4 3" xfId="31206" xr:uid="{00000000-0005-0000-0000-0000B7320000}"/>
    <cellStyle name="20% - Accent3 5 3 2 4 4" xfId="42718" xr:uid="{00000000-0005-0000-0000-0000B8320000}"/>
    <cellStyle name="20% - Accent3 5 3 2 5" xfId="14827" xr:uid="{00000000-0005-0000-0000-0000B9320000}"/>
    <cellStyle name="20% - Accent3 5 3 2 5 2" xfId="52165" xr:uid="{00000000-0005-0000-0000-0000BA320000}"/>
    <cellStyle name="20% - Accent3 5 3 2 6" xfId="28324" xr:uid="{00000000-0005-0000-0000-0000BB320000}"/>
    <cellStyle name="20% - Accent3 5 3 2 7" xfId="39004" xr:uid="{00000000-0005-0000-0000-0000BC320000}"/>
    <cellStyle name="20% - Accent3 5 3 3" xfId="3015" xr:uid="{00000000-0005-0000-0000-0000BD320000}"/>
    <cellStyle name="20% - Accent3 5 3 3 2" xfId="11283" xr:uid="{00000000-0005-0000-0000-0000BE320000}"/>
    <cellStyle name="20% - Accent3 5 3 3 2 2" xfId="24442" xr:uid="{00000000-0005-0000-0000-0000BF320000}"/>
    <cellStyle name="20% - Accent3 5 3 3 2 2 2" xfId="61780" xr:uid="{00000000-0005-0000-0000-0000C0320000}"/>
    <cellStyle name="20% - Accent3 5 3 3 2 3" xfId="48621" xr:uid="{00000000-0005-0000-0000-0000C1320000}"/>
    <cellStyle name="20% - Accent3 5 3 3 3" xfId="6560" xr:uid="{00000000-0005-0000-0000-0000C2320000}"/>
    <cellStyle name="20% - Accent3 5 3 3 3 2" xfId="19719" xr:uid="{00000000-0005-0000-0000-0000C3320000}"/>
    <cellStyle name="20% - Accent3 5 3 3 3 2 2" xfId="57057" xr:uid="{00000000-0005-0000-0000-0000C4320000}"/>
    <cellStyle name="20% - Accent3 5 3 3 3 3" xfId="43898" xr:uid="{00000000-0005-0000-0000-0000C5320000}"/>
    <cellStyle name="20% - Accent3 5 3 3 4" xfId="16176" xr:uid="{00000000-0005-0000-0000-0000C6320000}"/>
    <cellStyle name="20% - Accent3 5 3 3 4 2" xfId="53514" xr:uid="{00000000-0005-0000-0000-0000C7320000}"/>
    <cellStyle name="20% - Accent3 5 3 3 5" xfId="32569" xr:uid="{00000000-0005-0000-0000-0000C8320000}"/>
    <cellStyle name="20% - Accent3 5 3 3 6" xfId="40353" xr:uid="{00000000-0005-0000-0000-0000C9320000}"/>
    <cellStyle name="20% - Accent3 5 3 4" xfId="8923" xr:uid="{00000000-0005-0000-0000-0000CA320000}"/>
    <cellStyle name="20% - Accent3 5 3 4 2" xfId="22082" xr:uid="{00000000-0005-0000-0000-0000CB320000}"/>
    <cellStyle name="20% - Accent3 5 3 4 2 2" xfId="59420" xr:uid="{00000000-0005-0000-0000-0000CC320000}"/>
    <cellStyle name="20% - Accent3 5 3 4 3" xfId="35281" xr:uid="{00000000-0005-0000-0000-0000CD320000}"/>
    <cellStyle name="20% - Accent3 5 3 4 4" xfId="46261" xr:uid="{00000000-0005-0000-0000-0000CE320000}"/>
    <cellStyle name="20% - Accent3 5 3 5" xfId="4200" xr:uid="{00000000-0005-0000-0000-0000CF320000}"/>
    <cellStyle name="20% - Accent3 5 3 5 2" xfId="17359" xr:uid="{00000000-0005-0000-0000-0000D0320000}"/>
    <cellStyle name="20% - Accent3 5 3 5 2 2" xfId="54697" xr:uid="{00000000-0005-0000-0000-0000D1320000}"/>
    <cellStyle name="20% - Accent3 5 3 5 3" xfId="29857" xr:uid="{00000000-0005-0000-0000-0000D2320000}"/>
    <cellStyle name="20% - Accent3 5 3 5 4" xfId="41538" xr:uid="{00000000-0005-0000-0000-0000D3320000}"/>
    <cellStyle name="20% - Accent3 5 3 6" xfId="13647" xr:uid="{00000000-0005-0000-0000-0000D4320000}"/>
    <cellStyle name="20% - Accent3 5 3 6 2" xfId="50985" xr:uid="{00000000-0005-0000-0000-0000D5320000}"/>
    <cellStyle name="20% - Accent3 5 3 7" xfId="26975" xr:uid="{00000000-0005-0000-0000-0000D6320000}"/>
    <cellStyle name="20% - Accent3 5 3 8" xfId="37824" xr:uid="{00000000-0005-0000-0000-0000D7320000}"/>
    <cellStyle name="20% - Accent3 5 4" xfId="372" xr:uid="{00000000-0005-0000-0000-0000D8320000}"/>
    <cellStyle name="20% - Accent3 5 4 2" xfId="1554" xr:uid="{00000000-0005-0000-0000-0000D9320000}"/>
    <cellStyle name="20% - Accent3 5 4 2 2" xfId="7628" xr:uid="{00000000-0005-0000-0000-0000DA320000}"/>
    <cellStyle name="20% - Accent3 5 4 2 2 2" xfId="12351" xr:uid="{00000000-0005-0000-0000-0000DB320000}"/>
    <cellStyle name="20% - Accent3 5 4 2 2 2 2" xfId="25510" xr:uid="{00000000-0005-0000-0000-0000DC320000}"/>
    <cellStyle name="20% - Accent3 5 4 2 2 2 2 2" xfId="62848" xr:uid="{00000000-0005-0000-0000-0000DD320000}"/>
    <cellStyle name="20% - Accent3 5 4 2 2 2 3" xfId="49689" xr:uid="{00000000-0005-0000-0000-0000DE320000}"/>
    <cellStyle name="20% - Accent3 5 4 2 2 3" xfId="20787" xr:uid="{00000000-0005-0000-0000-0000DF320000}"/>
    <cellStyle name="20% - Accent3 5 4 2 2 3 2" xfId="58125" xr:uid="{00000000-0005-0000-0000-0000E0320000}"/>
    <cellStyle name="20% - Accent3 5 4 2 2 4" xfId="33806" xr:uid="{00000000-0005-0000-0000-0000E1320000}"/>
    <cellStyle name="20% - Accent3 5 4 2 2 5" xfId="44966" xr:uid="{00000000-0005-0000-0000-0000E2320000}"/>
    <cellStyle name="20% - Accent3 5 4 2 3" xfId="9991" xr:uid="{00000000-0005-0000-0000-0000E3320000}"/>
    <cellStyle name="20% - Accent3 5 4 2 3 2" xfId="23150" xr:uid="{00000000-0005-0000-0000-0000E4320000}"/>
    <cellStyle name="20% - Accent3 5 4 2 3 2 2" xfId="60488" xr:uid="{00000000-0005-0000-0000-0000E5320000}"/>
    <cellStyle name="20% - Accent3 5 4 2 3 3" xfId="36518" xr:uid="{00000000-0005-0000-0000-0000E6320000}"/>
    <cellStyle name="20% - Accent3 5 4 2 3 4" xfId="47329" xr:uid="{00000000-0005-0000-0000-0000E7320000}"/>
    <cellStyle name="20% - Accent3 5 4 2 4" xfId="5268" xr:uid="{00000000-0005-0000-0000-0000E8320000}"/>
    <cellStyle name="20% - Accent3 5 4 2 4 2" xfId="18427" xr:uid="{00000000-0005-0000-0000-0000E9320000}"/>
    <cellStyle name="20% - Accent3 5 4 2 4 2 2" xfId="55765" xr:uid="{00000000-0005-0000-0000-0000EA320000}"/>
    <cellStyle name="20% - Accent3 5 4 2 4 3" xfId="31094" xr:uid="{00000000-0005-0000-0000-0000EB320000}"/>
    <cellStyle name="20% - Accent3 5 4 2 4 4" xfId="42606" xr:uid="{00000000-0005-0000-0000-0000EC320000}"/>
    <cellStyle name="20% - Accent3 5 4 2 5" xfId="14715" xr:uid="{00000000-0005-0000-0000-0000ED320000}"/>
    <cellStyle name="20% - Accent3 5 4 2 5 2" xfId="52053" xr:uid="{00000000-0005-0000-0000-0000EE320000}"/>
    <cellStyle name="20% - Accent3 5 4 2 6" xfId="28212" xr:uid="{00000000-0005-0000-0000-0000EF320000}"/>
    <cellStyle name="20% - Accent3 5 4 2 7" xfId="38892" xr:uid="{00000000-0005-0000-0000-0000F0320000}"/>
    <cellStyle name="20% - Accent3 5 4 3" xfId="2903" xr:uid="{00000000-0005-0000-0000-0000F1320000}"/>
    <cellStyle name="20% - Accent3 5 4 3 2" xfId="11171" xr:uid="{00000000-0005-0000-0000-0000F2320000}"/>
    <cellStyle name="20% - Accent3 5 4 3 2 2" xfId="24330" xr:uid="{00000000-0005-0000-0000-0000F3320000}"/>
    <cellStyle name="20% - Accent3 5 4 3 2 2 2" xfId="61668" xr:uid="{00000000-0005-0000-0000-0000F4320000}"/>
    <cellStyle name="20% - Accent3 5 4 3 2 3" xfId="48509" xr:uid="{00000000-0005-0000-0000-0000F5320000}"/>
    <cellStyle name="20% - Accent3 5 4 3 3" xfId="6448" xr:uid="{00000000-0005-0000-0000-0000F6320000}"/>
    <cellStyle name="20% - Accent3 5 4 3 3 2" xfId="19607" xr:uid="{00000000-0005-0000-0000-0000F7320000}"/>
    <cellStyle name="20% - Accent3 5 4 3 3 2 2" xfId="56945" xr:uid="{00000000-0005-0000-0000-0000F8320000}"/>
    <cellStyle name="20% - Accent3 5 4 3 3 3" xfId="43786" xr:uid="{00000000-0005-0000-0000-0000F9320000}"/>
    <cellStyle name="20% - Accent3 5 4 3 4" xfId="16064" xr:uid="{00000000-0005-0000-0000-0000FA320000}"/>
    <cellStyle name="20% - Accent3 5 4 3 4 2" xfId="53402" xr:uid="{00000000-0005-0000-0000-0000FB320000}"/>
    <cellStyle name="20% - Accent3 5 4 3 5" xfId="32457" xr:uid="{00000000-0005-0000-0000-0000FC320000}"/>
    <cellStyle name="20% - Accent3 5 4 3 6" xfId="40241" xr:uid="{00000000-0005-0000-0000-0000FD320000}"/>
    <cellStyle name="20% - Accent3 5 4 4" xfId="8811" xr:uid="{00000000-0005-0000-0000-0000FE320000}"/>
    <cellStyle name="20% - Accent3 5 4 4 2" xfId="21970" xr:uid="{00000000-0005-0000-0000-0000FF320000}"/>
    <cellStyle name="20% - Accent3 5 4 4 2 2" xfId="59308" xr:uid="{00000000-0005-0000-0000-000000330000}"/>
    <cellStyle name="20% - Accent3 5 4 4 3" xfId="35169" xr:uid="{00000000-0005-0000-0000-000001330000}"/>
    <cellStyle name="20% - Accent3 5 4 4 4" xfId="46149" xr:uid="{00000000-0005-0000-0000-000002330000}"/>
    <cellStyle name="20% - Accent3 5 4 5" xfId="4088" xr:uid="{00000000-0005-0000-0000-000003330000}"/>
    <cellStyle name="20% - Accent3 5 4 5 2" xfId="17247" xr:uid="{00000000-0005-0000-0000-000004330000}"/>
    <cellStyle name="20% - Accent3 5 4 5 2 2" xfId="54585" xr:uid="{00000000-0005-0000-0000-000005330000}"/>
    <cellStyle name="20% - Accent3 5 4 5 3" xfId="29745" xr:uid="{00000000-0005-0000-0000-000006330000}"/>
    <cellStyle name="20% - Accent3 5 4 5 4" xfId="41426" xr:uid="{00000000-0005-0000-0000-000007330000}"/>
    <cellStyle name="20% - Accent3 5 4 6" xfId="13535" xr:uid="{00000000-0005-0000-0000-000008330000}"/>
    <cellStyle name="20% - Accent3 5 4 6 2" xfId="50873" xr:uid="{00000000-0005-0000-0000-000009330000}"/>
    <cellStyle name="20% - Accent3 5 4 7" xfId="26863" xr:uid="{00000000-0005-0000-0000-00000A330000}"/>
    <cellStyle name="20% - Accent3 5 4 8" xfId="37712" xr:uid="{00000000-0005-0000-0000-00000B330000}"/>
    <cellStyle name="20% - Accent3 5 5" xfId="793" xr:uid="{00000000-0005-0000-0000-00000C330000}"/>
    <cellStyle name="20% - Accent3 5 5 2" xfId="1975" xr:uid="{00000000-0005-0000-0000-00000D330000}"/>
    <cellStyle name="20% - Accent3 5 5 2 2" xfId="8049" xr:uid="{00000000-0005-0000-0000-00000E330000}"/>
    <cellStyle name="20% - Accent3 5 5 2 2 2" xfId="12772" xr:uid="{00000000-0005-0000-0000-00000F330000}"/>
    <cellStyle name="20% - Accent3 5 5 2 2 2 2" xfId="25931" xr:uid="{00000000-0005-0000-0000-000010330000}"/>
    <cellStyle name="20% - Accent3 5 5 2 2 2 2 2" xfId="63269" xr:uid="{00000000-0005-0000-0000-000011330000}"/>
    <cellStyle name="20% - Accent3 5 5 2 2 2 3" xfId="50110" xr:uid="{00000000-0005-0000-0000-000012330000}"/>
    <cellStyle name="20% - Accent3 5 5 2 2 3" xfId="21208" xr:uid="{00000000-0005-0000-0000-000013330000}"/>
    <cellStyle name="20% - Accent3 5 5 2 2 3 2" xfId="58546" xr:uid="{00000000-0005-0000-0000-000014330000}"/>
    <cellStyle name="20% - Accent3 5 5 2 2 4" xfId="34227" xr:uid="{00000000-0005-0000-0000-000015330000}"/>
    <cellStyle name="20% - Accent3 5 5 2 2 5" xfId="45387" xr:uid="{00000000-0005-0000-0000-000016330000}"/>
    <cellStyle name="20% - Accent3 5 5 2 3" xfId="10412" xr:uid="{00000000-0005-0000-0000-000017330000}"/>
    <cellStyle name="20% - Accent3 5 5 2 3 2" xfId="23571" xr:uid="{00000000-0005-0000-0000-000018330000}"/>
    <cellStyle name="20% - Accent3 5 5 2 3 2 2" xfId="60909" xr:uid="{00000000-0005-0000-0000-000019330000}"/>
    <cellStyle name="20% - Accent3 5 5 2 3 3" xfId="36939" xr:uid="{00000000-0005-0000-0000-00001A330000}"/>
    <cellStyle name="20% - Accent3 5 5 2 3 4" xfId="47750" xr:uid="{00000000-0005-0000-0000-00001B330000}"/>
    <cellStyle name="20% - Accent3 5 5 2 4" xfId="5689" xr:uid="{00000000-0005-0000-0000-00001C330000}"/>
    <cellStyle name="20% - Accent3 5 5 2 4 2" xfId="18848" xr:uid="{00000000-0005-0000-0000-00001D330000}"/>
    <cellStyle name="20% - Accent3 5 5 2 4 2 2" xfId="56186" xr:uid="{00000000-0005-0000-0000-00001E330000}"/>
    <cellStyle name="20% - Accent3 5 5 2 4 3" xfId="31515" xr:uid="{00000000-0005-0000-0000-00001F330000}"/>
    <cellStyle name="20% - Accent3 5 5 2 4 4" xfId="43027" xr:uid="{00000000-0005-0000-0000-000020330000}"/>
    <cellStyle name="20% - Accent3 5 5 2 5" xfId="15136" xr:uid="{00000000-0005-0000-0000-000021330000}"/>
    <cellStyle name="20% - Accent3 5 5 2 5 2" xfId="52474" xr:uid="{00000000-0005-0000-0000-000022330000}"/>
    <cellStyle name="20% - Accent3 5 5 2 6" xfId="28633" xr:uid="{00000000-0005-0000-0000-000023330000}"/>
    <cellStyle name="20% - Accent3 5 5 2 7" xfId="39313" xr:uid="{00000000-0005-0000-0000-000024330000}"/>
    <cellStyle name="20% - Accent3 5 5 3" xfId="3324" xr:uid="{00000000-0005-0000-0000-000025330000}"/>
    <cellStyle name="20% - Accent3 5 5 3 2" xfId="11592" xr:uid="{00000000-0005-0000-0000-000026330000}"/>
    <cellStyle name="20% - Accent3 5 5 3 2 2" xfId="24751" xr:uid="{00000000-0005-0000-0000-000027330000}"/>
    <cellStyle name="20% - Accent3 5 5 3 2 2 2" xfId="62089" xr:uid="{00000000-0005-0000-0000-000028330000}"/>
    <cellStyle name="20% - Accent3 5 5 3 2 3" xfId="48930" xr:uid="{00000000-0005-0000-0000-000029330000}"/>
    <cellStyle name="20% - Accent3 5 5 3 3" xfId="6869" xr:uid="{00000000-0005-0000-0000-00002A330000}"/>
    <cellStyle name="20% - Accent3 5 5 3 3 2" xfId="20028" xr:uid="{00000000-0005-0000-0000-00002B330000}"/>
    <cellStyle name="20% - Accent3 5 5 3 3 2 2" xfId="57366" xr:uid="{00000000-0005-0000-0000-00002C330000}"/>
    <cellStyle name="20% - Accent3 5 5 3 3 3" xfId="44207" xr:uid="{00000000-0005-0000-0000-00002D330000}"/>
    <cellStyle name="20% - Accent3 5 5 3 4" xfId="16485" xr:uid="{00000000-0005-0000-0000-00002E330000}"/>
    <cellStyle name="20% - Accent3 5 5 3 4 2" xfId="53823" xr:uid="{00000000-0005-0000-0000-00002F330000}"/>
    <cellStyle name="20% - Accent3 5 5 3 5" xfId="32878" xr:uid="{00000000-0005-0000-0000-000030330000}"/>
    <cellStyle name="20% - Accent3 5 5 3 6" xfId="40662" xr:uid="{00000000-0005-0000-0000-000031330000}"/>
    <cellStyle name="20% - Accent3 5 5 4" xfId="9232" xr:uid="{00000000-0005-0000-0000-000032330000}"/>
    <cellStyle name="20% - Accent3 5 5 4 2" xfId="22391" xr:uid="{00000000-0005-0000-0000-000033330000}"/>
    <cellStyle name="20% - Accent3 5 5 4 2 2" xfId="59729" xr:uid="{00000000-0005-0000-0000-000034330000}"/>
    <cellStyle name="20% - Accent3 5 5 4 3" xfId="35590" xr:uid="{00000000-0005-0000-0000-000035330000}"/>
    <cellStyle name="20% - Accent3 5 5 4 4" xfId="46570" xr:uid="{00000000-0005-0000-0000-000036330000}"/>
    <cellStyle name="20% - Accent3 5 5 5" xfId="4509" xr:uid="{00000000-0005-0000-0000-000037330000}"/>
    <cellStyle name="20% - Accent3 5 5 5 2" xfId="17668" xr:uid="{00000000-0005-0000-0000-000038330000}"/>
    <cellStyle name="20% - Accent3 5 5 5 2 2" xfId="55006" xr:uid="{00000000-0005-0000-0000-000039330000}"/>
    <cellStyle name="20% - Accent3 5 5 5 3" xfId="30166" xr:uid="{00000000-0005-0000-0000-00003A330000}"/>
    <cellStyle name="20% - Accent3 5 5 5 4" xfId="41847" xr:uid="{00000000-0005-0000-0000-00003B330000}"/>
    <cellStyle name="20% - Accent3 5 5 6" xfId="13956" xr:uid="{00000000-0005-0000-0000-00003C330000}"/>
    <cellStyle name="20% - Accent3 5 5 6 2" xfId="51294" xr:uid="{00000000-0005-0000-0000-00003D330000}"/>
    <cellStyle name="20% - Accent3 5 5 7" xfId="27284" xr:uid="{00000000-0005-0000-0000-00003E330000}"/>
    <cellStyle name="20% - Accent3 5 5 8" xfId="38133" xr:uid="{00000000-0005-0000-0000-00003F330000}"/>
    <cellStyle name="20% - Accent3 5 6" xfId="962" xr:uid="{00000000-0005-0000-0000-000040330000}"/>
    <cellStyle name="20% - Accent3 5 6 2" xfId="2144" xr:uid="{00000000-0005-0000-0000-000041330000}"/>
    <cellStyle name="20% - Accent3 5 6 2 2" xfId="8218" xr:uid="{00000000-0005-0000-0000-000042330000}"/>
    <cellStyle name="20% - Accent3 5 6 2 2 2" xfId="12941" xr:uid="{00000000-0005-0000-0000-000043330000}"/>
    <cellStyle name="20% - Accent3 5 6 2 2 2 2" xfId="26100" xr:uid="{00000000-0005-0000-0000-000044330000}"/>
    <cellStyle name="20% - Accent3 5 6 2 2 2 2 2" xfId="63438" xr:uid="{00000000-0005-0000-0000-000045330000}"/>
    <cellStyle name="20% - Accent3 5 6 2 2 2 3" xfId="50279" xr:uid="{00000000-0005-0000-0000-000046330000}"/>
    <cellStyle name="20% - Accent3 5 6 2 2 3" xfId="21377" xr:uid="{00000000-0005-0000-0000-000047330000}"/>
    <cellStyle name="20% - Accent3 5 6 2 2 3 2" xfId="58715" xr:uid="{00000000-0005-0000-0000-000048330000}"/>
    <cellStyle name="20% - Accent3 5 6 2 2 4" xfId="34396" xr:uid="{00000000-0005-0000-0000-000049330000}"/>
    <cellStyle name="20% - Accent3 5 6 2 2 5" xfId="45556" xr:uid="{00000000-0005-0000-0000-00004A330000}"/>
    <cellStyle name="20% - Accent3 5 6 2 3" xfId="10581" xr:uid="{00000000-0005-0000-0000-00004B330000}"/>
    <cellStyle name="20% - Accent3 5 6 2 3 2" xfId="23740" xr:uid="{00000000-0005-0000-0000-00004C330000}"/>
    <cellStyle name="20% - Accent3 5 6 2 3 2 2" xfId="61078" xr:uid="{00000000-0005-0000-0000-00004D330000}"/>
    <cellStyle name="20% - Accent3 5 6 2 3 3" xfId="37108" xr:uid="{00000000-0005-0000-0000-00004E330000}"/>
    <cellStyle name="20% - Accent3 5 6 2 3 4" xfId="47919" xr:uid="{00000000-0005-0000-0000-00004F330000}"/>
    <cellStyle name="20% - Accent3 5 6 2 4" xfId="5858" xr:uid="{00000000-0005-0000-0000-000050330000}"/>
    <cellStyle name="20% - Accent3 5 6 2 4 2" xfId="19017" xr:uid="{00000000-0005-0000-0000-000051330000}"/>
    <cellStyle name="20% - Accent3 5 6 2 4 2 2" xfId="56355" xr:uid="{00000000-0005-0000-0000-000052330000}"/>
    <cellStyle name="20% - Accent3 5 6 2 4 3" xfId="31684" xr:uid="{00000000-0005-0000-0000-000053330000}"/>
    <cellStyle name="20% - Accent3 5 6 2 4 4" xfId="43196" xr:uid="{00000000-0005-0000-0000-000054330000}"/>
    <cellStyle name="20% - Accent3 5 6 2 5" xfId="15305" xr:uid="{00000000-0005-0000-0000-000055330000}"/>
    <cellStyle name="20% - Accent3 5 6 2 5 2" xfId="52643" xr:uid="{00000000-0005-0000-0000-000056330000}"/>
    <cellStyle name="20% - Accent3 5 6 2 6" xfId="28802" xr:uid="{00000000-0005-0000-0000-000057330000}"/>
    <cellStyle name="20% - Accent3 5 6 2 7" xfId="39482" xr:uid="{00000000-0005-0000-0000-000058330000}"/>
    <cellStyle name="20% - Accent3 5 6 3" xfId="3493" xr:uid="{00000000-0005-0000-0000-000059330000}"/>
    <cellStyle name="20% - Accent3 5 6 3 2" xfId="11761" xr:uid="{00000000-0005-0000-0000-00005A330000}"/>
    <cellStyle name="20% - Accent3 5 6 3 2 2" xfId="24920" xr:uid="{00000000-0005-0000-0000-00005B330000}"/>
    <cellStyle name="20% - Accent3 5 6 3 2 2 2" xfId="62258" xr:uid="{00000000-0005-0000-0000-00005C330000}"/>
    <cellStyle name="20% - Accent3 5 6 3 2 3" xfId="49099" xr:uid="{00000000-0005-0000-0000-00005D330000}"/>
    <cellStyle name="20% - Accent3 5 6 3 3" xfId="7038" xr:uid="{00000000-0005-0000-0000-00005E330000}"/>
    <cellStyle name="20% - Accent3 5 6 3 3 2" xfId="20197" xr:uid="{00000000-0005-0000-0000-00005F330000}"/>
    <cellStyle name="20% - Accent3 5 6 3 3 2 2" xfId="57535" xr:uid="{00000000-0005-0000-0000-000060330000}"/>
    <cellStyle name="20% - Accent3 5 6 3 3 3" xfId="44376" xr:uid="{00000000-0005-0000-0000-000061330000}"/>
    <cellStyle name="20% - Accent3 5 6 3 4" xfId="16654" xr:uid="{00000000-0005-0000-0000-000062330000}"/>
    <cellStyle name="20% - Accent3 5 6 3 4 2" xfId="53992" xr:uid="{00000000-0005-0000-0000-000063330000}"/>
    <cellStyle name="20% - Accent3 5 6 3 5" xfId="33047" xr:uid="{00000000-0005-0000-0000-000064330000}"/>
    <cellStyle name="20% - Accent3 5 6 3 6" xfId="40831" xr:uid="{00000000-0005-0000-0000-000065330000}"/>
    <cellStyle name="20% - Accent3 5 6 4" xfId="9401" xr:uid="{00000000-0005-0000-0000-000066330000}"/>
    <cellStyle name="20% - Accent3 5 6 4 2" xfId="22560" xr:uid="{00000000-0005-0000-0000-000067330000}"/>
    <cellStyle name="20% - Accent3 5 6 4 2 2" xfId="59898" xr:uid="{00000000-0005-0000-0000-000068330000}"/>
    <cellStyle name="20% - Accent3 5 6 4 3" xfId="35759" xr:uid="{00000000-0005-0000-0000-000069330000}"/>
    <cellStyle name="20% - Accent3 5 6 4 4" xfId="46739" xr:uid="{00000000-0005-0000-0000-00006A330000}"/>
    <cellStyle name="20% - Accent3 5 6 5" xfId="4678" xr:uid="{00000000-0005-0000-0000-00006B330000}"/>
    <cellStyle name="20% - Accent3 5 6 5 2" xfId="17837" xr:uid="{00000000-0005-0000-0000-00006C330000}"/>
    <cellStyle name="20% - Accent3 5 6 5 2 2" xfId="55175" xr:uid="{00000000-0005-0000-0000-00006D330000}"/>
    <cellStyle name="20% - Accent3 5 6 5 3" xfId="30335" xr:uid="{00000000-0005-0000-0000-00006E330000}"/>
    <cellStyle name="20% - Accent3 5 6 5 4" xfId="42016" xr:uid="{00000000-0005-0000-0000-00006F330000}"/>
    <cellStyle name="20% - Accent3 5 6 6" xfId="14125" xr:uid="{00000000-0005-0000-0000-000070330000}"/>
    <cellStyle name="20% - Accent3 5 6 6 2" xfId="51463" xr:uid="{00000000-0005-0000-0000-000071330000}"/>
    <cellStyle name="20% - Accent3 5 6 7" xfId="27453" xr:uid="{00000000-0005-0000-0000-000072330000}"/>
    <cellStyle name="20% - Accent3 5 6 8" xfId="38302" xr:uid="{00000000-0005-0000-0000-000073330000}"/>
    <cellStyle name="20% - Accent3 5 7" xfId="1133" xr:uid="{00000000-0005-0000-0000-000074330000}"/>
    <cellStyle name="20% - Accent3 5 7 2" xfId="2313" xr:uid="{00000000-0005-0000-0000-000075330000}"/>
    <cellStyle name="20% - Accent3 5 7 2 2" xfId="8387" xr:uid="{00000000-0005-0000-0000-000076330000}"/>
    <cellStyle name="20% - Accent3 5 7 2 2 2" xfId="13110" xr:uid="{00000000-0005-0000-0000-000077330000}"/>
    <cellStyle name="20% - Accent3 5 7 2 2 2 2" xfId="26269" xr:uid="{00000000-0005-0000-0000-000078330000}"/>
    <cellStyle name="20% - Accent3 5 7 2 2 2 2 2" xfId="63607" xr:uid="{00000000-0005-0000-0000-000079330000}"/>
    <cellStyle name="20% - Accent3 5 7 2 2 2 3" xfId="50448" xr:uid="{00000000-0005-0000-0000-00007A330000}"/>
    <cellStyle name="20% - Accent3 5 7 2 2 3" xfId="21546" xr:uid="{00000000-0005-0000-0000-00007B330000}"/>
    <cellStyle name="20% - Accent3 5 7 2 2 3 2" xfId="58884" xr:uid="{00000000-0005-0000-0000-00007C330000}"/>
    <cellStyle name="20% - Accent3 5 7 2 2 4" xfId="34565" xr:uid="{00000000-0005-0000-0000-00007D330000}"/>
    <cellStyle name="20% - Accent3 5 7 2 2 5" xfId="45725" xr:uid="{00000000-0005-0000-0000-00007E330000}"/>
    <cellStyle name="20% - Accent3 5 7 2 3" xfId="10750" xr:uid="{00000000-0005-0000-0000-00007F330000}"/>
    <cellStyle name="20% - Accent3 5 7 2 3 2" xfId="23909" xr:uid="{00000000-0005-0000-0000-000080330000}"/>
    <cellStyle name="20% - Accent3 5 7 2 3 2 2" xfId="61247" xr:uid="{00000000-0005-0000-0000-000081330000}"/>
    <cellStyle name="20% - Accent3 5 7 2 3 3" xfId="37277" xr:uid="{00000000-0005-0000-0000-000082330000}"/>
    <cellStyle name="20% - Accent3 5 7 2 3 4" xfId="48088" xr:uid="{00000000-0005-0000-0000-000083330000}"/>
    <cellStyle name="20% - Accent3 5 7 2 4" xfId="6027" xr:uid="{00000000-0005-0000-0000-000084330000}"/>
    <cellStyle name="20% - Accent3 5 7 2 4 2" xfId="19186" xr:uid="{00000000-0005-0000-0000-000085330000}"/>
    <cellStyle name="20% - Accent3 5 7 2 4 2 2" xfId="56524" xr:uid="{00000000-0005-0000-0000-000086330000}"/>
    <cellStyle name="20% - Accent3 5 7 2 4 3" xfId="31853" xr:uid="{00000000-0005-0000-0000-000087330000}"/>
    <cellStyle name="20% - Accent3 5 7 2 4 4" xfId="43365" xr:uid="{00000000-0005-0000-0000-000088330000}"/>
    <cellStyle name="20% - Accent3 5 7 2 5" xfId="15474" xr:uid="{00000000-0005-0000-0000-000089330000}"/>
    <cellStyle name="20% - Accent3 5 7 2 5 2" xfId="52812" xr:uid="{00000000-0005-0000-0000-00008A330000}"/>
    <cellStyle name="20% - Accent3 5 7 2 6" xfId="28971" xr:uid="{00000000-0005-0000-0000-00008B330000}"/>
    <cellStyle name="20% - Accent3 5 7 2 7" xfId="39651" xr:uid="{00000000-0005-0000-0000-00008C330000}"/>
    <cellStyle name="20% - Accent3 5 7 3" xfId="3662" xr:uid="{00000000-0005-0000-0000-00008D330000}"/>
    <cellStyle name="20% - Accent3 5 7 3 2" xfId="11930" xr:uid="{00000000-0005-0000-0000-00008E330000}"/>
    <cellStyle name="20% - Accent3 5 7 3 2 2" xfId="25089" xr:uid="{00000000-0005-0000-0000-00008F330000}"/>
    <cellStyle name="20% - Accent3 5 7 3 2 2 2" xfId="62427" xr:uid="{00000000-0005-0000-0000-000090330000}"/>
    <cellStyle name="20% - Accent3 5 7 3 2 3" xfId="49268" xr:uid="{00000000-0005-0000-0000-000091330000}"/>
    <cellStyle name="20% - Accent3 5 7 3 3" xfId="7207" xr:uid="{00000000-0005-0000-0000-000092330000}"/>
    <cellStyle name="20% - Accent3 5 7 3 3 2" xfId="20366" xr:uid="{00000000-0005-0000-0000-000093330000}"/>
    <cellStyle name="20% - Accent3 5 7 3 3 2 2" xfId="57704" xr:uid="{00000000-0005-0000-0000-000094330000}"/>
    <cellStyle name="20% - Accent3 5 7 3 3 3" xfId="44545" xr:uid="{00000000-0005-0000-0000-000095330000}"/>
    <cellStyle name="20% - Accent3 5 7 3 4" xfId="16823" xr:uid="{00000000-0005-0000-0000-000096330000}"/>
    <cellStyle name="20% - Accent3 5 7 3 4 2" xfId="54161" xr:uid="{00000000-0005-0000-0000-000097330000}"/>
    <cellStyle name="20% - Accent3 5 7 3 5" xfId="33216" xr:uid="{00000000-0005-0000-0000-000098330000}"/>
    <cellStyle name="20% - Accent3 5 7 3 6" xfId="41000" xr:uid="{00000000-0005-0000-0000-000099330000}"/>
    <cellStyle name="20% - Accent3 5 7 4" xfId="9570" xr:uid="{00000000-0005-0000-0000-00009A330000}"/>
    <cellStyle name="20% - Accent3 5 7 4 2" xfId="22729" xr:uid="{00000000-0005-0000-0000-00009B330000}"/>
    <cellStyle name="20% - Accent3 5 7 4 2 2" xfId="60067" xr:uid="{00000000-0005-0000-0000-00009C330000}"/>
    <cellStyle name="20% - Accent3 5 7 4 3" xfId="35928" xr:uid="{00000000-0005-0000-0000-00009D330000}"/>
    <cellStyle name="20% - Accent3 5 7 4 4" xfId="46908" xr:uid="{00000000-0005-0000-0000-00009E330000}"/>
    <cellStyle name="20% - Accent3 5 7 5" xfId="4847" xr:uid="{00000000-0005-0000-0000-00009F330000}"/>
    <cellStyle name="20% - Accent3 5 7 5 2" xfId="18006" xr:uid="{00000000-0005-0000-0000-0000A0330000}"/>
    <cellStyle name="20% - Accent3 5 7 5 2 2" xfId="55344" xr:uid="{00000000-0005-0000-0000-0000A1330000}"/>
    <cellStyle name="20% - Accent3 5 7 5 3" xfId="30504" xr:uid="{00000000-0005-0000-0000-0000A2330000}"/>
    <cellStyle name="20% - Accent3 5 7 5 4" xfId="42185" xr:uid="{00000000-0005-0000-0000-0000A3330000}"/>
    <cellStyle name="20% - Accent3 5 7 6" xfId="14294" xr:uid="{00000000-0005-0000-0000-0000A4330000}"/>
    <cellStyle name="20% - Accent3 5 7 6 2" xfId="51632" xr:uid="{00000000-0005-0000-0000-0000A5330000}"/>
    <cellStyle name="20% - Accent3 5 7 7" xfId="27622" xr:uid="{00000000-0005-0000-0000-0000A6330000}"/>
    <cellStyle name="20% - Accent3 5 7 8" xfId="38471" xr:uid="{00000000-0005-0000-0000-0000A7330000}"/>
    <cellStyle name="20% - Accent3 5 8" xfId="1245" xr:uid="{00000000-0005-0000-0000-0000A8330000}"/>
    <cellStyle name="20% - Accent3 5 8 2" xfId="2594" xr:uid="{00000000-0005-0000-0000-0000A9330000}"/>
    <cellStyle name="20% - Accent3 5 8 2 2" xfId="12042" xr:uid="{00000000-0005-0000-0000-0000AA330000}"/>
    <cellStyle name="20% - Accent3 5 8 2 2 2" xfId="25201" xr:uid="{00000000-0005-0000-0000-0000AB330000}"/>
    <cellStyle name="20% - Accent3 5 8 2 2 2 2" xfId="62539" xr:uid="{00000000-0005-0000-0000-0000AC330000}"/>
    <cellStyle name="20% - Accent3 5 8 2 2 3" xfId="33497" xr:uid="{00000000-0005-0000-0000-0000AD330000}"/>
    <cellStyle name="20% - Accent3 5 8 2 2 4" xfId="49380" xr:uid="{00000000-0005-0000-0000-0000AE330000}"/>
    <cellStyle name="20% - Accent3 5 8 2 3" xfId="7319" xr:uid="{00000000-0005-0000-0000-0000AF330000}"/>
    <cellStyle name="20% - Accent3 5 8 2 3 2" xfId="20478" xr:uid="{00000000-0005-0000-0000-0000B0330000}"/>
    <cellStyle name="20% - Accent3 5 8 2 3 2 2" xfId="57816" xr:uid="{00000000-0005-0000-0000-0000B1330000}"/>
    <cellStyle name="20% - Accent3 5 8 2 3 3" xfId="36209" xr:uid="{00000000-0005-0000-0000-0000B2330000}"/>
    <cellStyle name="20% - Accent3 5 8 2 3 4" xfId="44657" xr:uid="{00000000-0005-0000-0000-0000B3330000}"/>
    <cellStyle name="20% - Accent3 5 8 2 4" xfId="15755" xr:uid="{00000000-0005-0000-0000-0000B4330000}"/>
    <cellStyle name="20% - Accent3 5 8 2 4 2" xfId="30785" xr:uid="{00000000-0005-0000-0000-0000B5330000}"/>
    <cellStyle name="20% - Accent3 5 8 2 4 3" xfId="53093" xr:uid="{00000000-0005-0000-0000-0000B6330000}"/>
    <cellStyle name="20% - Accent3 5 8 2 5" xfId="27903" xr:uid="{00000000-0005-0000-0000-0000B7330000}"/>
    <cellStyle name="20% - Accent3 5 8 2 6" xfId="39932" xr:uid="{00000000-0005-0000-0000-0000B8330000}"/>
    <cellStyle name="20% - Accent3 5 8 3" xfId="9682" xr:uid="{00000000-0005-0000-0000-0000B9330000}"/>
    <cellStyle name="20% - Accent3 5 8 3 2" xfId="22841" xr:uid="{00000000-0005-0000-0000-0000BA330000}"/>
    <cellStyle name="20% - Accent3 5 8 3 2 2" xfId="60179" xr:uid="{00000000-0005-0000-0000-0000BB330000}"/>
    <cellStyle name="20% - Accent3 5 8 3 3" xfId="32148" xr:uid="{00000000-0005-0000-0000-0000BC330000}"/>
    <cellStyle name="20% - Accent3 5 8 3 4" xfId="47020" xr:uid="{00000000-0005-0000-0000-0000BD330000}"/>
    <cellStyle name="20% - Accent3 5 8 4" xfId="4959" xr:uid="{00000000-0005-0000-0000-0000BE330000}"/>
    <cellStyle name="20% - Accent3 5 8 4 2" xfId="18118" xr:uid="{00000000-0005-0000-0000-0000BF330000}"/>
    <cellStyle name="20% - Accent3 5 8 4 2 2" xfId="55456" xr:uid="{00000000-0005-0000-0000-0000C0330000}"/>
    <cellStyle name="20% - Accent3 5 8 4 3" xfId="34860" xr:uid="{00000000-0005-0000-0000-0000C1330000}"/>
    <cellStyle name="20% - Accent3 5 8 4 4" xfId="42297" xr:uid="{00000000-0005-0000-0000-0000C2330000}"/>
    <cellStyle name="20% - Accent3 5 8 5" xfId="14406" xr:uid="{00000000-0005-0000-0000-0000C3330000}"/>
    <cellStyle name="20% - Accent3 5 8 5 2" xfId="29436" xr:uid="{00000000-0005-0000-0000-0000C4330000}"/>
    <cellStyle name="20% - Accent3 5 8 5 3" xfId="51744" xr:uid="{00000000-0005-0000-0000-0000C5330000}"/>
    <cellStyle name="20% - Accent3 5 8 6" xfId="26554" xr:uid="{00000000-0005-0000-0000-0000C6330000}"/>
    <cellStyle name="20% - Accent3 5 8 7" xfId="38583" xr:uid="{00000000-0005-0000-0000-0000C7330000}"/>
    <cellStyle name="20% - Accent3 5 9" xfId="2482" xr:uid="{00000000-0005-0000-0000-0000C8330000}"/>
    <cellStyle name="20% - Accent3 5 9 2" xfId="10862" xr:uid="{00000000-0005-0000-0000-0000C9330000}"/>
    <cellStyle name="20% - Accent3 5 9 2 2" xfId="24021" xr:uid="{00000000-0005-0000-0000-0000CA330000}"/>
    <cellStyle name="20% - Accent3 5 9 2 2 2" xfId="61359" xr:uid="{00000000-0005-0000-0000-0000CB330000}"/>
    <cellStyle name="20% - Accent3 5 9 2 3" xfId="33385" xr:uid="{00000000-0005-0000-0000-0000CC330000}"/>
    <cellStyle name="20% - Accent3 5 9 2 4" xfId="48200" xr:uid="{00000000-0005-0000-0000-0000CD330000}"/>
    <cellStyle name="20% - Accent3 5 9 3" xfId="6139" xr:uid="{00000000-0005-0000-0000-0000CE330000}"/>
    <cellStyle name="20% - Accent3 5 9 3 2" xfId="19298" xr:uid="{00000000-0005-0000-0000-0000CF330000}"/>
    <cellStyle name="20% - Accent3 5 9 3 2 2" xfId="56636" xr:uid="{00000000-0005-0000-0000-0000D0330000}"/>
    <cellStyle name="20% - Accent3 5 9 3 3" xfId="36097" xr:uid="{00000000-0005-0000-0000-0000D1330000}"/>
    <cellStyle name="20% - Accent3 5 9 3 4" xfId="43477" xr:uid="{00000000-0005-0000-0000-0000D2330000}"/>
    <cellStyle name="20% - Accent3 5 9 4" xfId="15643" xr:uid="{00000000-0005-0000-0000-0000D3330000}"/>
    <cellStyle name="20% - Accent3 5 9 4 2" xfId="30673" xr:uid="{00000000-0005-0000-0000-0000D4330000}"/>
    <cellStyle name="20% - Accent3 5 9 4 3" xfId="52981" xr:uid="{00000000-0005-0000-0000-0000D5330000}"/>
    <cellStyle name="20% - Accent3 5 9 5" xfId="27791" xr:uid="{00000000-0005-0000-0000-0000D6330000}"/>
    <cellStyle name="20% - Accent3 5 9 6" xfId="39820" xr:uid="{00000000-0005-0000-0000-0000D7330000}"/>
    <cellStyle name="20% - Accent3 6" xfId="259" xr:uid="{00000000-0005-0000-0000-0000D8330000}"/>
    <cellStyle name="20% - Accent3 6 2" xfId="680" xr:uid="{00000000-0005-0000-0000-0000D9330000}"/>
    <cellStyle name="20% - Accent3 6 2 2" xfId="1862" xr:uid="{00000000-0005-0000-0000-0000DA330000}"/>
    <cellStyle name="20% - Accent3 6 2 2 2" xfId="7936" xr:uid="{00000000-0005-0000-0000-0000DB330000}"/>
    <cellStyle name="20% - Accent3 6 2 2 2 2" xfId="12659" xr:uid="{00000000-0005-0000-0000-0000DC330000}"/>
    <cellStyle name="20% - Accent3 6 2 2 2 2 2" xfId="25818" xr:uid="{00000000-0005-0000-0000-0000DD330000}"/>
    <cellStyle name="20% - Accent3 6 2 2 2 2 2 2" xfId="63156" xr:uid="{00000000-0005-0000-0000-0000DE330000}"/>
    <cellStyle name="20% - Accent3 6 2 2 2 2 3" xfId="49997" xr:uid="{00000000-0005-0000-0000-0000DF330000}"/>
    <cellStyle name="20% - Accent3 6 2 2 2 3" xfId="21095" xr:uid="{00000000-0005-0000-0000-0000E0330000}"/>
    <cellStyle name="20% - Accent3 6 2 2 2 3 2" xfId="58433" xr:uid="{00000000-0005-0000-0000-0000E1330000}"/>
    <cellStyle name="20% - Accent3 6 2 2 2 4" xfId="34114" xr:uid="{00000000-0005-0000-0000-0000E2330000}"/>
    <cellStyle name="20% - Accent3 6 2 2 2 5" xfId="45274" xr:uid="{00000000-0005-0000-0000-0000E3330000}"/>
    <cellStyle name="20% - Accent3 6 2 2 3" xfId="10299" xr:uid="{00000000-0005-0000-0000-0000E4330000}"/>
    <cellStyle name="20% - Accent3 6 2 2 3 2" xfId="23458" xr:uid="{00000000-0005-0000-0000-0000E5330000}"/>
    <cellStyle name="20% - Accent3 6 2 2 3 2 2" xfId="60796" xr:uid="{00000000-0005-0000-0000-0000E6330000}"/>
    <cellStyle name="20% - Accent3 6 2 2 3 3" xfId="36826" xr:uid="{00000000-0005-0000-0000-0000E7330000}"/>
    <cellStyle name="20% - Accent3 6 2 2 3 4" xfId="47637" xr:uid="{00000000-0005-0000-0000-0000E8330000}"/>
    <cellStyle name="20% - Accent3 6 2 2 4" xfId="5576" xr:uid="{00000000-0005-0000-0000-0000E9330000}"/>
    <cellStyle name="20% - Accent3 6 2 2 4 2" xfId="18735" xr:uid="{00000000-0005-0000-0000-0000EA330000}"/>
    <cellStyle name="20% - Accent3 6 2 2 4 2 2" xfId="56073" xr:uid="{00000000-0005-0000-0000-0000EB330000}"/>
    <cellStyle name="20% - Accent3 6 2 2 4 3" xfId="31402" xr:uid="{00000000-0005-0000-0000-0000EC330000}"/>
    <cellStyle name="20% - Accent3 6 2 2 4 4" xfId="42914" xr:uid="{00000000-0005-0000-0000-0000ED330000}"/>
    <cellStyle name="20% - Accent3 6 2 2 5" xfId="15023" xr:uid="{00000000-0005-0000-0000-0000EE330000}"/>
    <cellStyle name="20% - Accent3 6 2 2 5 2" xfId="52361" xr:uid="{00000000-0005-0000-0000-0000EF330000}"/>
    <cellStyle name="20% - Accent3 6 2 2 6" xfId="28520" xr:uid="{00000000-0005-0000-0000-0000F0330000}"/>
    <cellStyle name="20% - Accent3 6 2 2 7" xfId="39200" xr:uid="{00000000-0005-0000-0000-0000F1330000}"/>
    <cellStyle name="20% - Accent3 6 2 3" xfId="3211" xr:uid="{00000000-0005-0000-0000-0000F2330000}"/>
    <cellStyle name="20% - Accent3 6 2 3 2" xfId="11479" xr:uid="{00000000-0005-0000-0000-0000F3330000}"/>
    <cellStyle name="20% - Accent3 6 2 3 2 2" xfId="24638" xr:uid="{00000000-0005-0000-0000-0000F4330000}"/>
    <cellStyle name="20% - Accent3 6 2 3 2 2 2" xfId="61976" xr:uid="{00000000-0005-0000-0000-0000F5330000}"/>
    <cellStyle name="20% - Accent3 6 2 3 2 3" xfId="48817" xr:uid="{00000000-0005-0000-0000-0000F6330000}"/>
    <cellStyle name="20% - Accent3 6 2 3 3" xfId="6756" xr:uid="{00000000-0005-0000-0000-0000F7330000}"/>
    <cellStyle name="20% - Accent3 6 2 3 3 2" xfId="19915" xr:uid="{00000000-0005-0000-0000-0000F8330000}"/>
    <cellStyle name="20% - Accent3 6 2 3 3 2 2" xfId="57253" xr:uid="{00000000-0005-0000-0000-0000F9330000}"/>
    <cellStyle name="20% - Accent3 6 2 3 3 3" xfId="44094" xr:uid="{00000000-0005-0000-0000-0000FA330000}"/>
    <cellStyle name="20% - Accent3 6 2 3 4" xfId="16372" xr:uid="{00000000-0005-0000-0000-0000FB330000}"/>
    <cellStyle name="20% - Accent3 6 2 3 4 2" xfId="53710" xr:uid="{00000000-0005-0000-0000-0000FC330000}"/>
    <cellStyle name="20% - Accent3 6 2 3 5" xfId="32765" xr:uid="{00000000-0005-0000-0000-0000FD330000}"/>
    <cellStyle name="20% - Accent3 6 2 3 6" xfId="40549" xr:uid="{00000000-0005-0000-0000-0000FE330000}"/>
    <cellStyle name="20% - Accent3 6 2 4" xfId="9119" xr:uid="{00000000-0005-0000-0000-0000FF330000}"/>
    <cellStyle name="20% - Accent3 6 2 4 2" xfId="22278" xr:uid="{00000000-0005-0000-0000-000000340000}"/>
    <cellStyle name="20% - Accent3 6 2 4 2 2" xfId="59616" xr:uid="{00000000-0005-0000-0000-000001340000}"/>
    <cellStyle name="20% - Accent3 6 2 4 3" xfId="35477" xr:uid="{00000000-0005-0000-0000-000002340000}"/>
    <cellStyle name="20% - Accent3 6 2 4 4" xfId="46457" xr:uid="{00000000-0005-0000-0000-000003340000}"/>
    <cellStyle name="20% - Accent3 6 2 5" xfId="4396" xr:uid="{00000000-0005-0000-0000-000004340000}"/>
    <cellStyle name="20% - Accent3 6 2 5 2" xfId="17555" xr:uid="{00000000-0005-0000-0000-000005340000}"/>
    <cellStyle name="20% - Accent3 6 2 5 2 2" xfId="54893" xr:uid="{00000000-0005-0000-0000-000006340000}"/>
    <cellStyle name="20% - Accent3 6 2 5 3" xfId="30053" xr:uid="{00000000-0005-0000-0000-000007340000}"/>
    <cellStyle name="20% - Accent3 6 2 5 4" xfId="41734" xr:uid="{00000000-0005-0000-0000-000008340000}"/>
    <cellStyle name="20% - Accent3 6 2 6" xfId="13843" xr:uid="{00000000-0005-0000-0000-000009340000}"/>
    <cellStyle name="20% - Accent3 6 2 6 2" xfId="51181" xr:uid="{00000000-0005-0000-0000-00000A340000}"/>
    <cellStyle name="20% - Accent3 6 2 7" xfId="27171" xr:uid="{00000000-0005-0000-0000-00000B340000}"/>
    <cellStyle name="20% - Accent3 6 2 8" xfId="38020" xr:uid="{00000000-0005-0000-0000-00000C340000}"/>
    <cellStyle name="20% - Accent3 6 3" xfId="1441" xr:uid="{00000000-0005-0000-0000-00000D340000}"/>
    <cellStyle name="20% - Accent3 6 3 2" xfId="7515" xr:uid="{00000000-0005-0000-0000-00000E340000}"/>
    <cellStyle name="20% - Accent3 6 3 2 2" xfId="12238" xr:uid="{00000000-0005-0000-0000-00000F340000}"/>
    <cellStyle name="20% - Accent3 6 3 2 2 2" xfId="25397" xr:uid="{00000000-0005-0000-0000-000010340000}"/>
    <cellStyle name="20% - Accent3 6 3 2 2 2 2" xfId="62735" xr:uid="{00000000-0005-0000-0000-000011340000}"/>
    <cellStyle name="20% - Accent3 6 3 2 2 3" xfId="49576" xr:uid="{00000000-0005-0000-0000-000012340000}"/>
    <cellStyle name="20% - Accent3 6 3 2 3" xfId="20674" xr:uid="{00000000-0005-0000-0000-000013340000}"/>
    <cellStyle name="20% - Accent3 6 3 2 3 2" xfId="58012" xr:uid="{00000000-0005-0000-0000-000014340000}"/>
    <cellStyle name="20% - Accent3 6 3 2 4" xfId="33693" xr:uid="{00000000-0005-0000-0000-000015340000}"/>
    <cellStyle name="20% - Accent3 6 3 2 5" xfId="44853" xr:uid="{00000000-0005-0000-0000-000016340000}"/>
    <cellStyle name="20% - Accent3 6 3 3" xfId="9878" xr:uid="{00000000-0005-0000-0000-000017340000}"/>
    <cellStyle name="20% - Accent3 6 3 3 2" xfId="23037" xr:uid="{00000000-0005-0000-0000-000018340000}"/>
    <cellStyle name="20% - Accent3 6 3 3 2 2" xfId="60375" xr:uid="{00000000-0005-0000-0000-000019340000}"/>
    <cellStyle name="20% - Accent3 6 3 3 3" xfId="36405" xr:uid="{00000000-0005-0000-0000-00001A340000}"/>
    <cellStyle name="20% - Accent3 6 3 3 4" xfId="47216" xr:uid="{00000000-0005-0000-0000-00001B340000}"/>
    <cellStyle name="20% - Accent3 6 3 4" xfId="5155" xr:uid="{00000000-0005-0000-0000-00001C340000}"/>
    <cellStyle name="20% - Accent3 6 3 4 2" xfId="18314" xr:uid="{00000000-0005-0000-0000-00001D340000}"/>
    <cellStyle name="20% - Accent3 6 3 4 2 2" xfId="55652" xr:uid="{00000000-0005-0000-0000-00001E340000}"/>
    <cellStyle name="20% - Accent3 6 3 4 3" xfId="30981" xr:uid="{00000000-0005-0000-0000-00001F340000}"/>
    <cellStyle name="20% - Accent3 6 3 4 4" xfId="42493" xr:uid="{00000000-0005-0000-0000-000020340000}"/>
    <cellStyle name="20% - Accent3 6 3 5" xfId="14602" xr:uid="{00000000-0005-0000-0000-000021340000}"/>
    <cellStyle name="20% - Accent3 6 3 5 2" xfId="51940" xr:uid="{00000000-0005-0000-0000-000022340000}"/>
    <cellStyle name="20% - Accent3 6 3 6" xfId="28099" xr:uid="{00000000-0005-0000-0000-000023340000}"/>
    <cellStyle name="20% - Accent3 6 3 7" xfId="38779" xr:uid="{00000000-0005-0000-0000-000024340000}"/>
    <cellStyle name="20% - Accent3 6 4" xfId="2790" xr:uid="{00000000-0005-0000-0000-000025340000}"/>
    <cellStyle name="20% - Accent3 6 4 2" xfId="11058" xr:uid="{00000000-0005-0000-0000-000026340000}"/>
    <cellStyle name="20% - Accent3 6 4 2 2" xfId="24217" xr:uid="{00000000-0005-0000-0000-000027340000}"/>
    <cellStyle name="20% - Accent3 6 4 2 2 2" xfId="61555" xr:uid="{00000000-0005-0000-0000-000028340000}"/>
    <cellStyle name="20% - Accent3 6 4 2 3" xfId="48396" xr:uid="{00000000-0005-0000-0000-000029340000}"/>
    <cellStyle name="20% - Accent3 6 4 3" xfId="6335" xr:uid="{00000000-0005-0000-0000-00002A340000}"/>
    <cellStyle name="20% - Accent3 6 4 3 2" xfId="19494" xr:uid="{00000000-0005-0000-0000-00002B340000}"/>
    <cellStyle name="20% - Accent3 6 4 3 2 2" xfId="56832" xr:uid="{00000000-0005-0000-0000-00002C340000}"/>
    <cellStyle name="20% - Accent3 6 4 3 3" xfId="43673" xr:uid="{00000000-0005-0000-0000-00002D340000}"/>
    <cellStyle name="20% - Accent3 6 4 4" xfId="15951" xr:uid="{00000000-0005-0000-0000-00002E340000}"/>
    <cellStyle name="20% - Accent3 6 4 4 2" xfId="53289" xr:uid="{00000000-0005-0000-0000-00002F340000}"/>
    <cellStyle name="20% - Accent3 6 4 5" xfId="32344" xr:uid="{00000000-0005-0000-0000-000030340000}"/>
    <cellStyle name="20% - Accent3 6 4 6" xfId="40128" xr:uid="{00000000-0005-0000-0000-000031340000}"/>
    <cellStyle name="20% - Accent3 6 5" xfId="8698" xr:uid="{00000000-0005-0000-0000-000032340000}"/>
    <cellStyle name="20% - Accent3 6 5 2" xfId="21857" xr:uid="{00000000-0005-0000-0000-000033340000}"/>
    <cellStyle name="20% - Accent3 6 5 2 2" xfId="59195" xr:uid="{00000000-0005-0000-0000-000034340000}"/>
    <cellStyle name="20% - Accent3 6 5 3" xfId="35056" xr:uid="{00000000-0005-0000-0000-000035340000}"/>
    <cellStyle name="20% - Accent3 6 5 4" xfId="46036" xr:uid="{00000000-0005-0000-0000-000036340000}"/>
    <cellStyle name="20% - Accent3 6 6" xfId="3975" xr:uid="{00000000-0005-0000-0000-000037340000}"/>
    <cellStyle name="20% - Accent3 6 6 2" xfId="17134" xr:uid="{00000000-0005-0000-0000-000038340000}"/>
    <cellStyle name="20% - Accent3 6 6 2 2" xfId="54472" xr:uid="{00000000-0005-0000-0000-000039340000}"/>
    <cellStyle name="20% - Accent3 6 6 3" xfId="29632" xr:uid="{00000000-0005-0000-0000-00003A340000}"/>
    <cellStyle name="20% - Accent3 6 6 4" xfId="41313" xr:uid="{00000000-0005-0000-0000-00003B340000}"/>
    <cellStyle name="20% - Accent3 6 7" xfId="13422" xr:uid="{00000000-0005-0000-0000-00003C340000}"/>
    <cellStyle name="20% - Accent3 6 7 2" xfId="50760" xr:uid="{00000000-0005-0000-0000-00003D340000}"/>
    <cellStyle name="20% - Accent3 6 8" xfId="26750" xr:uid="{00000000-0005-0000-0000-00003E340000}"/>
    <cellStyle name="20% - Accent3 6 9" xfId="37599" xr:uid="{00000000-0005-0000-0000-00003F340000}"/>
    <cellStyle name="20% - Accent3 7" xfId="147" xr:uid="{00000000-0005-0000-0000-000040340000}"/>
    <cellStyle name="20% - Accent3 7 2" xfId="568" xr:uid="{00000000-0005-0000-0000-000041340000}"/>
    <cellStyle name="20% - Accent3 7 2 2" xfId="1750" xr:uid="{00000000-0005-0000-0000-000042340000}"/>
    <cellStyle name="20% - Accent3 7 2 2 2" xfId="7824" xr:uid="{00000000-0005-0000-0000-000043340000}"/>
    <cellStyle name="20% - Accent3 7 2 2 2 2" xfId="12547" xr:uid="{00000000-0005-0000-0000-000044340000}"/>
    <cellStyle name="20% - Accent3 7 2 2 2 2 2" xfId="25706" xr:uid="{00000000-0005-0000-0000-000045340000}"/>
    <cellStyle name="20% - Accent3 7 2 2 2 2 2 2" xfId="63044" xr:uid="{00000000-0005-0000-0000-000046340000}"/>
    <cellStyle name="20% - Accent3 7 2 2 2 2 3" xfId="49885" xr:uid="{00000000-0005-0000-0000-000047340000}"/>
    <cellStyle name="20% - Accent3 7 2 2 2 3" xfId="20983" xr:uid="{00000000-0005-0000-0000-000048340000}"/>
    <cellStyle name="20% - Accent3 7 2 2 2 3 2" xfId="58321" xr:uid="{00000000-0005-0000-0000-000049340000}"/>
    <cellStyle name="20% - Accent3 7 2 2 2 4" xfId="34002" xr:uid="{00000000-0005-0000-0000-00004A340000}"/>
    <cellStyle name="20% - Accent3 7 2 2 2 5" xfId="45162" xr:uid="{00000000-0005-0000-0000-00004B340000}"/>
    <cellStyle name="20% - Accent3 7 2 2 3" xfId="10187" xr:uid="{00000000-0005-0000-0000-00004C340000}"/>
    <cellStyle name="20% - Accent3 7 2 2 3 2" xfId="23346" xr:uid="{00000000-0005-0000-0000-00004D340000}"/>
    <cellStyle name="20% - Accent3 7 2 2 3 2 2" xfId="60684" xr:uid="{00000000-0005-0000-0000-00004E340000}"/>
    <cellStyle name="20% - Accent3 7 2 2 3 3" xfId="36714" xr:uid="{00000000-0005-0000-0000-00004F340000}"/>
    <cellStyle name="20% - Accent3 7 2 2 3 4" xfId="47525" xr:uid="{00000000-0005-0000-0000-000050340000}"/>
    <cellStyle name="20% - Accent3 7 2 2 4" xfId="5464" xr:uid="{00000000-0005-0000-0000-000051340000}"/>
    <cellStyle name="20% - Accent3 7 2 2 4 2" xfId="18623" xr:uid="{00000000-0005-0000-0000-000052340000}"/>
    <cellStyle name="20% - Accent3 7 2 2 4 2 2" xfId="55961" xr:uid="{00000000-0005-0000-0000-000053340000}"/>
    <cellStyle name="20% - Accent3 7 2 2 4 3" xfId="31290" xr:uid="{00000000-0005-0000-0000-000054340000}"/>
    <cellStyle name="20% - Accent3 7 2 2 4 4" xfId="42802" xr:uid="{00000000-0005-0000-0000-000055340000}"/>
    <cellStyle name="20% - Accent3 7 2 2 5" xfId="14911" xr:uid="{00000000-0005-0000-0000-000056340000}"/>
    <cellStyle name="20% - Accent3 7 2 2 5 2" xfId="52249" xr:uid="{00000000-0005-0000-0000-000057340000}"/>
    <cellStyle name="20% - Accent3 7 2 2 6" xfId="28408" xr:uid="{00000000-0005-0000-0000-000058340000}"/>
    <cellStyle name="20% - Accent3 7 2 2 7" xfId="39088" xr:uid="{00000000-0005-0000-0000-000059340000}"/>
    <cellStyle name="20% - Accent3 7 2 3" xfId="3099" xr:uid="{00000000-0005-0000-0000-00005A340000}"/>
    <cellStyle name="20% - Accent3 7 2 3 2" xfId="11367" xr:uid="{00000000-0005-0000-0000-00005B340000}"/>
    <cellStyle name="20% - Accent3 7 2 3 2 2" xfId="24526" xr:uid="{00000000-0005-0000-0000-00005C340000}"/>
    <cellStyle name="20% - Accent3 7 2 3 2 2 2" xfId="61864" xr:uid="{00000000-0005-0000-0000-00005D340000}"/>
    <cellStyle name="20% - Accent3 7 2 3 2 3" xfId="48705" xr:uid="{00000000-0005-0000-0000-00005E340000}"/>
    <cellStyle name="20% - Accent3 7 2 3 3" xfId="6644" xr:uid="{00000000-0005-0000-0000-00005F340000}"/>
    <cellStyle name="20% - Accent3 7 2 3 3 2" xfId="19803" xr:uid="{00000000-0005-0000-0000-000060340000}"/>
    <cellStyle name="20% - Accent3 7 2 3 3 2 2" xfId="57141" xr:uid="{00000000-0005-0000-0000-000061340000}"/>
    <cellStyle name="20% - Accent3 7 2 3 3 3" xfId="43982" xr:uid="{00000000-0005-0000-0000-000062340000}"/>
    <cellStyle name="20% - Accent3 7 2 3 4" xfId="16260" xr:uid="{00000000-0005-0000-0000-000063340000}"/>
    <cellStyle name="20% - Accent3 7 2 3 4 2" xfId="53598" xr:uid="{00000000-0005-0000-0000-000064340000}"/>
    <cellStyle name="20% - Accent3 7 2 3 5" xfId="32653" xr:uid="{00000000-0005-0000-0000-000065340000}"/>
    <cellStyle name="20% - Accent3 7 2 3 6" xfId="40437" xr:uid="{00000000-0005-0000-0000-000066340000}"/>
    <cellStyle name="20% - Accent3 7 2 4" xfId="9007" xr:uid="{00000000-0005-0000-0000-000067340000}"/>
    <cellStyle name="20% - Accent3 7 2 4 2" xfId="22166" xr:uid="{00000000-0005-0000-0000-000068340000}"/>
    <cellStyle name="20% - Accent3 7 2 4 2 2" xfId="59504" xr:uid="{00000000-0005-0000-0000-000069340000}"/>
    <cellStyle name="20% - Accent3 7 2 4 3" xfId="35365" xr:uid="{00000000-0005-0000-0000-00006A340000}"/>
    <cellStyle name="20% - Accent3 7 2 4 4" xfId="46345" xr:uid="{00000000-0005-0000-0000-00006B340000}"/>
    <cellStyle name="20% - Accent3 7 2 5" xfId="4284" xr:uid="{00000000-0005-0000-0000-00006C340000}"/>
    <cellStyle name="20% - Accent3 7 2 5 2" xfId="17443" xr:uid="{00000000-0005-0000-0000-00006D340000}"/>
    <cellStyle name="20% - Accent3 7 2 5 2 2" xfId="54781" xr:uid="{00000000-0005-0000-0000-00006E340000}"/>
    <cellStyle name="20% - Accent3 7 2 5 3" xfId="29941" xr:uid="{00000000-0005-0000-0000-00006F340000}"/>
    <cellStyle name="20% - Accent3 7 2 5 4" xfId="41622" xr:uid="{00000000-0005-0000-0000-000070340000}"/>
    <cellStyle name="20% - Accent3 7 2 6" xfId="13731" xr:uid="{00000000-0005-0000-0000-000071340000}"/>
    <cellStyle name="20% - Accent3 7 2 6 2" xfId="51069" xr:uid="{00000000-0005-0000-0000-000072340000}"/>
    <cellStyle name="20% - Accent3 7 2 7" xfId="27059" xr:uid="{00000000-0005-0000-0000-000073340000}"/>
    <cellStyle name="20% - Accent3 7 2 8" xfId="37908" xr:uid="{00000000-0005-0000-0000-000074340000}"/>
    <cellStyle name="20% - Accent3 7 3" xfId="1329" xr:uid="{00000000-0005-0000-0000-000075340000}"/>
    <cellStyle name="20% - Accent3 7 3 2" xfId="7403" xr:uid="{00000000-0005-0000-0000-000076340000}"/>
    <cellStyle name="20% - Accent3 7 3 2 2" xfId="12126" xr:uid="{00000000-0005-0000-0000-000077340000}"/>
    <cellStyle name="20% - Accent3 7 3 2 2 2" xfId="25285" xr:uid="{00000000-0005-0000-0000-000078340000}"/>
    <cellStyle name="20% - Accent3 7 3 2 2 2 2" xfId="62623" xr:uid="{00000000-0005-0000-0000-000079340000}"/>
    <cellStyle name="20% - Accent3 7 3 2 2 3" xfId="49464" xr:uid="{00000000-0005-0000-0000-00007A340000}"/>
    <cellStyle name="20% - Accent3 7 3 2 3" xfId="20562" xr:uid="{00000000-0005-0000-0000-00007B340000}"/>
    <cellStyle name="20% - Accent3 7 3 2 3 2" xfId="57900" xr:uid="{00000000-0005-0000-0000-00007C340000}"/>
    <cellStyle name="20% - Accent3 7 3 2 4" xfId="33581" xr:uid="{00000000-0005-0000-0000-00007D340000}"/>
    <cellStyle name="20% - Accent3 7 3 2 5" xfId="44741" xr:uid="{00000000-0005-0000-0000-00007E340000}"/>
    <cellStyle name="20% - Accent3 7 3 3" xfId="9766" xr:uid="{00000000-0005-0000-0000-00007F340000}"/>
    <cellStyle name="20% - Accent3 7 3 3 2" xfId="22925" xr:uid="{00000000-0005-0000-0000-000080340000}"/>
    <cellStyle name="20% - Accent3 7 3 3 2 2" xfId="60263" xr:uid="{00000000-0005-0000-0000-000081340000}"/>
    <cellStyle name="20% - Accent3 7 3 3 3" xfId="36293" xr:uid="{00000000-0005-0000-0000-000082340000}"/>
    <cellStyle name="20% - Accent3 7 3 3 4" xfId="47104" xr:uid="{00000000-0005-0000-0000-000083340000}"/>
    <cellStyle name="20% - Accent3 7 3 4" xfId="5043" xr:uid="{00000000-0005-0000-0000-000084340000}"/>
    <cellStyle name="20% - Accent3 7 3 4 2" xfId="18202" xr:uid="{00000000-0005-0000-0000-000085340000}"/>
    <cellStyle name="20% - Accent3 7 3 4 2 2" xfId="55540" xr:uid="{00000000-0005-0000-0000-000086340000}"/>
    <cellStyle name="20% - Accent3 7 3 4 3" xfId="30869" xr:uid="{00000000-0005-0000-0000-000087340000}"/>
    <cellStyle name="20% - Accent3 7 3 4 4" xfId="42381" xr:uid="{00000000-0005-0000-0000-000088340000}"/>
    <cellStyle name="20% - Accent3 7 3 5" xfId="14490" xr:uid="{00000000-0005-0000-0000-000089340000}"/>
    <cellStyle name="20% - Accent3 7 3 5 2" xfId="51828" xr:uid="{00000000-0005-0000-0000-00008A340000}"/>
    <cellStyle name="20% - Accent3 7 3 6" xfId="27987" xr:uid="{00000000-0005-0000-0000-00008B340000}"/>
    <cellStyle name="20% - Accent3 7 3 7" xfId="38667" xr:uid="{00000000-0005-0000-0000-00008C340000}"/>
    <cellStyle name="20% - Accent3 7 4" xfId="2678" xr:uid="{00000000-0005-0000-0000-00008D340000}"/>
    <cellStyle name="20% - Accent3 7 4 2" xfId="10946" xr:uid="{00000000-0005-0000-0000-00008E340000}"/>
    <cellStyle name="20% - Accent3 7 4 2 2" xfId="24105" xr:uid="{00000000-0005-0000-0000-00008F340000}"/>
    <cellStyle name="20% - Accent3 7 4 2 2 2" xfId="61443" xr:uid="{00000000-0005-0000-0000-000090340000}"/>
    <cellStyle name="20% - Accent3 7 4 2 3" xfId="48284" xr:uid="{00000000-0005-0000-0000-000091340000}"/>
    <cellStyle name="20% - Accent3 7 4 3" xfId="6223" xr:uid="{00000000-0005-0000-0000-000092340000}"/>
    <cellStyle name="20% - Accent3 7 4 3 2" xfId="19382" xr:uid="{00000000-0005-0000-0000-000093340000}"/>
    <cellStyle name="20% - Accent3 7 4 3 2 2" xfId="56720" xr:uid="{00000000-0005-0000-0000-000094340000}"/>
    <cellStyle name="20% - Accent3 7 4 3 3" xfId="43561" xr:uid="{00000000-0005-0000-0000-000095340000}"/>
    <cellStyle name="20% - Accent3 7 4 4" xfId="15839" xr:uid="{00000000-0005-0000-0000-000096340000}"/>
    <cellStyle name="20% - Accent3 7 4 4 2" xfId="53177" xr:uid="{00000000-0005-0000-0000-000097340000}"/>
    <cellStyle name="20% - Accent3 7 4 5" xfId="32232" xr:uid="{00000000-0005-0000-0000-000098340000}"/>
    <cellStyle name="20% - Accent3 7 4 6" xfId="40016" xr:uid="{00000000-0005-0000-0000-000099340000}"/>
    <cellStyle name="20% - Accent3 7 5" xfId="8586" xr:uid="{00000000-0005-0000-0000-00009A340000}"/>
    <cellStyle name="20% - Accent3 7 5 2" xfId="21745" xr:uid="{00000000-0005-0000-0000-00009B340000}"/>
    <cellStyle name="20% - Accent3 7 5 2 2" xfId="59083" xr:uid="{00000000-0005-0000-0000-00009C340000}"/>
    <cellStyle name="20% - Accent3 7 5 3" xfId="34944" xr:uid="{00000000-0005-0000-0000-00009D340000}"/>
    <cellStyle name="20% - Accent3 7 5 4" xfId="45924" xr:uid="{00000000-0005-0000-0000-00009E340000}"/>
    <cellStyle name="20% - Accent3 7 6" xfId="3863" xr:uid="{00000000-0005-0000-0000-00009F340000}"/>
    <cellStyle name="20% - Accent3 7 6 2" xfId="17022" xr:uid="{00000000-0005-0000-0000-0000A0340000}"/>
    <cellStyle name="20% - Accent3 7 6 2 2" xfId="54360" xr:uid="{00000000-0005-0000-0000-0000A1340000}"/>
    <cellStyle name="20% - Accent3 7 6 3" xfId="29520" xr:uid="{00000000-0005-0000-0000-0000A2340000}"/>
    <cellStyle name="20% - Accent3 7 6 4" xfId="41201" xr:uid="{00000000-0005-0000-0000-0000A3340000}"/>
    <cellStyle name="20% - Accent3 7 7" xfId="13310" xr:uid="{00000000-0005-0000-0000-0000A4340000}"/>
    <cellStyle name="20% - Accent3 7 7 2" xfId="50648" xr:uid="{00000000-0005-0000-0000-0000A5340000}"/>
    <cellStyle name="20% - Accent3 7 8" xfId="26638" xr:uid="{00000000-0005-0000-0000-0000A6340000}"/>
    <cellStyle name="20% - Accent3 7 9" xfId="37487" xr:uid="{00000000-0005-0000-0000-0000A7340000}"/>
    <cellStyle name="20% - Accent3 8" xfId="456" xr:uid="{00000000-0005-0000-0000-0000A8340000}"/>
    <cellStyle name="20% - Accent3 8 2" xfId="1638" xr:uid="{00000000-0005-0000-0000-0000A9340000}"/>
    <cellStyle name="20% - Accent3 8 2 2" xfId="7712" xr:uid="{00000000-0005-0000-0000-0000AA340000}"/>
    <cellStyle name="20% - Accent3 8 2 2 2" xfId="12435" xr:uid="{00000000-0005-0000-0000-0000AB340000}"/>
    <cellStyle name="20% - Accent3 8 2 2 2 2" xfId="25594" xr:uid="{00000000-0005-0000-0000-0000AC340000}"/>
    <cellStyle name="20% - Accent3 8 2 2 2 2 2" xfId="62932" xr:uid="{00000000-0005-0000-0000-0000AD340000}"/>
    <cellStyle name="20% - Accent3 8 2 2 2 3" xfId="49773" xr:uid="{00000000-0005-0000-0000-0000AE340000}"/>
    <cellStyle name="20% - Accent3 8 2 2 3" xfId="20871" xr:uid="{00000000-0005-0000-0000-0000AF340000}"/>
    <cellStyle name="20% - Accent3 8 2 2 3 2" xfId="58209" xr:uid="{00000000-0005-0000-0000-0000B0340000}"/>
    <cellStyle name="20% - Accent3 8 2 2 4" xfId="33890" xr:uid="{00000000-0005-0000-0000-0000B1340000}"/>
    <cellStyle name="20% - Accent3 8 2 2 5" xfId="45050" xr:uid="{00000000-0005-0000-0000-0000B2340000}"/>
    <cellStyle name="20% - Accent3 8 2 3" xfId="10075" xr:uid="{00000000-0005-0000-0000-0000B3340000}"/>
    <cellStyle name="20% - Accent3 8 2 3 2" xfId="23234" xr:uid="{00000000-0005-0000-0000-0000B4340000}"/>
    <cellStyle name="20% - Accent3 8 2 3 2 2" xfId="60572" xr:uid="{00000000-0005-0000-0000-0000B5340000}"/>
    <cellStyle name="20% - Accent3 8 2 3 3" xfId="36602" xr:uid="{00000000-0005-0000-0000-0000B6340000}"/>
    <cellStyle name="20% - Accent3 8 2 3 4" xfId="47413" xr:uid="{00000000-0005-0000-0000-0000B7340000}"/>
    <cellStyle name="20% - Accent3 8 2 4" xfId="5352" xr:uid="{00000000-0005-0000-0000-0000B8340000}"/>
    <cellStyle name="20% - Accent3 8 2 4 2" xfId="18511" xr:uid="{00000000-0005-0000-0000-0000B9340000}"/>
    <cellStyle name="20% - Accent3 8 2 4 2 2" xfId="55849" xr:uid="{00000000-0005-0000-0000-0000BA340000}"/>
    <cellStyle name="20% - Accent3 8 2 4 3" xfId="31178" xr:uid="{00000000-0005-0000-0000-0000BB340000}"/>
    <cellStyle name="20% - Accent3 8 2 4 4" xfId="42690" xr:uid="{00000000-0005-0000-0000-0000BC340000}"/>
    <cellStyle name="20% - Accent3 8 2 5" xfId="14799" xr:uid="{00000000-0005-0000-0000-0000BD340000}"/>
    <cellStyle name="20% - Accent3 8 2 5 2" xfId="52137" xr:uid="{00000000-0005-0000-0000-0000BE340000}"/>
    <cellStyle name="20% - Accent3 8 2 6" xfId="28296" xr:uid="{00000000-0005-0000-0000-0000BF340000}"/>
    <cellStyle name="20% - Accent3 8 2 7" xfId="38976" xr:uid="{00000000-0005-0000-0000-0000C0340000}"/>
    <cellStyle name="20% - Accent3 8 3" xfId="2987" xr:uid="{00000000-0005-0000-0000-0000C1340000}"/>
    <cellStyle name="20% - Accent3 8 3 2" xfId="11255" xr:uid="{00000000-0005-0000-0000-0000C2340000}"/>
    <cellStyle name="20% - Accent3 8 3 2 2" xfId="24414" xr:uid="{00000000-0005-0000-0000-0000C3340000}"/>
    <cellStyle name="20% - Accent3 8 3 2 2 2" xfId="61752" xr:uid="{00000000-0005-0000-0000-0000C4340000}"/>
    <cellStyle name="20% - Accent3 8 3 2 3" xfId="48593" xr:uid="{00000000-0005-0000-0000-0000C5340000}"/>
    <cellStyle name="20% - Accent3 8 3 3" xfId="6532" xr:uid="{00000000-0005-0000-0000-0000C6340000}"/>
    <cellStyle name="20% - Accent3 8 3 3 2" xfId="19691" xr:uid="{00000000-0005-0000-0000-0000C7340000}"/>
    <cellStyle name="20% - Accent3 8 3 3 2 2" xfId="57029" xr:uid="{00000000-0005-0000-0000-0000C8340000}"/>
    <cellStyle name="20% - Accent3 8 3 3 3" xfId="43870" xr:uid="{00000000-0005-0000-0000-0000C9340000}"/>
    <cellStyle name="20% - Accent3 8 3 4" xfId="16148" xr:uid="{00000000-0005-0000-0000-0000CA340000}"/>
    <cellStyle name="20% - Accent3 8 3 4 2" xfId="53486" xr:uid="{00000000-0005-0000-0000-0000CB340000}"/>
    <cellStyle name="20% - Accent3 8 3 5" xfId="32541" xr:uid="{00000000-0005-0000-0000-0000CC340000}"/>
    <cellStyle name="20% - Accent3 8 3 6" xfId="40325" xr:uid="{00000000-0005-0000-0000-0000CD340000}"/>
    <cellStyle name="20% - Accent3 8 4" xfId="8895" xr:uid="{00000000-0005-0000-0000-0000CE340000}"/>
    <cellStyle name="20% - Accent3 8 4 2" xfId="22054" xr:uid="{00000000-0005-0000-0000-0000CF340000}"/>
    <cellStyle name="20% - Accent3 8 4 2 2" xfId="59392" xr:uid="{00000000-0005-0000-0000-0000D0340000}"/>
    <cellStyle name="20% - Accent3 8 4 3" xfId="35253" xr:uid="{00000000-0005-0000-0000-0000D1340000}"/>
    <cellStyle name="20% - Accent3 8 4 4" xfId="46233" xr:uid="{00000000-0005-0000-0000-0000D2340000}"/>
    <cellStyle name="20% - Accent3 8 5" xfId="4172" xr:uid="{00000000-0005-0000-0000-0000D3340000}"/>
    <cellStyle name="20% - Accent3 8 5 2" xfId="17331" xr:uid="{00000000-0005-0000-0000-0000D4340000}"/>
    <cellStyle name="20% - Accent3 8 5 2 2" xfId="54669" xr:uid="{00000000-0005-0000-0000-0000D5340000}"/>
    <cellStyle name="20% - Accent3 8 5 3" xfId="29829" xr:uid="{00000000-0005-0000-0000-0000D6340000}"/>
    <cellStyle name="20% - Accent3 8 5 4" xfId="41510" xr:uid="{00000000-0005-0000-0000-0000D7340000}"/>
    <cellStyle name="20% - Accent3 8 6" xfId="13619" xr:uid="{00000000-0005-0000-0000-0000D8340000}"/>
    <cellStyle name="20% - Accent3 8 6 2" xfId="50957" xr:uid="{00000000-0005-0000-0000-0000D9340000}"/>
    <cellStyle name="20% - Accent3 8 7" xfId="26947" xr:uid="{00000000-0005-0000-0000-0000DA340000}"/>
    <cellStyle name="20% - Accent3 8 8" xfId="37796" xr:uid="{00000000-0005-0000-0000-0000DB340000}"/>
    <cellStyle name="20% - Accent3 9" xfId="287" xr:uid="{00000000-0005-0000-0000-0000DC340000}"/>
    <cellStyle name="20% - Accent3 9 2" xfId="1469" xr:uid="{00000000-0005-0000-0000-0000DD340000}"/>
    <cellStyle name="20% - Accent3 9 2 2" xfId="7543" xr:uid="{00000000-0005-0000-0000-0000DE340000}"/>
    <cellStyle name="20% - Accent3 9 2 2 2" xfId="12266" xr:uid="{00000000-0005-0000-0000-0000DF340000}"/>
    <cellStyle name="20% - Accent3 9 2 2 2 2" xfId="25425" xr:uid="{00000000-0005-0000-0000-0000E0340000}"/>
    <cellStyle name="20% - Accent3 9 2 2 2 2 2" xfId="62763" xr:uid="{00000000-0005-0000-0000-0000E1340000}"/>
    <cellStyle name="20% - Accent3 9 2 2 2 3" xfId="49604" xr:uid="{00000000-0005-0000-0000-0000E2340000}"/>
    <cellStyle name="20% - Accent3 9 2 2 3" xfId="20702" xr:uid="{00000000-0005-0000-0000-0000E3340000}"/>
    <cellStyle name="20% - Accent3 9 2 2 3 2" xfId="58040" xr:uid="{00000000-0005-0000-0000-0000E4340000}"/>
    <cellStyle name="20% - Accent3 9 2 2 4" xfId="33721" xr:uid="{00000000-0005-0000-0000-0000E5340000}"/>
    <cellStyle name="20% - Accent3 9 2 2 5" xfId="44881" xr:uid="{00000000-0005-0000-0000-0000E6340000}"/>
    <cellStyle name="20% - Accent3 9 2 3" xfId="9906" xr:uid="{00000000-0005-0000-0000-0000E7340000}"/>
    <cellStyle name="20% - Accent3 9 2 3 2" xfId="23065" xr:uid="{00000000-0005-0000-0000-0000E8340000}"/>
    <cellStyle name="20% - Accent3 9 2 3 2 2" xfId="60403" xr:uid="{00000000-0005-0000-0000-0000E9340000}"/>
    <cellStyle name="20% - Accent3 9 2 3 3" xfId="36433" xr:uid="{00000000-0005-0000-0000-0000EA340000}"/>
    <cellStyle name="20% - Accent3 9 2 3 4" xfId="47244" xr:uid="{00000000-0005-0000-0000-0000EB340000}"/>
    <cellStyle name="20% - Accent3 9 2 4" xfId="5183" xr:uid="{00000000-0005-0000-0000-0000EC340000}"/>
    <cellStyle name="20% - Accent3 9 2 4 2" xfId="18342" xr:uid="{00000000-0005-0000-0000-0000ED340000}"/>
    <cellStyle name="20% - Accent3 9 2 4 2 2" xfId="55680" xr:uid="{00000000-0005-0000-0000-0000EE340000}"/>
    <cellStyle name="20% - Accent3 9 2 4 3" xfId="31009" xr:uid="{00000000-0005-0000-0000-0000EF340000}"/>
    <cellStyle name="20% - Accent3 9 2 4 4" xfId="42521" xr:uid="{00000000-0005-0000-0000-0000F0340000}"/>
    <cellStyle name="20% - Accent3 9 2 5" xfId="14630" xr:uid="{00000000-0005-0000-0000-0000F1340000}"/>
    <cellStyle name="20% - Accent3 9 2 5 2" xfId="51968" xr:uid="{00000000-0005-0000-0000-0000F2340000}"/>
    <cellStyle name="20% - Accent3 9 2 6" xfId="28127" xr:uid="{00000000-0005-0000-0000-0000F3340000}"/>
    <cellStyle name="20% - Accent3 9 2 7" xfId="38807" xr:uid="{00000000-0005-0000-0000-0000F4340000}"/>
    <cellStyle name="20% - Accent3 9 3" xfId="2818" xr:uid="{00000000-0005-0000-0000-0000F5340000}"/>
    <cellStyle name="20% - Accent3 9 3 2" xfId="11086" xr:uid="{00000000-0005-0000-0000-0000F6340000}"/>
    <cellStyle name="20% - Accent3 9 3 2 2" xfId="24245" xr:uid="{00000000-0005-0000-0000-0000F7340000}"/>
    <cellStyle name="20% - Accent3 9 3 2 2 2" xfId="61583" xr:uid="{00000000-0005-0000-0000-0000F8340000}"/>
    <cellStyle name="20% - Accent3 9 3 2 3" xfId="48424" xr:uid="{00000000-0005-0000-0000-0000F9340000}"/>
    <cellStyle name="20% - Accent3 9 3 3" xfId="6363" xr:uid="{00000000-0005-0000-0000-0000FA340000}"/>
    <cellStyle name="20% - Accent3 9 3 3 2" xfId="19522" xr:uid="{00000000-0005-0000-0000-0000FB340000}"/>
    <cellStyle name="20% - Accent3 9 3 3 2 2" xfId="56860" xr:uid="{00000000-0005-0000-0000-0000FC340000}"/>
    <cellStyle name="20% - Accent3 9 3 3 3" xfId="43701" xr:uid="{00000000-0005-0000-0000-0000FD340000}"/>
    <cellStyle name="20% - Accent3 9 3 4" xfId="15979" xr:uid="{00000000-0005-0000-0000-0000FE340000}"/>
    <cellStyle name="20% - Accent3 9 3 4 2" xfId="53317" xr:uid="{00000000-0005-0000-0000-0000FF340000}"/>
    <cellStyle name="20% - Accent3 9 3 5" xfId="32372" xr:uid="{00000000-0005-0000-0000-000000350000}"/>
    <cellStyle name="20% - Accent3 9 3 6" xfId="40156" xr:uid="{00000000-0005-0000-0000-000001350000}"/>
    <cellStyle name="20% - Accent3 9 4" xfId="8726" xr:uid="{00000000-0005-0000-0000-000002350000}"/>
    <cellStyle name="20% - Accent3 9 4 2" xfId="21885" xr:uid="{00000000-0005-0000-0000-000003350000}"/>
    <cellStyle name="20% - Accent3 9 4 2 2" xfId="59223" xr:uid="{00000000-0005-0000-0000-000004350000}"/>
    <cellStyle name="20% - Accent3 9 4 3" xfId="35084" xr:uid="{00000000-0005-0000-0000-000005350000}"/>
    <cellStyle name="20% - Accent3 9 4 4" xfId="46064" xr:uid="{00000000-0005-0000-0000-000006350000}"/>
    <cellStyle name="20% - Accent3 9 5" xfId="4003" xr:uid="{00000000-0005-0000-0000-000007350000}"/>
    <cellStyle name="20% - Accent3 9 5 2" xfId="17162" xr:uid="{00000000-0005-0000-0000-000008350000}"/>
    <cellStyle name="20% - Accent3 9 5 2 2" xfId="54500" xr:uid="{00000000-0005-0000-0000-000009350000}"/>
    <cellStyle name="20% - Accent3 9 5 3" xfId="29660" xr:uid="{00000000-0005-0000-0000-00000A350000}"/>
    <cellStyle name="20% - Accent3 9 5 4" xfId="41341" xr:uid="{00000000-0005-0000-0000-00000B350000}"/>
    <cellStyle name="20% - Accent3 9 6" xfId="13450" xr:uid="{00000000-0005-0000-0000-00000C350000}"/>
    <cellStyle name="20% - Accent3 9 6 2" xfId="50788" xr:uid="{00000000-0005-0000-0000-00000D350000}"/>
    <cellStyle name="20% - Accent3 9 7" xfId="26778" xr:uid="{00000000-0005-0000-0000-00000E350000}"/>
    <cellStyle name="20% - Accent3 9 8" xfId="37627" xr:uid="{00000000-0005-0000-0000-00000F350000}"/>
    <cellStyle name="20% - Accent4" xfId="31" builtinId="42" customBuiltin="1"/>
    <cellStyle name="20% - Accent4 10" xfId="710" xr:uid="{00000000-0005-0000-0000-000011350000}"/>
    <cellStyle name="20% - Accent4 10 2" xfId="1892" xr:uid="{00000000-0005-0000-0000-000012350000}"/>
    <cellStyle name="20% - Accent4 10 2 2" xfId="7966" xr:uid="{00000000-0005-0000-0000-000013350000}"/>
    <cellStyle name="20% - Accent4 10 2 2 2" xfId="12689" xr:uid="{00000000-0005-0000-0000-000014350000}"/>
    <cellStyle name="20% - Accent4 10 2 2 2 2" xfId="25848" xr:uid="{00000000-0005-0000-0000-000015350000}"/>
    <cellStyle name="20% - Accent4 10 2 2 2 2 2" xfId="63186" xr:uid="{00000000-0005-0000-0000-000016350000}"/>
    <cellStyle name="20% - Accent4 10 2 2 2 3" xfId="50027" xr:uid="{00000000-0005-0000-0000-000017350000}"/>
    <cellStyle name="20% - Accent4 10 2 2 3" xfId="21125" xr:uid="{00000000-0005-0000-0000-000018350000}"/>
    <cellStyle name="20% - Accent4 10 2 2 3 2" xfId="58463" xr:uid="{00000000-0005-0000-0000-000019350000}"/>
    <cellStyle name="20% - Accent4 10 2 2 4" xfId="34144" xr:uid="{00000000-0005-0000-0000-00001A350000}"/>
    <cellStyle name="20% - Accent4 10 2 2 5" xfId="45304" xr:uid="{00000000-0005-0000-0000-00001B350000}"/>
    <cellStyle name="20% - Accent4 10 2 3" xfId="10329" xr:uid="{00000000-0005-0000-0000-00001C350000}"/>
    <cellStyle name="20% - Accent4 10 2 3 2" xfId="23488" xr:uid="{00000000-0005-0000-0000-00001D350000}"/>
    <cellStyle name="20% - Accent4 10 2 3 2 2" xfId="60826" xr:uid="{00000000-0005-0000-0000-00001E350000}"/>
    <cellStyle name="20% - Accent4 10 2 3 3" xfId="36856" xr:uid="{00000000-0005-0000-0000-00001F350000}"/>
    <cellStyle name="20% - Accent4 10 2 3 4" xfId="47667" xr:uid="{00000000-0005-0000-0000-000020350000}"/>
    <cellStyle name="20% - Accent4 10 2 4" xfId="5606" xr:uid="{00000000-0005-0000-0000-000021350000}"/>
    <cellStyle name="20% - Accent4 10 2 4 2" xfId="18765" xr:uid="{00000000-0005-0000-0000-000022350000}"/>
    <cellStyle name="20% - Accent4 10 2 4 2 2" xfId="56103" xr:uid="{00000000-0005-0000-0000-000023350000}"/>
    <cellStyle name="20% - Accent4 10 2 4 3" xfId="31432" xr:uid="{00000000-0005-0000-0000-000024350000}"/>
    <cellStyle name="20% - Accent4 10 2 4 4" xfId="42944" xr:uid="{00000000-0005-0000-0000-000025350000}"/>
    <cellStyle name="20% - Accent4 10 2 5" xfId="15053" xr:uid="{00000000-0005-0000-0000-000026350000}"/>
    <cellStyle name="20% - Accent4 10 2 5 2" xfId="52391" xr:uid="{00000000-0005-0000-0000-000027350000}"/>
    <cellStyle name="20% - Accent4 10 2 6" xfId="28550" xr:uid="{00000000-0005-0000-0000-000028350000}"/>
    <cellStyle name="20% - Accent4 10 2 7" xfId="39230" xr:uid="{00000000-0005-0000-0000-000029350000}"/>
    <cellStyle name="20% - Accent4 10 3" xfId="3241" xr:uid="{00000000-0005-0000-0000-00002A350000}"/>
    <cellStyle name="20% - Accent4 10 3 2" xfId="11509" xr:uid="{00000000-0005-0000-0000-00002B350000}"/>
    <cellStyle name="20% - Accent4 10 3 2 2" xfId="24668" xr:uid="{00000000-0005-0000-0000-00002C350000}"/>
    <cellStyle name="20% - Accent4 10 3 2 2 2" xfId="62006" xr:uid="{00000000-0005-0000-0000-00002D350000}"/>
    <cellStyle name="20% - Accent4 10 3 2 3" xfId="48847" xr:uid="{00000000-0005-0000-0000-00002E350000}"/>
    <cellStyle name="20% - Accent4 10 3 3" xfId="6786" xr:uid="{00000000-0005-0000-0000-00002F350000}"/>
    <cellStyle name="20% - Accent4 10 3 3 2" xfId="19945" xr:uid="{00000000-0005-0000-0000-000030350000}"/>
    <cellStyle name="20% - Accent4 10 3 3 2 2" xfId="57283" xr:uid="{00000000-0005-0000-0000-000031350000}"/>
    <cellStyle name="20% - Accent4 10 3 3 3" xfId="44124" xr:uid="{00000000-0005-0000-0000-000032350000}"/>
    <cellStyle name="20% - Accent4 10 3 4" xfId="16402" xr:uid="{00000000-0005-0000-0000-000033350000}"/>
    <cellStyle name="20% - Accent4 10 3 4 2" xfId="53740" xr:uid="{00000000-0005-0000-0000-000034350000}"/>
    <cellStyle name="20% - Accent4 10 3 5" xfId="32795" xr:uid="{00000000-0005-0000-0000-000035350000}"/>
    <cellStyle name="20% - Accent4 10 3 6" xfId="40579" xr:uid="{00000000-0005-0000-0000-000036350000}"/>
    <cellStyle name="20% - Accent4 10 4" xfId="9149" xr:uid="{00000000-0005-0000-0000-000037350000}"/>
    <cellStyle name="20% - Accent4 10 4 2" xfId="22308" xr:uid="{00000000-0005-0000-0000-000038350000}"/>
    <cellStyle name="20% - Accent4 10 4 2 2" xfId="59646" xr:uid="{00000000-0005-0000-0000-000039350000}"/>
    <cellStyle name="20% - Accent4 10 4 3" xfId="35507" xr:uid="{00000000-0005-0000-0000-00003A350000}"/>
    <cellStyle name="20% - Accent4 10 4 4" xfId="46487" xr:uid="{00000000-0005-0000-0000-00003B350000}"/>
    <cellStyle name="20% - Accent4 10 5" xfId="4426" xr:uid="{00000000-0005-0000-0000-00003C350000}"/>
    <cellStyle name="20% - Accent4 10 5 2" xfId="17585" xr:uid="{00000000-0005-0000-0000-00003D350000}"/>
    <cellStyle name="20% - Accent4 10 5 2 2" xfId="54923" xr:uid="{00000000-0005-0000-0000-00003E350000}"/>
    <cellStyle name="20% - Accent4 10 5 3" xfId="30083" xr:uid="{00000000-0005-0000-0000-00003F350000}"/>
    <cellStyle name="20% - Accent4 10 5 4" xfId="41764" xr:uid="{00000000-0005-0000-0000-000040350000}"/>
    <cellStyle name="20% - Accent4 10 6" xfId="13873" xr:uid="{00000000-0005-0000-0000-000041350000}"/>
    <cellStyle name="20% - Accent4 10 6 2" xfId="51211" xr:uid="{00000000-0005-0000-0000-000042350000}"/>
    <cellStyle name="20% - Accent4 10 7" xfId="27201" xr:uid="{00000000-0005-0000-0000-000043350000}"/>
    <cellStyle name="20% - Accent4 10 8" xfId="38050" xr:uid="{00000000-0005-0000-0000-000044350000}"/>
    <cellStyle name="20% - Accent4 11" xfId="879" xr:uid="{00000000-0005-0000-0000-000045350000}"/>
    <cellStyle name="20% - Accent4 11 2" xfId="2061" xr:uid="{00000000-0005-0000-0000-000046350000}"/>
    <cellStyle name="20% - Accent4 11 2 2" xfId="8135" xr:uid="{00000000-0005-0000-0000-000047350000}"/>
    <cellStyle name="20% - Accent4 11 2 2 2" xfId="12858" xr:uid="{00000000-0005-0000-0000-000048350000}"/>
    <cellStyle name="20% - Accent4 11 2 2 2 2" xfId="26017" xr:uid="{00000000-0005-0000-0000-000049350000}"/>
    <cellStyle name="20% - Accent4 11 2 2 2 2 2" xfId="63355" xr:uid="{00000000-0005-0000-0000-00004A350000}"/>
    <cellStyle name="20% - Accent4 11 2 2 2 3" xfId="50196" xr:uid="{00000000-0005-0000-0000-00004B350000}"/>
    <cellStyle name="20% - Accent4 11 2 2 3" xfId="21294" xr:uid="{00000000-0005-0000-0000-00004C350000}"/>
    <cellStyle name="20% - Accent4 11 2 2 3 2" xfId="58632" xr:uid="{00000000-0005-0000-0000-00004D350000}"/>
    <cellStyle name="20% - Accent4 11 2 2 4" xfId="34313" xr:uid="{00000000-0005-0000-0000-00004E350000}"/>
    <cellStyle name="20% - Accent4 11 2 2 5" xfId="45473" xr:uid="{00000000-0005-0000-0000-00004F350000}"/>
    <cellStyle name="20% - Accent4 11 2 3" xfId="10498" xr:uid="{00000000-0005-0000-0000-000050350000}"/>
    <cellStyle name="20% - Accent4 11 2 3 2" xfId="23657" xr:uid="{00000000-0005-0000-0000-000051350000}"/>
    <cellStyle name="20% - Accent4 11 2 3 2 2" xfId="60995" xr:uid="{00000000-0005-0000-0000-000052350000}"/>
    <cellStyle name="20% - Accent4 11 2 3 3" xfId="37025" xr:uid="{00000000-0005-0000-0000-000053350000}"/>
    <cellStyle name="20% - Accent4 11 2 3 4" xfId="47836" xr:uid="{00000000-0005-0000-0000-000054350000}"/>
    <cellStyle name="20% - Accent4 11 2 4" xfId="5775" xr:uid="{00000000-0005-0000-0000-000055350000}"/>
    <cellStyle name="20% - Accent4 11 2 4 2" xfId="18934" xr:uid="{00000000-0005-0000-0000-000056350000}"/>
    <cellStyle name="20% - Accent4 11 2 4 2 2" xfId="56272" xr:uid="{00000000-0005-0000-0000-000057350000}"/>
    <cellStyle name="20% - Accent4 11 2 4 3" xfId="31601" xr:uid="{00000000-0005-0000-0000-000058350000}"/>
    <cellStyle name="20% - Accent4 11 2 4 4" xfId="43113" xr:uid="{00000000-0005-0000-0000-000059350000}"/>
    <cellStyle name="20% - Accent4 11 2 5" xfId="15222" xr:uid="{00000000-0005-0000-0000-00005A350000}"/>
    <cellStyle name="20% - Accent4 11 2 5 2" xfId="52560" xr:uid="{00000000-0005-0000-0000-00005B350000}"/>
    <cellStyle name="20% - Accent4 11 2 6" xfId="28719" xr:uid="{00000000-0005-0000-0000-00005C350000}"/>
    <cellStyle name="20% - Accent4 11 2 7" xfId="39399" xr:uid="{00000000-0005-0000-0000-00005D350000}"/>
    <cellStyle name="20% - Accent4 11 3" xfId="3410" xr:uid="{00000000-0005-0000-0000-00005E350000}"/>
    <cellStyle name="20% - Accent4 11 3 2" xfId="11678" xr:uid="{00000000-0005-0000-0000-00005F350000}"/>
    <cellStyle name="20% - Accent4 11 3 2 2" xfId="24837" xr:uid="{00000000-0005-0000-0000-000060350000}"/>
    <cellStyle name="20% - Accent4 11 3 2 2 2" xfId="62175" xr:uid="{00000000-0005-0000-0000-000061350000}"/>
    <cellStyle name="20% - Accent4 11 3 2 3" xfId="49016" xr:uid="{00000000-0005-0000-0000-000062350000}"/>
    <cellStyle name="20% - Accent4 11 3 3" xfId="6955" xr:uid="{00000000-0005-0000-0000-000063350000}"/>
    <cellStyle name="20% - Accent4 11 3 3 2" xfId="20114" xr:uid="{00000000-0005-0000-0000-000064350000}"/>
    <cellStyle name="20% - Accent4 11 3 3 2 2" xfId="57452" xr:uid="{00000000-0005-0000-0000-000065350000}"/>
    <cellStyle name="20% - Accent4 11 3 3 3" xfId="44293" xr:uid="{00000000-0005-0000-0000-000066350000}"/>
    <cellStyle name="20% - Accent4 11 3 4" xfId="16571" xr:uid="{00000000-0005-0000-0000-000067350000}"/>
    <cellStyle name="20% - Accent4 11 3 4 2" xfId="53909" xr:uid="{00000000-0005-0000-0000-000068350000}"/>
    <cellStyle name="20% - Accent4 11 3 5" xfId="32964" xr:uid="{00000000-0005-0000-0000-000069350000}"/>
    <cellStyle name="20% - Accent4 11 3 6" xfId="40748" xr:uid="{00000000-0005-0000-0000-00006A350000}"/>
    <cellStyle name="20% - Accent4 11 4" xfId="9318" xr:uid="{00000000-0005-0000-0000-00006B350000}"/>
    <cellStyle name="20% - Accent4 11 4 2" xfId="22477" xr:uid="{00000000-0005-0000-0000-00006C350000}"/>
    <cellStyle name="20% - Accent4 11 4 2 2" xfId="59815" xr:uid="{00000000-0005-0000-0000-00006D350000}"/>
    <cellStyle name="20% - Accent4 11 4 3" xfId="35676" xr:uid="{00000000-0005-0000-0000-00006E350000}"/>
    <cellStyle name="20% - Accent4 11 4 4" xfId="46656" xr:uid="{00000000-0005-0000-0000-00006F350000}"/>
    <cellStyle name="20% - Accent4 11 5" xfId="4595" xr:uid="{00000000-0005-0000-0000-000070350000}"/>
    <cellStyle name="20% - Accent4 11 5 2" xfId="17754" xr:uid="{00000000-0005-0000-0000-000071350000}"/>
    <cellStyle name="20% - Accent4 11 5 2 2" xfId="55092" xr:uid="{00000000-0005-0000-0000-000072350000}"/>
    <cellStyle name="20% - Accent4 11 5 3" xfId="30252" xr:uid="{00000000-0005-0000-0000-000073350000}"/>
    <cellStyle name="20% - Accent4 11 5 4" xfId="41933" xr:uid="{00000000-0005-0000-0000-000074350000}"/>
    <cellStyle name="20% - Accent4 11 6" xfId="14042" xr:uid="{00000000-0005-0000-0000-000075350000}"/>
    <cellStyle name="20% - Accent4 11 6 2" xfId="51380" xr:uid="{00000000-0005-0000-0000-000076350000}"/>
    <cellStyle name="20% - Accent4 11 7" xfId="27370" xr:uid="{00000000-0005-0000-0000-000077350000}"/>
    <cellStyle name="20% - Accent4 11 8" xfId="38219" xr:uid="{00000000-0005-0000-0000-000078350000}"/>
    <cellStyle name="20% - Accent4 12" xfId="1050" xr:uid="{00000000-0005-0000-0000-000079350000}"/>
    <cellStyle name="20% - Accent4 12 2" xfId="2230" xr:uid="{00000000-0005-0000-0000-00007A350000}"/>
    <cellStyle name="20% - Accent4 12 2 2" xfId="8304" xr:uid="{00000000-0005-0000-0000-00007B350000}"/>
    <cellStyle name="20% - Accent4 12 2 2 2" xfId="13027" xr:uid="{00000000-0005-0000-0000-00007C350000}"/>
    <cellStyle name="20% - Accent4 12 2 2 2 2" xfId="26186" xr:uid="{00000000-0005-0000-0000-00007D350000}"/>
    <cellStyle name="20% - Accent4 12 2 2 2 2 2" xfId="63524" xr:uid="{00000000-0005-0000-0000-00007E350000}"/>
    <cellStyle name="20% - Accent4 12 2 2 2 3" xfId="50365" xr:uid="{00000000-0005-0000-0000-00007F350000}"/>
    <cellStyle name="20% - Accent4 12 2 2 3" xfId="21463" xr:uid="{00000000-0005-0000-0000-000080350000}"/>
    <cellStyle name="20% - Accent4 12 2 2 3 2" xfId="58801" xr:uid="{00000000-0005-0000-0000-000081350000}"/>
    <cellStyle name="20% - Accent4 12 2 2 4" xfId="34482" xr:uid="{00000000-0005-0000-0000-000082350000}"/>
    <cellStyle name="20% - Accent4 12 2 2 5" xfId="45642" xr:uid="{00000000-0005-0000-0000-000083350000}"/>
    <cellStyle name="20% - Accent4 12 2 3" xfId="10667" xr:uid="{00000000-0005-0000-0000-000084350000}"/>
    <cellStyle name="20% - Accent4 12 2 3 2" xfId="23826" xr:uid="{00000000-0005-0000-0000-000085350000}"/>
    <cellStyle name="20% - Accent4 12 2 3 2 2" xfId="61164" xr:uid="{00000000-0005-0000-0000-000086350000}"/>
    <cellStyle name="20% - Accent4 12 2 3 3" xfId="37194" xr:uid="{00000000-0005-0000-0000-000087350000}"/>
    <cellStyle name="20% - Accent4 12 2 3 4" xfId="48005" xr:uid="{00000000-0005-0000-0000-000088350000}"/>
    <cellStyle name="20% - Accent4 12 2 4" xfId="5944" xr:uid="{00000000-0005-0000-0000-000089350000}"/>
    <cellStyle name="20% - Accent4 12 2 4 2" xfId="19103" xr:uid="{00000000-0005-0000-0000-00008A350000}"/>
    <cellStyle name="20% - Accent4 12 2 4 2 2" xfId="56441" xr:uid="{00000000-0005-0000-0000-00008B350000}"/>
    <cellStyle name="20% - Accent4 12 2 4 3" xfId="31770" xr:uid="{00000000-0005-0000-0000-00008C350000}"/>
    <cellStyle name="20% - Accent4 12 2 4 4" xfId="43282" xr:uid="{00000000-0005-0000-0000-00008D350000}"/>
    <cellStyle name="20% - Accent4 12 2 5" xfId="15391" xr:uid="{00000000-0005-0000-0000-00008E350000}"/>
    <cellStyle name="20% - Accent4 12 2 5 2" xfId="52729" xr:uid="{00000000-0005-0000-0000-00008F350000}"/>
    <cellStyle name="20% - Accent4 12 2 6" xfId="28888" xr:uid="{00000000-0005-0000-0000-000090350000}"/>
    <cellStyle name="20% - Accent4 12 2 7" xfId="39568" xr:uid="{00000000-0005-0000-0000-000091350000}"/>
    <cellStyle name="20% - Accent4 12 3" xfId="3579" xr:uid="{00000000-0005-0000-0000-000092350000}"/>
    <cellStyle name="20% - Accent4 12 3 2" xfId="11847" xr:uid="{00000000-0005-0000-0000-000093350000}"/>
    <cellStyle name="20% - Accent4 12 3 2 2" xfId="25006" xr:uid="{00000000-0005-0000-0000-000094350000}"/>
    <cellStyle name="20% - Accent4 12 3 2 2 2" xfId="62344" xr:uid="{00000000-0005-0000-0000-000095350000}"/>
    <cellStyle name="20% - Accent4 12 3 2 3" xfId="49185" xr:uid="{00000000-0005-0000-0000-000096350000}"/>
    <cellStyle name="20% - Accent4 12 3 3" xfId="7124" xr:uid="{00000000-0005-0000-0000-000097350000}"/>
    <cellStyle name="20% - Accent4 12 3 3 2" xfId="20283" xr:uid="{00000000-0005-0000-0000-000098350000}"/>
    <cellStyle name="20% - Accent4 12 3 3 2 2" xfId="57621" xr:uid="{00000000-0005-0000-0000-000099350000}"/>
    <cellStyle name="20% - Accent4 12 3 3 3" xfId="44462" xr:uid="{00000000-0005-0000-0000-00009A350000}"/>
    <cellStyle name="20% - Accent4 12 3 4" xfId="16740" xr:uid="{00000000-0005-0000-0000-00009B350000}"/>
    <cellStyle name="20% - Accent4 12 3 4 2" xfId="54078" xr:uid="{00000000-0005-0000-0000-00009C350000}"/>
    <cellStyle name="20% - Accent4 12 3 5" xfId="33133" xr:uid="{00000000-0005-0000-0000-00009D350000}"/>
    <cellStyle name="20% - Accent4 12 3 6" xfId="40917" xr:uid="{00000000-0005-0000-0000-00009E350000}"/>
    <cellStyle name="20% - Accent4 12 4" xfId="9487" xr:uid="{00000000-0005-0000-0000-00009F350000}"/>
    <cellStyle name="20% - Accent4 12 4 2" xfId="22646" xr:uid="{00000000-0005-0000-0000-0000A0350000}"/>
    <cellStyle name="20% - Accent4 12 4 2 2" xfId="59984" xr:uid="{00000000-0005-0000-0000-0000A1350000}"/>
    <cellStyle name="20% - Accent4 12 4 3" xfId="35845" xr:uid="{00000000-0005-0000-0000-0000A2350000}"/>
    <cellStyle name="20% - Accent4 12 4 4" xfId="46825" xr:uid="{00000000-0005-0000-0000-0000A3350000}"/>
    <cellStyle name="20% - Accent4 12 5" xfId="4764" xr:uid="{00000000-0005-0000-0000-0000A4350000}"/>
    <cellStyle name="20% - Accent4 12 5 2" xfId="17923" xr:uid="{00000000-0005-0000-0000-0000A5350000}"/>
    <cellStyle name="20% - Accent4 12 5 2 2" xfId="55261" xr:uid="{00000000-0005-0000-0000-0000A6350000}"/>
    <cellStyle name="20% - Accent4 12 5 3" xfId="30421" xr:uid="{00000000-0005-0000-0000-0000A7350000}"/>
    <cellStyle name="20% - Accent4 12 5 4" xfId="42102" xr:uid="{00000000-0005-0000-0000-0000A8350000}"/>
    <cellStyle name="20% - Accent4 12 6" xfId="14211" xr:uid="{00000000-0005-0000-0000-0000A9350000}"/>
    <cellStyle name="20% - Accent4 12 6 2" xfId="51549" xr:uid="{00000000-0005-0000-0000-0000AA350000}"/>
    <cellStyle name="20% - Accent4 12 7" xfId="27539" xr:uid="{00000000-0005-0000-0000-0000AB350000}"/>
    <cellStyle name="20% - Accent4 12 8" xfId="38388" xr:uid="{00000000-0005-0000-0000-0000AC350000}"/>
    <cellStyle name="20% - Accent4 13" xfId="1219" xr:uid="{00000000-0005-0000-0000-0000AD350000}"/>
    <cellStyle name="20% - Accent4 13 2" xfId="2568" xr:uid="{00000000-0005-0000-0000-0000AE350000}"/>
    <cellStyle name="20% - Accent4 13 2 2" xfId="12016" xr:uid="{00000000-0005-0000-0000-0000AF350000}"/>
    <cellStyle name="20% - Accent4 13 2 2 2" xfId="25175" xr:uid="{00000000-0005-0000-0000-0000B0350000}"/>
    <cellStyle name="20% - Accent4 13 2 2 2 2" xfId="62513" xr:uid="{00000000-0005-0000-0000-0000B1350000}"/>
    <cellStyle name="20% - Accent4 13 2 2 3" xfId="33471" xr:uid="{00000000-0005-0000-0000-0000B2350000}"/>
    <cellStyle name="20% - Accent4 13 2 2 4" xfId="49354" xr:uid="{00000000-0005-0000-0000-0000B3350000}"/>
    <cellStyle name="20% - Accent4 13 2 3" xfId="7293" xr:uid="{00000000-0005-0000-0000-0000B4350000}"/>
    <cellStyle name="20% - Accent4 13 2 3 2" xfId="20452" xr:uid="{00000000-0005-0000-0000-0000B5350000}"/>
    <cellStyle name="20% - Accent4 13 2 3 2 2" xfId="57790" xr:uid="{00000000-0005-0000-0000-0000B6350000}"/>
    <cellStyle name="20% - Accent4 13 2 3 3" xfId="36183" xr:uid="{00000000-0005-0000-0000-0000B7350000}"/>
    <cellStyle name="20% - Accent4 13 2 3 4" xfId="44631" xr:uid="{00000000-0005-0000-0000-0000B8350000}"/>
    <cellStyle name="20% - Accent4 13 2 4" xfId="15729" xr:uid="{00000000-0005-0000-0000-0000B9350000}"/>
    <cellStyle name="20% - Accent4 13 2 4 2" xfId="30759" xr:uid="{00000000-0005-0000-0000-0000BA350000}"/>
    <cellStyle name="20% - Accent4 13 2 4 3" xfId="53067" xr:uid="{00000000-0005-0000-0000-0000BB350000}"/>
    <cellStyle name="20% - Accent4 13 2 5" xfId="27877" xr:uid="{00000000-0005-0000-0000-0000BC350000}"/>
    <cellStyle name="20% - Accent4 13 2 6" xfId="39906" xr:uid="{00000000-0005-0000-0000-0000BD350000}"/>
    <cellStyle name="20% - Accent4 13 3" xfId="9656" xr:uid="{00000000-0005-0000-0000-0000BE350000}"/>
    <cellStyle name="20% - Accent4 13 3 2" xfId="22815" xr:uid="{00000000-0005-0000-0000-0000BF350000}"/>
    <cellStyle name="20% - Accent4 13 3 2 2" xfId="60153" xr:uid="{00000000-0005-0000-0000-0000C0350000}"/>
    <cellStyle name="20% - Accent4 13 3 3" xfId="32122" xr:uid="{00000000-0005-0000-0000-0000C1350000}"/>
    <cellStyle name="20% - Accent4 13 3 4" xfId="46994" xr:uid="{00000000-0005-0000-0000-0000C2350000}"/>
    <cellStyle name="20% - Accent4 13 4" xfId="4933" xr:uid="{00000000-0005-0000-0000-0000C3350000}"/>
    <cellStyle name="20% - Accent4 13 4 2" xfId="18092" xr:uid="{00000000-0005-0000-0000-0000C4350000}"/>
    <cellStyle name="20% - Accent4 13 4 2 2" xfId="55430" xr:uid="{00000000-0005-0000-0000-0000C5350000}"/>
    <cellStyle name="20% - Accent4 13 4 3" xfId="34834" xr:uid="{00000000-0005-0000-0000-0000C6350000}"/>
    <cellStyle name="20% - Accent4 13 4 4" xfId="42271" xr:uid="{00000000-0005-0000-0000-0000C7350000}"/>
    <cellStyle name="20% - Accent4 13 5" xfId="14380" xr:uid="{00000000-0005-0000-0000-0000C8350000}"/>
    <cellStyle name="20% - Accent4 13 5 2" xfId="29410" xr:uid="{00000000-0005-0000-0000-0000C9350000}"/>
    <cellStyle name="20% - Accent4 13 5 3" xfId="51718" xr:uid="{00000000-0005-0000-0000-0000CA350000}"/>
    <cellStyle name="20% - Accent4 13 6" xfId="26528" xr:uid="{00000000-0005-0000-0000-0000CB350000}"/>
    <cellStyle name="20% - Accent4 13 7" xfId="38557" xr:uid="{00000000-0005-0000-0000-0000CC350000}"/>
    <cellStyle name="20% - Accent4 14" xfId="2399" xr:uid="{00000000-0005-0000-0000-0000CD350000}"/>
    <cellStyle name="20% - Accent4 14 2" xfId="10836" xr:uid="{00000000-0005-0000-0000-0000CE350000}"/>
    <cellStyle name="20% - Accent4 14 2 2" xfId="23995" xr:uid="{00000000-0005-0000-0000-0000CF350000}"/>
    <cellStyle name="20% - Accent4 14 2 2 2" xfId="61333" xr:uid="{00000000-0005-0000-0000-0000D0350000}"/>
    <cellStyle name="20% - Accent4 14 2 3" xfId="34653" xr:uid="{00000000-0005-0000-0000-0000D1350000}"/>
    <cellStyle name="20% - Accent4 14 2 4" xfId="48174" xr:uid="{00000000-0005-0000-0000-0000D2350000}"/>
    <cellStyle name="20% - Accent4 14 3" xfId="6113" xr:uid="{00000000-0005-0000-0000-0000D3350000}"/>
    <cellStyle name="20% - Accent4 14 3 2" xfId="19272" xr:uid="{00000000-0005-0000-0000-0000D4350000}"/>
    <cellStyle name="20% - Accent4 14 3 2 2" xfId="56610" xr:uid="{00000000-0005-0000-0000-0000D5350000}"/>
    <cellStyle name="20% - Accent4 14 3 3" xfId="37365" xr:uid="{00000000-0005-0000-0000-0000D6350000}"/>
    <cellStyle name="20% - Accent4 14 3 4" xfId="43451" xr:uid="{00000000-0005-0000-0000-0000D7350000}"/>
    <cellStyle name="20% - Accent4 14 4" xfId="15560" xr:uid="{00000000-0005-0000-0000-0000D8350000}"/>
    <cellStyle name="20% - Accent4 14 4 2" xfId="31941" xr:uid="{00000000-0005-0000-0000-0000D9350000}"/>
    <cellStyle name="20% - Accent4 14 4 3" xfId="52898" xr:uid="{00000000-0005-0000-0000-0000DA350000}"/>
    <cellStyle name="20% - Accent4 14 5" xfId="29059" xr:uid="{00000000-0005-0000-0000-0000DB350000}"/>
    <cellStyle name="20% - Accent4 14 6" xfId="39737" xr:uid="{00000000-0005-0000-0000-0000DC350000}"/>
    <cellStyle name="20% - Accent4 15" xfId="8476" xr:uid="{00000000-0005-0000-0000-0000DD350000}"/>
    <cellStyle name="20% - Accent4 15 2" xfId="21635" xr:uid="{00000000-0005-0000-0000-0000DE350000}"/>
    <cellStyle name="20% - Accent4 15 2 2" xfId="33302" xr:uid="{00000000-0005-0000-0000-0000DF350000}"/>
    <cellStyle name="20% - Accent4 15 2 3" xfId="58973" xr:uid="{00000000-0005-0000-0000-0000E0350000}"/>
    <cellStyle name="20% - Accent4 15 3" xfId="36014" xr:uid="{00000000-0005-0000-0000-0000E1350000}"/>
    <cellStyle name="20% - Accent4 15 4" xfId="30590" xr:uid="{00000000-0005-0000-0000-0000E2350000}"/>
    <cellStyle name="20% - Accent4 15 5" xfId="27708" xr:uid="{00000000-0005-0000-0000-0000E3350000}"/>
    <cellStyle name="20% - Accent4 15 6" xfId="45814" xr:uid="{00000000-0005-0000-0000-0000E4350000}"/>
    <cellStyle name="20% - Accent4 16" xfId="3753" xr:uid="{00000000-0005-0000-0000-0000E5350000}"/>
    <cellStyle name="20% - Accent4 16 2" xfId="16912" xr:uid="{00000000-0005-0000-0000-0000E6350000}"/>
    <cellStyle name="20% - Accent4 16 2 2" xfId="54250" xr:uid="{00000000-0005-0000-0000-0000E7350000}"/>
    <cellStyle name="20% - Accent4 16 3" xfId="29241" xr:uid="{00000000-0005-0000-0000-0000E8350000}"/>
    <cellStyle name="20% - Accent4 16 4" xfId="41091" xr:uid="{00000000-0005-0000-0000-0000E9350000}"/>
    <cellStyle name="20% - Accent4 17" xfId="13200" xr:uid="{00000000-0005-0000-0000-0000EA350000}"/>
    <cellStyle name="20% - Accent4 17 2" xfId="31953" xr:uid="{00000000-0005-0000-0000-0000EB350000}"/>
    <cellStyle name="20% - Accent4 17 3" xfId="50538" xr:uid="{00000000-0005-0000-0000-0000EC350000}"/>
    <cellStyle name="20% - Accent4 18" xfId="34665" xr:uid="{00000000-0005-0000-0000-0000ED350000}"/>
    <cellStyle name="20% - Accent4 19" xfId="29072" xr:uid="{00000000-0005-0000-0000-0000EE350000}"/>
    <cellStyle name="20% - Accent4 2" xfId="51" xr:uid="{00000000-0005-0000-0000-0000EF350000}"/>
    <cellStyle name="20% - Accent4 2 10" xfId="893" xr:uid="{00000000-0005-0000-0000-0000F0350000}"/>
    <cellStyle name="20% - Accent4 2 10 2" xfId="2075" xr:uid="{00000000-0005-0000-0000-0000F1350000}"/>
    <cellStyle name="20% - Accent4 2 10 2 2" xfId="8149" xr:uid="{00000000-0005-0000-0000-0000F2350000}"/>
    <cellStyle name="20% - Accent4 2 10 2 2 2" xfId="12872" xr:uid="{00000000-0005-0000-0000-0000F3350000}"/>
    <cellStyle name="20% - Accent4 2 10 2 2 2 2" xfId="26031" xr:uid="{00000000-0005-0000-0000-0000F4350000}"/>
    <cellStyle name="20% - Accent4 2 10 2 2 2 2 2" xfId="63369" xr:uid="{00000000-0005-0000-0000-0000F5350000}"/>
    <cellStyle name="20% - Accent4 2 10 2 2 2 3" xfId="50210" xr:uid="{00000000-0005-0000-0000-0000F6350000}"/>
    <cellStyle name="20% - Accent4 2 10 2 2 3" xfId="21308" xr:uid="{00000000-0005-0000-0000-0000F7350000}"/>
    <cellStyle name="20% - Accent4 2 10 2 2 3 2" xfId="58646" xr:uid="{00000000-0005-0000-0000-0000F8350000}"/>
    <cellStyle name="20% - Accent4 2 10 2 2 4" xfId="34327" xr:uid="{00000000-0005-0000-0000-0000F9350000}"/>
    <cellStyle name="20% - Accent4 2 10 2 2 5" xfId="45487" xr:uid="{00000000-0005-0000-0000-0000FA350000}"/>
    <cellStyle name="20% - Accent4 2 10 2 3" xfId="10512" xr:uid="{00000000-0005-0000-0000-0000FB350000}"/>
    <cellStyle name="20% - Accent4 2 10 2 3 2" xfId="23671" xr:uid="{00000000-0005-0000-0000-0000FC350000}"/>
    <cellStyle name="20% - Accent4 2 10 2 3 2 2" xfId="61009" xr:uid="{00000000-0005-0000-0000-0000FD350000}"/>
    <cellStyle name="20% - Accent4 2 10 2 3 3" xfId="37039" xr:uid="{00000000-0005-0000-0000-0000FE350000}"/>
    <cellStyle name="20% - Accent4 2 10 2 3 4" xfId="47850" xr:uid="{00000000-0005-0000-0000-0000FF350000}"/>
    <cellStyle name="20% - Accent4 2 10 2 4" xfId="5789" xr:uid="{00000000-0005-0000-0000-000000360000}"/>
    <cellStyle name="20% - Accent4 2 10 2 4 2" xfId="18948" xr:uid="{00000000-0005-0000-0000-000001360000}"/>
    <cellStyle name="20% - Accent4 2 10 2 4 2 2" xfId="56286" xr:uid="{00000000-0005-0000-0000-000002360000}"/>
    <cellStyle name="20% - Accent4 2 10 2 4 3" xfId="31615" xr:uid="{00000000-0005-0000-0000-000003360000}"/>
    <cellStyle name="20% - Accent4 2 10 2 4 4" xfId="43127" xr:uid="{00000000-0005-0000-0000-000004360000}"/>
    <cellStyle name="20% - Accent4 2 10 2 5" xfId="15236" xr:uid="{00000000-0005-0000-0000-000005360000}"/>
    <cellStyle name="20% - Accent4 2 10 2 5 2" xfId="52574" xr:uid="{00000000-0005-0000-0000-000006360000}"/>
    <cellStyle name="20% - Accent4 2 10 2 6" xfId="28733" xr:uid="{00000000-0005-0000-0000-000007360000}"/>
    <cellStyle name="20% - Accent4 2 10 2 7" xfId="39413" xr:uid="{00000000-0005-0000-0000-000008360000}"/>
    <cellStyle name="20% - Accent4 2 10 3" xfId="3424" xr:uid="{00000000-0005-0000-0000-000009360000}"/>
    <cellStyle name="20% - Accent4 2 10 3 2" xfId="11692" xr:uid="{00000000-0005-0000-0000-00000A360000}"/>
    <cellStyle name="20% - Accent4 2 10 3 2 2" xfId="24851" xr:uid="{00000000-0005-0000-0000-00000B360000}"/>
    <cellStyle name="20% - Accent4 2 10 3 2 2 2" xfId="62189" xr:uid="{00000000-0005-0000-0000-00000C360000}"/>
    <cellStyle name="20% - Accent4 2 10 3 2 3" xfId="49030" xr:uid="{00000000-0005-0000-0000-00000D360000}"/>
    <cellStyle name="20% - Accent4 2 10 3 3" xfId="6969" xr:uid="{00000000-0005-0000-0000-00000E360000}"/>
    <cellStyle name="20% - Accent4 2 10 3 3 2" xfId="20128" xr:uid="{00000000-0005-0000-0000-00000F360000}"/>
    <cellStyle name="20% - Accent4 2 10 3 3 2 2" xfId="57466" xr:uid="{00000000-0005-0000-0000-000010360000}"/>
    <cellStyle name="20% - Accent4 2 10 3 3 3" xfId="44307" xr:uid="{00000000-0005-0000-0000-000011360000}"/>
    <cellStyle name="20% - Accent4 2 10 3 4" xfId="16585" xr:uid="{00000000-0005-0000-0000-000012360000}"/>
    <cellStyle name="20% - Accent4 2 10 3 4 2" xfId="53923" xr:uid="{00000000-0005-0000-0000-000013360000}"/>
    <cellStyle name="20% - Accent4 2 10 3 5" xfId="32978" xr:uid="{00000000-0005-0000-0000-000014360000}"/>
    <cellStyle name="20% - Accent4 2 10 3 6" xfId="40762" xr:uid="{00000000-0005-0000-0000-000015360000}"/>
    <cellStyle name="20% - Accent4 2 10 4" xfId="9332" xr:uid="{00000000-0005-0000-0000-000016360000}"/>
    <cellStyle name="20% - Accent4 2 10 4 2" xfId="22491" xr:uid="{00000000-0005-0000-0000-000017360000}"/>
    <cellStyle name="20% - Accent4 2 10 4 2 2" xfId="59829" xr:uid="{00000000-0005-0000-0000-000018360000}"/>
    <cellStyle name="20% - Accent4 2 10 4 3" xfId="35690" xr:uid="{00000000-0005-0000-0000-000019360000}"/>
    <cellStyle name="20% - Accent4 2 10 4 4" xfId="46670" xr:uid="{00000000-0005-0000-0000-00001A360000}"/>
    <cellStyle name="20% - Accent4 2 10 5" xfId="4609" xr:uid="{00000000-0005-0000-0000-00001B360000}"/>
    <cellStyle name="20% - Accent4 2 10 5 2" xfId="17768" xr:uid="{00000000-0005-0000-0000-00001C360000}"/>
    <cellStyle name="20% - Accent4 2 10 5 2 2" xfId="55106" xr:uid="{00000000-0005-0000-0000-00001D360000}"/>
    <cellStyle name="20% - Accent4 2 10 5 3" xfId="30266" xr:uid="{00000000-0005-0000-0000-00001E360000}"/>
    <cellStyle name="20% - Accent4 2 10 5 4" xfId="41947" xr:uid="{00000000-0005-0000-0000-00001F360000}"/>
    <cellStyle name="20% - Accent4 2 10 6" xfId="14056" xr:uid="{00000000-0005-0000-0000-000020360000}"/>
    <cellStyle name="20% - Accent4 2 10 6 2" xfId="51394" xr:uid="{00000000-0005-0000-0000-000021360000}"/>
    <cellStyle name="20% - Accent4 2 10 7" xfId="27384" xr:uid="{00000000-0005-0000-0000-000022360000}"/>
    <cellStyle name="20% - Accent4 2 10 8" xfId="38233" xr:uid="{00000000-0005-0000-0000-000023360000}"/>
    <cellStyle name="20% - Accent4 2 11" xfId="1064" xr:uid="{00000000-0005-0000-0000-000024360000}"/>
    <cellStyle name="20% - Accent4 2 11 2" xfId="2244" xr:uid="{00000000-0005-0000-0000-000025360000}"/>
    <cellStyle name="20% - Accent4 2 11 2 2" xfId="8318" xr:uid="{00000000-0005-0000-0000-000026360000}"/>
    <cellStyle name="20% - Accent4 2 11 2 2 2" xfId="13041" xr:uid="{00000000-0005-0000-0000-000027360000}"/>
    <cellStyle name="20% - Accent4 2 11 2 2 2 2" xfId="26200" xr:uid="{00000000-0005-0000-0000-000028360000}"/>
    <cellStyle name="20% - Accent4 2 11 2 2 2 2 2" xfId="63538" xr:uid="{00000000-0005-0000-0000-000029360000}"/>
    <cellStyle name="20% - Accent4 2 11 2 2 2 3" xfId="50379" xr:uid="{00000000-0005-0000-0000-00002A360000}"/>
    <cellStyle name="20% - Accent4 2 11 2 2 3" xfId="21477" xr:uid="{00000000-0005-0000-0000-00002B360000}"/>
    <cellStyle name="20% - Accent4 2 11 2 2 3 2" xfId="58815" xr:uid="{00000000-0005-0000-0000-00002C360000}"/>
    <cellStyle name="20% - Accent4 2 11 2 2 4" xfId="34496" xr:uid="{00000000-0005-0000-0000-00002D360000}"/>
    <cellStyle name="20% - Accent4 2 11 2 2 5" xfId="45656" xr:uid="{00000000-0005-0000-0000-00002E360000}"/>
    <cellStyle name="20% - Accent4 2 11 2 3" xfId="10681" xr:uid="{00000000-0005-0000-0000-00002F360000}"/>
    <cellStyle name="20% - Accent4 2 11 2 3 2" xfId="23840" xr:uid="{00000000-0005-0000-0000-000030360000}"/>
    <cellStyle name="20% - Accent4 2 11 2 3 2 2" xfId="61178" xr:uid="{00000000-0005-0000-0000-000031360000}"/>
    <cellStyle name="20% - Accent4 2 11 2 3 3" xfId="37208" xr:uid="{00000000-0005-0000-0000-000032360000}"/>
    <cellStyle name="20% - Accent4 2 11 2 3 4" xfId="48019" xr:uid="{00000000-0005-0000-0000-000033360000}"/>
    <cellStyle name="20% - Accent4 2 11 2 4" xfId="5958" xr:uid="{00000000-0005-0000-0000-000034360000}"/>
    <cellStyle name="20% - Accent4 2 11 2 4 2" xfId="19117" xr:uid="{00000000-0005-0000-0000-000035360000}"/>
    <cellStyle name="20% - Accent4 2 11 2 4 2 2" xfId="56455" xr:uid="{00000000-0005-0000-0000-000036360000}"/>
    <cellStyle name="20% - Accent4 2 11 2 4 3" xfId="31784" xr:uid="{00000000-0005-0000-0000-000037360000}"/>
    <cellStyle name="20% - Accent4 2 11 2 4 4" xfId="43296" xr:uid="{00000000-0005-0000-0000-000038360000}"/>
    <cellStyle name="20% - Accent4 2 11 2 5" xfId="15405" xr:uid="{00000000-0005-0000-0000-000039360000}"/>
    <cellStyle name="20% - Accent4 2 11 2 5 2" xfId="52743" xr:uid="{00000000-0005-0000-0000-00003A360000}"/>
    <cellStyle name="20% - Accent4 2 11 2 6" xfId="28902" xr:uid="{00000000-0005-0000-0000-00003B360000}"/>
    <cellStyle name="20% - Accent4 2 11 2 7" xfId="39582" xr:uid="{00000000-0005-0000-0000-00003C360000}"/>
    <cellStyle name="20% - Accent4 2 11 3" xfId="3593" xr:uid="{00000000-0005-0000-0000-00003D360000}"/>
    <cellStyle name="20% - Accent4 2 11 3 2" xfId="11861" xr:uid="{00000000-0005-0000-0000-00003E360000}"/>
    <cellStyle name="20% - Accent4 2 11 3 2 2" xfId="25020" xr:uid="{00000000-0005-0000-0000-00003F360000}"/>
    <cellStyle name="20% - Accent4 2 11 3 2 2 2" xfId="62358" xr:uid="{00000000-0005-0000-0000-000040360000}"/>
    <cellStyle name="20% - Accent4 2 11 3 2 3" xfId="49199" xr:uid="{00000000-0005-0000-0000-000041360000}"/>
    <cellStyle name="20% - Accent4 2 11 3 3" xfId="7138" xr:uid="{00000000-0005-0000-0000-000042360000}"/>
    <cellStyle name="20% - Accent4 2 11 3 3 2" xfId="20297" xr:uid="{00000000-0005-0000-0000-000043360000}"/>
    <cellStyle name="20% - Accent4 2 11 3 3 2 2" xfId="57635" xr:uid="{00000000-0005-0000-0000-000044360000}"/>
    <cellStyle name="20% - Accent4 2 11 3 3 3" xfId="44476" xr:uid="{00000000-0005-0000-0000-000045360000}"/>
    <cellStyle name="20% - Accent4 2 11 3 4" xfId="16754" xr:uid="{00000000-0005-0000-0000-000046360000}"/>
    <cellStyle name="20% - Accent4 2 11 3 4 2" xfId="54092" xr:uid="{00000000-0005-0000-0000-000047360000}"/>
    <cellStyle name="20% - Accent4 2 11 3 5" xfId="33147" xr:uid="{00000000-0005-0000-0000-000048360000}"/>
    <cellStyle name="20% - Accent4 2 11 3 6" xfId="40931" xr:uid="{00000000-0005-0000-0000-000049360000}"/>
    <cellStyle name="20% - Accent4 2 11 4" xfId="9501" xr:uid="{00000000-0005-0000-0000-00004A360000}"/>
    <cellStyle name="20% - Accent4 2 11 4 2" xfId="22660" xr:uid="{00000000-0005-0000-0000-00004B360000}"/>
    <cellStyle name="20% - Accent4 2 11 4 2 2" xfId="59998" xr:uid="{00000000-0005-0000-0000-00004C360000}"/>
    <cellStyle name="20% - Accent4 2 11 4 3" xfId="35859" xr:uid="{00000000-0005-0000-0000-00004D360000}"/>
    <cellStyle name="20% - Accent4 2 11 4 4" xfId="46839" xr:uid="{00000000-0005-0000-0000-00004E360000}"/>
    <cellStyle name="20% - Accent4 2 11 5" xfId="4778" xr:uid="{00000000-0005-0000-0000-00004F360000}"/>
    <cellStyle name="20% - Accent4 2 11 5 2" xfId="17937" xr:uid="{00000000-0005-0000-0000-000050360000}"/>
    <cellStyle name="20% - Accent4 2 11 5 2 2" xfId="55275" xr:uid="{00000000-0005-0000-0000-000051360000}"/>
    <cellStyle name="20% - Accent4 2 11 5 3" xfId="30435" xr:uid="{00000000-0005-0000-0000-000052360000}"/>
    <cellStyle name="20% - Accent4 2 11 5 4" xfId="42116" xr:uid="{00000000-0005-0000-0000-000053360000}"/>
    <cellStyle name="20% - Accent4 2 11 6" xfId="14225" xr:uid="{00000000-0005-0000-0000-000054360000}"/>
    <cellStyle name="20% - Accent4 2 11 6 2" xfId="51563" xr:uid="{00000000-0005-0000-0000-000055360000}"/>
    <cellStyle name="20% - Accent4 2 11 7" xfId="27553" xr:uid="{00000000-0005-0000-0000-000056360000}"/>
    <cellStyle name="20% - Accent4 2 11 8" xfId="38402" xr:uid="{00000000-0005-0000-0000-000057360000}"/>
    <cellStyle name="20% - Accent4 2 12" xfId="1233" xr:uid="{00000000-0005-0000-0000-000058360000}"/>
    <cellStyle name="20% - Accent4 2 12 2" xfId="2582" xr:uid="{00000000-0005-0000-0000-000059360000}"/>
    <cellStyle name="20% - Accent4 2 12 2 2" xfId="12030" xr:uid="{00000000-0005-0000-0000-00005A360000}"/>
    <cellStyle name="20% - Accent4 2 12 2 2 2" xfId="25189" xr:uid="{00000000-0005-0000-0000-00005B360000}"/>
    <cellStyle name="20% - Accent4 2 12 2 2 2 2" xfId="62527" xr:uid="{00000000-0005-0000-0000-00005C360000}"/>
    <cellStyle name="20% - Accent4 2 12 2 2 3" xfId="33485" xr:uid="{00000000-0005-0000-0000-00005D360000}"/>
    <cellStyle name="20% - Accent4 2 12 2 2 4" xfId="49368" xr:uid="{00000000-0005-0000-0000-00005E360000}"/>
    <cellStyle name="20% - Accent4 2 12 2 3" xfId="7307" xr:uid="{00000000-0005-0000-0000-00005F360000}"/>
    <cellStyle name="20% - Accent4 2 12 2 3 2" xfId="20466" xr:uid="{00000000-0005-0000-0000-000060360000}"/>
    <cellStyle name="20% - Accent4 2 12 2 3 2 2" xfId="57804" xr:uid="{00000000-0005-0000-0000-000061360000}"/>
    <cellStyle name="20% - Accent4 2 12 2 3 3" xfId="36197" xr:uid="{00000000-0005-0000-0000-000062360000}"/>
    <cellStyle name="20% - Accent4 2 12 2 3 4" xfId="44645" xr:uid="{00000000-0005-0000-0000-000063360000}"/>
    <cellStyle name="20% - Accent4 2 12 2 4" xfId="15743" xr:uid="{00000000-0005-0000-0000-000064360000}"/>
    <cellStyle name="20% - Accent4 2 12 2 4 2" xfId="30773" xr:uid="{00000000-0005-0000-0000-000065360000}"/>
    <cellStyle name="20% - Accent4 2 12 2 4 3" xfId="53081" xr:uid="{00000000-0005-0000-0000-000066360000}"/>
    <cellStyle name="20% - Accent4 2 12 2 5" xfId="27891" xr:uid="{00000000-0005-0000-0000-000067360000}"/>
    <cellStyle name="20% - Accent4 2 12 2 6" xfId="39920" xr:uid="{00000000-0005-0000-0000-000068360000}"/>
    <cellStyle name="20% - Accent4 2 12 3" xfId="9670" xr:uid="{00000000-0005-0000-0000-000069360000}"/>
    <cellStyle name="20% - Accent4 2 12 3 2" xfId="22829" xr:uid="{00000000-0005-0000-0000-00006A360000}"/>
    <cellStyle name="20% - Accent4 2 12 3 2 2" xfId="60167" xr:uid="{00000000-0005-0000-0000-00006B360000}"/>
    <cellStyle name="20% - Accent4 2 12 3 3" xfId="32136" xr:uid="{00000000-0005-0000-0000-00006C360000}"/>
    <cellStyle name="20% - Accent4 2 12 3 4" xfId="47008" xr:uid="{00000000-0005-0000-0000-00006D360000}"/>
    <cellStyle name="20% - Accent4 2 12 4" xfId="4947" xr:uid="{00000000-0005-0000-0000-00006E360000}"/>
    <cellStyle name="20% - Accent4 2 12 4 2" xfId="18106" xr:uid="{00000000-0005-0000-0000-00006F360000}"/>
    <cellStyle name="20% - Accent4 2 12 4 2 2" xfId="55444" xr:uid="{00000000-0005-0000-0000-000070360000}"/>
    <cellStyle name="20% - Accent4 2 12 4 3" xfId="34848" xr:uid="{00000000-0005-0000-0000-000071360000}"/>
    <cellStyle name="20% - Accent4 2 12 4 4" xfId="42285" xr:uid="{00000000-0005-0000-0000-000072360000}"/>
    <cellStyle name="20% - Accent4 2 12 5" xfId="14394" xr:uid="{00000000-0005-0000-0000-000073360000}"/>
    <cellStyle name="20% - Accent4 2 12 5 2" xfId="29424" xr:uid="{00000000-0005-0000-0000-000074360000}"/>
    <cellStyle name="20% - Accent4 2 12 5 3" xfId="51732" xr:uid="{00000000-0005-0000-0000-000075360000}"/>
    <cellStyle name="20% - Accent4 2 12 6" xfId="26542" xr:uid="{00000000-0005-0000-0000-000076360000}"/>
    <cellStyle name="20% - Accent4 2 12 7" xfId="38571" xr:uid="{00000000-0005-0000-0000-000077360000}"/>
    <cellStyle name="20% - Accent4 2 13" xfId="2413" xr:uid="{00000000-0005-0000-0000-000078360000}"/>
    <cellStyle name="20% - Accent4 2 13 2" xfId="10850" xr:uid="{00000000-0005-0000-0000-000079360000}"/>
    <cellStyle name="20% - Accent4 2 13 2 2" xfId="24009" xr:uid="{00000000-0005-0000-0000-00007A360000}"/>
    <cellStyle name="20% - Accent4 2 13 2 2 2" xfId="61347" xr:uid="{00000000-0005-0000-0000-00007B360000}"/>
    <cellStyle name="20% - Accent4 2 13 2 3" xfId="33316" xr:uid="{00000000-0005-0000-0000-00007C360000}"/>
    <cellStyle name="20% - Accent4 2 13 2 4" xfId="48188" xr:uid="{00000000-0005-0000-0000-00007D360000}"/>
    <cellStyle name="20% - Accent4 2 13 3" xfId="6127" xr:uid="{00000000-0005-0000-0000-00007E360000}"/>
    <cellStyle name="20% - Accent4 2 13 3 2" xfId="19286" xr:uid="{00000000-0005-0000-0000-00007F360000}"/>
    <cellStyle name="20% - Accent4 2 13 3 2 2" xfId="56624" xr:uid="{00000000-0005-0000-0000-000080360000}"/>
    <cellStyle name="20% - Accent4 2 13 3 3" xfId="36028" xr:uid="{00000000-0005-0000-0000-000081360000}"/>
    <cellStyle name="20% - Accent4 2 13 3 4" xfId="43465" xr:uid="{00000000-0005-0000-0000-000082360000}"/>
    <cellStyle name="20% - Accent4 2 13 4" xfId="15574" xr:uid="{00000000-0005-0000-0000-000083360000}"/>
    <cellStyle name="20% - Accent4 2 13 4 2" xfId="30604" xr:uid="{00000000-0005-0000-0000-000084360000}"/>
    <cellStyle name="20% - Accent4 2 13 4 3" xfId="52912" xr:uid="{00000000-0005-0000-0000-000085360000}"/>
    <cellStyle name="20% - Accent4 2 13 5" xfId="27722" xr:uid="{00000000-0005-0000-0000-000086360000}"/>
    <cellStyle name="20% - Accent4 2 13 6" xfId="39751" xr:uid="{00000000-0005-0000-0000-000087360000}"/>
    <cellStyle name="20% - Accent4 2 14" xfId="8490" xr:uid="{00000000-0005-0000-0000-000088360000}"/>
    <cellStyle name="20% - Accent4 2 14 2" xfId="21649" xr:uid="{00000000-0005-0000-0000-000089360000}"/>
    <cellStyle name="20% - Accent4 2 14 2 2" xfId="58987" xr:uid="{00000000-0005-0000-0000-00008A360000}"/>
    <cellStyle name="20% - Accent4 2 14 3" xfId="29255" xr:uid="{00000000-0005-0000-0000-00008B360000}"/>
    <cellStyle name="20% - Accent4 2 14 4" xfId="45828" xr:uid="{00000000-0005-0000-0000-00008C360000}"/>
    <cellStyle name="20% - Accent4 2 15" xfId="3767" xr:uid="{00000000-0005-0000-0000-00008D360000}"/>
    <cellStyle name="20% - Accent4 2 15 2" xfId="16926" xr:uid="{00000000-0005-0000-0000-00008E360000}"/>
    <cellStyle name="20% - Accent4 2 15 2 2" xfId="54264" xr:uid="{00000000-0005-0000-0000-00008F360000}"/>
    <cellStyle name="20% - Accent4 2 15 3" xfId="31967" xr:uid="{00000000-0005-0000-0000-000090360000}"/>
    <cellStyle name="20% - Accent4 2 15 4" xfId="41105" xr:uid="{00000000-0005-0000-0000-000091360000}"/>
    <cellStyle name="20% - Accent4 2 16" xfId="13214" xr:uid="{00000000-0005-0000-0000-000092360000}"/>
    <cellStyle name="20% - Accent4 2 16 2" xfId="34679" xr:uid="{00000000-0005-0000-0000-000093360000}"/>
    <cellStyle name="20% - Accent4 2 16 3" xfId="50552" xr:uid="{00000000-0005-0000-0000-000094360000}"/>
    <cellStyle name="20% - Accent4 2 17" xfId="29086" xr:uid="{00000000-0005-0000-0000-000095360000}"/>
    <cellStyle name="20% - Accent4 2 18" xfId="26373" xr:uid="{00000000-0005-0000-0000-000096360000}"/>
    <cellStyle name="20% - Accent4 2 19" xfId="37391" xr:uid="{00000000-0005-0000-0000-000097360000}"/>
    <cellStyle name="20% - Accent4 2 2" xfId="107" xr:uid="{00000000-0005-0000-0000-000098360000}"/>
    <cellStyle name="20% - Accent4 2 2 10" xfId="8546" xr:uid="{00000000-0005-0000-0000-000099360000}"/>
    <cellStyle name="20% - Accent4 2 2 10 2" xfId="21705" xr:uid="{00000000-0005-0000-0000-00009A360000}"/>
    <cellStyle name="20% - Accent4 2 2 10 2 2" xfId="59043" xr:uid="{00000000-0005-0000-0000-00009B360000}"/>
    <cellStyle name="20% - Accent4 2 2 10 3" xfId="29283" xr:uid="{00000000-0005-0000-0000-00009C360000}"/>
    <cellStyle name="20% - Accent4 2 2 10 4" xfId="45884" xr:uid="{00000000-0005-0000-0000-00009D360000}"/>
    <cellStyle name="20% - Accent4 2 2 11" xfId="3823" xr:uid="{00000000-0005-0000-0000-00009E360000}"/>
    <cellStyle name="20% - Accent4 2 2 11 2" xfId="16982" xr:uid="{00000000-0005-0000-0000-00009F360000}"/>
    <cellStyle name="20% - Accent4 2 2 11 2 2" xfId="54320" xr:uid="{00000000-0005-0000-0000-0000A0360000}"/>
    <cellStyle name="20% - Accent4 2 2 11 3" xfId="31995" xr:uid="{00000000-0005-0000-0000-0000A1360000}"/>
    <cellStyle name="20% - Accent4 2 2 11 4" xfId="41161" xr:uid="{00000000-0005-0000-0000-0000A2360000}"/>
    <cellStyle name="20% - Accent4 2 2 12" xfId="13270" xr:uid="{00000000-0005-0000-0000-0000A3360000}"/>
    <cellStyle name="20% - Accent4 2 2 12 2" xfId="34707" xr:uid="{00000000-0005-0000-0000-0000A4360000}"/>
    <cellStyle name="20% - Accent4 2 2 12 3" xfId="50608" xr:uid="{00000000-0005-0000-0000-0000A5360000}"/>
    <cellStyle name="20% - Accent4 2 2 13" xfId="29114" xr:uid="{00000000-0005-0000-0000-0000A6360000}"/>
    <cellStyle name="20% - Accent4 2 2 14" xfId="26401" xr:uid="{00000000-0005-0000-0000-0000A7360000}"/>
    <cellStyle name="20% - Accent4 2 2 15" xfId="37447" xr:uid="{00000000-0005-0000-0000-0000A8360000}"/>
    <cellStyle name="20% - Accent4 2 2 2" xfId="219" xr:uid="{00000000-0005-0000-0000-0000A9360000}"/>
    <cellStyle name="20% - Accent4 2 2 2 10" xfId="3935" xr:uid="{00000000-0005-0000-0000-0000AA360000}"/>
    <cellStyle name="20% - Accent4 2 2 2 10 2" xfId="17094" xr:uid="{00000000-0005-0000-0000-0000AB360000}"/>
    <cellStyle name="20% - Accent4 2 2 2 10 2 2" xfId="54432" xr:uid="{00000000-0005-0000-0000-0000AC360000}"/>
    <cellStyle name="20% - Accent4 2 2 2 10 3" xfId="32080" xr:uid="{00000000-0005-0000-0000-0000AD360000}"/>
    <cellStyle name="20% - Accent4 2 2 2 10 4" xfId="41273" xr:uid="{00000000-0005-0000-0000-0000AE360000}"/>
    <cellStyle name="20% - Accent4 2 2 2 11" xfId="13382" xr:uid="{00000000-0005-0000-0000-0000AF360000}"/>
    <cellStyle name="20% - Accent4 2 2 2 11 2" xfId="34792" xr:uid="{00000000-0005-0000-0000-0000B0360000}"/>
    <cellStyle name="20% - Accent4 2 2 2 11 3" xfId="50720" xr:uid="{00000000-0005-0000-0000-0000B1360000}"/>
    <cellStyle name="20% - Accent4 2 2 2 12" xfId="29199" xr:uid="{00000000-0005-0000-0000-0000B2360000}"/>
    <cellStyle name="20% - Accent4 2 2 2 13" xfId="26486" xr:uid="{00000000-0005-0000-0000-0000B3360000}"/>
    <cellStyle name="20% - Accent4 2 2 2 14" xfId="37559" xr:uid="{00000000-0005-0000-0000-0000B4360000}"/>
    <cellStyle name="20% - Accent4 2 2 2 2" xfId="640" xr:uid="{00000000-0005-0000-0000-0000B5360000}"/>
    <cellStyle name="20% - Accent4 2 2 2 2 2" xfId="1822" xr:uid="{00000000-0005-0000-0000-0000B6360000}"/>
    <cellStyle name="20% - Accent4 2 2 2 2 2 2" xfId="7896" xr:uid="{00000000-0005-0000-0000-0000B7360000}"/>
    <cellStyle name="20% - Accent4 2 2 2 2 2 2 2" xfId="12619" xr:uid="{00000000-0005-0000-0000-0000B8360000}"/>
    <cellStyle name="20% - Accent4 2 2 2 2 2 2 2 2" xfId="25778" xr:uid="{00000000-0005-0000-0000-0000B9360000}"/>
    <cellStyle name="20% - Accent4 2 2 2 2 2 2 2 2 2" xfId="63116" xr:uid="{00000000-0005-0000-0000-0000BA360000}"/>
    <cellStyle name="20% - Accent4 2 2 2 2 2 2 2 3" xfId="49957" xr:uid="{00000000-0005-0000-0000-0000BB360000}"/>
    <cellStyle name="20% - Accent4 2 2 2 2 2 2 3" xfId="21055" xr:uid="{00000000-0005-0000-0000-0000BC360000}"/>
    <cellStyle name="20% - Accent4 2 2 2 2 2 2 3 2" xfId="58393" xr:uid="{00000000-0005-0000-0000-0000BD360000}"/>
    <cellStyle name="20% - Accent4 2 2 2 2 2 2 4" xfId="34074" xr:uid="{00000000-0005-0000-0000-0000BE360000}"/>
    <cellStyle name="20% - Accent4 2 2 2 2 2 2 5" xfId="45234" xr:uid="{00000000-0005-0000-0000-0000BF360000}"/>
    <cellStyle name="20% - Accent4 2 2 2 2 2 3" xfId="10259" xr:uid="{00000000-0005-0000-0000-0000C0360000}"/>
    <cellStyle name="20% - Accent4 2 2 2 2 2 3 2" xfId="23418" xr:uid="{00000000-0005-0000-0000-0000C1360000}"/>
    <cellStyle name="20% - Accent4 2 2 2 2 2 3 2 2" xfId="60756" xr:uid="{00000000-0005-0000-0000-0000C2360000}"/>
    <cellStyle name="20% - Accent4 2 2 2 2 2 3 3" xfId="36786" xr:uid="{00000000-0005-0000-0000-0000C3360000}"/>
    <cellStyle name="20% - Accent4 2 2 2 2 2 3 4" xfId="47597" xr:uid="{00000000-0005-0000-0000-0000C4360000}"/>
    <cellStyle name="20% - Accent4 2 2 2 2 2 4" xfId="5536" xr:uid="{00000000-0005-0000-0000-0000C5360000}"/>
    <cellStyle name="20% - Accent4 2 2 2 2 2 4 2" xfId="18695" xr:uid="{00000000-0005-0000-0000-0000C6360000}"/>
    <cellStyle name="20% - Accent4 2 2 2 2 2 4 2 2" xfId="56033" xr:uid="{00000000-0005-0000-0000-0000C7360000}"/>
    <cellStyle name="20% - Accent4 2 2 2 2 2 4 3" xfId="31362" xr:uid="{00000000-0005-0000-0000-0000C8360000}"/>
    <cellStyle name="20% - Accent4 2 2 2 2 2 4 4" xfId="42874" xr:uid="{00000000-0005-0000-0000-0000C9360000}"/>
    <cellStyle name="20% - Accent4 2 2 2 2 2 5" xfId="14983" xr:uid="{00000000-0005-0000-0000-0000CA360000}"/>
    <cellStyle name="20% - Accent4 2 2 2 2 2 5 2" xfId="52321" xr:uid="{00000000-0005-0000-0000-0000CB360000}"/>
    <cellStyle name="20% - Accent4 2 2 2 2 2 6" xfId="28480" xr:uid="{00000000-0005-0000-0000-0000CC360000}"/>
    <cellStyle name="20% - Accent4 2 2 2 2 2 7" xfId="39160" xr:uid="{00000000-0005-0000-0000-0000CD360000}"/>
    <cellStyle name="20% - Accent4 2 2 2 2 3" xfId="3171" xr:uid="{00000000-0005-0000-0000-0000CE360000}"/>
    <cellStyle name="20% - Accent4 2 2 2 2 3 2" xfId="11439" xr:uid="{00000000-0005-0000-0000-0000CF360000}"/>
    <cellStyle name="20% - Accent4 2 2 2 2 3 2 2" xfId="24598" xr:uid="{00000000-0005-0000-0000-0000D0360000}"/>
    <cellStyle name="20% - Accent4 2 2 2 2 3 2 2 2" xfId="61936" xr:uid="{00000000-0005-0000-0000-0000D1360000}"/>
    <cellStyle name="20% - Accent4 2 2 2 2 3 2 3" xfId="48777" xr:uid="{00000000-0005-0000-0000-0000D2360000}"/>
    <cellStyle name="20% - Accent4 2 2 2 2 3 3" xfId="6716" xr:uid="{00000000-0005-0000-0000-0000D3360000}"/>
    <cellStyle name="20% - Accent4 2 2 2 2 3 3 2" xfId="19875" xr:uid="{00000000-0005-0000-0000-0000D4360000}"/>
    <cellStyle name="20% - Accent4 2 2 2 2 3 3 2 2" xfId="57213" xr:uid="{00000000-0005-0000-0000-0000D5360000}"/>
    <cellStyle name="20% - Accent4 2 2 2 2 3 3 3" xfId="44054" xr:uid="{00000000-0005-0000-0000-0000D6360000}"/>
    <cellStyle name="20% - Accent4 2 2 2 2 3 4" xfId="16332" xr:uid="{00000000-0005-0000-0000-0000D7360000}"/>
    <cellStyle name="20% - Accent4 2 2 2 2 3 4 2" xfId="53670" xr:uid="{00000000-0005-0000-0000-0000D8360000}"/>
    <cellStyle name="20% - Accent4 2 2 2 2 3 5" xfId="32725" xr:uid="{00000000-0005-0000-0000-0000D9360000}"/>
    <cellStyle name="20% - Accent4 2 2 2 2 3 6" xfId="40509" xr:uid="{00000000-0005-0000-0000-0000DA360000}"/>
    <cellStyle name="20% - Accent4 2 2 2 2 4" xfId="9079" xr:uid="{00000000-0005-0000-0000-0000DB360000}"/>
    <cellStyle name="20% - Accent4 2 2 2 2 4 2" xfId="22238" xr:uid="{00000000-0005-0000-0000-0000DC360000}"/>
    <cellStyle name="20% - Accent4 2 2 2 2 4 2 2" xfId="59576" xr:uid="{00000000-0005-0000-0000-0000DD360000}"/>
    <cellStyle name="20% - Accent4 2 2 2 2 4 3" xfId="35437" xr:uid="{00000000-0005-0000-0000-0000DE360000}"/>
    <cellStyle name="20% - Accent4 2 2 2 2 4 4" xfId="46417" xr:uid="{00000000-0005-0000-0000-0000DF360000}"/>
    <cellStyle name="20% - Accent4 2 2 2 2 5" xfId="4356" xr:uid="{00000000-0005-0000-0000-0000E0360000}"/>
    <cellStyle name="20% - Accent4 2 2 2 2 5 2" xfId="17515" xr:uid="{00000000-0005-0000-0000-0000E1360000}"/>
    <cellStyle name="20% - Accent4 2 2 2 2 5 2 2" xfId="54853" xr:uid="{00000000-0005-0000-0000-0000E2360000}"/>
    <cellStyle name="20% - Accent4 2 2 2 2 5 3" xfId="30013" xr:uid="{00000000-0005-0000-0000-0000E3360000}"/>
    <cellStyle name="20% - Accent4 2 2 2 2 5 4" xfId="41694" xr:uid="{00000000-0005-0000-0000-0000E4360000}"/>
    <cellStyle name="20% - Accent4 2 2 2 2 6" xfId="13803" xr:uid="{00000000-0005-0000-0000-0000E5360000}"/>
    <cellStyle name="20% - Accent4 2 2 2 2 6 2" xfId="51141" xr:uid="{00000000-0005-0000-0000-0000E6360000}"/>
    <cellStyle name="20% - Accent4 2 2 2 2 7" xfId="27131" xr:uid="{00000000-0005-0000-0000-0000E7360000}"/>
    <cellStyle name="20% - Accent4 2 2 2 2 8" xfId="37980" xr:uid="{00000000-0005-0000-0000-0000E8360000}"/>
    <cellStyle name="20% - Accent4 2 2 2 3" xfId="416" xr:uid="{00000000-0005-0000-0000-0000E9360000}"/>
    <cellStyle name="20% - Accent4 2 2 2 3 2" xfId="1598" xr:uid="{00000000-0005-0000-0000-0000EA360000}"/>
    <cellStyle name="20% - Accent4 2 2 2 3 2 2" xfId="7672" xr:uid="{00000000-0005-0000-0000-0000EB360000}"/>
    <cellStyle name="20% - Accent4 2 2 2 3 2 2 2" xfId="12395" xr:uid="{00000000-0005-0000-0000-0000EC360000}"/>
    <cellStyle name="20% - Accent4 2 2 2 3 2 2 2 2" xfId="25554" xr:uid="{00000000-0005-0000-0000-0000ED360000}"/>
    <cellStyle name="20% - Accent4 2 2 2 3 2 2 2 2 2" xfId="62892" xr:uid="{00000000-0005-0000-0000-0000EE360000}"/>
    <cellStyle name="20% - Accent4 2 2 2 3 2 2 2 3" xfId="49733" xr:uid="{00000000-0005-0000-0000-0000EF360000}"/>
    <cellStyle name="20% - Accent4 2 2 2 3 2 2 3" xfId="20831" xr:uid="{00000000-0005-0000-0000-0000F0360000}"/>
    <cellStyle name="20% - Accent4 2 2 2 3 2 2 3 2" xfId="58169" xr:uid="{00000000-0005-0000-0000-0000F1360000}"/>
    <cellStyle name="20% - Accent4 2 2 2 3 2 2 4" xfId="33850" xr:uid="{00000000-0005-0000-0000-0000F2360000}"/>
    <cellStyle name="20% - Accent4 2 2 2 3 2 2 5" xfId="45010" xr:uid="{00000000-0005-0000-0000-0000F3360000}"/>
    <cellStyle name="20% - Accent4 2 2 2 3 2 3" xfId="10035" xr:uid="{00000000-0005-0000-0000-0000F4360000}"/>
    <cellStyle name="20% - Accent4 2 2 2 3 2 3 2" xfId="23194" xr:uid="{00000000-0005-0000-0000-0000F5360000}"/>
    <cellStyle name="20% - Accent4 2 2 2 3 2 3 2 2" xfId="60532" xr:uid="{00000000-0005-0000-0000-0000F6360000}"/>
    <cellStyle name="20% - Accent4 2 2 2 3 2 3 3" xfId="36562" xr:uid="{00000000-0005-0000-0000-0000F7360000}"/>
    <cellStyle name="20% - Accent4 2 2 2 3 2 3 4" xfId="47373" xr:uid="{00000000-0005-0000-0000-0000F8360000}"/>
    <cellStyle name="20% - Accent4 2 2 2 3 2 4" xfId="5312" xr:uid="{00000000-0005-0000-0000-0000F9360000}"/>
    <cellStyle name="20% - Accent4 2 2 2 3 2 4 2" xfId="18471" xr:uid="{00000000-0005-0000-0000-0000FA360000}"/>
    <cellStyle name="20% - Accent4 2 2 2 3 2 4 2 2" xfId="55809" xr:uid="{00000000-0005-0000-0000-0000FB360000}"/>
    <cellStyle name="20% - Accent4 2 2 2 3 2 4 3" xfId="31138" xr:uid="{00000000-0005-0000-0000-0000FC360000}"/>
    <cellStyle name="20% - Accent4 2 2 2 3 2 4 4" xfId="42650" xr:uid="{00000000-0005-0000-0000-0000FD360000}"/>
    <cellStyle name="20% - Accent4 2 2 2 3 2 5" xfId="14759" xr:uid="{00000000-0005-0000-0000-0000FE360000}"/>
    <cellStyle name="20% - Accent4 2 2 2 3 2 5 2" xfId="52097" xr:uid="{00000000-0005-0000-0000-0000FF360000}"/>
    <cellStyle name="20% - Accent4 2 2 2 3 2 6" xfId="28256" xr:uid="{00000000-0005-0000-0000-000000370000}"/>
    <cellStyle name="20% - Accent4 2 2 2 3 2 7" xfId="38936" xr:uid="{00000000-0005-0000-0000-000001370000}"/>
    <cellStyle name="20% - Accent4 2 2 2 3 3" xfId="2947" xr:uid="{00000000-0005-0000-0000-000002370000}"/>
    <cellStyle name="20% - Accent4 2 2 2 3 3 2" xfId="11215" xr:uid="{00000000-0005-0000-0000-000003370000}"/>
    <cellStyle name="20% - Accent4 2 2 2 3 3 2 2" xfId="24374" xr:uid="{00000000-0005-0000-0000-000004370000}"/>
    <cellStyle name="20% - Accent4 2 2 2 3 3 2 2 2" xfId="61712" xr:uid="{00000000-0005-0000-0000-000005370000}"/>
    <cellStyle name="20% - Accent4 2 2 2 3 3 2 3" xfId="48553" xr:uid="{00000000-0005-0000-0000-000006370000}"/>
    <cellStyle name="20% - Accent4 2 2 2 3 3 3" xfId="6492" xr:uid="{00000000-0005-0000-0000-000007370000}"/>
    <cellStyle name="20% - Accent4 2 2 2 3 3 3 2" xfId="19651" xr:uid="{00000000-0005-0000-0000-000008370000}"/>
    <cellStyle name="20% - Accent4 2 2 2 3 3 3 2 2" xfId="56989" xr:uid="{00000000-0005-0000-0000-000009370000}"/>
    <cellStyle name="20% - Accent4 2 2 2 3 3 3 3" xfId="43830" xr:uid="{00000000-0005-0000-0000-00000A370000}"/>
    <cellStyle name="20% - Accent4 2 2 2 3 3 4" xfId="16108" xr:uid="{00000000-0005-0000-0000-00000B370000}"/>
    <cellStyle name="20% - Accent4 2 2 2 3 3 4 2" xfId="53446" xr:uid="{00000000-0005-0000-0000-00000C370000}"/>
    <cellStyle name="20% - Accent4 2 2 2 3 3 5" xfId="32501" xr:uid="{00000000-0005-0000-0000-00000D370000}"/>
    <cellStyle name="20% - Accent4 2 2 2 3 3 6" xfId="40285" xr:uid="{00000000-0005-0000-0000-00000E370000}"/>
    <cellStyle name="20% - Accent4 2 2 2 3 4" xfId="8855" xr:uid="{00000000-0005-0000-0000-00000F370000}"/>
    <cellStyle name="20% - Accent4 2 2 2 3 4 2" xfId="22014" xr:uid="{00000000-0005-0000-0000-000010370000}"/>
    <cellStyle name="20% - Accent4 2 2 2 3 4 2 2" xfId="59352" xr:uid="{00000000-0005-0000-0000-000011370000}"/>
    <cellStyle name="20% - Accent4 2 2 2 3 4 3" xfId="35213" xr:uid="{00000000-0005-0000-0000-000012370000}"/>
    <cellStyle name="20% - Accent4 2 2 2 3 4 4" xfId="46193" xr:uid="{00000000-0005-0000-0000-000013370000}"/>
    <cellStyle name="20% - Accent4 2 2 2 3 5" xfId="4132" xr:uid="{00000000-0005-0000-0000-000014370000}"/>
    <cellStyle name="20% - Accent4 2 2 2 3 5 2" xfId="17291" xr:uid="{00000000-0005-0000-0000-000015370000}"/>
    <cellStyle name="20% - Accent4 2 2 2 3 5 2 2" xfId="54629" xr:uid="{00000000-0005-0000-0000-000016370000}"/>
    <cellStyle name="20% - Accent4 2 2 2 3 5 3" xfId="29789" xr:uid="{00000000-0005-0000-0000-000017370000}"/>
    <cellStyle name="20% - Accent4 2 2 2 3 5 4" xfId="41470" xr:uid="{00000000-0005-0000-0000-000018370000}"/>
    <cellStyle name="20% - Accent4 2 2 2 3 6" xfId="13579" xr:uid="{00000000-0005-0000-0000-000019370000}"/>
    <cellStyle name="20% - Accent4 2 2 2 3 6 2" xfId="50917" xr:uid="{00000000-0005-0000-0000-00001A370000}"/>
    <cellStyle name="20% - Accent4 2 2 2 3 7" xfId="26907" xr:uid="{00000000-0005-0000-0000-00001B370000}"/>
    <cellStyle name="20% - Accent4 2 2 2 3 8" xfId="37756" xr:uid="{00000000-0005-0000-0000-00001C370000}"/>
    <cellStyle name="20% - Accent4 2 2 2 4" xfId="837" xr:uid="{00000000-0005-0000-0000-00001D370000}"/>
    <cellStyle name="20% - Accent4 2 2 2 4 2" xfId="2019" xr:uid="{00000000-0005-0000-0000-00001E370000}"/>
    <cellStyle name="20% - Accent4 2 2 2 4 2 2" xfId="8093" xr:uid="{00000000-0005-0000-0000-00001F370000}"/>
    <cellStyle name="20% - Accent4 2 2 2 4 2 2 2" xfId="12816" xr:uid="{00000000-0005-0000-0000-000020370000}"/>
    <cellStyle name="20% - Accent4 2 2 2 4 2 2 2 2" xfId="25975" xr:uid="{00000000-0005-0000-0000-000021370000}"/>
    <cellStyle name="20% - Accent4 2 2 2 4 2 2 2 2 2" xfId="63313" xr:uid="{00000000-0005-0000-0000-000022370000}"/>
    <cellStyle name="20% - Accent4 2 2 2 4 2 2 2 3" xfId="50154" xr:uid="{00000000-0005-0000-0000-000023370000}"/>
    <cellStyle name="20% - Accent4 2 2 2 4 2 2 3" xfId="21252" xr:uid="{00000000-0005-0000-0000-000024370000}"/>
    <cellStyle name="20% - Accent4 2 2 2 4 2 2 3 2" xfId="58590" xr:uid="{00000000-0005-0000-0000-000025370000}"/>
    <cellStyle name="20% - Accent4 2 2 2 4 2 2 4" xfId="34271" xr:uid="{00000000-0005-0000-0000-000026370000}"/>
    <cellStyle name="20% - Accent4 2 2 2 4 2 2 5" xfId="45431" xr:uid="{00000000-0005-0000-0000-000027370000}"/>
    <cellStyle name="20% - Accent4 2 2 2 4 2 3" xfId="10456" xr:uid="{00000000-0005-0000-0000-000028370000}"/>
    <cellStyle name="20% - Accent4 2 2 2 4 2 3 2" xfId="23615" xr:uid="{00000000-0005-0000-0000-000029370000}"/>
    <cellStyle name="20% - Accent4 2 2 2 4 2 3 2 2" xfId="60953" xr:uid="{00000000-0005-0000-0000-00002A370000}"/>
    <cellStyle name="20% - Accent4 2 2 2 4 2 3 3" xfId="36983" xr:uid="{00000000-0005-0000-0000-00002B370000}"/>
    <cellStyle name="20% - Accent4 2 2 2 4 2 3 4" xfId="47794" xr:uid="{00000000-0005-0000-0000-00002C370000}"/>
    <cellStyle name="20% - Accent4 2 2 2 4 2 4" xfId="5733" xr:uid="{00000000-0005-0000-0000-00002D370000}"/>
    <cellStyle name="20% - Accent4 2 2 2 4 2 4 2" xfId="18892" xr:uid="{00000000-0005-0000-0000-00002E370000}"/>
    <cellStyle name="20% - Accent4 2 2 2 4 2 4 2 2" xfId="56230" xr:uid="{00000000-0005-0000-0000-00002F370000}"/>
    <cellStyle name="20% - Accent4 2 2 2 4 2 4 3" xfId="31559" xr:uid="{00000000-0005-0000-0000-000030370000}"/>
    <cellStyle name="20% - Accent4 2 2 2 4 2 4 4" xfId="43071" xr:uid="{00000000-0005-0000-0000-000031370000}"/>
    <cellStyle name="20% - Accent4 2 2 2 4 2 5" xfId="15180" xr:uid="{00000000-0005-0000-0000-000032370000}"/>
    <cellStyle name="20% - Accent4 2 2 2 4 2 5 2" xfId="52518" xr:uid="{00000000-0005-0000-0000-000033370000}"/>
    <cellStyle name="20% - Accent4 2 2 2 4 2 6" xfId="28677" xr:uid="{00000000-0005-0000-0000-000034370000}"/>
    <cellStyle name="20% - Accent4 2 2 2 4 2 7" xfId="39357" xr:uid="{00000000-0005-0000-0000-000035370000}"/>
    <cellStyle name="20% - Accent4 2 2 2 4 3" xfId="3368" xr:uid="{00000000-0005-0000-0000-000036370000}"/>
    <cellStyle name="20% - Accent4 2 2 2 4 3 2" xfId="11636" xr:uid="{00000000-0005-0000-0000-000037370000}"/>
    <cellStyle name="20% - Accent4 2 2 2 4 3 2 2" xfId="24795" xr:uid="{00000000-0005-0000-0000-000038370000}"/>
    <cellStyle name="20% - Accent4 2 2 2 4 3 2 2 2" xfId="62133" xr:uid="{00000000-0005-0000-0000-000039370000}"/>
    <cellStyle name="20% - Accent4 2 2 2 4 3 2 3" xfId="48974" xr:uid="{00000000-0005-0000-0000-00003A370000}"/>
    <cellStyle name="20% - Accent4 2 2 2 4 3 3" xfId="6913" xr:uid="{00000000-0005-0000-0000-00003B370000}"/>
    <cellStyle name="20% - Accent4 2 2 2 4 3 3 2" xfId="20072" xr:uid="{00000000-0005-0000-0000-00003C370000}"/>
    <cellStyle name="20% - Accent4 2 2 2 4 3 3 2 2" xfId="57410" xr:uid="{00000000-0005-0000-0000-00003D370000}"/>
    <cellStyle name="20% - Accent4 2 2 2 4 3 3 3" xfId="44251" xr:uid="{00000000-0005-0000-0000-00003E370000}"/>
    <cellStyle name="20% - Accent4 2 2 2 4 3 4" xfId="16529" xr:uid="{00000000-0005-0000-0000-00003F370000}"/>
    <cellStyle name="20% - Accent4 2 2 2 4 3 4 2" xfId="53867" xr:uid="{00000000-0005-0000-0000-000040370000}"/>
    <cellStyle name="20% - Accent4 2 2 2 4 3 5" xfId="32922" xr:uid="{00000000-0005-0000-0000-000041370000}"/>
    <cellStyle name="20% - Accent4 2 2 2 4 3 6" xfId="40706" xr:uid="{00000000-0005-0000-0000-000042370000}"/>
    <cellStyle name="20% - Accent4 2 2 2 4 4" xfId="9276" xr:uid="{00000000-0005-0000-0000-000043370000}"/>
    <cellStyle name="20% - Accent4 2 2 2 4 4 2" xfId="22435" xr:uid="{00000000-0005-0000-0000-000044370000}"/>
    <cellStyle name="20% - Accent4 2 2 2 4 4 2 2" xfId="59773" xr:uid="{00000000-0005-0000-0000-000045370000}"/>
    <cellStyle name="20% - Accent4 2 2 2 4 4 3" xfId="35634" xr:uid="{00000000-0005-0000-0000-000046370000}"/>
    <cellStyle name="20% - Accent4 2 2 2 4 4 4" xfId="46614" xr:uid="{00000000-0005-0000-0000-000047370000}"/>
    <cellStyle name="20% - Accent4 2 2 2 4 5" xfId="4553" xr:uid="{00000000-0005-0000-0000-000048370000}"/>
    <cellStyle name="20% - Accent4 2 2 2 4 5 2" xfId="17712" xr:uid="{00000000-0005-0000-0000-000049370000}"/>
    <cellStyle name="20% - Accent4 2 2 2 4 5 2 2" xfId="55050" xr:uid="{00000000-0005-0000-0000-00004A370000}"/>
    <cellStyle name="20% - Accent4 2 2 2 4 5 3" xfId="30210" xr:uid="{00000000-0005-0000-0000-00004B370000}"/>
    <cellStyle name="20% - Accent4 2 2 2 4 5 4" xfId="41891" xr:uid="{00000000-0005-0000-0000-00004C370000}"/>
    <cellStyle name="20% - Accent4 2 2 2 4 6" xfId="14000" xr:uid="{00000000-0005-0000-0000-00004D370000}"/>
    <cellStyle name="20% - Accent4 2 2 2 4 6 2" xfId="51338" xr:uid="{00000000-0005-0000-0000-00004E370000}"/>
    <cellStyle name="20% - Accent4 2 2 2 4 7" xfId="27328" xr:uid="{00000000-0005-0000-0000-00004F370000}"/>
    <cellStyle name="20% - Accent4 2 2 2 4 8" xfId="38177" xr:uid="{00000000-0005-0000-0000-000050370000}"/>
    <cellStyle name="20% - Accent4 2 2 2 5" xfId="1006" xr:uid="{00000000-0005-0000-0000-000051370000}"/>
    <cellStyle name="20% - Accent4 2 2 2 5 2" xfId="2188" xr:uid="{00000000-0005-0000-0000-000052370000}"/>
    <cellStyle name="20% - Accent4 2 2 2 5 2 2" xfId="8262" xr:uid="{00000000-0005-0000-0000-000053370000}"/>
    <cellStyle name="20% - Accent4 2 2 2 5 2 2 2" xfId="12985" xr:uid="{00000000-0005-0000-0000-000054370000}"/>
    <cellStyle name="20% - Accent4 2 2 2 5 2 2 2 2" xfId="26144" xr:uid="{00000000-0005-0000-0000-000055370000}"/>
    <cellStyle name="20% - Accent4 2 2 2 5 2 2 2 2 2" xfId="63482" xr:uid="{00000000-0005-0000-0000-000056370000}"/>
    <cellStyle name="20% - Accent4 2 2 2 5 2 2 2 3" xfId="50323" xr:uid="{00000000-0005-0000-0000-000057370000}"/>
    <cellStyle name="20% - Accent4 2 2 2 5 2 2 3" xfId="21421" xr:uid="{00000000-0005-0000-0000-000058370000}"/>
    <cellStyle name="20% - Accent4 2 2 2 5 2 2 3 2" xfId="58759" xr:uid="{00000000-0005-0000-0000-000059370000}"/>
    <cellStyle name="20% - Accent4 2 2 2 5 2 2 4" xfId="34440" xr:uid="{00000000-0005-0000-0000-00005A370000}"/>
    <cellStyle name="20% - Accent4 2 2 2 5 2 2 5" xfId="45600" xr:uid="{00000000-0005-0000-0000-00005B370000}"/>
    <cellStyle name="20% - Accent4 2 2 2 5 2 3" xfId="10625" xr:uid="{00000000-0005-0000-0000-00005C370000}"/>
    <cellStyle name="20% - Accent4 2 2 2 5 2 3 2" xfId="23784" xr:uid="{00000000-0005-0000-0000-00005D370000}"/>
    <cellStyle name="20% - Accent4 2 2 2 5 2 3 2 2" xfId="61122" xr:uid="{00000000-0005-0000-0000-00005E370000}"/>
    <cellStyle name="20% - Accent4 2 2 2 5 2 3 3" xfId="37152" xr:uid="{00000000-0005-0000-0000-00005F370000}"/>
    <cellStyle name="20% - Accent4 2 2 2 5 2 3 4" xfId="47963" xr:uid="{00000000-0005-0000-0000-000060370000}"/>
    <cellStyle name="20% - Accent4 2 2 2 5 2 4" xfId="5902" xr:uid="{00000000-0005-0000-0000-000061370000}"/>
    <cellStyle name="20% - Accent4 2 2 2 5 2 4 2" xfId="19061" xr:uid="{00000000-0005-0000-0000-000062370000}"/>
    <cellStyle name="20% - Accent4 2 2 2 5 2 4 2 2" xfId="56399" xr:uid="{00000000-0005-0000-0000-000063370000}"/>
    <cellStyle name="20% - Accent4 2 2 2 5 2 4 3" xfId="31728" xr:uid="{00000000-0005-0000-0000-000064370000}"/>
    <cellStyle name="20% - Accent4 2 2 2 5 2 4 4" xfId="43240" xr:uid="{00000000-0005-0000-0000-000065370000}"/>
    <cellStyle name="20% - Accent4 2 2 2 5 2 5" xfId="15349" xr:uid="{00000000-0005-0000-0000-000066370000}"/>
    <cellStyle name="20% - Accent4 2 2 2 5 2 5 2" xfId="52687" xr:uid="{00000000-0005-0000-0000-000067370000}"/>
    <cellStyle name="20% - Accent4 2 2 2 5 2 6" xfId="28846" xr:uid="{00000000-0005-0000-0000-000068370000}"/>
    <cellStyle name="20% - Accent4 2 2 2 5 2 7" xfId="39526" xr:uid="{00000000-0005-0000-0000-000069370000}"/>
    <cellStyle name="20% - Accent4 2 2 2 5 3" xfId="3537" xr:uid="{00000000-0005-0000-0000-00006A370000}"/>
    <cellStyle name="20% - Accent4 2 2 2 5 3 2" xfId="11805" xr:uid="{00000000-0005-0000-0000-00006B370000}"/>
    <cellStyle name="20% - Accent4 2 2 2 5 3 2 2" xfId="24964" xr:uid="{00000000-0005-0000-0000-00006C370000}"/>
    <cellStyle name="20% - Accent4 2 2 2 5 3 2 2 2" xfId="62302" xr:uid="{00000000-0005-0000-0000-00006D370000}"/>
    <cellStyle name="20% - Accent4 2 2 2 5 3 2 3" xfId="49143" xr:uid="{00000000-0005-0000-0000-00006E370000}"/>
    <cellStyle name="20% - Accent4 2 2 2 5 3 3" xfId="7082" xr:uid="{00000000-0005-0000-0000-00006F370000}"/>
    <cellStyle name="20% - Accent4 2 2 2 5 3 3 2" xfId="20241" xr:uid="{00000000-0005-0000-0000-000070370000}"/>
    <cellStyle name="20% - Accent4 2 2 2 5 3 3 2 2" xfId="57579" xr:uid="{00000000-0005-0000-0000-000071370000}"/>
    <cellStyle name="20% - Accent4 2 2 2 5 3 3 3" xfId="44420" xr:uid="{00000000-0005-0000-0000-000072370000}"/>
    <cellStyle name="20% - Accent4 2 2 2 5 3 4" xfId="16698" xr:uid="{00000000-0005-0000-0000-000073370000}"/>
    <cellStyle name="20% - Accent4 2 2 2 5 3 4 2" xfId="54036" xr:uid="{00000000-0005-0000-0000-000074370000}"/>
    <cellStyle name="20% - Accent4 2 2 2 5 3 5" xfId="33091" xr:uid="{00000000-0005-0000-0000-000075370000}"/>
    <cellStyle name="20% - Accent4 2 2 2 5 3 6" xfId="40875" xr:uid="{00000000-0005-0000-0000-000076370000}"/>
    <cellStyle name="20% - Accent4 2 2 2 5 4" xfId="9445" xr:uid="{00000000-0005-0000-0000-000077370000}"/>
    <cellStyle name="20% - Accent4 2 2 2 5 4 2" xfId="22604" xr:uid="{00000000-0005-0000-0000-000078370000}"/>
    <cellStyle name="20% - Accent4 2 2 2 5 4 2 2" xfId="59942" xr:uid="{00000000-0005-0000-0000-000079370000}"/>
    <cellStyle name="20% - Accent4 2 2 2 5 4 3" xfId="35803" xr:uid="{00000000-0005-0000-0000-00007A370000}"/>
    <cellStyle name="20% - Accent4 2 2 2 5 4 4" xfId="46783" xr:uid="{00000000-0005-0000-0000-00007B370000}"/>
    <cellStyle name="20% - Accent4 2 2 2 5 5" xfId="4722" xr:uid="{00000000-0005-0000-0000-00007C370000}"/>
    <cellStyle name="20% - Accent4 2 2 2 5 5 2" xfId="17881" xr:uid="{00000000-0005-0000-0000-00007D370000}"/>
    <cellStyle name="20% - Accent4 2 2 2 5 5 2 2" xfId="55219" xr:uid="{00000000-0005-0000-0000-00007E370000}"/>
    <cellStyle name="20% - Accent4 2 2 2 5 5 3" xfId="30379" xr:uid="{00000000-0005-0000-0000-00007F370000}"/>
    <cellStyle name="20% - Accent4 2 2 2 5 5 4" xfId="42060" xr:uid="{00000000-0005-0000-0000-000080370000}"/>
    <cellStyle name="20% - Accent4 2 2 2 5 6" xfId="14169" xr:uid="{00000000-0005-0000-0000-000081370000}"/>
    <cellStyle name="20% - Accent4 2 2 2 5 6 2" xfId="51507" xr:uid="{00000000-0005-0000-0000-000082370000}"/>
    <cellStyle name="20% - Accent4 2 2 2 5 7" xfId="27497" xr:uid="{00000000-0005-0000-0000-000083370000}"/>
    <cellStyle name="20% - Accent4 2 2 2 5 8" xfId="38346" xr:uid="{00000000-0005-0000-0000-000084370000}"/>
    <cellStyle name="20% - Accent4 2 2 2 6" xfId="1177" xr:uid="{00000000-0005-0000-0000-000085370000}"/>
    <cellStyle name="20% - Accent4 2 2 2 6 2" xfId="2357" xr:uid="{00000000-0005-0000-0000-000086370000}"/>
    <cellStyle name="20% - Accent4 2 2 2 6 2 2" xfId="8431" xr:uid="{00000000-0005-0000-0000-000087370000}"/>
    <cellStyle name="20% - Accent4 2 2 2 6 2 2 2" xfId="13154" xr:uid="{00000000-0005-0000-0000-000088370000}"/>
    <cellStyle name="20% - Accent4 2 2 2 6 2 2 2 2" xfId="26313" xr:uid="{00000000-0005-0000-0000-000089370000}"/>
    <cellStyle name="20% - Accent4 2 2 2 6 2 2 2 2 2" xfId="63651" xr:uid="{00000000-0005-0000-0000-00008A370000}"/>
    <cellStyle name="20% - Accent4 2 2 2 6 2 2 2 3" xfId="50492" xr:uid="{00000000-0005-0000-0000-00008B370000}"/>
    <cellStyle name="20% - Accent4 2 2 2 6 2 2 3" xfId="21590" xr:uid="{00000000-0005-0000-0000-00008C370000}"/>
    <cellStyle name="20% - Accent4 2 2 2 6 2 2 3 2" xfId="58928" xr:uid="{00000000-0005-0000-0000-00008D370000}"/>
    <cellStyle name="20% - Accent4 2 2 2 6 2 2 4" xfId="34609" xr:uid="{00000000-0005-0000-0000-00008E370000}"/>
    <cellStyle name="20% - Accent4 2 2 2 6 2 2 5" xfId="45769" xr:uid="{00000000-0005-0000-0000-00008F370000}"/>
    <cellStyle name="20% - Accent4 2 2 2 6 2 3" xfId="10794" xr:uid="{00000000-0005-0000-0000-000090370000}"/>
    <cellStyle name="20% - Accent4 2 2 2 6 2 3 2" xfId="23953" xr:uid="{00000000-0005-0000-0000-000091370000}"/>
    <cellStyle name="20% - Accent4 2 2 2 6 2 3 2 2" xfId="61291" xr:uid="{00000000-0005-0000-0000-000092370000}"/>
    <cellStyle name="20% - Accent4 2 2 2 6 2 3 3" xfId="37321" xr:uid="{00000000-0005-0000-0000-000093370000}"/>
    <cellStyle name="20% - Accent4 2 2 2 6 2 3 4" xfId="48132" xr:uid="{00000000-0005-0000-0000-000094370000}"/>
    <cellStyle name="20% - Accent4 2 2 2 6 2 4" xfId="6071" xr:uid="{00000000-0005-0000-0000-000095370000}"/>
    <cellStyle name="20% - Accent4 2 2 2 6 2 4 2" xfId="19230" xr:uid="{00000000-0005-0000-0000-000096370000}"/>
    <cellStyle name="20% - Accent4 2 2 2 6 2 4 2 2" xfId="56568" xr:uid="{00000000-0005-0000-0000-000097370000}"/>
    <cellStyle name="20% - Accent4 2 2 2 6 2 4 3" xfId="31897" xr:uid="{00000000-0005-0000-0000-000098370000}"/>
    <cellStyle name="20% - Accent4 2 2 2 6 2 4 4" xfId="43409" xr:uid="{00000000-0005-0000-0000-000099370000}"/>
    <cellStyle name="20% - Accent4 2 2 2 6 2 5" xfId="15518" xr:uid="{00000000-0005-0000-0000-00009A370000}"/>
    <cellStyle name="20% - Accent4 2 2 2 6 2 5 2" xfId="52856" xr:uid="{00000000-0005-0000-0000-00009B370000}"/>
    <cellStyle name="20% - Accent4 2 2 2 6 2 6" xfId="29015" xr:uid="{00000000-0005-0000-0000-00009C370000}"/>
    <cellStyle name="20% - Accent4 2 2 2 6 2 7" xfId="39695" xr:uid="{00000000-0005-0000-0000-00009D370000}"/>
    <cellStyle name="20% - Accent4 2 2 2 6 3" xfId="3706" xr:uid="{00000000-0005-0000-0000-00009E370000}"/>
    <cellStyle name="20% - Accent4 2 2 2 6 3 2" xfId="11974" xr:uid="{00000000-0005-0000-0000-00009F370000}"/>
    <cellStyle name="20% - Accent4 2 2 2 6 3 2 2" xfId="25133" xr:uid="{00000000-0005-0000-0000-0000A0370000}"/>
    <cellStyle name="20% - Accent4 2 2 2 6 3 2 2 2" xfId="62471" xr:uid="{00000000-0005-0000-0000-0000A1370000}"/>
    <cellStyle name="20% - Accent4 2 2 2 6 3 2 3" xfId="49312" xr:uid="{00000000-0005-0000-0000-0000A2370000}"/>
    <cellStyle name="20% - Accent4 2 2 2 6 3 3" xfId="7251" xr:uid="{00000000-0005-0000-0000-0000A3370000}"/>
    <cellStyle name="20% - Accent4 2 2 2 6 3 3 2" xfId="20410" xr:uid="{00000000-0005-0000-0000-0000A4370000}"/>
    <cellStyle name="20% - Accent4 2 2 2 6 3 3 2 2" xfId="57748" xr:uid="{00000000-0005-0000-0000-0000A5370000}"/>
    <cellStyle name="20% - Accent4 2 2 2 6 3 3 3" xfId="44589" xr:uid="{00000000-0005-0000-0000-0000A6370000}"/>
    <cellStyle name="20% - Accent4 2 2 2 6 3 4" xfId="16867" xr:uid="{00000000-0005-0000-0000-0000A7370000}"/>
    <cellStyle name="20% - Accent4 2 2 2 6 3 4 2" xfId="54205" xr:uid="{00000000-0005-0000-0000-0000A8370000}"/>
    <cellStyle name="20% - Accent4 2 2 2 6 3 5" xfId="33260" xr:uid="{00000000-0005-0000-0000-0000A9370000}"/>
    <cellStyle name="20% - Accent4 2 2 2 6 3 6" xfId="41044" xr:uid="{00000000-0005-0000-0000-0000AA370000}"/>
    <cellStyle name="20% - Accent4 2 2 2 6 4" xfId="9614" xr:uid="{00000000-0005-0000-0000-0000AB370000}"/>
    <cellStyle name="20% - Accent4 2 2 2 6 4 2" xfId="22773" xr:uid="{00000000-0005-0000-0000-0000AC370000}"/>
    <cellStyle name="20% - Accent4 2 2 2 6 4 2 2" xfId="60111" xr:uid="{00000000-0005-0000-0000-0000AD370000}"/>
    <cellStyle name="20% - Accent4 2 2 2 6 4 3" xfId="35972" xr:uid="{00000000-0005-0000-0000-0000AE370000}"/>
    <cellStyle name="20% - Accent4 2 2 2 6 4 4" xfId="46952" xr:uid="{00000000-0005-0000-0000-0000AF370000}"/>
    <cellStyle name="20% - Accent4 2 2 2 6 5" xfId="4891" xr:uid="{00000000-0005-0000-0000-0000B0370000}"/>
    <cellStyle name="20% - Accent4 2 2 2 6 5 2" xfId="18050" xr:uid="{00000000-0005-0000-0000-0000B1370000}"/>
    <cellStyle name="20% - Accent4 2 2 2 6 5 2 2" xfId="55388" xr:uid="{00000000-0005-0000-0000-0000B2370000}"/>
    <cellStyle name="20% - Accent4 2 2 2 6 5 3" xfId="30548" xr:uid="{00000000-0005-0000-0000-0000B3370000}"/>
    <cellStyle name="20% - Accent4 2 2 2 6 5 4" xfId="42229" xr:uid="{00000000-0005-0000-0000-0000B4370000}"/>
    <cellStyle name="20% - Accent4 2 2 2 6 6" xfId="14338" xr:uid="{00000000-0005-0000-0000-0000B5370000}"/>
    <cellStyle name="20% - Accent4 2 2 2 6 6 2" xfId="51676" xr:uid="{00000000-0005-0000-0000-0000B6370000}"/>
    <cellStyle name="20% - Accent4 2 2 2 6 7" xfId="27666" xr:uid="{00000000-0005-0000-0000-0000B7370000}"/>
    <cellStyle name="20% - Accent4 2 2 2 6 8" xfId="38515" xr:uid="{00000000-0005-0000-0000-0000B8370000}"/>
    <cellStyle name="20% - Accent4 2 2 2 7" xfId="1401" xr:uid="{00000000-0005-0000-0000-0000B9370000}"/>
    <cellStyle name="20% - Accent4 2 2 2 7 2" xfId="2750" xr:uid="{00000000-0005-0000-0000-0000BA370000}"/>
    <cellStyle name="20% - Accent4 2 2 2 7 2 2" xfId="12198" xr:uid="{00000000-0005-0000-0000-0000BB370000}"/>
    <cellStyle name="20% - Accent4 2 2 2 7 2 2 2" xfId="25357" xr:uid="{00000000-0005-0000-0000-0000BC370000}"/>
    <cellStyle name="20% - Accent4 2 2 2 7 2 2 2 2" xfId="62695" xr:uid="{00000000-0005-0000-0000-0000BD370000}"/>
    <cellStyle name="20% - Accent4 2 2 2 7 2 2 3" xfId="33653" xr:uid="{00000000-0005-0000-0000-0000BE370000}"/>
    <cellStyle name="20% - Accent4 2 2 2 7 2 2 4" xfId="49536" xr:uid="{00000000-0005-0000-0000-0000BF370000}"/>
    <cellStyle name="20% - Accent4 2 2 2 7 2 3" xfId="7475" xr:uid="{00000000-0005-0000-0000-0000C0370000}"/>
    <cellStyle name="20% - Accent4 2 2 2 7 2 3 2" xfId="20634" xr:uid="{00000000-0005-0000-0000-0000C1370000}"/>
    <cellStyle name="20% - Accent4 2 2 2 7 2 3 2 2" xfId="57972" xr:uid="{00000000-0005-0000-0000-0000C2370000}"/>
    <cellStyle name="20% - Accent4 2 2 2 7 2 3 3" xfId="36365" xr:uid="{00000000-0005-0000-0000-0000C3370000}"/>
    <cellStyle name="20% - Accent4 2 2 2 7 2 3 4" xfId="44813" xr:uid="{00000000-0005-0000-0000-0000C4370000}"/>
    <cellStyle name="20% - Accent4 2 2 2 7 2 4" xfId="15911" xr:uid="{00000000-0005-0000-0000-0000C5370000}"/>
    <cellStyle name="20% - Accent4 2 2 2 7 2 4 2" xfId="30941" xr:uid="{00000000-0005-0000-0000-0000C6370000}"/>
    <cellStyle name="20% - Accent4 2 2 2 7 2 4 3" xfId="53249" xr:uid="{00000000-0005-0000-0000-0000C7370000}"/>
    <cellStyle name="20% - Accent4 2 2 2 7 2 5" xfId="28059" xr:uid="{00000000-0005-0000-0000-0000C8370000}"/>
    <cellStyle name="20% - Accent4 2 2 2 7 2 6" xfId="40088" xr:uid="{00000000-0005-0000-0000-0000C9370000}"/>
    <cellStyle name="20% - Accent4 2 2 2 7 3" xfId="9838" xr:uid="{00000000-0005-0000-0000-0000CA370000}"/>
    <cellStyle name="20% - Accent4 2 2 2 7 3 2" xfId="22997" xr:uid="{00000000-0005-0000-0000-0000CB370000}"/>
    <cellStyle name="20% - Accent4 2 2 2 7 3 2 2" xfId="60335" xr:uid="{00000000-0005-0000-0000-0000CC370000}"/>
    <cellStyle name="20% - Accent4 2 2 2 7 3 3" xfId="32304" xr:uid="{00000000-0005-0000-0000-0000CD370000}"/>
    <cellStyle name="20% - Accent4 2 2 2 7 3 4" xfId="47176" xr:uid="{00000000-0005-0000-0000-0000CE370000}"/>
    <cellStyle name="20% - Accent4 2 2 2 7 4" xfId="5115" xr:uid="{00000000-0005-0000-0000-0000CF370000}"/>
    <cellStyle name="20% - Accent4 2 2 2 7 4 2" xfId="18274" xr:uid="{00000000-0005-0000-0000-0000D0370000}"/>
    <cellStyle name="20% - Accent4 2 2 2 7 4 2 2" xfId="55612" xr:uid="{00000000-0005-0000-0000-0000D1370000}"/>
    <cellStyle name="20% - Accent4 2 2 2 7 4 3" xfId="35016" xr:uid="{00000000-0005-0000-0000-0000D2370000}"/>
    <cellStyle name="20% - Accent4 2 2 2 7 4 4" xfId="42453" xr:uid="{00000000-0005-0000-0000-0000D3370000}"/>
    <cellStyle name="20% - Accent4 2 2 2 7 5" xfId="14562" xr:uid="{00000000-0005-0000-0000-0000D4370000}"/>
    <cellStyle name="20% - Accent4 2 2 2 7 5 2" xfId="29592" xr:uid="{00000000-0005-0000-0000-0000D5370000}"/>
    <cellStyle name="20% - Accent4 2 2 2 7 5 3" xfId="51900" xr:uid="{00000000-0005-0000-0000-0000D6370000}"/>
    <cellStyle name="20% - Accent4 2 2 2 7 6" xfId="26710" xr:uid="{00000000-0005-0000-0000-0000D7370000}"/>
    <cellStyle name="20% - Accent4 2 2 2 7 7" xfId="38739" xr:uid="{00000000-0005-0000-0000-0000D8370000}"/>
    <cellStyle name="20% - Accent4 2 2 2 8" xfId="2526" xr:uid="{00000000-0005-0000-0000-0000D9370000}"/>
    <cellStyle name="20% - Accent4 2 2 2 8 2" xfId="11018" xr:uid="{00000000-0005-0000-0000-0000DA370000}"/>
    <cellStyle name="20% - Accent4 2 2 2 8 2 2" xfId="24177" xr:uid="{00000000-0005-0000-0000-0000DB370000}"/>
    <cellStyle name="20% - Accent4 2 2 2 8 2 2 2" xfId="61515" xr:uid="{00000000-0005-0000-0000-0000DC370000}"/>
    <cellStyle name="20% - Accent4 2 2 2 8 2 3" xfId="33429" xr:uid="{00000000-0005-0000-0000-0000DD370000}"/>
    <cellStyle name="20% - Accent4 2 2 2 8 2 4" xfId="48356" xr:uid="{00000000-0005-0000-0000-0000DE370000}"/>
    <cellStyle name="20% - Accent4 2 2 2 8 3" xfId="6295" xr:uid="{00000000-0005-0000-0000-0000DF370000}"/>
    <cellStyle name="20% - Accent4 2 2 2 8 3 2" xfId="19454" xr:uid="{00000000-0005-0000-0000-0000E0370000}"/>
    <cellStyle name="20% - Accent4 2 2 2 8 3 2 2" xfId="56792" xr:uid="{00000000-0005-0000-0000-0000E1370000}"/>
    <cellStyle name="20% - Accent4 2 2 2 8 3 3" xfId="36141" xr:uid="{00000000-0005-0000-0000-0000E2370000}"/>
    <cellStyle name="20% - Accent4 2 2 2 8 3 4" xfId="43633" xr:uid="{00000000-0005-0000-0000-0000E3370000}"/>
    <cellStyle name="20% - Accent4 2 2 2 8 4" xfId="15687" xr:uid="{00000000-0005-0000-0000-0000E4370000}"/>
    <cellStyle name="20% - Accent4 2 2 2 8 4 2" xfId="30717" xr:uid="{00000000-0005-0000-0000-0000E5370000}"/>
    <cellStyle name="20% - Accent4 2 2 2 8 4 3" xfId="53025" xr:uid="{00000000-0005-0000-0000-0000E6370000}"/>
    <cellStyle name="20% - Accent4 2 2 2 8 5" xfId="27835" xr:uid="{00000000-0005-0000-0000-0000E7370000}"/>
    <cellStyle name="20% - Accent4 2 2 2 8 6" xfId="39864" xr:uid="{00000000-0005-0000-0000-0000E8370000}"/>
    <cellStyle name="20% - Accent4 2 2 2 9" xfId="8658" xr:uid="{00000000-0005-0000-0000-0000E9370000}"/>
    <cellStyle name="20% - Accent4 2 2 2 9 2" xfId="21817" xr:uid="{00000000-0005-0000-0000-0000EA370000}"/>
    <cellStyle name="20% - Accent4 2 2 2 9 2 2" xfId="59155" xr:uid="{00000000-0005-0000-0000-0000EB370000}"/>
    <cellStyle name="20% - Accent4 2 2 2 9 3" xfId="29368" xr:uid="{00000000-0005-0000-0000-0000EC370000}"/>
    <cellStyle name="20% - Accent4 2 2 2 9 4" xfId="45996" xr:uid="{00000000-0005-0000-0000-0000ED370000}"/>
    <cellStyle name="20% - Accent4 2 2 3" xfId="528" xr:uid="{00000000-0005-0000-0000-0000EE370000}"/>
    <cellStyle name="20% - Accent4 2 2 3 2" xfId="1710" xr:uid="{00000000-0005-0000-0000-0000EF370000}"/>
    <cellStyle name="20% - Accent4 2 2 3 2 2" xfId="7784" xr:uid="{00000000-0005-0000-0000-0000F0370000}"/>
    <cellStyle name="20% - Accent4 2 2 3 2 2 2" xfId="12507" xr:uid="{00000000-0005-0000-0000-0000F1370000}"/>
    <cellStyle name="20% - Accent4 2 2 3 2 2 2 2" xfId="25666" xr:uid="{00000000-0005-0000-0000-0000F2370000}"/>
    <cellStyle name="20% - Accent4 2 2 3 2 2 2 2 2" xfId="63004" xr:uid="{00000000-0005-0000-0000-0000F3370000}"/>
    <cellStyle name="20% - Accent4 2 2 3 2 2 2 3" xfId="49845" xr:uid="{00000000-0005-0000-0000-0000F4370000}"/>
    <cellStyle name="20% - Accent4 2 2 3 2 2 3" xfId="20943" xr:uid="{00000000-0005-0000-0000-0000F5370000}"/>
    <cellStyle name="20% - Accent4 2 2 3 2 2 3 2" xfId="58281" xr:uid="{00000000-0005-0000-0000-0000F6370000}"/>
    <cellStyle name="20% - Accent4 2 2 3 2 2 4" xfId="33962" xr:uid="{00000000-0005-0000-0000-0000F7370000}"/>
    <cellStyle name="20% - Accent4 2 2 3 2 2 5" xfId="45122" xr:uid="{00000000-0005-0000-0000-0000F8370000}"/>
    <cellStyle name="20% - Accent4 2 2 3 2 3" xfId="10147" xr:uid="{00000000-0005-0000-0000-0000F9370000}"/>
    <cellStyle name="20% - Accent4 2 2 3 2 3 2" xfId="23306" xr:uid="{00000000-0005-0000-0000-0000FA370000}"/>
    <cellStyle name="20% - Accent4 2 2 3 2 3 2 2" xfId="60644" xr:uid="{00000000-0005-0000-0000-0000FB370000}"/>
    <cellStyle name="20% - Accent4 2 2 3 2 3 3" xfId="36674" xr:uid="{00000000-0005-0000-0000-0000FC370000}"/>
    <cellStyle name="20% - Accent4 2 2 3 2 3 4" xfId="47485" xr:uid="{00000000-0005-0000-0000-0000FD370000}"/>
    <cellStyle name="20% - Accent4 2 2 3 2 4" xfId="5424" xr:uid="{00000000-0005-0000-0000-0000FE370000}"/>
    <cellStyle name="20% - Accent4 2 2 3 2 4 2" xfId="18583" xr:uid="{00000000-0005-0000-0000-0000FF370000}"/>
    <cellStyle name="20% - Accent4 2 2 3 2 4 2 2" xfId="55921" xr:uid="{00000000-0005-0000-0000-000000380000}"/>
    <cellStyle name="20% - Accent4 2 2 3 2 4 3" xfId="31250" xr:uid="{00000000-0005-0000-0000-000001380000}"/>
    <cellStyle name="20% - Accent4 2 2 3 2 4 4" xfId="42762" xr:uid="{00000000-0005-0000-0000-000002380000}"/>
    <cellStyle name="20% - Accent4 2 2 3 2 5" xfId="14871" xr:uid="{00000000-0005-0000-0000-000003380000}"/>
    <cellStyle name="20% - Accent4 2 2 3 2 5 2" xfId="52209" xr:uid="{00000000-0005-0000-0000-000004380000}"/>
    <cellStyle name="20% - Accent4 2 2 3 2 6" xfId="28368" xr:uid="{00000000-0005-0000-0000-000005380000}"/>
    <cellStyle name="20% - Accent4 2 2 3 2 7" xfId="39048" xr:uid="{00000000-0005-0000-0000-000006380000}"/>
    <cellStyle name="20% - Accent4 2 2 3 3" xfId="3059" xr:uid="{00000000-0005-0000-0000-000007380000}"/>
    <cellStyle name="20% - Accent4 2 2 3 3 2" xfId="11327" xr:uid="{00000000-0005-0000-0000-000008380000}"/>
    <cellStyle name="20% - Accent4 2 2 3 3 2 2" xfId="24486" xr:uid="{00000000-0005-0000-0000-000009380000}"/>
    <cellStyle name="20% - Accent4 2 2 3 3 2 2 2" xfId="61824" xr:uid="{00000000-0005-0000-0000-00000A380000}"/>
    <cellStyle name="20% - Accent4 2 2 3 3 2 3" xfId="48665" xr:uid="{00000000-0005-0000-0000-00000B380000}"/>
    <cellStyle name="20% - Accent4 2 2 3 3 3" xfId="6604" xr:uid="{00000000-0005-0000-0000-00000C380000}"/>
    <cellStyle name="20% - Accent4 2 2 3 3 3 2" xfId="19763" xr:uid="{00000000-0005-0000-0000-00000D380000}"/>
    <cellStyle name="20% - Accent4 2 2 3 3 3 2 2" xfId="57101" xr:uid="{00000000-0005-0000-0000-00000E380000}"/>
    <cellStyle name="20% - Accent4 2 2 3 3 3 3" xfId="43942" xr:uid="{00000000-0005-0000-0000-00000F380000}"/>
    <cellStyle name="20% - Accent4 2 2 3 3 4" xfId="16220" xr:uid="{00000000-0005-0000-0000-000010380000}"/>
    <cellStyle name="20% - Accent4 2 2 3 3 4 2" xfId="53558" xr:uid="{00000000-0005-0000-0000-000011380000}"/>
    <cellStyle name="20% - Accent4 2 2 3 3 5" xfId="32613" xr:uid="{00000000-0005-0000-0000-000012380000}"/>
    <cellStyle name="20% - Accent4 2 2 3 3 6" xfId="40397" xr:uid="{00000000-0005-0000-0000-000013380000}"/>
    <cellStyle name="20% - Accent4 2 2 3 4" xfId="8967" xr:uid="{00000000-0005-0000-0000-000014380000}"/>
    <cellStyle name="20% - Accent4 2 2 3 4 2" xfId="22126" xr:uid="{00000000-0005-0000-0000-000015380000}"/>
    <cellStyle name="20% - Accent4 2 2 3 4 2 2" xfId="59464" xr:uid="{00000000-0005-0000-0000-000016380000}"/>
    <cellStyle name="20% - Accent4 2 2 3 4 3" xfId="35325" xr:uid="{00000000-0005-0000-0000-000017380000}"/>
    <cellStyle name="20% - Accent4 2 2 3 4 4" xfId="46305" xr:uid="{00000000-0005-0000-0000-000018380000}"/>
    <cellStyle name="20% - Accent4 2 2 3 5" xfId="4244" xr:uid="{00000000-0005-0000-0000-000019380000}"/>
    <cellStyle name="20% - Accent4 2 2 3 5 2" xfId="17403" xr:uid="{00000000-0005-0000-0000-00001A380000}"/>
    <cellStyle name="20% - Accent4 2 2 3 5 2 2" xfId="54741" xr:uid="{00000000-0005-0000-0000-00001B380000}"/>
    <cellStyle name="20% - Accent4 2 2 3 5 3" xfId="29901" xr:uid="{00000000-0005-0000-0000-00001C380000}"/>
    <cellStyle name="20% - Accent4 2 2 3 5 4" xfId="41582" xr:uid="{00000000-0005-0000-0000-00001D380000}"/>
    <cellStyle name="20% - Accent4 2 2 3 6" xfId="13691" xr:uid="{00000000-0005-0000-0000-00001E380000}"/>
    <cellStyle name="20% - Accent4 2 2 3 6 2" xfId="51029" xr:uid="{00000000-0005-0000-0000-00001F380000}"/>
    <cellStyle name="20% - Accent4 2 2 3 7" xfId="27019" xr:uid="{00000000-0005-0000-0000-000020380000}"/>
    <cellStyle name="20% - Accent4 2 2 3 8" xfId="37868" xr:uid="{00000000-0005-0000-0000-000021380000}"/>
    <cellStyle name="20% - Accent4 2 2 4" xfId="331" xr:uid="{00000000-0005-0000-0000-000022380000}"/>
    <cellStyle name="20% - Accent4 2 2 4 2" xfId="1513" xr:uid="{00000000-0005-0000-0000-000023380000}"/>
    <cellStyle name="20% - Accent4 2 2 4 2 2" xfId="7587" xr:uid="{00000000-0005-0000-0000-000024380000}"/>
    <cellStyle name="20% - Accent4 2 2 4 2 2 2" xfId="12310" xr:uid="{00000000-0005-0000-0000-000025380000}"/>
    <cellStyle name="20% - Accent4 2 2 4 2 2 2 2" xfId="25469" xr:uid="{00000000-0005-0000-0000-000026380000}"/>
    <cellStyle name="20% - Accent4 2 2 4 2 2 2 2 2" xfId="62807" xr:uid="{00000000-0005-0000-0000-000027380000}"/>
    <cellStyle name="20% - Accent4 2 2 4 2 2 2 3" xfId="49648" xr:uid="{00000000-0005-0000-0000-000028380000}"/>
    <cellStyle name="20% - Accent4 2 2 4 2 2 3" xfId="20746" xr:uid="{00000000-0005-0000-0000-000029380000}"/>
    <cellStyle name="20% - Accent4 2 2 4 2 2 3 2" xfId="58084" xr:uid="{00000000-0005-0000-0000-00002A380000}"/>
    <cellStyle name="20% - Accent4 2 2 4 2 2 4" xfId="33765" xr:uid="{00000000-0005-0000-0000-00002B380000}"/>
    <cellStyle name="20% - Accent4 2 2 4 2 2 5" xfId="44925" xr:uid="{00000000-0005-0000-0000-00002C380000}"/>
    <cellStyle name="20% - Accent4 2 2 4 2 3" xfId="9950" xr:uid="{00000000-0005-0000-0000-00002D380000}"/>
    <cellStyle name="20% - Accent4 2 2 4 2 3 2" xfId="23109" xr:uid="{00000000-0005-0000-0000-00002E380000}"/>
    <cellStyle name="20% - Accent4 2 2 4 2 3 2 2" xfId="60447" xr:uid="{00000000-0005-0000-0000-00002F380000}"/>
    <cellStyle name="20% - Accent4 2 2 4 2 3 3" xfId="36477" xr:uid="{00000000-0005-0000-0000-000030380000}"/>
    <cellStyle name="20% - Accent4 2 2 4 2 3 4" xfId="47288" xr:uid="{00000000-0005-0000-0000-000031380000}"/>
    <cellStyle name="20% - Accent4 2 2 4 2 4" xfId="5227" xr:uid="{00000000-0005-0000-0000-000032380000}"/>
    <cellStyle name="20% - Accent4 2 2 4 2 4 2" xfId="18386" xr:uid="{00000000-0005-0000-0000-000033380000}"/>
    <cellStyle name="20% - Accent4 2 2 4 2 4 2 2" xfId="55724" xr:uid="{00000000-0005-0000-0000-000034380000}"/>
    <cellStyle name="20% - Accent4 2 2 4 2 4 3" xfId="31053" xr:uid="{00000000-0005-0000-0000-000035380000}"/>
    <cellStyle name="20% - Accent4 2 2 4 2 4 4" xfId="42565" xr:uid="{00000000-0005-0000-0000-000036380000}"/>
    <cellStyle name="20% - Accent4 2 2 4 2 5" xfId="14674" xr:uid="{00000000-0005-0000-0000-000037380000}"/>
    <cellStyle name="20% - Accent4 2 2 4 2 5 2" xfId="52012" xr:uid="{00000000-0005-0000-0000-000038380000}"/>
    <cellStyle name="20% - Accent4 2 2 4 2 6" xfId="28171" xr:uid="{00000000-0005-0000-0000-000039380000}"/>
    <cellStyle name="20% - Accent4 2 2 4 2 7" xfId="38851" xr:uid="{00000000-0005-0000-0000-00003A380000}"/>
    <cellStyle name="20% - Accent4 2 2 4 3" xfId="2862" xr:uid="{00000000-0005-0000-0000-00003B380000}"/>
    <cellStyle name="20% - Accent4 2 2 4 3 2" xfId="11130" xr:uid="{00000000-0005-0000-0000-00003C380000}"/>
    <cellStyle name="20% - Accent4 2 2 4 3 2 2" xfId="24289" xr:uid="{00000000-0005-0000-0000-00003D380000}"/>
    <cellStyle name="20% - Accent4 2 2 4 3 2 2 2" xfId="61627" xr:uid="{00000000-0005-0000-0000-00003E380000}"/>
    <cellStyle name="20% - Accent4 2 2 4 3 2 3" xfId="48468" xr:uid="{00000000-0005-0000-0000-00003F380000}"/>
    <cellStyle name="20% - Accent4 2 2 4 3 3" xfId="6407" xr:uid="{00000000-0005-0000-0000-000040380000}"/>
    <cellStyle name="20% - Accent4 2 2 4 3 3 2" xfId="19566" xr:uid="{00000000-0005-0000-0000-000041380000}"/>
    <cellStyle name="20% - Accent4 2 2 4 3 3 2 2" xfId="56904" xr:uid="{00000000-0005-0000-0000-000042380000}"/>
    <cellStyle name="20% - Accent4 2 2 4 3 3 3" xfId="43745" xr:uid="{00000000-0005-0000-0000-000043380000}"/>
    <cellStyle name="20% - Accent4 2 2 4 3 4" xfId="16023" xr:uid="{00000000-0005-0000-0000-000044380000}"/>
    <cellStyle name="20% - Accent4 2 2 4 3 4 2" xfId="53361" xr:uid="{00000000-0005-0000-0000-000045380000}"/>
    <cellStyle name="20% - Accent4 2 2 4 3 5" xfId="32416" xr:uid="{00000000-0005-0000-0000-000046380000}"/>
    <cellStyle name="20% - Accent4 2 2 4 3 6" xfId="40200" xr:uid="{00000000-0005-0000-0000-000047380000}"/>
    <cellStyle name="20% - Accent4 2 2 4 4" xfId="8770" xr:uid="{00000000-0005-0000-0000-000048380000}"/>
    <cellStyle name="20% - Accent4 2 2 4 4 2" xfId="21929" xr:uid="{00000000-0005-0000-0000-000049380000}"/>
    <cellStyle name="20% - Accent4 2 2 4 4 2 2" xfId="59267" xr:uid="{00000000-0005-0000-0000-00004A380000}"/>
    <cellStyle name="20% - Accent4 2 2 4 4 3" xfId="35128" xr:uid="{00000000-0005-0000-0000-00004B380000}"/>
    <cellStyle name="20% - Accent4 2 2 4 4 4" xfId="46108" xr:uid="{00000000-0005-0000-0000-00004C380000}"/>
    <cellStyle name="20% - Accent4 2 2 4 5" xfId="4047" xr:uid="{00000000-0005-0000-0000-00004D380000}"/>
    <cellStyle name="20% - Accent4 2 2 4 5 2" xfId="17206" xr:uid="{00000000-0005-0000-0000-00004E380000}"/>
    <cellStyle name="20% - Accent4 2 2 4 5 2 2" xfId="54544" xr:uid="{00000000-0005-0000-0000-00004F380000}"/>
    <cellStyle name="20% - Accent4 2 2 4 5 3" xfId="29704" xr:uid="{00000000-0005-0000-0000-000050380000}"/>
    <cellStyle name="20% - Accent4 2 2 4 5 4" xfId="41385" xr:uid="{00000000-0005-0000-0000-000051380000}"/>
    <cellStyle name="20% - Accent4 2 2 4 6" xfId="13494" xr:uid="{00000000-0005-0000-0000-000052380000}"/>
    <cellStyle name="20% - Accent4 2 2 4 6 2" xfId="50832" xr:uid="{00000000-0005-0000-0000-000053380000}"/>
    <cellStyle name="20% - Accent4 2 2 4 7" xfId="26822" xr:uid="{00000000-0005-0000-0000-000054380000}"/>
    <cellStyle name="20% - Accent4 2 2 4 8" xfId="37671" xr:uid="{00000000-0005-0000-0000-000055380000}"/>
    <cellStyle name="20% - Accent4 2 2 5" xfId="752" xr:uid="{00000000-0005-0000-0000-000056380000}"/>
    <cellStyle name="20% - Accent4 2 2 5 2" xfId="1934" xr:uid="{00000000-0005-0000-0000-000057380000}"/>
    <cellStyle name="20% - Accent4 2 2 5 2 2" xfId="8008" xr:uid="{00000000-0005-0000-0000-000058380000}"/>
    <cellStyle name="20% - Accent4 2 2 5 2 2 2" xfId="12731" xr:uid="{00000000-0005-0000-0000-000059380000}"/>
    <cellStyle name="20% - Accent4 2 2 5 2 2 2 2" xfId="25890" xr:uid="{00000000-0005-0000-0000-00005A380000}"/>
    <cellStyle name="20% - Accent4 2 2 5 2 2 2 2 2" xfId="63228" xr:uid="{00000000-0005-0000-0000-00005B380000}"/>
    <cellStyle name="20% - Accent4 2 2 5 2 2 2 3" xfId="50069" xr:uid="{00000000-0005-0000-0000-00005C380000}"/>
    <cellStyle name="20% - Accent4 2 2 5 2 2 3" xfId="21167" xr:uid="{00000000-0005-0000-0000-00005D380000}"/>
    <cellStyle name="20% - Accent4 2 2 5 2 2 3 2" xfId="58505" xr:uid="{00000000-0005-0000-0000-00005E380000}"/>
    <cellStyle name="20% - Accent4 2 2 5 2 2 4" xfId="34186" xr:uid="{00000000-0005-0000-0000-00005F380000}"/>
    <cellStyle name="20% - Accent4 2 2 5 2 2 5" xfId="45346" xr:uid="{00000000-0005-0000-0000-000060380000}"/>
    <cellStyle name="20% - Accent4 2 2 5 2 3" xfId="10371" xr:uid="{00000000-0005-0000-0000-000061380000}"/>
    <cellStyle name="20% - Accent4 2 2 5 2 3 2" xfId="23530" xr:uid="{00000000-0005-0000-0000-000062380000}"/>
    <cellStyle name="20% - Accent4 2 2 5 2 3 2 2" xfId="60868" xr:uid="{00000000-0005-0000-0000-000063380000}"/>
    <cellStyle name="20% - Accent4 2 2 5 2 3 3" xfId="36898" xr:uid="{00000000-0005-0000-0000-000064380000}"/>
    <cellStyle name="20% - Accent4 2 2 5 2 3 4" xfId="47709" xr:uid="{00000000-0005-0000-0000-000065380000}"/>
    <cellStyle name="20% - Accent4 2 2 5 2 4" xfId="5648" xr:uid="{00000000-0005-0000-0000-000066380000}"/>
    <cellStyle name="20% - Accent4 2 2 5 2 4 2" xfId="18807" xr:uid="{00000000-0005-0000-0000-000067380000}"/>
    <cellStyle name="20% - Accent4 2 2 5 2 4 2 2" xfId="56145" xr:uid="{00000000-0005-0000-0000-000068380000}"/>
    <cellStyle name="20% - Accent4 2 2 5 2 4 3" xfId="31474" xr:uid="{00000000-0005-0000-0000-000069380000}"/>
    <cellStyle name="20% - Accent4 2 2 5 2 4 4" xfId="42986" xr:uid="{00000000-0005-0000-0000-00006A380000}"/>
    <cellStyle name="20% - Accent4 2 2 5 2 5" xfId="15095" xr:uid="{00000000-0005-0000-0000-00006B380000}"/>
    <cellStyle name="20% - Accent4 2 2 5 2 5 2" xfId="52433" xr:uid="{00000000-0005-0000-0000-00006C380000}"/>
    <cellStyle name="20% - Accent4 2 2 5 2 6" xfId="28592" xr:uid="{00000000-0005-0000-0000-00006D380000}"/>
    <cellStyle name="20% - Accent4 2 2 5 2 7" xfId="39272" xr:uid="{00000000-0005-0000-0000-00006E380000}"/>
    <cellStyle name="20% - Accent4 2 2 5 3" xfId="3283" xr:uid="{00000000-0005-0000-0000-00006F380000}"/>
    <cellStyle name="20% - Accent4 2 2 5 3 2" xfId="11551" xr:uid="{00000000-0005-0000-0000-000070380000}"/>
    <cellStyle name="20% - Accent4 2 2 5 3 2 2" xfId="24710" xr:uid="{00000000-0005-0000-0000-000071380000}"/>
    <cellStyle name="20% - Accent4 2 2 5 3 2 2 2" xfId="62048" xr:uid="{00000000-0005-0000-0000-000072380000}"/>
    <cellStyle name="20% - Accent4 2 2 5 3 2 3" xfId="48889" xr:uid="{00000000-0005-0000-0000-000073380000}"/>
    <cellStyle name="20% - Accent4 2 2 5 3 3" xfId="6828" xr:uid="{00000000-0005-0000-0000-000074380000}"/>
    <cellStyle name="20% - Accent4 2 2 5 3 3 2" xfId="19987" xr:uid="{00000000-0005-0000-0000-000075380000}"/>
    <cellStyle name="20% - Accent4 2 2 5 3 3 2 2" xfId="57325" xr:uid="{00000000-0005-0000-0000-000076380000}"/>
    <cellStyle name="20% - Accent4 2 2 5 3 3 3" xfId="44166" xr:uid="{00000000-0005-0000-0000-000077380000}"/>
    <cellStyle name="20% - Accent4 2 2 5 3 4" xfId="16444" xr:uid="{00000000-0005-0000-0000-000078380000}"/>
    <cellStyle name="20% - Accent4 2 2 5 3 4 2" xfId="53782" xr:uid="{00000000-0005-0000-0000-000079380000}"/>
    <cellStyle name="20% - Accent4 2 2 5 3 5" xfId="32837" xr:uid="{00000000-0005-0000-0000-00007A380000}"/>
    <cellStyle name="20% - Accent4 2 2 5 3 6" xfId="40621" xr:uid="{00000000-0005-0000-0000-00007B380000}"/>
    <cellStyle name="20% - Accent4 2 2 5 4" xfId="9191" xr:uid="{00000000-0005-0000-0000-00007C380000}"/>
    <cellStyle name="20% - Accent4 2 2 5 4 2" xfId="22350" xr:uid="{00000000-0005-0000-0000-00007D380000}"/>
    <cellStyle name="20% - Accent4 2 2 5 4 2 2" xfId="59688" xr:uid="{00000000-0005-0000-0000-00007E380000}"/>
    <cellStyle name="20% - Accent4 2 2 5 4 3" xfId="35549" xr:uid="{00000000-0005-0000-0000-00007F380000}"/>
    <cellStyle name="20% - Accent4 2 2 5 4 4" xfId="46529" xr:uid="{00000000-0005-0000-0000-000080380000}"/>
    <cellStyle name="20% - Accent4 2 2 5 5" xfId="4468" xr:uid="{00000000-0005-0000-0000-000081380000}"/>
    <cellStyle name="20% - Accent4 2 2 5 5 2" xfId="17627" xr:uid="{00000000-0005-0000-0000-000082380000}"/>
    <cellStyle name="20% - Accent4 2 2 5 5 2 2" xfId="54965" xr:uid="{00000000-0005-0000-0000-000083380000}"/>
    <cellStyle name="20% - Accent4 2 2 5 5 3" xfId="30125" xr:uid="{00000000-0005-0000-0000-000084380000}"/>
    <cellStyle name="20% - Accent4 2 2 5 5 4" xfId="41806" xr:uid="{00000000-0005-0000-0000-000085380000}"/>
    <cellStyle name="20% - Accent4 2 2 5 6" xfId="13915" xr:uid="{00000000-0005-0000-0000-000086380000}"/>
    <cellStyle name="20% - Accent4 2 2 5 6 2" xfId="51253" xr:uid="{00000000-0005-0000-0000-000087380000}"/>
    <cellStyle name="20% - Accent4 2 2 5 7" xfId="27243" xr:uid="{00000000-0005-0000-0000-000088380000}"/>
    <cellStyle name="20% - Accent4 2 2 5 8" xfId="38092" xr:uid="{00000000-0005-0000-0000-000089380000}"/>
    <cellStyle name="20% - Accent4 2 2 6" xfId="921" xr:uid="{00000000-0005-0000-0000-00008A380000}"/>
    <cellStyle name="20% - Accent4 2 2 6 2" xfId="2103" xr:uid="{00000000-0005-0000-0000-00008B380000}"/>
    <cellStyle name="20% - Accent4 2 2 6 2 2" xfId="8177" xr:uid="{00000000-0005-0000-0000-00008C380000}"/>
    <cellStyle name="20% - Accent4 2 2 6 2 2 2" xfId="12900" xr:uid="{00000000-0005-0000-0000-00008D380000}"/>
    <cellStyle name="20% - Accent4 2 2 6 2 2 2 2" xfId="26059" xr:uid="{00000000-0005-0000-0000-00008E380000}"/>
    <cellStyle name="20% - Accent4 2 2 6 2 2 2 2 2" xfId="63397" xr:uid="{00000000-0005-0000-0000-00008F380000}"/>
    <cellStyle name="20% - Accent4 2 2 6 2 2 2 3" xfId="50238" xr:uid="{00000000-0005-0000-0000-000090380000}"/>
    <cellStyle name="20% - Accent4 2 2 6 2 2 3" xfId="21336" xr:uid="{00000000-0005-0000-0000-000091380000}"/>
    <cellStyle name="20% - Accent4 2 2 6 2 2 3 2" xfId="58674" xr:uid="{00000000-0005-0000-0000-000092380000}"/>
    <cellStyle name="20% - Accent4 2 2 6 2 2 4" xfId="34355" xr:uid="{00000000-0005-0000-0000-000093380000}"/>
    <cellStyle name="20% - Accent4 2 2 6 2 2 5" xfId="45515" xr:uid="{00000000-0005-0000-0000-000094380000}"/>
    <cellStyle name="20% - Accent4 2 2 6 2 3" xfId="10540" xr:uid="{00000000-0005-0000-0000-000095380000}"/>
    <cellStyle name="20% - Accent4 2 2 6 2 3 2" xfId="23699" xr:uid="{00000000-0005-0000-0000-000096380000}"/>
    <cellStyle name="20% - Accent4 2 2 6 2 3 2 2" xfId="61037" xr:uid="{00000000-0005-0000-0000-000097380000}"/>
    <cellStyle name="20% - Accent4 2 2 6 2 3 3" xfId="37067" xr:uid="{00000000-0005-0000-0000-000098380000}"/>
    <cellStyle name="20% - Accent4 2 2 6 2 3 4" xfId="47878" xr:uid="{00000000-0005-0000-0000-000099380000}"/>
    <cellStyle name="20% - Accent4 2 2 6 2 4" xfId="5817" xr:uid="{00000000-0005-0000-0000-00009A380000}"/>
    <cellStyle name="20% - Accent4 2 2 6 2 4 2" xfId="18976" xr:uid="{00000000-0005-0000-0000-00009B380000}"/>
    <cellStyle name="20% - Accent4 2 2 6 2 4 2 2" xfId="56314" xr:uid="{00000000-0005-0000-0000-00009C380000}"/>
    <cellStyle name="20% - Accent4 2 2 6 2 4 3" xfId="31643" xr:uid="{00000000-0005-0000-0000-00009D380000}"/>
    <cellStyle name="20% - Accent4 2 2 6 2 4 4" xfId="43155" xr:uid="{00000000-0005-0000-0000-00009E380000}"/>
    <cellStyle name="20% - Accent4 2 2 6 2 5" xfId="15264" xr:uid="{00000000-0005-0000-0000-00009F380000}"/>
    <cellStyle name="20% - Accent4 2 2 6 2 5 2" xfId="52602" xr:uid="{00000000-0005-0000-0000-0000A0380000}"/>
    <cellStyle name="20% - Accent4 2 2 6 2 6" xfId="28761" xr:uid="{00000000-0005-0000-0000-0000A1380000}"/>
    <cellStyle name="20% - Accent4 2 2 6 2 7" xfId="39441" xr:uid="{00000000-0005-0000-0000-0000A2380000}"/>
    <cellStyle name="20% - Accent4 2 2 6 3" xfId="3452" xr:uid="{00000000-0005-0000-0000-0000A3380000}"/>
    <cellStyle name="20% - Accent4 2 2 6 3 2" xfId="11720" xr:uid="{00000000-0005-0000-0000-0000A4380000}"/>
    <cellStyle name="20% - Accent4 2 2 6 3 2 2" xfId="24879" xr:uid="{00000000-0005-0000-0000-0000A5380000}"/>
    <cellStyle name="20% - Accent4 2 2 6 3 2 2 2" xfId="62217" xr:uid="{00000000-0005-0000-0000-0000A6380000}"/>
    <cellStyle name="20% - Accent4 2 2 6 3 2 3" xfId="49058" xr:uid="{00000000-0005-0000-0000-0000A7380000}"/>
    <cellStyle name="20% - Accent4 2 2 6 3 3" xfId="6997" xr:uid="{00000000-0005-0000-0000-0000A8380000}"/>
    <cellStyle name="20% - Accent4 2 2 6 3 3 2" xfId="20156" xr:uid="{00000000-0005-0000-0000-0000A9380000}"/>
    <cellStyle name="20% - Accent4 2 2 6 3 3 2 2" xfId="57494" xr:uid="{00000000-0005-0000-0000-0000AA380000}"/>
    <cellStyle name="20% - Accent4 2 2 6 3 3 3" xfId="44335" xr:uid="{00000000-0005-0000-0000-0000AB380000}"/>
    <cellStyle name="20% - Accent4 2 2 6 3 4" xfId="16613" xr:uid="{00000000-0005-0000-0000-0000AC380000}"/>
    <cellStyle name="20% - Accent4 2 2 6 3 4 2" xfId="53951" xr:uid="{00000000-0005-0000-0000-0000AD380000}"/>
    <cellStyle name="20% - Accent4 2 2 6 3 5" xfId="33006" xr:uid="{00000000-0005-0000-0000-0000AE380000}"/>
    <cellStyle name="20% - Accent4 2 2 6 3 6" xfId="40790" xr:uid="{00000000-0005-0000-0000-0000AF380000}"/>
    <cellStyle name="20% - Accent4 2 2 6 4" xfId="9360" xr:uid="{00000000-0005-0000-0000-0000B0380000}"/>
    <cellStyle name="20% - Accent4 2 2 6 4 2" xfId="22519" xr:uid="{00000000-0005-0000-0000-0000B1380000}"/>
    <cellStyle name="20% - Accent4 2 2 6 4 2 2" xfId="59857" xr:uid="{00000000-0005-0000-0000-0000B2380000}"/>
    <cellStyle name="20% - Accent4 2 2 6 4 3" xfId="35718" xr:uid="{00000000-0005-0000-0000-0000B3380000}"/>
    <cellStyle name="20% - Accent4 2 2 6 4 4" xfId="46698" xr:uid="{00000000-0005-0000-0000-0000B4380000}"/>
    <cellStyle name="20% - Accent4 2 2 6 5" xfId="4637" xr:uid="{00000000-0005-0000-0000-0000B5380000}"/>
    <cellStyle name="20% - Accent4 2 2 6 5 2" xfId="17796" xr:uid="{00000000-0005-0000-0000-0000B6380000}"/>
    <cellStyle name="20% - Accent4 2 2 6 5 2 2" xfId="55134" xr:uid="{00000000-0005-0000-0000-0000B7380000}"/>
    <cellStyle name="20% - Accent4 2 2 6 5 3" xfId="30294" xr:uid="{00000000-0005-0000-0000-0000B8380000}"/>
    <cellStyle name="20% - Accent4 2 2 6 5 4" xfId="41975" xr:uid="{00000000-0005-0000-0000-0000B9380000}"/>
    <cellStyle name="20% - Accent4 2 2 6 6" xfId="14084" xr:uid="{00000000-0005-0000-0000-0000BA380000}"/>
    <cellStyle name="20% - Accent4 2 2 6 6 2" xfId="51422" xr:uid="{00000000-0005-0000-0000-0000BB380000}"/>
    <cellStyle name="20% - Accent4 2 2 6 7" xfId="27412" xr:uid="{00000000-0005-0000-0000-0000BC380000}"/>
    <cellStyle name="20% - Accent4 2 2 6 8" xfId="38261" xr:uid="{00000000-0005-0000-0000-0000BD380000}"/>
    <cellStyle name="20% - Accent4 2 2 7" xfId="1092" xr:uid="{00000000-0005-0000-0000-0000BE380000}"/>
    <cellStyle name="20% - Accent4 2 2 7 2" xfId="2272" xr:uid="{00000000-0005-0000-0000-0000BF380000}"/>
    <cellStyle name="20% - Accent4 2 2 7 2 2" xfId="8346" xr:uid="{00000000-0005-0000-0000-0000C0380000}"/>
    <cellStyle name="20% - Accent4 2 2 7 2 2 2" xfId="13069" xr:uid="{00000000-0005-0000-0000-0000C1380000}"/>
    <cellStyle name="20% - Accent4 2 2 7 2 2 2 2" xfId="26228" xr:uid="{00000000-0005-0000-0000-0000C2380000}"/>
    <cellStyle name="20% - Accent4 2 2 7 2 2 2 2 2" xfId="63566" xr:uid="{00000000-0005-0000-0000-0000C3380000}"/>
    <cellStyle name="20% - Accent4 2 2 7 2 2 2 3" xfId="50407" xr:uid="{00000000-0005-0000-0000-0000C4380000}"/>
    <cellStyle name="20% - Accent4 2 2 7 2 2 3" xfId="21505" xr:uid="{00000000-0005-0000-0000-0000C5380000}"/>
    <cellStyle name="20% - Accent4 2 2 7 2 2 3 2" xfId="58843" xr:uid="{00000000-0005-0000-0000-0000C6380000}"/>
    <cellStyle name="20% - Accent4 2 2 7 2 2 4" xfId="34524" xr:uid="{00000000-0005-0000-0000-0000C7380000}"/>
    <cellStyle name="20% - Accent4 2 2 7 2 2 5" xfId="45684" xr:uid="{00000000-0005-0000-0000-0000C8380000}"/>
    <cellStyle name="20% - Accent4 2 2 7 2 3" xfId="10709" xr:uid="{00000000-0005-0000-0000-0000C9380000}"/>
    <cellStyle name="20% - Accent4 2 2 7 2 3 2" xfId="23868" xr:uid="{00000000-0005-0000-0000-0000CA380000}"/>
    <cellStyle name="20% - Accent4 2 2 7 2 3 2 2" xfId="61206" xr:uid="{00000000-0005-0000-0000-0000CB380000}"/>
    <cellStyle name="20% - Accent4 2 2 7 2 3 3" xfId="37236" xr:uid="{00000000-0005-0000-0000-0000CC380000}"/>
    <cellStyle name="20% - Accent4 2 2 7 2 3 4" xfId="48047" xr:uid="{00000000-0005-0000-0000-0000CD380000}"/>
    <cellStyle name="20% - Accent4 2 2 7 2 4" xfId="5986" xr:uid="{00000000-0005-0000-0000-0000CE380000}"/>
    <cellStyle name="20% - Accent4 2 2 7 2 4 2" xfId="19145" xr:uid="{00000000-0005-0000-0000-0000CF380000}"/>
    <cellStyle name="20% - Accent4 2 2 7 2 4 2 2" xfId="56483" xr:uid="{00000000-0005-0000-0000-0000D0380000}"/>
    <cellStyle name="20% - Accent4 2 2 7 2 4 3" xfId="31812" xr:uid="{00000000-0005-0000-0000-0000D1380000}"/>
    <cellStyle name="20% - Accent4 2 2 7 2 4 4" xfId="43324" xr:uid="{00000000-0005-0000-0000-0000D2380000}"/>
    <cellStyle name="20% - Accent4 2 2 7 2 5" xfId="15433" xr:uid="{00000000-0005-0000-0000-0000D3380000}"/>
    <cellStyle name="20% - Accent4 2 2 7 2 5 2" xfId="52771" xr:uid="{00000000-0005-0000-0000-0000D4380000}"/>
    <cellStyle name="20% - Accent4 2 2 7 2 6" xfId="28930" xr:uid="{00000000-0005-0000-0000-0000D5380000}"/>
    <cellStyle name="20% - Accent4 2 2 7 2 7" xfId="39610" xr:uid="{00000000-0005-0000-0000-0000D6380000}"/>
    <cellStyle name="20% - Accent4 2 2 7 3" xfId="3621" xr:uid="{00000000-0005-0000-0000-0000D7380000}"/>
    <cellStyle name="20% - Accent4 2 2 7 3 2" xfId="11889" xr:uid="{00000000-0005-0000-0000-0000D8380000}"/>
    <cellStyle name="20% - Accent4 2 2 7 3 2 2" xfId="25048" xr:uid="{00000000-0005-0000-0000-0000D9380000}"/>
    <cellStyle name="20% - Accent4 2 2 7 3 2 2 2" xfId="62386" xr:uid="{00000000-0005-0000-0000-0000DA380000}"/>
    <cellStyle name="20% - Accent4 2 2 7 3 2 3" xfId="49227" xr:uid="{00000000-0005-0000-0000-0000DB380000}"/>
    <cellStyle name="20% - Accent4 2 2 7 3 3" xfId="7166" xr:uid="{00000000-0005-0000-0000-0000DC380000}"/>
    <cellStyle name="20% - Accent4 2 2 7 3 3 2" xfId="20325" xr:uid="{00000000-0005-0000-0000-0000DD380000}"/>
    <cellStyle name="20% - Accent4 2 2 7 3 3 2 2" xfId="57663" xr:uid="{00000000-0005-0000-0000-0000DE380000}"/>
    <cellStyle name="20% - Accent4 2 2 7 3 3 3" xfId="44504" xr:uid="{00000000-0005-0000-0000-0000DF380000}"/>
    <cellStyle name="20% - Accent4 2 2 7 3 4" xfId="16782" xr:uid="{00000000-0005-0000-0000-0000E0380000}"/>
    <cellStyle name="20% - Accent4 2 2 7 3 4 2" xfId="54120" xr:uid="{00000000-0005-0000-0000-0000E1380000}"/>
    <cellStyle name="20% - Accent4 2 2 7 3 5" xfId="33175" xr:uid="{00000000-0005-0000-0000-0000E2380000}"/>
    <cellStyle name="20% - Accent4 2 2 7 3 6" xfId="40959" xr:uid="{00000000-0005-0000-0000-0000E3380000}"/>
    <cellStyle name="20% - Accent4 2 2 7 4" xfId="9529" xr:uid="{00000000-0005-0000-0000-0000E4380000}"/>
    <cellStyle name="20% - Accent4 2 2 7 4 2" xfId="22688" xr:uid="{00000000-0005-0000-0000-0000E5380000}"/>
    <cellStyle name="20% - Accent4 2 2 7 4 2 2" xfId="60026" xr:uid="{00000000-0005-0000-0000-0000E6380000}"/>
    <cellStyle name="20% - Accent4 2 2 7 4 3" xfId="35887" xr:uid="{00000000-0005-0000-0000-0000E7380000}"/>
    <cellStyle name="20% - Accent4 2 2 7 4 4" xfId="46867" xr:uid="{00000000-0005-0000-0000-0000E8380000}"/>
    <cellStyle name="20% - Accent4 2 2 7 5" xfId="4806" xr:uid="{00000000-0005-0000-0000-0000E9380000}"/>
    <cellStyle name="20% - Accent4 2 2 7 5 2" xfId="17965" xr:uid="{00000000-0005-0000-0000-0000EA380000}"/>
    <cellStyle name="20% - Accent4 2 2 7 5 2 2" xfId="55303" xr:uid="{00000000-0005-0000-0000-0000EB380000}"/>
    <cellStyle name="20% - Accent4 2 2 7 5 3" xfId="30463" xr:uid="{00000000-0005-0000-0000-0000EC380000}"/>
    <cellStyle name="20% - Accent4 2 2 7 5 4" xfId="42144" xr:uid="{00000000-0005-0000-0000-0000ED380000}"/>
    <cellStyle name="20% - Accent4 2 2 7 6" xfId="14253" xr:uid="{00000000-0005-0000-0000-0000EE380000}"/>
    <cellStyle name="20% - Accent4 2 2 7 6 2" xfId="51591" xr:uid="{00000000-0005-0000-0000-0000EF380000}"/>
    <cellStyle name="20% - Accent4 2 2 7 7" xfId="27581" xr:uid="{00000000-0005-0000-0000-0000F0380000}"/>
    <cellStyle name="20% - Accent4 2 2 7 8" xfId="38430" xr:uid="{00000000-0005-0000-0000-0000F1380000}"/>
    <cellStyle name="20% - Accent4 2 2 8" xfId="1289" xr:uid="{00000000-0005-0000-0000-0000F2380000}"/>
    <cellStyle name="20% - Accent4 2 2 8 2" xfId="2638" xr:uid="{00000000-0005-0000-0000-0000F3380000}"/>
    <cellStyle name="20% - Accent4 2 2 8 2 2" xfId="12086" xr:uid="{00000000-0005-0000-0000-0000F4380000}"/>
    <cellStyle name="20% - Accent4 2 2 8 2 2 2" xfId="25245" xr:uid="{00000000-0005-0000-0000-0000F5380000}"/>
    <cellStyle name="20% - Accent4 2 2 8 2 2 2 2" xfId="62583" xr:uid="{00000000-0005-0000-0000-0000F6380000}"/>
    <cellStyle name="20% - Accent4 2 2 8 2 2 3" xfId="33541" xr:uid="{00000000-0005-0000-0000-0000F7380000}"/>
    <cellStyle name="20% - Accent4 2 2 8 2 2 4" xfId="49424" xr:uid="{00000000-0005-0000-0000-0000F8380000}"/>
    <cellStyle name="20% - Accent4 2 2 8 2 3" xfId="7363" xr:uid="{00000000-0005-0000-0000-0000F9380000}"/>
    <cellStyle name="20% - Accent4 2 2 8 2 3 2" xfId="20522" xr:uid="{00000000-0005-0000-0000-0000FA380000}"/>
    <cellStyle name="20% - Accent4 2 2 8 2 3 2 2" xfId="57860" xr:uid="{00000000-0005-0000-0000-0000FB380000}"/>
    <cellStyle name="20% - Accent4 2 2 8 2 3 3" xfId="36253" xr:uid="{00000000-0005-0000-0000-0000FC380000}"/>
    <cellStyle name="20% - Accent4 2 2 8 2 3 4" xfId="44701" xr:uid="{00000000-0005-0000-0000-0000FD380000}"/>
    <cellStyle name="20% - Accent4 2 2 8 2 4" xfId="15799" xr:uid="{00000000-0005-0000-0000-0000FE380000}"/>
    <cellStyle name="20% - Accent4 2 2 8 2 4 2" xfId="30829" xr:uid="{00000000-0005-0000-0000-0000FF380000}"/>
    <cellStyle name="20% - Accent4 2 2 8 2 4 3" xfId="53137" xr:uid="{00000000-0005-0000-0000-000000390000}"/>
    <cellStyle name="20% - Accent4 2 2 8 2 5" xfId="27947" xr:uid="{00000000-0005-0000-0000-000001390000}"/>
    <cellStyle name="20% - Accent4 2 2 8 2 6" xfId="39976" xr:uid="{00000000-0005-0000-0000-000002390000}"/>
    <cellStyle name="20% - Accent4 2 2 8 3" xfId="9726" xr:uid="{00000000-0005-0000-0000-000003390000}"/>
    <cellStyle name="20% - Accent4 2 2 8 3 2" xfId="22885" xr:uid="{00000000-0005-0000-0000-000004390000}"/>
    <cellStyle name="20% - Accent4 2 2 8 3 2 2" xfId="60223" xr:uid="{00000000-0005-0000-0000-000005390000}"/>
    <cellStyle name="20% - Accent4 2 2 8 3 3" xfId="32192" xr:uid="{00000000-0005-0000-0000-000006390000}"/>
    <cellStyle name="20% - Accent4 2 2 8 3 4" xfId="47064" xr:uid="{00000000-0005-0000-0000-000007390000}"/>
    <cellStyle name="20% - Accent4 2 2 8 4" xfId="5003" xr:uid="{00000000-0005-0000-0000-000008390000}"/>
    <cellStyle name="20% - Accent4 2 2 8 4 2" xfId="18162" xr:uid="{00000000-0005-0000-0000-000009390000}"/>
    <cellStyle name="20% - Accent4 2 2 8 4 2 2" xfId="55500" xr:uid="{00000000-0005-0000-0000-00000A390000}"/>
    <cellStyle name="20% - Accent4 2 2 8 4 3" xfId="34904" xr:uid="{00000000-0005-0000-0000-00000B390000}"/>
    <cellStyle name="20% - Accent4 2 2 8 4 4" xfId="42341" xr:uid="{00000000-0005-0000-0000-00000C390000}"/>
    <cellStyle name="20% - Accent4 2 2 8 5" xfId="14450" xr:uid="{00000000-0005-0000-0000-00000D390000}"/>
    <cellStyle name="20% - Accent4 2 2 8 5 2" xfId="29480" xr:uid="{00000000-0005-0000-0000-00000E390000}"/>
    <cellStyle name="20% - Accent4 2 2 8 5 3" xfId="51788" xr:uid="{00000000-0005-0000-0000-00000F390000}"/>
    <cellStyle name="20% - Accent4 2 2 8 6" xfId="26598" xr:uid="{00000000-0005-0000-0000-000010390000}"/>
    <cellStyle name="20% - Accent4 2 2 8 7" xfId="38627" xr:uid="{00000000-0005-0000-0000-000011390000}"/>
    <cellStyle name="20% - Accent4 2 2 9" xfId="2441" xr:uid="{00000000-0005-0000-0000-000012390000}"/>
    <cellStyle name="20% - Accent4 2 2 9 2" xfId="10906" xr:uid="{00000000-0005-0000-0000-000013390000}"/>
    <cellStyle name="20% - Accent4 2 2 9 2 2" xfId="24065" xr:uid="{00000000-0005-0000-0000-000014390000}"/>
    <cellStyle name="20% - Accent4 2 2 9 2 2 2" xfId="61403" xr:uid="{00000000-0005-0000-0000-000015390000}"/>
    <cellStyle name="20% - Accent4 2 2 9 2 3" xfId="33344" xr:uid="{00000000-0005-0000-0000-000016390000}"/>
    <cellStyle name="20% - Accent4 2 2 9 2 4" xfId="48244" xr:uid="{00000000-0005-0000-0000-000017390000}"/>
    <cellStyle name="20% - Accent4 2 2 9 3" xfId="6183" xr:uid="{00000000-0005-0000-0000-000018390000}"/>
    <cellStyle name="20% - Accent4 2 2 9 3 2" xfId="19342" xr:uid="{00000000-0005-0000-0000-000019390000}"/>
    <cellStyle name="20% - Accent4 2 2 9 3 2 2" xfId="56680" xr:uid="{00000000-0005-0000-0000-00001A390000}"/>
    <cellStyle name="20% - Accent4 2 2 9 3 3" xfId="36056" xr:uid="{00000000-0005-0000-0000-00001B390000}"/>
    <cellStyle name="20% - Accent4 2 2 9 3 4" xfId="43521" xr:uid="{00000000-0005-0000-0000-00001C390000}"/>
    <cellStyle name="20% - Accent4 2 2 9 4" xfId="15602" xr:uid="{00000000-0005-0000-0000-00001D390000}"/>
    <cellStyle name="20% - Accent4 2 2 9 4 2" xfId="30632" xr:uid="{00000000-0005-0000-0000-00001E390000}"/>
    <cellStyle name="20% - Accent4 2 2 9 4 3" xfId="52940" xr:uid="{00000000-0005-0000-0000-00001F390000}"/>
    <cellStyle name="20% - Accent4 2 2 9 5" xfId="27750" xr:uid="{00000000-0005-0000-0000-000020390000}"/>
    <cellStyle name="20% - Accent4 2 2 9 6" xfId="39779" xr:uid="{00000000-0005-0000-0000-000021390000}"/>
    <cellStyle name="20% - Accent4 2 3" xfId="135" xr:uid="{00000000-0005-0000-0000-000022390000}"/>
    <cellStyle name="20% - Accent4 2 3 10" xfId="8574" xr:uid="{00000000-0005-0000-0000-000023390000}"/>
    <cellStyle name="20% - Accent4 2 3 10 2" xfId="21733" xr:uid="{00000000-0005-0000-0000-000024390000}"/>
    <cellStyle name="20% - Accent4 2 3 10 2 2" xfId="59071" xr:uid="{00000000-0005-0000-0000-000025390000}"/>
    <cellStyle name="20% - Accent4 2 3 10 3" xfId="29311" xr:uid="{00000000-0005-0000-0000-000026390000}"/>
    <cellStyle name="20% - Accent4 2 3 10 4" xfId="45912" xr:uid="{00000000-0005-0000-0000-000027390000}"/>
    <cellStyle name="20% - Accent4 2 3 11" xfId="3851" xr:uid="{00000000-0005-0000-0000-000028390000}"/>
    <cellStyle name="20% - Accent4 2 3 11 2" xfId="17010" xr:uid="{00000000-0005-0000-0000-000029390000}"/>
    <cellStyle name="20% - Accent4 2 3 11 2 2" xfId="54348" xr:uid="{00000000-0005-0000-0000-00002A390000}"/>
    <cellStyle name="20% - Accent4 2 3 11 3" xfId="32023" xr:uid="{00000000-0005-0000-0000-00002B390000}"/>
    <cellStyle name="20% - Accent4 2 3 11 4" xfId="41189" xr:uid="{00000000-0005-0000-0000-00002C390000}"/>
    <cellStyle name="20% - Accent4 2 3 12" xfId="13298" xr:uid="{00000000-0005-0000-0000-00002D390000}"/>
    <cellStyle name="20% - Accent4 2 3 12 2" xfId="34735" xr:uid="{00000000-0005-0000-0000-00002E390000}"/>
    <cellStyle name="20% - Accent4 2 3 12 3" xfId="50636" xr:uid="{00000000-0005-0000-0000-00002F390000}"/>
    <cellStyle name="20% - Accent4 2 3 13" xfId="29142" xr:uid="{00000000-0005-0000-0000-000030390000}"/>
    <cellStyle name="20% - Accent4 2 3 14" xfId="26429" xr:uid="{00000000-0005-0000-0000-000031390000}"/>
    <cellStyle name="20% - Accent4 2 3 15" xfId="37475" xr:uid="{00000000-0005-0000-0000-000032390000}"/>
    <cellStyle name="20% - Accent4 2 3 2" xfId="247" xr:uid="{00000000-0005-0000-0000-000033390000}"/>
    <cellStyle name="20% - Accent4 2 3 2 10" xfId="3963" xr:uid="{00000000-0005-0000-0000-000034390000}"/>
    <cellStyle name="20% - Accent4 2 3 2 10 2" xfId="17122" xr:uid="{00000000-0005-0000-0000-000035390000}"/>
    <cellStyle name="20% - Accent4 2 3 2 10 2 2" xfId="54460" xr:uid="{00000000-0005-0000-0000-000036390000}"/>
    <cellStyle name="20% - Accent4 2 3 2 10 3" xfId="32108" xr:uid="{00000000-0005-0000-0000-000037390000}"/>
    <cellStyle name="20% - Accent4 2 3 2 10 4" xfId="41301" xr:uid="{00000000-0005-0000-0000-000038390000}"/>
    <cellStyle name="20% - Accent4 2 3 2 11" xfId="13410" xr:uid="{00000000-0005-0000-0000-000039390000}"/>
    <cellStyle name="20% - Accent4 2 3 2 11 2" xfId="34820" xr:uid="{00000000-0005-0000-0000-00003A390000}"/>
    <cellStyle name="20% - Accent4 2 3 2 11 3" xfId="50748" xr:uid="{00000000-0005-0000-0000-00003B390000}"/>
    <cellStyle name="20% - Accent4 2 3 2 12" xfId="29227" xr:uid="{00000000-0005-0000-0000-00003C390000}"/>
    <cellStyle name="20% - Accent4 2 3 2 13" xfId="26514" xr:uid="{00000000-0005-0000-0000-00003D390000}"/>
    <cellStyle name="20% - Accent4 2 3 2 14" xfId="37587" xr:uid="{00000000-0005-0000-0000-00003E390000}"/>
    <cellStyle name="20% - Accent4 2 3 2 2" xfId="668" xr:uid="{00000000-0005-0000-0000-00003F390000}"/>
    <cellStyle name="20% - Accent4 2 3 2 2 2" xfId="1850" xr:uid="{00000000-0005-0000-0000-000040390000}"/>
    <cellStyle name="20% - Accent4 2 3 2 2 2 2" xfId="7924" xr:uid="{00000000-0005-0000-0000-000041390000}"/>
    <cellStyle name="20% - Accent4 2 3 2 2 2 2 2" xfId="12647" xr:uid="{00000000-0005-0000-0000-000042390000}"/>
    <cellStyle name="20% - Accent4 2 3 2 2 2 2 2 2" xfId="25806" xr:uid="{00000000-0005-0000-0000-000043390000}"/>
    <cellStyle name="20% - Accent4 2 3 2 2 2 2 2 2 2" xfId="63144" xr:uid="{00000000-0005-0000-0000-000044390000}"/>
    <cellStyle name="20% - Accent4 2 3 2 2 2 2 2 3" xfId="49985" xr:uid="{00000000-0005-0000-0000-000045390000}"/>
    <cellStyle name="20% - Accent4 2 3 2 2 2 2 3" xfId="21083" xr:uid="{00000000-0005-0000-0000-000046390000}"/>
    <cellStyle name="20% - Accent4 2 3 2 2 2 2 3 2" xfId="58421" xr:uid="{00000000-0005-0000-0000-000047390000}"/>
    <cellStyle name="20% - Accent4 2 3 2 2 2 2 4" xfId="34102" xr:uid="{00000000-0005-0000-0000-000048390000}"/>
    <cellStyle name="20% - Accent4 2 3 2 2 2 2 5" xfId="45262" xr:uid="{00000000-0005-0000-0000-000049390000}"/>
    <cellStyle name="20% - Accent4 2 3 2 2 2 3" xfId="10287" xr:uid="{00000000-0005-0000-0000-00004A390000}"/>
    <cellStyle name="20% - Accent4 2 3 2 2 2 3 2" xfId="23446" xr:uid="{00000000-0005-0000-0000-00004B390000}"/>
    <cellStyle name="20% - Accent4 2 3 2 2 2 3 2 2" xfId="60784" xr:uid="{00000000-0005-0000-0000-00004C390000}"/>
    <cellStyle name="20% - Accent4 2 3 2 2 2 3 3" xfId="36814" xr:uid="{00000000-0005-0000-0000-00004D390000}"/>
    <cellStyle name="20% - Accent4 2 3 2 2 2 3 4" xfId="47625" xr:uid="{00000000-0005-0000-0000-00004E390000}"/>
    <cellStyle name="20% - Accent4 2 3 2 2 2 4" xfId="5564" xr:uid="{00000000-0005-0000-0000-00004F390000}"/>
    <cellStyle name="20% - Accent4 2 3 2 2 2 4 2" xfId="18723" xr:uid="{00000000-0005-0000-0000-000050390000}"/>
    <cellStyle name="20% - Accent4 2 3 2 2 2 4 2 2" xfId="56061" xr:uid="{00000000-0005-0000-0000-000051390000}"/>
    <cellStyle name="20% - Accent4 2 3 2 2 2 4 3" xfId="31390" xr:uid="{00000000-0005-0000-0000-000052390000}"/>
    <cellStyle name="20% - Accent4 2 3 2 2 2 4 4" xfId="42902" xr:uid="{00000000-0005-0000-0000-000053390000}"/>
    <cellStyle name="20% - Accent4 2 3 2 2 2 5" xfId="15011" xr:uid="{00000000-0005-0000-0000-000054390000}"/>
    <cellStyle name="20% - Accent4 2 3 2 2 2 5 2" xfId="52349" xr:uid="{00000000-0005-0000-0000-000055390000}"/>
    <cellStyle name="20% - Accent4 2 3 2 2 2 6" xfId="28508" xr:uid="{00000000-0005-0000-0000-000056390000}"/>
    <cellStyle name="20% - Accent4 2 3 2 2 2 7" xfId="39188" xr:uid="{00000000-0005-0000-0000-000057390000}"/>
    <cellStyle name="20% - Accent4 2 3 2 2 3" xfId="3199" xr:uid="{00000000-0005-0000-0000-000058390000}"/>
    <cellStyle name="20% - Accent4 2 3 2 2 3 2" xfId="11467" xr:uid="{00000000-0005-0000-0000-000059390000}"/>
    <cellStyle name="20% - Accent4 2 3 2 2 3 2 2" xfId="24626" xr:uid="{00000000-0005-0000-0000-00005A390000}"/>
    <cellStyle name="20% - Accent4 2 3 2 2 3 2 2 2" xfId="61964" xr:uid="{00000000-0005-0000-0000-00005B390000}"/>
    <cellStyle name="20% - Accent4 2 3 2 2 3 2 3" xfId="48805" xr:uid="{00000000-0005-0000-0000-00005C390000}"/>
    <cellStyle name="20% - Accent4 2 3 2 2 3 3" xfId="6744" xr:uid="{00000000-0005-0000-0000-00005D390000}"/>
    <cellStyle name="20% - Accent4 2 3 2 2 3 3 2" xfId="19903" xr:uid="{00000000-0005-0000-0000-00005E390000}"/>
    <cellStyle name="20% - Accent4 2 3 2 2 3 3 2 2" xfId="57241" xr:uid="{00000000-0005-0000-0000-00005F390000}"/>
    <cellStyle name="20% - Accent4 2 3 2 2 3 3 3" xfId="44082" xr:uid="{00000000-0005-0000-0000-000060390000}"/>
    <cellStyle name="20% - Accent4 2 3 2 2 3 4" xfId="16360" xr:uid="{00000000-0005-0000-0000-000061390000}"/>
    <cellStyle name="20% - Accent4 2 3 2 2 3 4 2" xfId="53698" xr:uid="{00000000-0005-0000-0000-000062390000}"/>
    <cellStyle name="20% - Accent4 2 3 2 2 3 5" xfId="32753" xr:uid="{00000000-0005-0000-0000-000063390000}"/>
    <cellStyle name="20% - Accent4 2 3 2 2 3 6" xfId="40537" xr:uid="{00000000-0005-0000-0000-000064390000}"/>
    <cellStyle name="20% - Accent4 2 3 2 2 4" xfId="9107" xr:uid="{00000000-0005-0000-0000-000065390000}"/>
    <cellStyle name="20% - Accent4 2 3 2 2 4 2" xfId="22266" xr:uid="{00000000-0005-0000-0000-000066390000}"/>
    <cellStyle name="20% - Accent4 2 3 2 2 4 2 2" xfId="59604" xr:uid="{00000000-0005-0000-0000-000067390000}"/>
    <cellStyle name="20% - Accent4 2 3 2 2 4 3" xfId="35465" xr:uid="{00000000-0005-0000-0000-000068390000}"/>
    <cellStyle name="20% - Accent4 2 3 2 2 4 4" xfId="46445" xr:uid="{00000000-0005-0000-0000-000069390000}"/>
    <cellStyle name="20% - Accent4 2 3 2 2 5" xfId="4384" xr:uid="{00000000-0005-0000-0000-00006A390000}"/>
    <cellStyle name="20% - Accent4 2 3 2 2 5 2" xfId="17543" xr:uid="{00000000-0005-0000-0000-00006B390000}"/>
    <cellStyle name="20% - Accent4 2 3 2 2 5 2 2" xfId="54881" xr:uid="{00000000-0005-0000-0000-00006C390000}"/>
    <cellStyle name="20% - Accent4 2 3 2 2 5 3" xfId="30041" xr:uid="{00000000-0005-0000-0000-00006D390000}"/>
    <cellStyle name="20% - Accent4 2 3 2 2 5 4" xfId="41722" xr:uid="{00000000-0005-0000-0000-00006E390000}"/>
    <cellStyle name="20% - Accent4 2 3 2 2 6" xfId="13831" xr:uid="{00000000-0005-0000-0000-00006F390000}"/>
    <cellStyle name="20% - Accent4 2 3 2 2 6 2" xfId="51169" xr:uid="{00000000-0005-0000-0000-000070390000}"/>
    <cellStyle name="20% - Accent4 2 3 2 2 7" xfId="27159" xr:uid="{00000000-0005-0000-0000-000071390000}"/>
    <cellStyle name="20% - Accent4 2 3 2 2 8" xfId="38008" xr:uid="{00000000-0005-0000-0000-000072390000}"/>
    <cellStyle name="20% - Accent4 2 3 2 3" xfId="444" xr:uid="{00000000-0005-0000-0000-000073390000}"/>
    <cellStyle name="20% - Accent4 2 3 2 3 2" xfId="1626" xr:uid="{00000000-0005-0000-0000-000074390000}"/>
    <cellStyle name="20% - Accent4 2 3 2 3 2 2" xfId="7700" xr:uid="{00000000-0005-0000-0000-000075390000}"/>
    <cellStyle name="20% - Accent4 2 3 2 3 2 2 2" xfId="12423" xr:uid="{00000000-0005-0000-0000-000076390000}"/>
    <cellStyle name="20% - Accent4 2 3 2 3 2 2 2 2" xfId="25582" xr:uid="{00000000-0005-0000-0000-000077390000}"/>
    <cellStyle name="20% - Accent4 2 3 2 3 2 2 2 2 2" xfId="62920" xr:uid="{00000000-0005-0000-0000-000078390000}"/>
    <cellStyle name="20% - Accent4 2 3 2 3 2 2 2 3" xfId="49761" xr:uid="{00000000-0005-0000-0000-000079390000}"/>
    <cellStyle name="20% - Accent4 2 3 2 3 2 2 3" xfId="20859" xr:uid="{00000000-0005-0000-0000-00007A390000}"/>
    <cellStyle name="20% - Accent4 2 3 2 3 2 2 3 2" xfId="58197" xr:uid="{00000000-0005-0000-0000-00007B390000}"/>
    <cellStyle name="20% - Accent4 2 3 2 3 2 2 4" xfId="33878" xr:uid="{00000000-0005-0000-0000-00007C390000}"/>
    <cellStyle name="20% - Accent4 2 3 2 3 2 2 5" xfId="45038" xr:uid="{00000000-0005-0000-0000-00007D390000}"/>
    <cellStyle name="20% - Accent4 2 3 2 3 2 3" xfId="10063" xr:uid="{00000000-0005-0000-0000-00007E390000}"/>
    <cellStyle name="20% - Accent4 2 3 2 3 2 3 2" xfId="23222" xr:uid="{00000000-0005-0000-0000-00007F390000}"/>
    <cellStyle name="20% - Accent4 2 3 2 3 2 3 2 2" xfId="60560" xr:uid="{00000000-0005-0000-0000-000080390000}"/>
    <cellStyle name="20% - Accent4 2 3 2 3 2 3 3" xfId="36590" xr:uid="{00000000-0005-0000-0000-000081390000}"/>
    <cellStyle name="20% - Accent4 2 3 2 3 2 3 4" xfId="47401" xr:uid="{00000000-0005-0000-0000-000082390000}"/>
    <cellStyle name="20% - Accent4 2 3 2 3 2 4" xfId="5340" xr:uid="{00000000-0005-0000-0000-000083390000}"/>
    <cellStyle name="20% - Accent4 2 3 2 3 2 4 2" xfId="18499" xr:uid="{00000000-0005-0000-0000-000084390000}"/>
    <cellStyle name="20% - Accent4 2 3 2 3 2 4 2 2" xfId="55837" xr:uid="{00000000-0005-0000-0000-000085390000}"/>
    <cellStyle name="20% - Accent4 2 3 2 3 2 4 3" xfId="31166" xr:uid="{00000000-0005-0000-0000-000086390000}"/>
    <cellStyle name="20% - Accent4 2 3 2 3 2 4 4" xfId="42678" xr:uid="{00000000-0005-0000-0000-000087390000}"/>
    <cellStyle name="20% - Accent4 2 3 2 3 2 5" xfId="14787" xr:uid="{00000000-0005-0000-0000-000088390000}"/>
    <cellStyle name="20% - Accent4 2 3 2 3 2 5 2" xfId="52125" xr:uid="{00000000-0005-0000-0000-000089390000}"/>
    <cellStyle name="20% - Accent4 2 3 2 3 2 6" xfId="28284" xr:uid="{00000000-0005-0000-0000-00008A390000}"/>
    <cellStyle name="20% - Accent4 2 3 2 3 2 7" xfId="38964" xr:uid="{00000000-0005-0000-0000-00008B390000}"/>
    <cellStyle name="20% - Accent4 2 3 2 3 3" xfId="2975" xr:uid="{00000000-0005-0000-0000-00008C390000}"/>
    <cellStyle name="20% - Accent4 2 3 2 3 3 2" xfId="11243" xr:uid="{00000000-0005-0000-0000-00008D390000}"/>
    <cellStyle name="20% - Accent4 2 3 2 3 3 2 2" xfId="24402" xr:uid="{00000000-0005-0000-0000-00008E390000}"/>
    <cellStyle name="20% - Accent4 2 3 2 3 3 2 2 2" xfId="61740" xr:uid="{00000000-0005-0000-0000-00008F390000}"/>
    <cellStyle name="20% - Accent4 2 3 2 3 3 2 3" xfId="48581" xr:uid="{00000000-0005-0000-0000-000090390000}"/>
    <cellStyle name="20% - Accent4 2 3 2 3 3 3" xfId="6520" xr:uid="{00000000-0005-0000-0000-000091390000}"/>
    <cellStyle name="20% - Accent4 2 3 2 3 3 3 2" xfId="19679" xr:uid="{00000000-0005-0000-0000-000092390000}"/>
    <cellStyle name="20% - Accent4 2 3 2 3 3 3 2 2" xfId="57017" xr:uid="{00000000-0005-0000-0000-000093390000}"/>
    <cellStyle name="20% - Accent4 2 3 2 3 3 3 3" xfId="43858" xr:uid="{00000000-0005-0000-0000-000094390000}"/>
    <cellStyle name="20% - Accent4 2 3 2 3 3 4" xfId="16136" xr:uid="{00000000-0005-0000-0000-000095390000}"/>
    <cellStyle name="20% - Accent4 2 3 2 3 3 4 2" xfId="53474" xr:uid="{00000000-0005-0000-0000-000096390000}"/>
    <cellStyle name="20% - Accent4 2 3 2 3 3 5" xfId="32529" xr:uid="{00000000-0005-0000-0000-000097390000}"/>
    <cellStyle name="20% - Accent4 2 3 2 3 3 6" xfId="40313" xr:uid="{00000000-0005-0000-0000-000098390000}"/>
    <cellStyle name="20% - Accent4 2 3 2 3 4" xfId="8883" xr:uid="{00000000-0005-0000-0000-000099390000}"/>
    <cellStyle name="20% - Accent4 2 3 2 3 4 2" xfId="22042" xr:uid="{00000000-0005-0000-0000-00009A390000}"/>
    <cellStyle name="20% - Accent4 2 3 2 3 4 2 2" xfId="59380" xr:uid="{00000000-0005-0000-0000-00009B390000}"/>
    <cellStyle name="20% - Accent4 2 3 2 3 4 3" xfId="35241" xr:uid="{00000000-0005-0000-0000-00009C390000}"/>
    <cellStyle name="20% - Accent4 2 3 2 3 4 4" xfId="46221" xr:uid="{00000000-0005-0000-0000-00009D390000}"/>
    <cellStyle name="20% - Accent4 2 3 2 3 5" xfId="4160" xr:uid="{00000000-0005-0000-0000-00009E390000}"/>
    <cellStyle name="20% - Accent4 2 3 2 3 5 2" xfId="17319" xr:uid="{00000000-0005-0000-0000-00009F390000}"/>
    <cellStyle name="20% - Accent4 2 3 2 3 5 2 2" xfId="54657" xr:uid="{00000000-0005-0000-0000-0000A0390000}"/>
    <cellStyle name="20% - Accent4 2 3 2 3 5 3" xfId="29817" xr:uid="{00000000-0005-0000-0000-0000A1390000}"/>
    <cellStyle name="20% - Accent4 2 3 2 3 5 4" xfId="41498" xr:uid="{00000000-0005-0000-0000-0000A2390000}"/>
    <cellStyle name="20% - Accent4 2 3 2 3 6" xfId="13607" xr:uid="{00000000-0005-0000-0000-0000A3390000}"/>
    <cellStyle name="20% - Accent4 2 3 2 3 6 2" xfId="50945" xr:uid="{00000000-0005-0000-0000-0000A4390000}"/>
    <cellStyle name="20% - Accent4 2 3 2 3 7" xfId="26935" xr:uid="{00000000-0005-0000-0000-0000A5390000}"/>
    <cellStyle name="20% - Accent4 2 3 2 3 8" xfId="37784" xr:uid="{00000000-0005-0000-0000-0000A6390000}"/>
    <cellStyle name="20% - Accent4 2 3 2 4" xfId="865" xr:uid="{00000000-0005-0000-0000-0000A7390000}"/>
    <cellStyle name="20% - Accent4 2 3 2 4 2" xfId="2047" xr:uid="{00000000-0005-0000-0000-0000A8390000}"/>
    <cellStyle name="20% - Accent4 2 3 2 4 2 2" xfId="8121" xr:uid="{00000000-0005-0000-0000-0000A9390000}"/>
    <cellStyle name="20% - Accent4 2 3 2 4 2 2 2" xfId="12844" xr:uid="{00000000-0005-0000-0000-0000AA390000}"/>
    <cellStyle name="20% - Accent4 2 3 2 4 2 2 2 2" xfId="26003" xr:uid="{00000000-0005-0000-0000-0000AB390000}"/>
    <cellStyle name="20% - Accent4 2 3 2 4 2 2 2 2 2" xfId="63341" xr:uid="{00000000-0005-0000-0000-0000AC390000}"/>
    <cellStyle name="20% - Accent4 2 3 2 4 2 2 2 3" xfId="50182" xr:uid="{00000000-0005-0000-0000-0000AD390000}"/>
    <cellStyle name="20% - Accent4 2 3 2 4 2 2 3" xfId="21280" xr:uid="{00000000-0005-0000-0000-0000AE390000}"/>
    <cellStyle name="20% - Accent4 2 3 2 4 2 2 3 2" xfId="58618" xr:uid="{00000000-0005-0000-0000-0000AF390000}"/>
    <cellStyle name="20% - Accent4 2 3 2 4 2 2 4" xfId="34299" xr:uid="{00000000-0005-0000-0000-0000B0390000}"/>
    <cellStyle name="20% - Accent4 2 3 2 4 2 2 5" xfId="45459" xr:uid="{00000000-0005-0000-0000-0000B1390000}"/>
    <cellStyle name="20% - Accent4 2 3 2 4 2 3" xfId="10484" xr:uid="{00000000-0005-0000-0000-0000B2390000}"/>
    <cellStyle name="20% - Accent4 2 3 2 4 2 3 2" xfId="23643" xr:uid="{00000000-0005-0000-0000-0000B3390000}"/>
    <cellStyle name="20% - Accent4 2 3 2 4 2 3 2 2" xfId="60981" xr:uid="{00000000-0005-0000-0000-0000B4390000}"/>
    <cellStyle name="20% - Accent4 2 3 2 4 2 3 3" xfId="37011" xr:uid="{00000000-0005-0000-0000-0000B5390000}"/>
    <cellStyle name="20% - Accent4 2 3 2 4 2 3 4" xfId="47822" xr:uid="{00000000-0005-0000-0000-0000B6390000}"/>
    <cellStyle name="20% - Accent4 2 3 2 4 2 4" xfId="5761" xr:uid="{00000000-0005-0000-0000-0000B7390000}"/>
    <cellStyle name="20% - Accent4 2 3 2 4 2 4 2" xfId="18920" xr:uid="{00000000-0005-0000-0000-0000B8390000}"/>
    <cellStyle name="20% - Accent4 2 3 2 4 2 4 2 2" xfId="56258" xr:uid="{00000000-0005-0000-0000-0000B9390000}"/>
    <cellStyle name="20% - Accent4 2 3 2 4 2 4 3" xfId="31587" xr:uid="{00000000-0005-0000-0000-0000BA390000}"/>
    <cellStyle name="20% - Accent4 2 3 2 4 2 4 4" xfId="43099" xr:uid="{00000000-0005-0000-0000-0000BB390000}"/>
    <cellStyle name="20% - Accent4 2 3 2 4 2 5" xfId="15208" xr:uid="{00000000-0005-0000-0000-0000BC390000}"/>
    <cellStyle name="20% - Accent4 2 3 2 4 2 5 2" xfId="52546" xr:uid="{00000000-0005-0000-0000-0000BD390000}"/>
    <cellStyle name="20% - Accent4 2 3 2 4 2 6" xfId="28705" xr:uid="{00000000-0005-0000-0000-0000BE390000}"/>
    <cellStyle name="20% - Accent4 2 3 2 4 2 7" xfId="39385" xr:uid="{00000000-0005-0000-0000-0000BF390000}"/>
    <cellStyle name="20% - Accent4 2 3 2 4 3" xfId="3396" xr:uid="{00000000-0005-0000-0000-0000C0390000}"/>
    <cellStyle name="20% - Accent4 2 3 2 4 3 2" xfId="11664" xr:uid="{00000000-0005-0000-0000-0000C1390000}"/>
    <cellStyle name="20% - Accent4 2 3 2 4 3 2 2" xfId="24823" xr:uid="{00000000-0005-0000-0000-0000C2390000}"/>
    <cellStyle name="20% - Accent4 2 3 2 4 3 2 2 2" xfId="62161" xr:uid="{00000000-0005-0000-0000-0000C3390000}"/>
    <cellStyle name="20% - Accent4 2 3 2 4 3 2 3" xfId="49002" xr:uid="{00000000-0005-0000-0000-0000C4390000}"/>
    <cellStyle name="20% - Accent4 2 3 2 4 3 3" xfId="6941" xr:uid="{00000000-0005-0000-0000-0000C5390000}"/>
    <cellStyle name="20% - Accent4 2 3 2 4 3 3 2" xfId="20100" xr:uid="{00000000-0005-0000-0000-0000C6390000}"/>
    <cellStyle name="20% - Accent4 2 3 2 4 3 3 2 2" xfId="57438" xr:uid="{00000000-0005-0000-0000-0000C7390000}"/>
    <cellStyle name="20% - Accent4 2 3 2 4 3 3 3" xfId="44279" xr:uid="{00000000-0005-0000-0000-0000C8390000}"/>
    <cellStyle name="20% - Accent4 2 3 2 4 3 4" xfId="16557" xr:uid="{00000000-0005-0000-0000-0000C9390000}"/>
    <cellStyle name="20% - Accent4 2 3 2 4 3 4 2" xfId="53895" xr:uid="{00000000-0005-0000-0000-0000CA390000}"/>
    <cellStyle name="20% - Accent4 2 3 2 4 3 5" xfId="32950" xr:uid="{00000000-0005-0000-0000-0000CB390000}"/>
    <cellStyle name="20% - Accent4 2 3 2 4 3 6" xfId="40734" xr:uid="{00000000-0005-0000-0000-0000CC390000}"/>
    <cellStyle name="20% - Accent4 2 3 2 4 4" xfId="9304" xr:uid="{00000000-0005-0000-0000-0000CD390000}"/>
    <cellStyle name="20% - Accent4 2 3 2 4 4 2" xfId="22463" xr:uid="{00000000-0005-0000-0000-0000CE390000}"/>
    <cellStyle name="20% - Accent4 2 3 2 4 4 2 2" xfId="59801" xr:uid="{00000000-0005-0000-0000-0000CF390000}"/>
    <cellStyle name="20% - Accent4 2 3 2 4 4 3" xfId="35662" xr:uid="{00000000-0005-0000-0000-0000D0390000}"/>
    <cellStyle name="20% - Accent4 2 3 2 4 4 4" xfId="46642" xr:uid="{00000000-0005-0000-0000-0000D1390000}"/>
    <cellStyle name="20% - Accent4 2 3 2 4 5" xfId="4581" xr:uid="{00000000-0005-0000-0000-0000D2390000}"/>
    <cellStyle name="20% - Accent4 2 3 2 4 5 2" xfId="17740" xr:uid="{00000000-0005-0000-0000-0000D3390000}"/>
    <cellStyle name="20% - Accent4 2 3 2 4 5 2 2" xfId="55078" xr:uid="{00000000-0005-0000-0000-0000D4390000}"/>
    <cellStyle name="20% - Accent4 2 3 2 4 5 3" xfId="30238" xr:uid="{00000000-0005-0000-0000-0000D5390000}"/>
    <cellStyle name="20% - Accent4 2 3 2 4 5 4" xfId="41919" xr:uid="{00000000-0005-0000-0000-0000D6390000}"/>
    <cellStyle name="20% - Accent4 2 3 2 4 6" xfId="14028" xr:uid="{00000000-0005-0000-0000-0000D7390000}"/>
    <cellStyle name="20% - Accent4 2 3 2 4 6 2" xfId="51366" xr:uid="{00000000-0005-0000-0000-0000D8390000}"/>
    <cellStyle name="20% - Accent4 2 3 2 4 7" xfId="27356" xr:uid="{00000000-0005-0000-0000-0000D9390000}"/>
    <cellStyle name="20% - Accent4 2 3 2 4 8" xfId="38205" xr:uid="{00000000-0005-0000-0000-0000DA390000}"/>
    <cellStyle name="20% - Accent4 2 3 2 5" xfId="1034" xr:uid="{00000000-0005-0000-0000-0000DB390000}"/>
    <cellStyle name="20% - Accent4 2 3 2 5 2" xfId="2216" xr:uid="{00000000-0005-0000-0000-0000DC390000}"/>
    <cellStyle name="20% - Accent4 2 3 2 5 2 2" xfId="8290" xr:uid="{00000000-0005-0000-0000-0000DD390000}"/>
    <cellStyle name="20% - Accent4 2 3 2 5 2 2 2" xfId="13013" xr:uid="{00000000-0005-0000-0000-0000DE390000}"/>
    <cellStyle name="20% - Accent4 2 3 2 5 2 2 2 2" xfId="26172" xr:uid="{00000000-0005-0000-0000-0000DF390000}"/>
    <cellStyle name="20% - Accent4 2 3 2 5 2 2 2 2 2" xfId="63510" xr:uid="{00000000-0005-0000-0000-0000E0390000}"/>
    <cellStyle name="20% - Accent4 2 3 2 5 2 2 2 3" xfId="50351" xr:uid="{00000000-0005-0000-0000-0000E1390000}"/>
    <cellStyle name="20% - Accent4 2 3 2 5 2 2 3" xfId="21449" xr:uid="{00000000-0005-0000-0000-0000E2390000}"/>
    <cellStyle name="20% - Accent4 2 3 2 5 2 2 3 2" xfId="58787" xr:uid="{00000000-0005-0000-0000-0000E3390000}"/>
    <cellStyle name="20% - Accent4 2 3 2 5 2 2 4" xfId="34468" xr:uid="{00000000-0005-0000-0000-0000E4390000}"/>
    <cellStyle name="20% - Accent4 2 3 2 5 2 2 5" xfId="45628" xr:uid="{00000000-0005-0000-0000-0000E5390000}"/>
    <cellStyle name="20% - Accent4 2 3 2 5 2 3" xfId="10653" xr:uid="{00000000-0005-0000-0000-0000E6390000}"/>
    <cellStyle name="20% - Accent4 2 3 2 5 2 3 2" xfId="23812" xr:uid="{00000000-0005-0000-0000-0000E7390000}"/>
    <cellStyle name="20% - Accent4 2 3 2 5 2 3 2 2" xfId="61150" xr:uid="{00000000-0005-0000-0000-0000E8390000}"/>
    <cellStyle name="20% - Accent4 2 3 2 5 2 3 3" xfId="37180" xr:uid="{00000000-0005-0000-0000-0000E9390000}"/>
    <cellStyle name="20% - Accent4 2 3 2 5 2 3 4" xfId="47991" xr:uid="{00000000-0005-0000-0000-0000EA390000}"/>
    <cellStyle name="20% - Accent4 2 3 2 5 2 4" xfId="5930" xr:uid="{00000000-0005-0000-0000-0000EB390000}"/>
    <cellStyle name="20% - Accent4 2 3 2 5 2 4 2" xfId="19089" xr:uid="{00000000-0005-0000-0000-0000EC390000}"/>
    <cellStyle name="20% - Accent4 2 3 2 5 2 4 2 2" xfId="56427" xr:uid="{00000000-0005-0000-0000-0000ED390000}"/>
    <cellStyle name="20% - Accent4 2 3 2 5 2 4 3" xfId="31756" xr:uid="{00000000-0005-0000-0000-0000EE390000}"/>
    <cellStyle name="20% - Accent4 2 3 2 5 2 4 4" xfId="43268" xr:uid="{00000000-0005-0000-0000-0000EF390000}"/>
    <cellStyle name="20% - Accent4 2 3 2 5 2 5" xfId="15377" xr:uid="{00000000-0005-0000-0000-0000F0390000}"/>
    <cellStyle name="20% - Accent4 2 3 2 5 2 5 2" xfId="52715" xr:uid="{00000000-0005-0000-0000-0000F1390000}"/>
    <cellStyle name="20% - Accent4 2 3 2 5 2 6" xfId="28874" xr:uid="{00000000-0005-0000-0000-0000F2390000}"/>
    <cellStyle name="20% - Accent4 2 3 2 5 2 7" xfId="39554" xr:uid="{00000000-0005-0000-0000-0000F3390000}"/>
    <cellStyle name="20% - Accent4 2 3 2 5 3" xfId="3565" xr:uid="{00000000-0005-0000-0000-0000F4390000}"/>
    <cellStyle name="20% - Accent4 2 3 2 5 3 2" xfId="11833" xr:uid="{00000000-0005-0000-0000-0000F5390000}"/>
    <cellStyle name="20% - Accent4 2 3 2 5 3 2 2" xfId="24992" xr:uid="{00000000-0005-0000-0000-0000F6390000}"/>
    <cellStyle name="20% - Accent4 2 3 2 5 3 2 2 2" xfId="62330" xr:uid="{00000000-0005-0000-0000-0000F7390000}"/>
    <cellStyle name="20% - Accent4 2 3 2 5 3 2 3" xfId="49171" xr:uid="{00000000-0005-0000-0000-0000F8390000}"/>
    <cellStyle name="20% - Accent4 2 3 2 5 3 3" xfId="7110" xr:uid="{00000000-0005-0000-0000-0000F9390000}"/>
    <cellStyle name="20% - Accent4 2 3 2 5 3 3 2" xfId="20269" xr:uid="{00000000-0005-0000-0000-0000FA390000}"/>
    <cellStyle name="20% - Accent4 2 3 2 5 3 3 2 2" xfId="57607" xr:uid="{00000000-0005-0000-0000-0000FB390000}"/>
    <cellStyle name="20% - Accent4 2 3 2 5 3 3 3" xfId="44448" xr:uid="{00000000-0005-0000-0000-0000FC390000}"/>
    <cellStyle name="20% - Accent4 2 3 2 5 3 4" xfId="16726" xr:uid="{00000000-0005-0000-0000-0000FD390000}"/>
    <cellStyle name="20% - Accent4 2 3 2 5 3 4 2" xfId="54064" xr:uid="{00000000-0005-0000-0000-0000FE390000}"/>
    <cellStyle name="20% - Accent4 2 3 2 5 3 5" xfId="33119" xr:uid="{00000000-0005-0000-0000-0000FF390000}"/>
    <cellStyle name="20% - Accent4 2 3 2 5 3 6" xfId="40903" xr:uid="{00000000-0005-0000-0000-0000003A0000}"/>
    <cellStyle name="20% - Accent4 2 3 2 5 4" xfId="9473" xr:uid="{00000000-0005-0000-0000-0000013A0000}"/>
    <cellStyle name="20% - Accent4 2 3 2 5 4 2" xfId="22632" xr:uid="{00000000-0005-0000-0000-0000023A0000}"/>
    <cellStyle name="20% - Accent4 2 3 2 5 4 2 2" xfId="59970" xr:uid="{00000000-0005-0000-0000-0000033A0000}"/>
    <cellStyle name="20% - Accent4 2 3 2 5 4 3" xfId="35831" xr:uid="{00000000-0005-0000-0000-0000043A0000}"/>
    <cellStyle name="20% - Accent4 2 3 2 5 4 4" xfId="46811" xr:uid="{00000000-0005-0000-0000-0000053A0000}"/>
    <cellStyle name="20% - Accent4 2 3 2 5 5" xfId="4750" xr:uid="{00000000-0005-0000-0000-0000063A0000}"/>
    <cellStyle name="20% - Accent4 2 3 2 5 5 2" xfId="17909" xr:uid="{00000000-0005-0000-0000-0000073A0000}"/>
    <cellStyle name="20% - Accent4 2 3 2 5 5 2 2" xfId="55247" xr:uid="{00000000-0005-0000-0000-0000083A0000}"/>
    <cellStyle name="20% - Accent4 2 3 2 5 5 3" xfId="30407" xr:uid="{00000000-0005-0000-0000-0000093A0000}"/>
    <cellStyle name="20% - Accent4 2 3 2 5 5 4" xfId="42088" xr:uid="{00000000-0005-0000-0000-00000A3A0000}"/>
    <cellStyle name="20% - Accent4 2 3 2 5 6" xfId="14197" xr:uid="{00000000-0005-0000-0000-00000B3A0000}"/>
    <cellStyle name="20% - Accent4 2 3 2 5 6 2" xfId="51535" xr:uid="{00000000-0005-0000-0000-00000C3A0000}"/>
    <cellStyle name="20% - Accent4 2 3 2 5 7" xfId="27525" xr:uid="{00000000-0005-0000-0000-00000D3A0000}"/>
    <cellStyle name="20% - Accent4 2 3 2 5 8" xfId="38374" xr:uid="{00000000-0005-0000-0000-00000E3A0000}"/>
    <cellStyle name="20% - Accent4 2 3 2 6" xfId="1205" xr:uid="{00000000-0005-0000-0000-00000F3A0000}"/>
    <cellStyle name="20% - Accent4 2 3 2 6 2" xfId="2385" xr:uid="{00000000-0005-0000-0000-0000103A0000}"/>
    <cellStyle name="20% - Accent4 2 3 2 6 2 2" xfId="8459" xr:uid="{00000000-0005-0000-0000-0000113A0000}"/>
    <cellStyle name="20% - Accent4 2 3 2 6 2 2 2" xfId="13182" xr:uid="{00000000-0005-0000-0000-0000123A0000}"/>
    <cellStyle name="20% - Accent4 2 3 2 6 2 2 2 2" xfId="26341" xr:uid="{00000000-0005-0000-0000-0000133A0000}"/>
    <cellStyle name="20% - Accent4 2 3 2 6 2 2 2 2 2" xfId="63679" xr:uid="{00000000-0005-0000-0000-0000143A0000}"/>
    <cellStyle name="20% - Accent4 2 3 2 6 2 2 2 3" xfId="50520" xr:uid="{00000000-0005-0000-0000-0000153A0000}"/>
    <cellStyle name="20% - Accent4 2 3 2 6 2 2 3" xfId="21618" xr:uid="{00000000-0005-0000-0000-0000163A0000}"/>
    <cellStyle name="20% - Accent4 2 3 2 6 2 2 3 2" xfId="58956" xr:uid="{00000000-0005-0000-0000-0000173A0000}"/>
    <cellStyle name="20% - Accent4 2 3 2 6 2 2 4" xfId="34637" xr:uid="{00000000-0005-0000-0000-0000183A0000}"/>
    <cellStyle name="20% - Accent4 2 3 2 6 2 2 5" xfId="45797" xr:uid="{00000000-0005-0000-0000-0000193A0000}"/>
    <cellStyle name="20% - Accent4 2 3 2 6 2 3" xfId="10822" xr:uid="{00000000-0005-0000-0000-00001A3A0000}"/>
    <cellStyle name="20% - Accent4 2 3 2 6 2 3 2" xfId="23981" xr:uid="{00000000-0005-0000-0000-00001B3A0000}"/>
    <cellStyle name="20% - Accent4 2 3 2 6 2 3 2 2" xfId="61319" xr:uid="{00000000-0005-0000-0000-00001C3A0000}"/>
    <cellStyle name="20% - Accent4 2 3 2 6 2 3 3" xfId="37349" xr:uid="{00000000-0005-0000-0000-00001D3A0000}"/>
    <cellStyle name="20% - Accent4 2 3 2 6 2 3 4" xfId="48160" xr:uid="{00000000-0005-0000-0000-00001E3A0000}"/>
    <cellStyle name="20% - Accent4 2 3 2 6 2 4" xfId="6099" xr:uid="{00000000-0005-0000-0000-00001F3A0000}"/>
    <cellStyle name="20% - Accent4 2 3 2 6 2 4 2" xfId="19258" xr:uid="{00000000-0005-0000-0000-0000203A0000}"/>
    <cellStyle name="20% - Accent4 2 3 2 6 2 4 2 2" xfId="56596" xr:uid="{00000000-0005-0000-0000-0000213A0000}"/>
    <cellStyle name="20% - Accent4 2 3 2 6 2 4 3" xfId="31925" xr:uid="{00000000-0005-0000-0000-0000223A0000}"/>
    <cellStyle name="20% - Accent4 2 3 2 6 2 4 4" xfId="43437" xr:uid="{00000000-0005-0000-0000-0000233A0000}"/>
    <cellStyle name="20% - Accent4 2 3 2 6 2 5" xfId="15546" xr:uid="{00000000-0005-0000-0000-0000243A0000}"/>
    <cellStyle name="20% - Accent4 2 3 2 6 2 5 2" xfId="52884" xr:uid="{00000000-0005-0000-0000-0000253A0000}"/>
    <cellStyle name="20% - Accent4 2 3 2 6 2 6" xfId="29043" xr:uid="{00000000-0005-0000-0000-0000263A0000}"/>
    <cellStyle name="20% - Accent4 2 3 2 6 2 7" xfId="39723" xr:uid="{00000000-0005-0000-0000-0000273A0000}"/>
    <cellStyle name="20% - Accent4 2 3 2 6 3" xfId="3734" xr:uid="{00000000-0005-0000-0000-0000283A0000}"/>
    <cellStyle name="20% - Accent4 2 3 2 6 3 2" xfId="12002" xr:uid="{00000000-0005-0000-0000-0000293A0000}"/>
    <cellStyle name="20% - Accent4 2 3 2 6 3 2 2" xfId="25161" xr:uid="{00000000-0005-0000-0000-00002A3A0000}"/>
    <cellStyle name="20% - Accent4 2 3 2 6 3 2 2 2" xfId="62499" xr:uid="{00000000-0005-0000-0000-00002B3A0000}"/>
    <cellStyle name="20% - Accent4 2 3 2 6 3 2 3" xfId="49340" xr:uid="{00000000-0005-0000-0000-00002C3A0000}"/>
    <cellStyle name="20% - Accent4 2 3 2 6 3 3" xfId="7279" xr:uid="{00000000-0005-0000-0000-00002D3A0000}"/>
    <cellStyle name="20% - Accent4 2 3 2 6 3 3 2" xfId="20438" xr:uid="{00000000-0005-0000-0000-00002E3A0000}"/>
    <cellStyle name="20% - Accent4 2 3 2 6 3 3 2 2" xfId="57776" xr:uid="{00000000-0005-0000-0000-00002F3A0000}"/>
    <cellStyle name="20% - Accent4 2 3 2 6 3 3 3" xfId="44617" xr:uid="{00000000-0005-0000-0000-0000303A0000}"/>
    <cellStyle name="20% - Accent4 2 3 2 6 3 4" xfId="16895" xr:uid="{00000000-0005-0000-0000-0000313A0000}"/>
    <cellStyle name="20% - Accent4 2 3 2 6 3 4 2" xfId="54233" xr:uid="{00000000-0005-0000-0000-0000323A0000}"/>
    <cellStyle name="20% - Accent4 2 3 2 6 3 5" xfId="33288" xr:uid="{00000000-0005-0000-0000-0000333A0000}"/>
    <cellStyle name="20% - Accent4 2 3 2 6 3 6" xfId="41072" xr:uid="{00000000-0005-0000-0000-0000343A0000}"/>
    <cellStyle name="20% - Accent4 2 3 2 6 4" xfId="9642" xr:uid="{00000000-0005-0000-0000-0000353A0000}"/>
    <cellStyle name="20% - Accent4 2 3 2 6 4 2" xfId="22801" xr:uid="{00000000-0005-0000-0000-0000363A0000}"/>
    <cellStyle name="20% - Accent4 2 3 2 6 4 2 2" xfId="60139" xr:uid="{00000000-0005-0000-0000-0000373A0000}"/>
    <cellStyle name="20% - Accent4 2 3 2 6 4 3" xfId="36000" xr:uid="{00000000-0005-0000-0000-0000383A0000}"/>
    <cellStyle name="20% - Accent4 2 3 2 6 4 4" xfId="46980" xr:uid="{00000000-0005-0000-0000-0000393A0000}"/>
    <cellStyle name="20% - Accent4 2 3 2 6 5" xfId="4919" xr:uid="{00000000-0005-0000-0000-00003A3A0000}"/>
    <cellStyle name="20% - Accent4 2 3 2 6 5 2" xfId="18078" xr:uid="{00000000-0005-0000-0000-00003B3A0000}"/>
    <cellStyle name="20% - Accent4 2 3 2 6 5 2 2" xfId="55416" xr:uid="{00000000-0005-0000-0000-00003C3A0000}"/>
    <cellStyle name="20% - Accent4 2 3 2 6 5 3" xfId="30576" xr:uid="{00000000-0005-0000-0000-00003D3A0000}"/>
    <cellStyle name="20% - Accent4 2 3 2 6 5 4" xfId="42257" xr:uid="{00000000-0005-0000-0000-00003E3A0000}"/>
    <cellStyle name="20% - Accent4 2 3 2 6 6" xfId="14366" xr:uid="{00000000-0005-0000-0000-00003F3A0000}"/>
    <cellStyle name="20% - Accent4 2 3 2 6 6 2" xfId="51704" xr:uid="{00000000-0005-0000-0000-0000403A0000}"/>
    <cellStyle name="20% - Accent4 2 3 2 6 7" xfId="27694" xr:uid="{00000000-0005-0000-0000-0000413A0000}"/>
    <cellStyle name="20% - Accent4 2 3 2 6 8" xfId="38543" xr:uid="{00000000-0005-0000-0000-0000423A0000}"/>
    <cellStyle name="20% - Accent4 2 3 2 7" xfId="1429" xr:uid="{00000000-0005-0000-0000-0000433A0000}"/>
    <cellStyle name="20% - Accent4 2 3 2 7 2" xfId="2778" xr:uid="{00000000-0005-0000-0000-0000443A0000}"/>
    <cellStyle name="20% - Accent4 2 3 2 7 2 2" xfId="12226" xr:uid="{00000000-0005-0000-0000-0000453A0000}"/>
    <cellStyle name="20% - Accent4 2 3 2 7 2 2 2" xfId="25385" xr:uid="{00000000-0005-0000-0000-0000463A0000}"/>
    <cellStyle name="20% - Accent4 2 3 2 7 2 2 2 2" xfId="62723" xr:uid="{00000000-0005-0000-0000-0000473A0000}"/>
    <cellStyle name="20% - Accent4 2 3 2 7 2 2 3" xfId="33681" xr:uid="{00000000-0005-0000-0000-0000483A0000}"/>
    <cellStyle name="20% - Accent4 2 3 2 7 2 2 4" xfId="49564" xr:uid="{00000000-0005-0000-0000-0000493A0000}"/>
    <cellStyle name="20% - Accent4 2 3 2 7 2 3" xfId="7503" xr:uid="{00000000-0005-0000-0000-00004A3A0000}"/>
    <cellStyle name="20% - Accent4 2 3 2 7 2 3 2" xfId="20662" xr:uid="{00000000-0005-0000-0000-00004B3A0000}"/>
    <cellStyle name="20% - Accent4 2 3 2 7 2 3 2 2" xfId="58000" xr:uid="{00000000-0005-0000-0000-00004C3A0000}"/>
    <cellStyle name="20% - Accent4 2 3 2 7 2 3 3" xfId="36393" xr:uid="{00000000-0005-0000-0000-00004D3A0000}"/>
    <cellStyle name="20% - Accent4 2 3 2 7 2 3 4" xfId="44841" xr:uid="{00000000-0005-0000-0000-00004E3A0000}"/>
    <cellStyle name="20% - Accent4 2 3 2 7 2 4" xfId="15939" xr:uid="{00000000-0005-0000-0000-00004F3A0000}"/>
    <cellStyle name="20% - Accent4 2 3 2 7 2 4 2" xfId="30969" xr:uid="{00000000-0005-0000-0000-0000503A0000}"/>
    <cellStyle name="20% - Accent4 2 3 2 7 2 4 3" xfId="53277" xr:uid="{00000000-0005-0000-0000-0000513A0000}"/>
    <cellStyle name="20% - Accent4 2 3 2 7 2 5" xfId="28087" xr:uid="{00000000-0005-0000-0000-0000523A0000}"/>
    <cellStyle name="20% - Accent4 2 3 2 7 2 6" xfId="40116" xr:uid="{00000000-0005-0000-0000-0000533A0000}"/>
    <cellStyle name="20% - Accent4 2 3 2 7 3" xfId="9866" xr:uid="{00000000-0005-0000-0000-0000543A0000}"/>
    <cellStyle name="20% - Accent4 2 3 2 7 3 2" xfId="23025" xr:uid="{00000000-0005-0000-0000-0000553A0000}"/>
    <cellStyle name="20% - Accent4 2 3 2 7 3 2 2" xfId="60363" xr:uid="{00000000-0005-0000-0000-0000563A0000}"/>
    <cellStyle name="20% - Accent4 2 3 2 7 3 3" xfId="32332" xr:uid="{00000000-0005-0000-0000-0000573A0000}"/>
    <cellStyle name="20% - Accent4 2 3 2 7 3 4" xfId="47204" xr:uid="{00000000-0005-0000-0000-0000583A0000}"/>
    <cellStyle name="20% - Accent4 2 3 2 7 4" xfId="5143" xr:uid="{00000000-0005-0000-0000-0000593A0000}"/>
    <cellStyle name="20% - Accent4 2 3 2 7 4 2" xfId="18302" xr:uid="{00000000-0005-0000-0000-00005A3A0000}"/>
    <cellStyle name="20% - Accent4 2 3 2 7 4 2 2" xfId="55640" xr:uid="{00000000-0005-0000-0000-00005B3A0000}"/>
    <cellStyle name="20% - Accent4 2 3 2 7 4 3" xfId="35044" xr:uid="{00000000-0005-0000-0000-00005C3A0000}"/>
    <cellStyle name="20% - Accent4 2 3 2 7 4 4" xfId="42481" xr:uid="{00000000-0005-0000-0000-00005D3A0000}"/>
    <cellStyle name="20% - Accent4 2 3 2 7 5" xfId="14590" xr:uid="{00000000-0005-0000-0000-00005E3A0000}"/>
    <cellStyle name="20% - Accent4 2 3 2 7 5 2" xfId="29620" xr:uid="{00000000-0005-0000-0000-00005F3A0000}"/>
    <cellStyle name="20% - Accent4 2 3 2 7 5 3" xfId="51928" xr:uid="{00000000-0005-0000-0000-0000603A0000}"/>
    <cellStyle name="20% - Accent4 2 3 2 7 6" xfId="26738" xr:uid="{00000000-0005-0000-0000-0000613A0000}"/>
    <cellStyle name="20% - Accent4 2 3 2 7 7" xfId="38767" xr:uid="{00000000-0005-0000-0000-0000623A0000}"/>
    <cellStyle name="20% - Accent4 2 3 2 8" xfId="2554" xr:uid="{00000000-0005-0000-0000-0000633A0000}"/>
    <cellStyle name="20% - Accent4 2 3 2 8 2" xfId="11046" xr:uid="{00000000-0005-0000-0000-0000643A0000}"/>
    <cellStyle name="20% - Accent4 2 3 2 8 2 2" xfId="24205" xr:uid="{00000000-0005-0000-0000-0000653A0000}"/>
    <cellStyle name="20% - Accent4 2 3 2 8 2 2 2" xfId="61543" xr:uid="{00000000-0005-0000-0000-0000663A0000}"/>
    <cellStyle name="20% - Accent4 2 3 2 8 2 3" xfId="33457" xr:uid="{00000000-0005-0000-0000-0000673A0000}"/>
    <cellStyle name="20% - Accent4 2 3 2 8 2 4" xfId="48384" xr:uid="{00000000-0005-0000-0000-0000683A0000}"/>
    <cellStyle name="20% - Accent4 2 3 2 8 3" xfId="6323" xr:uid="{00000000-0005-0000-0000-0000693A0000}"/>
    <cellStyle name="20% - Accent4 2 3 2 8 3 2" xfId="19482" xr:uid="{00000000-0005-0000-0000-00006A3A0000}"/>
    <cellStyle name="20% - Accent4 2 3 2 8 3 2 2" xfId="56820" xr:uid="{00000000-0005-0000-0000-00006B3A0000}"/>
    <cellStyle name="20% - Accent4 2 3 2 8 3 3" xfId="36169" xr:uid="{00000000-0005-0000-0000-00006C3A0000}"/>
    <cellStyle name="20% - Accent4 2 3 2 8 3 4" xfId="43661" xr:uid="{00000000-0005-0000-0000-00006D3A0000}"/>
    <cellStyle name="20% - Accent4 2 3 2 8 4" xfId="15715" xr:uid="{00000000-0005-0000-0000-00006E3A0000}"/>
    <cellStyle name="20% - Accent4 2 3 2 8 4 2" xfId="30745" xr:uid="{00000000-0005-0000-0000-00006F3A0000}"/>
    <cellStyle name="20% - Accent4 2 3 2 8 4 3" xfId="53053" xr:uid="{00000000-0005-0000-0000-0000703A0000}"/>
    <cellStyle name="20% - Accent4 2 3 2 8 5" xfId="27863" xr:uid="{00000000-0005-0000-0000-0000713A0000}"/>
    <cellStyle name="20% - Accent4 2 3 2 8 6" xfId="39892" xr:uid="{00000000-0005-0000-0000-0000723A0000}"/>
    <cellStyle name="20% - Accent4 2 3 2 9" xfId="8686" xr:uid="{00000000-0005-0000-0000-0000733A0000}"/>
    <cellStyle name="20% - Accent4 2 3 2 9 2" xfId="21845" xr:uid="{00000000-0005-0000-0000-0000743A0000}"/>
    <cellStyle name="20% - Accent4 2 3 2 9 2 2" xfId="59183" xr:uid="{00000000-0005-0000-0000-0000753A0000}"/>
    <cellStyle name="20% - Accent4 2 3 2 9 3" xfId="29396" xr:uid="{00000000-0005-0000-0000-0000763A0000}"/>
    <cellStyle name="20% - Accent4 2 3 2 9 4" xfId="46024" xr:uid="{00000000-0005-0000-0000-0000773A0000}"/>
    <cellStyle name="20% - Accent4 2 3 3" xfId="556" xr:uid="{00000000-0005-0000-0000-0000783A0000}"/>
    <cellStyle name="20% - Accent4 2 3 3 2" xfId="1738" xr:uid="{00000000-0005-0000-0000-0000793A0000}"/>
    <cellStyle name="20% - Accent4 2 3 3 2 2" xfId="7812" xr:uid="{00000000-0005-0000-0000-00007A3A0000}"/>
    <cellStyle name="20% - Accent4 2 3 3 2 2 2" xfId="12535" xr:uid="{00000000-0005-0000-0000-00007B3A0000}"/>
    <cellStyle name="20% - Accent4 2 3 3 2 2 2 2" xfId="25694" xr:uid="{00000000-0005-0000-0000-00007C3A0000}"/>
    <cellStyle name="20% - Accent4 2 3 3 2 2 2 2 2" xfId="63032" xr:uid="{00000000-0005-0000-0000-00007D3A0000}"/>
    <cellStyle name="20% - Accent4 2 3 3 2 2 2 3" xfId="49873" xr:uid="{00000000-0005-0000-0000-00007E3A0000}"/>
    <cellStyle name="20% - Accent4 2 3 3 2 2 3" xfId="20971" xr:uid="{00000000-0005-0000-0000-00007F3A0000}"/>
    <cellStyle name="20% - Accent4 2 3 3 2 2 3 2" xfId="58309" xr:uid="{00000000-0005-0000-0000-0000803A0000}"/>
    <cellStyle name="20% - Accent4 2 3 3 2 2 4" xfId="33990" xr:uid="{00000000-0005-0000-0000-0000813A0000}"/>
    <cellStyle name="20% - Accent4 2 3 3 2 2 5" xfId="45150" xr:uid="{00000000-0005-0000-0000-0000823A0000}"/>
    <cellStyle name="20% - Accent4 2 3 3 2 3" xfId="10175" xr:uid="{00000000-0005-0000-0000-0000833A0000}"/>
    <cellStyle name="20% - Accent4 2 3 3 2 3 2" xfId="23334" xr:uid="{00000000-0005-0000-0000-0000843A0000}"/>
    <cellStyle name="20% - Accent4 2 3 3 2 3 2 2" xfId="60672" xr:uid="{00000000-0005-0000-0000-0000853A0000}"/>
    <cellStyle name="20% - Accent4 2 3 3 2 3 3" xfId="36702" xr:uid="{00000000-0005-0000-0000-0000863A0000}"/>
    <cellStyle name="20% - Accent4 2 3 3 2 3 4" xfId="47513" xr:uid="{00000000-0005-0000-0000-0000873A0000}"/>
    <cellStyle name="20% - Accent4 2 3 3 2 4" xfId="5452" xr:uid="{00000000-0005-0000-0000-0000883A0000}"/>
    <cellStyle name="20% - Accent4 2 3 3 2 4 2" xfId="18611" xr:uid="{00000000-0005-0000-0000-0000893A0000}"/>
    <cellStyle name="20% - Accent4 2 3 3 2 4 2 2" xfId="55949" xr:uid="{00000000-0005-0000-0000-00008A3A0000}"/>
    <cellStyle name="20% - Accent4 2 3 3 2 4 3" xfId="31278" xr:uid="{00000000-0005-0000-0000-00008B3A0000}"/>
    <cellStyle name="20% - Accent4 2 3 3 2 4 4" xfId="42790" xr:uid="{00000000-0005-0000-0000-00008C3A0000}"/>
    <cellStyle name="20% - Accent4 2 3 3 2 5" xfId="14899" xr:uid="{00000000-0005-0000-0000-00008D3A0000}"/>
    <cellStyle name="20% - Accent4 2 3 3 2 5 2" xfId="52237" xr:uid="{00000000-0005-0000-0000-00008E3A0000}"/>
    <cellStyle name="20% - Accent4 2 3 3 2 6" xfId="28396" xr:uid="{00000000-0005-0000-0000-00008F3A0000}"/>
    <cellStyle name="20% - Accent4 2 3 3 2 7" xfId="39076" xr:uid="{00000000-0005-0000-0000-0000903A0000}"/>
    <cellStyle name="20% - Accent4 2 3 3 3" xfId="3087" xr:uid="{00000000-0005-0000-0000-0000913A0000}"/>
    <cellStyle name="20% - Accent4 2 3 3 3 2" xfId="11355" xr:uid="{00000000-0005-0000-0000-0000923A0000}"/>
    <cellStyle name="20% - Accent4 2 3 3 3 2 2" xfId="24514" xr:uid="{00000000-0005-0000-0000-0000933A0000}"/>
    <cellStyle name="20% - Accent4 2 3 3 3 2 2 2" xfId="61852" xr:uid="{00000000-0005-0000-0000-0000943A0000}"/>
    <cellStyle name="20% - Accent4 2 3 3 3 2 3" xfId="48693" xr:uid="{00000000-0005-0000-0000-0000953A0000}"/>
    <cellStyle name="20% - Accent4 2 3 3 3 3" xfId="6632" xr:uid="{00000000-0005-0000-0000-0000963A0000}"/>
    <cellStyle name="20% - Accent4 2 3 3 3 3 2" xfId="19791" xr:uid="{00000000-0005-0000-0000-0000973A0000}"/>
    <cellStyle name="20% - Accent4 2 3 3 3 3 2 2" xfId="57129" xr:uid="{00000000-0005-0000-0000-0000983A0000}"/>
    <cellStyle name="20% - Accent4 2 3 3 3 3 3" xfId="43970" xr:uid="{00000000-0005-0000-0000-0000993A0000}"/>
    <cellStyle name="20% - Accent4 2 3 3 3 4" xfId="16248" xr:uid="{00000000-0005-0000-0000-00009A3A0000}"/>
    <cellStyle name="20% - Accent4 2 3 3 3 4 2" xfId="53586" xr:uid="{00000000-0005-0000-0000-00009B3A0000}"/>
    <cellStyle name="20% - Accent4 2 3 3 3 5" xfId="32641" xr:uid="{00000000-0005-0000-0000-00009C3A0000}"/>
    <cellStyle name="20% - Accent4 2 3 3 3 6" xfId="40425" xr:uid="{00000000-0005-0000-0000-00009D3A0000}"/>
    <cellStyle name="20% - Accent4 2 3 3 4" xfId="8995" xr:uid="{00000000-0005-0000-0000-00009E3A0000}"/>
    <cellStyle name="20% - Accent4 2 3 3 4 2" xfId="22154" xr:uid="{00000000-0005-0000-0000-00009F3A0000}"/>
    <cellStyle name="20% - Accent4 2 3 3 4 2 2" xfId="59492" xr:uid="{00000000-0005-0000-0000-0000A03A0000}"/>
    <cellStyle name="20% - Accent4 2 3 3 4 3" xfId="35353" xr:uid="{00000000-0005-0000-0000-0000A13A0000}"/>
    <cellStyle name="20% - Accent4 2 3 3 4 4" xfId="46333" xr:uid="{00000000-0005-0000-0000-0000A23A0000}"/>
    <cellStyle name="20% - Accent4 2 3 3 5" xfId="4272" xr:uid="{00000000-0005-0000-0000-0000A33A0000}"/>
    <cellStyle name="20% - Accent4 2 3 3 5 2" xfId="17431" xr:uid="{00000000-0005-0000-0000-0000A43A0000}"/>
    <cellStyle name="20% - Accent4 2 3 3 5 2 2" xfId="54769" xr:uid="{00000000-0005-0000-0000-0000A53A0000}"/>
    <cellStyle name="20% - Accent4 2 3 3 5 3" xfId="29929" xr:uid="{00000000-0005-0000-0000-0000A63A0000}"/>
    <cellStyle name="20% - Accent4 2 3 3 5 4" xfId="41610" xr:uid="{00000000-0005-0000-0000-0000A73A0000}"/>
    <cellStyle name="20% - Accent4 2 3 3 6" xfId="13719" xr:uid="{00000000-0005-0000-0000-0000A83A0000}"/>
    <cellStyle name="20% - Accent4 2 3 3 6 2" xfId="51057" xr:uid="{00000000-0005-0000-0000-0000A93A0000}"/>
    <cellStyle name="20% - Accent4 2 3 3 7" xfId="27047" xr:uid="{00000000-0005-0000-0000-0000AA3A0000}"/>
    <cellStyle name="20% - Accent4 2 3 3 8" xfId="37896" xr:uid="{00000000-0005-0000-0000-0000AB3A0000}"/>
    <cellStyle name="20% - Accent4 2 3 4" xfId="359" xr:uid="{00000000-0005-0000-0000-0000AC3A0000}"/>
    <cellStyle name="20% - Accent4 2 3 4 2" xfId="1541" xr:uid="{00000000-0005-0000-0000-0000AD3A0000}"/>
    <cellStyle name="20% - Accent4 2 3 4 2 2" xfId="7615" xr:uid="{00000000-0005-0000-0000-0000AE3A0000}"/>
    <cellStyle name="20% - Accent4 2 3 4 2 2 2" xfId="12338" xr:uid="{00000000-0005-0000-0000-0000AF3A0000}"/>
    <cellStyle name="20% - Accent4 2 3 4 2 2 2 2" xfId="25497" xr:uid="{00000000-0005-0000-0000-0000B03A0000}"/>
    <cellStyle name="20% - Accent4 2 3 4 2 2 2 2 2" xfId="62835" xr:uid="{00000000-0005-0000-0000-0000B13A0000}"/>
    <cellStyle name="20% - Accent4 2 3 4 2 2 2 3" xfId="49676" xr:uid="{00000000-0005-0000-0000-0000B23A0000}"/>
    <cellStyle name="20% - Accent4 2 3 4 2 2 3" xfId="20774" xr:uid="{00000000-0005-0000-0000-0000B33A0000}"/>
    <cellStyle name="20% - Accent4 2 3 4 2 2 3 2" xfId="58112" xr:uid="{00000000-0005-0000-0000-0000B43A0000}"/>
    <cellStyle name="20% - Accent4 2 3 4 2 2 4" xfId="33793" xr:uid="{00000000-0005-0000-0000-0000B53A0000}"/>
    <cellStyle name="20% - Accent4 2 3 4 2 2 5" xfId="44953" xr:uid="{00000000-0005-0000-0000-0000B63A0000}"/>
    <cellStyle name="20% - Accent4 2 3 4 2 3" xfId="9978" xr:uid="{00000000-0005-0000-0000-0000B73A0000}"/>
    <cellStyle name="20% - Accent4 2 3 4 2 3 2" xfId="23137" xr:uid="{00000000-0005-0000-0000-0000B83A0000}"/>
    <cellStyle name="20% - Accent4 2 3 4 2 3 2 2" xfId="60475" xr:uid="{00000000-0005-0000-0000-0000B93A0000}"/>
    <cellStyle name="20% - Accent4 2 3 4 2 3 3" xfId="36505" xr:uid="{00000000-0005-0000-0000-0000BA3A0000}"/>
    <cellStyle name="20% - Accent4 2 3 4 2 3 4" xfId="47316" xr:uid="{00000000-0005-0000-0000-0000BB3A0000}"/>
    <cellStyle name="20% - Accent4 2 3 4 2 4" xfId="5255" xr:uid="{00000000-0005-0000-0000-0000BC3A0000}"/>
    <cellStyle name="20% - Accent4 2 3 4 2 4 2" xfId="18414" xr:uid="{00000000-0005-0000-0000-0000BD3A0000}"/>
    <cellStyle name="20% - Accent4 2 3 4 2 4 2 2" xfId="55752" xr:uid="{00000000-0005-0000-0000-0000BE3A0000}"/>
    <cellStyle name="20% - Accent4 2 3 4 2 4 3" xfId="31081" xr:uid="{00000000-0005-0000-0000-0000BF3A0000}"/>
    <cellStyle name="20% - Accent4 2 3 4 2 4 4" xfId="42593" xr:uid="{00000000-0005-0000-0000-0000C03A0000}"/>
    <cellStyle name="20% - Accent4 2 3 4 2 5" xfId="14702" xr:uid="{00000000-0005-0000-0000-0000C13A0000}"/>
    <cellStyle name="20% - Accent4 2 3 4 2 5 2" xfId="52040" xr:uid="{00000000-0005-0000-0000-0000C23A0000}"/>
    <cellStyle name="20% - Accent4 2 3 4 2 6" xfId="28199" xr:uid="{00000000-0005-0000-0000-0000C33A0000}"/>
    <cellStyle name="20% - Accent4 2 3 4 2 7" xfId="38879" xr:uid="{00000000-0005-0000-0000-0000C43A0000}"/>
    <cellStyle name="20% - Accent4 2 3 4 3" xfId="2890" xr:uid="{00000000-0005-0000-0000-0000C53A0000}"/>
    <cellStyle name="20% - Accent4 2 3 4 3 2" xfId="11158" xr:uid="{00000000-0005-0000-0000-0000C63A0000}"/>
    <cellStyle name="20% - Accent4 2 3 4 3 2 2" xfId="24317" xr:uid="{00000000-0005-0000-0000-0000C73A0000}"/>
    <cellStyle name="20% - Accent4 2 3 4 3 2 2 2" xfId="61655" xr:uid="{00000000-0005-0000-0000-0000C83A0000}"/>
    <cellStyle name="20% - Accent4 2 3 4 3 2 3" xfId="48496" xr:uid="{00000000-0005-0000-0000-0000C93A0000}"/>
    <cellStyle name="20% - Accent4 2 3 4 3 3" xfId="6435" xr:uid="{00000000-0005-0000-0000-0000CA3A0000}"/>
    <cellStyle name="20% - Accent4 2 3 4 3 3 2" xfId="19594" xr:uid="{00000000-0005-0000-0000-0000CB3A0000}"/>
    <cellStyle name="20% - Accent4 2 3 4 3 3 2 2" xfId="56932" xr:uid="{00000000-0005-0000-0000-0000CC3A0000}"/>
    <cellStyle name="20% - Accent4 2 3 4 3 3 3" xfId="43773" xr:uid="{00000000-0005-0000-0000-0000CD3A0000}"/>
    <cellStyle name="20% - Accent4 2 3 4 3 4" xfId="16051" xr:uid="{00000000-0005-0000-0000-0000CE3A0000}"/>
    <cellStyle name="20% - Accent4 2 3 4 3 4 2" xfId="53389" xr:uid="{00000000-0005-0000-0000-0000CF3A0000}"/>
    <cellStyle name="20% - Accent4 2 3 4 3 5" xfId="32444" xr:uid="{00000000-0005-0000-0000-0000D03A0000}"/>
    <cellStyle name="20% - Accent4 2 3 4 3 6" xfId="40228" xr:uid="{00000000-0005-0000-0000-0000D13A0000}"/>
    <cellStyle name="20% - Accent4 2 3 4 4" xfId="8798" xr:uid="{00000000-0005-0000-0000-0000D23A0000}"/>
    <cellStyle name="20% - Accent4 2 3 4 4 2" xfId="21957" xr:uid="{00000000-0005-0000-0000-0000D33A0000}"/>
    <cellStyle name="20% - Accent4 2 3 4 4 2 2" xfId="59295" xr:uid="{00000000-0005-0000-0000-0000D43A0000}"/>
    <cellStyle name="20% - Accent4 2 3 4 4 3" xfId="35156" xr:uid="{00000000-0005-0000-0000-0000D53A0000}"/>
    <cellStyle name="20% - Accent4 2 3 4 4 4" xfId="46136" xr:uid="{00000000-0005-0000-0000-0000D63A0000}"/>
    <cellStyle name="20% - Accent4 2 3 4 5" xfId="4075" xr:uid="{00000000-0005-0000-0000-0000D73A0000}"/>
    <cellStyle name="20% - Accent4 2 3 4 5 2" xfId="17234" xr:uid="{00000000-0005-0000-0000-0000D83A0000}"/>
    <cellStyle name="20% - Accent4 2 3 4 5 2 2" xfId="54572" xr:uid="{00000000-0005-0000-0000-0000D93A0000}"/>
    <cellStyle name="20% - Accent4 2 3 4 5 3" xfId="29732" xr:uid="{00000000-0005-0000-0000-0000DA3A0000}"/>
    <cellStyle name="20% - Accent4 2 3 4 5 4" xfId="41413" xr:uid="{00000000-0005-0000-0000-0000DB3A0000}"/>
    <cellStyle name="20% - Accent4 2 3 4 6" xfId="13522" xr:uid="{00000000-0005-0000-0000-0000DC3A0000}"/>
    <cellStyle name="20% - Accent4 2 3 4 6 2" xfId="50860" xr:uid="{00000000-0005-0000-0000-0000DD3A0000}"/>
    <cellStyle name="20% - Accent4 2 3 4 7" xfId="26850" xr:uid="{00000000-0005-0000-0000-0000DE3A0000}"/>
    <cellStyle name="20% - Accent4 2 3 4 8" xfId="37699" xr:uid="{00000000-0005-0000-0000-0000DF3A0000}"/>
    <cellStyle name="20% - Accent4 2 3 5" xfId="780" xr:uid="{00000000-0005-0000-0000-0000E03A0000}"/>
    <cellStyle name="20% - Accent4 2 3 5 2" xfId="1962" xr:uid="{00000000-0005-0000-0000-0000E13A0000}"/>
    <cellStyle name="20% - Accent4 2 3 5 2 2" xfId="8036" xr:uid="{00000000-0005-0000-0000-0000E23A0000}"/>
    <cellStyle name="20% - Accent4 2 3 5 2 2 2" xfId="12759" xr:uid="{00000000-0005-0000-0000-0000E33A0000}"/>
    <cellStyle name="20% - Accent4 2 3 5 2 2 2 2" xfId="25918" xr:uid="{00000000-0005-0000-0000-0000E43A0000}"/>
    <cellStyle name="20% - Accent4 2 3 5 2 2 2 2 2" xfId="63256" xr:uid="{00000000-0005-0000-0000-0000E53A0000}"/>
    <cellStyle name="20% - Accent4 2 3 5 2 2 2 3" xfId="50097" xr:uid="{00000000-0005-0000-0000-0000E63A0000}"/>
    <cellStyle name="20% - Accent4 2 3 5 2 2 3" xfId="21195" xr:uid="{00000000-0005-0000-0000-0000E73A0000}"/>
    <cellStyle name="20% - Accent4 2 3 5 2 2 3 2" xfId="58533" xr:uid="{00000000-0005-0000-0000-0000E83A0000}"/>
    <cellStyle name="20% - Accent4 2 3 5 2 2 4" xfId="34214" xr:uid="{00000000-0005-0000-0000-0000E93A0000}"/>
    <cellStyle name="20% - Accent4 2 3 5 2 2 5" xfId="45374" xr:uid="{00000000-0005-0000-0000-0000EA3A0000}"/>
    <cellStyle name="20% - Accent4 2 3 5 2 3" xfId="10399" xr:uid="{00000000-0005-0000-0000-0000EB3A0000}"/>
    <cellStyle name="20% - Accent4 2 3 5 2 3 2" xfId="23558" xr:uid="{00000000-0005-0000-0000-0000EC3A0000}"/>
    <cellStyle name="20% - Accent4 2 3 5 2 3 2 2" xfId="60896" xr:uid="{00000000-0005-0000-0000-0000ED3A0000}"/>
    <cellStyle name="20% - Accent4 2 3 5 2 3 3" xfId="36926" xr:uid="{00000000-0005-0000-0000-0000EE3A0000}"/>
    <cellStyle name="20% - Accent4 2 3 5 2 3 4" xfId="47737" xr:uid="{00000000-0005-0000-0000-0000EF3A0000}"/>
    <cellStyle name="20% - Accent4 2 3 5 2 4" xfId="5676" xr:uid="{00000000-0005-0000-0000-0000F03A0000}"/>
    <cellStyle name="20% - Accent4 2 3 5 2 4 2" xfId="18835" xr:uid="{00000000-0005-0000-0000-0000F13A0000}"/>
    <cellStyle name="20% - Accent4 2 3 5 2 4 2 2" xfId="56173" xr:uid="{00000000-0005-0000-0000-0000F23A0000}"/>
    <cellStyle name="20% - Accent4 2 3 5 2 4 3" xfId="31502" xr:uid="{00000000-0005-0000-0000-0000F33A0000}"/>
    <cellStyle name="20% - Accent4 2 3 5 2 4 4" xfId="43014" xr:uid="{00000000-0005-0000-0000-0000F43A0000}"/>
    <cellStyle name="20% - Accent4 2 3 5 2 5" xfId="15123" xr:uid="{00000000-0005-0000-0000-0000F53A0000}"/>
    <cellStyle name="20% - Accent4 2 3 5 2 5 2" xfId="52461" xr:uid="{00000000-0005-0000-0000-0000F63A0000}"/>
    <cellStyle name="20% - Accent4 2 3 5 2 6" xfId="28620" xr:uid="{00000000-0005-0000-0000-0000F73A0000}"/>
    <cellStyle name="20% - Accent4 2 3 5 2 7" xfId="39300" xr:uid="{00000000-0005-0000-0000-0000F83A0000}"/>
    <cellStyle name="20% - Accent4 2 3 5 3" xfId="3311" xr:uid="{00000000-0005-0000-0000-0000F93A0000}"/>
    <cellStyle name="20% - Accent4 2 3 5 3 2" xfId="11579" xr:uid="{00000000-0005-0000-0000-0000FA3A0000}"/>
    <cellStyle name="20% - Accent4 2 3 5 3 2 2" xfId="24738" xr:uid="{00000000-0005-0000-0000-0000FB3A0000}"/>
    <cellStyle name="20% - Accent4 2 3 5 3 2 2 2" xfId="62076" xr:uid="{00000000-0005-0000-0000-0000FC3A0000}"/>
    <cellStyle name="20% - Accent4 2 3 5 3 2 3" xfId="48917" xr:uid="{00000000-0005-0000-0000-0000FD3A0000}"/>
    <cellStyle name="20% - Accent4 2 3 5 3 3" xfId="6856" xr:uid="{00000000-0005-0000-0000-0000FE3A0000}"/>
    <cellStyle name="20% - Accent4 2 3 5 3 3 2" xfId="20015" xr:uid="{00000000-0005-0000-0000-0000FF3A0000}"/>
    <cellStyle name="20% - Accent4 2 3 5 3 3 2 2" xfId="57353" xr:uid="{00000000-0005-0000-0000-0000003B0000}"/>
    <cellStyle name="20% - Accent4 2 3 5 3 3 3" xfId="44194" xr:uid="{00000000-0005-0000-0000-0000013B0000}"/>
    <cellStyle name="20% - Accent4 2 3 5 3 4" xfId="16472" xr:uid="{00000000-0005-0000-0000-0000023B0000}"/>
    <cellStyle name="20% - Accent4 2 3 5 3 4 2" xfId="53810" xr:uid="{00000000-0005-0000-0000-0000033B0000}"/>
    <cellStyle name="20% - Accent4 2 3 5 3 5" xfId="32865" xr:uid="{00000000-0005-0000-0000-0000043B0000}"/>
    <cellStyle name="20% - Accent4 2 3 5 3 6" xfId="40649" xr:uid="{00000000-0005-0000-0000-0000053B0000}"/>
    <cellStyle name="20% - Accent4 2 3 5 4" xfId="9219" xr:uid="{00000000-0005-0000-0000-0000063B0000}"/>
    <cellStyle name="20% - Accent4 2 3 5 4 2" xfId="22378" xr:uid="{00000000-0005-0000-0000-0000073B0000}"/>
    <cellStyle name="20% - Accent4 2 3 5 4 2 2" xfId="59716" xr:uid="{00000000-0005-0000-0000-0000083B0000}"/>
    <cellStyle name="20% - Accent4 2 3 5 4 3" xfId="35577" xr:uid="{00000000-0005-0000-0000-0000093B0000}"/>
    <cellStyle name="20% - Accent4 2 3 5 4 4" xfId="46557" xr:uid="{00000000-0005-0000-0000-00000A3B0000}"/>
    <cellStyle name="20% - Accent4 2 3 5 5" xfId="4496" xr:uid="{00000000-0005-0000-0000-00000B3B0000}"/>
    <cellStyle name="20% - Accent4 2 3 5 5 2" xfId="17655" xr:uid="{00000000-0005-0000-0000-00000C3B0000}"/>
    <cellStyle name="20% - Accent4 2 3 5 5 2 2" xfId="54993" xr:uid="{00000000-0005-0000-0000-00000D3B0000}"/>
    <cellStyle name="20% - Accent4 2 3 5 5 3" xfId="30153" xr:uid="{00000000-0005-0000-0000-00000E3B0000}"/>
    <cellStyle name="20% - Accent4 2 3 5 5 4" xfId="41834" xr:uid="{00000000-0005-0000-0000-00000F3B0000}"/>
    <cellStyle name="20% - Accent4 2 3 5 6" xfId="13943" xr:uid="{00000000-0005-0000-0000-0000103B0000}"/>
    <cellStyle name="20% - Accent4 2 3 5 6 2" xfId="51281" xr:uid="{00000000-0005-0000-0000-0000113B0000}"/>
    <cellStyle name="20% - Accent4 2 3 5 7" xfId="27271" xr:uid="{00000000-0005-0000-0000-0000123B0000}"/>
    <cellStyle name="20% - Accent4 2 3 5 8" xfId="38120" xr:uid="{00000000-0005-0000-0000-0000133B0000}"/>
    <cellStyle name="20% - Accent4 2 3 6" xfId="949" xr:uid="{00000000-0005-0000-0000-0000143B0000}"/>
    <cellStyle name="20% - Accent4 2 3 6 2" xfId="2131" xr:uid="{00000000-0005-0000-0000-0000153B0000}"/>
    <cellStyle name="20% - Accent4 2 3 6 2 2" xfId="8205" xr:uid="{00000000-0005-0000-0000-0000163B0000}"/>
    <cellStyle name="20% - Accent4 2 3 6 2 2 2" xfId="12928" xr:uid="{00000000-0005-0000-0000-0000173B0000}"/>
    <cellStyle name="20% - Accent4 2 3 6 2 2 2 2" xfId="26087" xr:uid="{00000000-0005-0000-0000-0000183B0000}"/>
    <cellStyle name="20% - Accent4 2 3 6 2 2 2 2 2" xfId="63425" xr:uid="{00000000-0005-0000-0000-0000193B0000}"/>
    <cellStyle name="20% - Accent4 2 3 6 2 2 2 3" xfId="50266" xr:uid="{00000000-0005-0000-0000-00001A3B0000}"/>
    <cellStyle name="20% - Accent4 2 3 6 2 2 3" xfId="21364" xr:uid="{00000000-0005-0000-0000-00001B3B0000}"/>
    <cellStyle name="20% - Accent4 2 3 6 2 2 3 2" xfId="58702" xr:uid="{00000000-0005-0000-0000-00001C3B0000}"/>
    <cellStyle name="20% - Accent4 2 3 6 2 2 4" xfId="34383" xr:uid="{00000000-0005-0000-0000-00001D3B0000}"/>
    <cellStyle name="20% - Accent4 2 3 6 2 2 5" xfId="45543" xr:uid="{00000000-0005-0000-0000-00001E3B0000}"/>
    <cellStyle name="20% - Accent4 2 3 6 2 3" xfId="10568" xr:uid="{00000000-0005-0000-0000-00001F3B0000}"/>
    <cellStyle name="20% - Accent4 2 3 6 2 3 2" xfId="23727" xr:uid="{00000000-0005-0000-0000-0000203B0000}"/>
    <cellStyle name="20% - Accent4 2 3 6 2 3 2 2" xfId="61065" xr:uid="{00000000-0005-0000-0000-0000213B0000}"/>
    <cellStyle name="20% - Accent4 2 3 6 2 3 3" xfId="37095" xr:uid="{00000000-0005-0000-0000-0000223B0000}"/>
    <cellStyle name="20% - Accent4 2 3 6 2 3 4" xfId="47906" xr:uid="{00000000-0005-0000-0000-0000233B0000}"/>
    <cellStyle name="20% - Accent4 2 3 6 2 4" xfId="5845" xr:uid="{00000000-0005-0000-0000-0000243B0000}"/>
    <cellStyle name="20% - Accent4 2 3 6 2 4 2" xfId="19004" xr:uid="{00000000-0005-0000-0000-0000253B0000}"/>
    <cellStyle name="20% - Accent4 2 3 6 2 4 2 2" xfId="56342" xr:uid="{00000000-0005-0000-0000-0000263B0000}"/>
    <cellStyle name="20% - Accent4 2 3 6 2 4 3" xfId="31671" xr:uid="{00000000-0005-0000-0000-0000273B0000}"/>
    <cellStyle name="20% - Accent4 2 3 6 2 4 4" xfId="43183" xr:uid="{00000000-0005-0000-0000-0000283B0000}"/>
    <cellStyle name="20% - Accent4 2 3 6 2 5" xfId="15292" xr:uid="{00000000-0005-0000-0000-0000293B0000}"/>
    <cellStyle name="20% - Accent4 2 3 6 2 5 2" xfId="52630" xr:uid="{00000000-0005-0000-0000-00002A3B0000}"/>
    <cellStyle name="20% - Accent4 2 3 6 2 6" xfId="28789" xr:uid="{00000000-0005-0000-0000-00002B3B0000}"/>
    <cellStyle name="20% - Accent4 2 3 6 2 7" xfId="39469" xr:uid="{00000000-0005-0000-0000-00002C3B0000}"/>
    <cellStyle name="20% - Accent4 2 3 6 3" xfId="3480" xr:uid="{00000000-0005-0000-0000-00002D3B0000}"/>
    <cellStyle name="20% - Accent4 2 3 6 3 2" xfId="11748" xr:uid="{00000000-0005-0000-0000-00002E3B0000}"/>
    <cellStyle name="20% - Accent4 2 3 6 3 2 2" xfId="24907" xr:uid="{00000000-0005-0000-0000-00002F3B0000}"/>
    <cellStyle name="20% - Accent4 2 3 6 3 2 2 2" xfId="62245" xr:uid="{00000000-0005-0000-0000-0000303B0000}"/>
    <cellStyle name="20% - Accent4 2 3 6 3 2 3" xfId="49086" xr:uid="{00000000-0005-0000-0000-0000313B0000}"/>
    <cellStyle name="20% - Accent4 2 3 6 3 3" xfId="7025" xr:uid="{00000000-0005-0000-0000-0000323B0000}"/>
    <cellStyle name="20% - Accent4 2 3 6 3 3 2" xfId="20184" xr:uid="{00000000-0005-0000-0000-0000333B0000}"/>
    <cellStyle name="20% - Accent4 2 3 6 3 3 2 2" xfId="57522" xr:uid="{00000000-0005-0000-0000-0000343B0000}"/>
    <cellStyle name="20% - Accent4 2 3 6 3 3 3" xfId="44363" xr:uid="{00000000-0005-0000-0000-0000353B0000}"/>
    <cellStyle name="20% - Accent4 2 3 6 3 4" xfId="16641" xr:uid="{00000000-0005-0000-0000-0000363B0000}"/>
    <cellStyle name="20% - Accent4 2 3 6 3 4 2" xfId="53979" xr:uid="{00000000-0005-0000-0000-0000373B0000}"/>
    <cellStyle name="20% - Accent4 2 3 6 3 5" xfId="33034" xr:uid="{00000000-0005-0000-0000-0000383B0000}"/>
    <cellStyle name="20% - Accent4 2 3 6 3 6" xfId="40818" xr:uid="{00000000-0005-0000-0000-0000393B0000}"/>
    <cellStyle name="20% - Accent4 2 3 6 4" xfId="9388" xr:uid="{00000000-0005-0000-0000-00003A3B0000}"/>
    <cellStyle name="20% - Accent4 2 3 6 4 2" xfId="22547" xr:uid="{00000000-0005-0000-0000-00003B3B0000}"/>
    <cellStyle name="20% - Accent4 2 3 6 4 2 2" xfId="59885" xr:uid="{00000000-0005-0000-0000-00003C3B0000}"/>
    <cellStyle name="20% - Accent4 2 3 6 4 3" xfId="35746" xr:uid="{00000000-0005-0000-0000-00003D3B0000}"/>
    <cellStyle name="20% - Accent4 2 3 6 4 4" xfId="46726" xr:uid="{00000000-0005-0000-0000-00003E3B0000}"/>
    <cellStyle name="20% - Accent4 2 3 6 5" xfId="4665" xr:uid="{00000000-0005-0000-0000-00003F3B0000}"/>
    <cellStyle name="20% - Accent4 2 3 6 5 2" xfId="17824" xr:uid="{00000000-0005-0000-0000-0000403B0000}"/>
    <cellStyle name="20% - Accent4 2 3 6 5 2 2" xfId="55162" xr:uid="{00000000-0005-0000-0000-0000413B0000}"/>
    <cellStyle name="20% - Accent4 2 3 6 5 3" xfId="30322" xr:uid="{00000000-0005-0000-0000-0000423B0000}"/>
    <cellStyle name="20% - Accent4 2 3 6 5 4" xfId="42003" xr:uid="{00000000-0005-0000-0000-0000433B0000}"/>
    <cellStyle name="20% - Accent4 2 3 6 6" xfId="14112" xr:uid="{00000000-0005-0000-0000-0000443B0000}"/>
    <cellStyle name="20% - Accent4 2 3 6 6 2" xfId="51450" xr:uid="{00000000-0005-0000-0000-0000453B0000}"/>
    <cellStyle name="20% - Accent4 2 3 6 7" xfId="27440" xr:uid="{00000000-0005-0000-0000-0000463B0000}"/>
    <cellStyle name="20% - Accent4 2 3 6 8" xfId="38289" xr:uid="{00000000-0005-0000-0000-0000473B0000}"/>
    <cellStyle name="20% - Accent4 2 3 7" xfId="1120" xr:uid="{00000000-0005-0000-0000-0000483B0000}"/>
    <cellStyle name="20% - Accent4 2 3 7 2" xfId="2300" xr:uid="{00000000-0005-0000-0000-0000493B0000}"/>
    <cellStyle name="20% - Accent4 2 3 7 2 2" xfId="8374" xr:uid="{00000000-0005-0000-0000-00004A3B0000}"/>
    <cellStyle name="20% - Accent4 2 3 7 2 2 2" xfId="13097" xr:uid="{00000000-0005-0000-0000-00004B3B0000}"/>
    <cellStyle name="20% - Accent4 2 3 7 2 2 2 2" xfId="26256" xr:uid="{00000000-0005-0000-0000-00004C3B0000}"/>
    <cellStyle name="20% - Accent4 2 3 7 2 2 2 2 2" xfId="63594" xr:uid="{00000000-0005-0000-0000-00004D3B0000}"/>
    <cellStyle name="20% - Accent4 2 3 7 2 2 2 3" xfId="50435" xr:uid="{00000000-0005-0000-0000-00004E3B0000}"/>
    <cellStyle name="20% - Accent4 2 3 7 2 2 3" xfId="21533" xr:uid="{00000000-0005-0000-0000-00004F3B0000}"/>
    <cellStyle name="20% - Accent4 2 3 7 2 2 3 2" xfId="58871" xr:uid="{00000000-0005-0000-0000-0000503B0000}"/>
    <cellStyle name="20% - Accent4 2 3 7 2 2 4" xfId="34552" xr:uid="{00000000-0005-0000-0000-0000513B0000}"/>
    <cellStyle name="20% - Accent4 2 3 7 2 2 5" xfId="45712" xr:uid="{00000000-0005-0000-0000-0000523B0000}"/>
    <cellStyle name="20% - Accent4 2 3 7 2 3" xfId="10737" xr:uid="{00000000-0005-0000-0000-0000533B0000}"/>
    <cellStyle name="20% - Accent4 2 3 7 2 3 2" xfId="23896" xr:uid="{00000000-0005-0000-0000-0000543B0000}"/>
    <cellStyle name="20% - Accent4 2 3 7 2 3 2 2" xfId="61234" xr:uid="{00000000-0005-0000-0000-0000553B0000}"/>
    <cellStyle name="20% - Accent4 2 3 7 2 3 3" xfId="37264" xr:uid="{00000000-0005-0000-0000-0000563B0000}"/>
    <cellStyle name="20% - Accent4 2 3 7 2 3 4" xfId="48075" xr:uid="{00000000-0005-0000-0000-0000573B0000}"/>
    <cellStyle name="20% - Accent4 2 3 7 2 4" xfId="6014" xr:uid="{00000000-0005-0000-0000-0000583B0000}"/>
    <cellStyle name="20% - Accent4 2 3 7 2 4 2" xfId="19173" xr:uid="{00000000-0005-0000-0000-0000593B0000}"/>
    <cellStyle name="20% - Accent4 2 3 7 2 4 2 2" xfId="56511" xr:uid="{00000000-0005-0000-0000-00005A3B0000}"/>
    <cellStyle name="20% - Accent4 2 3 7 2 4 3" xfId="31840" xr:uid="{00000000-0005-0000-0000-00005B3B0000}"/>
    <cellStyle name="20% - Accent4 2 3 7 2 4 4" xfId="43352" xr:uid="{00000000-0005-0000-0000-00005C3B0000}"/>
    <cellStyle name="20% - Accent4 2 3 7 2 5" xfId="15461" xr:uid="{00000000-0005-0000-0000-00005D3B0000}"/>
    <cellStyle name="20% - Accent4 2 3 7 2 5 2" xfId="52799" xr:uid="{00000000-0005-0000-0000-00005E3B0000}"/>
    <cellStyle name="20% - Accent4 2 3 7 2 6" xfId="28958" xr:uid="{00000000-0005-0000-0000-00005F3B0000}"/>
    <cellStyle name="20% - Accent4 2 3 7 2 7" xfId="39638" xr:uid="{00000000-0005-0000-0000-0000603B0000}"/>
    <cellStyle name="20% - Accent4 2 3 7 3" xfId="3649" xr:uid="{00000000-0005-0000-0000-0000613B0000}"/>
    <cellStyle name="20% - Accent4 2 3 7 3 2" xfId="11917" xr:uid="{00000000-0005-0000-0000-0000623B0000}"/>
    <cellStyle name="20% - Accent4 2 3 7 3 2 2" xfId="25076" xr:uid="{00000000-0005-0000-0000-0000633B0000}"/>
    <cellStyle name="20% - Accent4 2 3 7 3 2 2 2" xfId="62414" xr:uid="{00000000-0005-0000-0000-0000643B0000}"/>
    <cellStyle name="20% - Accent4 2 3 7 3 2 3" xfId="49255" xr:uid="{00000000-0005-0000-0000-0000653B0000}"/>
    <cellStyle name="20% - Accent4 2 3 7 3 3" xfId="7194" xr:uid="{00000000-0005-0000-0000-0000663B0000}"/>
    <cellStyle name="20% - Accent4 2 3 7 3 3 2" xfId="20353" xr:uid="{00000000-0005-0000-0000-0000673B0000}"/>
    <cellStyle name="20% - Accent4 2 3 7 3 3 2 2" xfId="57691" xr:uid="{00000000-0005-0000-0000-0000683B0000}"/>
    <cellStyle name="20% - Accent4 2 3 7 3 3 3" xfId="44532" xr:uid="{00000000-0005-0000-0000-0000693B0000}"/>
    <cellStyle name="20% - Accent4 2 3 7 3 4" xfId="16810" xr:uid="{00000000-0005-0000-0000-00006A3B0000}"/>
    <cellStyle name="20% - Accent4 2 3 7 3 4 2" xfId="54148" xr:uid="{00000000-0005-0000-0000-00006B3B0000}"/>
    <cellStyle name="20% - Accent4 2 3 7 3 5" xfId="33203" xr:uid="{00000000-0005-0000-0000-00006C3B0000}"/>
    <cellStyle name="20% - Accent4 2 3 7 3 6" xfId="40987" xr:uid="{00000000-0005-0000-0000-00006D3B0000}"/>
    <cellStyle name="20% - Accent4 2 3 7 4" xfId="9557" xr:uid="{00000000-0005-0000-0000-00006E3B0000}"/>
    <cellStyle name="20% - Accent4 2 3 7 4 2" xfId="22716" xr:uid="{00000000-0005-0000-0000-00006F3B0000}"/>
    <cellStyle name="20% - Accent4 2 3 7 4 2 2" xfId="60054" xr:uid="{00000000-0005-0000-0000-0000703B0000}"/>
    <cellStyle name="20% - Accent4 2 3 7 4 3" xfId="35915" xr:uid="{00000000-0005-0000-0000-0000713B0000}"/>
    <cellStyle name="20% - Accent4 2 3 7 4 4" xfId="46895" xr:uid="{00000000-0005-0000-0000-0000723B0000}"/>
    <cellStyle name="20% - Accent4 2 3 7 5" xfId="4834" xr:uid="{00000000-0005-0000-0000-0000733B0000}"/>
    <cellStyle name="20% - Accent4 2 3 7 5 2" xfId="17993" xr:uid="{00000000-0005-0000-0000-0000743B0000}"/>
    <cellStyle name="20% - Accent4 2 3 7 5 2 2" xfId="55331" xr:uid="{00000000-0005-0000-0000-0000753B0000}"/>
    <cellStyle name="20% - Accent4 2 3 7 5 3" xfId="30491" xr:uid="{00000000-0005-0000-0000-0000763B0000}"/>
    <cellStyle name="20% - Accent4 2 3 7 5 4" xfId="42172" xr:uid="{00000000-0005-0000-0000-0000773B0000}"/>
    <cellStyle name="20% - Accent4 2 3 7 6" xfId="14281" xr:uid="{00000000-0005-0000-0000-0000783B0000}"/>
    <cellStyle name="20% - Accent4 2 3 7 6 2" xfId="51619" xr:uid="{00000000-0005-0000-0000-0000793B0000}"/>
    <cellStyle name="20% - Accent4 2 3 7 7" xfId="27609" xr:uid="{00000000-0005-0000-0000-00007A3B0000}"/>
    <cellStyle name="20% - Accent4 2 3 7 8" xfId="38458" xr:uid="{00000000-0005-0000-0000-00007B3B0000}"/>
    <cellStyle name="20% - Accent4 2 3 8" xfId="1317" xr:uid="{00000000-0005-0000-0000-00007C3B0000}"/>
    <cellStyle name="20% - Accent4 2 3 8 2" xfId="2666" xr:uid="{00000000-0005-0000-0000-00007D3B0000}"/>
    <cellStyle name="20% - Accent4 2 3 8 2 2" xfId="12114" xr:uid="{00000000-0005-0000-0000-00007E3B0000}"/>
    <cellStyle name="20% - Accent4 2 3 8 2 2 2" xfId="25273" xr:uid="{00000000-0005-0000-0000-00007F3B0000}"/>
    <cellStyle name="20% - Accent4 2 3 8 2 2 2 2" xfId="62611" xr:uid="{00000000-0005-0000-0000-0000803B0000}"/>
    <cellStyle name="20% - Accent4 2 3 8 2 2 3" xfId="33569" xr:uid="{00000000-0005-0000-0000-0000813B0000}"/>
    <cellStyle name="20% - Accent4 2 3 8 2 2 4" xfId="49452" xr:uid="{00000000-0005-0000-0000-0000823B0000}"/>
    <cellStyle name="20% - Accent4 2 3 8 2 3" xfId="7391" xr:uid="{00000000-0005-0000-0000-0000833B0000}"/>
    <cellStyle name="20% - Accent4 2 3 8 2 3 2" xfId="20550" xr:uid="{00000000-0005-0000-0000-0000843B0000}"/>
    <cellStyle name="20% - Accent4 2 3 8 2 3 2 2" xfId="57888" xr:uid="{00000000-0005-0000-0000-0000853B0000}"/>
    <cellStyle name="20% - Accent4 2 3 8 2 3 3" xfId="36281" xr:uid="{00000000-0005-0000-0000-0000863B0000}"/>
    <cellStyle name="20% - Accent4 2 3 8 2 3 4" xfId="44729" xr:uid="{00000000-0005-0000-0000-0000873B0000}"/>
    <cellStyle name="20% - Accent4 2 3 8 2 4" xfId="15827" xr:uid="{00000000-0005-0000-0000-0000883B0000}"/>
    <cellStyle name="20% - Accent4 2 3 8 2 4 2" xfId="30857" xr:uid="{00000000-0005-0000-0000-0000893B0000}"/>
    <cellStyle name="20% - Accent4 2 3 8 2 4 3" xfId="53165" xr:uid="{00000000-0005-0000-0000-00008A3B0000}"/>
    <cellStyle name="20% - Accent4 2 3 8 2 5" xfId="27975" xr:uid="{00000000-0005-0000-0000-00008B3B0000}"/>
    <cellStyle name="20% - Accent4 2 3 8 2 6" xfId="40004" xr:uid="{00000000-0005-0000-0000-00008C3B0000}"/>
    <cellStyle name="20% - Accent4 2 3 8 3" xfId="9754" xr:uid="{00000000-0005-0000-0000-00008D3B0000}"/>
    <cellStyle name="20% - Accent4 2 3 8 3 2" xfId="22913" xr:uid="{00000000-0005-0000-0000-00008E3B0000}"/>
    <cellStyle name="20% - Accent4 2 3 8 3 2 2" xfId="60251" xr:uid="{00000000-0005-0000-0000-00008F3B0000}"/>
    <cellStyle name="20% - Accent4 2 3 8 3 3" xfId="32220" xr:uid="{00000000-0005-0000-0000-0000903B0000}"/>
    <cellStyle name="20% - Accent4 2 3 8 3 4" xfId="47092" xr:uid="{00000000-0005-0000-0000-0000913B0000}"/>
    <cellStyle name="20% - Accent4 2 3 8 4" xfId="5031" xr:uid="{00000000-0005-0000-0000-0000923B0000}"/>
    <cellStyle name="20% - Accent4 2 3 8 4 2" xfId="18190" xr:uid="{00000000-0005-0000-0000-0000933B0000}"/>
    <cellStyle name="20% - Accent4 2 3 8 4 2 2" xfId="55528" xr:uid="{00000000-0005-0000-0000-0000943B0000}"/>
    <cellStyle name="20% - Accent4 2 3 8 4 3" xfId="34932" xr:uid="{00000000-0005-0000-0000-0000953B0000}"/>
    <cellStyle name="20% - Accent4 2 3 8 4 4" xfId="42369" xr:uid="{00000000-0005-0000-0000-0000963B0000}"/>
    <cellStyle name="20% - Accent4 2 3 8 5" xfId="14478" xr:uid="{00000000-0005-0000-0000-0000973B0000}"/>
    <cellStyle name="20% - Accent4 2 3 8 5 2" xfId="29508" xr:uid="{00000000-0005-0000-0000-0000983B0000}"/>
    <cellStyle name="20% - Accent4 2 3 8 5 3" xfId="51816" xr:uid="{00000000-0005-0000-0000-0000993B0000}"/>
    <cellStyle name="20% - Accent4 2 3 8 6" xfId="26626" xr:uid="{00000000-0005-0000-0000-00009A3B0000}"/>
    <cellStyle name="20% - Accent4 2 3 8 7" xfId="38655" xr:uid="{00000000-0005-0000-0000-00009B3B0000}"/>
    <cellStyle name="20% - Accent4 2 3 9" xfId="2469" xr:uid="{00000000-0005-0000-0000-00009C3B0000}"/>
    <cellStyle name="20% - Accent4 2 3 9 2" xfId="10934" xr:uid="{00000000-0005-0000-0000-00009D3B0000}"/>
    <cellStyle name="20% - Accent4 2 3 9 2 2" xfId="24093" xr:uid="{00000000-0005-0000-0000-00009E3B0000}"/>
    <cellStyle name="20% - Accent4 2 3 9 2 2 2" xfId="61431" xr:uid="{00000000-0005-0000-0000-00009F3B0000}"/>
    <cellStyle name="20% - Accent4 2 3 9 2 3" xfId="33372" xr:uid="{00000000-0005-0000-0000-0000A03B0000}"/>
    <cellStyle name="20% - Accent4 2 3 9 2 4" xfId="48272" xr:uid="{00000000-0005-0000-0000-0000A13B0000}"/>
    <cellStyle name="20% - Accent4 2 3 9 3" xfId="6211" xr:uid="{00000000-0005-0000-0000-0000A23B0000}"/>
    <cellStyle name="20% - Accent4 2 3 9 3 2" xfId="19370" xr:uid="{00000000-0005-0000-0000-0000A33B0000}"/>
    <cellStyle name="20% - Accent4 2 3 9 3 2 2" xfId="56708" xr:uid="{00000000-0005-0000-0000-0000A43B0000}"/>
    <cellStyle name="20% - Accent4 2 3 9 3 3" xfId="36084" xr:uid="{00000000-0005-0000-0000-0000A53B0000}"/>
    <cellStyle name="20% - Accent4 2 3 9 3 4" xfId="43549" xr:uid="{00000000-0005-0000-0000-0000A63B0000}"/>
    <cellStyle name="20% - Accent4 2 3 9 4" xfId="15630" xr:uid="{00000000-0005-0000-0000-0000A73B0000}"/>
    <cellStyle name="20% - Accent4 2 3 9 4 2" xfId="30660" xr:uid="{00000000-0005-0000-0000-0000A83B0000}"/>
    <cellStyle name="20% - Accent4 2 3 9 4 3" xfId="52968" xr:uid="{00000000-0005-0000-0000-0000A93B0000}"/>
    <cellStyle name="20% - Accent4 2 3 9 5" xfId="27778" xr:uid="{00000000-0005-0000-0000-0000AA3B0000}"/>
    <cellStyle name="20% - Accent4 2 3 9 6" xfId="39807" xr:uid="{00000000-0005-0000-0000-0000AB3B0000}"/>
    <cellStyle name="20% - Accent4 2 4" xfId="79" xr:uid="{00000000-0005-0000-0000-0000AC3B0000}"/>
    <cellStyle name="20% - Accent4 2 4 10" xfId="8518" xr:uid="{00000000-0005-0000-0000-0000AD3B0000}"/>
    <cellStyle name="20% - Accent4 2 4 10 2" xfId="21677" xr:uid="{00000000-0005-0000-0000-0000AE3B0000}"/>
    <cellStyle name="20% - Accent4 2 4 10 2 2" xfId="59015" xr:uid="{00000000-0005-0000-0000-0000AF3B0000}"/>
    <cellStyle name="20% - Accent4 2 4 10 3" xfId="29340" xr:uid="{00000000-0005-0000-0000-0000B03B0000}"/>
    <cellStyle name="20% - Accent4 2 4 10 4" xfId="45856" xr:uid="{00000000-0005-0000-0000-0000B13B0000}"/>
    <cellStyle name="20% - Accent4 2 4 11" xfId="3795" xr:uid="{00000000-0005-0000-0000-0000B23B0000}"/>
    <cellStyle name="20% - Accent4 2 4 11 2" xfId="16954" xr:uid="{00000000-0005-0000-0000-0000B33B0000}"/>
    <cellStyle name="20% - Accent4 2 4 11 2 2" xfId="54292" xr:uid="{00000000-0005-0000-0000-0000B43B0000}"/>
    <cellStyle name="20% - Accent4 2 4 11 3" xfId="32052" xr:uid="{00000000-0005-0000-0000-0000B53B0000}"/>
    <cellStyle name="20% - Accent4 2 4 11 4" xfId="41133" xr:uid="{00000000-0005-0000-0000-0000B63B0000}"/>
    <cellStyle name="20% - Accent4 2 4 12" xfId="13242" xr:uid="{00000000-0005-0000-0000-0000B73B0000}"/>
    <cellStyle name="20% - Accent4 2 4 12 2" xfId="34764" xr:uid="{00000000-0005-0000-0000-0000B83B0000}"/>
    <cellStyle name="20% - Accent4 2 4 12 3" xfId="50580" xr:uid="{00000000-0005-0000-0000-0000B93B0000}"/>
    <cellStyle name="20% - Accent4 2 4 13" xfId="29171" xr:uid="{00000000-0005-0000-0000-0000BA3B0000}"/>
    <cellStyle name="20% - Accent4 2 4 14" xfId="26458" xr:uid="{00000000-0005-0000-0000-0000BB3B0000}"/>
    <cellStyle name="20% - Accent4 2 4 15" xfId="37419" xr:uid="{00000000-0005-0000-0000-0000BC3B0000}"/>
    <cellStyle name="20% - Accent4 2 4 2" xfId="191" xr:uid="{00000000-0005-0000-0000-0000BD3B0000}"/>
    <cellStyle name="20% - Accent4 2 4 2 2" xfId="612" xr:uid="{00000000-0005-0000-0000-0000BE3B0000}"/>
    <cellStyle name="20% - Accent4 2 4 2 2 2" xfId="1794" xr:uid="{00000000-0005-0000-0000-0000BF3B0000}"/>
    <cellStyle name="20% - Accent4 2 4 2 2 2 2" xfId="7868" xr:uid="{00000000-0005-0000-0000-0000C03B0000}"/>
    <cellStyle name="20% - Accent4 2 4 2 2 2 2 2" xfId="12591" xr:uid="{00000000-0005-0000-0000-0000C13B0000}"/>
    <cellStyle name="20% - Accent4 2 4 2 2 2 2 2 2" xfId="25750" xr:uid="{00000000-0005-0000-0000-0000C23B0000}"/>
    <cellStyle name="20% - Accent4 2 4 2 2 2 2 2 2 2" xfId="63088" xr:uid="{00000000-0005-0000-0000-0000C33B0000}"/>
    <cellStyle name="20% - Accent4 2 4 2 2 2 2 2 3" xfId="49929" xr:uid="{00000000-0005-0000-0000-0000C43B0000}"/>
    <cellStyle name="20% - Accent4 2 4 2 2 2 2 3" xfId="21027" xr:uid="{00000000-0005-0000-0000-0000C53B0000}"/>
    <cellStyle name="20% - Accent4 2 4 2 2 2 2 3 2" xfId="58365" xr:uid="{00000000-0005-0000-0000-0000C63B0000}"/>
    <cellStyle name="20% - Accent4 2 4 2 2 2 2 4" xfId="34046" xr:uid="{00000000-0005-0000-0000-0000C73B0000}"/>
    <cellStyle name="20% - Accent4 2 4 2 2 2 2 5" xfId="45206" xr:uid="{00000000-0005-0000-0000-0000C83B0000}"/>
    <cellStyle name="20% - Accent4 2 4 2 2 2 3" xfId="10231" xr:uid="{00000000-0005-0000-0000-0000C93B0000}"/>
    <cellStyle name="20% - Accent4 2 4 2 2 2 3 2" xfId="23390" xr:uid="{00000000-0005-0000-0000-0000CA3B0000}"/>
    <cellStyle name="20% - Accent4 2 4 2 2 2 3 2 2" xfId="60728" xr:uid="{00000000-0005-0000-0000-0000CB3B0000}"/>
    <cellStyle name="20% - Accent4 2 4 2 2 2 3 3" xfId="36758" xr:uid="{00000000-0005-0000-0000-0000CC3B0000}"/>
    <cellStyle name="20% - Accent4 2 4 2 2 2 3 4" xfId="47569" xr:uid="{00000000-0005-0000-0000-0000CD3B0000}"/>
    <cellStyle name="20% - Accent4 2 4 2 2 2 4" xfId="5508" xr:uid="{00000000-0005-0000-0000-0000CE3B0000}"/>
    <cellStyle name="20% - Accent4 2 4 2 2 2 4 2" xfId="18667" xr:uid="{00000000-0005-0000-0000-0000CF3B0000}"/>
    <cellStyle name="20% - Accent4 2 4 2 2 2 4 2 2" xfId="56005" xr:uid="{00000000-0005-0000-0000-0000D03B0000}"/>
    <cellStyle name="20% - Accent4 2 4 2 2 2 4 3" xfId="31334" xr:uid="{00000000-0005-0000-0000-0000D13B0000}"/>
    <cellStyle name="20% - Accent4 2 4 2 2 2 4 4" xfId="42846" xr:uid="{00000000-0005-0000-0000-0000D23B0000}"/>
    <cellStyle name="20% - Accent4 2 4 2 2 2 5" xfId="14955" xr:uid="{00000000-0005-0000-0000-0000D33B0000}"/>
    <cellStyle name="20% - Accent4 2 4 2 2 2 5 2" xfId="52293" xr:uid="{00000000-0005-0000-0000-0000D43B0000}"/>
    <cellStyle name="20% - Accent4 2 4 2 2 2 6" xfId="28452" xr:uid="{00000000-0005-0000-0000-0000D53B0000}"/>
    <cellStyle name="20% - Accent4 2 4 2 2 2 7" xfId="39132" xr:uid="{00000000-0005-0000-0000-0000D63B0000}"/>
    <cellStyle name="20% - Accent4 2 4 2 2 3" xfId="3143" xr:uid="{00000000-0005-0000-0000-0000D73B0000}"/>
    <cellStyle name="20% - Accent4 2 4 2 2 3 2" xfId="11411" xr:uid="{00000000-0005-0000-0000-0000D83B0000}"/>
    <cellStyle name="20% - Accent4 2 4 2 2 3 2 2" xfId="24570" xr:uid="{00000000-0005-0000-0000-0000D93B0000}"/>
    <cellStyle name="20% - Accent4 2 4 2 2 3 2 2 2" xfId="61908" xr:uid="{00000000-0005-0000-0000-0000DA3B0000}"/>
    <cellStyle name="20% - Accent4 2 4 2 2 3 2 3" xfId="48749" xr:uid="{00000000-0005-0000-0000-0000DB3B0000}"/>
    <cellStyle name="20% - Accent4 2 4 2 2 3 3" xfId="6688" xr:uid="{00000000-0005-0000-0000-0000DC3B0000}"/>
    <cellStyle name="20% - Accent4 2 4 2 2 3 3 2" xfId="19847" xr:uid="{00000000-0005-0000-0000-0000DD3B0000}"/>
    <cellStyle name="20% - Accent4 2 4 2 2 3 3 2 2" xfId="57185" xr:uid="{00000000-0005-0000-0000-0000DE3B0000}"/>
    <cellStyle name="20% - Accent4 2 4 2 2 3 3 3" xfId="44026" xr:uid="{00000000-0005-0000-0000-0000DF3B0000}"/>
    <cellStyle name="20% - Accent4 2 4 2 2 3 4" xfId="16304" xr:uid="{00000000-0005-0000-0000-0000E03B0000}"/>
    <cellStyle name="20% - Accent4 2 4 2 2 3 4 2" xfId="53642" xr:uid="{00000000-0005-0000-0000-0000E13B0000}"/>
    <cellStyle name="20% - Accent4 2 4 2 2 3 5" xfId="32697" xr:uid="{00000000-0005-0000-0000-0000E23B0000}"/>
    <cellStyle name="20% - Accent4 2 4 2 2 3 6" xfId="40481" xr:uid="{00000000-0005-0000-0000-0000E33B0000}"/>
    <cellStyle name="20% - Accent4 2 4 2 2 4" xfId="9051" xr:uid="{00000000-0005-0000-0000-0000E43B0000}"/>
    <cellStyle name="20% - Accent4 2 4 2 2 4 2" xfId="22210" xr:uid="{00000000-0005-0000-0000-0000E53B0000}"/>
    <cellStyle name="20% - Accent4 2 4 2 2 4 2 2" xfId="59548" xr:uid="{00000000-0005-0000-0000-0000E63B0000}"/>
    <cellStyle name="20% - Accent4 2 4 2 2 4 3" xfId="35409" xr:uid="{00000000-0005-0000-0000-0000E73B0000}"/>
    <cellStyle name="20% - Accent4 2 4 2 2 4 4" xfId="46389" xr:uid="{00000000-0005-0000-0000-0000E83B0000}"/>
    <cellStyle name="20% - Accent4 2 4 2 2 5" xfId="4328" xr:uid="{00000000-0005-0000-0000-0000E93B0000}"/>
    <cellStyle name="20% - Accent4 2 4 2 2 5 2" xfId="17487" xr:uid="{00000000-0005-0000-0000-0000EA3B0000}"/>
    <cellStyle name="20% - Accent4 2 4 2 2 5 2 2" xfId="54825" xr:uid="{00000000-0005-0000-0000-0000EB3B0000}"/>
    <cellStyle name="20% - Accent4 2 4 2 2 5 3" xfId="29985" xr:uid="{00000000-0005-0000-0000-0000EC3B0000}"/>
    <cellStyle name="20% - Accent4 2 4 2 2 5 4" xfId="41666" xr:uid="{00000000-0005-0000-0000-0000ED3B0000}"/>
    <cellStyle name="20% - Accent4 2 4 2 2 6" xfId="13775" xr:uid="{00000000-0005-0000-0000-0000EE3B0000}"/>
    <cellStyle name="20% - Accent4 2 4 2 2 6 2" xfId="51113" xr:uid="{00000000-0005-0000-0000-0000EF3B0000}"/>
    <cellStyle name="20% - Accent4 2 4 2 2 7" xfId="27103" xr:uid="{00000000-0005-0000-0000-0000F03B0000}"/>
    <cellStyle name="20% - Accent4 2 4 2 2 8" xfId="37952" xr:uid="{00000000-0005-0000-0000-0000F13B0000}"/>
    <cellStyle name="20% - Accent4 2 4 2 3" xfId="1373" xr:uid="{00000000-0005-0000-0000-0000F23B0000}"/>
    <cellStyle name="20% - Accent4 2 4 2 3 2" xfId="7447" xr:uid="{00000000-0005-0000-0000-0000F33B0000}"/>
    <cellStyle name="20% - Accent4 2 4 2 3 2 2" xfId="12170" xr:uid="{00000000-0005-0000-0000-0000F43B0000}"/>
    <cellStyle name="20% - Accent4 2 4 2 3 2 2 2" xfId="25329" xr:uid="{00000000-0005-0000-0000-0000F53B0000}"/>
    <cellStyle name="20% - Accent4 2 4 2 3 2 2 2 2" xfId="62667" xr:uid="{00000000-0005-0000-0000-0000F63B0000}"/>
    <cellStyle name="20% - Accent4 2 4 2 3 2 2 3" xfId="49508" xr:uid="{00000000-0005-0000-0000-0000F73B0000}"/>
    <cellStyle name="20% - Accent4 2 4 2 3 2 3" xfId="20606" xr:uid="{00000000-0005-0000-0000-0000F83B0000}"/>
    <cellStyle name="20% - Accent4 2 4 2 3 2 3 2" xfId="57944" xr:uid="{00000000-0005-0000-0000-0000F93B0000}"/>
    <cellStyle name="20% - Accent4 2 4 2 3 2 4" xfId="33625" xr:uid="{00000000-0005-0000-0000-0000FA3B0000}"/>
    <cellStyle name="20% - Accent4 2 4 2 3 2 5" xfId="44785" xr:uid="{00000000-0005-0000-0000-0000FB3B0000}"/>
    <cellStyle name="20% - Accent4 2 4 2 3 3" xfId="9810" xr:uid="{00000000-0005-0000-0000-0000FC3B0000}"/>
    <cellStyle name="20% - Accent4 2 4 2 3 3 2" xfId="22969" xr:uid="{00000000-0005-0000-0000-0000FD3B0000}"/>
    <cellStyle name="20% - Accent4 2 4 2 3 3 2 2" xfId="60307" xr:uid="{00000000-0005-0000-0000-0000FE3B0000}"/>
    <cellStyle name="20% - Accent4 2 4 2 3 3 3" xfId="36337" xr:uid="{00000000-0005-0000-0000-0000FF3B0000}"/>
    <cellStyle name="20% - Accent4 2 4 2 3 3 4" xfId="47148" xr:uid="{00000000-0005-0000-0000-0000003C0000}"/>
    <cellStyle name="20% - Accent4 2 4 2 3 4" xfId="5087" xr:uid="{00000000-0005-0000-0000-0000013C0000}"/>
    <cellStyle name="20% - Accent4 2 4 2 3 4 2" xfId="18246" xr:uid="{00000000-0005-0000-0000-0000023C0000}"/>
    <cellStyle name="20% - Accent4 2 4 2 3 4 2 2" xfId="55584" xr:uid="{00000000-0005-0000-0000-0000033C0000}"/>
    <cellStyle name="20% - Accent4 2 4 2 3 4 3" xfId="30913" xr:uid="{00000000-0005-0000-0000-0000043C0000}"/>
    <cellStyle name="20% - Accent4 2 4 2 3 4 4" xfId="42425" xr:uid="{00000000-0005-0000-0000-0000053C0000}"/>
    <cellStyle name="20% - Accent4 2 4 2 3 5" xfId="14534" xr:uid="{00000000-0005-0000-0000-0000063C0000}"/>
    <cellStyle name="20% - Accent4 2 4 2 3 5 2" xfId="51872" xr:uid="{00000000-0005-0000-0000-0000073C0000}"/>
    <cellStyle name="20% - Accent4 2 4 2 3 6" xfId="28031" xr:uid="{00000000-0005-0000-0000-0000083C0000}"/>
    <cellStyle name="20% - Accent4 2 4 2 3 7" xfId="38711" xr:uid="{00000000-0005-0000-0000-0000093C0000}"/>
    <cellStyle name="20% - Accent4 2 4 2 4" xfId="2722" xr:uid="{00000000-0005-0000-0000-00000A3C0000}"/>
    <cellStyle name="20% - Accent4 2 4 2 4 2" xfId="10990" xr:uid="{00000000-0005-0000-0000-00000B3C0000}"/>
    <cellStyle name="20% - Accent4 2 4 2 4 2 2" xfId="24149" xr:uid="{00000000-0005-0000-0000-00000C3C0000}"/>
    <cellStyle name="20% - Accent4 2 4 2 4 2 2 2" xfId="61487" xr:uid="{00000000-0005-0000-0000-00000D3C0000}"/>
    <cellStyle name="20% - Accent4 2 4 2 4 2 3" xfId="48328" xr:uid="{00000000-0005-0000-0000-00000E3C0000}"/>
    <cellStyle name="20% - Accent4 2 4 2 4 3" xfId="6267" xr:uid="{00000000-0005-0000-0000-00000F3C0000}"/>
    <cellStyle name="20% - Accent4 2 4 2 4 3 2" xfId="19426" xr:uid="{00000000-0005-0000-0000-0000103C0000}"/>
    <cellStyle name="20% - Accent4 2 4 2 4 3 2 2" xfId="56764" xr:uid="{00000000-0005-0000-0000-0000113C0000}"/>
    <cellStyle name="20% - Accent4 2 4 2 4 3 3" xfId="43605" xr:uid="{00000000-0005-0000-0000-0000123C0000}"/>
    <cellStyle name="20% - Accent4 2 4 2 4 4" xfId="15883" xr:uid="{00000000-0005-0000-0000-0000133C0000}"/>
    <cellStyle name="20% - Accent4 2 4 2 4 4 2" xfId="53221" xr:uid="{00000000-0005-0000-0000-0000143C0000}"/>
    <cellStyle name="20% - Accent4 2 4 2 4 5" xfId="32276" xr:uid="{00000000-0005-0000-0000-0000153C0000}"/>
    <cellStyle name="20% - Accent4 2 4 2 4 6" xfId="40060" xr:uid="{00000000-0005-0000-0000-0000163C0000}"/>
    <cellStyle name="20% - Accent4 2 4 2 5" xfId="8630" xr:uid="{00000000-0005-0000-0000-0000173C0000}"/>
    <cellStyle name="20% - Accent4 2 4 2 5 2" xfId="21789" xr:uid="{00000000-0005-0000-0000-0000183C0000}"/>
    <cellStyle name="20% - Accent4 2 4 2 5 2 2" xfId="59127" xr:uid="{00000000-0005-0000-0000-0000193C0000}"/>
    <cellStyle name="20% - Accent4 2 4 2 5 3" xfId="34988" xr:uid="{00000000-0005-0000-0000-00001A3C0000}"/>
    <cellStyle name="20% - Accent4 2 4 2 5 4" xfId="45968" xr:uid="{00000000-0005-0000-0000-00001B3C0000}"/>
    <cellStyle name="20% - Accent4 2 4 2 6" xfId="3907" xr:uid="{00000000-0005-0000-0000-00001C3C0000}"/>
    <cellStyle name="20% - Accent4 2 4 2 6 2" xfId="17066" xr:uid="{00000000-0005-0000-0000-00001D3C0000}"/>
    <cellStyle name="20% - Accent4 2 4 2 6 2 2" xfId="54404" xr:uid="{00000000-0005-0000-0000-00001E3C0000}"/>
    <cellStyle name="20% - Accent4 2 4 2 6 3" xfId="29564" xr:uid="{00000000-0005-0000-0000-00001F3C0000}"/>
    <cellStyle name="20% - Accent4 2 4 2 6 4" xfId="41245" xr:uid="{00000000-0005-0000-0000-0000203C0000}"/>
    <cellStyle name="20% - Accent4 2 4 2 7" xfId="13354" xr:uid="{00000000-0005-0000-0000-0000213C0000}"/>
    <cellStyle name="20% - Accent4 2 4 2 7 2" xfId="50692" xr:uid="{00000000-0005-0000-0000-0000223C0000}"/>
    <cellStyle name="20% - Accent4 2 4 2 8" xfId="26682" xr:uid="{00000000-0005-0000-0000-0000233C0000}"/>
    <cellStyle name="20% - Accent4 2 4 2 9" xfId="37531" xr:uid="{00000000-0005-0000-0000-0000243C0000}"/>
    <cellStyle name="20% - Accent4 2 4 3" xfId="500" xr:uid="{00000000-0005-0000-0000-0000253C0000}"/>
    <cellStyle name="20% - Accent4 2 4 3 2" xfId="1682" xr:uid="{00000000-0005-0000-0000-0000263C0000}"/>
    <cellStyle name="20% - Accent4 2 4 3 2 2" xfId="7756" xr:uid="{00000000-0005-0000-0000-0000273C0000}"/>
    <cellStyle name="20% - Accent4 2 4 3 2 2 2" xfId="12479" xr:uid="{00000000-0005-0000-0000-0000283C0000}"/>
    <cellStyle name="20% - Accent4 2 4 3 2 2 2 2" xfId="25638" xr:uid="{00000000-0005-0000-0000-0000293C0000}"/>
    <cellStyle name="20% - Accent4 2 4 3 2 2 2 2 2" xfId="62976" xr:uid="{00000000-0005-0000-0000-00002A3C0000}"/>
    <cellStyle name="20% - Accent4 2 4 3 2 2 2 3" xfId="49817" xr:uid="{00000000-0005-0000-0000-00002B3C0000}"/>
    <cellStyle name="20% - Accent4 2 4 3 2 2 3" xfId="20915" xr:uid="{00000000-0005-0000-0000-00002C3C0000}"/>
    <cellStyle name="20% - Accent4 2 4 3 2 2 3 2" xfId="58253" xr:uid="{00000000-0005-0000-0000-00002D3C0000}"/>
    <cellStyle name="20% - Accent4 2 4 3 2 2 4" xfId="33934" xr:uid="{00000000-0005-0000-0000-00002E3C0000}"/>
    <cellStyle name="20% - Accent4 2 4 3 2 2 5" xfId="45094" xr:uid="{00000000-0005-0000-0000-00002F3C0000}"/>
    <cellStyle name="20% - Accent4 2 4 3 2 3" xfId="10119" xr:uid="{00000000-0005-0000-0000-0000303C0000}"/>
    <cellStyle name="20% - Accent4 2 4 3 2 3 2" xfId="23278" xr:uid="{00000000-0005-0000-0000-0000313C0000}"/>
    <cellStyle name="20% - Accent4 2 4 3 2 3 2 2" xfId="60616" xr:uid="{00000000-0005-0000-0000-0000323C0000}"/>
    <cellStyle name="20% - Accent4 2 4 3 2 3 3" xfId="36646" xr:uid="{00000000-0005-0000-0000-0000333C0000}"/>
    <cellStyle name="20% - Accent4 2 4 3 2 3 4" xfId="47457" xr:uid="{00000000-0005-0000-0000-0000343C0000}"/>
    <cellStyle name="20% - Accent4 2 4 3 2 4" xfId="5396" xr:uid="{00000000-0005-0000-0000-0000353C0000}"/>
    <cellStyle name="20% - Accent4 2 4 3 2 4 2" xfId="18555" xr:uid="{00000000-0005-0000-0000-0000363C0000}"/>
    <cellStyle name="20% - Accent4 2 4 3 2 4 2 2" xfId="55893" xr:uid="{00000000-0005-0000-0000-0000373C0000}"/>
    <cellStyle name="20% - Accent4 2 4 3 2 4 3" xfId="31222" xr:uid="{00000000-0005-0000-0000-0000383C0000}"/>
    <cellStyle name="20% - Accent4 2 4 3 2 4 4" xfId="42734" xr:uid="{00000000-0005-0000-0000-0000393C0000}"/>
    <cellStyle name="20% - Accent4 2 4 3 2 5" xfId="14843" xr:uid="{00000000-0005-0000-0000-00003A3C0000}"/>
    <cellStyle name="20% - Accent4 2 4 3 2 5 2" xfId="52181" xr:uid="{00000000-0005-0000-0000-00003B3C0000}"/>
    <cellStyle name="20% - Accent4 2 4 3 2 6" xfId="28340" xr:uid="{00000000-0005-0000-0000-00003C3C0000}"/>
    <cellStyle name="20% - Accent4 2 4 3 2 7" xfId="39020" xr:uid="{00000000-0005-0000-0000-00003D3C0000}"/>
    <cellStyle name="20% - Accent4 2 4 3 3" xfId="3031" xr:uid="{00000000-0005-0000-0000-00003E3C0000}"/>
    <cellStyle name="20% - Accent4 2 4 3 3 2" xfId="11299" xr:uid="{00000000-0005-0000-0000-00003F3C0000}"/>
    <cellStyle name="20% - Accent4 2 4 3 3 2 2" xfId="24458" xr:uid="{00000000-0005-0000-0000-0000403C0000}"/>
    <cellStyle name="20% - Accent4 2 4 3 3 2 2 2" xfId="61796" xr:uid="{00000000-0005-0000-0000-0000413C0000}"/>
    <cellStyle name="20% - Accent4 2 4 3 3 2 3" xfId="48637" xr:uid="{00000000-0005-0000-0000-0000423C0000}"/>
    <cellStyle name="20% - Accent4 2 4 3 3 3" xfId="6576" xr:uid="{00000000-0005-0000-0000-0000433C0000}"/>
    <cellStyle name="20% - Accent4 2 4 3 3 3 2" xfId="19735" xr:uid="{00000000-0005-0000-0000-0000443C0000}"/>
    <cellStyle name="20% - Accent4 2 4 3 3 3 2 2" xfId="57073" xr:uid="{00000000-0005-0000-0000-0000453C0000}"/>
    <cellStyle name="20% - Accent4 2 4 3 3 3 3" xfId="43914" xr:uid="{00000000-0005-0000-0000-0000463C0000}"/>
    <cellStyle name="20% - Accent4 2 4 3 3 4" xfId="16192" xr:uid="{00000000-0005-0000-0000-0000473C0000}"/>
    <cellStyle name="20% - Accent4 2 4 3 3 4 2" xfId="53530" xr:uid="{00000000-0005-0000-0000-0000483C0000}"/>
    <cellStyle name="20% - Accent4 2 4 3 3 5" xfId="32585" xr:uid="{00000000-0005-0000-0000-0000493C0000}"/>
    <cellStyle name="20% - Accent4 2 4 3 3 6" xfId="40369" xr:uid="{00000000-0005-0000-0000-00004A3C0000}"/>
    <cellStyle name="20% - Accent4 2 4 3 4" xfId="8939" xr:uid="{00000000-0005-0000-0000-00004B3C0000}"/>
    <cellStyle name="20% - Accent4 2 4 3 4 2" xfId="22098" xr:uid="{00000000-0005-0000-0000-00004C3C0000}"/>
    <cellStyle name="20% - Accent4 2 4 3 4 2 2" xfId="59436" xr:uid="{00000000-0005-0000-0000-00004D3C0000}"/>
    <cellStyle name="20% - Accent4 2 4 3 4 3" xfId="35297" xr:uid="{00000000-0005-0000-0000-00004E3C0000}"/>
    <cellStyle name="20% - Accent4 2 4 3 4 4" xfId="46277" xr:uid="{00000000-0005-0000-0000-00004F3C0000}"/>
    <cellStyle name="20% - Accent4 2 4 3 5" xfId="4216" xr:uid="{00000000-0005-0000-0000-0000503C0000}"/>
    <cellStyle name="20% - Accent4 2 4 3 5 2" xfId="17375" xr:uid="{00000000-0005-0000-0000-0000513C0000}"/>
    <cellStyle name="20% - Accent4 2 4 3 5 2 2" xfId="54713" xr:uid="{00000000-0005-0000-0000-0000523C0000}"/>
    <cellStyle name="20% - Accent4 2 4 3 5 3" xfId="29873" xr:uid="{00000000-0005-0000-0000-0000533C0000}"/>
    <cellStyle name="20% - Accent4 2 4 3 5 4" xfId="41554" xr:uid="{00000000-0005-0000-0000-0000543C0000}"/>
    <cellStyle name="20% - Accent4 2 4 3 6" xfId="13663" xr:uid="{00000000-0005-0000-0000-0000553C0000}"/>
    <cellStyle name="20% - Accent4 2 4 3 6 2" xfId="51001" xr:uid="{00000000-0005-0000-0000-0000563C0000}"/>
    <cellStyle name="20% - Accent4 2 4 3 7" xfId="26991" xr:uid="{00000000-0005-0000-0000-0000573C0000}"/>
    <cellStyle name="20% - Accent4 2 4 3 8" xfId="37840" xr:uid="{00000000-0005-0000-0000-0000583C0000}"/>
    <cellStyle name="20% - Accent4 2 4 4" xfId="388" xr:uid="{00000000-0005-0000-0000-0000593C0000}"/>
    <cellStyle name="20% - Accent4 2 4 4 2" xfId="1570" xr:uid="{00000000-0005-0000-0000-00005A3C0000}"/>
    <cellStyle name="20% - Accent4 2 4 4 2 2" xfId="7644" xr:uid="{00000000-0005-0000-0000-00005B3C0000}"/>
    <cellStyle name="20% - Accent4 2 4 4 2 2 2" xfId="12367" xr:uid="{00000000-0005-0000-0000-00005C3C0000}"/>
    <cellStyle name="20% - Accent4 2 4 4 2 2 2 2" xfId="25526" xr:uid="{00000000-0005-0000-0000-00005D3C0000}"/>
    <cellStyle name="20% - Accent4 2 4 4 2 2 2 2 2" xfId="62864" xr:uid="{00000000-0005-0000-0000-00005E3C0000}"/>
    <cellStyle name="20% - Accent4 2 4 4 2 2 2 3" xfId="49705" xr:uid="{00000000-0005-0000-0000-00005F3C0000}"/>
    <cellStyle name="20% - Accent4 2 4 4 2 2 3" xfId="20803" xr:uid="{00000000-0005-0000-0000-0000603C0000}"/>
    <cellStyle name="20% - Accent4 2 4 4 2 2 3 2" xfId="58141" xr:uid="{00000000-0005-0000-0000-0000613C0000}"/>
    <cellStyle name="20% - Accent4 2 4 4 2 2 4" xfId="33822" xr:uid="{00000000-0005-0000-0000-0000623C0000}"/>
    <cellStyle name="20% - Accent4 2 4 4 2 2 5" xfId="44982" xr:uid="{00000000-0005-0000-0000-0000633C0000}"/>
    <cellStyle name="20% - Accent4 2 4 4 2 3" xfId="10007" xr:uid="{00000000-0005-0000-0000-0000643C0000}"/>
    <cellStyle name="20% - Accent4 2 4 4 2 3 2" xfId="23166" xr:uid="{00000000-0005-0000-0000-0000653C0000}"/>
    <cellStyle name="20% - Accent4 2 4 4 2 3 2 2" xfId="60504" xr:uid="{00000000-0005-0000-0000-0000663C0000}"/>
    <cellStyle name="20% - Accent4 2 4 4 2 3 3" xfId="36534" xr:uid="{00000000-0005-0000-0000-0000673C0000}"/>
    <cellStyle name="20% - Accent4 2 4 4 2 3 4" xfId="47345" xr:uid="{00000000-0005-0000-0000-0000683C0000}"/>
    <cellStyle name="20% - Accent4 2 4 4 2 4" xfId="5284" xr:uid="{00000000-0005-0000-0000-0000693C0000}"/>
    <cellStyle name="20% - Accent4 2 4 4 2 4 2" xfId="18443" xr:uid="{00000000-0005-0000-0000-00006A3C0000}"/>
    <cellStyle name="20% - Accent4 2 4 4 2 4 2 2" xfId="55781" xr:uid="{00000000-0005-0000-0000-00006B3C0000}"/>
    <cellStyle name="20% - Accent4 2 4 4 2 4 3" xfId="31110" xr:uid="{00000000-0005-0000-0000-00006C3C0000}"/>
    <cellStyle name="20% - Accent4 2 4 4 2 4 4" xfId="42622" xr:uid="{00000000-0005-0000-0000-00006D3C0000}"/>
    <cellStyle name="20% - Accent4 2 4 4 2 5" xfId="14731" xr:uid="{00000000-0005-0000-0000-00006E3C0000}"/>
    <cellStyle name="20% - Accent4 2 4 4 2 5 2" xfId="52069" xr:uid="{00000000-0005-0000-0000-00006F3C0000}"/>
    <cellStyle name="20% - Accent4 2 4 4 2 6" xfId="28228" xr:uid="{00000000-0005-0000-0000-0000703C0000}"/>
    <cellStyle name="20% - Accent4 2 4 4 2 7" xfId="38908" xr:uid="{00000000-0005-0000-0000-0000713C0000}"/>
    <cellStyle name="20% - Accent4 2 4 4 3" xfId="2919" xr:uid="{00000000-0005-0000-0000-0000723C0000}"/>
    <cellStyle name="20% - Accent4 2 4 4 3 2" xfId="11187" xr:uid="{00000000-0005-0000-0000-0000733C0000}"/>
    <cellStyle name="20% - Accent4 2 4 4 3 2 2" xfId="24346" xr:uid="{00000000-0005-0000-0000-0000743C0000}"/>
    <cellStyle name="20% - Accent4 2 4 4 3 2 2 2" xfId="61684" xr:uid="{00000000-0005-0000-0000-0000753C0000}"/>
    <cellStyle name="20% - Accent4 2 4 4 3 2 3" xfId="48525" xr:uid="{00000000-0005-0000-0000-0000763C0000}"/>
    <cellStyle name="20% - Accent4 2 4 4 3 3" xfId="6464" xr:uid="{00000000-0005-0000-0000-0000773C0000}"/>
    <cellStyle name="20% - Accent4 2 4 4 3 3 2" xfId="19623" xr:uid="{00000000-0005-0000-0000-0000783C0000}"/>
    <cellStyle name="20% - Accent4 2 4 4 3 3 2 2" xfId="56961" xr:uid="{00000000-0005-0000-0000-0000793C0000}"/>
    <cellStyle name="20% - Accent4 2 4 4 3 3 3" xfId="43802" xr:uid="{00000000-0005-0000-0000-00007A3C0000}"/>
    <cellStyle name="20% - Accent4 2 4 4 3 4" xfId="16080" xr:uid="{00000000-0005-0000-0000-00007B3C0000}"/>
    <cellStyle name="20% - Accent4 2 4 4 3 4 2" xfId="53418" xr:uid="{00000000-0005-0000-0000-00007C3C0000}"/>
    <cellStyle name="20% - Accent4 2 4 4 3 5" xfId="32473" xr:uid="{00000000-0005-0000-0000-00007D3C0000}"/>
    <cellStyle name="20% - Accent4 2 4 4 3 6" xfId="40257" xr:uid="{00000000-0005-0000-0000-00007E3C0000}"/>
    <cellStyle name="20% - Accent4 2 4 4 4" xfId="8827" xr:uid="{00000000-0005-0000-0000-00007F3C0000}"/>
    <cellStyle name="20% - Accent4 2 4 4 4 2" xfId="21986" xr:uid="{00000000-0005-0000-0000-0000803C0000}"/>
    <cellStyle name="20% - Accent4 2 4 4 4 2 2" xfId="59324" xr:uid="{00000000-0005-0000-0000-0000813C0000}"/>
    <cellStyle name="20% - Accent4 2 4 4 4 3" xfId="35185" xr:uid="{00000000-0005-0000-0000-0000823C0000}"/>
    <cellStyle name="20% - Accent4 2 4 4 4 4" xfId="46165" xr:uid="{00000000-0005-0000-0000-0000833C0000}"/>
    <cellStyle name="20% - Accent4 2 4 4 5" xfId="4104" xr:uid="{00000000-0005-0000-0000-0000843C0000}"/>
    <cellStyle name="20% - Accent4 2 4 4 5 2" xfId="17263" xr:uid="{00000000-0005-0000-0000-0000853C0000}"/>
    <cellStyle name="20% - Accent4 2 4 4 5 2 2" xfId="54601" xr:uid="{00000000-0005-0000-0000-0000863C0000}"/>
    <cellStyle name="20% - Accent4 2 4 4 5 3" xfId="29761" xr:uid="{00000000-0005-0000-0000-0000873C0000}"/>
    <cellStyle name="20% - Accent4 2 4 4 5 4" xfId="41442" xr:uid="{00000000-0005-0000-0000-0000883C0000}"/>
    <cellStyle name="20% - Accent4 2 4 4 6" xfId="13551" xr:uid="{00000000-0005-0000-0000-0000893C0000}"/>
    <cellStyle name="20% - Accent4 2 4 4 6 2" xfId="50889" xr:uid="{00000000-0005-0000-0000-00008A3C0000}"/>
    <cellStyle name="20% - Accent4 2 4 4 7" xfId="26879" xr:uid="{00000000-0005-0000-0000-00008B3C0000}"/>
    <cellStyle name="20% - Accent4 2 4 4 8" xfId="37728" xr:uid="{00000000-0005-0000-0000-00008C3C0000}"/>
    <cellStyle name="20% - Accent4 2 4 5" xfId="809" xr:uid="{00000000-0005-0000-0000-00008D3C0000}"/>
    <cellStyle name="20% - Accent4 2 4 5 2" xfId="1991" xr:uid="{00000000-0005-0000-0000-00008E3C0000}"/>
    <cellStyle name="20% - Accent4 2 4 5 2 2" xfId="8065" xr:uid="{00000000-0005-0000-0000-00008F3C0000}"/>
    <cellStyle name="20% - Accent4 2 4 5 2 2 2" xfId="12788" xr:uid="{00000000-0005-0000-0000-0000903C0000}"/>
    <cellStyle name="20% - Accent4 2 4 5 2 2 2 2" xfId="25947" xr:uid="{00000000-0005-0000-0000-0000913C0000}"/>
    <cellStyle name="20% - Accent4 2 4 5 2 2 2 2 2" xfId="63285" xr:uid="{00000000-0005-0000-0000-0000923C0000}"/>
    <cellStyle name="20% - Accent4 2 4 5 2 2 2 3" xfId="50126" xr:uid="{00000000-0005-0000-0000-0000933C0000}"/>
    <cellStyle name="20% - Accent4 2 4 5 2 2 3" xfId="21224" xr:uid="{00000000-0005-0000-0000-0000943C0000}"/>
    <cellStyle name="20% - Accent4 2 4 5 2 2 3 2" xfId="58562" xr:uid="{00000000-0005-0000-0000-0000953C0000}"/>
    <cellStyle name="20% - Accent4 2 4 5 2 2 4" xfId="34243" xr:uid="{00000000-0005-0000-0000-0000963C0000}"/>
    <cellStyle name="20% - Accent4 2 4 5 2 2 5" xfId="45403" xr:uid="{00000000-0005-0000-0000-0000973C0000}"/>
    <cellStyle name="20% - Accent4 2 4 5 2 3" xfId="10428" xr:uid="{00000000-0005-0000-0000-0000983C0000}"/>
    <cellStyle name="20% - Accent4 2 4 5 2 3 2" xfId="23587" xr:uid="{00000000-0005-0000-0000-0000993C0000}"/>
    <cellStyle name="20% - Accent4 2 4 5 2 3 2 2" xfId="60925" xr:uid="{00000000-0005-0000-0000-00009A3C0000}"/>
    <cellStyle name="20% - Accent4 2 4 5 2 3 3" xfId="36955" xr:uid="{00000000-0005-0000-0000-00009B3C0000}"/>
    <cellStyle name="20% - Accent4 2 4 5 2 3 4" xfId="47766" xr:uid="{00000000-0005-0000-0000-00009C3C0000}"/>
    <cellStyle name="20% - Accent4 2 4 5 2 4" xfId="5705" xr:uid="{00000000-0005-0000-0000-00009D3C0000}"/>
    <cellStyle name="20% - Accent4 2 4 5 2 4 2" xfId="18864" xr:uid="{00000000-0005-0000-0000-00009E3C0000}"/>
    <cellStyle name="20% - Accent4 2 4 5 2 4 2 2" xfId="56202" xr:uid="{00000000-0005-0000-0000-00009F3C0000}"/>
    <cellStyle name="20% - Accent4 2 4 5 2 4 3" xfId="31531" xr:uid="{00000000-0005-0000-0000-0000A03C0000}"/>
    <cellStyle name="20% - Accent4 2 4 5 2 4 4" xfId="43043" xr:uid="{00000000-0005-0000-0000-0000A13C0000}"/>
    <cellStyle name="20% - Accent4 2 4 5 2 5" xfId="15152" xr:uid="{00000000-0005-0000-0000-0000A23C0000}"/>
    <cellStyle name="20% - Accent4 2 4 5 2 5 2" xfId="52490" xr:uid="{00000000-0005-0000-0000-0000A33C0000}"/>
    <cellStyle name="20% - Accent4 2 4 5 2 6" xfId="28649" xr:uid="{00000000-0005-0000-0000-0000A43C0000}"/>
    <cellStyle name="20% - Accent4 2 4 5 2 7" xfId="39329" xr:uid="{00000000-0005-0000-0000-0000A53C0000}"/>
    <cellStyle name="20% - Accent4 2 4 5 3" xfId="3340" xr:uid="{00000000-0005-0000-0000-0000A63C0000}"/>
    <cellStyle name="20% - Accent4 2 4 5 3 2" xfId="11608" xr:uid="{00000000-0005-0000-0000-0000A73C0000}"/>
    <cellStyle name="20% - Accent4 2 4 5 3 2 2" xfId="24767" xr:uid="{00000000-0005-0000-0000-0000A83C0000}"/>
    <cellStyle name="20% - Accent4 2 4 5 3 2 2 2" xfId="62105" xr:uid="{00000000-0005-0000-0000-0000A93C0000}"/>
    <cellStyle name="20% - Accent4 2 4 5 3 2 3" xfId="48946" xr:uid="{00000000-0005-0000-0000-0000AA3C0000}"/>
    <cellStyle name="20% - Accent4 2 4 5 3 3" xfId="6885" xr:uid="{00000000-0005-0000-0000-0000AB3C0000}"/>
    <cellStyle name="20% - Accent4 2 4 5 3 3 2" xfId="20044" xr:uid="{00000000-0005-0000-0000-0000AC3C0000}"/>
    <cellStyle name="20% - Accent4 2 4 5 3 3 2 2" xfId="57382" xr:uid="{00000000-0005-0000-0000-0000AD3C0000}"/>
    <cellStyle name="20% - Accent4 2 4 5 3 3 3" xfId="44223" xr:uid="{00000000-0005-0000-0000-0000AE3C0000}"/>
    <cellStyle name="20% - Accent4 2 4 5 3 4" xfId="16501" xr:uid="{00000000-0005-0000-0000-0000AF3C0000}"/>
    <cellStyle name="20% - Accent4 2 4 5 3 4 2" xfId="53839" xr:uid="{00000000-0005-0000-0000-0000B03C0000}"/>
    <cellStyle name="20% - Accent4 2 4 5 3 5" xfId="32894" xr:uid="{00000000-0005-0000-0000-0000B13C0000}"/>
    <cellStyle name="20% - Accent4 2 4 5 3 6" xfId="40678" xr:uid="{00000000-0005-0000-0000-0000B23C0000}"/>
    <cellStyle name="20% - Accent4 2 4 5 4" xfId="9248" xr:uid="{00000000-0005-0000-0000-0000B33C0000}"/>
    <cellStyle name="20% - Accent4 2 4 5 4 2" xfId="22407" xr:uid="{00000000-0005-0000-0000-0000B43C0000}"/>
    <cellStyle name="20% - Accent4 2 4 5 4 2 2" xfId="59745" xr:uid="{00000000-0005-0000-0000-0000B53C0000}"/>
    <cellStyle name="20% - Accent4 2 4 5 4 3" xfId="35606" xr:uid="{00000000-0005-0000-0000-0000B63C0000}"/>
    <cellStyle name="20% - Accent4 2 4 5 4 4" xfId="46586" xr:uid="{00000000-0005-0000-0000-0000B73C0000}"/>
    <cellStyle name="20% - Accent4 2 4 5 5" xfId="4525" xr:uid="{00000000-0005-0000-0000-0000B83C0000}"/>
    <cellStyle name="20% - Accent4 2 4 5 5 2" xfId="17684" xr:uid="{00000000-0005-0000-0000-0000B93C0000}"/>
    <cellStyle name="20% - Accent4 2 4 5 5 2 2" xfId="55022" xr:uid="{00000000-0005-0000-0000-0000BA3C0000}"/>
    <cellStyle name="20% - Accent4 2 4 5 5 3" xfId="30182" xr:uid="{00000000-0005-0000-0000-0000BB3C0000}"/>
    <cellStyle name="20% - Accent4 2 4 5 5 4" xfId="41863" xr:uid="{00000000-0005-0000-0000-0000BC3C0000}"/>
    <cellStyle name="20% - Accent4 2 4 5 6" xfId="13972" xr:uid="{00000000-0005-0000-0000-0000BD3C0000}"/>
    <cellStyle name="20% - Accent4 2 4 5 6 2" xfId="51310" xr:uid="{00000000-0005-0000-0000-0000BE3C0000}"/>
    <cellStyle name="20% - Accent4 2 4 5 7" xfId="27300" xr:uid="{00000000-0005-0000-0000-0000BF3C0000}"/>
    <cellStyle name="20% - Accent4 2 4 5 8" xfId="38149" xr:uid="{00000000-0005-0000-0000-0000C03C0000}"/>
    <cellStyle name="20% - Accent4 2 4 6" xfId="978" xr:uid="{00000000-0005-0000-0000-0000C13C0000}"/>
    <cellStyle name="20% - Accent4 2 4 6 2" xfId="2160" xr:uid="{00000000-0005-0000-0000-0000C23C0000}"/>
    <cellStyle name="20% - Accent4 2 4 6 2 2" xfId="8234" xr:uid="{00000000-0005-0000-0000-0000C33C0000}"/>
    <cellStyle name="20% - Accent4 2 4 6 2 2 2" xfId="12957" xr:uid="{00000000-0005-0000-0000-0000C43C0000}"/>
    <cellStyle name="20% - Accent4 2 4 6 2 2 2 2" xfId="26116" xr:uid="{00000000-0005-0000-0000-0000C53C0000}"/>
    <cellStyle name="20% - Accent4 2 4 6 2 2 2 2 2" xfId="63454" xr:uid="{00000000-0005-0000-0000-0000C63C0000}"/>
    <cellStyle name="20% - Accent4 2 4 6 2 2 2 3" xfId="50295" xr:uid="{00000000-0005-0000-0000-0000C73C0000}"/>
    <cellStyle name="20% - Accent4 2 4 6 2 2 3" xfId="21393" xr:uid="{00000000-0005-0000-0000-0000C83C0000}"/>
    <cellStyle name="20% - Accent4 2 4 6 2 2 3 2" xfId="58731" xr:uid="{00000000-0005-0000-0000-0000C93C0000}"/>
    <cellStyle name="20% - Accent4 2 4 6 2 2 4" xfId="34412" xr:uid="{00000000-0005-0000-0000-0000CA3C0000}"/>
    <cellStyle name="20% - Accent4 2 4 6 2 2 5" xfId="45572" xr:uid="{00000000-0005-0000-0000-0000CB3C0000}"/>
    <cellStyle name="20% - Accent4 2 4 6 2 3" xfId="10597" xr:uid="{00000000-0005-0000-0000-0000CC3C0000}"/>
    <cellStyle name="20% - Accent4 2 4 6 2 3 2" xfId="23756" xr:uid="{00000000-0005-0000-0000-0000CD3C0000}"/>
    <cellStyle name="20% - Accent4 2 4 6 2 3 2 2" xfId="61094" xr:uid="{00000000-0005-0000-0000-0000CE3C0000}"/>
    <cellStyle name="20% - Accent4 2 4 6 2 3 3" xfId="37124" xr:uid="{00000000-0005-0000-0000-0000CF3C0000}"/>
    <cellStyle name="20% - Accent4 2 4 6 2 3 4" xfId="47935" xr:uid="{00000000-0005-0000-0000-0000D03C0000}"/>
    <cellStyle name="20% - Accent4 2 4 6 2 4" xfId="5874" xr:uid="{00000000-0005-0000-0000-0000D13C0000}"/>
    <cellStyle name="20% - Accent4 2 4 6 2 4 2" xfId="19033" xr:uid="{00000000-0005-0000-0000-0000D23C0000}"/>
    <cellStyle name="20% - Accent4 2 4 6 2 4 2 2" xfId="56371" xr:uid="{00000000-0005-0000-0000-0000D33C0000}"/>
    <cellStyle name="20% - Accent4 2 4 6 2 4 3" xfId="31700" xr:uid="{00000000-0005-0000-0000-0000D43C0000}"/>
    <cellStyle name="20% - Accent4 2 4 6 2 4 4" xfId="43212" xr:uid="{00000000-0005-0000-0000-0000D53C0000}"/>
    <cellStyle name="20% - Accent4 2 4 6 2 5" xfId="15321" xr:uid="{00000000-0005-0000-0000-0000D63C0000}"/>
    <cellStyle name="20% - Accent4 2 4 6 2 5 2" xfId="52659" xr:uid="{00000000-0005-0000-0000-0000D73C0000}"/>
    <cellStyle name="20% - Accent4 2 4 6 2 6" xfId="28818" xr:uid="{00000000-0005-0000-0000-0000D83C0000}"/>
    <cellStyle name="20% - Accent4 2 4 6 2 7" xfId="39498" xr:uid="{00000000-0005-0000-0000-0000D93C0000}"/>
    <cellStyle name="20% - Accent4 2 4 6 3" xfId="3509" xr:uid="{00000000-0005-0000-0000-0000DA3C0000}"/>
    <cellStyle name="20% - Accent4 2 4 6 3 2" xfId="11777" xr:uid="{00000000-0005-0000-0000-0000DB3C0000}"/>
    <cellStyle name="20% - Accent4 2 4 6 3 2 2" xfId="24936" xr:uid="{00000000-0005-0000-0000-0000DC3C0000}"/>
    <cellStyle name="20% - Accent4 2 4 6 3 2 2 2" xfId="62274" xr:uid="{00000000-0005-0000-0000-0000DD3C0000}"/>
    <cellStyle name="20% - Accent4 2 4 6 3 2 3" xfId="49115" xr:uid="{00000000-0005-0000-0000-0000DE3C0000}"/>
    <cellStyle name="20% - Accent4 2 4 6 3 3" xfId="7054" xr:uid="{00000000-0005-0000-0000-0000DF3C0000}"/>
    <cellStyle name="20% - Accent4 2 4 6 3 3 2" xfId="20213" xr:uid="{00000000-0005-0000-0000-0000E03C0000}"/>
    <cellStyle name="20% - Accent4 2 4 6 3 3 2 2" xfId="57551" xr:uid="{00000000-0005-0000-0000-0000E13C0000}"/>
    <cellStyle name="20% - Accent4 2 4 6 3 3 3" xfId="44392" xr:uid="{00000000-0005-0000-0000-0000E23C0000}"/>
    <cellStyle name="20% - Accent4 2 4 6 3 4" xfId="16670" xr:uid="{00000000-0005-0000-0000-0000E33C0000}"/>
    <cellStyle name="20% - Accent4 2 4 6 3 4 2" xfId="54008" xr:uid="{00000000-0005-0000-0000-0000E43C0000}"/>
    <cellStyle name="20% - Accent4 2 4 6 3 5" xfId="33063" xr:uid="{00000000-0005-0000-0000-0000E53C0000}"/>
    <cellStyle name="20% - Accent4 2 4 6 3 6" xfId="40847" xr:uid="{00000000-0005-0000-0000-0000E63C0000}"/>
    <cellStyle name="20% - Accent4 2 4 6 4" xfId="9417" xr:uid="{00000000-0005-0000-0000-0000E73C0000}"/>
    <cellStyle name="20% - Accent4 2 4 6 4 2" xfId="22576" xr:uid="{00000000-0005-0000-0000-0000E83C0000}"/>
    <cellStyle name="20% - Accent4 2 4 6 4 2 2" xfId="59914" xr:uid="{00000000-0005-0000-0000-0000E93C0000}"/>
    <cellStyle name="20% - Accent4 2 4 6 4 3" xfId="35775" xr:uid="{00000000-0005-0000-0000-0000EA3C0000}"/>
    <cellStyle name="20% - Accent4 2 4 6 4 4" xfId="46755" xr:uid="{00000000-0005-0000-0000-0000EB3C0000}"/>
    <cellStyle name="20% - Accent4 2 4 6 5" xfId="4694" xr:uid="{00000000-0005-0000-0000-0000EC3C0000}"/>
    <cellStyle name="20% - Accent4 2 4 6 5 2" xfId="17853" xr:uid="{00000000-0005-0000-0000-0000ED3C0000}"/>
    <cellStyle name="20% - Accent4 2 4 6 5 2 2" xfId="55191" xr:uid="{00000000-0005-0000-0000-0000EE3C0000}"/>
    <cellStyle name="20% - Accent4 2 4 6 5 3" xfId="30351" xr:uid="{00000000-0005-0000-0000-0000EF3C0000}"/>
    <cellStyle name="20% - Accent4 2 4 6 5 4" xfId="42032" xr:uid="{00000000-0005-0000-0000-0000F03C0000}"/>
    <cellStyle name="20% - Accent4 2 4 6 6" xfId="14141" xr:uid="{00000000-0005-0000-0000-0000F13C0000}"/>
    <cellStyle name="20% - Accent4 2 4 6 6 2" xfId="51479" xr:uid="{00000000-0005-0000-0000-0000F23C0000}"/>
    <cellStyle name="20% - Accent4 2 4 6 7" xfId="27469" xr:uid="{00000000-0005-0000-0000-0000F33C0000}"/>
    <cellStyle name="20% - Accent4 2 4 6 8" xfId="38318" xr:uid="{00000000-0005-0000-0000-0000F43C0000}"/>
    <cellStyle name="20% - Accent4 2 4 7" xfId="1149" xr:uid="{00000000-0005-0000-0000-0000F53C0000}"/>
    <cellStyle name="20% - Accent4 2 4 7 2" xfId="2329" xr:uid="{00000000-0005-0000-0000-0000F63C0000}"/>
    <cellStyle name="20% - Accent4 2 4 7 2 2" xfId="8403" xr:uid="{00000000-0005-0000-0000-0000F73C0000}"/>
    <cellStyle name="20% - Accent4 2 4 7 2 2 2" xfId="13126" xr:uid="{00000000-0005-0000-0000-0000F83C0000}"/>
    <cellStyle name="20% - Accent4 2 4 7 2 2 2 2" xfId="26285" xr:uid="{00000000-0005-0000-0000-0000F93C0000}"/>
    <cellStyle name="20% - Accent4 2 4 7 2 2 2 2 2" xfId="63623" xr:uid="{00000000-0005-0000-0000-0000FA3C0000}"/>
    <cellStyle name="20% - Accent4 2 4 7 2 2 2 3" xfId="50464" xr:uid="{00000000-0005-0000-0000-0000FB3C0000}"/>
    <cellStyle name="20% - Accent4 2 4 7 2 2 3" xfId="21562" xr:uid="{00000000-0005-0000-0000-0000FC3C0000}"/>
    <cellStyle name="20% - Accent4 2 4 7 2 2 3 2" xfId="58900" xr:uid="{00000000-0005-0000-0000-0000FD3C0000}"/>
    <cellStyle name="20% - Accent4 2 4 7 2 2 4" xfId="34581" xr:uid="{00000000-0005-0000-0000-0000FE3C0000}"/>
    <cellStyle name="20% - Accent4 2 4 7 2 2 5" xfId="45741" xr:uid="{00000000-0005-0000-0000-0000FF3C0000}"/>
    <cellStyle name="20% - Accent4 2 4 7 2 3" xfId="10766" xr:uid="{00000000-0005-0000-0000-0000003D0000}"/>
    <cellStyle name="20% - Accent4 2 4 7 2 3 2" xfId="23925" xr:uid="{00000000-0005-0000-0000-0000013D0000}"/>
    <cellStyle name="20% - Accent4 2 4 7 2 3 2 2" xfId="61263" xr:uid="{00000000-0005-0000-0000-0000023D0000}"/>
    <cellStyle name="20% - Accent4 2 4 7 2 3 3" xfId="37293" xr:uid="{00000000-0005-0000-0000-0000033D0000}"/>
    <cellStyle name="20% - Accent4 2 4 7 2 3 4" xfId="48104" xr:uid="{00000000-0005-0000-0000-0000043D0000}"/>
    <cellStyle name="20% - Accent4 2 4 7 2 4" xfId="6043" xr:uid="{00000000-0005-0000-0000-0000053D0000}"/>
    <cellStyle name="20% - Accent4 2 4 7 2 4 2" xfId="19202" xr:uid="{00000000-0005-0000-0000-0000063D0000}"/>
    <cellStyle name="20% - Accent4 2 4 7 2 4 2 2" xfId="56540" xr:uid="{00000000-0005-0000-0000-0000073D0000}"/>
    <cellStyle name="20% - Accent4 2 4 7 2 4 3" xfId="31869" xr:uid="{00000000-0005-0000-0000-0000083D0000}"/>
    <cellStyle name="20% - Accent4 2 4 7 2 4 4" xfId="43381" xr:uid="{00000000-0005-0000-0000-0000093D0000}"/>
    <cellStyle name="20% - Accent4 2 4 7 2 5" xfId="15490" xr:uid="{00000000-0005-0000-0000-00000A3D0000}"/>
    <cellStyle name="20% - Accent4 2 4 7 2 5 2" xfId="52828" xr:uid="{00000000-0005-0000-0000-00000B3D0000}"/>
    <cellStyle name="20% - Accent4 2 4 7 2 6" xfId="28987" xr:uid="{00000000-0005-0000-0000-00000C3D0000}"/>
    <cellStyle name="20% - Accent4 2 4 7 2 7" xfId="39667" xr:uid="{00000000-0005-0000-0000-00000D3D0000}"/>
    <cellStyle name="20% - Accent4 2 4 7 3" xfId="3678" xr:uid="{00000000-0005-0000-0000-00000E3D0000}"/>
    <cellStyle name="20% - Accent4 2 4 7 3 2" xfId="11946" xr:uid="{00000000-0005-0000-0000-00000F3D0000}"/>
    <cellStyle name="20% - Accent4 2 4 7 3 2 2" xfId="25105" xr:uid="{00000000-0005-0000-0000-0000103D0000}"/>
    <cellStyle name="20% - Accent4 2 4 7 3 2 2 2" xfId="62443" xr:uid="{00000000-0005-0000-0000-0000113D0000}"/>
    <cellStyle name="20% - Accent4 2 4 7 3 2 3" xfId="49284" xr:uid="{00000000-0005-0000-0000-0000123D0000}"/>
    <cellStyle name="20% - Accent4 2 4 7 3 3" xfId="7223" xr:uid="{00000000-0005-0000-0000-0000133D0000}"/>
    <cellStyle name="20% - Accent4 2 4 7 3 3 2" xfId="20382" xr:uid="{00000000-0005-0000-0000-0000143D0000}"/>
    <cellStyle name="20% - Accent4 2 4 7 3 3 2 2" xfId="57720" xr:uid="{00000000-0005-0000-0000-0000153D0000}"/>
    <cellStyle name="20% - Accent4 2 4 7 3 3 3" xfId="44561" xr:uid="{00000000-0005-0000-0000-0000163D0000}"/>
    <cellStyle name="20% - Accent4 2 4 7 3 4" xfId="16839" xr:uid="{00000000-0005-0000-0000-0000173D0000}"/>
    <cellStyle name="20% - Accent4 2 4 7 3 4 2" xfId="54177" xr:uid="{00000000-0005-0000-0000-0000183D0000}"/>
    <cellStyle name="20% - Accent4 2 4 7 3 5" xfId="33232" xr:uid="{00000000-0005-0000-0000-0000193D0000}"/>
    <cellStyle name="20% - Accent4 2 4 7 3 6" xfId="41016" xr:uid="{00000000-0005-0000-0000-00001A3D0000}"/>
    <cellStyle name="20% - Accent4 2 4 7 4" xfId="9586" xr:uid="{00000000-0005-0000-0000-00001B3D0000}"/>
    <cellStyle name="20% - Accent4 2 4 7 4 2" xfId="22745" xr:uid="{00000000-0005-0000-0000-00001C3D0000}"/>
    <cellStyle name="20% - Accent4 2 4 7 4 2 2" xfId="60083" xr:uid="{00000000-0005-0000-0000-00001D3D0000}"/>
    <cellStyle name="20% - Accent4 2 4 7 4 3" xfId="35944" xr:uid="{00000000-0005-0000-0000-00001E3D0000}"/>
    <cellStyle name="20% - Accent4 2 4 7 4 4" xfId="46924" xr:uid="{00000000-0005-0000-0000-00001F3D0000}"/>
    <cellStyle name="20% - Accent4 2 4 7 5" xfId="4863" xr:uid="{00000000-0005-0000-0000-0000203D0000}"/>
    <cellStyle name="20% - Accent4 2 4 7 5 2" xfId="18022" xr:uid="{00000000-0005-0000-0000-0000213D0000}"/>
    <cellStyle name="20% - Accent4 2 4 7 5 2 2" xfId="55360" xr:uid="{00000000-0005-0000-0000-0000223D0000}"/>
    <cellStyle name="20% - Accent4 2 4 7 5 3" xfId="30520" xr:uid="{00000000-0005-0000-0000-0000233D0000}"/>
    <cellStyle name="20% - Accent4 2 4 7 5 4" xfId="42201" xr:uid="{00000000-0005-0000-0000-0000243D0000}"/>
    <cellStyle name="20% - Accent4 2 4 7 6" xfId="14310" xr:uid="{00000000-0005-0000-0000-0000253D0000}"/>
    <cellStyle name="20% - Accent4 2 4 7 6 2" xfId="51648" xr:uid="{00000000-0005-0000-0000-0000263D0000}"/>
    <cellStyle name="20% - Accent4 2 4 7 7" xfId="27638" xr:uid="{00000000-0005-0000-0000-0000273D0000}"/>
    <cellStyle name="20% - Accent4 2 4 7 8" xfId="38487" xr:uid="{00000000-0005-0000-0000-0000283D0000}"/>
    <cellStyle name="20% - Accent4 2 4 8" xfId="1261" xr:uid="{00000000-0005-0000-0000-0000293D0000}"/>
    <cellStyle name="20% - Accent4 2 4 8 2" xfId="2610" xr:uid="{00000000-0005-0000-0000-00002A3D0000}"/>
    <cellStyle name="20% - Accent4 2 4 8 2 2" xfId="12058" xr:uid="{00000000-0005-0000-0000-00002B3D0000}"/>
    <cellStyle name="20% - Accent4 2 4 8 2 2 2" xfId="25217" xr:uid="{00000000-0005-0000-0000-00002C3D0000}"/>
    <cellStyle name="20% - Accent4 2 4 8 2 2 2 2" xfId="62555" xr:uid="{00000000-0005-0000-0000-00002D3D0000}"/>
    <cellStyle name="20% - Accent4 2 4 8 2 2 3" xfId="33513" xr:uid="{00000000-0005-0000-0000-00002E3D0000}"/>
    <cellStyle name="20% - Accent4 2 4 8 2 2 4" xfId="49396" xr:uid="{00000000-0005-0000-0000-00002F3D0000}"/>
    <cellStyle name="20% - Accent4 2 4 8 2 3" xfId="7335" xr:uid="{00000000-0005-0000-0000-0000303D0000}"/>
    <cellStyle name="20% - Accent4 2 4 8 2 3 2" xfId="20494" xr:uid="{00000000-0005-0000-0000-0000313D0000}"/>
    <cellStyle name="20% - Accent4 2 4 8 2 3 2 2" xfId="57832" xr:uid="{00000000-0005-0000-0000-0000323D0000}"/>
    <cellStyle name="20% - Accent4 2 4 8 2 3 3" xfId="36225" xr:uid="{00000000-0005-0000-0000-0000333D0000}"/>
    <cellStyle name="20% - Accent4 2 4 8 2 3 4" xfId="44673" xr:uid="{00000000-0005-0000-0000-0000343D0000}"/>
    <cellStyle name="20% - Accent4 2 4 8 2 4" xfId="15771" xr:uid="{00000000-0005-0000-0000-0000353D0000}"/>
    <cellStyle name="20% - Accent4 2 4 8 2 4 2" xfId="30801" xr:uid="{00000000-0005-0000-0000-0000363D0000}"/>
    <cellStyle name="20% - Accent4 2 4 8 2 4 3" xfId="53109" xr:uid="{00000000-0005-0000-0000-0000373D0000}"/>
    <cellStyle name="20% - Accent4 2 4 8 2 5" xfId="27919" xr:uid="{00000000-0005-0000-0000-0000383D0000}"/>
    <cellStyle name="20% - Accent4 2 4 8 2 6" xfId="39948" xr:uid="{00000000-0005-0000-0000-0000393D0000}"/>
    <cellStyle name="20% - Accent4 2 4 8 3" xfId="9698" xr:uid="{00000000-0005-0000-0000-00003A3D0000}"/>
    <cellStyle name="20% - Accent4 2 4 8 3 2" xfId="22857" xr:uid="{00000000-0005-0000-0000-00003B3D0000}"/>
    <cellStyle name="20% - Accent4 2 4 8 3 2 2" xfId="60195" xr:uid="{00000000-0005-0000-0000-00003C3D0000}"/>
    <cellStyle name="20% - Accent4 2 4 8 3 3" xfId="32164" xr:uid="{00000000-0005-0000-0000-00003D3D0000}"/>
    <cellStyle name="20% - Accent4 2 4 8 3 4" xfId="47036" xr:uid="{00000000-0005-0000-0000-00003E3D0000}"/>
    <cellStyle name="20% - Accent4 2 4 8 4" xfId="4975" xr:uid="{00000000-0005-0000-0000-00003F3D0000}"/>
    <cellStyle name="20% - Accent4 2 4 8 4 2" xfId="18134" xr:uid="{00000000-0005-0000-0000-0000403D0000}"/>
    <cellStyle name="20% - Accent4 2 4 8 4 2 2" xfId="55472" xr:uid="{00000000-0005-0000-0000-0000413D0000}"/>
    <cellStyle name="20% - Accent4 2 4 8 4 3" xfId="34876" xr:uid="{00000000-0005-0000-0000-0000423D0000}"/>
    <cellStyle name="20% - Accent4 2 4 8 4 4" xfId="42313" xr:uid="{00000000-0005-0000-0000-0000433D0000}"/>
    <cellStyle name="20% - Accent4 2 4 8 5" xfId="14422" xr:uid="{00000000-0005-0000-0000-0000443D0000}"/>
    <cellStyle name="20% - Accent4 2 4 8 5 2" xfId="29452" xr:uid="{00000000-0005-0000-0000-0000453D0000}"/>
    <cellStyle name="20% - Accent4 2 4 8 5 3" xfId="51760" xr:uid="{00000000-0005-0000-0000-0000463D0000}"/>
    <cellStyle name="20% - Accent4 2 4 8 6" xfId="26570" xr:uid="{00000000-0005-0000-0000-0000473D0000}"/>
    <cellStyle name="20% - Accent4 2 4 8 7" xfId="38599" xr:uid="{00000000-0005-0000-0000-0000483D0000}"/>
    <cellStyle name="20% - Accent4 2 4 9" xfId="2498" xr:uid="{00000000-0005-0000-0000-0000493D0000}"/>
    <cellStyle name="20% - Accent4 2 4 9 2" xfId="10878" xr:uid="{00000000-0005-0000-0000-00004A3D0000}"/>
    <cellStyle name="20% - Accent4 2 4 9 2 2" xfId="24037" xr:uid="{00000000-0005-0000-0000-00004B3D0000}"/>
    <cellStyle name="20% - Accent4 2 4 9 2 2 2" xfId="61375" xr:uid="{00000000-0005-0000-0000-00004C3D0000}"/>
    <cellStyle name="20% - Accent4 2 4 9 2 3" xfId="33401" xr:uid="{00000000-0005-0000-0000-00004D3D0000}"/>
    <cellStyle name="20% - Accent4 2 4 9 2 4" xfId="48216" xr:uid="{00000000-0005-0000-0000-00004E3D0000}"/>
    <cellStyle name="20% - Accent4 2 4 9 3" xfId="6155" xr:uid="{00000000-0005-0000-0000-00004F3D0000}"/>
    <cellStyle name="20% - Accent4 2 4 9 3 2" xfId="19314" xr:uid="{00000000-0005-0000-0000-0000503D0000}"/>
    <cellStyle name="20% - Accent4 2 4 9 3 2 2" xfId="56652" xr:uid="{00000000-0005-0000-0000-0000513D0000}"/>
    <cellStyle name="20% - Accent4 2 4 9 3 3" xfId="36113" xr:uid="{00000000-0005-0000-0000-0000523D0000}"/>
    <cellStyle name="20% - Accent4 2 4 9 3 4" xfId="43493" xr:uid="{00000000-0005-0000-0000-0000533D0000}"/>
    <cellStyle name="20% - Accent4 2 4 9 4" xfId="15659" xr:uid="{00000000-0005-0000-0000-0000543D0000}"/>
    <cellStyle name="20% - Accent4 2 4 9 4 2" xfId="30689" xr:uid="{00000000-0005-0000-0000-0000553D0000}"/>
    <cellStyle name="20% - Accent4 2 4 9 4 3" xfId="52997" xr:uid="{00000000-0005-0000-0000-0000563D0000}"/>
    <cellStyle name="20% - Accent4 2 4 9 5" xfId="27807" xr:uid="{00000000-0005-0000-0000-0000573D0000}"/>
    <cellStyle name="20% - Accent4 2 4 9 6" xfId="39836" xr:uid="{00000000-0005-0000-0000-0000583D0000}"/>
    <cellStyle name="20% - Accent4 2 5" xfId="275" xr:uid="{00000000-0005-0000-0000-0000593D0000}"/>
    <cellStyle name="20% - Accent4 2 5 2" xfId="696" xr:uid="{00000000-0005-0000-0000-00005A3D0000}"/>
    <cellStyle name="20% - Accent4 2 5 2 2" xfId="1878" xr:uid="{00000000-0005-0000-0000-00005B3D0000}"/>
    <cellStyle name="20% - Accent4 2 5 2 2 2" xfId="7952" xr:uid="{00000000-0005-0000-0000-00005C3D0000}"/>
    <cellStyle name="20% - Accent4 2 5 2 2 2 2" xfId="12675" xr:uid="{00000000-0005-0000-0000-00005D3D0000}"/>
    <cellStyle name="20% - Accent4 2 5 2 2 2 2 2" xfId="25834" xr:uid="{00000000-0005-0000-0000-00005E3D0000}"/>
    <cellStyle name="20% - Accent4 2 5 2 2 2 2 2 2" xfId="63172" xr:uid="{00000000-0005-0000-0000-00005F3D0000}"/>
    <cellStyle name="20% - Accent4 2 5 2 2 2 2 3" xfId="50013" xr:uid="{00000000-0005-0000-0000-0000603D0000}"/>
    <cellStyle name="20% - Accent4 2 5 2 2 2 3" xfId="21111" xr:uid="{00000000-0005-0000-0000-0000613D0000}"/>
    <cellStyle name="20% - Accent4 2 5 2 2 2 3 2" xfId="58449" xr:uid="{00000000-0005-0000-0000-0000623D0000}"/>
    <cellStyle name="20% - Accent4 2 5 2 2 2 4" xfId="34130" xr:uid="{00000000-0005-0000-0000-0000633D0000}"/>
    <cellStyle name="20% - Accent4 2 5 2 2 2 5" xfId="45290" xr:uid="{00000000-0005-0000-0000-0000643D0000}"/>
    <cellStyle name="20% - Accent4 2 5 2 2 3" xfId="10315" xr:uid="{00000000-0005-0000-0000-0000653D0000}"/>
    <cellStyle name="20% - Accent4 2 5 2 2 3 2" xfId="23474" xr:uid="{00000000-0005-0000-0000-0000663D0000}"/>
    <cellStyle name="20% - Accent4 2 5 2 2 3 2 2" xfId="60812" xr:uid="{00000000-0005-0000-0000-0000673D0000}"/>
    <cellStyle name="20% - Accent4 2 5 2 2 3 3" xfId="36842" xr:uid="{00000000-0005-0000-0000-0000683D0000}"/>
    <cellStyle name="20% - Accent4 2 5 2 2 3 4" xfId="47653" xr:uid="{00000000-0005-0000-0000-0000693D0000}"/>
    <cellStyle name="20% - Accent4 2 5 2 2 4" xfId="5592" xr:uid="{00000000-0005-0000-0000-00006A3D0000}"/>
    <cellStyle name="20% - Accent4 2 5 2 2 4 2" xfId="18751" xr:uid="{00000000-0005-0000-0000-00006B3D0000}"/>
    <cellStyle name="20% - Accent4 2 5 2 2 4 2 2" xfId="56089" xr:uid="{00000000-0005-0000-0000-00006C3D0000}"/>
    <cellStyle name="20% - Accent4 2 5 2 2 4 3" xfId="31418" xr:uid="{00000000-0005-0000-0000-00006D3D0000}"/>
    <cellStyle name="20% - Accent4 2 5 2 2 4 4" xfId="42930" xr:uid="{00000000-0005-0000-0000-00006E3D0000}"/>
    <cellStyle name="20% - Accent4 2 5 2 2 5" xfId="15039" xr:uid="{00000000-0005-0000-0000-00006F3D0000}"/>
    <cellStyle name="20% - Accent4 2 5 2 2 5 2" xfId="52377" xr:uid="{00000000-0005-0000-0000-0000703D0000}"/>
    <cellStyle name="20% - Accent4 2 5 2 2 6" xfId="28536" xr:uid="{00000000-0005-0000-0000-0000713D0000}"/>
    <cellStyle name="20% - Accent4 2 5 2 2 7" xfId="39216" xr:uid="{00000000-0005-0000-0000-0000723D0000}"/>
    <cellStyle name="20% - Accent4 2 5 2 3" xfId="3227" xr:uid="{00000000-0005-0000-0000-0000733D0000}"/>
    <cellStyle name="20% - Accent4 2 5 2 3 2" xfId="11495" xr:uid="{00000000-0005-0000-0000-0000743D0000}"/>
    <cellStyle name="20% - Accent4 2 5 2 3 2 2" xfId="24654" xr:uid="{00000000-0005-0000-0000-0000753D0000}"/>
    <cellStyle name="20% - Accent4 2 5 2 3 2 2 2" xfId="61992" xr:uid="{00000000-0005-0000-0000-0000763D0000}"/>
    <cellStyle name="20% - Accent4 2 5 2 3 2 3" xfId="48833" xr:uid="{00000000-0005-0000-0000-0000773D0000}"/>
    <cellStyle name="20% - Accent4 2 5 2 3 3" xfId="6772" xr:uid="{00000000-0005-0000-0000-0000783D0000}"/>
    <cellStyle name="20% - Accent4 2 5 2 3 3 2" xfId="19931" xr:uid="{00000000-0005-0000-0000-0000793D0000}"/>
    <cellStyle name="20% - Accent4 2 5 2 3 3 2 2" xfId="57269" xr:uid="{00000000-0005-0000-0000-00007A3D0000}"/>
    <cellStyle name="20% - Accent4 2 5 2 3 3 3" xfId="44110" xr:uid="{00000000-0005-0000-0000-00007B3D0000}"/>
    <cellStyle name="20% - Accent4 2 5 2 3 4" xfId="16388" xr:uid="{00000000-0005-0000-0000-00007C3D0000}"/>
    <cellStyle name="20% - Accent4 2 5 2 3 4 2" xfId="53726" xr:uid="{00000000-0005-0000-0000-00007D3D0000}"/>
    <cellStyle name="20% - Accent4 2 5 2 3 5" xfId="32781" xr:uid="{00000000-0005-0000-0000-00007E3D0000}"/>
    <cellStyle name="20% - Accent4 2 5 2 3 6" xfId="40565" xr:uid="{00000000-0005-0000-0000-00007F3D0000}"/>
    <cellStyle name="20% - Accent4 2 5 2 4" xfId="9135" xr:uid="{00000000-0005-0000-0000-0000803D0000}"/>
    <cellStyle name="20% - Accent4 2 5 2 4 2" xfId="22294" xr:uid="{00000000-0005-0000-0000-0000813D0000}"/>
    <cellStyle name="20% - Accent4 2 5 2 4 2 2" xfId="59632" xr:uid="{00000000-0005-0000-0000-0000823D0000}"/>
    <cellStyle name="20% - Accent4 2 5 2 4 3" xfId="35493" xr:uid="{00000000-0005-0000-0000-0000833D0000}"/>
    <cellStyle name="20% - Accent4 2 5 2 4 4" xfId="46473" xr:uid="{00000000-0005-0000-0000-0000843D0000}"/>
    <cellStyle name="20% - Accent4 2 5 2 5" xfId="4412" xr:uid="{00000000-0005-0000-0000-0000853D0000}"/>
    <cellStyle name="20% - Accent4 2 5 2 5 2" xfId="17571" xr:uid="{00000000-0005-0000-0000-0000863D0000}"/>
    <cellStyle name="20% - Accent4 2 5 2 5 2 2" xfId="54909" xr:uid="{00000000-0005-0000-0000-0000873D0000}"/>
    <cellStyle name="20% - Accent4 2 5 2 5 3" xfId="30069" xr:uid="{00000000-0005-0000-0000-0000883D0000}"/>
    <cellStyle name="20% - Accent4 2 5 2 5 4" xfId="41750" xr:uid="{00000000-0005-0000-0000-0000893D0000}"/>
    <cellStyle name="20% - Accent4 2 5 2 6" xfId="13859" xr:uid="{00000000-0005-0000-0000-00008A3D0000}"/>
    <cellStyle name="20% - Accent4 2 5 2 6 2" xfId="51197" xr:uid="{00000000-0005-0000-0000-00008B3D0000}"/>
    <cellStyle name="20% - Accent4 2 5 2 7" xfId="27187" xr:uid="{00000000-0005-0000-0000-00008C3D0000}"/>
    <cellStyle name="20% - Accent4 2 5 2 8" xfId="38036" xr:uid="{00000000-0005-0000-0000-00008D3D0000}"/>
    <cellStyle name="20% - Accent4 2 5 3" xfId="1457" xr:uid="{00000000-0005-0000-0000-00008E3D0000}"/>
    <cellStyle name="20% - Accent4 2 5 3 2" xfId="7531" xr:uid="{00000000-0005-0000-0000-00008F3D0000}"/>
    <cellStyle name="20% - Accent4 2 5 3 2 2" xfId="12254" xr:uid="{00000000-0005-0000-0000-0000903D0000}"/>
    <cellStyle name="20% - Accent4 2 5 3 2 2 2" xfId="25413" xr:uid="{00000000-0005-0000-0000-0000913D0000}"/>
    <cellStyle name="20% - Accent4 2 5 3 2 2 2 2" xfId="62751" xr:uid="{00000000-0005-0000-0000-0000923D0000}"/>
    <cellStyle name="20% - Accent4 2 5 3 2 2 3" xfId="49592" xr:uid="{00000000-0005-0000-0000-0000933D0000}"/>
    <cellStyle name="20% - Accent4 2 5 3 2 3" xfId="20690" xr:uid="{00000000-0005-0000-0000-0000943D0000}"/>
    <cellStyle name="20% - Accent4 2 5 3 2 3 2" xfId="58028" xr:uid="{00000000-0005-0000-0000-0000953D0000}"/>
    <cellStyle name="20% - Accent4 2 5 3 2 4" xfId="33709" xr:uid="{00000000-0005-0000-0000-0000963D0000}"/>
    <cellStyle name="20% - Accent4 2 5 3 2 5" xfId="44869" xr:uid="{00000000-0005-0000-0000-0000973D0000}"/>
    <cellStyle name="20% - Accent4 2 5 3 3" xfId="9894" xr:uid="{00000000-0005-0000-0000-0000983D0000}"/>
    <cellStyle name="20% - Accent4 2 5 3 3 2" xfId="23053" xr:uid="{00000000-0005-0000-0000-0000993D0000}"/>
    <cellStyle name="20% - Accent4 2 5 3 3 2 2" xfId="60391" xr:uid="{00000000-0005-0000-0000-00009A3D0000}"/>
    <cellStyle name="20% - Accent4 2 5 3 3 3" xfId="36421" xr:uid="{00000000-0005-0000-0000-00009B3D0000}"/>
    <cellStyle name="20% - Accent4 2 5 3 3 4" xfId="47232" xr:uid="{00000000-0005-0000-0000-00009C3D0000}"/>
    <cellStyle name="20% - Accent4 2 5 3 4" xfId="5171" xr:uid="{00000000-0005-0000-0000-00009D3D0000}"/>
    <cellStyle name="20% - Accent4 2 5 3 4 2" xfId="18330" xr:uid="{00000000-0005-0000-0000-00009E3D0000}"/>
    <cellStyle name="20% - Accent4 2 5 3 4 2 2" xfId="55668" xr:uid="{00000000-0005-0000-0000-00009F3D0000}"/>
    <cellStyle name="20% - Accent4 2 5 3 4 3" xfId="30997" xr:uid="{00000000-0005-0000-0000-0000A03D0000}"/>
    <cellStyle name="20% - Accent4 2 5 3 4 4" xfId="42509" xr:uid="{00000000-0005-0000-0000-0000A13D0000}"/>
    <cellStyle name="20% - Accent4 2 5 3 5" xfId="14618" xr:uid="{00000000-0005-0000-0000-0000A23D0000}"/>
    <cellStyle name="20% - Accent4 2 5 3 5 2" xfId="51956" xr:uid="{00000000-0005-0000-0000-0000A33D0000}"/>
    <cellStyle name="20% - Accent4 2 5 3 6" xfId="28115" xr:uid="{00000000-0005-0000-0000-0000A43D0000}"/>
    <cellStyle name="20% - Accent4 2 5 3 7" xfId="38795" xr:uid="{00000000-0005-0000-0000-0000A53D0000}"/>
    <cellStyle name="20% - Accent4 2 5 4" xfId="2806" xr:uid="{00000000-0005-0000-0000-0000A63D0000}"/>
    <cellStyle name="20% - Accent4 2 5 4 2" xfId="11074" xr:uid="{00000000-0005-0000-0000-0000A73D0000}"/>
    <cellStyle name="20% - Accent4 2 5 4 2 2" xfId="24233" xr:uid="{00000000-0005-0000-0000-0000A83D0000}"/>
    <cellStyle name="20% - Accent4 2 5 4 2 2 2" xfId="61571" xr:uid="{00000000-0005-0000-0000-0000A93D0000}"/>
    <cellStyle name="20% - Accent4 2 5 4 2 3" xfId="48412" xr:uid="{00000000-0005-0000-0000-0000AA3D0000}"/>
    <cellStyle name="20% - Accent4 2 5 4 3" xfId="6351" xr:uid="{00000000-0005-0000-0000-0000AB3D0000}"/>
    <cellStyle name="20% - Accent4 2 5 4 3 2" xfId="19510" xr:uid="{00000000-0005-0000-0000-0000AC3D0000}"/>
    <cellStyle name="20% - Accent4 2 5 4 3 2 2" xfId="56848" xr:uid="{00000000-0005-0000-0000-0000AD3D0000}"/>
    <cellStyle name="20% - Accent4 2 5 4 3 3" xfId="43689" xr:uid="{00000000-0005-0000-0000-0000AE3D0000}"/>
    <cellStyle name="20% - Accent4 2 5 4 4" xfId="15967" xr:uid="{00000000-0005-0000-0000-0000AF3D0000}"/>
    <cellStyle name="20% - Accent4 2 5 4 4 2" xfId="53305" xr:uid="{00000000-0005-0000-0000-0000B03D0000}"/>
    <cellStyle name="20% - Accent4 2 5 4 5" xfId="32360" xr:uid="{00000000-0005-0000-0000-0000B13D0000}"/>
    <cellStyle name="20% - Accent4 2 5 4 6" xfId="40144" xr:uid="{00000000-0005-0000-0000-0000B23D0000}"/>
    <cellStyle name="20% - Accent4 2 5 5" xfId="8714" xr:uid="{00000000-0005-0000-0000-0000B33D0000}"/>
    <cellStyle name="20% - Accent4 2 5 5 2" xfId="21873" xr:uid="{00000000-0005-0000-0000-0000B43D0000}"/>
    <cellStyle name="20% - Accent4 2 5 5 2 2" xfId="59211" xr:uid="{00000000-0005-0000-0000-0000B53D0000}"/>
    <cellStyle name="20% - Accent4 2 5 5 3" xfId="35072" xr:uid="{00000000-0005-0000-0000-0000B63D0000}"/>
    <cellStyle name="20% - Accent4 2 5 5 4" xfId="46052" xr:uid="{00000000-0005-0000-0000-0000B73D0000}"/>
    <cellStyle name="20% - Accent4 2 5 6" xfId="3991" xr:uid="{00000000-0005-0000-0000-0000B83D0000}"/>
    <cellStyle name="20% - Accent4 2 5 6 2" xfId="17150" xr:uid="{00000000-0005-0000-0000-0000B93D0000}"/>
    <cellStyle name="20% - Accent4 2 5 6 2 2" xfId="54488" xr:uid="{00000000-0005-0000-0000-0000BA3D0000}"/>
    <cellStyle name="20% - Accent4 2 5 6 3" xfId="29648" xr:uid="{00000000-0005-0000-0000-0000BB3D0000}"/>
    <cellStyle name="20% - Accent4 2 5 6 4" xfId="41329" xr:uid="{00000000-0005-0000-0000-0000BC3D0000}"/>
    <cellStyle name="20% - Accent4 2 5 7" xfId="13438" xr:uid="{00000000-0005-0000-0000-0000BD3D0000}"/>
    <cellStyle name="20% - Accent4 2 5 7 2" xfId="50776" xr:uid="{00000000-0005-0000-0000-0000BE3D0000}"/>
    <cellStyle name="20% - Accent4 2 5 8" xfId="26766" xr:uid="{00000000-0005-0000-0000-0000BF3D0000}"/>
    <cellStyle name="20% - Accent4 2 5 9" xfId="37615" xr:uid="{00000000-0005-0000-0000-0000C03D0000}"/>
    <cellStyle name="20% - Accent4 2 6" xfId="163" xr:uid="{00000000-0005-0000-0000-0000C13D0000}"/>
    <cellStyle name="20% - Accent4 2 6 2" xfId="584" xr:uid="{00000000-0005-0000-0000-0000C23D0000}"/>
    <cellStyle name="20% - Accent4 2 6 2 2" xfId="1766" xr:uid="{00000000-0005-0000-0000-0000C33D0000}"/>
    <cellStyle name="20% - Accent4 2 6 2 2 2" xfId="7840" xr:uid="{00000000-0005-0000-0000-0000C43D0000}"/>
    <cellStyle name="20% - Accent4 2 6 2 2 2 2" xfId="12563" xr:uid="{00000000-0005-0000-0000-0000C53D0000}"/>
    <cellStyle name="20% - Accent4 2 6 2 2 2 2 2" xfId="25722" xr:uid="{00000000-0005-0000-0000-0000C63D0000}"/>
    <cellStyle name="20% - Accent4 2 6 2 2 2 2 2 2" xfId="63060" xr:uid="{00000000-0005-0000-0000-0000C73D0000}"/>
    <cellStyle name="20% - Accent4 2 6 2 2 2 2 3" xfId="49901" xr:uid="{00000000-0005-0000-0000-0000C83D0000}"/>
    <cellStyle name="20% - Accent4 2 6 2 2 2 3" xfId="20999" xr:uid="{00000000-0005-0000-0000-0000C93D0000}"/>
    <cellStyle name="20% - Accent4 2 6 2 2 2 3 2" xfId="58337" xr:uid="{00000000-0005-0000-0000-0000CA3D0000}"/>
    <cellStyle name="20% - Accent4 2 6 2 2 2 4" xfId="34018" xr:uid="{00000000-0005-0000-0000-0000CB3D0000}"/>
    <cellStyle name="20% - Accent4 2 6 2 2 2 5" xfId="45178" xr:uid="{00000000-0005-0000-0000-0000CC3D0000}"/>
    <cellStyle name="20% - Accent4 2 6 2 2 3" xfId="10203" xr:uid="{00000000-0005-0000-0000-0000CD3D0000}"/>
    <cellStyle name="20% - Accent4 2 6 2 2 3 2" xfId="23362" xr:uid="{00000000-0005-0000-0000-0000CE3D0000}"/>
    <cellStyle name="20% - Accent4 2 6 2 2 3 2 2" xfId="60700" xr:uid="{00000000-0005-0000-0000-0000CF3D0000}"/>
    <cellStyle name="20% - Accent4 2 6 2 2 3 3" xfId="36730" xr:uid="{00000000-0005-0000-0000-0000D03D0000}"/>
    <cellStyle name="20% - Accent4 2 6 2 2 3 4" xfId="47541" xr:uid="{00000000-0005-0000-0000-0000D13D0000}"/>
    <cellStyle name="20% - Accent4 2 6 2 2 4" xfId="5480" xr:uid="{00000000-0005-0000-0000-0000D23D0000}"/>
    <cellStyle name="20% - Accent4 2 6 2 2 4 2" xfId="18639" xr:uid="{00000000-0005-0000-0000-0000D33D0000}"/>
    <cellStyle name="20% - Accent4 2 6 2 2 4 2 2" xfId="55977" xr:uid="{00000000-0005-0000-0000-0000D43D0000}"/>
    <cellStyle name="20% - Accent4 2 6 2 2 4 3" xfId="31306" xr:uid="{00000000-0005-0000-0000-0000D53D0000}"/>
    <cellStyle name="20% - Accent4 2 6 2 2 4 4" xfId="42818" xr:uid="{00000000-0005-0000-0000-0000D63D0000}"/>
    <cellStyle name="20% - Accent4 2 6 2 2 5" xfId="14927" xr:uid="{00000000-0005-0000-0000-0000D73D0000}"/>
    <cellStyle name="20% - Accent4 2 6 2 2 5 2" xfId="52265" xr:uid="{00000000-0005-0000-0000-0000D83D0000}"/>
    <cellStyle name="20% - Accent4 2 6 2 2 6" xfId="28424" xr:uid="{00000000-0005-0000-0000-0000D93D0000}"/>
    <cellStyle name="20% - Accent4 2 6 2 2 7" xfId="39104" xr:uid="{00000000-0005-0000-0000-0000DA3D0000}"/>
    <cellStyle name="20% - Accent4 2 6 2 3" xfId="3115" xr:uid="{00000000-0005-0000-0000-0000DB3D0000}"/>
    <cellStyle name="20% - Accent4 2 6 2 3 2" xfId="11383" xr:uid="{00000000-0005-0000-0000-0000DC3D0000}"/>
    <cellStyle name="20% - Accent4 2 6 2 3 2 2" xfId="24542" xr:uid="{00000000-0005-0000-0000-0000DD3D0000}"/>
    <cellStyle name="20% - Accent4 2 6 2 3 2 2 2" xfId="61880" xr:uid="{00000000-0005-0000-0000-0000DE3D0000}"/>
    <cellStyle name="20% - Accent4 2 6 2 3 2 3" xfId="48721" xr:uid="{00000000-0005-0000-0000-0000DF3D0000}"/>
    <cellStyle name="20% - Accent4 2 6 2 3 3" xfId="6660" xr:uid="{00000000-0005-0000-0000-0000E03D0000}"/>
    <cellStyle name="20% - Accent4 2 6 2 3 3 2" xfId="19819" xr:uid="{00000000-0005-0000-0000-0000E13D0000}"/>
    <cellStyle name="20% - Accent4 2 6 2 3 3 2 2" xfId="57157" xr:uid="{00000000-0005-0000-0000-0000E23D0000}"/>
    <cellStyle name="20% - Accent4 2 6 2 3 3 3" xfId="43998" xr:uid="{00000000-0005-0000-0000-0000E33D0000}"/>
    <cellStyle name="20% - Accent4 2 6 2 3 4" xfId="16276" xr:uid="{00000000-0005-0000-0000-0000E43D0000}"/>
    <cellStyle name="20% - Accent4 2 6 2 3 4 2" xfId="53614" xr:uid="{00000000-0005-0000-0000-0000E53D0000}"/>
    <cellStyle name="20% - Accent4 2 6 2 3 5" xfId="32669" xr:uid="{00000000-0005-0000-0000-0000E63D0000}"/>
    <cellStyle name="20% - Accent4 2 6 2 3 6" xfId="40453" xr:uid="{00000000-0005-0000-0000-0000E73D0000}"/>
    <cellStyle name="20% - Accent4 2 6 2 4" xfId="9023" xr:uid="{00000000-0005-0000-0000-0000E83D0000}"/>
    <cellStyle name="20% - Accent4 2 6 2 4 2" xfId="22182" xr:uid="{00000000-0005-0000-0000-0000E93D0000}"/>
    <cellStyle name="20% - Accent4 2 6 2 4 2 2" xfId="59520" xr:uid="{00000000-0005-0000-0000-0000EA3D0000}"/>
    <cellStyle name="20% - Accent4 2 6 2 4 3" xfId="35381" xr:uid="{00000000-0005-0000-0000-0000EB3D0000}"/>
    <cellStyle name="20% - Accent4 2 6 2 4 4" xfId="46361" xr:uid="{00000000-0005-0000-0000-0000EC3D0000}"/>
    <cellStyle name="20% - Accent4 2 6 2 5" xfId="4300" xr:uid="{00000000-0005-0000-0000-0000ED3D0000}"/>
    <cellStyle name="20% - Accent4 2 6 2 5 2" xfId="17459" xr:uid="{00000000-0005-0000-0000-0000EE3D0000}"/>
    <cellStyle name="20% - Accent4 2 6 2 5 2 2" xfId="54797" xr:uid="{00000000-0005-0000-0000-0000EF3D0000}"/>
    <cellStyle name="20% - Accent4 2 6 2 5 3" xfId="29957" xr:uid="{00000000-0005-0000-0000-0000F03D0000}"/>
    <cellStyle name="20% - Accent4 2 6 2 5 4" xfId="41638" xr:uid="{00000000-0005-0000-0000-0000F13D0000}"/>
    <cellStyle name="20% - Accent4 2 6 2 6" xfId="13747" xr:uid="{00000000-0005-0000-0000-0000F23D0000}"/>
    <cellStyle name="20% - Accent4 2 6 2 6 2" xfId="51085" xr:uid="{00000000-0005-0000-0000-0000F33D0000}"/>
    <cellStyle name="20% - Accent4 2 6 2 7" xfId="27075" xr:uid="{00000000-0005-0000-0000-0000F43D0000}"/>
    <cellStyle name="20% - Accent4 2 6 2 8" xfId="37924" xr:uid="{00000000-0005-0000-0000-0000F53D0000}"/>
    <cellStyle name="20% - Accent4 2 6 3" xfId="1345" xr:uid="{00000000-0005-0000-0000-0000F63D0000}"/>
    <cellStyle name="20% - Accent4 2 6 3 2" xfId="7419" xr:uid="{00000000-0005-0000-0000-0000F73D0000}"/>
    <cellStyle name="20% - Accent4 2 6 3 2 2" xfId="12142" xr:uid="{00000000-0005-0000-0000-0000F83D0000}"/>
    <cellStyle name="20% - Accent4 2 6 3 2 2 2" xfId="25301" xr:uid="{00000000-0005-0000-0000-0000F93D0000}"/>
    <cellStyle name="20% - Accent4 2 6 3 2 2 2 2" xfId="62639" xr:uid="{00000000-0005-0000-0000-0000FA3D0000}"/>
    <cellStyle name="20% - Accent4 2 6 3 2 2 3" xfId="49480" xr:uid="{00000000-0005-0000-0000-0000FB3D0000}"/>
    <cellStyle name="20% - Accent4 2 6 3 2 3" xfId="20578" xr:uid="{00000000-0005-0000-0000-0000FC3D0000}"/>
    <cellStyle name="20% - Accent4 2 6 3 2 3 2" xfId="57916" xr:uid="{00000000-0005-0000-0000-0000FD3D0000}"/>
    <cellStyle name="20% - Accent4 2 6 3 2 4" xfId="33597" xr:uid="{00000000-0005-0000-0000-0000FE3D0000}"/>
    <cellStyle name="20% - Accent4 2 6 3 2 5" xfId="44757" xr:uid="{00000000-0005-0000-0000-0000FF3D0000}"/>
    <cellStyle name="20% - Accent4 2 6 3 3" xfId="9782" xr:uid="{00000000-0005-0000-0000-0000003E0000}"/>
    <cellStyle name="20% - Accent4 2 6 3 3 2" xfId="22941" xr:uid="{00000000-0005-0000-0000-0000013E0000}"/>
    <cellStyle name="20% - Accent4 2 6 3 3 2 2" xfId="60279" xr:uid="{00000000-0005-0000-0000-0000023E0000}"/>
    <cellStyle name="20% - Accent4 2 6 3 3 3" xfId="36309" xr:uid="{00000000-0005-0000-0000-0000033E0000}"/>
    <cellStyle name="20% - Accent4 2 6 3 3 4" xfId="47120" xr:uid="{00000000-0005-0000-0000-0000043E0000}"/>
    <cellStyle name="20% - Accent4 2 6 3 4" xfId="5059" xr:uid="{00000000-0005-0000-0000-0000053E0000}"/>
    <cellStyle name="20% - Accent4 2 6 3 4 2" xfId="18218" xr:uid="{00000000-0005-0000-0000-0000063E0000}"/>
    <cellStyle name="20% - Accent4 2 6 3 4 2 2" xfId="55556" xr:uid="{00000000-0005-0000-0000-0000073E0000}"/>
    <cellStyle name="20% - Accent4 2 6 3 4 3" xfId="30885" xr:uid="{00000000-0005-0000-0000-0000083E0000}"/>
    <cellStyle name="20% - Accent4 2 6 3 4 4" xfId="42397" xr:uid="{00000000-0005-0000-0000-0000093E0000}"/>
    <cellStyle name="20% - Accent4 2 6 3 5" xfId="14506" xr:uid="{00000000-0005-0000-0000-00000A3E0000}"/>
    <cellStyle name="20% - Accent4 2 6 3 5 2" xfId="51844" xr:uid="{00000000-0005-0000-0000-00000B3E0000}"/>
    <cellStyle name="20% - Accent4 2 6 3 6" xfId="28003" xr:uid="{00000000-0005-0000-0000-00000C3E0000}"/>
    <cellStyle name="20% - Accent4 2 6 3 7" xfId="38683" xr:uid="{00000000-0005-0000-0000-00000D3E0000}"/>
    <cellStyle name="20% - Accent4 2 6 4" xfId="2694" xr:uid="{00000000-0005-0000-0000-00000E3E0000}"/>
    <cellStyle name="20% - Accent4 2 6 4 2" xfId="10962" xr:uid="{00000000-0005-0000-0000-00000F3E0000}"/>
    <cellStyle name="20% - Accent4 2 6 4 2 2" xfId="24121" xr:uid="{00000000-0005-0000-0000-0000103E0000}"/>
    <cellStyle name="20% - Accent4 2 6 4 2 2 2" xfId="61459" xr:uid="{00000000-0005-0000-0000-0000113E0000}"/>
    <cellStyle name="20% - Accent4 2 6 4 2 3" xfId="48300" xr:uid="{00000000-0005-0000-0000-0000123E0000}"/>
    <cellStyle name="20% - Accent4 2 6 4 3" xfId="6239" xr:uid="{00000000-0005-0000-0000-0000133E0000}"/>
    <cellStyle name="20% - Accent4 2 6 4 3 2" xfId="19398" xr:uid="{00000000-0005-0000-0000-0000143E0000}"/>
    <cellStyle name="20% - Accent4 2 6 4 3 2 2" xfId="56736" xr:uid="{00000000-0005-0000-0000-0000153E0000}"/>
    <cellStyle name="20% - Accent4 2 6 4 3 3" xfId="43577" xr:uid="{00000000-0005-0000-0000-0000163E0000}"/>
    <cellStyle name="20% - Accent4 2 6 4 4" xfId="15855" xr:uid="{00000000-0005-0000-0000-0000173E0000}"/>
    <cellStyle name="20% - Accent4 2 6 4 4 2" xfId="53193" xr:uid="{00000000-0005-0000-0000-0000183E0000}"/>
    <cellStyle name="20% - Accent4 2 6 4 5" xfId="32248" xr:uid="{00000000-0005-0000-0000-0000193E0000}"/>
    <cellStyle name="20% - Accent4 2 6 4 6" xfId="40032" xr:uid="{00000000-0005-0000-0000-00001A3E0000}"/>
    <cellStyle name="20% - Accent4 2 6 5" xfId="8602" xr:uid="{00000000-0005-0000-0000-00001B3E0000}"/>
    <cellStyle name="20% - Accent4 2 6 5 2" xfId="21761" xr:uid="{00000000-0005-0000-0000-00001C3E0000}"/>
    <cellStyle name="20% - Accent4 2 6 5 2 2" xfId="59099" xr:uid="{00000000-0005-0000-0000-00001D3E0000}"/>
    <cellStyle name="20% - Accent4 2 6 5 3" xfId="34960" xr:uid="{00000000-0005-0000-0000-00001E3E0000}"/>
    <cellStyle name="20% - Accent4 2 6 5 4" xfId="45940" xr:uid="{00000000-0005-0000-0000-00001F3E0000}"/>
    <cellStyle name="20% - Accent4 2 6 6" xfId="3879" xr:uid="{00000000-0005-0000-0000-0000203E0000}"/>
    <cellStyle name="20% - Accent4 2 6 6 2" xfId="17038" xr:uid="{00000000-0005-0000-0000-0000213E0000}"/>
    <cellStyle name="20% - Accent4 2 6 6 2 2" xfId="54376" xr:uid="{00000000-0005-0000-0000-0000223E0000}"/>
    <cellStyle name="20% - Accent4 2 6 6 3" xfId="29536" xr:uid="{00000000-0005-0000-0000-0000233E0000}"/>
    <cellStyle name="20% - Accent4 2 6 6 4" xfId="41217" xr:uid="{00000000-0005-0000-0000-0000243E0000}"/>
    <cellStyle name="20% - Accent4 2 6 7" xfId="13326" xr:uid="{00000000-0005-0000-0000-0000253E0000}"/>
    <cellStyle name="20% - Accent4 2 6 7 2" xfId="50664" xr:uid="{00000000-0005-0000-0000-0000263E0000}"/>
    <cellStyle name="20% - Accent4 2 6 8" xfId="26654" xr:uid="{00000000-0005-0000-0000-0000273E0000}"/>
    <cellStyle name="20% - Accent4 2 6 9" xfId="37503" xr:uid="{00000000-0005-0000-0000-0000283E0000}"/>
    <cellStyle name="20% - Accent4 2 7" xfId="472" xr:uid="{00000000-0005-0000-0000-0000293E0000}"/>
    <cellStyle name="20% - Accent4 2 7 2" xfId="1654" xr:uid="{00000000-0005-0000-0000-00002A3E0000}"/>
    <cellStyle name="20% - Accent4 2 7 2 2" xfId="7728" xr:uid="{00000000-0005-0000-0000-00002B3E0000}"/>
    <cellStyle name="20% - Accent4 2 7 2 2 2" xfId="12451" xr:uid="{00000000-0005-0000-0000-00002C3E0000}"/>
    <cellStyle name="20% - Accent4 2 7 2 2 2 2" xfId="25610" xr:uid="{00000000-0005-0000-0000-00002D3E0000}"/>
    <cellStyle name="20% - Accent4 2 7 2 2 2 2 2" xfId="62948" xr:uid="{00000000-0005-0000-0000-00002E3E0000}"/>
    <cellStyle name="20% - Accent4 2 7 2 2 2 3" xfId="49789" xr:uid="{00000000-0005-0000-0000-00002F3E0000}"/>
    <cellStyle name="20% - Accent4 2 7 2 2 3" xfId="20887" xr:uid="{00000000-0005-0000-0000-0000303E0000}"/>
    <cellStyle name="20% - Accent4 2 7 2 2 3 2" xfId="58225" xr:uid="{00000000-0005-0000-0000-0000313E0000}"/>
    <cellStyle name="20% - Accent4 2 7 2 2 4" xfId="33906" xr:uid="{00000000-0005-0000-0000-0000323E0000}"/>
    <cellStyle name="20% - Accent4 2 7 2 2 5" xfId="45066" xr:uid="{00000000-0005-0000-0000-0000333E0000}"/>
    <cellStyle name="20% - Accent4 2 7 2 3" xfId="10091" xr:uid="{00000000-0005-0000-0000-0000343E0000}"/>
    <cellStyle name="20% - Accent4 2 7 2 3 2" xfId="23250" xr:uid="{00000000-0005-0000-0000-0000353E0000}"/>
    <cellStyle name="20% - Accent4 2 7 2 3 2 2" xfId="60588" xr:uid="{00000000-0005-0000-0000-0000363E0000}"/>
    <cellStyle name="20% - Accent4 2 7 2 3 3" xfId="36618" xr:uid="{00000000-0005-0000-0000-0000373E0000}"/>
    <cellStyle name="20% - Accent4 2 7 2 3 4" xfId="47429" xr:uid="{00000000-0005-0000-0000-0000383E0000}"/>
    <cellStyle name="20% - Accent4 2 7 2 4" xfId="5368" xr:uid="{00000000-0005-0000-0000-0000393E0000}"/>
    <cellStyle name="20% - Accent4 2 7 2 4 2" xfId="18527" xr:uid="{00000000-0005-0000-0000-00003A3E0000}"/>
    <cellStyle name="20% - Accent4 2 7 2 4 2 2" xfId="55865" xr:uid="{00000000-0005-0000-0000-00003B3E0000}"/>
    <cellStyle name="20% - Accent4 2 7 2 4 3" xfId="31194" xr:uid="{00000000-0005-0000-0000-00003C3E0000}"/>
    <cellStyle name="20% - Accent4 2 7 2 4 4" xfId="42706" xr:uid="{00000000-0005-0000-0000-00003D3E0000}"/>
    <cellStyle name="20% - Accent4 2 7 2 5" xfId="14815" xr:uid="{00000000-0005-0000-0000-00003E3E0000}"/>
    <cellStyle name="20% - Accent4 2 7 2 5 2" xfId="52153" xr:uid="{00000000-0005-0000-0000-00003F3E0000}"/>
    <cellStyle name="20% - Accent4 2 7 2 6" xfId="28312" xr:uid="{00000000-0005-0000-0000-0000403E0000}"/>
    <cellStyle name="20% - Accent4 2 7 2 7" xfId="38992" xr:uid="{00000000-0005-0000-0000-0000413E0000}"/>
    <cellStyle name="20% - Accent4 2 7 3" xfId="3003" xr:uid="{00000000-0005-0000-0000-0000423E0000}"/>
    <cellStyle name="20% - Accent4 2 7 3 2" xfId="11271" xr:uid="{00000000-0005-0000-0000-0000433E0000}"/>
    <cellStyle name="20% - Accent4 2 7 3 2 2" xfId="24430" xr:uid="{00000000-0005-0000-0000-0000443E0000}"/>
    <cellStyle name="20% - Accent4 2 7 3 2 2 2" xfId="61768" xr:uid="{00000000-0005-0000-0000-0000453E0000}"/>
    <cellStyle name="20% - Accent4 2 7 3 2 3" xfId="48609" xr:uid="{00000000-0005-0000-0000-0000463E0000}"/>
    <cellStyle name="20% - Accent4 2 7 3 3" xfId="6548" xr:uid="{00000000-0005-0000-0000-0000473E0000}"/>
    <cellStyle name="20% - Accent4 2 7 3 3 2" xfId="19707" xr:uid="{00000000-0005-0000-0000-0000483E0000}"/>
    <cellStyle name="20% - Accent4 2 7 3 3 2 2" xfId="57045" xr:uid="{00000000-0005-0000-0000-0000493E0000}"/>
    <cellStyle name="20% - Accent4 2 7 3 3 3" xfId="43886" xr:uid="{00000000-0005-0000-0000-00004A3E0000}"/>
    <cellStyle name="20% - Accent4 2 7 3 4" xfId="16164" xr:uid="{00000000-0005-0000-0000-00004B3E0000}"/>
    <cellStyle name="20% - Accent4 2 7 3 4 2" xfId="53502" xr:uid="{00000000-0005-0000-0000-00004C3E0000}"/>
    <cellStyle name="20% - Accent4 2 7 3 5" xfId="32557" xr:uid="{00000000-0005-0000-0000-00004D3E0000}"/>
    <cellStyle name="20% - Accent4 2 7 3 6" xfId="40341" xr:uid="{00000000-0005-0000-0000-00004E3E0000}"/>
    <cellStyle name="20% - Accent4 2 7 4" xfId="8911" xr:uid="{00000000-0005-0000-0000-00004F3E0000}"/>
    <cellStyle name="20% - Accent4 2 7 4 2" xfId="22070" xr:uid="{00000000-0005-0000-0000-0000503E0000}"/>
    <cellStyle name="20% - Accent4 2 7 4 2 2" xfId="59408" xr:uid="{00000000-0005-0000-0000-0000513E0000}"/>
    <cellStyle name="20% - Accent4 2 7 4 3" xfId="35269" xr:uid="{00000000-0005-0000-0000-0000523E0000}"/>
    <cellStyle name="20% - Accent4 2 7 4 4" xfId="46249" xr:uid="{00000000-0005-0000-0000-0000533E0000}"/>
    <cellStyle name="20% - Accent4 2 7 5" xfId="4188" xr:uid="{00000000-0005-0000-0000-0000543E0000}"/>
    <cellStyle name="20% - Accent4 2 7 5 2" xfId="17347" xr:uid="{00000000-0005-0000-0000-0000553E0000}"/>
    <cellStyle name="20% - Accent4 2 7 5 2 2" xfId="54685" xr:uid="{00000000-0005-0000-0000-0000563E0000}"/>
    <cellStyle name="20% - Accent4 2 7 5 3" xfId="29845" xr:uid="{00000000-0005-0000-0000-0000573E0000}"/>
    <cellStyle name="20% - Accent4 2 7 5 4" xfId="41526" xr:uid="{00000000-0005-0000-0000-0000583E0000}"/>
    <cellStyle name="20% - Accent4 2 7 6" xfId="13635" xr:uid="{00000000-0005-0000-0000-0000593E0000}"/>
    <cellStyle name="20% - Accent4 2 7 6 2" xfId="50973" xr:uid="{00000000-0005-0000-0000-00005A3E0000}"/>
    <cellStyle name="20% - Accent4 2 7 7" xfId="26963" xr:uid="{00000000-0005-0000-0000-00005B3E0000}"/>
    <cellStyle name="20% - Accent4 2 7 8" xfId="37812" xr:uid="{00000000-0005-0000-0000-00005C3E0000}"/>
    <cellStyle name="20% - Accent4 2 8" xfId="303" xr:uid="{00000000-0005-0000-0000-00005D3E0000}"/>
    <cellStyle name="20% - Accent4 2 8 2" xfId="1485" xr:uid="{00000000-0005-0000-0000-00005E3E0000}"/>
    <cellStyle name="20% - Accent4 2 8 2 2" xfId="7559" xr:uid="{00000000-0005-0000-0000-00005F3E0000}"/>
    <cellStyle name="20% - Accent4 2 8 2 2 2" xfId="12282" xr:uid="{00000000-0005-0000-0000-0000603E0000}"/>
    <cellStyle name="20% - Accent4 2 8 2 2 2 2" xfId="25441" xr:uid="{00000000-0005-0000-0000-0000613E0000}"/>
    <cellStyle name="20% - Accent4 2 8 2 2 2 2 2" xfId="62779" xr:uid="{00000000-0005-0000-0000-0000623E0000}"/>
    <cellStyle name="20% - Accent4 2 8 2 2 2 3" xfId="49620" xr:uid="{00000000-0005-0000-0000-0000633E0000}"/>
    <cellStyle name="20% - Accent4 2 8 2 2 3" xfId="20718" xr:uid="{00000000-0005-0000-0000-0000643E0000}"/>
    <cellStyle name="20% - Accent4 2 8 2 2 3 2" xfId="58056" xr:uid="{00000000-0005-0000-0000-0000653E0000}"/>
    <cellStyle name="20% - Accent4 2 8 2 2 4" xfId="33737" xr:uid="{00000000-0005-0000-0000-0000663E0000}"/>
    <cellStyle name="20% - Accent4 2 8 2 2 5" xfId="44897" xr:uid="{00000000-0005-0000-0000-0000673E0000}"/>
    <cellStyle name="20% - Accent4 2 8 2 3" xfId="9922" xr:uid="{00000000-0005-0000-0000-0000683E0000}"/>
    <cellStyle name="20% - Accent4 2 8 2 3 2" xfId="23081" xr:uid="{00000000-0005-0000-0000-0000693E0000}"/>
    <cellStyle name="20% - Accent4 2 8 2 3 2 2" xfId="60419" xr:uid="{00000000-0005-0000-0000-00006A3E0000}"/>
    <cellStyle name="20% - Accent4 2 8 2 3 3" xfId="36449" xr:uid="{00000000-0005-0000-0000-00006B3E0000}"/>
    <cellStyle name="20% - Accent4 2 8 2 3 4" xfId="47260" xr:uid="{00000000-0005-0000-0000-00006C3E0000}"/>
    <cellStyle name="20% - Accent4 2 8 2 4" xfId="5199" xr:uid="{00000000-0005-0000-0000-00006D3E0000}"/>
    <cellStyle name="20% - Accent4 2 8 2 4 2" xfId="18358" xr:uid="{00000000-0005-0000-0000-00006E3E0000}"/>
    <cellStyle name="20% - Accent4 2 8 2 4 2 2" xfId="55696" xr:uid="{00000000-0005-0000-0000-00006F3E0000}"/>
    <cellStyle name="20% - Accent4 2 8 2 4 3" xfId="31025" xr:uid="{00000000-0005-0000-0000-0000703E0000}"/>
    <cellStyle name="20% - Accent4 2 8 2 4 4" xfId="42537" xr:uid="{00000000-0005-0000-0000-0000713E0000}"/>
    <cellStyle name="20% - Accent4 2 8 2 5" xfId="14646" xr:uid="{00000000-0005-0000-0000-0000723E0000}"/>
    <cellStyle name="20% - Accent4 2 8 2 5 2" xfId="51984" xr:uid="{00000000-0005-0000-0000-0000733E0000}"/>
    <cellStyle name="20% - Accent4 2 8 2 6" xfId="28143" xr:uid="{00000000-0005-0000-0000-0000743E0000}"/>
    <cellStyle name="20% - Accent4 2 8 2 7" xfId="38823" xr:uid="{00000000-0005-0000-0000-0000753E0000}"/>
    <cellStyle name="20% - Accent4 2 8 3" xfId="2834" xr:uid="{00000000-0005-0000-0000-0000763E0000}"/>
    <cellStyle name="20% - Accent4 2 8 3 2" xfId="11102" xr:uid="{00000000-0005-0000-0000-0000773E0000}"/>
    <cellStyle name="20% - Accent4 2 8 3 2 2" xfId="24261" xr:uid="{00000000-0005-0000-0000-0000783E0000}"/>
    <cellStyle name="20% - Accent4 2 8 3 2 2 2" xfId="61599" xr:uid="{00000000-0005-0000-0000-0000793E0000}"/>
    <cellStyle name="20% - Accent4 2 8 3 2 3" xfId="48440" xr:uid="{00000000-0005-0000-0000-00007A3E0000}"/>
    <cellStyle name="20% - Accent4 2 8 3 3" xfId="6379" xr:uid="{00000000-0005-0000-0000-00007B3E0000}"/>
    <cellStyle name="20% - Accent4 2 8 3 3 2" xfId="19538" xr:uid="{00000000-0005-0000-0000-00007C3E0000}"/>
    <cellStyle name="20% - Accent4 2 8 3 3 2 2" xfId="56876" xr:uid="{00000000-0005-0000-0000-00007D3E0000}"/>
    <cellStyle name="20% - Accent4 2 8 3 3 3" xfId="43717" xr:uid="{00000000-0005-0000-0000-00007E3E0000}"/>
    <cellStyle name="20% - Accent4 2 8 3 4" xfId="15995" xr:uid="{00000000-0005-0000-0000-00007F3E0000}"/>
    <cellStyle name="20% - Accent4 2 8 3 4 2" xfId="53333" xr:uid="{00000000-0005-0000-0000-0000803E0000}"/>
    <cellStyle name="20% - Accent4 2 8 3 5" xfId="32388" xr:uid="{00000000-0005-0000-0000-0000813E0000}"/>
    <cellStyle name="20% - Accent4 2 8 3 6" xfId="40172" xr:uid="{00000000-0005-0000-0000-0000823E0000}"/>
    <cellStyle name="20% - Accent4 2 8 4" xfId="8742" xr:uid="{00000000-0005-0000-0000-0000833E0000}"/>
    <cellStyle name="20% - Accent4 2 8 4 2" xfId="21901" xr:uid="{00000000-0005-0000-0000-0000843E0000}"/>
    <cellStyle name="20% - Accent4 2 8 4 2 2" xfId="59239" xr:uid="{00000000-0005-0000-0000-0000853E0000}"/>
    <cellStyle name="20% - Accent4 2 8 4 3" xfId="35100" xr:uid="{00000000-0005-0000-0000-0000863E0000}"/>
    <cellStyle name="20% - Accent4 2 8 4 4" xfId="46080" xr:uid="{00000000-0005-0000-0000-0000873E0000}"/>
    <cellStyle name="20% - Accent4 2 8 5" xfId="4019" xr:uid="{00000000-0005-0000-0000-0000883E0000}"/>
    <cellStyle name="20% - Accent4 2 8 5 2" xfId="17178" xr:uid="{00000000-0005-0000-0000-0000893E0000}"/>
    <cellStyle name="20% - Accent4 2 8 5 2 2" xfId="54516" xr:uid="{00000000-0005-0000-0000-00008A3E0000}"/>
    <cellStyle name="20% - Accent4 2 8 5 3" xfId="29676" xr:uid="{00000000-0005-0000-0000-00008B3E0000}"/>
    <cellStyle name="20% - Accent4 2 8 5 4" xfId="41357" xr:uid="{00000000-0005-0000-0000-00008C3E0000}"/>
    <cellStyle name="20% - Accent4 2 8 6" xfId="13466" xr:uid="{00000000-0005-0000-0000-00008D3E0000}"/>
    <cellStyle name="20% - Accent4 2 8 6 2" xfId="50804" xr:uid="{00000000-0005-0000-0000-00008E3E0000}"/>
    <cellStyle name="20% - Accent4 2 8 7" xfId="26794" xr:uid="{00000000-0005-0000-0000-00008F3E0000}"/>
    <cellStyle name="20% - Accent4 2 8 8" xfId="37643" xr:uid="{00000000-0005-0000-0000-0000903E0000}"/>
    <cellStyle name="20% - Accent4 2 9" xfId="724" xr:uid="{00000000-0005-0000-0000-0000913E0000}"/>
    <cellStyle name="20% - Accent4 2 9 2" xfId="1906" xr:uid="{00000000-0005-0000-0000-0000923E0000}"/>
    <cellStyle name="20% - Accent4 2 9 2 2" xfId="7980" xr:uid="{00000000-0005-0000-0000-0000933E0000}"/>
    <cellStyle name="20% - Accent4 2 9 2 2 2" xfId="12703" xr:uid="{00000000-0005-0000-0000-0000943E0000}"/>
    <cellStyle name="20% - Accent4 2 9 2 2 2 2" xfId="25862" xr:uid="{00000000-0005-0000-0000-0000953E0000}"/>
    <cellStyle name="20% - Accent4 2 9 2 2 2 2 2" xfId="63200" xr:uid="{00000000-0005-0000-0000-0000963E0000}"/>
    <cellStyle name="20% - Accent4 2 9 2 2 2 3" xfId="50041" xr:uid="{00000000-0005-0000-0000-0000973E0000}"/>
    <cellStyle name="20% - Accent4 2 9 2 2 3" xfId="21139" xr:uid="{00000000-0005-0000-0000-0000983E0000}"/>
    <cellStyle name="20% - Accent4 2 9 2 2 3 2" xfId="58477" xr:uid="{00000000-0005-0000-0000-0000993E0000}"/>
    <cellStyle name="20% - Accent4 2 9 2 2 4" xfId="34158" xr:uid="{00000000-0005-0000-0000-00009A3E0000}"/>
    <cellStyle name="20% - Accent4 2 9 2 2 5" xfId="45318" xr:uid="{00000000-0005-0000-0000-00009B3E0000}"/>
    <cellStyle name="20% - Accent4 2 9 2 3" xfId="10343" xr:uid="{00000000-0005-0000-0000-00009C3E0000}"/>
    <cellStyle name="20% - Accent4 2 9 2 3 2" xfId="23502" xr:uid="{00000000-0005-0000-0000-00009D3E0000}"/>
    <cellStyle name="20% - Accent4 2 9 2 3 2 2" xfId="60840" xr:uid="{00000000-0005-0000-0000-00009E3E0000}"/>
    <cellStyle name="20% - Accent4 2 9 2 3 3" xfId="36870" xr:uid="{00000000-0005-0000-0000-00009F3E0000}"/>
    <cellStyle name="20% - Accent4 2 9 2 3 4" xfId="47681" xr:uid="{00000000-0005-0000-0000-0000A03E0000}"/>
    <cellStyle name="20% - Accent4 2 9 2 4" xfId="5620" xr:uid="{00000000-0005-0000-0000-0000A13E0000}"/>
    <cellStyle name="20% - Accent4 2 9 2 4 2" xfId="18779" xr:uid="{00000000-0005-0000-0000-0000A23E0000}"/>
    <cellStyle name="20% - Accent4 2 9 2 4 2 2" xfId="56117" xr:uid="{00000000-0005-0000-0000-0000A33E0000}"/>
    <cellStyle name="20% - Accent4 2 9 2 4 3" xfId="31446" xr:uid="{00000000-0005-0000-0000-0000A43E0000}"/>
    <cellStyle name="20% - Accent4 2 9 2 4 4" xfId="42958" xr:uid="{00000000-0005-0000-0000-0000A53E0000}"/>
    <cellStyle name="20% - Accent4 2 9 2 5" xfId="15067" xr:uid="{00000000-0005-0000-0000-0000A63E0000}"/>
    <cellStyle name="20% - Accent4 2 9 2 5 2" xfId="52405" xr:uid="{00000000-0005-0000-0000-0000A73E0000}"/>
    <cellStyle name="20% - Accent4 2 9 2 6" xfId="28564" xr:uid="{00000000-0005-0000-0000-0000A83E0000}"/>
    <cellStyle name="20% - Accent4 2 9 2 7" xfId="39244" xr:uid="{00000000-0005-0000-0000-0000A93E0000}"/>
    <cellStyle name="20% - Accent4 2 9 3" xfId="3255" xr:uid="{00000000-0005-0000-0000-0000AA3E0000}"/>
    <cellStyle name="20% - Accent4 2 9 3 2" xfId="11523" xr:uid="{00000000-0005-0000-0000-0000AB3E0000}"/>
    <cellStyle name="20% - Accent4 2 9 3 2 2" xfId="24682" xr:uid="{00000000-0005-0000-0000-0000AC3E0000}"/>
    <cellStyle name="20% - Accent4 2 9 3 2 2 2" xfId="62020" xr:uid="{00000000-0005-0000-0000-0000AD3E0000}"/>
    <cellStyle name="20% - Accent4 2 9 3 2 3" xfId="48861" xr:uid="{00000000-0005-0000-0000-0000AE3E0000}"/>
    <cellStyle name="20% - Accent4 2 9 3 3" xfId="6800" xr:uid="{00000000-0005-0000-0000-0000AF3E0000}"/>
    <cellStyle name="20% - Accent4 2 9 3 3 2" xfId="19959" xr:uid="{00000000-0005-0000-0000-0000B03E0000}"/>
    <cellStyle name="20% - Accent4 2 9 3 3 2 2" xfId="57297" xr:uid="{00000000-0005-0000-0000-0000B13E0000}"/>
    <cellStyle name="20% - Accent4 2 9 3 3 3" xfId="44138" xr:uid="{00000000-0005-0000-0000-0000B23E0000}"/>
    <cellStyle name="20% - Accent4 2 9 3 4" xfId="16416" xr:uid="{00000000-0005-0000-0000-0000B33E0000}"/>
    <cellStyle name="20% - Accent4 2 9 3 4 2" xfId="53754" xr:uid="{00000000-0005-0000-0000-0000B43E0000}"/>
    <cellStyle name="20% - Accent4 2 9 3 5" xfId="32809" xr:uid="{00000000-0005-0000-0000-0000B53E0000}"/>
    <cellStyle name="20% - Accent4 2 9 3 6" xfId="40593" xr:uid="{00000000-0005-0000-0000-0000B63E0000}"/>
    <cellStyle name="20% - Accent4 2 9 4" xfId="9163" xr:uid="{00000000-0005-0000-0000-0000B73E0000}"/>
    <cellStyle name="20% - Accent4 2 9 4 2" xfId="22322" xr:uid="{00000000-0005-0000-0000-0000B83E0000}"/>
    <cellStyle name="20% - Accent4 2 9 4 2 2" xfId="59660" xr:uid="{00000000-0005-0000-0000-0000B93E0000}"/>
    <cellStyle name="20% - Accent4 2 9 4 3" xfId="35521" xr:uid="{00000000-0005-0000-0000-0000BA3E0000}"/>
    <cellStyle name="20% - Accent4 2 9 4 4" xfId="46501" xr:uid="{00000000-0005-0000-0000-0000BB3E0000}"/>
    <cellStyle name="20% - Accent4 2 9 5" xfId="4440" xr:uid="{00000000-0005-0000-0000-0000BC3E0000}"/>
    <cellStyle name="20% - Accent4 2 9 5 2" xfId="17599" xr:uid="{00000000-0005-0000-0000-0000BD3E0000}"/>
    <cellStyle name="20% - Accent4 2 9 5 2 2" xfId="54937" xr:uid="{00000000-0005-0000-0000-0000BE3E0000}"/>
    <cellStyle name="20% - Accent4 2 9 5 3" xfId="30097" xr:uid="{00000000-0005-0000-0000-0000BF3E0000}"/>
    <cellStyle name="20% - Accent4 2 9 5 4" xfId="41778" xr:uid="{00000000-0005-0000-0000-0000C03E0000}"/>
    <cellStyle name="20% - Accent4 2 9 6" xfId="13887" xr:uid="{00000000-0005-0000-0000-0000C13E0000}"/>
    <cellStyle name="20% - Accent4 2 9 6 2" xfId="51225" xr:uid="{00000000-0005-0000-0000-0000C23E0000}"/>
    <cellStyle name="20% - Accent4 2 9 7" xfId="27215" xr:uid="{00000000-0005-0000-0000-0000C33E0000}"/>
    <cellStyle name="20% - Accent4 2 9 8" xfId="38064" xr:uid="{00000000-0005-0000-0000-0000C43E0000}"/>
    <cellStyle name="20% - Accent4 20" xfId="26359" xr:uid="{00000000-0005-0000-0000-0000C53E0000}"/>
    <cellStyle name="20% - Accent4 21" xfId="37377" xr:uid="{00000000-0005-0000-0000-0000C63E0000}"/>
    <cellStyle name="20% - Accent4 3" xfId="93" xr:uid="{00000000-0005-0000-0000-0000C73E0000}"/>
    <cellStyle name="20% - Accent4 3 10" xfId="8532" xr:uid="{00000000-0005-0000-0000-0000C83E0000}"/>
    <cellStyle name="20% - Accent4 3 10 2" xfId="21691" xr:uid="{00000000-0005-0000-0000-0000C93E0000}"/>
    <cellStyle name="20% - Accent4 3 10 2 2" xfId="59029" xr:uid="{00000000-0005-0000-0000-0000CA3E0000}"/>
    <cellStyle name="20% - Accent4 3 10 3" xfId="29269" xr:uid="{00000000-0005-0000-0000-0000CB3E0000}"/>
    <cellStyle name="20% - Accent4 3 10 4" xfId="45870" xr:uid="{00000000-0005-0000-0000-0000CC3E0000}"/>
    <cellStyle name="20% - Accent4 3 11" xfId="3809" xr:uid="{00000000-0005-0000-0000-0000CD3E0000}"/>
    <cellStyle name="20% - Accent4 3 11 2" xfId="16968" xr:uid="{00000000-0005-0000-0000-0000CE3E0000}"/>
    <cellStyle name="20% - Accent4 3 11 2 2" xfId="54306" xr:uid="{00000000-0005-0000-0000-0000CF3E0000}"/>
    <cellStyle name="20% - Accent4 3 11 3" xfId="31981" xr:uid="{00000000-0005-0000-0000-0000D03E0000}"/>
    <cellStyle name="20% - Accent4 3 11 4" xfId="41147" xr:uid="{00000000-0005-0000-0000-0000D13E0000}"/>
    <cellStyle name="20% - Accent4 3 12" xfId="13256" xr:uid="{00000000-0005-0000-0000-0000D23E0000}"/>
    <cellStyle name="20% - Accent4 3 12 2" xfId="34693" xr:uid="{00000000-0005-0000-0000-0000D33E0000}"/>
    <cellStyle name="20% - Accent4 3 12 3" xfId="50594" xr:uid="{00000000-0005-0000-0000-0000D43E0000}"/>
    <cellStyle name="20% - Accent4 3 13" xfId="29100" xr:uid="{00000000-0005-0000-0000-0000D53E0000}"/>
    <cellStyle name="20% - Accent4 3 14" xfId="26387" xr:uid="{00000000-0005-0000-0000-0000D63E0000}"/>
    <cellStyle name="20% - Accent4 3 15" xfId="37433" xr:uid="{00000000-0005-0000-0000-0000D73E0000}"/>
    <cellStyle name="20% - Accent4 3 2" xfId="205" xr:uid="{00000000-0005-0000-0000-0000D83E0000}"/>
    <cellStyle name="20% - Accent4 3 2 10" xfId="3921" xr:uid="{00000000-0005-0000-0000-0000D93E0000}"/>
    <cellStyle name="20% - Accent4 3 2 10 2" xfId="17080" xr:uid="{00000000-0005-0000-0000-0000DA3E0000}"/>
    <cellStyle name="20% - Accent4 3 2 10 2 2" xfId="54418" xr:uid="{00000000-0005-0000-0000-0000DB3E0000}"/>
    <cellStyle name="20% - Accent4 3 2 10 3" xfId="32066" xr:uid="{00000000-0005-0000-0000-0000DC3E0000}"/>
    <cellStyle name="20% - Accent4 3 2 10 4" xfId="41259" xr:uid="{00000000-0005-0000-0000-0000DD3E0000}"/>
    <cellStyle name="20% - Accent4 3 2 11" xfId="13368" xr:uid="{00000000-0005-0000-0000-0000DE3E0000}"/>
    <cellStyle name="20% - Accent4 3 2 11 2" xfId="34778" xr:uid="{00000000-0005-0000-0000-0000DF3E0000}"/>
    <cellStyle name="20% - Accent4 3 2 11 3" xfId="50706" xr:uid="{00000000-0005-0000-0000-0000E03E0000}"/>
    <cellStyle name="20% - Accent4 3 2 12" xfId="29185" xr:uid="{00000000-0005-0000-0000-0000E13E0000}"/>
    <cellStyle name="20% - Accent4 3 2 13" xfId="26472" xr:uid="{00000000-0005-0000-0000-0000E23E0000}"/>
    <cellStyle name="20% - Accent4 3 2 14" xfId="37545" xr:uid="{00000000-0005-0000-0000-0000E33E0000}"/>
    <cellStyle name="20% - Accent4 3 2 2" xfId="626" xr:uid="{00000000-0005-0000-0000-0000E43E0000}"/>
    <cellStyle name="20% - Accent4 3 2 2 2" xfId="1808" xr:uid="{00000000-0005-0000-0000-0000E53E0000}"/>
    <cellStyle name="20% - Accent4 3 2 2 2 2" xfId="7882" xr:uid="{00000000-0005-0000-0000-0000E63E0000}"/>
    <cellStyle name="20% - Accent4 3 2 2 2 2 2" xfId="12605" xr:uid="{00000000-0005-0000-0000-0000E73E0000}"/>
    <cellStyle name="20% - Accent4 3 2 2 2 2 2 2" xfId="25764" xr:uid="{00000000-0005-0000-0000-0000E83E0000}"/>
    <cellStyle name="20% - Accent4 3 2 2 2 2 2 2 2" xfId="63102" xr:uid="{00000000-0005-0000-0000-0000E93E0000}"/>
    <cellStyle name="20% - Accent4 3 2 2 2 2 2 3" xfId="49943" xr:uid="{00000000-0005-0000-0000-0000EA3E0000}"/>
    <cellStyle name="20% - Accent4 3 2 2 2 2 3" xfId="21041" xr:uid="{00000000-0005-0000-0000-0000EB3E0000}"/>
    <cellStyle name="20% - Accent4 3 2 2 2 2 3 2" xfId="58379" xr:uid="{00000000-0005-0000-0000-0000EC3E0000}"/>
    <cellStyle name="20% - Accent4 3 2 2 2 2 4" xfId="34060" xr:uid="{00000000-0005-0000-0000-0000ED3E0000}"/>
    <cellStyle name="20% - Accent4 3 2 2 2 2 5" xfId="45220" xr:uid="{00000000-0005-0000-0000-0000EE3E0000}"/>
    <cellStyle name="20% - Accent4 3 2 2 2 3" xfId="10245" xr:uid="{00000000-0005-0000-0000-0000EF3E0000}"/>
    <cellStyle name="20% - Accent4 3 2 2 2 3 2" xfId="23404" xr:uid="{00000000-0005-0000-0000-0000F03E0000}"/>
    <cellStyle name="20% - Accent4 3 2 2 2 3 2 2" xfId="60742" xr:uid="{00000000-0005-0000-0000-0000F13E0000}"/>
    <cellStyle name="20% - Accent4 3 2 2 2 3 3" xfId="36772" xr:uid="{00000000-0005-0000-0000-0000F23E0000}"/>
    <cellStyle name="20% - Accent4 3 2 2 2 3 4" xfId="47583" xr:uid="{00000000-0005-0000-0000-0000F33E0000}"/>
    <cellStyle name="20% - Accent4 3 2 2 2 4" xfId="5522" xr:uid="{00000000-0005-0000-0000-0000F43E0000}"/>
    <cellStyle name="20% - Accent4 3 2 2 2 4 2" xfId="18681" xr:uid="{00000000-0005-0000-0000-0000F53E0000}"/>
    <cellStyle name="20% - Accent4 3 2 2 2 4 2 2" xfId="56019" xr:uid="{00000000-0005-0000-0000-0000F63E0000}"/>
    <cellStyle name="20% - Accent4 3 2 2 2 4 3" xfId="31348" xr:uid="{00000000-0005-0000-0000-0000F73E0000}"/>
    <cellStyle name="20% - Accent4 3 2 2 2 4 4" xfId="42860" xr:uid="{00000000-0005-0000-0000-0000F83E0000}"/>
    <cellStyle name="20% - Accent4 3 2 2 2 5" xfId="14969" xr:uid="{00000000-0005-0000-0000-0000F93E0000}"/>
    <cellStyle name="20% - Accent4 3 2 2 2 5 2" xfId="52307" xr:uid="{00000000-0005-0000-0000-0000FA3E0000}"/>
    <cellStyle name="20% - Accent4 3 2 2 2 6" xfId="28466" xr:uid="{00000000-0005-0000-0000-0000FB3E0000}"/>
    <cellStyle name="20% - Accent4 3 2 2 2 7" xfId="39146" xr:uid="{00000000-0005-0000-0000-0000FC3E0000}"/>
    <cellStyle name="20% - Accent4 3 2 2 3" xfId="3157" xr:uid="{00000000-0005-0000-0000-0000FD3E0000}"/>
    <cellStyle name="20% - Accent4 3 2 2 3 2" xfId="11425" xr:uid="{00000000-0005-0000-0000-0000FE3E0000}"/>
    <cellStyle name="20% - Accent4 3 2 2 3 2 2" xfId="24584" xr:uid="{00000000-0005-0000-0000-0000FF3E0000}"/>
    <cellStyle name="20% - Accent4 3 2 2 3 2 2 2" xfId="61922" xr:uid="{00000000-0005-0000-0000-0000003F0000}"/>
    <cellStyle name="20% - Accent4 3 2 2 3 2 3" xfId="48763" xr:uid="{00000000-0005-0000-0000-0000013F0000}"/>
    <cellStyle name="20% - Accent4 3 2 2 3 3" xfId="6702" xr:uid="{00000000-0005-0000-0000-0000023F0000}"/>
    <cellStyle name="20% - Accent4 3 2 2 3 3 2" xfId="19861" xr:uid="{00000000-0005-0000-0000-0000033F0000}"/>
    <cellStyle name="20% - Accent4 3 2 2 3 3 2 2" xfId="57199" xr:uid="{00000000-0005-0000-0000-0000043F0000}"/>
    <cellStyle name="20% - Accent4 3 2 2 3 3 3" xfId="44040" xr:uid="{00000000-0005-0000-0000-0000053F0000}"/>
    <cellStyle name="20% - Accent4 3 2 2 3 4" xfId="16318" xr:uid="{00000000-0005-0000-0000-0000063F0000}"/>
    <cellStyle name="20% - Accent4 3 2 2 3 4 2" xfId="53656" xr:uid="{00000000-0005-0000-0000-0000073F0000}"/>
    <cellStyle name="20% - Accent4 3 2 2 3 5" xfId="32711" xr:uid="{00000000-0005-0000-0000-0000083F0000}"/>
    <cellStyle name="20% - Accent4 3 2 2 3 6" xfId="40495" xr:uid="{00000000-0005-0000-0000-0000093F0000}"/>
    <cellStyle name="20% - Accent4 3 2 2 4" xfId="9065" xr:uid="{00000000-0005-0000-0000-00000A3F0000}"/>
    <cellStyle name="20% - Accent4 3 2 2 4 2" xfId="22224" xr:uid="{00000000-0005-0000-0000-00000B3F0000}"/>
    <cellStyle name="20% - Accent4 3 2 2 4 2 2" xfId="59562" xr:uid="{00000000-0005-0000-0000-00000C3F0000}"/>
    <cellStyle name="20% - Accent4 3 2 2 4 3" xfId="35423" xr:uid="{00000000-0005-0000-0000-00000D3F0000}"/>
    <cellStyle name="20% - Accent4 3 2 2 4 4" xfId="46403" xr:uid="{00000000-0005-0000-0000-00000E3F0000}"/>
    <cellStyle name="20% - Accent4 3 2 2 5" xfId="4342" xr:uid="{00000000-0005-0000-0000-00000F3F0000}"/>
    <cellStyle name="20% - Accent4 3 2 2 5 2" xfId="17501" xr:uid="{00000000-0005-0000-0000-0000103F0000}"/>
    <cellStyle name="20% - Accent4 3 2 2 5 2 2" xfId="54839" xr:uid="{00000000-0005-0000-0000-0000113F0000}"/>
    <cellStyle name="20% - Accent4 3 2 2 5 3" xfId="29999" xr:uid="{00000000-0005-0000-0000-0000123F0000}"/>
    <cellStyle name="20% - Accent4 3 2 2 5 4" xfId="41680" xr:uid="{00000000-0005-0000-0000-0000133F0000}"/>
    <cellStyle name="20% - Accent4 3 2 2 6" xfId="13789" xr:uid="{00000000-0005-0000-0000-0000143F0000}"/>
    <cellStyle name="20% - Accent4 3 2 2 6 2" xfId="51127" xr:uid="{00000000-0005-0000-0000-0000153F0000}"/>
    <cellStyle name="20% - Accent4 3 2 2 7" xfId="27117" xr:uid="{00000000-0005-0000-0000-0000163F0000}"/>
    <cellStyle name="20% - Accent4 3 2 2 8" xfId="37966" xr:uid="{00000000-0005-0000-0000-0000173F0000}"/>
    <cellStyle name="20% - Accent4 3 2 3" xfId="402" xr:uid="{00000000-0005-0000-0000-0000183F0000}"/>
    <cellStyle name="20% - Accent4 3 2 3 2" xfId="1584" xr:uid="{00000000-0005-0000-0000-0000193F0000}"/>
    <cellStyle name="20% - Accent4 3 2 3 2 2" xfId="7658" xr:uid="{00000000-0005-0000-0000-00001A3F0000}"/>
    <cellStyle name="20% - Accent4 3 2 3 2 2 2" xfId="12381" xr:uid="{00000000-0005-0000-0000-00001B3F0000}"/>
    <cellStyle name="20% - Accent4 3 2 3 2 2 2 2" xfId="25540" xr:uid="{00000000-0005-0000-0000-00001C3F0000}"/>
    <cellStyle name="20% - Accent4 3 2 3 2 2 2 2 2" xfId="62878" xr:uid="{00000000-0005-0000-0000-00001D3F0000}"/>
    <cellStyle name="20% - Accent4 3 2 3 2 2 2 3" xfId="49719" xr:uid="{00000000-0005-0000-0000-00001E3F0000}"/>
    <cellStyle name="20% - Accent4 3 2 3 2 2 3" xfId="20817" xr:uid="{00000000-0005-0000-0000-00001F3F0000}"/>
    <cellStyle name="20% - Accent4 3 2 3 2 2 3 2" xfId="58155" xr:uid="{00000000-0005-0000-0000-0000203F0000}"/>
    <cellStyle name="20% - Accent4 3 2 3 2 2 4" xfId="33836" xr:uid="{00000000-0005-0000-0000-0000213F0000}"/>
    <cellStyle name="20% - Accent4 3 2 3 2 2 5" xfId="44996" xr:uid="{00000000-0005-0000-0000-0000223F0000}"/>
    <cellStyle name="20% - Accent4 3 2 3 2 3" xfId="10021" xr:uid="{00000000-0005-0000-0000-0000233F0000}"/>
    <cellStyle name="20% - Accent4 3 2 3 2 3 2" xfId="23180" xr:uid="{00000000-0005-0000-0000-0000243F0000}"/>
    <cellStyle name="20% - Accent4 3 2 3 2 3 2 2" xfId="60518" xr:uid="{00000000-0005-0000-0000-0000253F0000}"/>
    <cellStyle name="20% - Accent4 3 2 3 2 3 3" xfId="36548" xr:uid="{00000000-0005-0000-0000-0000263F0000}"/>
    <cellStyle name="20% - Accent4 3 2 3 2 3 4" xfId="47359" xr:uid="{00000000-0005-0000-0000-0000273F0000}"/>
    <cellStyle name="20% - Accent4 3 2 3 2 4" xfId="5298" xr:uid="{00000000-0005-0000-0000-0000283F0000}"/>
    <cellStyle name="20% - Accent4 3 2 3 2 4 2" xfId="18457" xr:uid="{00000000-0005-0000-0000-0000293F0000}"/>
    <cellStyle name="20% - Accent4 3 2 3 2 4 2 2" xfId="55795" xr:uid="{00000000-0005-0000-0000-00002A3F0000}"/>
    <cellStyle name="20% - Accent4 3 2 3 2 4 3" xfId="31124" xr:uid="{00000000-0005-0000-0000-00002B3F0000}"/>
    <cellStyle name="20% - Accent4 3 2 3 2 4 4" xfId="42636" xr:uid="{00000000-0005-0000-0000-00002C3F0000}"/>
    <cellStyle name="20% - Accent4 3 2 3 2 5" xfId="14745" xr:uid="{00000000-0005-0000-0000-00002D3F0000}"/>
    <cellStyle name="20% - Accent4 3 2 3 2 5 2" xfId="52083" xr:uid="{00000000-0005-0000-0000-00002E3F0000}"/>
    <cellStyle name="20% - Accent4 3 2 3 2 6" xfId="28242" xr:uid="{00000000-0005-0000-0000-00002F3F0000}"/>
    <cellStyle name="20% - Accent4 3 2 3 2 7" xfId="38922" xr:uid="{00000000-0005-0000-0000-0000303F0000}"/>
    <cellStyle name="20% - Accent4 3 2 3 3" xfId="2933" xr:uid="{00000000-0005-0000-0000-0000313F0000}"/>
    <cellStyle name="20% - Accent4 3 2 3 3 2" xfId="11201" xr:uid="{00000000-0005-0000-0000-0000323F0000}"/>
    <cellStyle name="20% - Accent4 3 2 3 3 2 2" xfId="24360" xr:uid="{00000000-0005-0000-0000-0000333F0000}"/>
    <cellStyle name="20% - Accent4 3 2 3 3 2 2 2" xfId="61698" xr:uid="{00000000-0005-0000-0000-0000343F0000}"/>
    <cellStyle name="20% - Accent4 3 2 3 3 2 3" xfId="48539" xr:uid="{00000000-0005-0000-0000-0000353F0000}"/>
    <cellStyle name="20% - Accent4 3 2 3 3 3" xfId="6478" xr:uid="{00000000-0005-0000-0000-0000363F0000}"/>
    <cellStyle name="20% - Accent4 3 2 3 3 3 2" xfId="19637" xr:uid="{00000000-0005-0000-0000-0000373F0000}"/>
    <cellStyle name="20% - Accent4 3 2 3 3 3 2 2" xfId="56975" xr:uid="{00000000-0005-0000-0000-0000383F0000}"/>
    <cellStyle name="20% - Accent4 3 2 3 3 3 3" xfId="43816" xr:uid="{00000000-0005-0000-0000-0000393F0000}"/>
    <cellStyle name="20% - Accent4 3 2 3 3 4" xfId="16094" xr:uid="{00000000-0005-0000-0000-00003A3F0000}"/>
    <cellStyle name="20% - Accent4 3 2 3 3 4 2" xfId="53432" xr:uid="{00000000-0005-0000-0000-00003B3F0000}"/>
    <cellStyle name="20% - Accent4 3 2 3 3 5" xfId="32487" xr:uid="{00000000-0005-0000-0000-00003C3F0000}"/>
    <cellStyle name="20% - Accent4 3 2 3 3 6" xfId="40271" xr:uid="{00000000-0005-0000-0000-00003D3F0000}"/>
    <cellStyle name="20% - Accent4 3 2 3 4" xfId="8841" xr:uid="{00000000-0005-0000-0000-00003E3F0000}"/>
    <cellStyle name="20% - Accent4 3 2 3 4 2" xfId="22000" xr:uid="{00000000-0005-0000-0000-00003F3F0000}"/>
    <cellStyle name="20% - Accent4 3 2 3 4 2 2" xfId="59338" xr:uid="{00000000-0005-0000-0000-0000403F0000}"/>
    <cellStyle name="20% - Accent4 3 2 3 4 3" xfId="35199" xr:uid="{00000000-0005-0000-0000-0000413F0000}"/>
    <cellStyle name="20% - Accent4 3 2 3 4 4" xfId="46179" xr:uid="{00000000-0005-0000-0000-0000423F0000}"/>
    <cellStyle name="20% - Accent4 3 2 3 5" xfId="4118" xr:uid="{00000000-0005-0000-0000-0000433F0000}"/>
    <cellStyle name="20% - Accent4 3 2 3 5 2" xfId="17277" xr:uid="{00000000-0005-0000-0000-0000443F0000}"/>
    <cellStyle name="20% - Accent4 3 2 3 5 2 2" xfId="54615" xr:uid="{00000000-0005-0000-0000-0000453F0000}"/>
    <cellStyle name="20% - Accent4 3 2 3 5 3" xfId="29775" xr:uid="{00000000-0005-0000-0000-0000463F0000}"/>
    <cellStyle name="20% - Accent4 3 2 3 5 4" xfId="41456" xr:uid="{00000000-0005-0000-0000-0000473F0000}"/>
    <cellStyle name="20% - Accent4 3 2 3 6" xfId="13565" xr:uid="{00000000-0005-0000-0000-0000483F0000}"/>
    <cellStyle name="20% - Accent4 3 2 3 6 2" xfId="50903" xr:uid="{00000000-0005-0000-0000-0000493F0000}"/>
    <cellStyle name="20% - Accent4 3 2 3 7" xfId="26893" xr:uid="{00000000-0005-0000-0000-00004A3F0000}"/>
    <cellStyle name="20% - Accent4 3 2 3 8" xfId="37742" xr:uid="{00000000-0005-0000-0000-00004B3F0000}"/>
    <cellStyle name="20% - Accent4 3 2 4" xfId="823" xr:uid="{00000000-0005-0000-0000-00004C3F0000}"/>
    <cellStyle name="20% - Accent4 3 2 4 2" xfId="2005" xr:uid="{00000000-0005-0000-0000-00004D3F0000}"/>
    <cellStyle name="20% - Accent4 3 2 4 2 2" xfId="8079" xr:uid="{00000000-0005-0000-0000-00004E3F0000}"/>
    <cellStyle name="20% - Accent4 3 2 4 2 2 2" xfId="12802" xr:uid="{00000000-0005-0000-0000-00004F3F0000}"/>
    <cellStyle name="20% - Accent4 3 2 4 2 2 2 2" xfId="25961" xr:uid="{00000000-0005-0000-0000-0000503F0000}"/>
    <cellStyle name="20% - Accent4 3 2 4 2 2 2 2 2" xfId="63299" xr:uid="{00000000-0005-0000-0000-0000513F0000}"/>
    <cellStyle name="20% - Accent4 3 2 4 2 2 2 3" xfId="50140" xr:uid="{00000000-0005-0000-0000-0000523F0000}"/>
    <cellStyle name="20% - Accent4 3 2 4 2 2 3" xfId="21238" xr:uid="{00000000-0005-0000-0000-0000533F0000}"/>
    <cellStyle name="20% - Accent4 3 2 4 2 2 3 2" xfId="58576" xr:uid="{00000000-0005-0000-0000-0000543F0000}"/>
    <cellStyle name="20% - Accent4 3 2 4 2 2 4" xfId="34257" xr:uid="{00000000-0005-0000-0000-0000553F0000}"/>
    <cellStyle name="20% - Accent4 3 2 4 2 2 5" xfId="45417" xr:uid="{00000000-0005-0000-0000-0000563F0000}"/>
    <cellStyle name="20% - Accent4 3 2 4 2 3" xfId="10442" xr:uid="{00000000-0005-0000-0000-0000573F0000}"/>
    <cellStyle name="20% - Accent4 3 2 4 2 3 2" xfId="23601" xr:uid="{00000000-0005-0000-0000-0000583F0000}"/>
    <cellStyle name="20% - Accent4 3 2 4 2 3 2 2" xfId="60939" xr:uid="{00000000-0005-0000-0000-0000593F0000}"/>
    <cellStyle name="20% - Accent4 3 2 4 2 3 3" xfId="36969" xr:uid="{00000000-0005-0000-0000-00005A3F0000}"/>
    <cellStyle name="20% - Accent4 3 2 4 2 3 4" xfId="47780" xr:uid="{00000000-0005-0000-0000-00005B3F0000}"/>
    <cellStyle name="20% - Accent4 3 2 4 2 4" xfId="5719" xr:uid="{00000000-0005-0000-0000-00005C3F0000}"/>
    <cellStyle name="20% - Accent4 3 2 4 2 4 2" xfId="18878" xr:uid="{00000000-0005-0000-0000-00005D3F0000}"/>
    <cellStyle name="20% - Accent4 3 2 4 2 4 2 2" xfId="56216" xr:uid="{00000000-0005-0000-0000-00005E3F0000}"/>
    <cellStyle name="20% - Accent4 3 2 4 2 4 3" xfId="31545" xr:uid="{00000000-0005-0000-0000-00005F3F0000}"/>
    <cellStyle name="20% - Accent4 3 2 4 2 4 4" xfId="43057" xr:uid="{00000000-0005-0000-0000-0000603F0000}"/>
    <cellStyle name="20% - Accent4 3 2 4 2 5" xfId="15166" xr:uid="{00000000-0005-0000-0000-0000613F0000}"/>
    <cellStyle name="20% - Accent4 3 2 4 2 5 2" xfId="52504" xr:uid="{00000000-0005-0000-0000-0000623F0000}"/>
    <cellStyle name="20% - Accent4 3 2 4 2 6" xfId="28663" xr:uid="{00000000-0005-0000-0000-0000633F0000}"/>
    <cellStyle name="20% - Accent4 3 2 4 2 7" xfId="39343" xr:uid="{00000000-0005-0000-0000-0000643F0000}"/>
    <cellStyle name="20% - Accent4 3 2 4 3" xfId="3354" xr:uid="{00000000-0005-0000-0000-0000653F0000}"/>
    <cellStyle name="20% - Accent4 3 2 4 3 2" xfId="11622" xr:uid="{00000000-0005-0000-0000-0000663F0000}"/>
    <cellStyle name="20% - Accent4 3 2 4 3 2 2" xfId="24781" xr:uid="{00000000-0005-0000-0000-0000673F0000}"/>
    <cellStyle name="20% - Accent4 3 2 4 3 2 2 2" xfId="62119" xr:uid="{00000000-0005-0000-0000-0000683F0000}"/>
    <cellStyle name="20% - Accent4 3 2 4 3 2 3" xfId="48960" xr:uid="{00000000-0005-0000-0000-0000693F0000}"/>
    <cellStyle name="20% - Accent4 3 2 4 3 3" xfId="6899" xr:uid="{00000000-0005-0000-0000-00006A3F0000}"/>
    <cellStyle name="20% - Accent4 3 2 4 3 3 2" xfId="20058" xr:uid="{00000000-0005-0000-0000-00006B3F0000}"/>
    <cellStyle name="20% - Accent4 3 2 4 3 3 2 2" xfId="57396" xr:uid="{00000000-0005-0000-0000-00006C3F0000}"/>
    <cellStyle name="20% - Accent4 3 2 4 3 3 3" xfId="44237" xr:uid="{00000000-0005-0000-0000-00006D3F0000}"/>
    <cellStyle name="20% - Accent4 3 2 4 3 4" xfId="16515" xr:uid="{00000000-0005-0000-0000-00006E3F0000}"/>
    <cellStyle name="20% - Accent4 3 2 4 3 4 2" xfId="53853" xr:uid="{00000000-0005-0000-0000-00006F3F0000}"/>
    <cellStyle name="20% - Accent4 3 2 4 3 5" xfId="32908" xr:uid="{00000000-0005-0000-0000-0000703F0000}"/>
    <cellStyle name="20% - Accent4 3 2 4 3 6" xfId="40692" xr:uid="{00000000-0005-0000-0000-0000713F0000}"/>
    <cellStyle name="20% - Accent4 3 2 4 4" xfId="9262" xr:uid="{00000000-0005-0000-0000-0000723F0000}"/>
    <cellStyle name="20% - Accent4 3 2 4 4 2" xfId="22421" xr:uid="{00000000-0005-0000-0000-0000733F0000}"/>
    <cellStyle name="20% - Accent4 3 2 4 4 2 2" xfId="59759" xr:uid="{00000000-0005-0000-0000-0000743F0000}"/>
    <cellStyle name="20% - Accent4 3 2 4 4 3" xfId="35620" xr:uid="{00000000-0005-0000-0000-0000753F0000}"/>
    <cellStyle name="20% - Accent4 3 2 4 4 4" xfId="46600" xr:uid="{00000000-0005-0000-0000-0000763F0000}"/>
    <cellStyle name="20% - Accent4 3 2 4 5" xfId="4539" xr:uid="{00000000-0005-0000-0000-0000773F0000}"/>
    <cellStyle name="20% - Accent4 3 2 4 5 2" xfId="17698" xr:uid="{00000000-0005-0000-0000-0000783F0000}"/>
    <cellStyle name="20% - Accent4 3 2 4 5 2 2" xfId="55036" xr:uid="{00000000-0005-0000-0000-0000793F0000}"/>
    <cellStyle name="20% - Accent4 3 2 4 5 3" xfId="30196" xr:uid="{00000000-0005-0000-0000-00007A3F0000}"/>
    <cellStyle name="20% - Accent4 3 2 4 5 4" xfId="41877" xr:uid="{00000000-0005-0000-0000-00007B3F0000}"/>
    <cellStyle name="20% - Accent4 3 2 4 6" xfId="13986" xr:uid="{00000000-0005-0000-0000-00007C3F0000}"/>
    <cellStyle name="20% - Accent4 3 2 4 6 2" xfId="51324" xr:uid="{00000000-0005-0000-0000-00007D3F0000}"/>
    <cellStyle name="20% - Accent4 3 2 4 7" xfId="27314" xr:uid="{00000000-0005-0000-0000-00007E3F0000}"/>
    <cellStyle name="20% - Accent4 3 2 4 8" xfId="38163" xr:uid="{00000000-0005-0000-0000-00007F3F0000}"/>
    <cellStyle name="20% - Accent4 3 2 5" xfId="992" xr:uid="{00000000-0005-0000-0000-0000803F0000}"/>
    <cellStyle name="20% - Accent4 3 2 5 2" xfId="2174" xr:uid="{00000000-0005-0000-0000-0000813F0000}"/>
    <cellStyle name="20% - Accent4 3 2 5 2 2" xfId="8248" xr:uid="{00000000-0005-0000-0000-0000823F0000}"/>
    <cellStyle name="20% - Accent4 3 2 5 2 2 2" xfId="12971" xr:uid="{00000000-0005-0000-0000-0000833F0000}"/>
    <cellStyle name="20% - Accent4 3 2 5 2 2 2 2" xfId="26130" xr:uid="{00000000-0005-0000-0000-0000843F0000}"/>
    <cellStyle name="20% - Accent4 3 2 5 2 2 2 2 2" xfId="63468" xr:uid="{00000000-0005-0000-0000-0000853F0000}"/>
    <cellStyle name="20% - Accent4 3 2 5 2 2 2 3" xfId="50309" xr:uid="{00000000-0005-0000-0000-0000863F0000}"/>
    <cellStyle name="20% - Accent4 3 2 5 2 2 3" xfId="21407" xr:uid="{00000000-0005-0000-0000-0000873F0000}"/>
    <cellStyle name="20% - Accent4 3 2 5 2 2 3 2" xfId="58745" xr:uid="{00000000-0005-0000-0000-0000883F0000}"/>
    <cellStyle name="20% - Accent4 3 2 5 2 2 4" xfId="34426" xr:uid="{00000000-0005-0000-0000-0000893F0000}"/>
    <cellStyle name="20% - Accent4 3 2 5 2 2 5" xfId="45586" xr:uid="{00000000-0005-0000-0000-00008A3F0000}"/>
    <cellStyle name="20% - Accent4 3 2 5 2 3" xfId="10611" xr:uid="{00000000-0005-0000-0000-00008B3F0000}"/>
    <cellStyle name="20% - Accent4 3 2 5 2 3 2" xfId="23770" xr:uid="{00000000-0005-0000-0000-00008C3F0000}"/>
    <cellStyle name="20% - Accent4 3 2 5 2 3 2 2" xfId="61108" xr:uid="{00000000-0005-0000-0000-00008D3F0000}"/>
    <cellStyle name="20% - Accent4 3 2 5 2 3 3" xfId="37138" xr:uid="{00000000-0005-0000-0000-00008E3F0000}"/>
    <cellStyle name="20% - Accent4 3 2 5 2 3 4" xfId="47949" xr:uid="{00000000-0005-0000-0000-00008F3F0000}"/>
    <cellStyle name="20% - Accent4 3 2 5 2 4" xfId="5888" xr:uid="{00000000-0005-0000-0000-0000903F0000}"/>
    <cellStyle name="20% - Accent4 3 2 5 2 4 2" xfId="19047" xr:uid="{00000000-0005-0000-0000-0000913F0000}"/>
    <cellStyle name="20% - Accent4 3 2 5 2 4 2 2" xfId="56385" xr:uid="{00000000-0005-0000-0000-0000923F0000}"/>
    <cellStyle name="20% - Accent4 3 2 5 2 4 3" xfId="31714" xr:uid="{00000000-0005-0000-0000-0000933F0000}"/>
    <cellStyle name="20% - Accent4 3 2 5 2 4 4" xfId="43226" xr:uid="{00000000-0005-0000-0000-0000943F0000}"/>
    <cellStyle name="20% - Accent4 3 2 5 2 5" xfId="15335" xr:uid="{00000000-0005-0000-0000-0000953F0000}"/>
    <cellStyle name="20% - Accent4 3 2 5 2 5 2" xfId="52673" xr:uid="{00000000-0005-0000-0000-0000963F0000}"/>
    <cellStyle name="20% - Accent4 3 2 5 2 6" xfId="28832" xr:uid="{00000000-0005-0000-0000-0000973F0000}"/>
    <cellStyle name="20% - Accent4 3 2 5 2 7" xfId="39512" xr:uid="{00000000-0005-0000-0000-0000983F0000}"/>
    <cellStyle name="20% - Accent4 3 2 5 3" xfId="3523" xr:uid="{00000000-0005-0000-0000-0000993F0000}"/>
    <cellStyle name="20% - Accent4 3 2 5 3 2" xfId="11791" xr:uid="{00000000-0005-0000-0000-00009A3F0000}"/>
    <cellStyle name="20% - Accent4 3 2 5 3 2 2" xfId="24950" xr:uid="{00000000-0005-0000-0000-00009B3F0000}"/>
    <cellStyle name="20% - Accent4 3 2 5 3 2 2 2" xfId="62288" xr:uid="{00000000-0005-0000-0000-00009C3F0000}"/>
    <cellStyle name="20% - Accent4 3 2 5 3 2 3" xfId="49129" xr:uid="{00000000-0005-0000-0000-00009D3F0000}"/>
    <cellStyle name="20% - Accent4 3 2 5 3 3" xfId="7068" xr:uid="{00000000-0005-0000-0000-00009E3F0000}"/>
    <cellStyle name="20% - Accent4 3 2 5 3 3 2" xfId="20227" xr:uid="{00000000-0005-0000-0000-00009F3F0000}"/>
    <cellStyle name="20% - Accent4 3 2 5 3 3 2 2" xfId="57565" xr:uid="{00000000-0005-0000-0000-0000A03F0000}"/>
    <cellStyle name="20% - Accent4 3 2 5 3 3 3" xfId="44406" xr:uid="{00000000-0005-0000-0000-0000A13F0000}"/>
    <cellStyle name="20% - Accent4 3 2 5 3 4" xfId="16684" xr:uid="{00000000-0005-0000-0000-0000A23F0000}"/>
    <cellStyle name="20% - Accent4 3 2 5 3 4 2" xfId="54022" xr:uid="{00000000-0005-0000-0000-0000A33F0000}"/>
    <cellStyle name="20% - Accent4 3 2 5 3 5" xfId="33077" xr:uid="{00000000-0005-0000-0000-0000A43F0000}"/>
    <cellStyle name="20% - Accent4 3 2 5 3 6" xfId="40861" xr:uid="{00000000-0005-0000-0000-0000A53F0000}"/>
    <cellStyle name="20% - Accent4 3 2 5 4" xfId="9431" xr:uid="{00000000-0005-0000-0000-0000A63F0000}"/>
    <cellStyle name="20% - Accent4 3 2 5 4 2" xfId="22590" xr:uid="{00000000-0005-0000-0000-0000A73F0000}"/>
    <cellStyle name="20% - Accent4 3 2 5 4 2 2" xfId="59928" xr:uid="{00000000-0005-0000-0000-0000A83F0000}"/>
    <cellStyle name="20% - Accent4 3 2 5 4 3" xfId="35789" xr:uid="{00000000-0005-0000-0000-0000A93F0000}"/>
    <cellStyle name="20% - Accent4 3 2 5 4 4" xfId="46769" xr:uid="{00000000-0005-0000-0000-0000AA3F0000}"/>
    <cellStyle name="20% - Accent4 3 2 5 5" xfId="4708" xr:uid="{00000000-0005-0000-0000-0000AB3F0000}"/>
    <cellStyle name="20% - Accent4 3 2 5 5 2" xfId="17867" xr:uid="{00000000-0005-0000-0000-0000AC3F0000}"/>
    <cellStyle name="20% - Accent4 3 2 5 5 2 2" xfId="55205" xr:uid="{00000000-0005-0000-0000-0000AD3F0000}"/>
    <cellStyle name="20% - Accent4 3 2 5 5 3" xfId="30365" xr:uid="{00000000-0005-0000-0000-0000AE3F0000}"/>
    <cellStyle name="20% - Accent4 3 2 5 5 4" xfId="42046" xr:uid="{00000000-0005-0000-0000-0000AF3F0000}"/>
    <cellStyle name="20% - Accent4 3 2 5 6" xfId="14155" xr:uid="{00000000-0005-0000-0000-0000B03F0000}"/>
    <cellStyle name="20% - Accent4 3 2 5 6 2" xfId="51493" xr:uid="{00000000-0005-0000-0000-0000B13F0000}"/>
    <cellStyle name="20% - Accent4 3 2 5 7" xfId="27483" xr:uid="{00000000-0005-0000-0000-0000B23F0000}"/>
    <cellStyle name="20% - Accent4 3 2 5 8" xfId="38332" xr:uid="{00000000-0005-0000-0000-0000B33F0000}"/>
    <cellStyle name="20% - Accent4 3 2 6" xfId="1163" xr:uid="{00000000-0005-0000-0000-0000B43F0000}"/>
    <cellStyle name="20% - Accent4 3 2 6 2" xfId="2343" xr:uid="{00000000-0005-0000-0000-0000B53F0000}"/>
    <cellStyle name="20% - Accent4 3 2 6 2 2" xfId="8417" xr:uid="{00000000-0005-0000-0000-0000B63F0000}"/>
    <cellStyle name="20% - Accent4 3 2 6 2 2 2" xfId="13140" xr:uid="{00000000-0005-0000-0000-0000B73F0000}"/>
    <cellStyle name="20% - Accent4 3 2 6 2 2 2 2" xfId="26299" xr:uid="{00000000-0005-0000-0000-0000B83F0000}"/>
    <cellStyle name="20% - Accent4 3 2 6 2 2 2 2 2" xfId="63637" xr:uid="{00000000-0005-0000-0000-0000B93F0000}"/>
    <cellStyle name="20% - Accent4 3 2 6 2 2 2 3" xfId="50478" xr:uid="{00000000-0005-0000-0000-0000BA3F0000}"/>
    <cellStyle name="20% - Accent4 3 2 6 2 2 3" xfId="21576" xr:uid="{00000000-0005-0000-0000-0000BB3F0000}"/>
    <cellStyle name="20% - Accent4 3 2 6 2 2 3 2" xfId="58914" xr:uid="{00000000-0005-0000-0000-0000BC3F0000}"/>
    <cellStyle name="20% - Accent4 3 2 6 2 2 4" xfId="34595" xr:uid="{00000000-0005-0000-0000-0000BD3F0000}"/>
    <cellStyle name="20% - Accent4 3 2 6 2 2 5" xfId="45755" xr:uid="{00000000-0005-0000-0000-0000BE3F0000}"/>
    <cellStyle name="20% - Accent4 3 2 6 2 3" xfId="10780" xr:uid="{00000000-0005-0000-0000-0000BF3F0000}"/>
    <cellStyle name="20% - Accent4 3 2 6 2 3 2" xfId="23939" xr:uid="{00000000-0005-0000-0000-0000C03F0000}"/>
    <cellStyle name="20% - Accent4 3 2 6 2 3 2 2" xfId="61277" xr:uid="{00000000-0005-0000-0000-0000C13F0000}"/>
    <cellStyle name="20% - Accent4 3 2 6 2 3 3" xfId="37307" xr:uid="{00000000-0005-0000-0000-0000C23F0000}"/>
    <cellStyle name="20% - Accent4 3 2 6 2 3 4" xfId="48118" xr:uid="{00000000-0005-0000-0000-0000C33F0000}"/>
    <cellStyle name="20% - Accent4 3 2 6 2 4" xfId="6057" xr:uid="{00000000-0005-0000-0000-0000C43F0000}"/>
    <cellStyle name="20% - Accent4 3 2 6 2 4 2" xfId="19216" xr:uid="{00000000-0005-0000-0000-0000C53F0000}"/>
    <cellStyle name="20% - Accent4 3 2 6 2 4 2 2" xfId="56554" xr:uid="{00000000-0005-0000-0000-0000C63F0000}"/>
    <cellStyle name="20% - Accent4 3 2 6 2 4 3" xfId="31883" xr:uid="{00000000-0005-0000-0000-0000C73F0000}"/>
    <cellStyle name="20% - Accent4 3 2 6 2 4 4" xfId="43395" xr:uid="{00000000-0005-0000-0000-0000C83F0000}"/>
    <cellStyle name="20% - Accent4 3 2 6 2 5" xfId="15504" xr:uid="{00000000-0005-0000-0000-0000C93F0000}"/>
    <cellStyle name="20% - Accent4 3 2 6 2 5 2" xfId="52842" xr:uid="{00000000-0005-0000-0000-0000CA3F0000}"/>
    <cellStyle name="20% - Accent4 3 2 6 2 6" xfId="29001" xr:uid="{00000000-0005-0000-0000-0000CB3F0000}"/>
    <cellStyle name="20% - Accent4 3 2 6 2 7" xfId="39681" xr:uid="{00000000-0005-0000-0000-0000CC3F0000}"/>
    <cellStyle name="20% - Accent4 3 2 6 3" xfId="3692" xr:uid="{00000000-0005-0000-0000-0000CD3F0000}"/>
    <cellStyle name="20% - Accent4 3 2 6 3 2" xfId="11960" xr:uid="{00000000-0005-0000-0000-0000CE3F0000}"/>
    <cellStyle name="20% - Accent4 3 2 6 3 2 2" xfId="25119" xr:uid="{00000000-0005-0000-0000-0000CF3F0000}"/>
    <cellStyle name="20% - Accent4 3 2 6 3 2 2 2" xfId="62457" xr:uid="{00000000-0005-0000-0000-0000D03F0000}"/>
    <cellStyle name="20% - Accent4 3 2 6 3 2 3" xfId="49298" xr:uid="{00000000-0005-0000-0000-0000D13F0000}"/>
    <cellStyle name="20% - Accent4 3 2 6 3 3" xfId="7237" xr:uid="{00000000-0005-0000-0000-0000D23F0000}"/>
    <cellStyle name="20% - Accent4 3 2 6 3 3 2" xfId="20396" xr:uid="{00000000-0005-0000-0000-0000D33F0000}"/>
    <cellStyle name="20% - Accent4 3 2 6 3 3 2 2" xfId="57734" xr:uid="{00000000-0005-0000-0000-0000D43F0000}"/>
    <cellStyle name="20% - Accent4 3 2 6 3 3 3" xfId="44575" xr:uid="{00000000-0005-0000-0000-0000D53F0000}"/>
    <cellStyle name="20% - Accent4 3 2 6 3 4" xfId="16853" xr:uid="{00000000-0005-0000-0000-0000D63F0000}"/>
    <cellStyle name="20% - Accent4 3 2 6 3 4 2" xfId="54191" xr:uid="{00000000-0005-0000-0000-0000D73F0000}"/>
    <cellStyle name="20% - Accent4 3 2 6 3 5" xfId="33246" xr:uid="{00000000-0005-0000-0000-0000D83F0000}"/>
    <cellStyle name="20% - Accent4 3 2 6 3 6" xfId="41030" xr:uid="{00000000-0005-0000-0000-0000D93F0000}"/>
    <cellStyle name="20% - Accent4 3 2 6 4" xfId="9600" xr:uid="{00000000-0005-0000-0000-0000DA3F0000}"/>
    <cellStyle name="20% - Accent4 3 2 6 4 2" xfId="22759" xr:uid="{00000000-0005-0000-0000-0000DB3F0000}"/>
    <cellStyle name="20% - Accent4 3 2 6 4 2 2" xfId="60097" xr:uid="{00000000-0005-0000-0000-0000DC3F0000}"/>
    <cellStyle name="20% - Accent4 3 2 6 4 3" xfId="35958" xr:uid="{00000000-0005-0000-0000-0000DD3F0000}"/>
    <cellStyle name="20% - Accent4 3 2 6 4 4" xfId="46938" xr:uid="{00000000-0005-0000-0000-0000DE3F0000}"/>
    <cellStyle name="20% - Accent4 3 2 6 5" xfId="4877" xr:uid="{00000000-0005-0000-0000-0000DF3F0000}"/>
    <cellStyle name="20% - Accent4 3 2 6 5 2" xfId="18036" xr:uid="{00000000-0005-0000-0000-0000E03F0000}"/>
    <cellStyle name="20% - Accent4 3 2 6 5 2 2" xfId="55374" xr:uid="{00000000-0005-0000-0000-0000E13F0000}"/>
    <cellStyle name="20% - Accent4 3 2 6 5 3" xfId="30534" xr:uid="{00000000-0005-0000-0000-0000E23F0000}"/>
    <cellStyle name="20% - Accent4 3 2 6 5 4" xfId="42215" xr:uid="{00000000-0005-0000-0000-0000E33F0000}"/>
    <cellStyle name="20% - Accent4 3 2 6 6" xfId="14324" xr:uid="{00000000-0005-0000-0000-0000E43F0000}"/>
    <cellStyle name="20% - Accent4 3 2 6 6 2" xfId="51662" xr:uid="{00000000-0005-0000-0000-0000E53F0000}"/>
    <cellStyle name="20% - Accent4 3 2 6 7" xfId="27652" xr:uid="{00000000-0005-0000-0000-0000E63F0000}"/>
    <cellStyle name="20% - Accent4 3 2 6 8" xfId="38501" xr:uid="{00000000-0005-0000-0000-0000E73F0000}"/>
    <cellStyle name="20% - Accent4 3 2 7" xfId="1387" xr:uid="{00000000-0005-0000-0000-0000E83F0000}"/>
    <cellStyle name="20% - Accent4 3 2 7 2" xfId="2736" xr:uid="{00000000-0005-0000-0000-0000E93F0000}"/>
    <cellStyle name="20% - Accent4 3 2 7 2 2" xfId="12184" xr:uid="{00000000-0005-0000-0000-0000EA3F0000}"/>
    <cellStyle name="20% - Accent4 3 2 7 2 2 2" xfId="25343" xr:uid="{00000000-0005-0000-0000-0000EB3F0000}"/>
    <cellStyle name="20% - Accent4 3 2 7 2 2 2 2" xfId="62681" xr:uid="{00000000-0005-0000-0000-0000EC3F0000}"/>
    <cellStyle name="20% - Accent4 3 2 7 2 2 3" xfId="33639" xr:uid="{00000000-0005-0000-0000-0000ED3F0000}"/>
    <cellStyle name="20% - Accent4 3 2 7 2 2 4" xfId="49522" xr:uid="{00000000-0005-0000-0000-0000EE3F0000}"/>
    <cellStyle name="20% - Accent4 3 2 7 2 3" xfId="7461" xr:uid="{00000000-0005-0000-0000-0000EF3F0000}"/>
    <cellStyle name="20% - Accent4 3 2 7 2 3 2" xfId="20620" xr:uid="{00000000-0005-0000-0000-0000F03F0000}"/>
    <cellStyle name="20% - Accent4 3 2 7 2 3 2 2" xfId="57958" xr:uid="{00000000-0005-0000-0000-0000F13F0000}"/>
    <cellStyle name="20% - Accent4 3 2 7 2 3 3" xfId="36351" xr:uid="{00000000-0005-0000-0000-0000F23F0000}"/>
    <cellStyle name="20% - Accent4 3 2 7 2 3 4" xfId="44799" xr:uid="{00000000-0005-0000-0000-0000F33F0000}"/>
    <cellStyle name="20% - Accent4 3 2 7 2 4" xfId="15897" xr:uid="{00000000-0005-0000-0000-0000F43F0000}"/>
    <cellStyle name="20% - Accent4 3 2 7 2 4 2" xfId="30927" xr:uid="{00000000-0005-0000-0000-0000F53F0000}"/>
    <cellStyle name="20% - Accent4 3 2 7 2 4 3" xfId="53235" xr:uid="{00000000-0005-0000-0000-0000F63F0000}"/>
    <cellStyle name="20% - Accent4 3 2 7 2 5" xfId="28045" xr:uid="{00000000-0005-0000-0000-0000F73F0000}"/>
    <cellStyle name="20% - Accent4 3 2 7 2 6" xfId="40074" xr:uid="{00000000-0005-0000-0000-0000F83F0000}"/>
    <cellStyle name="20% - Accent4 3 2 7 3" xfId="9824" xr:uid="{00000000-0005-0000-0000-0000F93F0000}"/>
    <cellStyle name="20% - Accent4 3 2 7 3 2" xfId="22983" xr:uid="{00000000-0005-0000-0000-0000FA3F0000}"/>
    <cellStyle name="20% - Accent4 3 2 7 3 2 2" xfId="60321" xr:uid="{00000000-0005-0000-0000-0000FB3F0000}"/>
    <cellStyle name="20% - Accent4 3 2 7 3 3" xfId="32290" xr:uid="{00000000-0005-0000-0000-0000FC3F0000}"/>
    <cellStyle name="20% - Accent4 3 2 7 3 4" xfId="47162" xr:uid="{00000000-0005-0000-0000-0000FD3F0000}"/>
    <cellStyle name="20% - Accent4 3 2 7 4" xfId="5101" xr:uid="{00000000-0005-0000-0000-0000FE3F0000}"/>
    <cellStyle name="20% - Accent4 3 2 7 4 2" xfId="18260" xr:uid="{00000000-0005-0000-0000-0000FF3F0000}"/>
    <cellStyle name="20% - Accent4 3 2 7 4 2 2" xfId="55598" xr:uid="{00000000-0005-0000-0000-000000400000}"/>
    <cellStyle name="20% - Accent4 3 2 7 4 3" xfId="35002" xr:uid="{00000000-0005-0000-0000-000001400000}"/>
    <cellStyle name="20% - Accent4 3 2 7 4 4" xfId="42439" xr:uid="{00000000-0005-0000-0000-000002400000}"/>
    <cellStyle name="20% - Accent4 3 2 7 5" xfId="14548" xr:uid="{00000000-0005-0000-0000-000003400000}"/>
    <cellStyle name="20% - Accent4 3 2 7 5 2" xfId="29578" xr:uid="{00000000-0005-0000-0000-000004400000}"/>
    <cellStyle name="20% - Accent4 3 2 7 5 3" xfId="51886" xr:uid="{00000000-0005-0000-0000-000005400000}"/>
    <cellStyle name="20% - Accent4 3 2 7 6" xfId="26696" xr:uid="{00000000-0005-0000-0000-000006400000}"/>
    <cellStyle name="20% - Accent4 3 2 7 7" xfId="38725" xr:uid="{00000000-0005-0000-0000-000007400000}"/>
    <cellStyle name="20% - Accent4 3 2 8" xfId="2512" xr:uid="{00000000-0005-0000-0000-000008400000}"/>
    <cellStyle name="20% - Accent4 3 2 8 2" xfId="11004" xr:uid="{00000000-0005-0000-0000-000009400000}"/>
    <cellStyle name="20% - Accent4 3 2 8 2 2" xfId="24163" xr:uid="{00000000-0005-0000-0000-00000A400000}"/>
    <cellStyle name="20% - Accent4 3 2 8 2 2 2" xfId="61501" xr:uid="{00000000-0005-0000-0000-00000B400000}"/>
    <cellStyle name="20% - Accent4 3 2 8 2 3" xfId="33415" xr:uid="{00000000-0005-0000-0000-00000C400000}"/>
    <cellStyle name="20% - Accent4 3 2 8 2 4" xfId="48342" xr:uid="{00000000-0005-0000-0000-00000D400000}"/>
    <cellStyle name="20% - Accent4 3 2 8 3" xfId="6281" xr:uid="{00000000-0005-0000-0000-00000E400000}"/>
    <cellStyle name="20% - Accent4 3 2 8 3 2" xfId="19440" xr:uid="{00000000-0005-0000-0000-00000F400000}"/>
    <cellStyle name="20% - Accent4 3 2 8 3 2 2" xfId="56778" xr:uid="{00000000-0005-0000-0000-000010400000}"/>
    <cellStyle name="20% - Accent4 3 2 8 3 3" xfId="36127" xr:uid="{00000000-0005-0000-0000-000011400000}"/>
    <cellStyle name="20% - Accent4 3 2 8 3 4" xfId="43619" xr:uid="{00000000-0005-0000-0000-000012400000}"/>
    <cellStyle name="20% - Accent4 3 2 8 4" xfId="15673" xr:uid="{00000000-0005-0000-0000-000013400000}"/>
    <cellStyle name="20% - Accent4 3 2 8 4 2" xfId="30703" xr:uid="{00000000-0005-0000-0000-000014400000}"/>
    <cellStyle name="20% - Accent4 3 2 8 4 3" xfId="53011" xr:uid="{00000000-0005-0000-0000-000015400000}"/>
    <cellStyle name="20% - Accent4 3 2 8 5" xfId="27821" xr:uid="{00000000-0005-0000-0000-000016400000}"/>
    <cellStyle name="20% - Accent4 3 2 8 6" xfId="39850" xr:uid="{00000000-0005-0000-0000-000017400000}"/>
    <cellStyle name="20% - Accent4 3 2 9" xfId="8644" xr:uid="{00000000-0005-0000-0000-000018400000}"/>
    <cellStyle name="20% - Accent4 3 2 9 2" xfId="21803" xr:uid="{00000000-0005-0000-0000-000019400000}"/>
    <cellStyle name="20% - Accent4 3 2 9 2 2" xfId="59141" xr:uid="{00000000-0005-0000-0000-00001A400000}"/>
    <cellStyle name="20% - Accent4 3 2 9 3" xfId="29354" xr:uid="{00000000-0005-0000-0000-00001B400000}"/>
    <cellStyle name="20% - Accent4 3 2 9 4" xfId="45982" xr:uid="{00000000-0005-0000-0000-00001C400000}"/>
    <cellStyle name="20% - Accent4 3 3" xfId="514" xr:uid="{00000000-0005-0000-0000-00001D400000}"/>
    <cellStyle name="20% - Accent4 3 3 2" xfId="1696" xr:uid="{00000000-0005-0000-0000-00001E400000}"/>
    <cellStyle name="20% - Accent4 3 3 2 2" xfId="7770" xr:uid="{00000000-0005-0000-0000-00001F400000}"/>
    <cellStyle name="20% - Accent4 3 3 2 2 2" xfId="12493" xr:uid="{00000000-0005-0000-0000-000020400000}"/>
    <cellStyle name="20% - Accent4 3 3 2 2 2 2" xfId="25652" xr:uid="{00000000-0005-0000-0000-000021400000}"/>
    <cellStyle name="20% - Accent4 3 3 2 2 2 2 2" xfId="62990" xr:uid="{00000000-0005-0000-0000-000022400000}"/>
    <cellStyle name="20% - Accent4 3 3 2 2 2 3" xfId="49831" xr:uid="{00000000-0005-0000-0000-000023400000}"/>
    <cellStyle name="20% - Accent4 3 3 2 2 3" xfId="20929" xr:uid="{00000000-0005-0000-0000-000024400000}"/>
    <cellStyle name="20% - Accent4 3 3 2 2 3 2" xfId="58267" xr:uid="{00000000-0005-0000-0000-000025400000}"/>
    <cellStyle name="20% - Accent4 3 3 2 2 4" xfId="33948" xr:uid="{00000000-0005-0000-0000-000026400000}"/>
    <cellStyle name="20% - Accent4 3 3 2 2 5" xfId="45108" xr:uid="{00000000-0005-0000-0000-000027400000}"/>
    <cellStyle name="20% - Accent4 3 3 2 3" xfId="10133" xr:uid="{00000000-0005-0000-0000-000028400000}"/>
    <cellStyle name="20% - Accent4 3 3 2 3 2" xfId="23292" xr:uid="{00000000-0005-0000-0000-000029400000}"/>
    <cellStyle name="20% - Accent4 3 3 2 3 2 2" xfId="60630" xr:uid="{00000000-0005-0000-0000-00002A400000}"/>
    <cellStyle name="20% - Accent4 3 3 2 3 3" xfId="36660" xr:uid="{00000000-0005-0000-0000-00002B400000}"/>
    <cellStyle name="20% - Accent4 3 3 2 3 4" xfId="47471" xr:uid="{00000000-0005-0000-0000-00002C400000}"/>
    <cellStyle name="20% - Accent4 3 3 2 4" xfId="5410" xr:uid="{00000000-0005-0000-0000-00002D400000}"/>
    <cellStyle name="20% - Accent4 3 3 2 4 2" xfId="18569" xr:uid="{00000000-0005-0000-0000-00002E400000}"/>
    <cellStyle name="20% - Accent4 3 3 2 4 2 2" xfId="55907" xr:uid="{00000000-0005-0000-0000-00002F400000}"/>
    <cellStyle name="20% - Accent4 3 3 2 4 3" xfId="31236" xr:uid="{00000000-0005-0000-0000-000030400000}"/>
    <cellStyle name="20% - Accent4 3 3 2 4 4" xfId="42748" xr:uid="{00000000-0005-0000-0000-000031400000}"/>
    <cellStyle name="20% - Accent4 3 3 2 5" xfId="14857" xr:uid="{00000000-0005-0000-0000-000032400000}"/>
    <cellStyle name="20% - Accent4 3 3 2 5 2" xfId="52195" xr:uid="{00000000-0005-0000-0000-000033400000}"/>
    <cellStyle name="20% - Accent4 3 3 2 6" xfId="28354" xr:uid="{00000000-0005-0000-0000-000034400000}"/>
    <cellStyle name="20% - Accent4 3 3 2 7" xfId="39034" xr:uid="{00000000-0005-0000-0000-000035400000}"/>
    <cellStyle name="20% - Accent4 3 3 3" xfId="3045" xr:uid="{00000000-0005-0000-0000-000036400000}"/>
    <cellStyle name="20% - Accent4 3 3 3 2" xfId="11313" xr:uid="{00000000-0005-0000-0000-000037400000}"/>
    <cellStyle name="20% - Accent4 3 3 3 2 2" xfId="24472" xr:uid="{00000000-0005-0000-0000-000038400000}"/>
    <cellStyle name="20% - Accent4 3 3 3 2 2 2" xfId="61810" xr:uid="{00000000-0005-0000-0000-000039400000}"/>
    <cellStyle name="20% - Accent4 3 3 3 2 3" xfId="48651" xr:uid="{00000000-0005-0000-0000-00003A400000}"/>
    <cellStyle name="20% - Accent4 3 3 3 3" xfId="6590" xr:uid="{00000000-0005-0000-0000-00003B400000}"/>
    <cellStyle name="20% - Accent4 3 3 3 3 2" xfId="19749" xr:uid="{00000000-0005-0000-0000-00003C400000}"/>
    <cellStyle name="20% - Accent4 3 3 3 3 2 2" xfId="57087" xr:uid="{00000000-0005-0000-0000-00003D400000}"/>
    <cellStyle name="20% - Accent4 3 3 3 3 3" xfId="43928" xr:uid="{00000000-0005-0000-0000-00003E400000}"/>
    <cellStyle name="20% - Accent4 3 3 3 4" xfId="16206" xr:uid="{00000000-0005-0000-0000-00003F400000}"/>
    <cellStyle name="20% - Accent4 3 3 3 4 2" xfId="53544" xr:uid="{00000000-0005-0000-0000-000040400000}"/>
    <cellStyle name="20% - Accent4 3 3 3 5" xfId="32599" xr:uid="{00000000-0005-0000-0000-000041400000}"/>
    <cellStyle name="20% - Accent4 3 3 3 6" xfId="40383" xr:uid="{00000000-0005-0000-0000-000042400000}"/>
    <cellStyle name="20% - Accent4 3 3 4" xfId="8953" xr:uid="{00000000-0005-0000-0000-000043400000}"/>
    <cellStyle name="20% - Accent4 3 3 4 2" xfId="22112" xr:uid="{00000000-0005-0000-0000-000044400000}"/>
    <cellStyle name="20% - Accent4 3 3 4 2 2" xfId="59450" xr:uid="{00000000-0005-0000-0000-000045400000}"/>
    <cellStyle name="20% - Accent4 3 3 4 3" xfId="35311" xr:uid="{00000000-0005-0000-0000-000046400000}"/>
    <cellStyle name="20% - Accent4 3 3 4 4" xfId="46291" xr:uid="{00000000-0005-0000-0000-000047400000}"/>
    <cellStyle name="20% - Accent4 3 3 5" xfId="4230" xr:uid="{00000000-0005-0000-0000-000048400000}"/>
    <cellStyle name="20% - Accent4 3 3 5 2" xfId="17389" xr:uid="{00000000-0005-0000-0000-000049400000}"/>
    <cellStyle name="20% - Accent4 3 3 5 2 2" xfId="54727" xr:uid="{00000000-0005-0000-0000-00004A400000}"/>
    <cellStyle name="20% - Accent4 3 3 5 3" xfId="29887" xr:uid="{00000000-0005-0000-0000-00004B400000}"/>
    <cellStyle name="20% - Accent4 3 3 5 4" xfId="41568" xr:uid="{00000000-0005-0000-0000-00004C400000}"/>
    <cellStyle name="20% - Accent4 3 3 6" xfId="13677" xr:uid="{00000000-0005-0000-0000-00004D400000}"/>
    <cellStyle name="20% - Accent4 3 3 6 2" xfId="51015" xr:uid="{00000000-0005-0000-0000-00004E400000}"/>
    <cellStyle name="20% - Accent4 3 3 7" xfId="27005" xr:uid="{00000000-0005-0000-0000-00004F400000}"/>
    <cellStyle name="20% - Accent4 3 3 8" xfId="37854" xr:uid="{00000000-0005-0000-0000-000050400000}"/>
    <cellStyle name="20% - Accent4 3 4" xfId="317" xr:uid="{00000000-0005-0000-0000-000051400000}"/>
    <cellStyle name="20% - Accent4 3 4 2" xfId="1499" xr:uid="{00000000-0005-0000-0000-000052400000}"/>
    <cellStyle name="20% - Accent4 3 4 2 2" xfId="7573" xr:uid="{00000000-0005-0000-0000-000053400000}"/>
    <cellStyle name="20% - Accent4 3 4 2 2 2" xfId="12296" xr:uid="{00000000-0005-0000-0000-000054400000}"/>
    <cellStyle name="20% - Accent4 3 4 2 2 2 2" xfId="25455" xr:uid="{00000000-0005-0000-0000-000055400000}"/>
    <cellStyle name="20% - Accent4 3 4 2 2 2 2 2" xfId="62793" xr:uid="{00000000-0005-0000-0000-000056400000}"/>
    <cellStyle name="20% - Accent4 3 4 2 2 2 3" xfId="49634" xr:uid="{00000000-0005-0000-0000-000057400000}"/>
    <cellStyle name="20% - Accent4 3 4 2 2 3" xfId="20732" xr:uid="{00000000-0005-0000-0000-000058400000}"/>
    <cellStyle name="20% - Accent4 3 4 2 2 3 2" xfId="58070" xr:uid="{00000000-0005-0000-0000-000059400000}"/>
    <cellStyle name="20% - Accent4 3 4 2 2 4" xfId="33751" xr:uid="{00000000-0005-0000-0000-00005A400000}"/>
    <cellStyle name="20% - Accent4 3 4 2 2 5" xfId="44911" xr:uid="{00000000-0005-0000-0000-00005B400000}"/>
    <cellStyle name="20% - Accent4 3 4 2 3" xfId="9936" xr:uid="{00000000-0005-0000-0000-00005C400000}"/>
    <cellStyle name="20% - Accent4 3 4 2 3 2" xfId="23095" xr:uid="{00000000-0005-0000-0000-00005D400000}"/>
    <cellStyle name="20% - Accent4 3 4 2 3 2 2" xfId="60433" xr:uid="{00000000-0005-0000-0000-00005E400000}"/>
    <cellStyle name="20% - Accent4 3 4 2 3 3" xfId="36463" xr:uid="{00000000-0005-0000-0000-00005F400000}"/>
    <cellStyle name="20% - Accent4 3 4 2 3 4" xfId="47274" xr:uid="{00000000-0005-0000-0000-000060400000}"/>
    <cellStyle name="20% - Accent4 3 4 2 4" xfId="5213" xr:uid="{00000000-0005-0000-0000-000061400000}"/>
    <cellStyle name="20% - Accent4 3 4 2 4 2" xfId="18372" xr:uid="{00000000-0005-0000-0000-000062400000}"/>
    <cellStyle name="20% - Accent4 3 4 2 4 2 2" xfId="55710" xr:uid="{00000000-0005-0000-0000-000063400000}"/>
    <cellStyle name="20% - Accent4 3 4 2 4 3" xfId="31039" xr:uid="{00000000-0005-0000-0000-000064400000}"/>
    <cellStyle name="20% - Accent4 3 4 2 4 4" xfId="42551" xr:uid="{00000000-0005-0000-0000-000065400000}"/>
    <cellStyle name="20% - Accent4 3 4 2 5" xfId="14660" xr:uid="{00000000-0005-0000-0000-000066400000}"/>
    <cellStyle name="20% - Accent4 3 4 2 5 2" xfId="51998" xr:uid="{00000000-0005-0000-0000-000067400000}"/>
    <cellStyle name="20% - Accent4 3 4 2 6" xfId="28157" xr:uid="{00000000-0005-0000-0000-000068400000}"/>
    <cellStyle name="20% - Accent4 3 4 2 7" xfId="38837" xr:uid="{00000000-0005-0000-0000-000069400000}"/>
    <cellStyle name="20% - Accent4 3 4 3" xfId="2848" xr:uid="{00000000-0005-0000-0000-00006A400000}"/>
    <cellStyle name="20% - Accent4 3 4 3 2" xfId="11116" xr:uid="{00000000-0005-0000-0000-00006B400000}"/>
    <cellStyle name="20% - Accent4 3 4 3 2 2" xfId="24275" xr:uid="{00000000-0005-0000-0000-00006C400000}"/>
    <cellStyle name="20% - Accent4 3 4 3 2 2 2" xfId="61613" xr:uid="{00000000-0005-0000-0000-00006D400000}"/>
    <cellStyle name="20% - Accent4 3 4 3 2 3" xfId="48454" xr:uid="{00000000-0005-0000-0000-00006E400000}"/>
    <cellStyle name="20% - Accent4 3 4 3 3" xfId="6393" xr:uid="{00000000-0005-0000-0000-00006F400000}"/>
    <cellStyle name="20% - Accent4 3 4 3 3 2" xfId="19552" xr:uid="{00000000-0005-0000-0000-000070400000}"/>
    <cellStyle name="20% - Accent4 3 4 3 3 2 2" xfId="56890" xr:uid="{00000000-0005-0000-0000-000071400000}"/>
    <cellStyle name="20% - Accent4 3 4 3 3 3" xfId="43731" xr:uid="{00000000-0005-0000-0000-000072400000}"/>
    <cellStyle name="20% - Accent4 3 4 3 4" xfId="16009" xr:uid="{00000000-0005-0000-0000-000073400000}"/>
    <cellStyle name="20% - Accent4 3 4 3 4 2" xfId="53347" xr:uid="{00000000-0005-0000-0000-000074400000}"/>
    <cellStyle name="20% - Accent4 3 4 3 5" xfId="32402" xr:uid="{00000000-0005-0000-0000-000075400000}"/>
    <cellStyle name="20% - Accent4 3 4 3 6" xfId="40186" xr:uid="{00000000-0005-0000-0000-000076400000}"/>
    <cellStyle name="20% - Accent4 3 4 4" xfId="8756" xr:uid="{00000000-0005-0000-0000-000077400000}"/>
    <cellStyle name="20% - Accent4 3 4 4 2" xfId="21915" xr:uid="{00000000-0005-0000-0000-000078400000}"/>
    <cellStyle name="20% - Accent4 3 4 4 2 2" xfId="59253" xr:uid="{00000000-0005-0000-0000-000079400000}"/>
    <cellStyle name="20% - Accent4 3 4 4 3" xfId="35114" xr:uid="{00000000-0005-0000-0000-00007A400000}"/>
    <cellStyle name="20% - Accent4 3 4 4 4" xfId="46094" xr:uid="{00000000-0005-0000-0000-00007B400000}"/>
    <cellStyle name="20% - Accent4 3 4 5" xfId="4033" xr:uid="{00000000-0005-0000-0000-00007C400000}"/>
    <cellStyle name="20% - Accent4 3 4 5 2" xfId="17192" xr:uid="{00000000-0005-0000-0000-00007D400000}"/>
    <cellStyle name="20% - Accent4 3 4 5 2 2" xfId="54530" xr:uid="{00000000-0005-0000-0000-00007E400000}"/>
    <cellStyle name="20% - Accent4 3 4 5 3" xfId="29690" xr:uid="{00000000-0005-0000-0000-00007F400000}"/>
    <cellStyle name="20% - Accent4 3 4 5 4" xfId="41371" xr:uid="{00000000-0005-0000-0000-000080400000}"/>
    <cellStyle name="20% - Accent4 3 4 6" xfId="13480" xr:uid="{00000000-0005-0000-0000-000081400000}"/>
    <cellStyle name="20% - Accent4 3 4 6 2" xfId="50818" xr:uid="{00000000-0005-0000-0000-000082400000}"/>
    <cellStyle name="20% - Accent4 3 4 7" xfId="26808" xr:uid="{00000000-0005-0000-0000-000083400000}"/>
    <cellStyle name="20% - Accent4 3 4 8" xfId="37657" xr:uid="{00000000-0005-0000-0000-000084400000}"/>
    <cellStyle name="20% - Accent4 3 5" xfId="738" xr:uid="{00000000-0005-0000-0000-000085400000}"/>
    <cellStyle name="20% - Accent4 3 5 2" xfId="1920" xr:uid="{00000000-0005-0000-0000-000086400000}"/>
    <cellStyle name="20% - Accent4 3 5 2 2" xfId="7994" xr:uid="{00000000-0005-0000-0000-000087400000}"/>
    <cellStyle name="20% - Accent4 3 5 2 2 2" xfId="12717" xr:uid="{00000000-0005-0000-0000-000088400000}"/>
    <cellStyle name="20% - Accent4 3 5 2 2 2 2" xfId="25876" xr:uid="{00000000-0005-0000-0000-000089400000}"/>
    <cellStyle name="20% - Accent4 3 5 2 2 2 2 2" xfId="63214" xr:uid="{00000000-0005-0000-0000-00008A400000}"/>
    <cellStyle name="20% - Accent4 3 5 2 2 2 3" xfId="50055" xr:uid="{00000000-0005-0000-0000-00008B400000}"/>
    <cellStyle name="20% - Accent4 3 5 2 2 3" xfId="21153" xr:uid="{00000000-0005-0000-0000-00008C400000}"/>
    <cellStyle name="20% - Accent4 3 5 2 2 3 2" xfId="58491" xr:uid="{00000000-0005-0000-0000-00008D400000}"/>
    <cellStyle name="20% - Accent4 3 5 2 2 4" xfId="34172" xr:uid="{00000000-0005-0000-0000-00008E400000}"/>
    <cellStyle name="20% - Accent4 3 5 2 2 5" xfId="45332" xr:uid="{00000000-0005-0000-0000-00008F400000}"/>
    <cellStyle name="20% - Accent4 3 5 2 3" xfId="10357" xr:uid="{00000000-0005-0000-0000-000090400000}"/>
    <cellStyle name="20% - Accent4 3 5 2 3 2" xfId="23516" xr:uid="{00000000-0005-0000-0000-000091400000}"/>
    <cellStyle name="20% - Accent4 3 5 2 3 2 2" xfId="60854" xr:uid="{00000000-0005-0000-0000-000092400000}"/>
    <cellStyle name="20% - Accent4 3 5 2 3 3" xfId="36884" xr:uid="{00000000-0005-0000-0000-000093400000}"/>
    <cellStyle name="20% - Accent4 3 5 2 3 4" xfId="47695" xr:uid="{00000000-0005-0000-0000-000094400000}"/>
    <cellStyle name="20% - Accent4 3 5 2 4" xfId="5634" xr:uid="{00000000-0005-0000-0000-000095400000}"/>
    <cellStyle name="20% - Accent4 3 5 2 4 2" xfId="18793" xr:uid="{00000000-0005-0000-0000-000096400000}"/>
    <cellStyle name="20% - Accent4 3 5 2 4 2 2" xfId="56131" xr:uid="{00000000-0005-0000-0000-000097400000}"/>
    <cellStyle name="20% - Accent4 3 5 2 4 3" xfId="31460" xr:uid="{00000000-0005-0000-0000-000098400000}"/>
    <cellStyle name="20% - Accent4 3 5 2 4 4" xfId="42972" xr:uid="{00000000-0005-0000-0000-000099400000}"/>
    <cellStyle name="20% - Accent4 3 5 2 5" xfId="15081" xr:uid="{00000000-0005-0000-0000-00009A400000}"/>
    <cellStyle name="20% - Accent4 3 5 2 5 2" xfId="52419" xr:uid="{00000000-0005-0000-0000-00009B400000}"/>
    <cellStyle name="20% - Accent4 3 5 2 6" xfId="28578" xr:uid="{00000000-0005-0000-0000-00009C400000}"/>
    <cellStyle name="20% - Accent4 3 5 2 7" xfId="39258" xr:uid="{00000000-0005-0000-0000-00009D400000}"/>
    <cellStyle name="20% - Accent4 3 5 3" xfId="3269" xr:uid="{00000000-0005-0000-0000-00009E400000}"/>
    <cellStyle name="20% - Accent4 3 5 3 2" xfId="11537" xr:uid="{00000000-0005-0000-0000-00009F400000}"/>
    <cellStyle name="20% - Accent4 3 5 3 2 2" xfId="24696" xr:uid="{00000000-0005-0000-0000-0000A0400000}"/>
    <cellStyle name="20% - Accent4 3 5 3 2 2 2" xfId="62034" xr:uid="{00000000-0005-0000-0000-0000A1400000}"/>
    <cellStyle name="20% - Accent4 3 5 3 2 3" xfId="48875" xr:uid="{00000000-0005-0000-0000-0000A2400000}"/>
    <cellStyle name="20% - Accent4 3 5 3 3" xfId="6814" xr:uid="{00000000-0005-0000-0000-0000A3400000}"/>
    <cellStyle name="20% - Accent4 3 5 3 3 2" xfId="19973" xr:uid="{00000000-0005-0000-0000-0000A4400000}"/>
    <cellStyle name="20% - Accent4 3 5 3 3 2 2" xfId="57311" xr:uid="{00000000-0005-0000-0000-0000A5400000}"/>
    <cellStyle name="20% - Accent4 3 5 3 3 3" xfId="44152" xr:uid="{00000000-0005-0000-0000-0000A6400000}"/>
    <cellStyle name="20% - Accent4 3 5 3 4" xfId="16430" xr:uid="{00000000-0005-0000-0000-0000A7400000}"/>
    <cellStyle name="20% - Accent4 3 5 3 4 2" xfId="53768" xr:uid="{00000000-0005-0000-0000-0000A8400000}"/>
    <cellStyle name="20% - Accent4 3 5 3 5" xfId="32823" xr:uid="{00000000-0005-0000-0000-0000A9400000}"/>
    <cellStyle name="20% - Accent4 3 5 3 6" xfId="40607" xr:uid="{00000000-0005-0000-0000-0000AA400000}"/>
    <cellStyle name="20% - Accent4 3 5 4" xfId="9177" xr:uid="{00000000-0005-0000-0000-0000AB400000}"/>
    <cellStyle name="20% - Accent4 3 5 4 2" xfId="22336" xr:uid="{00000000-0005-0000-0000-0000AC400000}"/>
    <cellStyle name="20% - Accent4 3 5 4 2 2" xfId="59674" xr:uid="{00000000-0005-0000-0000-0000AD400000}"/>
    <cellStyle name="20% - Accent4 3 5 4 3" xfId="35535" xr:uid="{00000000-0005-0000-0000-0000AE400000}"/>
    <cellStyle name="20% - Accent4 3 5 4 4" xfId="46515" xr:uid="{00000000-0005-0000-0000-0000AF400000}"/>
    <cellStyle name="20% - Accent4 3 5 5" xfId="4454" xr:uid="{00000000-0005-0000-0000-0000B0400000}"/>
    <cellStyle name="20% - Accent4 3 5 5 2" xfId="17613" xr:uid="{00000000-0005-0000-0000-0000B1400000}"/>
    <cellStyle name="20% - Accent4 3 5 5 2 2" xfId="54951" xr:uid="{00000000-0005-0000-0000-0000B2400000}"/>
    <cellStyle name="20% - Accent4 3 5 5 3" xfId="30111" xr:uid="{00000000-0005-0000-0000-0000B3400000}"/>
    <cellStyle name="20% - Accent4 3 5 5 4" xfId="41792" xr:uid="{00000000-0005-0000-0000-0000B4400000}"/>
    <cellStyle name="20% - Accent4 3 5 6" xfId="13901" xr:uid="{00000000-0005-0000-0000-0000B5400000}"/>
    <cellStyle name="20% - Accent4 3 5 6 2" xfId="51239" xr:uid="{00000000-0005-0000-0000-0000B6400000}"/>
    <cellStyle name="20% - Accent4 3 5 7" xfId="27229" xr:uid="{00000000-0005-0000-0000-0000B7400000}"/>
    <cellStyle name="20% - Accent4 3 5 8" xfId="38078" xr:uid="{00000000-0005-0000-0000-0000B8400000}"/>
    <cellStyle name="20% - Accent4 3 6" xfId="907" xr:uid="{00000000-0005-0000-0000-0000B9400000}"/>
    <cellStyle name="20% - Accent4 3 6 2" xfId="2089" xr:uid="{00000000-0005-0000-0000-0000BA400000}"/>
    <cellStyle name="20% - Accent4 3 6 2 2" xfId="8163" xr:uid="{00000000-0005-0000-0000-0000BB400000}"/>
    <cellStyle name="20% - Accent4 3 6 2 2 2" xfId="12886" xr:uid="{00000000-0005-0000-0000-0000BC400000}"/>
    <cellStyle name="20% - Accent4 3 6 2 2 2 2" xfId="26045" xr:uid="{00000000-0005-0000-0000-0000BD400000}"/>
    <cellStyle name="20% - Accent4 3 6 2 2 2 2 2" xfId="63383" xr:uid="{00000000-0005-0000-0000-0000BE400000}"/>
    <cellStyle name="20% - Accent4 3 6 2 2 2 3" xfId="50224" xr:uid="{00000000-0005-0000-0000-0000BF400000}"/>
    <cellStyle name="20% - Accent4 3 6 2 2 3" xfId="21322" xr:uid="{00000000-0005-0000-0000-0000C0400000}"/>
    <cellStyle name="20% - Accent4 3 6 2 2 3 2" xfId="58660" xr:uid="{00000000-0005-0000-0000-0000C1400000}"/>
    <cellStyle name="20% - Accent4 3 6 2 2 4" xfId="34341" xr:uid="{00000000-0005-0000-0000-0000C2400000}"/>
    <cellStyle name="20% - Accent4 3 6 2 2 5" xfId="45501" xr:uid="{00000000-0005-0000-0000-0000C3400000}"/>
    <cellStyle name="20% - Accent4 3 6 2 3" xfId="10526" xr:uid="{00000000-0005-0000-0000-0000C4400000}"/>
    <cellStyle name="20% - Accent4 3 6 2 3 2" xfId="23685" xr:uid="{00000000-0005-0000-0000-0000C5400000}"/>
    <cellStyle name="20% - Accent4 3 6 2 3 2 2" xfId="61023" xr:uid="{00000000-0005-0000-0000-0000C6400000}"/>
    <cellStyle name="20% - Accent4 3 6 2 3 3" xfId="37053" xr:uid="{00000000-0005-0000-0000-0000C7400000}"/>
    <cellStyle name="20% - Accent4 3 6 2 3 4" xfId="47864" xr:uid="{00000000-0005-0000-0000-0000C8400000}"/>
    <cellStyle name="20% - Accent4 3 6 2 4" xfId="5803" xr:uid="{00000000-0005-0000-0000-0000C9400000}"/>
    <cellStyle name="20% - Accent4 3 6 2 4 2" xfId="18962" xr:uid="{00000000-0005-0000-0000-0000CA400000}"/>
    <cellStyle name="20% - Accent4 3 6 2 4 2 2" xfId="56300" xr:uid="{00000000-0005-0000-0000-0000CB400000}"/>
    <cellStyle name="20% - Accent4 3 6 2 4 3" xfId="31629" xr:uid="{00000000-0005-0000-0000-0000CC400000}"/>
    <cellStyle name="20% - Accent4 3 6 2 4 4" xfId="43141" xr:uid="{00000000-0005-0000-0000-0000CD400000}"/>
    <cellStyle name="20% - Accent4 3 6 2 5" xfId="15250" xr:uid="{00000000-0005-0000-0000-0000CE400000}"/>
    <cellStyle name="20% - Accent4 3 6 2 5 2" xfId="52588" xr:uid="{00000000-0005-0000-0000-0000CF400000}"/>
    <cellStyle name="20% - Accent4 3 6 2 6" xfId="28747" xr:uid="{00000000-0005-0000-0000-0000D0400000}"/>
    <cellStyle name="20% - Accent4 3 6 2 7" xfId="39427" xr:uid="{00000000-0005-0000-0000-0000D1400000}"/>
    <cellStyle name="20% - Accent4 3 6 3" xfId="3438" xr:uid="{00000000-0005-0000-0000-0000D2400000}"/>
    <cellStyle name="20% - Accent4 3 6 3 2" xfId="11706" xr:uid="{00000000-0005-0000-0000-0000D3400000}"/>
    <cellStyle name="20% - Accent4 3 6 3 2 2" xfId="24865" xr:uid="{00000000-0005-0000-0000-0000D4400000}"/>
    <cellStyle name="20% - Accent4 3 6 3 2 2 2" xfId="62203" xr:uid="{00000000-0005-0000-0000-0000D5400000}"/>
    <cellStyle name="20% - Accent4 3 6 3 2 3" xfId="49044" xr:uid="{00000000-0005-0000-0000-0000D6400000}"/>
    <cellStyle name="20% - Accent4 3 6 3 3" xfId="6983" xr:uid="{00000000-0005-0000-0000-0000D7400000}"/>
    <cellStyle name="20% - Accent4 3 6 3 3 2" xfId="20142" xr:uid="{00000000-0005-0000-0000-0000D8400000}"/>
    <cellStyle name="20% - Accent4 3 6 3 3 2 2" xfId="57480" xr:uid="{00000000-0005-0000-0000-0000D9400000}"/>
    <cellStyle name="20% - Accent4 3 6 3 3 3" xfId="44321" xr:uid="{00000000-0005-0000-0000-0000DA400000}"/>
    <cellStyle name="20% - Accent4 3 6 3 4" xfId="16599" xr:uid="{00000000-0005-0000-0000-0000DB400000}"/>
    <cellStyle name="20% - Accent4 3 6 3 4 2" xfId="53937" xr:uid="{00000000-0005-0000-0000-0000DC400000}"/>
    <cellStyle name="20% - Accent4 3 6 3 5" xfId="32992" xr:uid="{00000000-0005-0000-0000-0000DD400000}"/>
    <cellStyle name="20% - Accent4 3 6 3 6" xfId="40776" xr:uid="{00000000-0005-0000-0000-0000DE400000}"/>
    <cellStyle name="20% - Accent4 3 6 4" xfId="9346" xr:uid="{00000000-0005-0000-0000-0000DF400000}"/>
    <cellStyle name="20% - Accent4 3 6 4 2" xfId="22505" xr:uid="{00000000-0005-0000-0000-0000E0400000}"/>
    <cellStyle name="20% - Accent4 3 6 4 2 2" xfId="59843" xr:uid="{00000000-0005-0000-0000-0000E1400000}"/>
    <cellStyle name="20% - Accent4 3 6 4 3" xfId="35704" xr:uid="{00000000-0005-0000-0000-0000E2400000}"/>
    <cellStyle name="20% - Accent4 3 6 4 4" xfId="46684" xr:uid="{00000000-0005-0000-0000-0000E3400000}"/>
    <cellStyle name="20% - Accent4 3 6 5" xfId="4623" xr:uid="{00000000-0005-0000-0000-0000E4400000}"/>
    <cellStyle name="20% - Accent4 3 6 5 2" xfId="17782" xr:uid="{00000000-0005-0000-0000-0000E5400000}"/>
    <cellStyle name="20% - Accent4 3 6 5 2 2" xfId="55120" xr:uid="{00000000-0005-0000-0000-0000E6400000}"/>
    <cellStyle name="20% - Accent4 3 6 5 3" xfId="30280" xr:uid="{00000000-0005-0000-0000-0000E7400000}"/>
    <cellStyle name="20% - Accent4 3 6 5 4" xfId="41961" xr:uid="{00000000-0005-0000-0000-0000E8400000}"/>
    <cellStyle name="20% - Accent4 3 6 6" xfId="14070" xr:uid="{00000000-0005-0000-0000-0000E9400000}"/>
    <cellStyle name="20% - Accent4 3 6 6 2" xfId="51408" xr:uid="{00000000-0005-0000-0000-0000EA400000}"/>
    <cellStyle name="20% - Accent4 3 6 7" xfId="27398" xr:uid="{00000000-0005-0000-0000-0000EB400000}"/>
    <cellStyle name="20% - Accent4 3 6 8" xfId="38247" xr:uid="{00000000-0005-0000-0000-0000EC400000}"/>
    <cellStyle name="20% - Accent4 3 7" xfId="1078" xr:uid="{00000000-0005-0000-0000-0000ED400000}"/>
    <cellStyle name="20% - Accent4 3 7 2" xfId="2258" xr:uid="{00000000-0005-0000-0000-0000EE400000}"/>
    <cellStyle name="20% - Accent4 3 7 2 2" xfId="8332" xr:uid="{00000000-0005-0000-0000-0000EF400000}"/>
    <cellStyle name="20% - Accent4 3 7 2 2 2" xfId="13055" xr:uid="{00000000-0005-0000-0000-0000F0400000}"/>
    <cellStyle name="20% - Accent4 3 7 2 2 2 2" xfId="26214" xr:uid="{00000000-0005-0000-0000-0000F1400000}"/>
    <cellStyle name="20% - Accent4 3 7 2 2 2 2 2" xfId="63552" xr:uid="{00000000-0005-0000-0000-0000F2400000}"/>
    <cellStyle name="20% - Accent4 3 7 2 2 2 3" xfId="50393" xr:uid="{00000000-0005-0000-0000-0000F3400000}"/>
    <cellStyle name="20% - Accent4 3 7 2 2 3" xfId="21491" xr:uid="{00000000-0005-0000-0000-0000F4400000}"/>
    <cellStyle name="20% - Accent4 3 7 2 2 3 2" xfId="58829" xr:uid="{00000000-0005-0000-0000-0000F5400000}"/>
    <cellStyle name="20% - Accent4 3 7 2 2 4" xfId="34510" xr:uid="{00000000-0005-0000-0000-0000F6400000}"/>
    <cellStyle name="20% - Accent4 3 7 2 2 5" xfId="45670" xr:uid="{00000000-0005-0000-0000-0000F7400000}"/>
    <cellStyle name="20% - Accent4 3 7 2 3" xfId="10695" xr:uid="{00000000-0005-0000-0000-0000F8400000}"/>
    <cellStyle name="20% - Accent4 3 7 2 3 2" xfId="23854" xr:uid="{00000000-0005-0000-0000-0000F9400000}"/>
    <cellStyle name="20% - Accent4 3 7 2 3 2 2" xfId="61192" xr:uid="{00000000-0005-0000-0000-0000FA400000}"/>
    <cellStyle name="20% - Accent4 3 7 2 3 3" xfId="37222" xr:uid="{00000000-0005-0000-0000-0000FB400000}"/>
    <cellStyle name="20% - Accent4 3 7 2 3 4" xfId="48033" xr:uid="{00000000-0005-0000-0000-0000FC400000}"/>
    <cellStyle name="20% - Accent4 3 7 2 4" xfId="5972" xr:uid="{00000000-0005-0000-0000-0000FD400000}"/>
    <cellStyle name="20% - Accent4 3 7 2 4 2" xfId="19131" xr:uid="{00000000-0005-0000-0000-0000FE400000}"/>
    <cellStyle name="20% - Accent4 3 7 2 4 2 2" xfId="56469" xr:uid="{00000000-0005-0000-0000-0000FF400000}"/>
    <cellStyle name="20% - Accent4 3 7 2 4 3" xfId="31798" xr:uid="{00000000-0005-0000-0000-000000410000}"/>
    <cellStyle name="20% - Accent4 3 7 2 4 4" xfId="43310" xr:uid="{00000000-0005-0000-0000-000001410000}"/>
    <cellStyle name="20% - Accent4 3 7 2 5" xfId="15419" xr:uid="{00000000-0005-0000-0000-000002410000}"/>
    <cellStyle name="20% - Accent4 3 7 2 5 2" xfId="52757" xr:uid="{00000000-0005-0000-0000-000003410000}"/>
    <cellStyle name="20% - Accent4 3 7 2 6" xfId="28916" xr:uid="{00000000-0005-0000-0000-000004410000}"/>
    <cellStyle name="20% - Accent4 3 7 2 7" xfId="39596" xr:uid="{00000000-0005-0000-0000-000005410000}"/>
    <cellStyle name="20% - Accent4 3 7 3" xfId="3607" xr:uid="{00000000-0005-0000-0000-000006410000}"/>
    <cellStyle name="20% - Accent4 3 7 3 2" xfId="11875" xr:uid="{00000000-0005-0000-0000-000007410000}"/>
    <cellStyle name="20% - Accent4 3 7 3 2 2" xfId="25034" xr:uid="{00000000-0005-0000-0000-000008410000}"/>
    <cellStyle name="20% - Accent4 3 7 3 2 2 2" xfId="62372" xr:uid="{00000000-0005-0000-0000-000009410000}"/>
    <cellStyle name="20% - Accent4 3 7 3 2 3" xfId="49213" xr:uid="{00000000-0005-0000-0000-00000A410000}"/>
    <cellStyle name="20% - Accent4 3 7 3 3" xfId="7152" xr:uid="{00000000-0005-0000-0000-00000B410000}"/>
    <cellStyle name="20% - Accent4 3 7 3 3 2" xfId="20311" xr:uid="{00000000-0005-0000-0000-00000C410000}"/>
    <cellStyle name="20% - Accent4 3 7 3 3 2 2" xfId="57649" xr:uid="{00000000-0005-0000-0000-00000D410000}"/>
    <cellStyle name="20% - Accent4 3 7 3 3 3" xfId="44490" xr:uid="{00000000-0005-0000-0000-00000E410000}"/>
    <cellStyle name="20% - Accent4 3 7 3 4" xfId="16768" xr:uid="{00000000-0005-0000-0000-00000F410000}"/>
    <cellStyle name="20% - Accent4 3 7 3 4 2" xfId="54106" xr:uid="{00000000-0005-0000-0000-000010410000}"/>
    <cellStyle name="20% - Accent4 3 7 3 5" xfId="33161" xr:uid="{00000000-0005-0000-0000-000011410000}"/>
    <cellStyle name="20% - Accent4 3 7 3 6" xfId="40945" xr:uid="{00000000-0005-0000-0000-000012410000}"/>
    <cellStyle name="20% - Accent4 3 7 4" xfId="9515" xr:uid="{00000000-0005-0000-0000-000013410000}"/>
    <cellStyle name="20% - Accent4 3 7 4 2" xfId="22674" xr:uid="{00000000-0005-0000-0000-000014410000}"/>
    <cellStyle name="20% - Accent4 3 7 4 2 2" xfId="60012" xr:uid="{00000000-0005-0000-0000-000015410000}"/>
    <cellStyle name="20% - Accent4 3 7 4 3" xfId="35873" xr:uid="{00000000-0005-0000-0000-000016410000}"/>
    <cellStyle name="20% - Accent4 3 7 4 4" xfId="46853" xr:uid="{00000000-0005-0000-0000-000017410000}"/>
    <cellStyle name="20% - Accent4 3 7 5" xfId="4792" xr:uid="{00000000-0005-0000-0000-000018410000}"/>
    <cellStyle name="20% - Accent4 3 7 5 2" xfId="17951" xr:uid="{00000000-0005-0000-0000-000019410000}"/>
    <cellStyle name="20% - Accent4 3 7 5 2 2" xfId="55289" xr:uid="{00000000-0005-0000-0000-00001A410000}"/>
    <cellStyle name="20% - Accent4 3 7 5 3" xfId="30449" xr:uid="{00000000-0005-0000-0000-00001B410000}"/>
    <cellStyle name="20% - Accent4 3 7 5 4" xfId="42130" xr:uid="{00000000-0005-0000-0000-00001C410000}"/>
    <cellStyle name="20% - Accent4 3 7 6" xfId="14239" xr:uid="{00000000-0005-0000-0000-00001D410000}"/>
    <cellStyle name="20% - Accent4 3 7 6 2" xfId="51577" xr:uid="{00000000-0005-0000-0000-00001E410000}"/>
    <cellStyle name="20% - Accent4 3 7 7" xfId="27567" xr:uid="{00000000-0005-0000-0000-00001F410000}"/>
    <cellStyle name="20% - Accent4 3 7 8" xfId="38416" xr:uid="{00000000-0005-0000-0000-000020410000}"/>
    <cellStyle name="20% - Accent4 3 8" xfId="1275" xr:uid="{00000000-0005-0000-0000-000021410000}"/>
    <cellStyle name="20% - Accent4 3 8 2" xfId="2624" xr:uid="{00000000-0005-0000-0000-000022410000}"/>
    <cellStyle name="20% - Accent4 3 8 2 2" xfId="12072" xr:uid="{00000000-0005-0000-0000-000023410000}"/>
    <cellStyle name="20% - Accent4 3 8 2 2 2" xfId="25231" xr:uid="{00000000-0005-0000-0000-000024410000}"/>
    <cellStyle name="20% - Accent4 3 8 2 2 2 2" xfId="62569" xr:uid="{00000000-0005-0000-0000-000025410000}"/>
    <cellStyle name="20% - Accent4 3 8 2 2 3" xfId="33527" xr:uid="{00000000-0005-0000-0000-000026410000}"/>
    <cellStyle name="20% - Accent4 3 8 2 2 4" xfId="49410" xr:uid="{00000000-0005-0000-0000-000027410000}"/>
    <cellStyle name="20% - Accent4 3 8 2 3" xfId="7349" xr:uid="{00000000-0005-0000-0000-000028410000}"/>
    <cellStyle name="20% - Accent4 3 8 2 3 2" xfId="20508" xr:uid="{00000000-0005-0000-0000-000029410000}"/>
    <cellStyle name="20% - Accent4 3 8 2 3 2 2" xfId="57846" xr:uid="{00000000-0005-0000-0000-00002A410000}"/>
    <cellStyle name="20% - Accent4 3 8 2 3 3" xfId="36239" xr:uid="{00000000-0005-0000-0000-00002B410000}"/>
    <cellStyle name="20% - Accent4 3 8 2 3 4" xfId="44687" xr:uid="{00000000-0005-0000-0000-00002C410000}"/>
    <cellStyle name="20% - Accent4 3 8 2 4" xfId="15785" xr:uid="{00000000-0005-0000-0000-00002D410000}"/>
    <cellStyle name="20% - Accent4 3 8 2 4 2" xfId="30815" xr:uid="{00000000-0005-0000-0000-00002E410000}"/>
    <cellStyle name="20% - Accent4 3 8 2 4 3" xfId="53123" xr:uid="{00000000-0005-0000-0000-00002F410000}"/>
    <cellStyle name="20% - Accent4 3 8 2 5" xfId="27933" xr:uid="{00000000-0005-0000-0000-000030410000}"/>
    <cellStyle name="20% - Accent4 3 8 2 6" xfId="39962" xr:uid="{00000000-0005-0000-0000-000031410000}"/>
    <cellStyle name="20% - Accent4 3 8 3" xfId="9712" xr:uid="{00000000-0005-0000-0000-000032410000}"/>
    <cellStyle name="20% - Accent4 3 8 3 2" xfId="22871" xr:uid="{00000000-0005-0000-0000-000033410000}"/>
    <cellStyle name="20% - Accent4 3 8 3 2 2" xfId="60209" xr:uid="{00000000-0005-0000-0000-000034410000}"/>
    <cellStyle name="20% - Accent4 3 8 3 3" xfId="32178" xr:uid="{00000000-0005-0000-0000-000035410000}"/>
    <cellStyle name="20% - Accent4 3 8 3 4" xfId="47050" xr:uid="{00000000-0005-0000-0000-000036410000}"/>
    <cellStyle name="20% - Accent4 3 8 4" xfId="4989" xr:uid="{00000000-0005-0000-0000-000037410000}"/>
    <cellStyle name="20% - Accent4 3 8 4 2" xfId="18148" xr:uid="{00000000-0005-0000-0000-000038410000}"/>
    <cellStyle name="20% - Accent4 3 8 4 2 2" xfId="55486" xr:uid="{00000000-0005-0000-0000-000039410000}"/>
    <cellStyle name="20% - Accent4 3 8 4 3" xfId="34890" xr:uid="{00000000-0005-0000-0000-00003A410000}"/>
    <cellStyle name="20% - Accent4 3 8 4 4" xfId="42327" xr:uid="{00000000-0005-0000-0000-00003B410000}"/>
    <cellStyle name="20% - Accent4 3 8 5" xfId="14436" xr:uid="{00000000-0005-0000-0000-00003C410000}"/>
    <cellStyle name="20% - Accent4 3 8 5 2" xfId="29466" xr:uid="{00000000-0005-0000-0000-00003D410000}"/>
    <cellStyle name="20% - Accent4 3 8 5 3" xfId="51774" xr:uid="{00000000-0005-0000-0000-00003E410000}"/>
    <cellStyle name="20% - Accent4 3 8 6" xfId="26584" xr:uid="{00000000-0005-0000-0000-00003F410000}"/>
    <cellStyle name="20% - Accent4 3 8 7" xfId="38613" xr:uid="{00000000-0005-0000-0000-000040410000}"/>
    <cellStyle name="20% - Accent4 3 9" xfId="2427" xr:uid="{00000000-0005-0000-0000-000041410000}"/>
    <cellStyle name="20% - Accent4 3 9 2" xfId="10892" xr:uid="{00000000-0005-0000-0000-000042410000}"/>
    <cellStyle name="20% - Accent4 3 9 2 2" xfId="24051" xr:uid="{00000000-0005-0000-0000-000043410000}"/>
    <cellStyle name="20% - Accent4 3 9 2 2 2" xfId="61389" xr:uid="{00000000-0005-0000-0000-000044410000}"/>
    <cellStyle name="20% - Accent4 3 9 2 3" xfId="33330" xr:uid="{00000000-0005-0000-0000-000045410000}"/>
    <cellStyle name="20% - Accent4 3 9 2 4" xfId="48230" xr:uid="{00000000-0005-0000-0000-000046410000}"/>
    <cellStyle name="20% - Accent4 3 9 3" xfId="6169" xr:uid="{00000000-0005-0000-0000-000047410000}"/>
    <cellStyle name="20% - Accent4 3 9 3 2" xfId="19328" xr:uid="{00000000-0005-0000-0000-000048410000}"/>
    <cellStyle name="20% - Accent4 3 9 3 2 2" xfId="56666" xr:uid="{00000000-0005-0000-0000-000049410000}"/>
    <cellStyle name="20% - Accent4 3 9 3 3" xfId="36042" xr:uid="{00000000-0005-0000-0000-00004A410000}"/>
    <cellStyle name="20% - Accent4 3 9 3 4" xfId="43507" xr:uid="{00000000-0005-0000-0000-00004B410000}"/>
    <cellStyle name="20% - Accent4 3 9 4" xfId="15588" xr:uid="{00000000-0005-0000-0000-00004C410000}"/>
    <cellStyle name="20% - Accent4 3 9 4 2" xfId="30618" xr:uid="{00000000-0005-0000-0000-00004D410000}"/>
    <cellStyle name="20% - Accent4 3 9 4 3" xfId="52926" xr:uid="{00000000-0005-0000-0000-00004E410000}"/>
    <cellStyle name="20% - Accent4 3 9 5" xfId="27736" xr:uid="{00000000-0005-0000-0000-00004F410000}"/>
    <cellStyle name="20% - Accent4 3 9 6" xfId="39765" xr:uid="{00000000-0005-0000-0000-000050410000}"/>
    <cellStyle name="20% - Accent4 4" xfId="121" xr:uid="{00000000-0005-0000-0000-000051410000}"/>
    <cellStyle name="20% - Accent4 4 10" xfId="8560" xr:uid="{00000000-0005-0000-0000-000052410000}"/>
    <cellStyle name="20% - Accent4 4 10 2" xfId="21719" xr:uid="{00000000-0005-0000-0000-000053410000}"/>
    <cellStyle name="20% - Accent4 4 10 2 2" xfId="59057" xr:uid="{00000000-0005-0000-0000-000054410000}"/>
    <cellStyle name="20% - Accent4 4 10 3" xfId="29297" xr:uid="{00000000-0005-0000-0000-000055410000}"/>
    <cellStyle name="20% - Accent4 4 10 4" xfId="45898" xr:uid="{00000000-0005-0000-0000-000056410000}"/>
    <cellStyle name="20% - Accent4 4 11" xfId="3837" xr:uid="{00000000-0005-0000-0000-000057410000}"/>
    <cellStyle name="20% - Accent4 4 11 2" xfId="16996" xr:uid="{00000000-0005-0000-0000-000058410000}"/>
    <cellStyle name="20% - Accent4 4 11 2 2" xfId="54334" xr:uid="{00000000-0005-0000-0000-000059410000}"/>
    <cellStyle name="20% - Accent4 4 11 3" xfId="32009" xr:uid="{00000000-0005-0000-0000-00005A410000}"/>
    <cellStyle name="20% - Accent4 4 11 4" xfId="41175" xr:uid="{00000000-0005-0000-0000-00005B410000}"/>
    <cellStyle name="20% - Accent4 4 12" xfId="13284" xr:uid="{00000000-0005-0000-0000-00005C410000}"/>
    <cellStyle name="20% - Accent4 4 12 2" xfId="34721" xr:uid="{00000000-0005-0000-0000-00005D410000}"/>
    <cellStyle name="20% - Accent4 4 12 3" xfId="50622" xr:uid="{00000000-0005-0000-0000-00005E410000}"/>
    <cellStyle name="20% - Accent4 4 13" xfId="29128" xr:uid="{00000000-0005-0000-0000-00005F410000}"/>
    <cellStyle name="20% - Accent4 4 14" xfId="26415" xr:uid="{00000000-0005-0000-0000-000060410000}"/>
    <cellStyle name="20% - Accent4 4 15" xfId="37461" xr:uid="{00000000-0005-0000-0000-000061410000}"/>
    <cellStyle name="20% - Accent4 4 2" xfId="233" xr:uid="{00000000-0005-0000-0000-000062410000}"/>
    <cellStyle name="20% - Accent4 4 2 10" xfId="3949" xr:uid="{00000000-0005-0000-0000-000063410000}"/>
    <cellStyle name="20% - Accent4 4 2 10 2" xfId="17108" xr:uid="{00000000-0005-0000-0000-000064410000}"/>
    <cellStyle name="20% - Accent4 4 2 10 2 2" xfId="54446" xr:uid="{00000000-0005-0000-0000-000065410000}"/>
    <cellStyle name="20% - Accent4 4 2 10 3" xfId="32094" xr:uid="{00000000-0005-0000-0000-000066410000}"/>
    <cellStyle name="20% - Accent4 4 2 10 4" xfId="41287" xr:uid="{00000000-0005-0000-0000-000067410000}"/>
    <cellStyle name="20% - Accent4 4 2 11" xfId="13396" xr:uid="{00000000-0005-0000-0000-000068410000}"/>
    <cellStyle name="20% - Accent4 4 2 11 2" xfId="34806" xr:uid="{00000000-0005-0000-0000-000069410000}"/>
    <cellStyle name="20% - Accent4 4 2 11 3" xfId="50734" xr:uid="{00000000-0005-0000-0000-00006A410000}"/>
    <cellStyle name="20% - Accent4 4 2 12" xfId="29213" xr:uid="{00000000-0005-0000-0000-00006B410000}"/>
    <cellStyle name="20% - Accent4 4 2 13" xfId="26500" xr:uid="{00000000-0005-0000-0000-00006C410000}"/>
    <cellStyle name="20% - Accent4 4 2 14" xfId="37573" xr:uid="{00000000-0005-0000-0000-00006D410000}"/>
    <cellStyle name="20% - Accent4 4 2 2" xfId="654" xr:uid="{00000000-0005-0000-0000-00006E410000}"/>
    <cellStyle name="20% - Accent4 4 2 2 2" xfId="1836" xr:uid="{00000000-0005-0000-0000-00006F410000}"/>
    <cellStyle name="20% - Accent4 4 2 2 2 2" xfId="7910" xr:uid="{00000000-0005-0000-0000-000070410000}"/>
    <cellStyle name="20% - Accent4 4 2 2 2 2 2" xfId="12633" xr:uid="{00000000-0005-0000-0000-000071410000}"/>
    <cellStyle name="20% - Accent4 4 2 2 2 2 2 2" xfId="25792" xr:uid="{00000000-0005-0000-0000-000072410000}"/>
    <cellStyle name="20% - Accent4 4 2 2 2 2 2 2 2" xfId="63130" xr:uid="{00000000-0005-0000-0000-000073410000}"/>
    <cellStyle name="20% - Accent4 4 2 2 2 2 2 3" xfId="49971" xr:uid="{00000000-0005-0000-0000-000074410000}"/>
    <cellStyle name="20% - Accent4 4 2 2 2 2 3" xfId="21069" xr:uid="{00000000-0005-0000-0000-000075410000}"/>
    <cellStyle name="20% - Accent4 4 2 2 2 2 3 2" xfId="58407" xr:uid="{00000000-0005-0000-0000-000076410000}"/>
    <cellStyle name="20% - Accent4 4 2 2 2 2 4" xfId="34088" xr:uid="{00000000-0005-0000-0000-000077410000}"/>
    <cellStyle name="20% - Accent4 4 2 2 2 2 5" xfId="45248" xr:uid="{00000000-0005-0000-0000-000078410000}"/>
    <cellStyle name="20% - Accent4 4 2 2 2 3" xfId="10273" xr:uid="{00000000-0005-0000-0000-000079410000}"/>
    <cellStyle name="20% - Accent4 4 2 2 2 3 2" xfId="23432" xr:uid="{00000000-0005-0000-0000-00007A410000}"/>
    <cellStyle name="20% - Accent4 4 2 2 2 3 2 2" xfId="60770" xr:uid="{00000000-0005-0000-0000-00007B410000}"/>
    <cellStyle name="20% - Accent4 4 2 2 2 3 3" xfId="36800" xr:uid="{00000000-0005-0000-0000-00007C410000}"/>
    <cellStyle name="20% - Accent4 4 2 2 2 3 4" xfId="47611" xr:uid="{00000000-0005-0000-0000-00007D410000}"/>
    <cellStyle name="20% - Accent4 4 2 2 2 4" xfId="5550" xr:uid="{00000000-0005-0000-0000-00007E410000}"/>
    <cellStyle name="20% - Accent4 4 2 2 2 4 2" xfId="18709" xr:uid="{00000000-0005-0000-0000-00007F410000}"/>
    <cellStyle name="20% - Accent4 4 2 2 2 4 2 2" xfId="56047" xr:uid="{00000000-0005-0000-0000-000080410000}"/>
    <cellStyle name="20% - Accent4 4 2 2 2 4 3" xfId="31376" xr:uid="{00000000-0005-0000-0000-000081410000}"/>
    <cellStyle name="20% - Accent4 4 2 2 2 4 4" xfId="42888" xr:uid="{00000000-0005-0000-0000-000082410000}"/>
    <cellStyle name="20% - Accent4 4 2 2 2 5" xfId="14997" xr:uid="{00000000-0005-0000-0000-000083410000}"/>
    <cellStyle name="20% - Accent4 4 2 2 2 5 2" xfId="52335" xr:uid="{00000000-0005-0000-0000-000084410000}"/>
    <cellStyle name="20% - Accent4 4 2 2 2 6" xfId="28494" xr:uid="{00000000-0005-0000-0000-000085410000}"/>
    <cellStyle name="20% - Accent4 4 2 2 2 7" xfId="39174" xr:uid="{00000000-0005-0000-0000-000086410000}"/>
    <cellStyle name="20% - Accent4 4 2 2 3" xfId="3185" xr:uid="{00000000-0005-0000-0000-000087410000}"/>
    <cellStyle name="20% - Accent4 4 2 2 3 2" xfId="11453" xr:uid="{00000000-0005-0000-0000-000088410000}"/>
    <cellStyle name="20% - Accent4 4 2 2 3 2 2" xfId="24612" xr:uid="{00000000-0005-0000-0000-000089410000}"/>
    <cellStyle name="20% - Accent4 4 2 2 3 2 2 2" xfId="61950" xr:uid="{00000000-0005-0000-0000-00008A410000}"/>
    <cellStyle name="20% - Accent4 4 2 2 3 2 3" xfId="48791" xr:uid="{00000000-0005-0000-0000-00008B410000}"/>
    <cellStyle name="20% - Accent4 4 2 2 3 3" xfId="6730" xr:uid="{00000000-0005-0000-0000-00008C410000}"/>
    <cellStyle name="20% - Accent4 4 2 2 3 3 2" xfId="19889" xr:uid="{00000000-0005-0000-0000-00008D410000}"/>
    <cellStyle name="20% - Accent4 4 2 2 3 3 2 2" xfId="57227" xr:uid="{00000000-0005-0000-0000-00008E410000}"/>
    <cellStyle name="20% - Accent4 4 2 2 3 3 3" xfId="44068" xr:uid="{00000000-0005-0000-0000-00008F410000}"/>
    <cellStyle name="20% - Accent4 4 2 2 3 4" xfId="16346" xr:uid="{00000000-0005-0000-0000-000090410000}"/>
    <cellStyle name="20% - Accent4 4 2 2 3 4 2" xfId="53684" xr:uid="{00000000-0005-0000-0000-000091410000}"/>
    <cellStyle name="20% - Accent4 4 2 2 3 5" xfId="32739" xr:uid="{00000000-0005-0000-0000-000092410000}"/>
    <cellStyle name="20% - Accent4 4 2 2 3 6" xfId="40523" xr:uid="{00000000-0005-0000-0000-000093410000}"/>
    <cellStyle name="20% - Accent4 4 2 2 4" xfId="9093" xr:uid="{00000000-0005-0000-0000-000094410000}"/>
    <cellStyle name="20% - Accent4 4 2 2 4 2" xfId="22252" xr:uid="{00000000-0005-0000-0000-000095410000}"/>
    <cellStyle name="20% - Accent4 4 2 2 4 2 2" xfId="59590" xr:uid="{00000000-0005-0000-0000-000096410000}"/>
    <cellStyle name="20% - Accent4 4 2 2 4 3" xfId="35451" xr:uid="{00000000-0005-0000-0000-000097410000}"/>
    <cellStyle name="20% - Accent4 4 2 2 4 4" xfId="46431" xr:uid="{00000000-0005-0000-0000-000098410000}"/>
    <cellStyle name="20% - Accent4 4 2 2 5" xfId="4370" xr:uid="{00000000-0005-0000-0000-000099410000}"/>
    <cellStyle name="20% - Accent4 4 2 2 5 2" xfId="17529" xr:uid="{00000000-0005-0000-0000-00009A410000}"/>
    <cellStyle name="20% - Accent4 4 2 2 5 2 2" xfId="54867" xr:uid="{00000000-0005-0000-0000-00009B410000}"/>
    <cellStyle name="20% - Accent4 4 2 2 5 3" xfId="30027" xr:uid="{00000000-0005-0000-0000-00009C410000}"/>
    <cellStyle name="20% - Accent4 4 2 2 5 4" xfId="41708" xr:uid="{00000000-0005-0000-0000-00009D410000}"/>
    <cellStyle name="20% - Accent4 4 2 2 6" xfId="13817" xr:uid="{00000000-0005-0000-0000-00009E410000}"/>
    <cellStyle name="20% - Accent4 4 2 2 6 2" xfId="51155" xr:uid="{00000000-0005-0000-0000-00009F410000}"/>
    <cellStyle name="20% - Accent4 4 2 2 7" xfId="27145" xr:uid="{00000000-0005-0000-0000-0000A0410000}"/>
    <cellStyle name="20% - Accent4 4 2 2 8" xfId="37994" xr:uid="{00000000-0005-0000-0000-0000A1410000}"/>
    <cellStyle name="20% - Accent4 4 2 3" xfId="430" xr:uid="{00000000-0005-0000-0000-0000A2410000}"/>
    <cellStyle name="20% - Accent4 4 2 3 2" xfId="1612" xr:uid="{00000000-0005-0000-0000-0000A3410000}"/>
    <cellStyle name="20% - Accent4 4 2 3 2 2" xfId="7686" xr:uid="{00000000-0005-0000-0000-0000A4410000}"/>
    <cellStyle name="20% - Accent4 4 2 3 2 2 2" xfId="12409" xr:uid="{00000000-0005-0000-0000-0000A5410000}"/>
    <cellStyle name="20% - Accent4 4 2 3 2 2 2 2" xfId="25568" xr:uid="{00000000-0005-0000-0000-0000A6410000}"/>
    <cellStyle name="20% - Accent4 4 2 3 2 2 2 2 2" xfId="62906" xr:uid="{00000000-0005-0000-0000-0000A7410000}"/>
    <cellStyle name="20% - Accent4 4 2 3 2 2 2 3" xfId="49747" xr:uid="{00000000-0005-0000-0000-0000A8410000}"/>
    <cellStyle name="20% - Accent4 4 2 3 2 2 3" xfId="20845" xr:uid="{00000000-0005-0000-0000-0000A9410000}"/>
    <cellStyle name="20% - Accent4 4 2 3 2 2 3 2" xfId="58183" xr:uid="{00000000-0005-0000-0000-0000AA410000}"/>
    <cellStyle name="20% - Accent4 4 2 3 2 2 4" xfId="33864" xr:uid="{00000000-0005-0000-0000-0000AB410000}"/>
    <cellStyle name="20% - Accent4 4 2 3 2 2 5" xfId="45024" xr:uid="{00000000-0005-0000-0000-0000AC410000}"/>
    <cellStyle name="20% - Accent4 4 2 3 2 3" xfId="10049" xr:uid="{00000000-0005-0000-0000-0000AD410000}"/>
    <cellStyle name="20% - Accent4 4 2 3 2 3 2" xfId="23208" xr:uid="{00000000-0005-0000-0000-0000AE410000}"/>
    <cellStyle name="20% - Accent4 4 2 3 2 3 2 2" xfId="60546" xr:uid="{00000000-0005-0000-0000-0000AF410000}"/>
    <cellStyle name="20% - Accent4 4 2 3 2 3 3" xfId="36576" xr:uid="{00000000-0005-0000-0000-0000B0410000}"/>
    <cellStyle name="20% - Accent4 4 2 3 2 3 4" xfId="47387" xr:uid="{00000000-0005-0000-0000-0000B1410000}"/>
    <cellStyle name="20% - Accent4 4 2 3 2 4" xfId="5326" xr:uid="{00000000-0005-0000-0000-0000B2410000}"/>
    <cellStyle name="20% - Accent4 4 2 3 2 4 2" xfId="18485" xr:uid="{00000000-0005-0000-0000-0000B3410000}"/>
    <cellStyle name="20% - Accent4 4 2 3 2 4 2 2" xfId="55823" xr:uid="{00000000-0005-0000-0000-0000B4410000}"/>
    <cellStyle name="20% - Accent4 4 2 3 2 4 3" xfId="31152" xr:uid="{00000000-0005-0000-0000-0000B5410000}"/>
    <cellStyle name="20% - Accent4 4 2 3 2 4 4" xfId="42664" xr:uid="{00000000-0005-0000-0000-0000B6410000}"/>
    <cellStyle name="20% - Accent4 4 2 3 2 5" xfId="14773" xr:uid="{00000000-0005-0000-0000-0000B7410000}"/>
    <cellStyle name="20% - Accent4 4 2 3 2 5 2" xfId="52111" xr:uid="{00000000-0005-0000-0000-0000B8410000}"/>
    <cellStyle name="20% - Accent4 4 2 3 2 6" xfId="28270" xr:uid="{00000000-0005-0000-0000-0000B9410000}"/>
    <cellStyle name="20% - Accent4 4 2 3 2 7" xfId="38950" xr:uid="{00000000-0005-0000-0000-0000BA410000}"/>
    <cellStyle name="20% - Accent4 4 2 3 3" xfId="2961" xr:uid="{00000000-0005-0000-0000-0000BB410000}"/>
    <cellStyle name="20% - Accent4 4 2 3 3 2" xfId="11229" xr:uid="{00000000-0005-0000-0000-0000BC410000}"/>
    <cellStyle name="20% - Accent4 4 2 3 3 2 2" xfId="24388" xr:uid="{00000000-0005-0000-0000-0000BD410000}"/>
    <cellStyle name="20% - Accent4 4 2 3 3 2 2 2" xfId="61726" xr:uid="{00000000-0005-0000-0000-0000BE410000}"/>
    <cellStyle name="20% - Accent4 4 2 3 3 2 3" xfId="48567" xr:uid="{00000000-0005-0000-0000-0000BF410000}"/>
    <cellStyle name="20% - Accent4 4 2 3 3 3" xfId="6506" xr:uid="{00000000-0005-0000-0000-0000C0410000}"/>
    <cellStyle name="20% - Accent4 4 2 3 3 3 2" xfId="19665" xr:uid="{00000000-0005-0000-0000-0000C1410000}"/>
    <cellStyle name="20% - Accent4 4 2 3 3 3 2 2" xfId="57003" xr:uid="{00000000-0005-0000-0000-0000C2410000}"/>
    <cellStyle name="20% - Accent4 4 2 3 3 3 3" xfId="43844" xr:uid="{00000000-0005-0000-0000-0000C3410000}"/>
    <cellStyle name="20% - Accent4 4 2 3 3 4" xfId="16122" xr:uid="{00000000-0005-0000-0000-0000C4410000}"/>
    <cellStyle name="20% - Accent4 4 2 3 3 4 2" xfId="53460" xr:uid="{00000000-0005-0000-0000-0000C5410000}"/>
    <cellStyle name="20% - Accent4 4 2 3 3 5" xfId="32515" xr:uid="{00000000-0005-0000-0000-0000C6410000}"/>
    <cellStyle name="20% - Accent4 4 2 3 3 6" xfId="40299" xr:uid="{00000000-0005-0000-0000-0000C7410000}"/>
    <cellStyle name="20% - Accent4 4 2 3 4" xfId="8869" xr:uid="{00000000-0005-0000-0000-0000C8410000}"/>
    <cellStyle name="20% - Accent4 4 2 3 4 2" xfId="22028" xr:uid="{00000000-0005-0000-0000-0000C9410000}"/>
    <cellStyle name="20% - Accent4 4 2 3 4 2 2" xfId="59366" xr:uid="{00000000-0005-0000-0000-0000CA410000}"/>
    <cellStyle name="20% - Accent4 4 2 3 4 3" xfId="35227" xr:uid="{00000000-0005-0000-0000-0000CB410000}"/>
    <cellStyle name="20% - Accent4 4 2 3 4 4" xfId="46207" xr:uid="{00000000-0005-0000-0000-0000CC410000}"/>
    <cellStyle name="20% - Accent4 4 2 3 5" xfId="4146" xr:uid="{00000000-0005-0000-0000-0000CD410000}"/>
    <cellStyle name="20% - Accent4 4 2 3 5 2" xfId="17305" xr:uid="{00000000-0005-0000-0000-0000CE410000}"/>
    <cellStyle name="20% - Accent4 4 2 3 5 2 2" xfId="54643" xr:uid="{00000000-0005-0000-0000-0000CF410000}"/>
    <cellStyle name="20% - Accent4 4 2 3 5 3" xfId="29803" xr:uid="{00000000-0005-0000-0000-0000D0410000}"/>
    <cellStyle name="20% - Accent4 4 2 3 5 4" xfId="41484" xr:uid="{00000000-0005-0000-0000-0000D1410000}"/>
    <cellStyle name="20% - Accent4 4 2 3 6" xfId="13593" xr:uid="{00000000-0005-0000-0000-0000D2410000}"/>
    <cellStyle name="20% - Accent4 4 2 3 6 2" xfId="50931" xr:uid="{00000000-0005-0000-0000-0000D3410000}"/>
    <cellStyle name="20% - Accent4 4 2 3 7" xfId="26921" xr:uid="{00000000-0005-0000-0000-0000D4410000}"/>
    <cellStyle name="20% - Accent4 4 2 3 8" xfId="37770" xr:uid="{00000000-0005-0000-0000-0000D5410000}"/>
    <cellStyle name="20% - Accent4 4 2 4" xfId="851" xr:uid="{00000000-0005-0000-0000-0000D6410000}"/>
    <cellStyle name="20% - Accent4 4 2 4 2" xfId="2033" xr:uid="{00000000-0005-0000-0000-0000D7410000}"/>
    <cellStyle name="20% - Accent4 4 2 4 2 2" xfId="8107" xr:uid="{00000000-0005-0000-0000-0000D8410000}"/>
    <cellStyle name="20% - Accent4 4 2 4 2 2 2" xfId="12830" xr:uid="{00000000-0005-0000-0000-0000D9410000}"/>
    <cellStyle name="20% - Accent4 4 2 4 2 2 2 2" xfId="25989" xr:uid="{00000000-0005-0000-0000-0000DA410000}"/>
    <cellStyle name="20% - Accent4 4 2 4 2 2 2 2 2" xfId="63327" xr:uid="{00000000-0005-0000-0000-0000DB410000}"/>
    <cellStyle name="20% - Accent4 4 2 4 2 2 2 3" xfId="50168" xr:uid="{00000000-0005-0000-0000-0000DC410000}"/>
    <cellStyle name="20% - Accent4 4 2 4 2 2 3" xfId="21266" xr:uid="{00000000-0005-0000-0000-0000DD410000}"/>
    <cellStyle name="20% - Accent4 4 2 4 2 2 3 2" xfId="58604" xr:uid="{00000000-0005-0000-0000-0000DE410000}"/>
    <cellStyle name="20% - Accent4 4 2 4 2 2 4" xfId="34285" xr:uid="{00000000-0005-0000-0000-0000DF410000}"/>
    <cellStyle name="20% - Accent4 4 2 4 2 2 5" xfId="45445" xr:uid="{00000000-0005-0000-0000-0000E0410000}"/>
    <cellStyle name="20% - Accent4 4 2 4 2 3" xfId="10470" xr:uid="{00000000-0005-0000-0000-0000E1410000}"/>
    <cellStyle name="20% - Accent4 4 2 4 2 3 2" xfId="23629" xr:uid="{00000000-0005-0000-0000-0000E2410000}"/>
    <cellStyle name="20% - Accent4 4 2 4 2 3 2 2" xfId="60967" xr:uid="{00000000-0005-0000-0000-0000E3410000}"/>
    <cellStyle name="20% - Accent4 4 2 4 2 3 3" xfId="36997" xr:uid="{00000000-0005-0000-0000-0000E4410000}"/>
    <cellStyle name="20% - Accent4 4 2 4 2 3 4" xfId="47808" xr:uid="{00000000-0005-0000-0000-0000E5410000}"/>
    <cellStyle name="20% - Accent4 4 2 4 2 4" xfId="5747" xr:uid="{00000000-0005-0000-0000-0000E6410000}"/>
    <cellStyle name="20% - Accent4 4 2 4 2 4 2" xfId="18906" xr:uid="{00000000-0005-0000-0000-0000E7410000}"/>
    <cellStyle name="20% - Accent4 4 2 4 2 4 2 2" xfId="56244" xr:uid="{00000000-0005-0000-0000-0000E8410000}"/>
    <cellStyle name="20% - Accent4 4 2 4 2 4 3" xfId="31573" xr:uid="{00000000-0005-0000-0000-0000E9410000}"/>
    <cellStyle name="20% - Accent4 4 2 4 2 4 4" xfId="43085" xr:uid="{00000000-0005-0000-0000-0000EA410000}"/>
    <cellStyle name="20% - Accent4 4 2 4 2 5" xfId="15194" xr:uid="{00000000-0005-0000-0000-0000EB410000}"/>
    <cellStyle name="20% - Accent4 4 2 4 2 5 2" xfId="52532" xr:uid="{00000000-0005-0000-0000-0000EC410000}"/>
    <cellStyle name="20% - Accent4 4 2 4 2 6" xfId="28691" xr:uid="{00000000-0005-0000-0000-0000ED410000}"/>
    <cellStyle name="20% - Accent4 4 2 4 2 7" xfId="39371" xr:uid="{00000000-0005-0000-0000-0000EE410000}"/>
    <cellStyle name="20% - Accent4 4 2 4 3" xfId="3382" xr:uid="{00000000-0005-0000-0000-0000EF410000}"/>
    <cellStyle name="20% - Accent4 4 2 4 3 2" xfId="11650" xr:uid="{00000000-0005-0000-0000-0000F0410000}"/>
    <cellStyle name="20% - Accent4 4 2 4 3 2 2" xfId="24809" xr:uid="{00000000-0005-0000-0000-0000F1410000}"/>
    <cellStyle name="20% - Accent4 4 2 4 3 2 2 2" xfId="62147" xr:uid="{00000000-0005-0000-0000-0000F2410000}"/>
    <cellStyle name="20% - Accent4 4 2 4 3 2 3" xfId="48988" xr:uid="{00000000-0005-0000-0000-0000F3410000}"/>
    <cellStyle name="20% - Accent4 4 2 4 3 3" xfId="6927" xr:uid="{00000000-0005-0000-0000-0000F4410000}"/>
    <cellStyle name="20% - Accent4 4 2 4 3 3 2" xfId="20086" xr:uid="{00000000-0005-0000-0000-0000F5410000}"/>
    <cellStyle name="20% - Accent4 4 2 4 3 3 2 2" xfId="57424" xr:uid="{00000000-0005-0000-0000-0000F6410000}"/>
    <cellStyle name="20% - Accent4 4 2 4 3 3 3" xfId="44265" xr:uid="{00000000-0005-0000-0000-0000F7410000}"/>
    <cellStyle name="20% - Accent4 4 2 4 3 4" xfId="16543" xr:uid="{00000000-0005-0000-0000-0000F8410000}"/>
    <cellStyle name="20% - Accent4 4 2 4 3 4 2" xfId="53881" xr:uid="{00000000-0005-0000-0000-0000F9410000}"/>
    <cellStyle name="20% - Accent4 4 2 4 3 5" xfId="32936" xr:uid="{00000000-0005-0000-0000-0000FA410000}"/>
    <cellStyle name="20% - Accent4 4 2 4 3 6" xfId="40720" xr:uid="{00000000-0005-0000-0000-0000FB410000}"/>
    <cellStyle name="20% - Accent4 4 2 4 4" xfId="9290" xr:uid="{00000000-0005-0000-0000-0000FC410000}"/>
    <cellStyle name="20% - Accent4 4 2 4 4 2" xfId="22449" xr:uid="{00000000-0005-0000-0000-0000FD410000}"/>
    <cellStyle name="20% - Accent4 4 2 4 4 2 2" xfId="59787" xr:uid="{00000000-0005-0000-0000-0000FE410000}"/>
    <cellStyle name="20% - Accent4 4 2 4 4 3" xfId="35648" xr:uid="{00000000-0005-0000-0000-0000FF410000}"/>
    <cellStyle name="20% - Accent4 4 2 4 4 4" xfId="46628" xr:uid="{00000000-0005-0000-0000-000000420000}"/>
    <cellStyle name="20% - Accent4 4 2 4 5" xfId="4567" xr:uid="{00000000-0005-0000-0000-000001420000}"/>
    <cellStyle name="20% - Accent4 4 2 4 5 2" xfId="17726" xr:uid="{00000000-0005-0000-0000-000002420000}"/>
    <cellStyle name="20% - Accent4 4 2 4 5 2 2" xfId="55064" xr:uid="{00000000-0005-0000-0000-000003420000}"/>
    <cellStyle name="20% - Accent4 4 2 4 5 3" xfId="30224" xr:uid="{00000000-0005-0000-0000-000004420000}"/>
    <cellStyle name="20% - Accent4 4 2 4 5 4" xfId="41905" xr:uid="{00000000-0005-0000-0000-000005420000}"/>
    <cellStyle name="20% - Accent4 4 2 4 6" xfId="14014" xr:uid="{00000000-0005-0000-0000-000006420000}"/>
    <cellStyle name="20% - Accent4 4 2 4 6 2" xfId="51352" xr:uid="{00000000-0005-0000-0000-000007420000}"/>
    <cellStyle name="20% - Accent4 4 2 4 7" xfId="27342" xr:uid="{00000000-0005-0000-0000-000008420000}"/>
    <cellStyle name="20% - Accent4 4 2 4 8" xfId="38191" xr:uid="{00000000-0005-0000-0000-000009420000}"/>
    <cellStyle name="20% - Accent4 4 2 5" xfId="1020" xr:uid="{00000000-0005-0000-0000-00000A420000}"/>
    <cellStyle name="20% - Accent4 4 2 5 2" xfId="2202" xr:uid="{00000000-0005-0000-0000-00000B420000}"/>
    <cellStyle name="20% - Accent4 4 2 5 2 2" xfId="8276" xr:uid="{00000000-0005-0000-0000-00000C420000}"/>
    <cellStyle name="20% - Accent4 4 2 5 2 2 2" xfId="12999" xr:uid="{00000000-0005-0000-0000-00000D420000}"/>
    <cellStyle name="20% - Accent4 4 2 5 2 2 2 2" xfId="26158" xr:uid="{00000000-0005-0000-0000-00000E420000}"/>
    <cellStyle name="20% - Accent4 4 2 5 2 2 2 2 2" xfId="63496" xr:uid="{00000000-0005-0000-0000-00000F420000}"/>
    <cellStyle name="20% - Accent4 4 2 5 2 2 2 3" xfId="50337" xr:uid="{00000000-0005-0000-0000-000010420000}"/>
    <cellStyle name="20% - Accent4 4 2 5 2 2 3" xfId="21435" xr:uid="{00000000-0005-0000-0000-000011420000}"/>
    <cellStyle name="20% - Accent4 4 2 5 2 2 3 2" xfId="58773" xr:uid="{00000000-0005-0000-0000-000012420000}"/>
    <cellStyle name="20% - Accent4 4 2 5 2 2 4" xfId="34454" xr:uid="{00000000-0005-0000-0000-000013420000}"/>
    <cellStyle name="20% - Accent4 4 2 5 2 2 5" xfId="45614" xr:uid="{00000000-0005-0000-0000-000014420000}"/>
    <cellStyle name="20% - Accent4 4 2 5 2 3" xfId="10639" xr:uid="{00000000-0005-0000-0000-000015420000}"/>
    <cellStyle name="20% - Accent4 4 2 5 2 3 2" xfId="23798" xr:uid="{00000000-0005-0000-0000-000016420000}"/>
    <cellStyle name="20% - Accent4 4 2 5 2 3 2 2" xfId="61136" xr:uid="{00000000-0005-0000-0000-000017420000}"/>
    <cellStyle name="20% - Accent4 4 2 5 2 3 3" xfId="37166" xr:uid="{00000000-0005-0000-0000-000018420000}"/>
    <cellStyle name="20% - Accent4 4 2 5 2 3 4" xfId="47977" xr:uid="{00000000-0005-0000-0000-000019420000}"/>
    <cellStyle name="20% - Accent4 4 2 5 2 4" xfId="5916" xr:uid="{00000000-0005-0000-0000-00001A420000}"/>
    <cellStyle name="20% - Accent4 4 2 5 2 4 2" xfId="19075" xr:uid="{00000000-0005-0000-0000-00001B420000}"/>
    <cellStyle name="20% - Accent4 4 2 5 2 4 2 2" xfId="56413" xr:uid="{00000000-0005-0000-0000-00001C420000}"/>
    <cellStyle name="20% - Accent4 4 2 5 2 4 3" xfId="31742" xr:uid="{00000000-0005-0000-0000-00001D420000}"/>
    <cellStyle name="20% - Accent4 4 2 5 2 4 4" xfId="43254" xr:uid="{00000000-0005-0000-0000-00001E420000}"/>
    <cellStyle name="20% - Accent4 4 2 5 2 5" xfId="15363" xr:uid="{00000000-0005-0000-0000-00001F420000}"/>
    <cellStyle name="20% - Accent4 4 2 5 2 5 2" xfId="52701" xr:uid="{00000000-0005-0000-0000-000020420000}"/>
    <cellStyle name="20% - Accent4 4 2 5 2 6" xfId="28860" xr:uid="{00000000-0005-0000-0000-000021420000}"/>
    <cellStyle name="20% - Accent4 4 2 5 2 7" xfId="39540" xr:uid="{00000000-0005-0000-0000-000022420000}"/>
    <cellStyle name="20% - Accent4 4 2 5 3" xfId="3551" xr:uid="{00000000-0005-0000-0000-000023420000}"/>
    <cellStyle name="20% - Accent4 4 2 5 3 2" xfId="11819" xr:uid="{00000000-0005-0000-0000-000024420000}"/>
    <cellStyle name="20% - Accent4 4 2 5 3 2 2" xfId="24978" xr:uid="{00000000-0005-0000-0000-000025420000}"/>
    <cellStyle name="20% - Accent4 4 2 5 3 2 2 2" xfId="62316" xr:uid="{00000000-0005-0000-0000-000026420000}"/>
    <cellStyle name="20% - Accent4 4 2 5 3 2 3" xfId="49157" xr:uid="{00000000-0005-0000-0000-000027420000}"/>
    <cellStyle name="20% - Accent4 4 2 5 3 3" xfId="7096" xr:uid="{00000000-0005-0000-0000-000028420000}"/>
    <cellStyle name="20% - Accent4 4 2 5 3 3 2" xfId="20255" xr:uid="{00000000-0005-0000-0000-000029420000}"/>
    <cellStyle name="20% - Accent4 4 2 5 3 3 2 2" xfId="57593" xr:uid="{00000000-0005-0000-0000-00002A420000}"/>
    <cellStyle name="20% - Accent4 4 2 5 3 3 3" xfId="44434" xr:uid="{00000000-0005-0000-0000-00002B420000}"/>
    <cellStyle name="20% - Accent4 4 2 5 3 4" xfId="16712" xr:uid="{00000000-0005-0000-0000-00002C420000}"/>
    <cellStyle name="20% - Accent4 4 2 5 3 4 2" xfId="54050" xr:uid="{00000000-0005-0000-0000-00002D420000}"/>
    <cellStyle name="20% - Accent4 4 2 5 3 5" xfId="33105" xr:uid="{00000000-0005-0000-0000-00002E420000}"/>
    <cellStyle name="20% - Accent4 4 2 5 3 6" xfId="40889" xr:uid="{00000000-0005-0000-0000-00002F420000}"/>
    <cellStyle name="20% - Accent4 4 2 5 4" xfId="9459" xr:uid="{00000000-0005-0000-0000-000030420000}"/>
    <cellStyle name="20% - Accent4 4 2 5 4 2" xfId="22618" xr:uid="{00000000-0005-0000-0000-000031420000}"/>
    <cellStyle name="20% - Accent4 4 2 5 4 2 2" xfId="59956" xr:uid="{00000000-0005-0000-0000-000032420000}"/>
    <cellStyle name="20% - Accent4 4 2 5 4 3" xfId="35817" xr:uid="{00000000-0005-0000-0000-000033420000}"/>
    <cellStyle name="20% - Accent4 4 2 5 4 4" xfId="46797" xr:uid="{00000000-0005-0000-0000-000034420000}"/>
    <cellStyle name="20% - Accent4 4 2 5 5" xfId="4736" xr:uid="{00000000-0005-0000-0000-000035420000}"/>
    <cellStyle name="20% - Accent4 4 2 5 5 2" xfId="17895" xr:uid="{00000000-0005-0000-0000-000036420000}"/>
    <cellStyle name="20% - Accent4 4 2 5 5 2 2" xfId="55233" xr:uid="{00000000-0005-0000-0000-000037420000}"/>
    <cellStyle name="20% - Accent4 4 2 5 5 3" xfId="30393" xr:uid="{00000000-0005-0000-0000-000038420000}"/>
    <cellStyle name="20% - Accent4 4 2 5 5 4" xfId="42074" xr:uid="{00000000-0005-0000-0000-000039420000}"/>
    <cellStyle name="20% - Accent4 4 2 5 6" xfId="14183" xr:uid="{00000000-0005-0000-0000-00003A420000}"/>
    <cellStyle name="20% - Accent4 4 2 5 6 2" xfId="51521" xr:uid="{00000000-0005-0000-0000-00003B420000}"/>
    <cellStyle name="20% - Accent4 4 2 5 7" xfId="27511" xr:uid="{00000000-0005-0000-0000-00003C420000}"/>
    <cellStyle name="20% - Accent4 4 2 5 8" xfId="38360" xr:uid="{00000000-0005-0000-0000-00003D420000}"/>
    <cellStyle name="20% - Accent4 4 2 6" xfId="1191" xr:uid="{00000000-0005-0000-0000-00003E420000}"/>
    <cellStyle name="20% - Accent4 4 2 6 2" xfId="2371" xr:uid="{00000000-0005-0000-0000-00003F420000}"/>
    <cellStyle name="20% - Accent4 4 2 6 2 2" xfId="8445" xr:uid="{00000000-0005-0000-0000-000040420000}"/>
    <cellStyle name="20% - Accent4 4 2 6 2 2 2" xfId="13168" xr:uid="{00000000-0005-0000-0000-000041420000}"/>
    <cellStyle name="20% - Accent4 4 2 6 2 2 2 2" xfId="26327" xr:uid="{00000000-0005-0000-0000-000042420000}"/>
    <cellStyle name="20% - Accent4 4 2 6 2 2 2 2 2" xfId="63665" xr:uid="{00000000-0005-0000-0000-000043420000}"/>
    <cellStyle name="20% - Accent4 4 2 6 2 2 2 3" xfId="50506" xr:uid="{00000000-0005-0000-0000-000044420000}"/>
    <cellStyle name="20% - Accent4 4 2 6 2 2 3" xfId="21604" xr:uid="{00000000-0005-0000-0000-000045420000}"/>
    <cellStyle name="20% - Accent4 4 2 6 2 2 3 2" xfId="58942" xr:uid="{00000000-0005-0000-0000-000046420000}"/>
    <cellStyle name="20% - Accent4 4 2 6 2 2 4" xfId="34623" xr:uid="{00000000-0005-0000-0000-000047420000}"/>
    <cellStyle name="20% - Accent4 4 2 6 2 2 5" xfId="45783" xr:uid="{00000000-0005-0000-0000-000048420000}"/>
    <cellStyle name="20% - Accent4 4 2 6 2 3" xfId="10808" xr:uid="{00000000-0005-0000-0000-000049420000}"/>
    <cellStyle name="20% - Accent4 4 2 6 2 3 2" xfId="23967" xr:uid="{00000000-0005-0000-0000-00004A420000}"/>
    <cellStyle name="20% - Accent4 4 2 6 2 3 2 2" xfId="61305" xr:uid="{00000000-0005-0000-0000-00004B420000}"/>
    <cellStyle name="20% - Accent4 4 2 6 2 3 3" xfId="37335" xr:uid="{00000000-0005-0000-0000-00004C420000}"/>
    <cellStyle name="20% - Accent4 4 2 6 2 3 4" xfId="48146" xr:uid="{00000000-0005-0000-0000-00004D420000}"/>
    <cellStyle name="20% - Accent4 4 2 6 2 4" xfId="6085" xr:uid="{00000000-0005-0000-0000-00004E420000}"/>
    <cellStyle name="20% - Accent4 4 2 6 2 4 2" xfId="19244" xr:uid="{00000000-0005-0000-0000-00004F420000}"/>
    <cellStyle name="20% - Accent4 4 2 6 2 4 2 2" xfId="56582" xr:uid="{00000000-0005-0000-0000-000050420000}"/>
    <cellStyle name="20% - Accent4 4 2 6 2 4 3" xfId="31911" xr:uid="{00000000-0005-0000-0000-000051420000}"/>
    <cellStyle name="20% - Accent4 4 2 6 2 4 4" xfId="43423" xr:uid="{00000000-0005-0000-0000-000052420000}"/>
    <cellStyle name="20% - Accent4 4 2 6 2 5" xfId="15532" xr:uid="{00000000-0005-0000-0000-000053420000}"/>
    <cellStyle name="20% - Accent4 4 2 6 2 5 2" xfId="52870" xr:uid="{00000000-0005-0000-0000-000054420000}"/>
    <cellStyle name="20% - Accent4 4 2 6 2 6" xfId="29029" xr:uid="{00000000-0005-0000-0000-000055420000}"/>
    <cellStyle name="20% - Accent4 4 2 6 2 7" xfId="39709" xr:uid="{00000000-0005-0000-0000-000056420000}"/>
    <cellStyle name="20% - Accent4 4 2 6 3" xfId="3720" xr:uid="{00000000-0005-0000-0000-000057420000}"/>
    <cellStyle name="20% - Accent4 4 2 6 3 2" xfId="11988" xr:uid="{00000000-0005-0000-0000-000058420000}"/>
    <cellStyle name="20% - Accent4 4 2 6 3 2 2" xfId="25147" xr:uid="{00000000-0005-0000-0000-000059420000}"/>
    <cellStyle name="20% - Accent4 4 2 6 3 2 2 2" xfId="62485" xr:uid="{00000000-0005-0000-0000-00005A420000}"/>
    <cellStyle name="20% - Accent4 4 2 6 3 2 3" xfId="49326" xr:uid="{00000000-0005-0000-0000-00005B420000}"/>
    <cellStyle name="20% - Accent4 4 2 6 3 3" xfId="7265" xr:uid="{00000000-0005-0000-0000-00005C420000}"/>
    <cellStyle name="20% - Accent4 4 2 6 3 3 2" xfId="20424" xr:uid="{00000000-0005-0000-0000-00005D420000}"/>
    <cellStyle name="20% - Accent4 4 2 6 3 3 2 2" xfId="57762" xr:uid="{00000000-0005-0000-0000-00005E420000}"/>
    <cellStyle name="20% - Accent4 4 2 6 3 3 3" xfId="44603" xr:uid="{00000000-0005-0000-0000-00005F420000}"/>
    <cellStyle name="20% - Accent4 4 2 6 3 4" xfId="16881" xr:uid="{00000000-0005-0000-0000-000060420000}"/>
    <cellStyle name="20% - Accent4 4 2 6 3 4 2" xfId="54219" xr:uid="{00000000-0005-0000-0000-000061420000}"/>
    <cellStyle name="20% - Accent4 4 2 6 3 5" xfId="33274" xr:uid="{00000000-0005-0000-0000-000062420000}"/>
    <cellStyle name="20% - Accent4 4 2 6 3 6" xfId="41058" xr:uid="{00000000-0005-0000-0000-000063420000}"/>
    <cellStyle name="20% - Accent4 4 2 6 4" xfId="9628" xr:uid="{00000000-0005-0000-0000-000064420000}"/>
    <cellStyle name="20% - Accent4 4 2 6 4 2" xfId="22787" xr:uid="{00000000-0005-0000-0000-000065420000}"/>
    <cellStyle name="20% - Accent4 4 2 6 4 2 2" xfId="60125" xr:uid="{00000000-0005-0000-0000-000066420000}"/>
    <cellStyle name="20% - Accent4 4 2 6 4 3" xfId="35986" xr:uid="{00000000-0005-0000-0000-000067420000}"/>
    <cellStyle name="20% - Accent4 4 2 6 4 4" xfId="46966" xr:uid="{00000000-0005-0000-0000-000068420000}"/>
    <cellStyle name="20% - Accent4 4 2 6 5" xfId="4905" xr:uid="{00000000-0005-0000-0000-000069420000}"/>
    <cellStyle name="20% - Accent4 4 2 6 5 2" xfId="18064" xr:uid="{00000000-0005-0000-0000-00006A420000}"/>
    <cellStyle name="20% - Accent4 4 2 6 5 2 2" xfId="55402" xr:uid="{00000000-0005-0000-0000-00006B420000}"/>
    <cellStyle name="20% - Accent4 4 2 6 5 3" xfId="30562" xr:uid="{00000000-0005-0000-0000-00006C420000}"/>
    <cellStyle name="20% - Accent4 4 2 6 5 4" xfId="42243" xr:uid="{00000000-0005-0000-0000-00006D420000}"/>
    <cellStyle name="20% - Accent4 4 2 6 6" xfId="14352" xr:uid="{00000000-0005-0000-0000-00006E420000}"/>
    <cellStyle name="20% - Accent4 4 2 6 6 2" xfId="51690" xr:uid="{00000000-0005-0000-0000-00006F420000}"/>
    <cellStyle name="20% - Accent4 4 2 6 7" xfId="27680" xr:uid="{00000000-0005-0000-0000-000070420000}"/>
    <cellStyle name="20% - Accent4 4 2 6 8" xfId="38529" xr:uid="{00000000-0005-0000-0000-000071420000}"/>
    <cellStyle name="20% - Accent4 4 2 7" xfId="1415" xr:uid="{00000000-0005-0000-0000-000072420000}"/>
    <cellStyle name="20% - Accent4 4 2 7 2" xfId="2764" xr:uid="{00000000-0005-0000-0000-000073420000}"/>
    <cellStyle name="20% - Accent4 4 2 7 2 2" xfId="12212" xr:uid="{00000000-0005-0000-0000-000074420000}"/>
    <cellStyle name="20% - Accent4 4 2 7 2 2 2" xfId="25371" xr:uid="{00000000-0005-0000-0000-000075420000}"/>
    <cellStyle name="20% - Accent4 4 2 7 2 2 2 2" xfId="62709" xr:uid="{00000000-0005-0000-0000-000076420000}"/>
    <cellStyle name="20% - Accent4 4 2 7 2 2 3" xfId="33667" xr:uid="{00000000-0005-0000-0000-000077420000}"/>
    <cellStyle name="20% - Accent4 4 2 7 2 2 4" xfId="49550" xr:uid="{00000000-0005-0000-0000-000078420000}"/>
    <cellStyle name="20% - Accent4 4 2 7 2 3" xfId="7489" xr:uid="{00000000-0005-0000-0000-000079420000}"/>
    <cellStyle name="20% - Accent4 4 2 7 2 3 2" xfId="20648" xr:uid="{00000000-0005-0000-0000-00007A420000}"/>
    <cellStyle name="20% - Accent4 4 2 7 2 3 2 2" xfId="57986" xr:uid="{00000000-0005-0000-0000-00007B420000}"/>
    <cellStyle name="20% - Accent4 4 2 7 2 3 3" xfId="36379" xr:uid="{00000000-0005-0000-0000-00007C420000}"/>
    <cellStyle name="20% - Accent4 4 2 7 2 3 4" xfId="44827" xr:uid="{00000000-0005-0000-0000-00007D420000}"/>
    <cellStyle name="20% - Accent4 4 2 7 2 4" xfId="15925" xr:uid="{00000000-0005-0000-0000-00007E420000}"/>
    <cellStyle name="20% - Accent4 4 2 7 2 4 2" xfId="30955" xr:uid="{00000000-0005-0000-0000-00007F420000}"/>
    <cellStyle name="20% - Accent4 4 2 7 2 4 3" xfId="53263" xr:uid="{00000000-0005-0000-0000-000080420000}"/>
    <cellStyle name="20% - Accent4 4 2 7 2 5" xfId="28073" xr:uid="{00000000-0005-0000-0000-000081420000}"/>
    <cellStyle name="20% - Accent4 4 2 7 2 6" xfId="40102" xr:uid="{00000000-0005-0000-0000-000082420000}"/>
    <cellStyle name="20% - Accent4 4 2 7 3" xfId="9852" xr:uid="{00000000-0005-0000-0000-000083420000}"/>
    <cellStyle name="20% - Accent4 4 2 7 3 2" xfId="23011" xr:uid="{00000000-0005-0000-0000-000084420000}"/>
    <cellStyle name="20% - Accent4 4 2 7 3 2 2" xfId="60349" xr:uid="{00000000-0005-0000-0000-000085420000}"/>
    <cellStyle name="20% - Accent4 4 2 7 3 3" xfId="32318" xr:uid="{00000000-0005-0000-0000-000086420000}"/>
    <cellStyle name="20% - Accent4 4 2 7 3 4" xfId="47190" xr:uid="{00000000-0005-0000-0000-000087420000}"/>
    <cellStyle name="20% - Accent4 4 2 7 4" xfId="5129" xr:uid="{00000000-0005-0000-0000-000088420000}"/>
    <cellStyle name="20% - Accent4 4 2 7 4 2" xfId="18288" xr:uid="{00000000-0005-0000-0000-000089420000}"/>
    <cellStyle name="20% - Accent4 4 2 7 4 2 2" xfId="55626" xr:uid="{00000000-0005-0000-0000-00008A420000}"/>
    <cellStyle name="20% - Accent4 4 2 7 4 3" xfId="35030" xr:uid="{00000000-0005-0000-0000-00008B420000}"/>
    <cellStyle name="20% - Accent4 4 2 7 4 4" xfId="42467" xr:uid="{00000000-0005-0000-0000-00008C420000}"/>
    <cellStyle name="20% - Accent4 4 2 7 5" xfId="14576" xr:uid="{00000000-0005-0000-0000-00008D420000}"/>
    <cellStyle name="20% - Accent4 4 2 7 5 2" xfId="29606" xr:uid="{00000000-0005-0000-0000-00008E420000}"/>
    <cellStyle name="20% - Accent4 4 2 7 5 3" xfId="51914" xr:uid="{00000000-0005-0000-0000-00008F420000}"/>
    <cellStyle name="20% - Accent4 4 2 7 6" xfId="26724" xr:uid="{00000000-0005-0000-0000-000090420000}"/>
    <cellStyle name="20% - Accent4 4 2 7 7" xfId="38753" xr:uid="{00000000-0005-0000-0000-000091420000}"/>
    <cellStyle name="20% - Accent4 4 2 8" xfId="2540" xr:uid="{00000000-0005-0000-0000-000092420000}"/>
    <cellStyle name="20% - Accent4 4 2 8 2" xfId="11032" xr:uid="{00000000-0005-0000-0000-000093420000}"/>
    <cellStyle name="20% - Accent4 4 2 8 2 2" xfId="24191" xr:uid="{00000000-0005-0000-0000-000094420000}"/>
    <cellStyle name="20% - Accent4 4 2 8 2 2 2" xfId="61529" xr:uid="{00000000-0005-0000-0000-000095420000}"/>
    <cellStyle name="20% - Accent4 4 2 8 2 3" xfId="33443" xr:uid="{00000000-0005-0000-0000-000096420000}"/>
    <cellStyle name="20% - Accent4 4 2 8 2 4" xfId="48370" xr:uid="{00000000-0005-0000-0000-000097420000}"/>
    <cellStyle name="20% - Accent4 4 2 8 3" xfId="6309" xr:uid="{00000000-0005-0000-0000-000098420000}"/>
    <cellStyle name="20% - Accent4 4 2 8 3 2" xfId="19468" xr:uid="{00000000-0005-0000-0000-000099420000}"/>
    <cellStyle name="20% - Accent4 4 2 8 3 2 2" xfId="56806" xr:uid="{00000000-0005-0000-0000-00009A420000}"/>
    <cellStyle name="20% - Accent4 4 2 8 3 3" xfId="36155" xr:uid="{00000000-0005-0000-0000-00009B420000}"/>
    <cellStyle name="20% - Accent4 4 2 8 3 4" xfId="43647" xr:uid="{00000000-0005-0000-0000-00009C420000}"/>
    <cellStyle name="20% - Accent4 4 2 8 4" xfId="15701" xr:uid="{00000000-0005-0000-0000-00009D420000}"/>
    <cellStyle name="20% - Accent4 4 2 8 4 2" xfId="30731" xr:uid="{00000000-0005-0000-0000-00009E420000}"/>
    <cellStyle name="20% - Accent4 4 2 8 4 3" xfId="53039" xr:uid="{00000000-0005-0000-0000-00009F420000}"/>
    <cellStyle name="20% - Accent4 4 2 8 5" xfId="27849" xr:uid="{00000000-0005-0000-0000-0000A0420000}"/>
    <cellStyle name="20% - Accent4 4 2 8 6" xfId="39878" xr:uid="{00000000-0005-0000-0000-0000A1420000}"/>
    <cellStyle name="20% - Accent4 4 2 9" xfId="8672" xr:uid="{00000000-0005-0000-0000-0000A2420000}"/>
    <cellStyle name="20% - Accent4 4 2 9 2" xfId="21831" xr:uid="{00000000-0005-0000-0000-0000A3420000}"/>
    <cellStyle name="20% - Accent4 4 2 9 2 2" xfId="59169" xr:uid="{00000000-0005-0000-0000-0000A4420000}"/>
    <cellStyle name="20% - Accent4 4 2 9 3" xfId="29382" xr:uid="{00000000-0005-0000-0000-0000A5420000}"/>
    <cellStyle name="20% - Accent4 4 2 9 4" xfId="46010" xr:uid="{00000000-0005-0000-0000-0000A6420000}"/>
    <cellStyle name="20% - Accent4 4 3" xfId="542" xr:uid="{00000000-0005-0000-0000-0000A7420000}"/>
    <cellStyle name="20% - Accent4 4 3 2" xfId="1724" xr:uid="{00000000-0005-0000-0000-0000A8420000}"/>
    <cellStyle name="20% - Accent4 4 3 2 2" xfId="7798" xr:uid="{00000000-0005-0000-0000-0000A9420000}"/>
    <cellStyle name="20% - Accent4 4 3 2 2 2" xfId="12521" xr:uid="{00000000-0005-0000-0000-0000AA420000}"/>
    <cellStyle name="20% - Accent4 4 3 2 2 2 2" xfId="25680" xr:uid="{00000000-0005-0000-0000-0000AB420000}"/>
    <cellStyle name="20% - Accent4 4 3 2 2 2 2 2" xfId="63018" xr:uid="{00000000-0005-0000-0000-0000AC420000}"/>
    <cellStyle name="20% - Accent4 4 3 2 2 2 3" xfId="49859" xr:uid="{00000000-0005-0000-0000-0000AD420000}"/>
    <cellStyle name="20% - Accent4 4 3 2 2 3" xfId="20957" xr:uid="{00000000-0005-0000-0000-0000AE420000}"/>
    <cellStyle name="20% - Accent4 4 3 2 2 3 2" xfId="58295" xr:uid="{00000000-0005-0000-0000-0000AF420000}"/>
    <cellStyle name="20% - Accent4 4 3 2 2 4" xfId="33976" xr:uid="{00000000-0005-0000-0000-0000B0420000}"/>
    <cellStyle name="20% - Accent4 4 3 2 2 5" xfId="45136" xr:uid="{00000000-0005-0000-0000-0000B1420000}"/>
    <cellStyle name="20% - Accent4 4 3 2 3" xfId="10161" xr:uid="{00000000-0005-0000-0000-0000B2420000}"/>
    <cellStyle name="20% - Accent4 4 3 2 3 2" xfId="23320" xr:uid="{00000000-0005-0000-0000-0000B3420000}"/>
    <cellStyle name="20% - Accent4 4 3 2 3 2 2" xfId="60658" xr:uid="{00000000-0005-0000-0000-0000B4420000}"/>
    <cellStyle name="20% - Accent4 4 3 2 3 3" xfId="36688" xr:uid="{00000000-0005-0000-0000-0000B5420000}"/>
    <cellStyle name="20% - Accent4 4 3 2 3 4" xfId="47499" xr:uid="{00000000-0005-0000-0000-0000B6420000}"/>
    <cellStyle name="20% - Accent4 4 3 2 4" xfId="5438" xr:uid="{00000000-0005-0000-0000-0000B7420000}"/>
    <cellStyle name="20% - Accent4 4 3 2 4 2" xfId="18597" xr:uid="{00000000-0005-0000-0000-0000B8420000}"/>
    <cellStyle name="20% - Accent4 4 3 2 4 2 2" xfId="55935" xr:uid="{00000000-0005-0000-0000-0000B9420000}"/>
    <cellStyle name="20% - Accent4 4 3 2 4 3" xfId="31264" xr:uid="{00000000-0005-0000-0000-0000BA420000}"/>
    <cellStyle name="20% - Accent4 4 3 2 4 4" xfId="42776" xr:uid="{00000000-0005-0000-0000-0000BB420000}"/>
    <cellStyle name="20% - Accent4 4 3 2 5" xfId="14885" xr:uid="{00000000-0005-0000-0000-0000BC420000}"/>
    <cellStyle name="20% - Accent4 4 3 2 5 2" xfId="52223" xr:uid="{00000000-0005-0000-0000-0000BD420000}"/>
    <cellStyle name="20% - Accent4 4 3 2 6" xfId="28382" xr:uid="{00000000-0005-0000-0000-0000BE420000}"/>
    <cellStyle name="20% - Accent4 4 3 2 7" xfId="39062" xr:uid="{00000000-0005-0000-0000-0000BF420000}"/>
    <cellStyle name="20% - Accent4 4 3 3" xfId="3073" xr:uid="{00000000-0005-0000-0000-0000C0420000}"/>
    <cellStyle name="20% - Accent4 4 3 3 2" xfId="11341" xr:uid="{00000000-0005-0000-0000-0000C1420000}"/>
    <cellStyle name="20% - Accent4 4 3 3 2 2" xfId="24500" xr:uid="{00000000-0005-0000-0000-0000C2420000}"/>
    <cellStyle name="20% - Accent4 4 3 3 2 2 2" xfId="61838" xr:uid="{00000000-0005-0000-0000-0000C3420000}"/>
    <cellStyle name="20% - Accent4 4 3 3 2 3" xfId="48679" xr:uid="{00000000-0005-0000-0000-0000C4420000}"/>
    <cellStyle name="20% - Accent4 4 3 3 3" xfId="6618" xr:uid="{00000000-0005-0000-0000-0000C5420000}"/>
    <cellStyle name="20% - Accent4 4 3 3 3 2" xfId="19777" xr:uid="{00000000-0005-0000-0000-0000C6420000}"/>
    <cellStyle name="20% - Accent4 4 3 3 3 2 2" xfId="57115" xr:uid="{00000000-0005-0000-0000-0000C7420000}"/>
    <cellStyle name="20% - Accent4 4 3 3 3 3" xfId="43956" xr:uid="{00000000-0005-0000-0000-0000C8420000}"/>
    <cellStyle name="20% - Accent4 4 3 3 4" xfId="16234" xr:uid="{00000000-0005-0000-0000-0000C9420000}"/>
    <cellStyle name="20% - Accent4 4 3 3 4 2" xfId="53572" xr:uid="{00000000-0005-0000-0000-0000CA420000}"/>
    <cellStyle name="20% - Accent4 4 3 3 5" xfId="32627" xr:uid="{00000000-0005-0000-0000-0000CB420000}"/>
    <cellStyle name="20% - Accent4 4 3 3 6" xfId="40411" xr:uid="{00000000-0005-0000-0000-0000CC420000}"/>
    <cellStyle name="20% - Accent4 4 3 4" xfId="8981" xr:uid="{00000000-0005-0000-0000-0000CD420000}"/>
    <cellStyle name="20% - Accent4 4 3 4 2" xfId="22140" xr:uid="{00000000-0005-0000-0000-0000CE420000}"/>
    <cellStyle name="20% - Accent4 4 3 4 2 2" xfId="59478" xr:uid="{00000000-0005-0000-0000-0000CF420000}"/>
    <cellStyle name="20% - Accent4 4 3 4 3" xfId="35339" xr:uid="{00000000-0005-0000-0000-0000D0420000}"/>
    <cellStyle name="20% - Accent4 4 3 4 4" xfId="46319" xr:uid="{00000000-0005-0000-0000-0000D1420000}"/>
    <cellStyle name="20% - Accent4 4 3 5" xfId="4258" xr:uid="{00000000-0005-0000-0000-0000D2420000}"/>
    <cellStyle name="20% - Accent4 4 3 5 2" xfId="17417" xr:uid="{00000000-0005-0000-0000-0000D3420000}"/>
    <cellStyle name="20% - Accent4 4 3 5 2 2" xfId="54755" xr:uid="{00000000-0005-0000-0000-0000D4420000}"/>
    <cellStyle name="20% - Accent4 4 3 5 3" xfId="29915" xr:uid="{00000000-0005-0000-0000-0000D5420000}"/>
    <cellStyle name="20% - Accent4 4 3 5 4" xfId="41596" xr:uid="{00000000-0005-0000-0000-0000D6420000}"/>
    <cellStyle name="20% - Accent4 4 3 6" xfId="13705" xr:uid="{00000000-0005-0000-0000-0000D7420000}"/>
    <cellStyle name="20% - Accent4 4 3 6 2" xfId="51043" xr:uid="{00000000-0005-0000-0000-0000D8420000}"/>
    <cellStyle name="20% - Accent4 4 3 7" xfId="27033" xr:uid="{00000000-0005-0000-0000-0000D9420000}"/>
    <cellStyle name="20% - Accent4 4 3 8" xfId="37882" xr:uid="{00000000-0005-0000-0000-0000DA420000}"/>
    <cellStyle name="20% - Accent4 4 4" xfId="345" xr:uid="{00000000-0005-0000-0000-0000DB420000}"/>
    <cellStyle name="20% - Accent4 4 4 2" xfId="1527" xr:uid="{00000000-0005-0000-0000-0000DC420000}"/>
    <cellStyle name="20% - Accent4 4 4 2 2" xfId="7601" xr:uid="{00000000-0005-0000-0000-0000DD420000}"/>
    <cellStyle name="20% - Accent4 4 4 2 2 2" xfId="12324" xr:uid="{00000000-0005-0000-0000-0000DE420000}"/>
    <cellStyle name="20% - Accent4 4 4 2 2 2 2" xfId="25483" xr:uid="{00000000-0005-0000-0000-0000DF420000}"/>
    <cellStyle name="20% - Accent4 4 4 2 2 2 2 2" xfId="62821" xr:uid="{00000000-0005-0000-0000-0000E0420000}"/>
    <cellStyle name="20% - Accent4 4 4 2 2 2 3" xfId="49662" xr:uid="{00000000-0005-0000-0000-0000E1420000}"/>
    <cellStyle name="20% - Accent4 4 4 2 2 3" xfId="20760" xr:uid="{00000000-0005-0000-0000-0000E2420000}"/>
    <cellStyle name="20% - Accent4 4 4 2 2 3 2" xfId="58098" xr:uid="{00000000-0005-0000-0000-0000E3420000}"/>
    <cellStyle name="20% - Accent4 4 4 2 2 4" xfId="33779" xr:uid="{00000000-0005-0000-0000-0000E4420000}"/>
    <cellStyle name="20% - Accent4 4 4 2 2 5" xfId="44939" xr:uid="{00000000-0005-0000-0000-0000E5420000}"/>
    <cellStyle name="20% - Accent4 4 4 2 3" xfId="9964" xr:uid="{00000000-0005-0000-0000-0000E6420000}"/>
    <cellStyle name="20% - Accent4 4 4 2 3 2" xfId="23123" xr:uid="{00000000-0005-0000-0000-0000E7420000}"/>
    <cellStyle name="20% - Accent4 4 4 2 3 2 2" xfId="60461" xr:uid="{00000000-0005-0000-0000-0000E8420000}"/>
    <cellStyle name="20% - Accent4 4 4 2 3 3" xfId="36491" xr:uid="{00000000-0005-0000-0000-0000E9420000}"/>
    <cellStyle name="20% - Accent4 4 4 2 3 4" xfId="47302" xr:uid="{00000000-0005-0000-0000-0000EA420000}"/>
    <cellStyle name="20% - Accent4 4 4 2 4" xfId="5241" xr:uid="{00000000-0005-0000-0000-0000EB420000}"/>
    <cellStyle name="20% - Accent4 4 4 2 4 2" xfId="18400" xr:uid="{00000000-0005-0000-0000-0000EC420000}"/>
    <cellStyle name="20% - Accent4 4 4 2 4 2 2" xfId="55738" xr:uid="{00000000-0005-0000-0000-0000ED420000}"/>
    <cellStyle name="20% - Accent4 4 4 2 4 3" xfId="31067" xr:uid="{00000000-0005-0000-0000-0000EE420000}"/>
    <cellStyle name="20% - Accent4 4 4 2 4 4" xfId="42579" xr:uid="{00000000-0005-0000-0000-0000EF420000}"/>
    <cellStyle name="20% - Accent4 4 4 2 5" xfId="14688" xr:uid="{00000000-0005-0000-0000-0000F0420000}"/>
    <cellStyle name="20% - Accent4 4 4 2 5 2" xfId="52026" xr:uid="{00000000-0005-0000-0000-0000F1420000}"/>
    <cellStyle name="20% - Accent4 4 4 2 6" xfId="28185" xr:uid="{00000000-0005-0000-0000-0000F2420000}"/>
    <cellStyle name="20% - Accent4 4 4 2 7" xfId="38865" xr:uid="{00000000-0005-0000-0000-0000F3420000}"/>
    <cellStyle name="20% - Accent4 4 4 3" xfId="2876" xr:uid="{00000000-0005-0000-0000-0000F4420000}"/>
    <cellStyle name="20% - Accent4 4 4 3 2" xfId="11144" xr:uid="{00000000-0005-0000-0000-0000F5420000}"/>
    <cellStyle name="20% - Accent4 4 4 3 2 2" xfId="24303" xr:uid="{00000000-0005-0000-0000-0000F6420000}"/>
    <cellStyle name="20% - Accent4 4 4 3 2 2 2" xfId="61641" xr:uid="{00000000-0005-0000-0000-0000F7420000}"/>
    <cellStyle name="20% - Accent4 4 4 3 2 3" xfId="48482" xr:uid="{00000000-0005-0000-0000-0000F8420000}"/>
    <cellStyle name="20% - Accent4 4 4 3 3" xfId="6421" xr:uid="{00000000-0005-0000-0000-0000F9420000}"/>
    <cellStyle name="20% - Accent4 4 4 3 3 2" xfId="19580" xr:uid="{00000000-0005-0000-0000-0000FA420000}"/>
    <cellStyle name="20% - Accent4 4 4 3 3 2 2" xfId="56918" xr:uid="{00000000-0005-0000-0000-0000FB420000}"/>
    <cellStyle name="20% - Accent4 4 4 3 3 3" xfId="43759" xr:uid="{00000000-0005-0000-0000-0000FC420000}"/>
    <cellStyle name="20% - Accent4 4 4 3 4" xfId="16037" xr:uid="{00000000-0005-0000-0000-0000FD420000}"/>
    <cellStyle name="20% - Accent4 4 4 3 4 2" xfId="53375" xr:uid="{00000000-0005-0000-0000-0000FE420000}"/>
    <cellStyle name="20% - Accent4 4 4 3 5" xfId="32430" xr:uid="{00000000-0005-0000-0000-0000FF420000}"/>
    <cellStyle name="20% - Accent4 4 4 3 6" xfId="40214" xr:uid="{00000000-0005-0000-0000-000000430000}"/>
    <cellStyle name="20% - Accent4 4 4 4" xfId="8784" xr:uid="{00000000-0005-0000-0000-000001430000}"/>
    <cellStyle name="20% - Accent4 4 4 4 2" xfId="21943" xr:uid="{00000000-0005-0000-0000-000002430000}"/>
    <cellStyle name="20% - Accent4 4 4 4 2 2" xfId="59281" xr:uid="{00000000-0005-0000-0000-000003430000}"/>
    <cellStyle name="20% - Accent4 4 4 4 3" xfId="35142" xr:uid="{00000000-0005-0000-0000-000004430000}"/>
    <cellStyle name="20% - Accent4 4 4 4 4" xfId="46122" xr:uid="{00000000-0005-0000-0000-000005430000}"/>
    <cellStyle name="20% - Accent4 4 4 5" xfId="4061" xr:uid="{00000000-0005-0000-0000-000006430000}"/>
    <cellStyle name="20% - Accent4 4 4 5 2" xfId="17220" xr:uid="{00000000-0005-0000-0000-000007430000}"/>
    <cellStyle name="20% - Accent4 4 4 5 2 2" xfId="54558" xr:uid="{00000000-0005-0000-0000-000008430000}"/>
    <cellStyle name="20% - Accent4 4 4 5 3" xfId="29718" xr:uid="{00000000-0005-0000-0000-000009430000}"/>
    <cellStyle name="20% - Accent4 4 4 5 4" xfId="41399" xr:uid="{00000000-0005-0000-0000-00000A430000}"/>
    <cellStyle name="20% - Accent4 4 4 6" xfId="13508" xr:uid="{00000000-0005-0000-0000-00000B430000}"/>
    <cellStyle name="20% - Accent4 4 4 6 2" xfId="50846" xr:uid="{00000000-0005-0000-0000-00000C430000}"/>
    <cellStyle name="20% - Accent4 4 4 7" xfId="26836" xr:uid="{00000000-0005-0000-0000-00000D430000}"/>
    <cellStyle name="20% - Accent4 4 4 8" xfId="37685" xr:uid="{00000000-0005-0000-0000-00000E430000}"/>
    <cellStyle name="20% - Accent4 4 5" xfId="766" xr:uid="{00000000-0005-0000-0000-00000F430000}"/>
    <cellStyle name="20% - Accent4 4 5 2" xfId="1948" xr:uid="{00000000-0005-0000-0000-000010430000}"/>
    <cellStyle name="20% - Accent4 4 5 2 2" xfId="8022" xr:uid="{00000000-0005-0000-0000-000011430000}"/>
    <cellStyle name="20% - Accent4 4 5 2 2 2" xfId="12745" xr:uid="{00000000-0005-0000-0000-000012430000}"/>
    <cellStyle name="20% - Accent4 4 5 2 2 2 2" xfId="25904" xr:uid="{00000000-0005-0000-0000-000013430000}"/>
    <cellStyle name="20% - Accent4 4 5 2 2 2 2 2" xfId="63242" xr:uid="{00000000-0005-0000-0000-000014430000}"/>
    <cellStyle name="20% - Accent4 4 5 2 2 2 3" xfId="50083" xr:uid="{00000000-0005-0000-0000-000015430000}"/>
    <cellStyle name="20% - Accent4 4 5 2 2 3" xfId="21181" xr:uid="{00000000-0005-0000-0000-000016430000}"/>
    <cellStyle name="20% - Accent4 4 5 2 2 3 2" xfId="58519" xr:uid="{00000000-0005-0000-0000-000017430000}"/>
    <cellStyle name="20% - Accent4 4 5 2 2 4" xfId="34200" xr:uid="{00000000-0005-0000-0000-000018430000}"/>
    <cellStyle name="20% - Accent4 4 5 2 2 5" xfId="45360" xr:uid="{00000000-0005-0000-0000-000019430000}"/>
    <cellStyle name="20% - Accent4 4 5 2 3" xfId="10385" xr:uid="{00000000-0005-0000-0000-00001A430000}"/>
    <cellStyle name="20% - Accent4 4 5 2 3 2" xfId="23544" xr:uid="{00000000-0005-0000-0000-00001B430000}"/>
    <cellStyle name="20% - Accent4 4 5 2 3 2 2" xfId="60882" xr:uid="{00000000-0005-0000-0000-00001C430000}"/>
    <cellStyle name="20% - Accent4 4 5 2 3 3" xfId="36912" xr:uid="{00000000-0005-0000-0000-00001D430000}"/>
    <cellStyle name="20% - Accent4 4 5 2 3 4" xfId="47723" xr:uid="{00000000-0005-0000-0000-00001E430000}"/>
    <cellStyle name="20% - Accent4 4 5 2 4" xfId="5662" xr:uid="{00000000-0005-0000-0000-00001F430000}"/>
    <cellStyle name="20% - Accent4 4 5 2 4 2" xfId="18821" xr:uid="{00000000-0005-0000-0000-000020430000}"/>
    <cellStyle name="20% - Accent4 4 5 2 4 2 2" xfId="56159" xr:uid="{00000000-0005-0000-0000-000021430000}"/>
    <cellStyle name="20% - Accent4 4 5 2 4 3" xfId="31488" xr:uid="{00000000-0005-0000-0000-000022430000}"/>
    <cellStyle name="20% - Accent4 4 5 2 4 4" xfId="43000" xr:uid="{00000000-0005-0000-0000-000023430000}"/>
    <cellStyle name="20% - Accent4 4 5 2 5" xfId="15109" xr:uid="{00000000-0005-0000-0000-000024430000}"/>
    <cellStyle name="20% - Accent4 4 5 2 5 2" xfId="52447" xr:uid="{00000000-0005-0000-0000-000025430000}"/>
    <cellStyle name="20% - Accent4 4 5 2 6" xfId="28606" xr:uid="{00000000-0005-0000-0000-000026430000}"/>
    <cellStyle name="20% - Accent4 4 5 2 7" xfId="39286" xr:uid="{00000000-0005-0000-0000-000027430000}"/>
    <cellStyle name="20% - Accent4 4 5 3" xfId="3297" xr:uid="{00000000-0005-0000-0000-000028430000}"/>
    <cellStyle name="20% - Accent4 4 5 3 2" xfId="11565" xr:uid="{00000000-0005-0000-0000-000029430000}"/>
    <cellStyle name="20% - Accent4 4 5 3 2 2" xfId="24724" xr:uid="{00000000-0005-0000-0000-00002A430000}"/>
    <cellStyle name="20% - Accent4 4 5 3 2 2 2" xfId="62062" xr:uid="{00000000-0005-0000-0000-00002B430000}"/>
    <cellStyle name="20% - Accent4 4 5 3 2 3" xfId="48903" xr:uid="{00000000-0005-0000-0000-00002C430000}"/>
    <cellStyle name="20% - Accent4 4 5 3 3" xfId="6842" xr:uid="{00000000-0005-0000-0000-00002D430000}"/>
    <cellStyle name="20% - Accent4 4 5 3 3 2" xfId="20001" xr:uid="{00000000-0005-0000-0000-00002E430000}"/>
    <cellStyle name="20% - Accent4 4 5 3 3 2 2" xfId="57339" xr:uid="{00000000-0005-0000-0000-00002F430000}"/>
    <cellStyle name="20% - Accent4 4 5 3 3 3" xfId="44180" xr:uid="{00000000-0005-0000-0000-000030430000}"/>
    <cellStyle name="20% - Accent4 4 5 3 4" xfId="16458" xr:uid="{00000000-0005-0000-0000-000031430000}"/>
    <cellStyle name="20% - Accent4 4 5 3 4 2" xfId="53796" xr:uid="{00000000-0005-0000-0000-000032430000}"/>
    <cellStyle name="20% - Accent4 4 5 3 5" xfId="32851" xr:uid="{00000000-0005-0000-0000-000033430000}"/>
    <cellStyle name="20% - Accent4 4 5 3 6" xfId="40635" xr:uid="{00000000-0005-0000-0000-000034430000}"/>
    <cellStyle name="20% - Accent4 4 5 4" xfId="9205" xr:uid="{00000000-0005-0000-0000-000035430000}"/>
    <cellStyle name="20% - Accent4 4 5 4 2" xfId="22364" xr:uid="{00000000-0005-0000-0000-000036430000}"/>
    <cellStyle name="20% - Accent4 4 5 4 2 2" xfId="59702" xr:uid="{00000000-0005-0000-0000-000037430000}"/>
    <cellStyle name="20% - Accent4 4 5 4 3" xfId="35563" xr:uid="{00000000-0005-0000-0000-000038430000}"/>
    <cellStyle name="20% - Accent4 4 5 4 4" xfId="46543" xr:uid="{00000000-0005-0000-0000-000039430000}"/>
    <cellStyle name="20% - Accent4 4 5 5" xfId="4482" xr:uid="{00000000-0005-0000-0000-00003A430000}"/>
    <cellStyle name="20% - Accent4 4 5 5 2" xfId="17641" xr:uid="{00000000-0005-0000-0000-00003B430000}"/>
    <cellStyle name="20% - Accent4 4 5 5 2 2" xfId="54979" xr:uid="{00000000-0005-0000-0000-00003C430000}"/>
    <cellStyle name="20% - Accent4 4 5 5 3" xfId="30139" xr:uid="{00000000-0005-0000-0000-00003D430000}"/>
    <cellStyle name="20% - Accent4 4 5 5 4" xfId="41820" xr:uid="{00000000-0005-0000-0000-00003E430000}"/>
    <cellStyle name="20% - Accent4 4 5 6" xfId="13929" xr:uid="{00000000-0005-0000-0000-00003F430000}"/>
    <cellStyle name="20% - Accent4 4 5 6 2" xfId="51267" xr:uid="{00000000-0005-0000-0000-000040430000}"/>
    <cellStyle name="20% - Accent4 4 5 7" xfId="27257" xr:uid="{00000000-0005-0000-0000-000041430000}"/>
    <cellStyle name="20% - Accent4 4 5 8" xfId="38106" xr:uid="{00000000-0005-0000-0000-000042430000}"/>
    <cellStyle name="20% - Accent4 4 6" xfId="935" xr:uid="{00000000-0005-0000-0000-000043430000}"/>
    <cellStyle name="20% - Accent4 4 6 2" xfId="2117" xr:uid="{00000000-0005-0000-0000-000044430000}"/>
    <cellStyle name="20% - Accent4 4 6 2 2" xfId="8191" xr:uid="{00000000-0005-0000-0000-000045430000}"/>
    <cellStyle name="20% - Accent4 4 6 2 2 2" xfId="12914" xr:uid="{00000000-0005-0000-0000-000046430000}"/>
    <cellStyle name="20% - Accent4 4 6 2 2 2 2" xfId="26073" xr:uid="{00000000-0005-0000-0000-000047430000}"/>
    <cellStyle name="20% - Accent4 4 6 2 2 2 2 2" xfId="63411" xr:uid="{00000000-0005-0000-0000-000048430000}"/>
    <cellStyle name="20% - Accent4 4 6 2 2 2 3" xfId="50252" xr:uid="{00000000-0005-0000-0000-000049430000}"/>
    <cellStyle name="20% - Accent4 4 6 2 2 3" xfId="21350" xr:uid="{00000000-0005-0000-0000-00004A430000}"/>
    <cellStyle name="20% - Accent4 4 6 2 2 3 2" xfId="58688" xr:uid="{00000000-0005-0000-0000-00004B430000}"/>
    <cellStyle name="20% - Accent4 4 6 2 2 4" xfId="34369" xr:uid="{00000000-0005-0000-0000-00004C430000}"/>
    <cellStyle name="20% - Accent4 4 6 2 2 5" xfId="45529" xr:uid="{00000000-0005-0000-0000-00004D430000}"/>
    <cellStyle name="20% - Accent4 4 6 2 3" xfId="10554" xr:uid="{00000000-0005-0000-0000-00004E430000}"/>
    <cellStyle name="20% - Accent4 4 6 2 3 2" xfId="23713" xr:uid="{00000000-0005-0000-0000-00004F430000}"/>
    <cellStyle name="20% - Accent4 4 6 2 3 2 2" xfId="61051" xr:uid="{00000000-0005-0000-0000-000050430000}"/>
    <cellStyle name="20% - Accent4 4 6 2 3 3" xfId="37081" xr:uid="{00000000-0005-0000-0000-000051430000}"/>
    <cellStyle name="20% - Accent4 4 6 2 3 4" xfId="47892" xr:uid="{00000000-0005-0000-0000-000052430000}"/>
    <cellStyle name="20% - Accent4 4 6 2 4" xfId="5831" xr:uid="{00000000-0005-0000-0000-000053430000}"/>
    <cellStyle name="20% - Accent4 4 6 2 4 2" xfId="18990" xr:uid="{00000000-0005-0000-0000-000054430000}"/>
    <cellStyle name="20% - Accent4 4 6 2 4 2 2" xfId="56328" xr:uid="{00000000-0005-0000-0000-000055430000}"/>
    <cellStyle name="20% - Accent4 4 6 2 4 3" xfId="31657" xr:uid="{00000000-0005-0000-0000-000056430000}"/>
    <cellStyle name="20% - Accent4 4 6 2 4 4" xfId="43169" xr:uid="{00000000-0005-0000-0000-000057430000}"/>
    <cellStyle name="20% - Accent4 4 6 2 5" xfId="15278" xr:uid="{00000000-0005-0000-0000-000058430000}"/>
    <cellStyle name="20% - Accent4 4 6 2 5 2" xfId="52616" xr:uid="{00000000-0005-0000-0000-000059430000}"/>
    <cellStyle name="20% - Accent4 4 6 2 6" xfId="28775" xr:uid="{00000000-0005-0000-0000-00005A430000}"/>
    <cellStyle name="20% - Accent4 4 6 2 7" xfId="39455" xr:uid="{00000000-0005-0000-0000-00005B430000}"/>
    <cellStyle name="20% - Accent4 4 6 3" xfId="3466" xr:uid="{00000000-0005-0000-0000-00005C430000}"/>
    <cellStyle name="20% - Accent4 4 6 3 2" xfId="11734" xr:uid="{00000000-0005-0000-0000-00005D430000}"/>
    <cellStyle name="20% - Accent4 4 6 3 2 2" xfId="24893" xr:uid="{00000000-0005-0000-0000-00005E430000}"/>
    <cellStyle name="20% - Accent4 4 6 3 2 2 2" xfId="62231" xr:uid="{00000000-0005-0000-0000-00005F430000}"/>
    <cellStyle name="20% - Accent4 4 6 3 2 3" xfId="49072" xr:uid="{00000000-0005-0000-0000-000060430000}"/>
    <cellStyle name="20% - Accent4 4 6 3 3" xfId="7011" xr:uid="{00000000-0005-0000-0000-000061430000}"/>
    <cellStyle name="20% - Accent4 4 6 3 3 2" xfId="20170" xr:uid="{00000000-0005-0000-0000-000062430000}"/>
    <cellStyle name="20% - Accent4 4 6 3 3 2 2" xfId="57508" xr:uid="{00000000-0005-0000-0000-000063430000}"/>
    <cellStyle name="20% - Accent4 4 6 3 3 3" xfId="44349" xr:uid="{00000000-0005-0000-0000-000064430000}"/>
    <cellStyle name="20% - Accent4 4 6 3 4" xfId="16627" xr:uid="{00000000-0005-0000-0000-000065430000}"/>
    <cellStyle name="20% - Accent4 4 6 3 4 2" xfId="53965" xr:uid="{00000000-0005-0000-0000-000066430000}"/>
    <cellStyle name="20% - Accent4 4 6 3 5" xfId="33020" xr:uid="{00000000-0005-0000-0000-000067430000}"/>
    <cellStyle name="20% - Accent4 4 6 3 6" xfId="40804" xr:uid="{00000000-0005-0000-0000-000068430000}"/>
    <cellStyle name="20% - Accent4 4 6 4" xfId="9374" xr:uid="{00000000-0005-0000-0000-000069430000}"/>
    <cellStyle name="20% - Accent4 4 6 4 2" xfId="22533" xr:uid="{00000000-0005-0000-0000-00006A430000}"/>
    <cellStyle name="20% - Accent4 4 6 4 2 2" xfId="59871" xr:uid="{00000000-0005-0000-0000-00006B430000}"/>
    <cellStyle name="20% - Accent4 4 6 4 3" xfId="35732" xr:uid="{00000000-0005-0000-0000-00006C430000}"/>
    <cellStyle name="20% - Accent4 4 6 4 4" xfId="46712" xr:uid="{00000000-0005-0000-0000-00006D430000}"/>
    <cellStyle name="20% - Accent4 4 6 5" xfId="4651" xr:uid="{00000000-0005-0000-0000-00006E430000}"/>
    <cellStyle name="20% - Accent4 4 6 5 2" xfId="17810" xr:uid="{00000000-0005-0000-0000-00006F430000}"/>
    <cellStyle name="20% - Accent4 4 6 5 2 2" xfId="55148" xr:uid="{00000000-0005-0000-0000-000070430000}"/>
    <cellStyle name="20% - Accent4 4 6 5 3" xfId="30308" xr:uid="{00000000-0005-0000-0000-000071430000}"/>
    <cellStyle name="20% - Accent4 4 6 5 4" xfId="41989" xr:uid="{00000000-0005-0000-0000-000072430000}"/>
    <cellStyle name="20% - Accent4 4 6 6" xfId="14098" xr:uid="{00000000-0005-0000-0000-000073430000}"/>
    <cellStyle name="20% - Accent4 4 6 6 2" xfId="51436" xr:uid="{00000000-0005-0000-0000-000074430000}"/>
    <cellStyle name="20% - Accent4 4 6 7" xfId="27426" xr:uid="{00000000-0005-0000-0000-000075430000}"/>
    <cellStyle name="20% - Accent4 4 6 8" xfId="38275" xr:uid="{00000000-0005-0000-0000-000076430000}"/>
    <cellStyle name="20% - Accent4 4 7" xfId="1106" xr:uid="{00000000-0005-0000-0000-000077430000}"/>
    <cellStyle name="20% - Accent4 4 7 2" xfId="2286" xr:uid="{00000000-0005-0000-0000-000078430000}"/>
    <cellStyle name="20% - Accent4 4 7 2 2" xfId="8360" xr:uid="{00000000-0005-0000-0000-000079430000}"/>
    <cellStyle name="20% - Accent4 4 7 2 2 2" xfId="13083" xr:uid="{00000000-0005-0000-0000-00007A430000}"/>
    <cellStyle name="20% - Accent4 4 7 2 2 2 2" xfId="26242" xr:uid="{00000000-0005-0000-0000-00007B430000}"/>
    <cellStyle name="20% - Accent4 4 7 2 2 2 2 2" xfId="63580" xr:uid="{00000000-0005-0000-0000-00007C430000}"/>
    <cellStyle name="20% - Accent4 4 7 2 2 2 3" xfId="50421" xr:uid="{00000000-0005-0000-0000-00007D430000}"/>
    <cellStyle name="20% - Accent4 4 7 2 2 3" xfId="21519" xr:uid="{00000000-0005-0000-0000-00007E430000}"/>
    <cellStyle name="20% - Accent4 4 7 2 2 3 2" xfId="58857" xr:uid="{00000000-0005-0000-0000-00007F430000}"/>
    <cellStyle name="20% - Accent4 4 7 2 2 4" xfId="34538" xr:uid="{00000000-0005-0000-0000-000080430000}"/>
    <cellStyle name="20% - Accent4 4 7 2 2 5" xfId="45698" xr:uid="{00000000-0005-0000-0000-000081430000}"/>
    <cellStyle name="20% - Accent4 4 7 2 3" xfId="10723" xr:uid="{00000000-0005-0000-0000-000082430000}"/>
    <cellStyle name="20% - Accent4 4 7 2 3 2" xfId="23882" xr:uid="{00000000-0005-0000-0000-000083430000}"/>
    <cellStyle name="20% - Accent4 4 7 2 3 2 2" xfId="61220" xr:uid="{00000000-0005-0000-0000-000084430000}"/>
    <cellStyle name="20% - Accent4 4 7 2 3 3" xfId="37250" xr:uid="{00000000-0005-0000-0000-000085430000}"/>
    <cellStyle name="20% - Accent4 4 7 2 3 4" xfId="48061" xr:uid="{00000000-0005-0000-0000-000086430000}"/>
    <cellStyle name="20% - Accent4 4 7 2 4" xfId="6000" xr:uid="{00000000-0005-0000-0000-000087430000}"/>
    <cellStyle name="20% - Accent4 4 7 2 4 2" xfId="19159" xr:uid="{00000000-0005-0000-0000-000088430000}"/>
    <cellStyle name="20% - Accent4 4 7 2 4 2 2" xfId="56497" xr:uid="{00000000-0005-0000-0000-000089430000}"/>
    <cellStyle name="20% - Accent4 4 7 2 4 3" xfId="31826" xr:uid="{00000000-0005-0000-0000-00008A430000}"/>
    <cellStyle name="20% - Accent4 4 7 2 4 4" xfId="43338" xr:uid="{00000000-0005-0000-0000-00008B430000}"/>
    <cellStyle name="20% - Accent4 4 7 2 5" xfId="15447" xr:uid="{00000000-0005-0000-0000-00008C430000}"/>
    <cellStyle name="20% - Accent4 4 7 2 5 2" xfId="52785" xr:uid="{00000000-0005-0000-0000-00008D430000}"/>
    <cellStyle name="20% - Accent4 4 7 2 6" xfId="28944" xr:uid="{00000000-0005-0000-0000-00008E430000}"/>
    <cellStyle name="20% - Accent4 4 7 2 7" xfId="39624" xr:uid="{00000000-0005-0000-0000-00008F430000}"/>
    <cellStyle name="20% - Accent4 4 7 3" xfId="3635" xr:uid="{00000000-0005-0000-0000-000090430000}"/>
    <cellStyle name="20% - Accent4 4 7 3 2" xfId="11903" xr:uid="{00000000-0005-0000-0000-000091430000}"/>
    <cellStyle name="20% - Accent4 4 7 3 2 2" xfId="25062" xr:uid="{00000000-0005-0000-0000-000092430000}"/>
    <cellStyle name="20% - Accent4 4 7 3 2 2 2" xfId="62400" xr:uid="{00000000-0005-0000-0000-000093430000}"/>
    <cellStyle name="20% - Accent4 4 7 3 2 3" xfId="49241" xr:uid="{00000000-0005-0000-0000-000094430000}"/>
    <cellStyle name="20% - Accent4 4 7 3 3" xfId="7180" xr:uid="{00000000-0005-0000-0000-000095430000}"/>
    <cellStyle name="20% - Accent4 4 7 3 3 2" xfId="20339" xr:uid="{00000000-0005-0000-0000-000096430000}"/>
    <cellStyle name="20% - Accent4 4 7 3 3 2 2" xfId="57677" xr:uid="{00000000-0005-0000-0000-000097430000}"/>
    <cellStyle name="20% - Accent4 4 7 3 3 3" xfId="44518" xr:uid="{00000000-0005-0000-0000-000098430000}"/>
    <cellStyle name="20% - Accent4 4 7 3 4" xfId="16796" xr:uid="{00000000-0005-0000-0000-000099430000}"/>
    <cellStyle name="20% - Accent4 4 7 3 4 2" xfId="54134" xr:uid="{00000000-0005-0000-0000-00009A430000}"/>
    <cellStyle name="20% - Accent4 4 7 3 5" xfId="33189" xr:uid="{00000000-0005-0000-0000-00009B430000}"/>
    <cellStyle name="20% - Accent4 4 7 3 6" xfId="40973" xr:uid="{00000000-0005-0000-0000-00009C430000}"/>
    <cellStyle name="20% - Accent4 4 7 4" xfId="9543" xr:uid="{00000000-0005-0000-0000-00009D430000}"/>
    <cellStyle name="20% - Accent4 4 7 4 2" xfId="22702" xr:uid="{00000000-0005-0000-0000-00009E430000}"/>
    <cellStyle name="20% - Accent4 4 7 4 2 2" xfId="60040" xr:uid="{00000000-0005-0000-0000-00009F430000}"/>
    <cellStyle name="20% - Accent4 4 7 4 3" xfId="35901" xr:uid="{00000000-0005-0000-0000-0000A0430000}"/>
    <cellStyle name="20% - Accent4 4 7 4 4" xfId="46881" xr:uid="{00000000-0005-0000-0000-0000A1430000}"/>
    <cellStyle name="20% - Accent4 4 7 5" xfId="4820" xr:uid="{00000000-0005-0000-0000-0000A2430000}"/>
    <cellStyle name="20% - Accent4 4 7 5 2" xfId="17979" xr:uid="{00000000-0005-0000-0000-0000A3430000}"/>
    <cellStyle name="20% - Accent4 4 7 5 2 2" xfId="55317" xr:uid="{00000000-0005-0000-0000-0000A4430000}"/>
    <cellStyle name="20% - Accent4 4 7 5 3" xfId="30477" xr:uid="{00000000-0005-0000-0000-0000A5430000}"/>
    <cellStyle name="20% - Accent4 4 7 5 4" xfId="42158" xr:uid="{00000000-0005-0000-0000-0000A6430000}"/>
    <cellStyle name="20% - Accent4 4 7 6" xfId="14267" xr:uid="{00000000-0005-0000-0000-0000A7430000}"/>
    <cellStyle name="20% - Accent4 4 7 6 2" xfId="51605" xr:uid="{00000000-0005-0000-0000-0000A8430000}"/>
    <cellStyle name="20% - Accent4 4 7 7" xfId="27595" xr:uid="{00000000-0005-0000-0000-0000A9430000}"/>
    <cellStyle name="20% - Accent4 4 7 8" xfId="38444" xr:uid="{00000000-0005-0000-0000-0000AA430000}"/>
    <cellStyle name="20% - Accent4 4 8" xfId="1303" xr:uid="{00000000-0005-0000-0000-0000AB430000}"/>
    <cellStyle name="20% - Accent4 4 8 2" xfId="2652" xr:uid="{00000000-0005-0000-0000-0000AC430000}"/>
    <cellStyle name="20% - Accent4 4 8 2 2" xfId="12100" xr:uid="{00000000-0005-0000-0000-0000AD430000}"/>
    <cellStyle name="20% - Accent4 4 8 2 2 2" xfId="25259" xr:uid="{00000000-0005-0000-0000-0000AE430000}"/>
    <cellStyle name="20% - Accent4 4 8 2 2 2 2" xfId="62597" xr:uid="{00000000-0005-0000-0000-0000AF430000}"/>
    <cellStyle name="20% - Accent4 4 8 2 2 3" xfId="33555" xr:uid="{00000000-0005-0000-0000-0000B0430000}"/>
    <cellStyle name="20% - Accent4 4 8 2 2 4" xfId="49438" xr:uid="{00000000-0005-0000-0000-0000B1430000}"/>
    <cellStyle name="20% - Accent4 4 8 2 3" xfId="7377" xr:uid="{00000000-0005-0000-0000-0000B2430000}"/>
    <cellStyle name="20% - Accent4 4 8 2 3 2" xfId="20536" xr:uid="{00000000-0005-0000-0000-0000B3430000}"/>
    <cellStyle name="20% - Accent4 4 8 2 3 2 2" xfId="57874" xr:uid="{00000000-0005-0000-0000-0000B4430000}"/>
    <cellStyle name="20% - Accent4 4 8 2 3 3" xfId="36267" xr:uid="{00000000-0005-0000-0000-0000B5430000}"/>
    <cellStyle name="20% - Accent4 4 8 2 3 4" xfId="44715" xr:uid="{00000000-0005-0000-0000-0000B6430000}"/>
    <cellStyle name="20% - Accent4 4 8 2 4" xfId="15813" xr:uid="{00000000-0005-0000-0000-0000B7430000}"/>
    <cellStyle name="20% - Accent4 4 8 2 4 2" xfId="30843" xr:uid="{00000000-0005-0000-0000-0000B8430000}"/>
    <cellStyle name="20% - Accent4 4 8 2 4 3" xfId="53151" xr:uid="{00000000-0005-0000-0000-0000B9430000}"/>
    <cellStyle name="20% - Accent4 4 8 2 5" xfId="27961" xr:uid="{00000000-0005-0000-0000-0000BA430000}"/>
    <cellStyle name="20% - Accent4 4 8 2 6" xfId="39990" xr:uid="{00000000-0005-0000-0000-0000BB430000}"/>
    <cellStyle name="20% - Accent4 4 8 3" xfId="9740" xr:uid="{00000000-0005-0000-0000-0000BC430000}"/>
    <cellStyle name="20% - Accent4 4 8 3 2" xfId="22899" xr:uid="{00000000-0005-0000-0000-0000BD430000}"/>
    <cellStyle name="20% - Accent4 4 8 3 2 2" xfId="60237" xr:uid="{00000000-0005-0000-0000-0000BE430000}"/>
    <cellStyle name="20% - Accent4 4 8 3 3" xfId="32206" xr:uid="{00000000-0005-0000-0000-0000BF430000}"/>
    <cellStyle name="20% - Accent4 4 8 3 4" xfId="47078" xr:uid="{00000000-0005-0000-0000-0000C0430000}"/>
    <cellStyle name="20% - Accent4 4 8 4" xfId="5017" xr:uid="{00000000-0005-0000-0000-0000C1430000}"/>
    <cellStyle name="20% - Accent4 4 8 4 2" xfId="18176" xr:uid="{00000000-0005-0000-0000-0000C2430000}"/>
    <cellStyle name="20% - Accent4 4 8 4 2 2" xfId="55514" xr:uid="{00000000-0005-0000-0000-0000C3430000}"/>
    <cellStyle name="20% - Accent4 4 8 4 3" xfId="34918" xr:uid="{00000000-0005-0000-0000-0000C4430000}"/>
    <cellStyle name="20% - Accent4 4 8 4 4" xfId="42355" xr:uid="{00000000-0005-0000-0000-0000C5430000}"/>
    <cellStyle name="20% - Accent4 4 8 5" xfId="14464" xr:uid="{00000000-0005-0000-0000-0000C6430000}"/>
    <cellStyle name="20% - Accent4 4 8 5 2" xfId="29494" xr:uid="{00000000-0005-0000-0000-0000C7430000}"/>
    <cellStyle name="20% - Accent4 4 8 5 3" xfId="51802" xr:uid="{00000000-0005-0000-0000-0000C8430000}"/>
    <cellStyle name="20% - Accent4 4 8 6" xfId="26612" xr:uid="{00000000-0005-0000-0000-0000C9430000}"/>
    <cellStyle name="20% - Accent4 4 8 7" xfId="38641" xr:uid="{00000000-0005-0000-0000-0000CA430000}"/>
    <cellStyle name="20% - Accent4 4 9" xfId="2455" xr:uid="{00000000-0005-0000-0000-0000CB430000}"/>
    <cellStyle name="20% - Accent4 4 9 2" xfId="10920" xr:uid="{00000000-0005-0000-0000-0000CC430000}"/>
    <cellStyle name="20% - Accent4 4 9 2 2" xfId="24079" xr:uid="{00000000-0005-0000-0000-0000CD430000}"/>
    <cellStyle name="20% - Accent4 4 9 2 2 2" xfId="61417" xr:uid="{00000000-0005-0000-0000-0000CE430000}"/>
    <cellStyle name="20% - Accent4 4 9 2 3" xfId="33358" xr:uid="{00000000-0005-0000-0000-0000CF430000}"/>
    <cellStyle name="20% - Accent4 4 9 2 4" xfId="48258" xr:uid="{00000000-0005-0000-0000-0000D0430000}"/>
    <cellStyle name="20% - Accent4 4 9 3" xfId="6197" xr:uid="{00000000-0005-0000-0000-0000D1430000}"/>
    <cellStyle name="20% - Accent4 4 9 3 2" xfId="19356" xr:uid="{00000000-0005-0000-0000-0000D2430000}"/>
    <cellStyle name="20% - Accent4 4 9 3 2 2" xfId="56694" xr:uid="{00000000-0005-0000-0000-0000D3430000}"/>
    <cellStyle name="20% - Accent4 4 9 3 3" xfId="36070" xr:uid="{00000000-0005-0000-0000-0000D4430000}"/>
    <cellStyle name="20% - Accent4 4 9 3 4" xfId="43535" xr:uid="{00000000-0005-0000-0000-0000D5430000}"/>
    <cellStyle name="20% - Accent4 4 9 4" xfId="15616" xr:uid="{00000000-0005-0000-0000-0000D6430000}"/>
    <cellStyle name="20% - Accent4 4 9 4 2" xfId="30646" xr:uid="{00000000-0005-0000-0000-0000D7430000}"/>
    <cellStyle name="20% - Accent4 4 9 4 3" xfId="52954" xr:uid="{00000000-0005-0000-0000-0000D8430000}"/>
    <cellStyle name="20% - Accent4 4 9 5" xfId="27764" xr:uid="{00000000-0005-0000-0000-0000D9430000}"/>
    <cellStyle name="20% - Accent4 4 9 6" xfId="39793" xr:uid="{00000000-0005-0000-0000-0000DA430000}"/>
    <cellStyle name="20% - Accent4 5" xfId="65" xr:uid="{00000000-0005-0000-0000-0000DB430000}"/>
    <cellStyle name="20% - Accent4 5 10" xfId="8504" xr:uid="{00000000-0005-0000-0000-0000DC430000}"/>
    <cellStyle name="20% - Accent4 5 10 2" xfId="21663" xr:uid="{00000000-0005-0000-0000-0000DD430000}"/>
    <cellStyle name="20% - Accent4 5 10 2 2" xfId="59001" xr:uid="{00000000-0005-0000-0000-0000DE430000}"/>
    <cellStyle name="20% - Accent4 5 10 3" xfId="29326" xr:uid="{00000000-0005-0000-0000-0000DF430000}"/>
    <cellStyle name="20% - Accent4 5 10 4" xfId="45842" xr:uid="{00000000-0005-0000-0000-0000E0430000}"/>
    <cellStyle name="20% - Accent4 5 11" xfId="3781" xr:uid="{00000000-0005-0000-0000-0000E1430000}"/>
    <cellStyle name="20% - Accent4 5 11 2" xfId="16940" xr:uid="{00000000-0005-0000-0000-0000E2430000}"/>
    <cellStyle name="20% - Accent4 5 11 2 2" xfId="54278" xr:uid="{00000000-0005-0000-0000-0000E3430000}"/>
    <cellStyle name="20% - Accent4 5 11 3" xfId="32038" xr:uid="{00000000-0005-0000-0000-0000E4430000}"/>
    <cellStyle name="20% - Accent4 5 11 4" xfId="41119" xr:uid="{00000000-0005-0000-0000-0000E5430000}"/>
    <cellStyle name="20% - Accent4 5 12" xfId="13228" xr:uid="{00000000-0005-0000-0000-0000E6430000}"/>
    <cellStyle name="20% - Accent4 5 12 2" xfId="34750" xr:uid="{00000000-0005-0000-0000-0000E7430000}"/>
    <cellStyle name="20% - Accent4 5 12 3" xfId="50566" xr:uid="{00000000-0005-0000-0000-0000E8430000}"/>
    <cellStyle name="20% - Accent4 5 13" xfId="29157" xr:uid="{00000000-0005-0000-0000-0000E9430000}"/>
    <cellStyle name="20% - Accent4 5 14" xfId="26444" xr:uid="{00000000-0005-0000-0000-0000EA430000}"/>
    <cellStyle name="20% - Accent4 5 15" xfId="37405" xr:uid="{00000000-0005-0000-0000-0000EB430000}"/>
    <cellStyle name="20% - Accent4 5 2" xfId="177" xr:uid="{00000000-0005-0000-0000-0000EC430000}"/>
    <cellStyle name="20% - Accent4 5 2 2" xfId="598" xr:uid="{00000000-0005-0000-0000-0000ED430000}"/>
    <cellStyle name="20% - Accent4 5 2 2 2" xfId="1780" xr:uid="{00000000-0005-0000-0000-0000EE430000}"/>
    <cellStyle name="20% - Accent4 5 2 2 2 2" xfId="7854" xr:uid="{00000000-0005-0000-0000-0000EF430000}"/>
    <cellStyle name="20% - Accent4 5 2 2 2 2 2" xfId="12577" xr:uid="{00000000-0005-0000-0000-0000F0430000}"/>
    <cellStyle name="20% - Accent4 5 2 2 2 2 2 2" xfId="25736" xr:uid="{00000000-0005-0000-0000-0000F1430000}"/>
    <cellStyle name="20% - Accent4 5 2 2 2 2 2 2 2" xfId="63074" xr:uid="{00000000-0005-0000-0000-0000F2430000}"/>
    <cellStyle name="20% - Accent4 5 2 2 2 2 2 3" xfId="49915" xr:uid="{00000000-0005-0000-0000-0000F3430000}"/>
    <cellStyle name="20% - Accent4 5 2 2 2 2 3" xfId="21013" xr:uid="{00000000-0005-0000-0000-0000F4430000}"/>
    <cellStyle name="20% - Accent4 5 2 2 2 2 3 2" xfId="58351" xr:uid="{00000000-0005-0000-0000-0000F5430000}"/>
    <cellStyle name="20% - Accent4 5 2 2 2 2 4" xfId="34032" xr:uid="{00000000-0005-0000-0000-0000F6430000}"/>
    <cellStyle name="20% - Accent4 5 2 2 2 2 5" xfId="45192" xr:uid="{00000000-0005-0000-0000-0000F7430000}"/>
    <cellStyle name="20% - Accent4 5 2 2 2 3" xfId="10217" xr:uid="{00000000-0005-0000-0000-0000F8430000}"/>
    <cellStyle name="20% - Accent4 5 2 2 2 3 2" xfId="23376" xr:uid="{00000000-0005-0000-0000-0000F9430000}"/>
    <cellStyle name="20% - Accent4 5 2 2 2 3 2 2" xfId="60714" xr:uid="{00000000-0005-0000-0000-0000FA430000}"/>
    <cellStyle name="20% - Accent4 5 2 2 2 3 3" xfId="36744" xr:uid="{00000000-0005-0000-0000-0000FB430000}"/>
    <cellStyle name="20% - Accent4 5 2 2 2 3 4" xfId="47555" xr:uid="{00000000-0005-0000-0000-0000FC430000}"/>
    <cellStyle name="20% - Accent4 5 2 2 2 4" xfId="5494" xr:uid="{00000000-0005-0000-0000-0000FD430000}"/>
    <cellStyle name="20% - Accent4 5 2 2 2 4 2" xfId="18653" xr:uid="{00000000-0005-0000-0000-0000FE430000}"/>
    <cellStyle name="20% - Accent4 5 2 2 2 4 2 2" xfId="55991" xr:uid="{00000000-0005-0000-0000-0000FF430000}"/>
    <cellStyle name="20% - Accent4 5 2 2 2 4 3" xfId="31320" xr:uid="{00000000-0005-0000-0000-000000440000}"/>
    <cellStyle name="20% - Accent4 5 2 2 2 4 4" xfId="42832" xr:uid="{00000000-0005-0000-0000-000001440000}"/>
    <cellStyle name="20% - Accent4 5 2 2 2 5" xfId="14941" xr:uid="{00000000-0005-0000-0000-000002440000}"/>
    <cellStyle name="20% - Accent4 5 2 2 2 5 2" xfId="52279" xr:uid="{00000000-0005-0000-0000-000003440000}"/>
    <cellStyle name="20% - Accent4 5 2 2 2 6" xfId="28438" xr:uid="{00000000-0005-0000-0000-000004440000}"/>
    <cellStyle name="20% - Accent4 5 2 2 2 7" xfId="39118" xr:uid="{00000000-0005-0000-0000-000005440000}"/>
    <cellStyle name="20% - Accent4 5 2 2 3" xfId="3129" xr:uid="{00000000-0005-0000-0000-000006440000}"/>
    <cellStyle name="20% - Accent4 5 2 2 3 2" xfId="11397" xr:uid="{00000000-0005-0000-0000-000007440000}"/>
    <cellStyle name="20% - Accent4 5 2 2 3 2 2" xfId="24556" xr:uid="{00000000-0005-0000-0000-000008440000}"/>
    <cellStyle name="20% - Accent4 5 2 2 3 2 2 2" xfId="61894" xr:uid="{00000000-0005-0000-0000-000009440000}"/>
    <cellStyle name="20% - Accent4 5 2 2 3 2 3" xfId="48735" xr:uid="{00000000-0005-0000-0000-00000A440000}"/>
    <cellStyle name="20% - Accent4 5 2 2 3 3" xfId="6674" xr:uid="{00000000-0005-0000-0000-00000B440000}"/>
    <cellStyle name="20% - Accent4 5 2 2 3 3 2" xfId="19833" xr:uid="{00000000-0005-0000-0000-00000C440000}"/>
    <cellStyle name="20% - Accent4 5 2 2 3 3 2 2" xfId="57171" xr:uid="{00000000-0005-0000-0000-00000D440000}"/>
    <cellStyle name="20% - Accent4 5 2 2 3 3 3" xfId="44012" xr:uid="{00000000-0005-0000-0000-00000E440000}"/>
    <cellStyle name="20% - Accent4 5 2 2 3 4" xfId="16290" xr:uid="{00000000-0005-0000-0000-00000F440000}"/>
    <cellStyle name="20% - Accent4 5 2 2 3 4 2" xfId="53628" xr:uid="{00000000-0005-0000-0000-000010440000}"/>
    <cellStyle name="20% - Accent4 5 2 2 3 5" xfId="32683" xr:uid="{00000000-0005-0000-0000-000011440000}"/>
    <cellStyle name="20% - Accent4 5 2 2 3 6" xfId="40467" xr:uid="{00000000-0005-0000-0000-000012440000}"/>
    <cellStyle name="20% - Accent4 5 2 2 4" xfId="9037" xr:uid="{00000000-0005-0000-0000-000013440000}"/>
    <cellStyle name="20% - Accent4 5 2 2 4 2" xfId="22196" xr:uid="{00000000-0005-0000-0000-000014440000}"/>
    <cellStyle name="20% - Accent4 5 2 2 4 2 2" xfId="59534" xr:uid="{00000000-0005-0000-0000-000015440000}"/>
    <cellStyle name="20% - Accent4 5 2 2 4 3" xfId="35395" xr:uid="{00000000-0005-0000-0000-000016440000}"/>
    <cellStyle name="20% - Accent4 5 2 2 4 4" xfId="46375" xr:uid="{00000000-0005-0000-0000-000017440000}"/>
    <cellStyle name="20% - Accent4 5 2 2 5" xfId="4314" xr:uid="{00000000-0005-0000-0000-000018440000}"/>
    <cellStyle name="20% - Accent4 5 2 2 5 2" xfId="17473" xr:uid="{00000000-0005-0000-0000-000019440000}"/>
    <cellStyle name="20% - Accent4 5 2 2 5 2 2" xfId="54811" xr:uid="{00000000-0005-0000-0000-00001A440000}"/>
    <cellStyle name="20% - Accent4 5 2 2 5 3" xfId="29971" xr:uid="{00000000-0005-0000-0000-00001B440000}"/>
    <cellStyle name="20% - Accent4 5 2 2 5 4" xfId="41652" xr:uid="{00000000-0005-0000-0000-00001C440000}"/>
    <cellStyle name="20% - Accent4 5 2 2 6" xfId="13761" xr:uid="{00000000-0005-0000-0000-00001D440000}"/>
    <cellStyle name="20% - Accent4 5 2 2 6 2" xfId="51099" xr:uid="{00000000-0005-0000-0000-00001E440000}"/>
    <cellStyle name="20% - Accent4 5 2 2 7" xfId="27089" xr:uid="{00000000-0005-0000-0000-00001F440000}"/>
    <cellStyle name="20% - Accent4 5 2 2 8" xfId="37938" xr:uid="{00000000-0005-0000-0000-000020440000}"/>
    <cellStyle name="20% - Accent4 5 2 3" xfId="1359" xr:uid="{00000000-0005-0000-0000-000021440000}"/>
    <cellStyle name="20% - Accent4 5 2 3 2" xfId="7433" xr:uid="{00000000-0005-0000-0000-000022440000}"/>
    <cellStyle name="20% - Accent4 5 2 3 2 2" xfId="12156" xr:uid="{00000000-0005-0000-0000-000023440000}"/>
    <cellStyle name="20% - Accent4 5 2 3 2 2 2" xfId="25315" xr:uid="{00000000-0005-0000-0000-000024440000}"/>
    <cellStyle name="20% - Accent4 5 2 3 2 2 2 2" xfId="62653" xr:uid="{00000000-0005-0000-0000-000025440000}"/>
    <cellStyle name="20% - Accent4 5 2 3 2 2 3" xfId="49494" xr:uid="{00000000-0005-0000-0000-000026440000}"/>
    <cellStyle name="20% - Accent4 5 2 3 2 3" xfId="20592" xr:uid="{00000000-0005-0000-0000-000027440000}"/>
    <cellStyle name="20% - Accent4 5 2 3 2 3 2" xfId="57930" xr:uid="{00000000-0005-0000-0000-000028440000}"/>
    <cellStyle name="20% - Accent4 5 2 3 2 4" xfId="33611" xr:uid="{00000000-0005-0000-0000-000029440000}"/>
    <cellStyle name="20% - Accent4 5 2 3 2 5" xfId="44771" xr:uid="{00000000-0005-0000-0000-00002A440000}"/>
    <cellStyle name="20% - Accent4 5 2 3 3" xfId="9796" xr:uid="{00000000-0005-0000-0000-00002B440000}"/>
    <cellStyle name="20% - Accent4 5 2 3 3 2" xfId="22955" xr:uid="{00000000-0005-0000-0000-00002C440000}"/>
    <cellStyle name="20% - Accent4 5 2 3 3 2 2" xfId="60293" xr:uid="{00000000-0005-0000-0000-00002D440000}"/>
    <cellStyle name="20% - Accent4 5 2 3 3 3" xfId="36323" xr:uid="{00000000-0005-0000-0000-00002E440000}"/>
    <cellStyle name="20% - Accent4 5 2 3 3 4" xfId="47134" xr:uid="{00000000-0005-0000-0000-00002F440000}"/>
    <cellStyle name="20% - Accent4 5 2 3 4" xfId="5073" xr:uid="{00000000-0005-0000-0000-000030440000}"/>
    <cellStyle name="20% - Accent4 5 2 3 4 2" xfId="18232" xr:uid="{00000000-0005-0000-0000-000031440000}"/>
    <cellStyle name="20% - Accent4 5 2 3 4 2 2" xfId="55570" xr:uid="{00000000-0005-0000-0000-000032440000}"/>
    <cellStyle name="20% - Accent4 5 2 3 4 3" xfId="30899" xr:uid="{00000000-0005-0000-0000-000033440000}"/>
    <cellStyle name="20% - Accent4 5 2 3 4 4" xfId="42411" xr:uid="{00000000-0005-0000-0000-000034440000}"/>
    <cellStyle name="20% - Accent4 5 2 3 5" xfId="14520" xr:uid="{00000000-0005-0000-0000-000035440000}"/>
    <cellStyle name="20% - Accent4 5 2 3 5 2" xfId="51858" xr:uid="{00000000-0005-0000-0000-000036440000}"/>
    <cellStyle name="20% - Accent4 5 2 3 6" xfId="28017" xr:uid="{00000000-0005-0000-0000-000037440000}"/>
    <cellStyle name="20% - Accent4 5 2 3 7" xfId="38697" xr:uid="{00000000-0005-0000-0000-000038440000}"/>
    <cellStyle name="20% - Accent4 5 2 4" xfId="2708" xr:uid="{00000000-0005-0000-0000-000039440000}"/>
    <cellStyle name="20% - Accent4 5 2 4 2" xfId="10976" xr:uid="{00000000-0005-0000-0000-00003A440000}"/>
    <cellStyle name="20% - Accent4 5 2 4 2 2" xfId="24135" xr:uid="{00000000-0005-0000-0000-00003B440000}"/>
    <cellStyle name="20% - Accent4 5 2 4 2 2 2" xfId="61473" xr:uid="{00000000-0005-0000-0000-00003C440000}"/>
    <cellStyle name="20% - Accent4 5 2 4 2 3" xfId="48314" xr:uid="{00000000-0005-0000-0000-00003D440000}"/>
    <cellStyle name="20% - Accent4 5 2 4 3" xfId="6253" xr:uid="{00000000-0005-0000-0000-00003E440000}"/>
    <cellStyle name="20% - Accent4 5 2 4 3 2" xfId="19412" xr:uid="{00000000-0005-0000-0000-00003F440000}"/>
    <cellStyle name="20% - Accent4 5 2 4 3 2 2" xfId="56750" xr:uid="{00000000-0005-0000-0000-000040440000}"/>
    <cellStyle name="20% - Accent4 5 2 4 3 3" xfId="43591" xr:uid="{00000000-0005-0000-0000-000041440000}"/>
    <cellStyle name="20% - Accent4 5 2 4 4" xfId="15869" xr:uid="{00000000-0005-0000-0000-000042440000}"/>
    <cellStyle name="20% - Accent4 5 2 4 4 2" xfId="53207" xr:uid="{00000000-0005-0000-0000-000043440000}"/>
    <cellStyle name="20% - Accent4 5 2 4 5" xfId="32262" xr:uid="{00000000-0005-0000-0000-000044440000}"/>
    <cellStyle name="20% - Accent4 5 2 4 6" xfId="40046" xr:uid="{00000000-0005-0000-0000-000045440000}"/>
    <cellStyle name="20% - Accent4 5 2 5" xfId="8616" xr:uid="{00000000-0005-0000-0000-000046440000}"/>
    <cellStyle name="20% - Accent4 5 2 5 2" xfId="21775" xr:uid="{00000000-0005-0000-0000-000047440000}"/>
    <cellStyle name="20% - Accent4 5 2 5 2 2" xfId="59113" xr:uid="{00000000-0005-0000-0000-000048440000}"/>
    <cellStyle name="20% - Accent4 5 2 5 3" xfId="34974" xr:uid="{00000000-0005-0000-0000-000049440000}"/>
    <cellStyle name="20% - Accent4 5 2 5 4" xfId="45954" xr:uid="{00000000-0005-0000-0000-00004A440000}"/>
    <cellStyle name="20% - Accent4 5 2 6" xfId="3893" xr:uid="{00000000-0005-0000-0000-00004B440000}"/>
    <cellStyle name="20% - Accent4 5 2 6 2" xfId="17052" xr:uid="{00000000-0005-0000-0000-00004C440000}"/>
    <cellStyle name="20% - Accent4 5 2 6 2 2" xfId="54390" xr:uid="{00000000-0005-0000-0000-00004D440000}"/>
    <cellStyle name="20% - Accent4 5 2 6 3" xfId="29550" xr:uid="{00000000-0005-0000-0000-00004E440000}"/>
    <cellStyle name="20% - Accent4 5 2 6 4" xfId="41231" xr:uid="{00000000-0005-0000-0000-00004F440000}"/>
    <cellStyle name="20% - Accent4 5 2 7" xfId="13340" xr:uid="{00000000-0005-0000-0000-000050440000}"/>
    <cellStyle name="20% - Accent4 5 2 7 2" xfId="50678" xr:uid="{00000000-0005-0000-0000-000051440000}"/>
    <cellStyle name="20% - Accent4 5 2 8" xfId="26668" xr:uid="{00000000-0005-0000-0000-000052440000}"/>
    <cellStyle name="20% - Accent4 5 2 9" xfId="37517" xr:uid="{00000000-0005-0000-0000-000053440000}"/>
    <cellStyle name="20% - Accent4 5 3" xfId="486" xr:uid="{00000000-0005-0000-0000-000054440000}"/>
    <cellStyle name="20% - Accent4 5 3 2" xfId="1668" xr:uid="{00000000-0005-0000-0000-000055440000}"/>
    <cellStyle name="20% - Accent4 5 3 2 2" xfId="7742" xr:uid="{00000000-0005-0000-0000-000056440000}"/>
    <cellStyle name="20% - Accent4 5 3 2 2 2" xfId="12465" xr:uid="{00000000-0005-0000-0000-000057440000}"/>
    <cellStyle name="20% - Accent4 5 3 2 2 2 2" xfId="25624" xr:uid="{00000000-0005-0000-0000-000058440000}"/>
    <cellStyle name="20% - Accent4 5 3 2 2 2 2 2" xfId="62962" xr:uid="{00000000-0005-0000-0000-000059440000}"/>
    <cellStyle name="20% - Accent4 5 3 2 2 2 3" xfId="49803" xr:uid="{00000000-0005-0000-0000-00005A440000}"/>
    <cellStyle name="20% - Accent4 5 3 2 2 3" xfId="20901" xr:uid="{00000000-0005-0000-0000-00005B440000}"/>
    <cellStyle name="20% - Accent4 5 3 2 2 3 2" xfId="58239" xr:uid="{00000000-0005-0000-0000-00005C440000}"/>
    <cellStyle name="20% - Accent4 5 3 2 2 4" xfId="33920" xr:uid="{00000000-0005-0000-0000-00005D440000}"/>
    <cellStyle name="20% - Accent4 5 3 2 2 5" xfId="45080" xr:uid="{00000000-0005-0000-0000-00005E440000}"/>
    <cellStyle name="20% - Accent4 5 3 2 3" xfId="10105" xr:uid="{00000000-0005-0000-0000-00005F440000}"/>
    <cellStyle name="20% - Accent4 5 3 2 3 2" xfId="23264" xr:uid="{00000000-0005-0000-0000-000060440000}"/>
    <cellStyle name="20% - Accent4 5 3 2 3 2 2" xfId="60602" xr:uid="{00000000-0005-0000-0000-000061440000}"/>
    <cellStyle name="20% - Accent4 5 3 2 3 3" xfId="36632" xr:uid="{00000000-0005-0000-0000-000062440000}"/>
    <cellStyle name="20% - Accent4 5 3 2 3 4" xfId="47443" xr:uid="{00000000-0005-0000-0000-000063440000}"/>
    <cellStyle name="20% - Accent4 5 3 2 4" xfId="5382" xr:uid="{00000000-0005-0000-0000-000064440000}"/>
    <cellStyle name="20% - Accent4 5 3 2 4 2" xfId="18541" xr:uid="{00000000-0005-0000-0000-000065440000}"/>
    <cellStyle name="20% - Accent4 5 3 2 4 2 2" xfId="55879" xr:uid="{00000000-0005-0000-0000-000066440000}"/>
    <cellStyle name="20% - Accent4 5 3 2 4 3" xfId="31208" xr:uid="{00000000-0005-0000-0000-000067440000}"/>
    <cellStyle name="20% - Accent4 5 3 2 4 4" xfId="42720" xr:uid="{00000000-0005-0000-0000-000068440000}"/>
    <cellStyle name="20% - Accent4 5 3 2 5" xfId="14829" xr:uid="{00000000-0005-0000-0000-000069440000}"/>
    <cellStyle name="20% - Accent4 5 3 2 5 2" xfId="52167" xr:uid="{00000000-0005-0000-0000-00006A440000}"/>
    <cellStyle name="20% - Accent4 5 3 2 6" xfId="28326" xr:uid="{00000000-0005-0000-0000-00006B440000}"/>
    <cellStyle name="20% - Accent4 5 3 2 7" xfId="39006" xr:uid="{00000000-0005-0000-0000-00006C440000}"/>
    <cellStyle name="20% - Accent4 5 3 3" xfId="3017" xr:uid="{00000000-0005-0000-0000-00006D440000}"/>
    <cellStyle name="20% - Accent4 5 3 3 2" xfId="11285" xr:uid="{00000000-0005-0000-0000-00006E440000}"/>
    <cellStyle name="20% - Accent4 5 3 3 2 2" xfId="24444" xr:uid="{00000000-0005-0000-0000-00006F440000}"/>
    <cellStyle name="20% - Accent4 5 3 3 2 2 2" xfId="61782" xr:uid="{00000000-0005-0000-0000-000070440000}"/>
    <cellStyle name="20% - Accent4 5 3 3 2 3" xfId="48623" xr:uid="{00000000-0005-0000-0000-000071440000}"/>
    <cellStyle name="20% - Accent4 5 3 3 3" xfId="6562" xr:uid="{00000000-0005-0000-0000-000072440000}"/>
    <cellStyle name="20% - Accent4 5 3 3 3 2" xfId="19721" xr:uid="{00000000-0005-0000-0000-000073440000}"/>
    <cellStyle name="20% - Accent4 5 3 3 3 2 2" xfId="57059" xr:uid="{00000000-0005-0000-0000-000074440000}"/>
    <cellStyle name="20% - Accent4 5 3 3 3 3" xfId="43900" xr:uid="{00000000-0005-0000-0000-000075440000}"/>
    <cellStyle name="20% - Accent4 5 3 3 4" xfId="16178" xr:uid="{00000000-0005-0000-0000-000076440000}"/>
    <cellStyle name="20% - Accent4 5 3 3 4 2" xfId="53516" xr:uid="{00000000-0005-0000-0000-000077440000}"/>
    <cellStyle name="20% - Accent4 5 3 3 5" xfId="32571" xr:uid="{00000000-0005-0000-0000-000078440000}"/>
    <cellStyle name="20% - Accent4 5 3 3 6" xfId="40355" xr:uid="{00000000-0005-0000-0000-000079440000}"/>
    <cellStyle name="20% - Accent4 5 3 4" xfId="8925" xr:uid="{00000000-0005-0000-0000-00007A440000}"/>
    <cellStyle name="20% - Accent4 5 3 4 2" xfId="22084" xr:uid="{00000000-0005-0000-0000-00007B440000}"/>
    <cellStyle name="20% - Accent4 5 3 4 2 2" xfId="59422" xr:uid="{00000000-0005-0000-0000-00007C440000}"/>
    <cellStyle name="20% - Accent4 5 3 4 3" xfId="35283" xr:uid="{00000000-0005-0000-0000-00007D440000}"/>
    <cellStyle name="20% - Accent4 5 3 4 4" xfId="46263" xr:uid="{00000000-0005-0000-0000-00007E440000}"/>
    <cellStyle name="20% - Accent4 5 3 5" xfId="4202" xr:uid="{00000000-0005-0000-0000-00007F440000}"/>
    <cellStyle name="20% - Accent4 5 3 5 2" xfId="17361" xr:uid="{00000000-0005-0000-0000-000080440000}"/>
    <cellStyle name="20% - Accent4 5 3 5 2 2" xfId="54699" xr:uid="{00000000-0005-0000-0000-000081440000}"/>
    <cellStyle name="20% - Accent4 5 3 5 3" xfId="29859" xr:uid="{00000000-0005-0000-0000-000082440000}"/>
    <cellStyle name="20% - Accent4 5 3 5 4" xfId="41540" xr:uid="{00000000-0005-0000-0000-000083440000}"/>
    <cellStyle name="20% - Accent4 5 3 6" xfId="13649" xr:uid="{00000000-0005-0000-0000-000084440000}"/>
    <cellStyle name="20% - Accent4 5 3 6 2" xfId="50987" xr:uid="{00000000-0005-0000-0000-000085440000}"/>
    <cellStyle name="20% - Accent4 5 3 7" xfId="26977" xr:uid="{00000000-0005-0000-0000-000086440000}"/>
    <cellStyle name="20% - Accent4 5 3 8" xfId="37826" xr:uid="{00000000-0005-0000-0000-000087440000}"/>
    <cellStyle name="20% - Accent4 5 4" xfId="374" xr:uid="{00000000-0005-0000-0000-000088440000}"/>
    <cellStyle name="20% - Accent4 5 4 2" xfId="1556" xr:uid="{00000000-0005-0000-0000-000089440000}"/>
    <cellStyle name="20% - Accent4 5 4 2 2" xfId="7630" xr:uid="{00000000-0005-0000-0000-00008A440000}"/>
    <cellStyle name="20% - Accent4 5 4 2 2 2" xfId="12353" xr:uid="{00000000-0005-0000-0000-00008B440000}"/>
    <cellStyle name="20% - Accent4 5 4 2 2 2 2" xfId="25512" xr:uid="{00000000-0005-0000-0000-00008C440000}"/>
    <cellStyle name="20% - Accent4 5 4 2 2 2 2 2" xfId="62850" xr:uid="{00000000-0005-0000-0000-00008D440000}"/>
    <cellStyle name="20% - Accent4 5 4 2 2 2 3" xfId="49691" xr:uid="{00000000-0005-0000-0000-00008E440000}"/>
    <cellStyle name="20% - Accent4 5 4 2 2 3" xfId="20789" xr:uid="{00000000-0005-0000-0000-00008F440000}"/>
    <cellStyle name="20% - Accent4 5 4 2 2 3 2" xfId="58127" xr:uid="{00000000-0005-0000-0000-000090440000}"/>
    <cellStyle name="20% - Accent4 5 4 2 2 4" xfId="33808" xr:uid="{00000000-0005-0000-0000-000091440000}"/>
    <cellStyle name="20% - Accent4 5 4 2 2 5" xfId="44968" xr:uid="{00000000-0005-0000-0000-000092440000}"/>
    <cellStyle name="20% - Accent4 5 4 2 3" xfId="9993" xr:uid="{00000000-0005-0000-0000-000093440000}"/>
    <cellStyle name="20% - Accent4 5 4 2 3 2" xfId="23152" xr:uid="{00000000-0005-0000-0000-000094440000}"/>
    <cellStyle name="20% - Accent4 5 4 2 3 2 2" xfId="60490" xr:uid="{00000000-0005-0000-0000-000095440000}"/>
    <cellStyle name="20% - Accent4 5 4 2 3 3" xfId="36520" xr:uid="{00000000-0005-0000-0000-000096440000}"/>
    <cellStyle name="20% - Accent4 5 4 2 3 4" xfId="47331" xr:uid="{00000000-0005-0000-0000-000097440000}"/>
    <cellStyle name="20% - Accent4 5 4 2 4" xfId="5270" xr:uid="{00000000-0005-0000-0000-000098440000}"/>
    <cellStyle name="20% - Accent4 5 4 2 4 2" xfId="18429" xr:uid="{00000000-0005-0000-0000-000099440000}"/>
    <cellStyle name="20% - Accent4 5 4 2 4 2 2" xfId="55767" xr:uid="{00000000-0005-0000-0000-00009A440000}"/>
    <cellStyle name="20% - Accent4 5 4 2 4 3" xfId="31096" xr:uid="{00000000-0005-0000-0000-00009B440000}"/>
    <cellStyle name="20% - Accent4 5 4 2 4 4" xfId="42608" xr:uid="{00000000-0005-0000-0000-00009C440000}"/>
    <cellStyle name="20% - Accent4 5 4 2 5" xfId="14717" xr:uid="{00000000-0005-0000-0000-00009D440000}"/>
    <cellStyle name="20% - Accent4 5 4 2 5 2" xfId="52055" xr:uid="{00000000-0005-0000-0000-00009E440000}"/>
    <cellStyle name="20% - Accent4 5 4 2 6" xfId="28214" xr:uid="{00000000-0005-0000-0000-00009F440000}"/>
    <cellStyle name="20% - Accent4 5 4 2 7" xfId="38894" xr:uid="{00000000-0005-0000-0000-0000A0440000}"/>
    <cellStyle name="20% - Accent4 5 4 3" xfId="2905" xr:uid="{00000000-0005-0000-0000-0000A1440000}"/>
    <cellStyle name="20% - Accent4 5 4 3 2" xfId="11173" xr:uid="{00000000-0005-0000-0000-0000A2440000}"/>
    <cellStyle name="20% - Accent4 5 4 3 2 2" xfId="24332" xr:uid="{00000000-0005-0000-0000-0000A3440000}"/>
    <cellStyle name="20% - Accent4 5 4 3 2 2 2" xfId="61670" xr:uid="{00000000-0005-0000-0000-0000A4440000}"/>
    <cellStyle name="20% - Accent4 5 4 3 2 3" xfId="48511" xr:uid="{00000000-0005-0000-0000-0000A5440000}"/>
    <cellStyle name="20% - Accent4 5 4 3 3" xfId="6450" xr:uid="{00000000-0005-0000-0000-0000A6440000}"/>
    <cellStyle name="20% - Accent4 5 4 3 3 2" xfId="19609" xr:uid="{00000000-0005-0000-0000-0000A7440000}"/>
    <cellStyle name="20% - Accent4 5 4 3 3 2 2" xfId="56947" xr:uid="{00000000-0005-0000-0000-0000A8440000}"/>
    <cellStyle name="20% - Accent4 5 4 3 3 3" xfId="43788" xr:uid="{00000000-0005-0000-0000-0000A9440000}"/>
    <cellStyle name="20% - Accent4 5 4 3 4" xfId="16066" xr:uid="{00000000-0005-0000-0000-0000AA440000}"/>
    <cellStyle name="20% - Accent4 5 4 3 4 2" xfId="53404" xr:uid="{00000000-0005-0000-0000-0000AB440000}"/>
    <cellStyle name="20% - Accent4 5 4 3 5" xfId="32459" xr:uid="{00000000-0005-0000-0000-0000AC440000}"/>
    <cellStyle name="20% - Accent4 5 4 3 6" xfId="40243" xr:uid="{00000000-0005-0000-0000-0000AD440000}"/>
    <cellStyle name="20% - Accent4 5 4 4" xfId="8813" xr:uid="{00000000-0005-0000-0000-0000AE440000}"/>
    <cellStyle name="20% - Accent4 5 4 4 2" xfId="21972" xr:uid="{00000000-0005-0000-0000-0000AF440000}"/>
    <cellStyle name="20% - Accent4 5 4 4 2 2" xfId="59310" xr:uid="{00000000-0005-0000-0000-0000B0440000}"/>
    <cellStyle name="20% - Accent4 5 4 4 3" xfId="35171" xr:uid="{00000000-0005-0000-0000-0000B1440000}"/>
    <cellStyle name="20% - Accent4 5 4 4 4" xfId="46151" xr:uid="{00000000-0005-0000-0000-0000B2440000}"/>
    <cellStyle name="20% - Accent4 5 4 5" xfId="4090" xr:uid="{00000000-0005-0000-0000-0000B3440000}"/>
    <cellStyle name="20% - Accent4 5 4 5 2" xfId="17249" xr:uid="{00000000-0005-0000-0000-0000B4440000}"/>
    <cellStyle name="20% - Accent4 5 4 5 2 2" xfId="54587" xr:uid="{00000000-0005-0000-0000-0000B5440000}"/>
    <cellStyle name="20% - Accent4 5 4 5 3" xfId="29747" xr:uid="{00000000-0005-0000-0000-0000B6440000}"/>
    <cellStyle name="20% - Accent4 5 4 5 4" xfId="41428" xr:uid="{00000000-0005-0000-0000-0000B7440000}"/>
    <cellStyle name="20% - Accent4 5 4 6" xfId="13537" xr:uid="{00000000-0005-0000-0000-0000B8440000}"/>
    <cellStyle name="20% - Accent4 5 4 6 2" xfId="50875" xr:uid="{00000000-0005-0000-0000-0000B9440000}"/>
    <cellStyle name="20% - Accent4 5 4 7" xfId="26865" xr:uid="{00000000-0005-0000-0000-0000BA440000}"/>
    <cellStyle name="20% - Accent4 5 4 8" xfId="37714" xr:uid="{00000000-0005-0000-0000-0000BB440000}"/>
    <cellStyle name="20% - Accent4 5 5" xfId="795" xr:uid="{00000000-0005-0000-0000-0000BC440000}"/>
    <cellStyle name="20% - Accent4 5 5 2" xfId="1977" xr:uid="{00000000-0005-0000-0000-0000BD440000}"/>
    <cellStyle name="20% - Accent4 5 5 2 2" xfId="8051" xr:uid="{00000000-0005-0000-0000-0000BE440000}"/>
    <cellStyle name="20% - Accent4 5 5 2 2 2" xfId="12774" xr:uid="{00000000-0005-0000-0000-0000BF440000}"/>
    <cellStyle name="20% - Accent4 5 5 2 2 2 2" xfId="25933" xr:uid="{00000000-0005-0000-0000-0000C0440000}"/>
    <cellStyle name="20% - Accent4 5 5 2 2 2 2 2" xfId="63271" xr:uid="{00000000-0005-0000-0000-0000C1440000}"/>
    <cellStyle name="20% - Accent4 5 5 2 2 2 3" xfId="50112" xr:uid="{00000000-0005-0000-0000-0000C2440000}"/>
    <cellStyle name="20% - Accent4 5 5 2 2 3" xfId="21210" xr:uid="{00000000-0005-0000-0000-0000C3440000}"/>
    <cellStyle name="20% - Accent4 5 5 2 2 3 2" xfId="58548" xr:uid="{00000000-0005-0000-0000-0000C4440000}"/>
    <cellStyle name="20% - Accent4 5 5 2 2 4" xfId="34229" xr:uid="{00000000-0005-0000-0000-0000C5440000}"/>
    <cellStyle name="20% - Accent4 5 5 2 2 5" xfId="45389" xr:uid="{00000000-0005-0000-0000-0000C6440000}"/>
    <cellStyle name="20% - Accent4 5 5 2 3" xfId="10414" xr:uid="{00000000-0005-0000-0000-0000C7440000}"/>
    <cellStyle name="20% - Accent4 5 5 2 3 2" xfId="23573" xr:uid="{00000000-0005-0000-0000-0000C8440000}"/>
    <cellStyle name="20% - Accent4 5 5 2 3 2 2" xfId="60911" xr:uid="{00000000-0005-0000-0000-0000C9440000}"/>
    <cellStyle name="20% - Accent4 5 5 2 3 3" xfId="36941" xr:uid="{00000000-0005-0000-0000-0000CA440000}"/>
    <cellStyle name="20% - Accent4 5 5 2 3 4" xfId="47752" xr:uid="{00000000-0005-0000-0000-0000CB440000}"/>
    <cellStyle name="20% - Accent4 5 5 2 4" xfId="5691" xr:uid="{00000000-0005-0000-0000-0000CC440000}"/>
    <cellStyle name="20% - Accent4 5 5 2 4 2" xfId="18850" xr:uid="{00000000-0005-0000-0000-0000CD440000}"/>
    <cellStyle name="20% - Accent4 5 5 2 4 2 2" xfId="56188" xr:uid="{00000000-0005-0000-0000-0000CE440000}"/>
    <cellStyle name="20% - Accent4 5 5 2 4 3" xfId="31517" xr:uid="{00000000-0005-0000-0000-0000CF440000}"/>
    <cellStyle name="20% - Accent4 5 5 2 4 4" xfId="43029" xr:uid="{00000000-0005-0000-0000-0000D0440000}"/>
    <cellStyle name="20% - Accent4 5 5 2 5" xfId="15138" xr:uid="{00000000-0005-0000-0000-0000D1440000}"/>
    <cellStyle name="20% - Accent4 5 5 2 5 2" xfId="52476" xr:uid="{00000000-0005-0000-0000-0000D2440000}"/>
    <cellStyle name="20% - Accent4 5 5 2 6" xfId="28635" xr:uid="{00000000-0005-0000-0000-0000D3440000}"/>
    <cellStyle name="20% - Accent4 5 5 2 7" xfId="39315" xr:uid="{00000000-0005-0000-0000-0000D4440000}"/>
    <cellStyle name="20% - Accent4 5 5 3" xfId="3326" xr:uid="{00000000-0005-0000-0000-0000D5440000}"/>
    <cellStyle name="20% - Accent4 5 5 3 2" xfId="11594" xr:uid="{00000000-0005-0000-0000-0000D6440000}"/>
    <cellStyle name="20% - Accent4 5 5 3 2 2" xfId="24753" xr:uid="{00000000-0005-0000-0000-0000D7440000}"/>
    <cellStyle name="20% - Accent4 5 5 3 2 2 2" xfId="62091" xr:uid="{00000000-0005-0000-0000-0000D8440000}"/>
    <cellStyle name="20% - Accent4 5 5 3 2 3" xfId="48932" xr:uid="{00000000-0005-0000-0000-0000D9440000}"/>
    <cellStyle name="20% - Accent4 5 5 3 3" xfId="6871" xr:uid="{00000000-0005-0000-0000-0000DA440000}"/>
    <cellStyle name="20% - Accent4 5 5 3 3 2" xfId="20030" xr:uid="{00000000-0005-0000-0000-0000DB440000}"/>
    <cellStyle name="20% - Accent4 5 5 3 3 2 2" xfId="57368" xr:uid="{00000000-0005-0000-0000-0000DC440000}"/>
    <cellStyle name="20% - Accent4 5 5 3 3 3" xfId="44209" xr:uid="{00000000-0005-0000-0000-0000DD440000}"/>
    <cellStyle name="20% - Accent4 5 5 3 4" xfId="16487" xr:uid="{00000000-0005-0000-0000-0000DE440000}"/>
    <cellStyle name="20% - Accent4 5 5 3 4 2" xfId="53825" xr:uid="{00000000-0005-0000-0000-0000DF440000}"/>
    <cellStyle name="20% - Accent4 5 5 3 5" xfId="32880" xr:uid="{00000000-0005-0000-0000-0000E0440000}"/>
    <cellStyle name="20% - Accent4 5 5 3 6" xfId="40664" xr:uid="{00000000-0005-0000-0000-0000E1440000}"/>
    <cellStyle name="20% - Accent4 5 5 4" xfId="9234" xr:uid="{00000000-0005-0000-0000-0000E2440000}"/>
    <cellStyle name="20% - Accent4 5 5 4 2" xfId="22393" xr:uid="{00000000-0005-0000-0000-0000E3440000}"/>
    <cellStyle name="20% - Accent4 5 5 4 2 2" xfId="59731" xr:uid="{00000000-0005-0000-0000-0000E4440000}"/>
    <cellStyle name="20% - Accent4 5 5 4 3" xfId="35592" xr:uid="{00000000-0005-0000-0000-0000E5440000}"/>
    <cellStyle name="20% - Accent4 5 5 4 4" xfId="46572" xr:uid="{00000000-0005-0000-0000-0000E6440000}"/>
    <cellStyle name="20% - Accent4 5 5 5" xfId="4511" xr:uid="{00000000-0005-0000-0000-0000E7440000}"/>
    <cellStyle name="20% - Accent4 5 5 5 2" xfId="17670" xr:uid="{00000000-0005-0000-0000-0000E8440000}"/>
    <cellStyle name="20% - Accent4 5 5 5 2 2" xfId="55008" xr:uid="{00000000-0005-0000-0000-0000E9440000}"/>
    <cellStyle name="20% - Accent4 5 5 5 3" xfId="30168" xr:uid="{00000000-0005-0000-0000-0000EA440000}"/>
    <cellStyle name="20% - Accent4 5 5 5 4" xfId="41849" xr:uid="{00000000-0005-0000-0000-0000EB440000}"/>
    <cellStyle name="20% - Accent4 5 5 6" xfId="13958" xr:uid="{00000000-0005-0000-0000-0000EC440000}"/>
    <cellStyle name="20% - Accent4 5 5 6 2" xfId="51296" xr:uid="{00000000-0005-0000-0000-0000ED440000}"/>
    <cellStyle name="20% - Accent4 5 5 7" xfId="27286" xr:uid="{00000000-0005-0000-0000-0000EE440000}"/>
    <cellStyle name="20% - Accent4 5 5 8" xfId="38135" xr:uid="{00000000-0005-0000-0000-0000EF440000}"/>
    <cellStyle name="20% - Accent4 5 6" xfId="964" xr:uid="{00000000-0005-0000-0000-0000F0440000}"/>
    <cellStyle name="20% - Accent4 5 6 2" xfId="2146" xr:uid="{00000000-0005-0000-0000-0000F1440000}"/>
    <cellStyle name="20% - Accent4 5 6 2 2" xfId="8220" xr:uid="{00000000-0005-0000-0000-0000F2440000}"/>
    <cellStyle name="20% - Accent4 5 6 2 2 2" xfId="12943" xr:uid="{00000000-0005-0000-0000-0000F3440000}"/>
    <cellStyle name="20% - Accent4 5 6 2 2 2 2" xfId="26102" xr:uid="{00000000-0005-0000-0000-0000F4440000}"/>
    <cellStyle name="20% - Accent4 5 6 2 2 2 2 2" xfId="63440" xr:uid="{00000000-0005-0000-0000-0000F5440000}"/>
    <cellStyle name="20% - Accent4 5 6 2 2 2 3" xfId="50281" xr:uid="{00000000-0005-0000-0000-0000F6440000}"/>
    <cellStyle name="20% - Accent4 5 6 2 2 3" xfId="21379" xr:uid="{00000000-0005-0000-0000-0000F7440000}"/>
    <cellStyle name="20% - Accent4 5 6 2 2 3 2" xfId="58717" xr:uid="{00000000-0005-0000-0000-0000F8440000}"/>
    <cellStyle name="20% - Accent4 5 6 2 2 4" xfId="34398" xr:uid="{00000000-0005-0000-0000-0000F9440000}"/>
    <cellStyle name="20% - Accent4 5 6 2 2 5" xfId="45558" xr:uid="{00000000-0005-0000-0000-0000FA440000}"/>
    <cellStyle name="20% - Accent4 5 6 2 3" xfId="10583" xr:uid="{00000000-0005-0000-0000-0000FB440000}"/>
    <cellStyle name="20% - Accent4 5 6 2 3 2" xfId="23742" xr:uid="{00000000-0005-0000-0000-0000FC440000}"/>
    <cellStyle name="20% - Accent4 5 6 2 3 2 2" xfId="61080" xr:uid="{00000000-0005-0000-0000-0000FD440000}"/>
    <cellStyle name="20% - Accent4 5 6 2 3 3" xfId="37110" xr:uid="{00000000-0005-0000-0000-0000FE440000}"/>
    <cellStyle name="20% - Accent4 5 6 2 3 4" xfId="47921" xr:uid="{00000000-0005-0000-0000-0000FF440000}"/>
    <cellStyle name="20% - Accent4 5 6 2 4" xfId="5860" xr:uid="{00000000-0005-0000-0000-000000450000}"/>
    <cellStyle name="20% - Accent4 5 6 2 4 2" xfId="19019" xr:uid="{00000000-0005-0000-0000-000001450000}"/>
    <cellStyle name="20% - Accent4 5 6 2 4 2 2" xfId="56357" xr:uid="{00000000-0005-0000-0000-000002450000}"/>
    <cellStyle name="20% - Accent4 5 6 2 4 3" xfId="31686" xr:uid="{00000000-0005-0000-0000-000003450000}"/>
    <cellStyle name="20% - Accent4 5 6 2 4 4" xfId="43198" xr:uid="{00000000-0005-0000-0000-000004450000}"/>
    <cellStyle name="20% - Accent4 5 6 2 5" xfId="15307" xr:uid="{00000000-0005-0000-0000-000005450000}"/>
    <cellStyle name="20% - Accent4 5 6 2 5 2" xfId="52645" xr:uid="{00000000-0005-0000-0000-000006450000}"/>
    <cellStyle name="20% - Accent4 5 6 2 6" xfId="28804" xr:uid="{00000000-0005-0000-0000-000007450000}"/>
    <cellStyle name="20% - Accent4 5 6 2 7" xfId="39484" xr:uid="{00000000-0005-0000-0000-000008450000}"/>
    <cellStyle name="20% - Accent4 5 6 3" xfId="3495" xr:uid="{00000000-0005-0000-0000-000009450000}"/>
    <cellStyle name="20% - Accent4 5 6 3 2" xfId="11763" xr:uid="{00000000-0005-0000-0000-00000A450000}"/>
    <cellStyle name="20% - Accent4 5 6 3 2 2" xfId="24922" xr:uid="{00000000-0005-0000-0000-00000B450000}"/>
    <cellStyle name="20% - Accent4 5 6 3 2 2 2" xfId="62260" xr:uid="{00000000-0005-0000-0000-00000C450000}"/>
    <cellStyle name="20% - Accent4 5 6 3 2 3" xfId="49101" xr:uid="{00000000-0005-0000-0000-00000D450000}"/>
    <cellStyle name="20% - Accent4 5 6 3 3" xfId="7040" xr:uid="{00000000-0005-0000-0000-00000E450000}"/>
    <cellStyle name="20% - Accent4 5 6 3 3 2" xfId="20199" xr:uid="{00000000-0005-0000-0000-00000F450000}"/>
    <cellStyle name="20% - Accent4 5 6 3 3 2 2" xfId="57537" xr:uid="{00000000-0005-0000-0000-000010450000}"/>
    <cellStyle name="20% - Accent4 5 6 3 3 3" xfId="44378" xr:uid="{00000000-0005-0000-0000-000011450000}"/>
    <cellStyle name="20% - Accent4 5 6 3 4" xfId="16656" xr:uid="{00000000-0005-0000-0000-000012450000}"/>
    <cellStyle name="20% - Accent4 5 6 3 4 2" xfId="53994" xr:uid="{00000000-0005-0000-0000-000013450000}"/>
    <cellStyle name="20% - Accent4 5 6 3 5" xfId="33049" xr:uid="{00000000-0005-0000-0000-000014450000}"/>
    <cellStyle name="20% - Accent4 5 6 3 6" xfId="40833" xr:uid="{00000000-0005-0000-0000-000015450000}"/>
    <cellStyle name="20% - Accent4 5 6 4" xfId="9403" xr:uid="{00000000-0005-0000-0000-000016450000}"/>
    <cellStyle name="20% - Accent4 5 6 4 2" xfId="22562" xr:uid="{00000000-0005-0000-0000-000017450000}"/>
    <cellStyle name="20% - Accent4 5 6 4 2 2" xfId="59900" xr:uid="{00000000-0005-0000-0000-000018450000}"/>
    <cellStyle name="20% - Accent4 5 6 4 3" xfId="35761" xr:uid="{00000000-0005-0000-0000-000019450000}"/>
    <cellStyle name="20% - Accent4 5 6 4 4" xfId="46741" xr:uid="{00000000-0005-0000-0000-00001A450000}"/>
    <cellStyle name="20% - Accent4 5 6 5" xfId="4680" xr:uid="{00000000-0005-0000-0000-00001B450000}"/>
    <cellStyle name="20% - Accent4 5 6 5 2" xfId="17839" xr:uid="{00000000-0005-0000-0000-00001C450000}"/>
    <cellStyle name="20% - Accent4 5 6 5 2 2" xfId="55177" xr:uid="{00000000-0005-0000-0000-00001D450000}"/>
    <cellStyle name="20% - Accent4 5 6 5 3" xfId="30337" xr:uid="{00000000-0005-0000-0000-00001E450000}"/>
    <cellStyle name="20% - Accent4 5 6 5 4" xfId="42018" xr:uid="{00000000-0005-0000-0000-00001F450000}"/>
    <cellStyle name="20% - Accent4 5 6 6" xfId="14127" xr:uid="{00000000-0005-0000-0000-000020450000}"/>
    <cellStyle name="20% - Accent4 5 6 6 2" xfId="51465" xr:uid="{00000000-0005-0000-0000-000021450000}"/>
    <cellStyle name="20% - Accent4 5 6 7" xfId="27455" xr:uid="{00000000-0005-0000-0000-000022450000}"/>
    <cellStyle name="20% - Accent4 5 6 8" xfId="38304" xr:uid="{00000000-0005-0000-0000-000023450000}"/>
    <cellStyle name="20% - Accent4 5 7" xfId="1135" xr:uid="{00000000-0005-0000-0000-000024450000}"/>
    <cellStyle name="20% - Accent4 5 7 2" xfId="2315" xr:uid="{00000000-0005-0000-0000-000025450000}"/>
    <cellStyle name="20% - Accent4 5 7 2 2" xfId="8389" xr:uid="{00000000-0005-0000-0000-000026450000}"/>
    <cellStyle name="20% - Accent4 5 7 2 2 2" xfId="13112" xr:uid="{00000000-0005-0000-0000-000027450000}"/>
    <cellStyle name="20% - Accent4 5 7 2 2 2 2" xfId="26271" xr:uid="{00000000-0005-0000-0000-000028450000}"/>
    <cellStyle name="20% - Accent4 5 7 2 2 2 2 2" xfId="63609" xr:uid="{00000000-0005-0000-0000-000029450000}"/>
    <cellStyle name="20% - Accent4 5 7 2 2 2 3" xfId="50450" xr:uid="{00000000-0005-0000-0000-00002A450000}"/>
    <cellStyle name="20% - Accent4 5 7 2 2 3" xfId="21548" xr:uid="{00000000-0005-0000-0000-00002B450000}"/>
    <cellStyle name="20% - Accent4 5 7 2 2 3 2" xfId="58886" xr:uid="{00000000-0005-0000-0000-00002C450000}"/>
    <cellStyle name="20% - Accent4 5 7 2 2 4" xfId="34567" xr:uid="{00000000-0005-0000-0000-00002D450000}"/>
    <cellStyle name="20% - Accent4 5 7 2 2 5" xfId="45727" xr:uid="{00000000-0005-0000-0000-00002E450000}"/>
    <cellStyle name="20% - Accent4 5 7 2 3" xfId="10752" xr:uid="{00000000-0005-0000-0000-00002F450000}"/>
    <cellStyle name="20% - Accent4 5 7 2 3 2" xfId="23911" xr:uid="{00000000-0005-0000-0000-000030450000}"/>
    <cellStyle name="20% - Accent4 5 7 2 3 2 2" xfId="61249" xr:uid="{00000000-0005-0000-0000-000031450000}"/>
    <cellStyle name="20% - Accent4 5 7 2 3 3" xfId="37279" xr:uid="{00000000-0005-0000-0000-000032450000}"/>
    <cellStyle name="20% - Accent4 5 7 2 3 4" xfId="48090" xr:uid="{00000000-0005-0000-0000-000033450000}"/>
    <cellStyle name="20% - Accent4 5 7 2 4" xfId="6029" xr:uid="{00000000-0005-0000-0000-000034450000}"/>
    <cellStyle name="20% - Accent4 5 7 2 4 2" xfId="19188" xr:uid="{00000000-0005-0000-0000-000035450000}"/>
    <cellStyle name="20% - Accent4 5 7 2 4 2 2" xfId="56526" xr:uid="{00000000-0005-0000-0000-000036450000}"/>
    <cellStyle name="20% - Accent4 5 7 2 4 3" xfId="31855" xr:uid="{00000000-0005-0000-0000-000037450000}"/>
    <cellStyle name="20% - Accent4 5 7 2 4 4" xfId="43367" xr:uid="{00000000-0005-0000-0000-000038450000}"/>
    <cellStyle name="20% - Accent4 5 7 2 5" xfId="15476" xr:uid="{00000000-0005-0000-0000-000039450000}"/>
    <cellStyle name="20% - Accent4 5 7 2 5 2" xfId="52814" xr:uid="{00000000-0005-0000-0000-00003A450000}"/>
    <cellStyle name="20% - Accent4 5 7 2 6" xfId="28973" xr:uid="{00000000-0005-0000-0000-00003B450000}"/>
    <cellStyle name="20% - Accent4 5 7 2 7" xfId="39653" xr:uid="{00000000-0005-0000-0000-00003C450000}"/>
    <cellStyle name="20% - Accent4 5 7 3" xfId="3664" xr:uid="{00000000-0005-0000-0000-00003D450000}"/>
    <cellStyle name="20% - Accent4 5 7 3 2" xfId="11932" xr:uid="{00000000-0005-0000-0000-00003E450000}"/>
    <cellStyle name="20% - Accent4 5 7 3 2 2" xfId="25091" xr:uid="{00000000-0005-0000-0000-00003F450000}"/>
    <cellStyle name="20% - Accent4 5 7 3 2 2 2" xfId="62429" xr:uid="{00000000-0005-0000-0000-000040450000}"/>
    <cellStyle name="20% - Accent4 5 7 3 2 3" xfId="49270" xr:uid="{00000000-0005-0000-0000-000041450000}"/>
    <cellStyle name="20% - Accent4 5 7 3 3" xfId="7209" xr:uid="{00000000-0005-0000-0000-000042450000}"/>
    <cellStyle name="20% - Accent4 5 7 3 3 2" xfId="20368" xr:uid="{00000000-0005-0000-0000-000043450000}"/>
    <cellStyle name="20% - Accent4 5 7 3 3 2 2" xfId="57706" xr:uid="{00000000-0005-0000-0000-000044450000}"/>
    <cellStyle name="20% - Accent4 5 7 3 3 3" xfId="44547" xr:uid="{00000000-0005-0000-0000-000045450000}"/>
    <cellStyle name="20% - Accent4 5 7 3 4" xfId="16825" xr:uid="{00000000-0005-0000-0000-000046450000}"/>
    <cellStyle name="20% - Accent4 5 7 3 4 2" xfId="54163" xr:uid="{00000000-0005-0000-0000-000047450000}"/>
    <cellStyle name="20% - Accent4 5 7 3 5" xfId="33218" xr:uid="{00000000-0005-0000-0000-000048450000}"/>
    <cellStyle name="20% - Accent4 5 7 3 6" xfId="41002" xr:uid="{00000000-0005-0000-0000-000049450000}"/>
    <cellStyle name="20% - Accent4 5 7 4" xfId="9572" xr:uid="{00000000-0005-0000-0000-00004A450000}"/>
    <cellStyle name="20% - Accent4 5 7 4 2" xfId="22731" xr:uid="{00000000-0005-0000-0000-00004B450000}"/>
    <cellStyle name="20% - Accent4 5 7 4 2 2" xfId="60069" xr:uid="{00000000-0005-0000-0000-00004C450000}"/>
    <cellStyle name="20% - Accent4 5 7 4 3" xfId="35930" xr:uid="{00000000-0005-0000-0000-00004D450000}"/>
    <cellStyle name="20% - Accent4 5 7 4 4" xfId="46910" xr:uid="{00000000-0005-0000-0000-00004E450000}"/>
    <cellStyle name="20% - Accent4 5 7 5" xfId="4849" xr:uid="{00000000-0005-0000-0000-00004F450000}"/>
    <cellStyle name="20% - Accent4 5 7 5 2" xfId="18008" xr:uid="{00000000-0005-0000-0000-000050450000}"/>
    <cellStyle name="20% - Accent4 5 7 5 2 2" xfId="55346" xr:uid="{00000000-0005-0000-0000-000051450000}"/>
    <cellStyle name="20% - Accent4 5 7 5 3" xfId="30506" xr:uid="{00000000-0005-0000-0000-000052450000}"/>
    <cellStyle name="20% - Accent4 5 7 5 4" xfId="42187" xr:uid="{00000000-0005-0000-0000-000053450000}"/>
    <cellStyle name="20% - Accent4 5 7 6" xfId="14296" xr:uid="{00000000-0005-0000-0000-000054450000}"/>
    <cellStyle name="20% - Accent4 5 7 6 2" xfId="51634" xr:uid="{00000000-0005-0000-0000-000055450000}"/>
    <cellStyle name="20% - Accent4 5 7 7" xfId="27624" xr:uid="{00000000-0005-0000-0000-000056450000}"/>
    <cellStyle name="20% - Accent4 5 7 8" xfId="38473" xr:uid="{00000000-0005-0000-0000-000057450000}"/>
    <cellStyle name="20% - Accent4 5 8" xfId="1247" xr:uid="{00000000-0005-0000-0000-000058450000}"/>
    <cellStyle name="20% - Accent4 5 8 2" xfId="2596" xr:uid="{00000000-0005-0000-0000-000059450000}"/>
    <cellStyle name="20% - Accent4 5 8 2 2" xfId="12044" xr:uid="{00000000-0005-0000-0000-00005A450000}"/>
    <cellStyle name="20% - Accent4 5 8 2 2 2" xfId="25203" xr:uid="{00000000-0005-0000-0000-00005B450000}"/>
    <cellStyle name="20% - Accent4 5 8 2 2 2 2" xfId="62541" xr:uid="{00000000-0005-0000-0000-00005C450000}"/>
    <cellStyle name="20% - Accent4 5 8 2 2 3" xfId="33499" xr:uid="{00000000-0005-0000-0000-00005D450000}"/>
    <cellStyle name="20% - Accent4 5 8 2 2 4" xfId="49382" xr:uid="{00000000-0005-0000-0000-00005E450000}"/>
    <cellStyle name="20% - Accent4 5 8 2 3" xfId="7321" xr:uid="{00000000-0005-0000-0000-00005F450000}"/>
    <cellStyle name="20% - Accent4 5 8 2 3 2" xfId="20480" xr:uid="{00000000-0005-0000-0000-000060450000}"/>
    <cellStyle name="20% - Accent4 5 8 2 3 2 2" xfId="57818" xr:uid="{00000000-0005-0000-0000-000061450000}"/>
    <cellStyle name="20% - Accent4 5 8 2 3 3" xfId="36211" xr:uid="{00000000-0005-0000-0000-000062450000}"/>
    <cellStyle name="20% - Accent4 5 8 2 3 4" xfId="44659" xr:uid="{00000000-0005-0000-0000-000063450000}"/>
    <cellStyle name="20% - Accent4 5 8 2 4" xfId="15757" xr:uid="{00000000-0005-0000-0000-000064450000}"/>
    <cellStyle name="20% - Accent4 5 8 2 4 2" xfId="30787" xr:uid="{00000000-0005-0000-0000-000065450000}"/>
    <cellStyle name="20% - Accent4 5 8 2 4 3" xfId="53095" xr:uid="{00000000-0005-0000-0000-000066450000}"/>
    <cellStyle name="20% - Accent4 5 8 2 5" xfId="27905" xr:uid="{00000000-0005-0000-0000-000067450000}"/>
    <cellStyle name="20% - Accent4 5 8 2 6" xfId="39934" xr:uid="{00000000-0005-0000-0000-000068450000}"/>
    <cellStyle name="20% - Accent4 5 8 3" xfId="9684" xr:uid="{00000000-0005-0000-0000-000069450000}"/>
    <cellStyle name="20% - Accent4 5 8 3 2" xfId="22843" xr:uid="{00000000-0005-0000-0000-00006A450000}"/>
    <cellStyle name="20% - Accent4 5 8 3 2 2" xfId="60181" xr:uid="{00000000-0005-0000-0000-00006B450000}"/>
    <cellStyle name="20% - Accent4 5 8 3 3" xfId="32150" xr:uid="{00000000-0005-0000-0000-00006C450000}"/>
    <cellStyle name="20% - Accent4 5 8 3 4" xfId="47022" xr:uid="{00000000-0005-0000-0000-00006D450000}"/>
    <cellStyle name="20% - Accent4 5 8 4" xfId="4961" xr:uid="{00000000-0005-0000-0000-00006E450000}"/>
    <cellStyle name="20% - Accent4 5 8 4 2" xfId="18120" xr:uid="{00000000-0005-0000-0000-00006F450000}"/>
    <cellStyle name="20% - Accent4 5 8 4 2 2" xfId="55458" xr:uid="{00000000-0005-0000-0000-000070450000}"/>
    <cellStyle name="20% - Accent4 5 8 4 3" xfId="34862" xr:uid="{00000000-0005-0000-0000-000071450000}"/>
    <cellStyle name="20% - Accent4 5 8 4 4" xfId="42299" xr:uid="{00000000-0005-0000-0000-000072450000}"/>
    <cellStyle name="20% - Accent4 5 8 5" xfId="14408" xr:uid="{00000000-0005-0000-0000-000073450000}"/>
    <cellStyle name="20% - Accent4 5 8 5 2" xfId="29438" xr:uid="{00000000-0005-0000-0000-000074450000}"/>
    <cellStyle name="20% - Accent4 5 8 5 3" xfId="51746" xr:uid="{00000000-0005-0000-0000-000075450000}"/>
    <cellStyle name="20% - Accent4 5 8 6" xfId="26556" xr:uid="{00000000-0005-0000-0000-000076450000}"/>
    <cellStyle name="20% - Accent4 5 8 7" xfId="38585" xr:uid="{00000000-0005-0000-0000-000077450000}"/>
    <cellStyle name="20% - Accent4 5 9" xfId="2484" xr:uid="{00000000-0005-0000-0000-000078450000}"/>
    <cellStyle name="20% - Accent4 5 9 2" xfId="10864" xr:uid="{00000000-0005-0000-0000-000079450000}"/>
    <cellStyle name="20% - Accent4 5 9 2 2" xfId="24023" xr:uid="{00000000-0005-0000-0000-00007A450000}"/>
    <cellStyle name="20% - Accent4 5 9 2 2 2" xfId="61361" xr:uid="{00000000-0005-0000-0000-00007B450000}"/>
    <cellStyle name="20% - Accent4 5 9 2 3" xfId="33387" xr:uid="{00000000-0005-0000-0000-00007C450000}"/>
    <cellStyle name="20% - Accent4 5 9 2 4" xfId="48202" xr:uid="{00000000-0005-0000-0000-00007D450000}"/>
    <cellStyle name="20% - Accent4 5 9 3" xfId="6141" xr:uid="{00000000-0005-0000-0000-00007E450000}"/>
    <cellStyle name="20% - Accent4 5 9 3 2" xfId="19300" xr:uid="{00000000-0005-0000-0000-00007F450000}"/>
    <cellStyle name="20% - Accent4 5 9 3 2 2" xfId="56638" xr:uid="{00000000-0005-0000-0000-000080450000}"/>
    <cellStyle name="20% - Accent4 5 9 3 3" xfId="36099" xr:uid="{00000000-0005-0000-0000-000081450000}"/>
    <cellStyle name="20% - Accent4 5 9 3 4" xfId="43479" xr:uid="{00000000-0005-0000-0000-000082450000}"/>
    <cellStyle name="20% - Accent4 5 9 4" xfId="15645" xr:uid="{00000000-0005-0000-0000-000083450000}"/>
    <cellStyle name="20% - Accent4 5 9 4 2" xfId="30675" xr:uid="{00000000-0005-0000-0000-000084450000}"/>
    <cellStyle name="20% - Accent4 5 9 4 3" xfId="52983" xr:uid="{00000000-0005-0000-0000-000085450000}"/>
    <cellStyle name="20% - Accent4 5 9 5" xfId="27793" xr:uid="{00000000-0005-0000-0000-000086450000}"/>
    <cellStyle name="20% - Accent4 5 9 6" xfId="39822" xr:uid="{00000000-0005-0000-0000-000087450000}"/>
    <cellStyle name="20% - Accent4 6" xfId="261" xr:uid="{00000000-0005-0000-0000-000088450000}"/>
    <cellStyle name="20% - Accent4 6 2" xfId="682" xr:uid="{00000000-0005-0000-0000-000089450000}"/>
    <cellStyle name="20% - Accent4 6 2 2" xfId="1864" xr:uid="{00000000-0005-0000-0000-00008A450000}"/>
    <cellStyle name="20% - Accent4 6 2 2 2" xfId="7938" xr:uid="{00000000-0005-0000-0000-00008B450000}"/>
    <cellStyle name="20% - Accent4 6 2 2 2 2" xfId="12661" xr:uid="{00000000-0005-0000-0000-00008C450000}"/>
    <cellStyle name="20% - Accent4 6 2 2 2 2 2" xfId="25820" xr:uid="{00000000-0005-0000-0000-00008D450000}"/>
    <cellStyle name="20% - Accent4 6 2 2 2 2 2 2" xfId="63158" xr:uid="{00000000-0005-0000-0000-00008E450000}"/>
    <cellStyle name="20% - Accent4 6 2 2 2 2 3" xfId="49999" xr:uid="{00000000-0005-0000-0000-00008F450000}"/>
    <cellStyle name="20% - Accent4 6 2 2 2 3" xfId="21097" xr:uid="{00000000-0005-0000-0000-000090450000}"/>
    <cellStyle name="20% - Accent4 6 2 2 2 3 2" xfId="58435" xr:uid="{00000000-0005-0000-0000-000091450000}"/>
    <cellStyle name="20% - Accent4 6 2 2 2 4" xfId="34116" xr:uid="{00000000-0005-0000-0000-000092450000}"/>
    <cellStyle name="20% - Accent4 6 2 2 2 5" xfId="45276" xr:uid="{00000000-0005-0000-0000-000093450000}"/>
    <cellStyle name="20% - Accent4 6 2 2 3" xfId="10301" xr:uid="{00000000-0005-0000-0000-000094450000}"/>
    <cellStyle name="20% - Accent4 6 2 2 3 2" xfId="23460" xr:uid="{00000000-0005-0000-0000-000095450000}"/>
    <cellStyle name="20% - Accent4 6 2 2 3 2 2" xfId="60798" xr:uid="{00000000-0005-0000-0000-000096450000}"/>
    <cellStyle name="20% - Accent4 6 2 2 3 3" xfId="36828" xr:uid="{00000000-0005-0000-0000-000097450000}"/>
    <cellStyle name="20% - Accent4 6 2 2 3 4" xfId="47639" xr:uid="{00000000-0005-0000-0000-000098450000}"/>
    <cellStyle name="20% - Accent4 6 2 2 4" xfId="5578" xr:uid="{00000000-0005-0000-0000-000099450000}"/>
    <cellStyle name="20% - Accent4 6 2 2 4 2" xfId="18737" xr:uid="{00000000-0005-0000-0000-00009A450000}"/>
    <cellStyle name="20% - Accent4 6 2 2 4 2 2" xfId="56075" xr:uid="{00000000-0005-0000-0000-00009B450000}"/>
    <cellStyle name="20% - Accent4 6 2 2 4 3" xfId="31404" xr:uid="{00000000-0005-0000-0000-00009C450000}"/>
    <cellStyle name="20% - Accent4 6 2 2 4 4" xfId="42916" xr:uid="{00000000-0005-0000-0000-00009D450000}"/>
    <cellStyle name="20% - Accent4 6 2 2 5" xfId="15025" xr:uid="{00000000-0005-0000-0000-00009E450000}"/>
    <cellStyle name="20% - Accent4 6 2 2 5 2" xfId="52363" xr:uid="{00000000-0005-0000-0000-00009F450000}"/>
    <cellStyle name="20% - Accent4 6 2 2 6" xfId="28522" xr:uid="{00000000-0005-0000-0000-0000A0450000}"/>
    <cellStyle name="20% - Accent4 6 2 2 7" xfId="39202" xr:uid="{00000000-0005-0000-0000-0000A1450000}"/>
    <cellStyle name="20% - Accent4 6 2 3" xfId="3213" xr:uid="{00000000-0005-0000-0000-0000A2450000}"/>
    <cellStyle name="20% - Accent4 6 2 3 2" xfId="11481" xr:uid="{00000000-0005-0000-0000-0000A3450000}"/>
    <cellStyle name="20% - Accent4 6 2 3 2 2" xfId="24640" xr:uid="{00000000-0005-0000-0000-0000A4450000}"/>
    <cellStyle name="20% - Accent4 6 2 3 2 2 2" xfId="61978" xr:uid="{00000000-0005-0000-0000-0000A5450000}"/>
    <cellStyle name="20% - Accent4 6 2 3 2 3" xfId="48819" xr:uid="{00000000-0005-0000-0000-0000A6450000}"/>
    <cellStyle name="20% - Accent4 6 2 3 3" xfId="6758" xr:uid="{00000000-0005-0000-0000-0000A7450000}"/>
    <cellStyle name="20% - Accent4 6 2 3 3 2" xfId="19917" xr:uid="{00000000-0005-0000-0000-0000A8450000}"/>
    <cellStyle name="20% - Accent4 6 2 3 3 2 2" xfId="57255" xr:uid="{00000000-0005-0000-0000-0000A9450000}"/>
    <cellStyle name="20% - Accent4 6 2 3 3 3" xfId="44096" xr:uid="{00000000-0005-0000-0000-0000AA450000}"/>
    <cellStyle name="20% - Accent4 6 2 3 4" xfId="16374" xr:uid="{00000000-0005-0000-0000-0000AB450000}"/>
    <cellStyle name="20% - Accent4 6 2 3 4 2" xfId="53712" xr:uid="{00000000-0005-0000-0000-0000AC450000}"/>
    <cellStyle name="20% - Accent4 6 2 3 5" xfId="32767" xr:uid="{00000000-0005-0000-0000-0000AD450000}"/>
    <cellStyle name="20% - Accent4 6 2 3 6" xfId="40551" xr:uid="{00000000-0005-0000-0000-0000AE450000}"/>
    <cellStyle name="20% - Accent4 6 2 4" xfId="9121" xr:uid="{00000000-0005-0000-0000-0000AF450000}"/>
    <cellStyle name="20% - Accent4 6 2 4 2" xfId="22280" xr:uid="{00000000-0005-0000-0000-0000B0450000}"/>
    <cellStyle name="20% - Accent4 6 2 4 2 2" xfId="59618" xr:uid="{00000000-0005-0000-0000-0000B1450000}"/>
    <cellStyle name="20% - Accent4 6 2 4 3" xfId="35479" xr:uid="{00000000-0005-0000-0000-0000B2450000}"/>
    <cellStyle name="20% - Accent4 6 2 4 4" xfId="46459" xr:uid="{00000000-0005-0000-0000-0000B3450000}"/>
    <cellStyle name="20% - Accent4 6 2 5" xfId="4398" xr:uid="{00000000-0005-0000-0000-0000B4450000}"/>
    <cellStyle name="20% - Accent4 6 2 5 2" xfId="17557" xr:uid="{00000000-0005-0000-0000-0000B5450000}"/>
    <cellStyle name="20% - Accent4 6 2 5 2 2" xfId="54895" xr:uid="{00000000-0005-0000-0000-0000B6450000}"/>
    <cellStyle name="20% - Accent4 6 2 5 3" xfId="30055" xr:uid="{00000000-0005-0000-0000-0000B7450000}"/>
    <cellStyle name="20% - Accent4 6 2 5 4" xfId="41736" xr:uid="{00000000-0005-0000-0000-0000B8450000}"/>
    <cellStyle name="20% - Accent4 6 2 6" xfId="13845" xr:uid="{00000000-0005-0000-0000-0000B9450000}"/>
    <cellStyle name="20% - Accent4 6 2 6 2" xfId="51183" xr:uid="{00000000-0005-0000-0000-0000BA450000}"/>
    <cellStyle name="20% - Accent4 6 2 7" xfId="27173" xr:uid="{00000000-0005-0000-0000-0000BB450000}"/>
    <cellStyle name="20% - Accent4 6 2 8" xfId="38022" xr:uid="{00000000-0005-0000-0000-0000BC450000}"/>
    <cellStyle name="20% - Accent4 6 3" xfId="1443" xr:uid="{00000000-0005-0000-0000-0000BD450000}"/>
    <cellStyle name="20% - Accent4 6 3 2" xfId="7517" xr:uid="{00000000-0005-0000-0000-0000BE450000}"/>
    <cellStyle name="20% - Accent4 6 3 2 2" xfId="12240" xr:uid="{00000000-0005-0000-0000-0000BF450000}"/>
    <cellStyle name="20% - Accent4 6 3 2 2 2" xfId="25399" xr:uid="{00000000-0005-0000-0000-0000C0450000}"/>
    <cellStyle name="20% - Accent4 6 3 2 2 2 2" xfId="62737" xr:uid="{00000000-0005-0000-0000-0000C1450000}"/>
    <cellStyle name="20% - Accent4 6 3 2 2 3" xfId="49578" xr:uid="{00000000-0005-0000-0000-0000C2450000}"/>
    <cellStyle name="20% - Accent4 6 3 2 3" xfId="20676" xr:uid="{00000000-0005-0000-0000-0000C3450000}"/>
    <cellStyle name="20% - Accent4 6 3 2 3 2" xfId="58014" xr:uid="{00000000-0005-0000-0000-0000C4450000}"/>
    <cellStyle name="20% - Accent4 6 3 2 4" xfId="33695" xr:uid="{00000000-0005-0000-0000-0000C5450000}"/>
    <cellStyle name="20% - Accent4 6 3 2 5" xfId="44855" xr:uid="{00000000-0005-0000-0000-0000C6450000}"/>
    <cellStyle name="20% - Accent4 6 3 3" xfId="9880" xr:uid="{00000000-0005-0000-0000-0000C7450000}"/>
    <cellStyle name="20% - Accent4 6 3 3 2" xfId="23039" xr:uid="{00000000-0005-0000-0000-0000C8450000}"/>
    <cellStyle name="20% - Accent4 6 3 3 2 2" xfId="60377" xr:uid="{00000000-0005-0000-0000-0000C9450000}"/>
    <cellStyle name="20% - Accent4 6 3 3 3" xfId="36407" xr:uid="{00000000-0005-0000-0000-0000CA450000}"/>
    <cellStyle name="20% - Accent4 6 3 3 4" xfId="47218" xr:uid="{00000000-0005-0000-0000-0000CB450000}"/>
    <cellStyle name="20% - Accent4 6 3 4" xfId="5157" xr:uid="{00000000-0005-0000-0000-0000CC450000}"/>
    <cellStyle name="20% - Accent4 6 3 4 2" xfId="18316" xr:uid="{00000000-0005-0000-0000-0000CD450000}"/>
    <cellStyle name="20% - Accent4 6 3 4 2 2" xfId="55654" xr:uid="{00000000-0005-0000-0000-0000CE450000}"/>
    <cellStyle name="20% - Accent4 6 3 4 3" xfId="30983" xr:uid="{00000000-0005-0000-0000-0000CF450000}"/>
    <cellStyle name="20% - Accent4 6 3 4 4" xfId="42495" xr:uid="{00000000-0005-0000-0000-0000D0450000}"/>
    <cellStyle name="20% - Accent4 6 3 5" xfId="14604" xr:uid="{00000000-0005-0000-0000-0000D1450000}"/>
    <cellStyle name="20% - Accent4 6 3 5 2" xfId="51942" xr:uid="{00000000-0005-0000-0000-0000D2450000}"/>
    <cellStyle name="20% - Accent4 6 3 6" xfId="28101" xr:uid="{00000000-0005-0000-0000-0000D3450000}"/>
    <cellStyle name="20% - Accent4 6 3 7" xfId="38781" xr:uid="{00000000-0005-0000-0000-0000D4450000}"/>
    <cellStyle name="20% - Accent4 6 4" xfId="2792" xr:uid="{00000000-0005-0000-0000-0000D5450000}"/>
    <cellStyle name="20% - Accent4 6 4 2" xfId="11060" xr:uid="{00000000-0005-0000-0000-0000D6450000}"/>
    <cellStyle name="20% - Accent4 6 4 2 2" xfId="24219" xr:uid="{00000000-0005-0000-0000-0000D7450000}"/>
    <cellStyle name="20% - Accent4 6 4 2 2 2" xfId="61557" xr:uid="{00000000-0005-0000-0000-0000D8450000}"/>
    <cellStyle name="20% - Accent4 6 4 2 3" xfId="48398" xr:uid="{00000000-0005-0000-0000-0000D9450000}"/>
    <cellStyle name="20% - Accent4 6 4 3" xfId="6337" xr:uid="{00000000-0005-0000-0000-0000DA450000}"/>
    <cellStyle name="20% - Accent4 6 4 3 2" xfId="19496" xr:uid="{00000000-0005-0000-0000-0000DB450000}"/>
    <cellStyle name="20% - Accent4 6 4 3 2 2" xfId="56834" xr:uid="{00000000-0005-0000-0000-0000DC450000}"/>
    <cellStyle name="20% - Accent4 6 4 3 3" xfId="43675" xr:uid="{00000000-0005-0000-0000-0000DD450000}"/>
    <cellStyle name="20% - Accent4 6 4 4" xfId="15953" xr:uid="{00000000-0005-0000-0000-0000DE450000}"/>
    <cellStyle name="20% - Accent4 6 4 4 2" xfId="53291" xr:uid="{00000000-0005-0000-0000-0000DF450000}"/>
    <cellStyle name="20% - Accent4 6 4 5" xfId="32346" xr:uid="{00000000-0005-0000-0000-0000E0450000}"/>
    <cellStyle name="20% - Accent4 6 4 6" xfId="40130" xr:uid="{00000000-0005-0000-0000-0000E1450000}"/>
    <cellStyle name="20% - Accent4 6 5" xfId="8700" xr:uid="{00000000-0005-0000-0000-0000E2450000}"/>
    <cellStyle name="20% - Accent4 6 5 2" xfId="21859" xr:uid="{00000000-0005-0000-0000-0000E3450000}"/>
    <cellStyle name="20% - Accent4 6 5 2 2" xfId="59197" xr:uid="{00000000-0005-0000-0000-0000E4450000}"/>
    <cellStyle name="20% - Accent4 6 5 3" xfId="35058" xr:uid="{00000000-0005-0000-0000-0000E5450000}"/>
    <cellStyle name="20% - Accent4 6 5 4" xfId="46038" xr:uid="{00000000-0005-0000-0000-0000E6450000}"/>
    <cellStyle name="20% - Accent4 6 6" xfId="3977" xr:uid="{00000000-0005-0000-0000-0000E7450000}"/>
    <cellStyle name="20% - Accent4 6 6 2" xfId="17136" xr:uid="{00000000-0005-0000-0000-0000E8450000}"/>
    <cellStyle name="20% - Accent4 6 6 2 2" xfId="54474" xr:uid="{00000000-0005-0000-0000-0000E9450000}"/>
    <cellStyle name="20% - Accent4 6 6 3" xfId="29634" xr:uid="{00000000-0005-0000-0000-0000EA450000}"/>
    <cellStyle name="20% - Accent4 6 6 4" xfId="41315" xr:uid="{00000000-0005-0000-0000-0000EB450000}"/>
    <cellStyle name="20% - Accent4 6 7" xfId="13424" xr:uid="{00000000-0005-0000-0000-0000EC450000}"/>
    <cellStyle name="20% - Accent4 6 7 2" xfId="50762" xr:uid="{00000000-0005-0000-0000-0000ED450000}"/>
    <cellStyle name="20% - Accent4 6 8" xfId="26752" xr:uid="{00000000-0005-0000-0000-0000EE450000}"/>
    <cellStyle name="20% - Accent4 6 9" xfId="37601" xr:uid="{00000000-0005-0000-0000-0000EF450000}"/>
    <cellStyle name="20% - Accent4 7" xfId="149" xr:uid="{00000000-0005-0000-0000-0000F0450000}"/>
    <cellStyle name="20% - Accent4 7 2" xfId="570" xr:uid="{00000000-0005-0000-0000-0000F1450000}"/>
    <cellStyle name="20% - Accent4 7 2 2" xfId="1752" xr:uid="{00000000-0005-0000-0000-0000F2450000}"/>
    <cellStyle name="20% - Accent4 7 2 2 2" xfId="7826" xr:uid="{00000000-0005-0000-0000-0000F3450000}"/>
    <cellStyle name="20% - Accent4 7 2 2 2 2" xfId="12549" xr:uid="{00000000-0005-0000-0000-0000F4450000}"/>
    <cellStyle name="20% - Accent4 7 2 2 2 2 2" xfId="25708" xr:uid="{00000000-0005-0000-0000-0000F5450000}"/>
    <cellStyle name="20% - Accent4 7 2 2 2 2 2 2" xfId="63046" xr:uid="{00000000-0005-0000-0000-0000F6450000}"/>
    <cellStyle name="20% - Accent4 7 2 2 2 2 3" xfId="49887" xr:uid="{00000000-0005-0000-0000-0000F7450000}"/>
    <cellStyle name="20% - Accent4 7 2 2 2 3" xfId="20985" xr:uid="{00000000-0005-0000-0000-0000F8450000}"/>
    <cellStyle name="20% - Accent4 7 2 2 2 3 2" xfId="58323" xr:uid="{00000000-0005-0000-0000-0000F9450000}"/>
    <cellStyle name="20% - Accent4 7 2 2 2 4" xfId="34004" xr:uid="{00000000-0005-0000-0000-0000FA450000}"/>
    <cellStyle name="20% - Accent4 7 2 2 2 5" xfId="45164" xr:uid="{00000000-0005-0000-0000-0000FB450000}"/>
    <cellStyle name="20% - Accent4 7 2 2 3" xfId="10189" xr:uid="{00000000-0005-0000-0000-0000FC450000}"/>
    <cellStyle name="20% - Accent4 7 2 2 3 2" xfId="23348" xr:uid="{00000000-0005-0000-0000-0000FD450000}"/>
    <cellStyle name="20% - Accent4 7 2 2 3 2 2" xfId="60686" xr:uid="{00000000-0005-0000-0000-0000FE450000}"/>
    <cellStyle name="20% - Accent4 7 2 2 3 3" xfId="36716" xr:uid="{00000000-0005-0000-0000-0000FF450000}"/>
    <cellStyle name="20% - Accent4 7 2 2 3 4" xfId="47527" xr:uid="{00000000-0005-0000-0000-000000460000}"/>
    <cellStyle name="20% - Accent4 7 2 2 4" xfId="5466" xr:uid="{00000000-0005-0000-0000-000001460000}"/>
    <cellStyle name="20% - Accent4 7 2 2 4 2" xfId="18625" xr:uid="{00000000-0005-0000-0000-000002460000}"/>
    <cellStyle name="20% - Accent4 7 2 2 4 2 2" xfId="55963" xr:uid="{00000000-0005-0000-0000-000003460000}"/>
    <cellStyle name="20% - Accent4 7 2 2 4 3" xfId="31292" xr:uid="{00000000-0005-0000-0000-000004460000}"/>
    <cellStyle name="20% - Accent4 7 2 2 4 4" xfId="42804" xr:uid="{00000000-0005-0000-0000-000005460000}"/>
    <cellStyle name="20% - Accent4 7 2 2 5" xfId="14913" xr:uid="{00000000-0005-0000-0000-000006460000}"/>
    <cellStyle name="20% - Accent4 7 2 2 5 2" xfId="52251" xr:uid="{00000000-0005-0000-0000-000007460000}"/>
    <cellStyle name="20% - Accent4 7 2 2 6" xfId="28410" xr:uid="{00000000-0005-0000-0000-000008460000}"/>
    <cellStyle name="20% - Accent4 7 2 2 7" xfId="39090" xr:uid="{00000000-0005-0000-0000-000009460000}"/>
    <cellStyle name="20% - Accent4 7 2 3" xfId="3101" xr:uid="{00000000-0005-0000-0000-00000A460000}"/>
    <cellStyle name="20% - Accent4 7 2 3 2" xfId="11369" xr:uid="{00000000-0005-0000-0000-00000B460000}"/>
    <cellStyle name="20% - Accent4 7 2 3 2 2" xfId="24528" xr:uid="{00000000-0005-0000-0000-00000C460000}"/>
    <cellStyle name="20% - Accent4 7 2 3 2 2 2" xfId="61866" xr:uid="{00000000-0005-0000-0000-00000D460000}"/>
    <cellStyle name="20% - Accent4 7 2 3 2 3" xfId="48707" xr:uid="{00000000-0005-0000-0000-00000E460000}"/>
    <cellStyle name="20% - Accent4 7 2 3 3" xfId="6646" xr:uid="{00000000-0005-0000-0000-00000F460000}"/>
    <cellStyle name="20% - Accent4 7 2 3 3 2" xfId="19805" xr:uid="{00000000-0005-0000-0000-000010460000}"/>
    <cellStyle name="20% - Accent4 7 2 3 3 2 2" xfId="57143" xr:uid="{00000000-0005-0000-0000-000011460000}"/>
    <cellStyle name="20% - Accent4 7 2 3 3 3" xfId="43984" xr:uid="{00000000-0005-0000-0000-000012460000}"/>
    <cellStyle name="20% - Accent4 7 2 3 4" xfId="16262" xr:uid="{00000000-0005-0000-0000-000013460000}"/>
    <cellStyle name="20% - Accent4 7 2 3 4 2" xfId="53600" xr:uid="{00000000-0005-0000-0000-000014460000}"/>
    <cellStyle name="20% - Accent4 7 2 3 5" xfId="32655" xr:uid="{00000000-0005-0000-0000-000015460000}"/>
    <cellStyle name="20% - Accent4 7 2 3 6" xfId="40439" xr:uid="{00000000-0005-0000-0000-000016460000}"/>
    <cellStyle name="20% - Accent4 7 2 4" xfId="9009" xr:uid="{00000000-0005-0000-0000-000017460000}"/>
    <cellStyle name="20% - Accent4 7 2 4 2" xfId="22168" xr:uid="{00000000-0005-0000-0000-000018460000}"/>
    <cellStyle name="20% - Accent4 7 2 4 2 2" xfId="59506" xr:uid="{00000000-0005-0000-0000-000019460000}"/>
    <cellStyle name="20% - Accent4 7 2 4 3" xfId="35367" xr:uid="{00000000-0005-0000-0000-00001A460000}"/>
    <cellStyle name="20% - Accent4 7 2 4 4" xfId="46347" xr:uid="{00000000-0005-0000-0000-00001B460000}"/>
    <cellStyle name="20% - Accent4 7 2 5" xfId="4286" xr:uid="{00000000-0005-0000-0000-00001C460000}"/>
    <cellStyle name="20% - Accent4 7 2 5 2" xfId="17445" xr:uid="{00000000-0005-0000-0000-00001D460000}"/>
    <cellStyle name="20% - Accent4 7 2 5 2 2" xfId="54783" xr:uid="{00000000-0005-0000-0000-00001E460000}"/>
    <cellStyle name="20% - Accent4 7 2 5 3" xfId="29943" xr:uid="{00000000-0005-0000-0000-00001F460000}"/>
    <cellStyle name="20% - Accent4 7 2 5 4" xfId="41624" xr:uid="{00000000-0005-0000-0000-000020460000}"/>
    <cellStyle name="20% - Accent4 7 2 6" xfId="13733" xr:uid="{00000000-0005-0000-0000-000021460000}"/>
    <cellStyle name="20% - Accent4 7 2 6 2" xfId="51071" xr:uid="{00000000-0005-0000-0000-000022460000}"/>
    <cellStyle name="20% - Accent4 7 2 7" xfId="27061" xr:uid="{00000000-0005-0000-0000-000023460000}"/>
    <cellStyle name="20% - Accent4 7 2 8" xfId="37910" xr:uid="{00000000-0005-0000-0000-000024460000}"/>
    <cellStyle name="20% - Accent4 7 3" xfId="1331" xr:uid="{00000000-0005-0000-0000-000025460000}"/>
    <cellStyle name="20% - Accent4 7 3 2" xfId="7405" xr:uid="{00000000-0005-0000-0000-000026460000}"/>
    <cellStyle name="20% - Accent4 7 3 2 2" xfId="12128" xr:uid="{00000000-0005-0000-0000-000027460000}"/>
    <cellStyle name="20% - Accent4 7 3 2 2 2" xfId="25287" xr:uid="{00000000-0005-0000-0000-000028460000}"/>
    <cellStyle name="20% - Accent4 7 3 2 2 2 2" xfId="62625" xr:uid="{00000000-0005-0000-0000-000029460000}"/>
    <cellStyle name="20% - Accent4 7 3 2 2 3" xfId="49466" xr:uid="{00000000-0005-0000-0000-00002A460000}"/>
    <cellStyle name="20% - Accent4 7 3 2 3" xfId="20564" xr:uid="{00000000-0005-0000-0000-00002B460000}"/>
    <cellStyle name="20% - Accent4 7 3 2 3 2" xfId="57902" xr:uid="{00000000-0005-0000-0000-00002C460000}"/>
    <cellStyle name="20% - Accent4 7 3 2 4" xfId="33583" xr:uid="{00000000-0005-0000-0000-00002D460000}"/>
    <cellStyle name="20% - Accent4 7 3 2 5" xfId="44743" xr:uid="{00000000-0005-0000-0000-00002E460000}"/>
    <cellStyle name="20% - Accent4 7 3 3" xfId="9768" xr:uid="{00000000-0005-0000-0000-00002F460000}"/>
    <cellStyle name="20% - Accent4 7 3 3 2" xfId="22927" xr:uid="{00000000-0005-0000-0000-000030460000}"/>
    <cellStyle name="20% - Accent4 7 3 3 2 2" xfId="60265" xr:uid="{00000000-0005-0000-0000-000031460000}"/>
    <cellStyle name="20% - Accent4 7 3 3 3" xfId="36295" xr:uid="{00000000-0005-0000-0000-000032460000}"/>
    <cellStyle name="20% - Accent4 7 3 3 4" xfId="47106" xr:uid="{00000000-0005-0000-0000-000033460000}"/>
    <cellStyle name="20% - Accent4 7 3 4" xfId="5045" xr:uid="{00000000-0005-0000-0000-000034460000}"/>
    <cellStyle name="20% - Accent4 7 3 4 2" xfId="18204" xr:uid="{00000000-0005-0000-0000-000035460000}"/>
    <cellStyle name="20% - Accent4 7 3 4 2 2" xfId="55542" xr:uid="{00000000-0005-0000-0000-000036460000}"/>
    <cellStyle name="20% - Accent4 7 3 4 3" xfId="30871" xr:uid="{00000000-0005-0000-0000-000037460000}"/>
    <cellStyle name="20% - Accent4 7 3 4 4" xfId="42383" xr:uid="{00000000-0005-0000-0000-000038460000}"/>
    <cellStyle name="20% - Accent4 7 3 5" xfId="14492" xr:uid="{00000000-0005-0000-0000-000039460000}"/>
    <cellStyle name="20% - Accent4 7 3 5 2" xfId="51830" xr:uid="{00000000-0005-0000-0000-00003A460000}"/>
    <cellStyle name="20% - Accent4 7 3 6" xfId="27989" xr:uid="{00000000-0005-0000-0000-00003B460000}"/>
    <cellStyle name="20% - Accent4 7 3 7" xfId="38669" xr:uid="{00000000-0005-0000-0000-00003C460000}"/>
    <cellStyle name="20% - Accent4 7 4" xfId="2680" xr:uid="{00000000-0005-0000-0000-00003D460000}"/>
    <cellStyle name="20% - Accent4 7 4 2" xfId="10948" xr:uid="{00000000-0005-0000-0000-00003E460000}"/>
    <cellStyle name="20% - Accent4 7 4 2 2" xfId="24107" xr:uid="{00000000-0005-0000-0000-00003F460000}"/>
    <cellStyle name="20% - Accent4 7 4 2 2 2" xfId="61445" xr:uid="{00000000-0005-0000-0000-000040460000}"/>
    <cellStyle name="20% - Accent4 7 4 2 3" xfId="48286" xr:uid="{00000000-0005-0000-0000-000041460000}"/>
    <cellStyle name="20% - Accent4 7 4 3" xfId="6225" xr:uid="{00000000-0005-0000-0000-000042460000}"/>
    <cellStyle name="20% - Accent4 7 4 3 2" xfId="19384" xr:uid="{00000000-0005-0000-0000-000043460000}"/>
    <cellStyle name="20% - Accent4 7 4 3 2 2" xfId="56722" xr:uid="{00000000-0005-0000-0000-000044460000}"/>
    <cellStyle name="20% - Accent4 7 4 3 3" xfId="43563" xr:uid="{00000000-0005-0000-0000-000045460000}"/>
    <cellStyle name="20% - Accent4 7 4 4" xfId="15841" xr:uid="{00000000-0005-0000-0000-000046460000}"/>
    <cellStyle name="20% - Accent4 7 4 4 2" xfId="53179" xr:uid="{00000000-0005-0000-0000-000047460000}"/>
    <cellStyle name="20% - Accent4 7 4 5" xfId="32234" xr:uid="{00000000-0005-0000-0000-000048460000}"/>
    <cellStyle name="20% - Accent4 7 4 6" xfId="40018" xr:uid="{00000000-0005-0000-0000-000049460000}"/>
    <cellStyle name="20% - Accent4 7 5" xfId="8588" xr:uid="{00000000-0005-0000-0000-00004A460000}"/>
    <cellStyle name="20% - Accent4 7 5 2" xfId="21747" xr:uid="{00000000-0005-0000-0000-00004B460000}"/>
    <cellStyle name="20% - Accent4 7 5 2 2" xfId="59085" xr:uid="{00000000-0005-0000-0000-00004C460000}"/>
    <cellStyle name="20% - Accent4 7 5 3" xfId="34946" xr:uid="{00000000-0005-0000-0000-00004D460000}"/>
    <cellStyle name="20% - Accent4 7 5 4" xfId="45926" xr:uid="{00000000-0005-0000-0000-00004E460000}"/>
    <cellStyle name="20% - Accent4 7 6" xfId="3865" xr:uid="{00000000-0005-0000-0000-00004F460000}"/>
    <cellStyle name="20% - Accent4 7 6 2" xfId="17024" xr:uid="{00000000-0005-0000-0000-000050460000}"/>
    <cellStyle name="20% - Accent4 7 6 2 2" xfId="54362" xr:uid="{00000000-0005-0000-0000-000051460000}"/>
    <cellStyle name="20% - Accent4 7 6 3" xfId="29522" xr:uid="{00000000-0005-0000-0000-000052460000}"/>
    <cellStyle name="20% - Accent4 7 6 4" xfId="41203" xr:uid="{00000000-0005-0000-0000-000053460000}"/>
    <cellStyle name="20% - Accent4 7 7" xfId="13312" xr:uid="{00000000-0005-0000-0000-000054460000}"/>
    <cellStyle name="20% - Accent4 7 7 2" xfId="50650" xr:uid="{00000000-0005-0000-0000-000055460000}"/>
    <cellStyle name="20% - Accent4 7 8" xfId="26640" xr:uid="{00000000-0005-0000-0000-000056460000}"/>
    <cellStyle name="20% - Accent4 7 9" xfId="37489" xr:uid="{00000000-0005-0000-0000-000057460000}"/>
    <cellStyle name="20% - Accent4 8" xfId="458" xr:uid="{00000000-0005-0000-0000-000058460000}"/>
    <cellStyle name="20% - Accent4 8 2" xfId="1640" xr:uid="{00000000-0005-0000-0000-000059460000}"/>
    <cellStyle name="20% - Accent4 8 2 2" xfId="7714" xr:uid="{00000000-0005-0000-0000-00005A460000}"/>
    <cellStyle name="20% - Accent4 8 2 2 2" xfId="12437" xr:uid="{00000000-0005-0000-0000-00005B460000}"/>
    <cellStyle name="20% - Accent4 8 2 2 2 2" xfId="25596" xr:uid="{00000000-0005-0000-0000-00005C460000}"/>
    <cellStyle name="20% - Accent4 8 2 2 2 2 2" xfId="62934" xr:uid="{00000000-0005-0000-0000-00005D460000}"/>
    <cellStyle name="20% - Accent4 8 2 2 2 3" xfId="49775" xr:uid="{00000000-0005-0000-0000-00005E460000}"/>
    <cellStyle name="20% - Accent4 8 2 2 3" xfId="20873" xr:uid="{00000000-0005-0000-0000-00005F460000}"/>
    <cellStyle name="20% - Accent4 8 2 2 3 2" xfId="58211" xr:uid="{00000000-0005-0000-0000-000060460000}"/>
    <cellStyle name="20% - Accent4 8 2 2 4" xfId="33892" xr:uid="{00000000-0005-0000-0000-000061460000}"/>
    <cellStyle name="20% - Accent4 8 2 2 5" xfId="45052" xr:uid="{00000000-0005-0000-0000-000062460000}"/>
    <cellStyle name="20% - Accent4 8 2 3" xfId="10077" xr:uid="{00000000-0005-0000-0000-000063460000}"/>
    <cellStyle name="20% - Accent4 8 2 3 2" xfId="23236" xr:uid="{00000000-0005-0000-0000-000064460000}"/>
    <cellStyle name="20% - Accent4 8 2 3 2 2" xfId="60574" xr:uid="{00000000-0005-0000-0000-000065460000}"/>
    <cellStyle name="20% - Accent4 8 2 3 3" xfId="36604" xr:uid="{00000000-0005-0000-0000-000066460000}"/>
    <cellStyle name="20% - Accent4 8 2 3 4" xfId="47415" xr:uid="{00000000-0005-0000-0000-000067460000}"/>
    <cellStyle name="20% - Accent4 8 2 4" xfId="5354" xr:uid="{00000000-0005-0000-0000-000068460000}"/>
    <cellStyle name="20% - Accent4 8 2 4 2" xfId="18513" xr:uid="{00000000-0005-0000-0000-000069460000}"/>
    <cellStyle name="20% - Accent4 8 2 4 2 2" xfId="55851" xr:uid="{00000000-0005-0000-0000-00006A460000}"/>
    <cellStyle name="20% - Accent4 8 2 4 3" xfId="31180" xr:uid="{00000000-0005-0000-0000-00006B460000}"/>
    <cellStyle name="20% - Accent4 8 2 4 4" xfId="42692" xr:uid="{00000000-0005-0000-0000-00006C460000}"/>
    <cellStyle name="20% - Accent4 8 2 5" xfId="14801" xr:uid="{00000000-0005-0000-0000-00006D460000}"/>
    <cellStyle name="20% - Accent4 8 2 5 2" xfId="52139" xr:uid="{00000000-0005-0000-0000-00006E460000}"/>
    <cellStyle name="20% - Accent4 8 2 6" xfId="28298" xr:uid="{00000000-0005-0000-0000-00006F460000}"/>
    <cellStyle name="20% - Accent4 8 2 7" xfId="38978" xr:uid="{00000000-0005-0000-0000-000070460000}"/>
    <cellStyle name="20% - Accent4 8 3" xfId="2989" xr:uid="{00000000-0005-0000-0000-000071460000}"/>
    <cellStyle name="20% - Accent4 8 3 2" xfId="11257" xr:uid="{00000000-0005-0000-0000-000072460000}"/>
    <cellStyle name="20% - Accent4 8 3 2 2" xfId="24416" xr:uid="{00000000-0005-0000-0000-000073460000}"/>
    <cellStyle name="20% - Accent4 8 3 2 2 2" xfId="61754" xr:uid="{00000000-0005-0000-0000-000074460000}"/>
    <cellStyle name="20% - Accent4 8 3 2 3" xfId="48595" xr:uid="{00000000-0005-0000-0000-000075460000}"/>
    <cellStyle name="20% - Accent4 8 3 3" xfId="6534" xr:uid="{00000000-0005-0000-0000-000076460000}"/>
    <cellStyle name="20% - Accent4 8 3 3 2" xfId="19693" xr:uid="{00000000-0005-0000-0000-000077460000}"/>
    <cellStyle name="20% - Accent4 8 3 3 2 2" xfId="57031" xr:uid="{00000000-0005-0000-0000-000078460000}"/>
    <cellStyle name="20% - Accent4 8 3 3 3" xfId="43872" xr:uid="{00000000-0005-0000-0000-000079460000}"/>
    <cellStyle name="20% - Accent4 8 3 4" xfId="16150" xr:uid="{00000000-0005-0000-0000-00007A460000}"/>
    <cellStyle name="20% - Accent4 8 3 4 2" xfId="53488" xr:uid="{00000000-0005-0000-0000-00007B460000}"/>
    <cellStyle name="20% - Accent4 8 3 5" xfId="32543" xr:uid="{00000000-0005-0000-0000-00007C460000}"/>
    <cellStyle name="20% - Accent4 8 3 6" xfId="40327" xr:uid="{00000000-0005-0000-0000-00007D460000}"/>
    <cellStyle name="20% - Accent4 8 4" xfId="8897" xr:uid="{00000000-0005-0000-0000-00007E460000}"/>
    <cellStyle name="20% - Accent4 8 4 2" xfId="22056" xr:uid="{00000000-0005-0000-0000-00007F460000}"/>
    <cellStyle name="20% - Accent4 8 4 2 2" xfId="59394" xr:uid="{00000000-0005-0000-0000-000080460000}"/>
    <cellStyle name="20% - Accent4 8 4 3" xfId="35255" xr:uid="{00000000-0005-0000-0000-000081460000}"/>
    <cellStyle name="20% - Accent4 8 4 4" xfId="46235" xr:uid="{00000000-0005-0000-0000-000082460000}"/>
    <cellStyle name="20% - Accent4 8 5" xfId="4174" xr:uid="{00000000-0005-0000-0000-000083460000}"/>
    <cellStyle name="20% - Accent4 8 5 2" xfId="17333" xr:uid="{00000000-0005-0000-0000-000084460000}"/>
    <cellStyle name="20% - Accent4 8 5 2 2" xfId="54671" xr:uid="{00000000-0005-0000-0000-000085460000}"/>
    <cellStyle name="20% - Accent4 8 5 3" xfId="29831" xr:uid="{00000000-0005-0000-0000-000086460000}"/>
    <cellStyle name="20% - Accent4 8 5 4" xfId="41512" xr:uid="{00000000-0005-0000-0000-000087460000}"/>
    <cellStyle name="20% - Accent4 8 6" xfId="13621" xr:uid="{00000000-0005-0000-0000-000088460000}"/>
    <cellStyle name="20% - Accent4 8 6 2" xfId="50959" xr:uid="{00000000-0005-0000-0000-000089460000}"/>
    <cellStyle name="20% - Accent4 8 7" xfId="26949" xr:uid="{00000000-0005-0000-0000-00008A460000}"/>
    <cellStyle name="20% - Accent4 8 8" xfId="37798" xr:uid="{00000000-0005-0000-0000-00008B460000}"/>
    <cellStyle name="20% - Accent4 9" xfId="289" xr:uid="{00000000-0005-0000-0000-00008C460000}"/>
    <cellStyle name="20% - Accent4 9 2" xfId="1471" xr:uid="{00000000-0005-0000-0000-00008D460000}"/>
    <cellStyle name="20% - Accent4 9 2 2" xfId="7545" xr:uid="{00000000-0005-0000-0000-00008E460000}"/>
    <cellStyle name="20% - Accent4 9 2 2 2" xfId="12268" xr:uid="{00000000-0005-0000-0000-00008F460000}"/>
    <cellStyle name="20% - Accent4 9 2 2 2 2" xfId="25427" xr:uid="{00000000-0005-0000-0000-000090460000}"/>
    <cellStyle name="20% - Accent4 9 2 2 2 2 2" xfId="62765" xr:uid="{00000000-0005-0000-0000-000091460000}"/>
    <cellStyle name="20% - Accent4 9 2 2 2 3" xfId="49606" xr:uid="{00000000-0005-0000-0000-000092460000}"/>
    <cellStyle name="20% - Accent4 9 2 2 3" xfId="20704" xr:uid="{00000000-0005-0000-0000-000093460000}"/>
    <cellStyle name="20% - Accent4 9 2 2 3 2" xfId="58042" xr:uid="{00000000-0005-0000-0000-000094460000}"/>
    <cellStyle name="20% - Accent4 9 2 2 4" xfId="33723" xr:uid="{00000000-0005-0000-0000-000095460000}"/>
    <cellStyle name="20% - Accent4 9 2 2 5" xfId="44883" xr:uid="{00000000-0005-0000-0000-000096460000}"/>
    <cellStyle name="20% - Accent4 9 2 3" xfId="9908" xr:uid="{00000000-0005-0000-0000-000097460000}"/>
    <cellStyle name="20% - Accent4 9 2 3 2" xfId="23067" xr:uid="{00000000-0005-0000-0000-000098460000}"/>
    <cellStyle name="20% - Accent4 9 2 3 2 2" xfId="60405" xr:uid="{00000000-0005-0000-0000-000099460000}"/>
    <cellStyle name="20% - Accent4 9 2 3 3" xfId="36435" xr:uid="{00000000-0005-0000-0000-00009A460000}"/>
    <cellStyle name="20% - Accent4 9 2 3 4" xfId="47246" xr:uid="{00000000-0005-0000-0000-00009B460000}"/>
    <cellStyle name="20% - Accent4 9 2 4" xfId="5185" xr:uid="{00000000-0005-0000-0000-00009C460000}"/>
    <cellStyle name="20% - Accent4 9 2 4 2" xfId="18344" xr:uid="{00000000-0005-0000-0000-00009D460000}"/>
    <cellStyle name="20% - Accent4 9 2 4 2 2" xfId="55682" xr:uid="{00000000-0005-0000-0000-00009E460000}"/>
    <cellStyle name="20% - Accent4 9 2 4 3" xfId="31011" xr:uid="{00000000-0005-0000-0000-00009F460000}"/>
    <cellStyle name="20% - Accent4 9 2 4 4" xfId="42523" xr:uid="{00000000-0005-0000-0000-0000A0460000}"/>
    <cellStyle name="20% - Accent4 9 2 5" xfId="14632" xr:uid="{00000000-0005-0000-0000-0000A1460000}"/>
    <cellStyle name="20% - Accent4 9 2 5 2" xfId="51970" xr:uid="{00000000-0005-0000-0000-0000A2460000}"/>
    <cellStyle name="20% - Accent4 9 2 6" xfId="28129" xr:uid="{00000000-0005-0000-0000-0000A3460000}"/>
    <cellStyle name="20% - Accent4 9 2 7" xfId="38809" xr:uid="{00000000-0005-0000-0000-0000A4460000}"/>
    <cellStyle name="20% - Accent4 9 3" xfId="2820" xr:uid="{00000000-0005-0000-0000-0000A5460000}"/>
    <cellStyle name="20% - Accent4 9 3 2" xfId="11088" xr:uid="{00000000-0005-0000-0000-0000A6460000}"/>
    <cellStyle name="20% - Accent4 9 3 2 2" xfId="24247" xr:uid="{00000000-0005-0000-0000-0000A7460000}"/>
    <cellStyle name="20% - Accent4 9 3 2 2 2" xfId="61585" xr:uid="{00000000-0005-0000-0000-0000A8460000}"/>
    <cellStyle name="20% - Accent4 9 3 2 3" xfId="48426" xr:uid="{00000000-0005-0000-0000-0000A9460000}"/>
    <cellStyle name="20% - Accent4 9 3 3" xfId="6365" xr:uid="{00000000-0005-0000-0000-0000AA460000}"/>
    <cellStyle name="20% - Accent4 9 3 3 2" xfId="19524" xr:uid="{00000000-0005-0000-0000-0000AB460000}"/>
    <cellStyle name="20% - Accent4 9 3 3 2 2" xfId="56862" xr:uid="{00000000-0005-0000-0000-0000AC460000}"/>
    <cellStyle name="20% - Accent4 9 3 3 3" xfId="43703" xr:uid="{00000000-0005-0000-0000-0000AD460000}"/>
    <cellStyle name="20% - Accent4 9 3 4" xfId="15981" xr:uid="{00000000-0005-0000-0000-0000AE460000}"/>
    <cellStyle name="20% - Accent4 9 3 4 2" xfId="53319" xr:uid="{00000000-0005-0000-0000-0000AF460000}"/>
    <cellStyle name="20% - Accent4 9 3 5" xfId="32374" xr:uid="{00000000-0005-0000-0000-0000B0460000}"/>
    <cellStyle name="20% - Accent4 9 3 6" xfId="40158" xr:uid="{00000000-0005-0000-0000-0000B1460000}"/>
    <cellStyle name="20% - Accent4 9 4" xfId="8728" xr:uid="{00000000-0005-0000-0000-0000B2460000}"/>
    <cellStyle name="20% - Accent4 9 4 2" xfId="21887" xr:uid="{00000000-0005-0000-0000-0000B3460000}"/>
    <cellStyle name="20% - Accent4 9 4 2 2" xfId="59225" xr:uid="{00000000-0005-0000-0000-0000B4460000}"/>
    <cellStyle name="20% - Accent4 9 4 3" xfId="35086" xr:uid="{00000000-0005-0000-0000-0000B5460000}"/>
    <cellStyle name="20% - Accent4 9 4 4" xfId="46066" xr:uid="{00000000-0005-0000-0000-0000B6460000}"/>
    <cellStyle name="20% - Accent4 9 5" xfId="4005" xr:uid="{00000000-0005-0000-0000-0000B7460000}"/>
    <cellStyle name="20% - Accent4 9 5 2" xfId="17164" xr:uid="{00000000-0005-0000-0000-0000B8460000}"/>
    <cellStyle name="20% - Accent4 9 5 2 2" xfId="54502" xr:uid="{00000000-0005-0000-0000-0000B9460000}"/>
    <cellStyle name="20% - Accent4 9 5 3" xfId="29662" xr:uid="{00000000-0005-0000-0000-0000BA460000}"/>
    <cellStyle name="20% - Accent4 9 5 4" xfId="41343" xr:uid="{00000000-0005-0000-0000-0000BB460000}"/>
    <cellStyle name="20% - Accent4 9 6" xfId="13452" xr:uid="{00000000-0005-0000-0000-0000BC460000}"/>
    <cellStyle name="20% - Accent4 9 6 2" xfId="50790" xr:uid="{00000000-0005-0000-0000-0000BD460000}"/>
    <cellStyle name="20% - Accent4 9 7" xfId="26780" xr:uid="{00000000-0005-0000-0000-0000BE460000}"/>
    <cellStyle name="20% - Accent4 9 8" xfId="37629" xr:uid="{00000000-0005-0000-0000-0000BF460000}"/>
    <cellStyle name="20% - Accent5" xfId="35" builtinId="46" customBuiltin="1"/>
    <cellStyle name="20% - Accent5 10" xfId="712" xr:uid="{00000000-0005-0000-0000-0000C1460000}"/>
    <cellStyle name="20% - Accent5 10 2" xfId="1894" xr:uid="{00000000-0005-0000-0000-0000C2460000}"/>
    <cellStyle name="20% - Accent5 10 2 2" xfId="7968" xr:uid="{00000000-0005-0000-0000-0000C3460000}"/>
    <cellStyle name="20% - Accent5 10 2 2 2" xfId="12691" xr:uid="{00000000-0005-0000-0000-0000C4460000}"/>
    <cellStyle name="20% - Accent5 10 2 2 2 2" xfId="25850" xr:uid="{00000000-0005-0000-0000-0000C5460000}"/>
    <cellStyle name="20% - Accent5 10 2 2 2 2 2" xfId="63188" xr:uid="{00000000-0005-0000-0000-0000C6460000}"/>
    <cellStyle name="20% - Accent5 10 2 2 2 3" xfId="50029" xr:uid="{00000000-0005-0000-0000-0000C7460000}"/>
    <cellStyle name="20% - Accent5 10 2 2 3" xfId="21127" xr:uid="{00000000-0005-0000-0000-0000C8460000}"/>
    <cellStyle name="20% - Accent5 10 2 2 3 2" xfId="58465" xr:uid="{00000000-0005-0000-0000-0000C9460000}"/>
    <cellStyle name="20% - Accent5 10 2 2 4" xfId="34146" xr:uid="{00000000-0005-0000-0000-0000CA460000}"/>
    <cellStyle name="20% - Accent5 10 2 2 5" xfId="45306" xr:uid="{00000000-0005-0000-0000-0000CB460000}"/>
    <cellStyle name="20% - Accent5 10 2 3" xfId="10331" xr:uid="{00000000-0005-0000-0000-0000CC460000}"/>
    <cellStyle name="20% - Accent5 10 2 3 2" xfId="23490" xr:uid="{00000000-0005-0000-0000-0000CD460000}"/>
    <cellStyle name="20% - Accent5 10 2 3 2 2" xfId="60828" xr:uid="{00000000-0005-0000-0000-0000CE460000}"/>
    <cellStyle name="20% - Accent5 10 2 3 3" xfId="36858" xr:uid="{00000000-0005-0000-0000-0000CF460000}"/>
    <cellStyle name="20% - Accent5 10 2 3 4" xfId="47669" xr:uid="{00000000-0005-0000-0000-0000D0460000}"/>
    <cellStyle name="20% - Accent5 10 2 4" xfId="5608" xr:uid="{00000000-0005-0000-0000-0000D1460000}"/>
    <cellStyle name="20% - Accent5 10 2 4 2" xfId="18767" xr:uid="{00000000-0005-0000-0000-0000D2460000}"/>
    <cellStyle name="20% - Accent5 10 2 4 2 2" xfId="56105" xr:uid="{00000000-0005-0000-0000-0000D3460000}"/>
    <cellStyle name="20% - Accent5 10 2 4 3" xfId="31434" xr:uid="{00000000-0005-0000-0000-0000D4460000}"/>
    <cellStyle name="20% - Accent5 10 2 4 4" xfId="42946" xr:uid="{00000000-0005-0000-0000-0000D5460000}"/>
    <cellStyle name="20% - Accent5 10 2 5" xfId="15055" xr:uid="{00000000-0005-0000-0000-0000D6460000}"/>
    <cellStyle name="20% - Accent5 10 2 5 2" xfId="52393" xr:uid="{00000000-0005-0000-0000-0000D7460000}"/>
    <cellStyle name="20% - Accent5 10 2 6" xfId="28552" xr:uid="{00000000-0005-0000-0000-0000D8460000}"/>
    <cellStyle name="20% - Accent5 10 2 7" xfId="39232" xr:uid="{00000000-0005-0000-0000-0000D9460000}"/>
    <cellStyle name="20% - Accent5 10 3" xfId="3243" xr:uid="{00000000-0005-0000-0000-0000DA460000}"/>
    <cellStyle name="20% - Accent5 10 3 2" xfId="11511" xr:uid="{00000000-0005-0000-0000-0000DB460000}"/>
    <cellStyle name="20% - Accent5 10 3 2 2" xfId="24670" xr:uid="{00000000-0005-0000-0000-0000DC460000}"/>
    <cellStyle name="20% - Accent5 10 3 2 2 2" xfId="62008" xr:uid="{00000000-0005-0000-0000-0000DD460000}"/>
    <cellStyle name="20% - Accent5 10 3 2 3" xfId="48849" xr:uid="{00000000-0005-0000-0000-0000DE460000}"/>
    <cellStyle name="20% - Accent5 10 3 3" xfId="6788" xr:uid="{00000000-0005-0000-0000-0000DF460000}"/>
    <cellStyle name="20% - Accent5 10 3 3 2" xfId="19947" xr:uid="{00000000-0005-0000-0000-0000E0460000}"/>
    <cellStyle name="20% - Accent5 10 3 3 2 2" xfId="57285" xr:uid="{00000000-0005-0000-0000-0000E1460000}"/>
    <cellStyle name="20% - Accent5 10 3 3 3" xfId="44126" xr:uid="{00000000-0005-0000-0000-0000E2460000}"/>
    <cellStyle name="20% - Accent5 10 3 4" xfId="16404" xr:uid="{00000000-0005-0000-0000-0000E3460000}"/>
    <cellStyle name="20% - Accent5 10 3 4 2" xfId="53742" xr:uid="{00000000-0005-0000-0000-0000E4460000}"/>
    <cellStyle name="20% - Accent5 10 3 5" xfId="32797" xr:uid="{00000000-0005-0000-0000-0000E5460000}"/>
    <cellStyle name="20% - Accent5 10 3 6" xfId="40581" xr:uid="{00000000-0005-0000-0000-0000E6460000}"/>
    <cellStyle name="20% - Accent5 10 4" xfId="9151" xr:uid="{00000000-0005-0000-0000-0000E7460000}"/>
    <cellStyle name="20% - Accent5 10 4 2" xfId="22310" xr:uid="{00000000-0005-0000-0000-0000E8460000}"/>
    <cellStyle name="20% - Accent5 10 4 2 2" xfId="59648" xr:uid="{00000000-0005-0000-0000-0000E9460000}"/>
    <cellStyle name="20% - Accent5 10 4 3" xfId="35509" xr:uid="{00000000-0005-0000-0000-0000EA460000}"/>
    <cellStyle name="20% - Accent5 10 4 4" xfId="46489" xr:uid="{00000000-0005-0000-0000-0000EB460000}"/>
    <cellStyle name="20% - Accent5 10 5" xfId="4428" xr:uid="{00000000-0005-0000-0000-0000EC460000}"/>
    <cellStyle name="20% - Accent5 10 5 2" xfId="17587" xr:uid="{00000000-0005-0000-0000-0000ED460000}"/>
    <cellStyle name="20% - Accent5 10 5 2 2" xfId="54925" xr:uid="{00000000-0005-0000-0000-0000EE460000}"/>
    <cellStyle name="20% - Accent5 10 5 3" xfId="30085" xr:uid="{00000000-0005-0000-0000-0000EF460000}"/>
    <cellStyle name="20% - Accent5 10 5 4" xfId="41766" xr:uid="{00000000-0005-0000-0000-0000F0460000}"/>
    <cellStyle name="20% - Accent5 10 6" xfId="13875" xr:uid="{00000000-0005-0000-0000-0000F1460000}"/>
    <cellStyle name="20% - Accent5 10 6 2" xfId="51213" xr:uid="{00000000-0005-0000-0000-0000F2460000}"/>
    <cellStyle name="20% - Accent5 10 7" xfId="27203" xr:uid="{00000000-0005-0000-0000-0000F3460000}"/>
    <cellStyle name="20% - Accent5 10 8" xfId="38052" xr:uid="{00000000-0005-0000-0000-0000F4460000}"/>
    <cellStyle name="20% - Accent5 11" xfId="881" xr:uid="{00000000-0005-0000-0000-0000F5460000}"/>
    <cellStyle name="20% - Accent5 11 2" xfId="2063" xr:uid="{00000000-0005-0000-0000-0000F6460000}"/>
    <cellStyle name="20% - Accent5 11 2 2" xfId="8137" xr:uid="{00000000-0005-0000-0000-0000F7460000}"/>
    <cellStyle name="20% - Accent5 11 2 2 2" xfId="12860" xr:uid="{00000000-0005-0000-0000-0000F8460000}"/>
    <cellStyle name="20% - Accent5 11 2 2 2 2" xfId="26019" xr:uid="{00000000-0005-0000-0000-0000F9460000}"/>
    <cellStyle name="20% - Accent5 11 2 2 2 2 2" xfId="63357" xr:uid="{00000000-0005-0000-0000-0000FA460000}"/>
    <cellStyle name="20% - Accent5 11 2 2 2 3" xfId="50198" xr:uid="{00000000-0005-0000-0000-0000FB460000}"/>
    <cellStyle name="20% - Accent5 11 2 2 3" xfId="21296" xr:uid="{00000000-0005-0000-0000-0000FC460000}"/>
    <cellStyle name="20% - Accent5 11 2 2 3 2" xfId="58634" xr:uid="{00000000-0005-0000-0000-0000FD460000}"/>
    <cellStyle name="20% - Accent5 11 2 2 4" xfId="34315" xr:uid="{00000000-0005-0000-0000-0000FE460000}"/>
    <cellStyle name="20% - Accent5 11 2 2 5" xfId="45475" xr:uid="{00000000-0005-0000-0000-0000FF460000}"/>
    <cellStyle name="20% - Accent5 11 2 3" xfId="10500" xr:uid="{00000000-0005-0000-0000-000000470000}"/>
    <cellStyle name="20% - Accent5 11 2 3 2" xfId="23659" xr:uid="{00000000-0005-0000-0000-000001470000}"/>
    <cellStyle name="20% - Accent5 11 2 3 2 2" xfId="60997" xr:uid="{00000000-0005-0000-0000-000002470000}"/>
    <cellStyle name="20% - Accent5 11 2 3 3" xfId="37027" xr:uid="{00000000-0005-0000-0000-000003470000}"/>
    <cellStyle name="20% - Accent5 11 2 3 4" xfId="47838" xr:uid="{00000000-0005-0000-0000-000004470000}"/>
    <cellStyle name="20% - Accent5 11 2 4" xfId="5777" xr:uid="{00000000-0005-0000-0000-000005470000}"/>
    <cellStyle name="20% - Accent5 11 2 4 2" xfId="18936" xr:uid="{00000000-0005-0000-0000-000006470000}"/>
    <cellStyle name="20% - Accent5 11 2 4 2 2" xfId="56274" xr:uid="{00000000-0005-0000-0000-000007470000}"/>
    <cellStyle name="20% - Accent5 11 2 4 3" xfId="31603" xr:uid="{00000000-0005-0000-0000-000008470000}"/>
    <cellStyle name="20% - Accent5 11 2 4 4" xfId="43115" xr:uid="{00000000-0005-0000-0000-000009470000}"/>
    <cellStyle name="20% - Accent5 11 2 5" xfId="15224" xr:uid="{00000000-0005-0000-0000-00000A470000}"/>
    <cellStyle name="20% - Accent5 11 2 5 2" xfId="52562" xr:uid="{00000000-0005-0000-0000-00000B470000}"/>
    <cellStyle name="20% - Accent5 11 2 6" xfId="28721" xr:uid="{00000000-0005-0000-0000-00000C470000}"/>
    <cellStyle name="20% - Accent5 11 2 7" xfId="39401" xr:uid="{00000000-0005-0000-0000-00000D470000}"/>
    <cellStyle name="20% - Accent5 11 3" xfId="3412" xr:uid="{00000000-0005-0000-0000-00000E470000}"/>
    <cellStyle name="20% - Accent5 11 3 2" xfId="11680" xr:uid="{00000000-0005-0000-0000-00000F470000}"/>
    <cellStyle name="20% - Accent5 11 3 2 2" xfId="24839" xr:uid="{00000000-0005-0000-0000-000010470000}"/>
    <cellStyle name="20% - Accent5 11 3 2 2 2" xfId="62177" xr:uid="{00000000-0005-0000-0000-000011470000}"/>
    <cellStyle name="20% - Accent5 11 3 2 3" xfId="49018" xr:uid="{00000000-0005-0000-0000-000012470000}"/>
    <cellStyle name="20% - Accent5 11 3 3" xfId="6957" xr:uid="{00000000-0005-0000-0000-000013470000}"/>
    <cellStyle name="20% - Accent5 11 3 3 2" xfId="20116" xr:uid="{00000000-0005-0000-0000-000014470000}"/>
    <cellStyle name="20% - Accent5 11 3 3 2 2" xfId="57454" xr:uid="{00000000-0005-0000-0000-000015470000}"/>
    <cellStyle name="20% - Accent5 11 3 3 3" xfId="44295" xr:uid="{00000000-0005-0000-0000-000016470000}"/>
    <cellStyle name="20% - Accent5 11 3 4" xfId="16573" xr:uid="{00000000-0005-0000-0000-000017470000}"/>
    <cellStyle name="20% - Accent5 11 3 4 2" xfId="53911" xr:uid="{00000000-0005-0000-0000-000018470000}"/>
    <cellStyle name="20% - Accent5 11 3 5" xfId="32966" xr:uid="{00000000-0005-0000-0000-000019470000}"/>
    <cellStyle name="20% - Accent5 11 3 6" xfId="40750" xr:uid="{00000000-0005-0000-0000-00001A470000}"/>
    <cellStyle name="20% - Accent5 11 4" xfId="9320" xr:uid="{00000000-0005-0000-0000-00001B470000}"/>
    <cellStyle name="20% - Accent5 11 4 2" xfId="22479" xr:uid="{00000000-0005-0000-0000-00001C470000}"/>
    <cellStyle name="20% - Accent5 11 4 2 2" xfId="59817" xr:uid="{00000000-0005-0000-0000-00001D470000}"/>
    <cellStyle name="20% - Accent5 11 4 3" xfId="35678" xr:uid="{00000000-0005-0000-0000-00001E470000}"/>
    <cellStyle name="20% - Accent5 11 4 4" xfId="46658" xr:uid="{00000000-0005-0000-0000-00001F470000}"/>
    <cellStyle name="20% - Accent5 11 5" xfId="4597" xr:uid="{00000000-0005-0000-0000-000020470000}"/>
    <cellStyle name="20% - Accent5 11 5 2" xfId="17756" xr:uid="{00000000-0005-0000-0000-000021470000}"/>
    <cellStyle name="20% - Accent5 11 5 2 2" xfId="55094" xr:uid="{00000000-0005-0000-0000-000022470000}"/>
    <cellStyle name="20% - Accent5 11 5 3" xfId="30254" xr:uid="{00000000-0005-0000-0000-000023470000}"/>
    <cellStyle name="20% - Accent5 11 5 4" xfId="41935" xr:uid="{00000000-0005-0000-0000-000024470000}"/>
    <cellStyle name="20% - Accent5 11 6" xfId="14044" xr:uid="{00000000-0005-0000-0000-000025470000}"/>
    <cellStyle name="20% - Accent5 11 6 2" xfId="51382" xr:uid="{00000000-0005-0000-0000-000026470000}"/>
    <cellStyle name="20% - Accent5 11 7" xfId="27372" xr:uid="{00000000-0005-0000-0000-000027470000}"/>
    <cellStyle name="20% - Accent5 11 8" xfId="38221" xr:uid="{00000000-0005-0000-0000-000028470000}"/>
    <cellStyle name="20% - Accent5 12" xfId="1052" xr:uid="{00000000-0005-0000-0000-000029470000}"/>
    <cellStyle name="20% - Accent5 12 2" xfId="2232" xr:uid="{00000000-0005-0000-0000-00002A470000}"/>
    <cellStyle name="20% - Accent5 12 2 2" xfId="8306" xr:uid="{00000000-0005-0000-0000-00002B470000}"/>
    <cellStyle name="20% - Accent5 12 2 2 2" xfId="13029" xr:uid="{00000000-0005-0000-0000-00002C470000}"/>
    <cellStyle name="20% - Accent5 12 2 2 2 2" xfId="26188" xr:uid="{00000000-0005-0000-0000-00002D470000}"/>
    <cellStyle name="20% - Accent5 12 2 2 2 2 2" xfId="63526" xr:uid="{00000000-0005-0000-0000-00002E470000}"/>
    <cellStyle name="20% - Accent5 12 2 2 2 3" xfId="50367" xr:uid="{00000000-0005-0000-0000-00002F470000}"/>
    <cellStyle name="20% - Accent5 12 2 2 3" xfId="21465" xr:uid="{00000000-0005-0000-0000-000030470000}"/>
    <cellStyle name="20% - Accent5 12 2 2 3 2" xfId="58803" xr:uid="{00000000-0005-0000-0000-000031470000}"/>
    <cellStyle name="20% - Accent5 12 2 2 4" xfId="34484" xr:uid="{00000000-0005-0000-0000-000032470000}"/>
    <cellStyle name="20% - Accent5 12 2 2 5" xfId="45644" xr:uid="{00000000-0005-0000-0000-000033470000}"/>
    <cellStyle name="20% - Accent5 12 2 3" xfId="10669" xr:uid="{00000000-0005-0000-0000-000034470000}"/>
    <cellStyle name="20% - Accent5 12 2 3 2" xfId="23828" xr:uid="{00000000-0005-0000-0000-000035470000}"/>
    <cellStyle name="20% - Accent5 12 2 3 2 2" xfId="61166" xr:uid="{00000000-0005-0000-0000-000036470000}"/>
    <cellStyle name="20% - Accent5 12 2 3 3" xfId="37196" xr:uid="{00000000-0005-0000-0000-000037470000}"/>
    <cellStyle name="20% - Accent5 12 2 3 4" xfId="48007" xr:uid="{00000000-0005-0000-0000-000038470000}"/>
    <cellStyle name="20% - Accent5 12 2 4" xfId="5946" xr:uid="{00000000-0005-0000-0000-000039470000}"/>
    <cellStyle name="20% - Accent5 12 2 4 2" xfId="19105" xr:uid="{00000000-0005-0000-0000-00003A470000}"/>
    <cellStyle name="20% - Accent5 12 2 4 2 2" xfId="56443" xr:uid="{00000000-0005-0000-0000-00003B470000}"/>
    <cellStyle name="20% - Accent5 12 2 4 3" xfId="31772" xr:uid="{00000000-0005-0000-0000-00003C470000}"/>
    <cellStyle name="20% - Accent5 12 2 4 4" xfId="43284" xr:uid="{00000000-0005-0000-0000-00003D470000}"/>
    <cellStyle name="20% - Accent5 12 2 5" xfId="15393" xr:uid="{00000000-0005-0000-0000-00003E470000}"/>
    <cellStyle name="20% - Accent5 12 2 5 2" xfId="52731" xr:uid="{00000000-0005-0000-0000-00003F470000}"/>
    <cellStyle name="20% - Accent5 12 2 6" xfId="28890" xr:uid="{00000000-0005-0000-0000-000040470000}"/>
    <cellStyle name="20% - Accent5 12 2 7" xfId="39570" xr:uid="{00000000-0005-0000-0000-000041470000}"/>
    <cellStyle name="20% - Accent5 12 3" xfId="3581" xr:uid="{00000000-0005-0000-0000-000042470000}"/>
    <cellStyle name="20% - Accent5 12 3 2" xfId="11849" xr:uid="{00000000-0005-0000-0000-000043470000}"/>
    <cellStyle name="20% - Accent5 12 3 2 2" xfId="25008" xr:uid="{00000000-0005-0000-0000-000044470000}"/>
    <cellStyle name="20% - Accent5 12 3 2 2 2" xfId="62346" xr:uid="{00000000-0005-0000-0000-000045470000}"/>
    <cellStyle name="20% - Accent5 12 3 2 3" xfId="49187" xr:uid="{00000000-0005-0000-0000-000046470000}"/>
    <cellStyle name="20% - Accent5 12 3 3" xfId="7126" xr:uid="{00000000-0005-0000-0000-000047470000}"/>
    <cellStyle name="20% - Accent5 12 3 3 2" xfId="20285" xr:uid="{00000000-0005-0000-0000-000048470000}"/>
    <cellStyle name="20% - Accent5 12 3 3 2 2" xfId="57623" xr:uid="{00000000-0005-0000-0000-000049470000}"/>
    <cellStyle name="20% - Accent5 12 3 3 3" xfId="44464" xr:uid="{00000000-0005-0000-0000-00004A470000}"/>
    <cellStyle name="20% - Accent5 12 3 4" xfId="16742" xr:uid="{00000000-0005-0000-0000-00004B470000}"/>
    <cellStyle name="20% - Accent5 12 3 4 2" xfId="54080" xr:uid="{00000000-0005-0000-0000-00004C470000}"/>
    <cellStyle name="20% - Accent5 12 3 5" xfId="33135" xr:uid="{00000000-0005-0000-0000-00004D470000}"/>
    <cellStyle name="20% - Accent5 12 3 6" xfId="40919" xr:uid="{00000000-0005-0000-0000-00004E470000}"/>
    <cellStyle name="20% - Accent5 12 4" xfId="9489" xr:uid="{00000000-0005-0000-0000-00004F470000}"/>
    <cellStyle name="20% - Accent5 12 4 2" xfId="22648" xr:uid="{00000000-0005-0000-0000-000050470000}"/>
    <cellStyle name="20% - Accent5 12 4 2 2" xfId="59986" xr:uid="{00000000-0005-0000-0000-000051470000}"/>
    <cellStyle name="20% - Accent5 12 4 3" xfId="35847" xr:uid="{00000000-0005-0000-0000-000052470000}"/>
    <cellStyle name="20% - Accent5 12 4 4" xfId="46827" xr:uid="{00000000-0005-0000-0000-000053470000}"/>
    <cellStyle name="20% - Accent5 12 5" xfId="4766" xr:uid="{00000000-0005-0000-0000-000054470000}"/>
    <cellStyle name="20% - Accent5 12 5 2" xfId="17925" xr:uid="{00000000-0005-0000-0000-000055470000}"/>
    <cellStyle name="20% - Accent5 12 5 2 2" xfId="55263" xr:uid="{00000000-0005-0000-0000-000056470000}"/>
    <cellStyle name="20% - Accent5 12 5 3" xfId="30423" xr:uid="{00000000-0005-0000-0000-000057470000}"/>
    <cellStyle name="20% - Accent5 12 5 4" xfId="42104" xr:uid="{00000000-0005-0000-0000-000058470000}"/>
    <cellStyle name="20% - Accent5 12 6" xfId="14213" xr:uid="{00000000-0005-0000-0000-000059470000}"/>
    <cellStyle name="20% - Accent5 12 6 2" xfId="51551" xr:uid="{00000000-0005-0000-0000-00005A470000}"/>
    <cellStyle name="20% - Accent5 12 7" xfId="27541" xr:uid="{00000000-0005-0000-0000-00005B470000}"/>
    <cellStyle name="20% - Accent5 12 8" xfId="38390" xr:uid="{00000000-0005-0000-0000-00005C470000}"/>
    <cellStyle name="20% - Accent5 13" xfId="1221" xr:uid="{00000000-0005-0000-0000-00005D470000}"/>
    <cellStyle name="20% - Accent5 13 2" xfId="2570" xr:uid="{00000000-0005-0000-0000-00005E470000}"/>
    <cellStyle name="20% - Accent5 13 2 2" xfId="12018" xr:uid="{00000000-0005-0000-0000-00005F470000}"/>
    <cellStyle name="20% - Accent5 13 2 2 2" xfId="25177" xr:uid="{00000000-0005-0000-0000-000060470000}"/>
    <cellStyle name="20% - Accent5 13 2 2 2 2" xfId="62515" xr:uid="{00000000-0005-0000-0000-000061470000}"/>
    <cellStyle name="20% - Accent5 13 2 2 3" xfId="33473" xr:uid="{00000000-0005-0000-0000-000062470000}"/>
    <cellStyle name="20% - Accent5 13 2 2 4" xfId="49356" xr:uid="{00000000-0005-0000-0000-000063470000}"/>
    <cellStyle name="20% - Accent5 13 2 3" xfId="7295" xr:uid="{00000000-0005-0000-0000-000064470000}"/>
    <cellStyle name="20% - Accent5 13 2 3 2" xfId="20454" xr:uid="{00000000-0005-0000-0000-000065470000}"/>
    <cellStyle name="20% - Accent5 13 2 3 2 2" xfId="57792" xr:uid="{00000000-0005-0000-0000-000066470000}"/>
    <cellStyle name="20% - Accent5 13 2 3 3" xfId="36185" xr:uid="{00000000-0005-0000-0000-000067470000}"/>
    <cellStyle name="20% - Accent5 13 2 3 4" xfId="44633" xr:uid="{00000000-0005-0000-0000-000068470000}"/>
    <cellStyle name="20% - Accent5 13 2 4" xfId="15731" xr:uid="{00000000-0005-0000-0000-000069470000}"/>
    <cellStyle name="20% - Accent5 13 2 4 2" xfId="30761" xr:uid="{00000000-0005-0000-0000-00006A470000}"/>
    <cellStyle name="20% - Accent5 13 2 4 3" xfId="53069" xr:uid="{00000000-0005-0000-0000-00006B470000}"/>
    <cellStyle name="20% - Accent5 13 2 5" xfId="27879" xr:uid="{00000000-0005-0000-0000-00006C470000}"/>
    <cellStyle name="20% - Accent5 13 2 6" xfId="39908" xr:uid="{00000000-0005-0000-0000-00006D470000}"/>
    <cellStyle name="20% - Accent5 13 3" xfId="9658" xr:uid="{00000000-0005-0000-0000-00006E470000}"/>
    <cellStyle name="20% - Accent5 13 3 2" xfId="22817" xr:uid="{00000000-0005-0000-0000-00006F470000}"/>
    <cellStyle name="20% - Accent5 13 3 2 2" xfId="60155" xr:uid="{00000000-0005-0000-0000-000070470000}"/>
    <cellStyle name="20% - Accent5 13 3 3" xfId="32124" xr:uid="{00000000-0005-0000-0000-000071470000}"/>
    <cellStyle name="20% - Accent5 13 3 4" xfId="46996" xr:uid="{00000000-0005-0000-0000-000072470000}"/>
    <cellStyle name="20% - Accent5 13 4" xfId="4935" xr:uid="{00000000-0005-0000-0000-000073470000}"/>
    <cellStyle name="20% - Accent5 13 4 2" xfId="18094" xr:uid="{00000000-0005-0000-0000-000074470000}"/>
    <cellStyle name="20% - Accent5 13 4 2 2" xfId="55432" xr:uid="{00000000-0005-0000-0000-000075470000}"/>
    <cellStyle name="20% - Accent5 13 4 3" xfId="34836" xr:uid="{00000000-0005-0000-0000-000076470000}"/>
    <cellStyle name="20% - Accent5 13 4 4" xfId="42273" xr:uid="{00000000-0005-0000-0000-000077470000}"/>
    <cellStyle name="20% - Accent5 13 5" xfId="14382" xr:uid="{00000000-0005-0000-0000-000078470000}"/>
    <cellStyle name="20% - Accent5 13 5 2" xfId="29412" xr:uid="{00000000-0005-0000-0000-000079470000}"/>
    <cellStyle name="20% - Accent5 13 5 3" xfId="51720" xr:uid="{00000000-0005-0000-0000-00007A470000}"/>
    <cellStyle name="20% - Accent5 13 6" xfId="26530" xr:uid="{00000000-0005-0000-0000-00007B470000}"/>
    <cellStyle name="20% - Accent5 13 7" xfId="38559" xr:uid="{00000000-0005-0000-0000-00007C470000}"/>
    <cellStyle name="20% - Accent5 14" xfId="2401" xr:uid="{00000000-0005-0000-0000-00007D470000}"/>
    <cellStyle name="20% - Accent5 14 2" xfId="10838" xr:uid="{00000000-0005-0000-0000-00007E470000}"/>
    <cellStyle name="20% - Accent5 14 2 2" xfId="23997" xr:uid="{00000000-0005-0000-0000-00007F470000}"/>
    <cellStyle name="20% - Accent5 14 2 2 2" xfId="61335" xr:uid="{00000000-0005-0000-0000-000080470000}"/>
    <cellStyle name="20% - Accent5 14 2 3" xfId="34655" xr:uid="{00000000-0005-0000-0000-000081470000}"/>
    <cellStyle name="20% - Accent5 14 2 4" xfId="48176" xr:uid="{00000000-0005-0000-0000-000082470000}"/>
    <cellStyle name="20% - Accent5 14 3" xfId="6115" xr:uid="{00000000-0005-0000-0000-000083470000}"/>
    <cellStyle name="20% - Accent5 14 3 2" xfId="19274" xr:uid="{00000000-0005-0000-0000-000084470000}"/>
    <cellStyle name="20% - Accent5 14 3 2 2" xfId="56612" xr:uid="{00000000-0005-0000-0000-000085470000}"/>
    <cellStyle name="20% - Accent5 14 3 3" xfId="37367" xr:uid="{00000000-0005-0000-0000-000086470000}"/>
    <cellStyle name="20% - Accent5 14 3 4" xfId="43453" xr:uid="{00000000-0005-0000-0000-000087470000}"/>
    <cellStyle name="20% - Accent5 14 4" xfId="15562" xr:uid="{00000000-0005-0000-0000-000088470000}"/>
    <cellStyle name="20% - Accent5 14 4 2" xfId="31943" xr:uid="{00000000-0005-0000-0000-000089470000}"/>
    <cellStyle name="20% - Accent5 14 4 3" xfId="52900" xr:uid="{00000000-0005-0000-0000-00008A470000}"/>
    <cellStyle name="20% - Accent5 14 5" xfId="29061" xr:uid="{00000000-0005-0000-0000-00008B470000}"/>
    <cellStyle name="20% - Accent5 14 6" xfId="39739" xr:uid="{00000000-0005-0000-0000-00008C470000}"/>
    <cellStyle name="20% - Accent5 15" xfId="8478" xr:uid="{00000000-0005-0000-0000-00008D470000}"/>
    <cellStyle name="20% - Accent5 15 2" xfId="21637" xr:uid="{00000000-0005-0000-0000-00008E470000}"/>
    <cellStyle name="20% - Accent5 15 2 2" xfId="33304" xr:uid="{00000000-0005-0000-0000-00008F470000}"/>
    <cellStyle name="20% - Accent5 15 2 3" xfId="58975" xr:uid="{00000000-0005-0000-0000-000090470000}"/>
    <cellStyle name="20% - Accent5 15 3" xfId="36016" xr:uid="{00000000-0005-0000-0000-000091470000}"/>
    <cellStyle name="20% - Accent5 15 4" xfId="30592" xr:uid="{00000000-0005-0000-0000-000092470000}"/>
    <cellStyle name="20% - Accent5 15 5" xfId="27710" xr:uid="{00000000-0005-0000-0000-000093470000}"/>
    <cellStyle name="20% - Accent5 15 6" xfId="45816" xr:uid="{00000000-0005-0000-0000-000094470000}"/>
    <cellStyle name="20% - Accent5 16" xfId="3755" xr:uid="{00000000-0005-0000-0000-000095470000}"/>
    <cellStyle name="20% - Accent5 16 2" xfId="16914" xr:uid="{00000000-0005-0000-0000-000096470000}"/>
    <cellStyle name="20% - Accent5 16 2 2" xfId="54252" xr:uid="{00000000-0005-0000-0000-000097470000}"/>
    <cellStyle name="20% - Accent5 16 3" xfId="29243" xr:uid="{00000000-0005-0000-0000-000098470000}"/>
    <cellStyle name="20% - Accent5 16 4" xfId="41093" xr:uid="{00000000-0005-0000-0000-000099470000}"/>
    <cellStyle name="20% - Accent5 17" xfId="13202" xr:uid="{00000000-0005-0000-0000-00009A470000}"/>
    <cellStyle name="20% - Accent5 17 2" xfId="31955" xr:uid="{00000000-0005-0000-0000-00009B470000}"/>
    <cellStyle name="20% - Accent5 17 3" xfId="50540" xr:uid="{00000000-0005-0000-0000-00009C470000}"/>
    <cellStyle name="20% - Accent5 18" xfId="34667" xr:uid="{00000000-0005-0000-0000-00009D470000}"/>
    <cellStyle name="20% - Accent5 19" xfId="29074" xr:uid="{00000000-0005-0000-0000-00009E470000}"/>
    <cellStyle name="20% - Accent5 2" xfId="53" xr:uid="{00000000-0005-0000-0000-00009F470000}"/>
    <cellStyle name="20% - Accent5 2 10" xfId="895" xr:uid="{00000000-0005-0000-0000-0000A0470000}"/>
    <cellStyle name="20% - Accent5 2 10 2" xfId="2077" xr:uid="{00000000-0005-0000-0000-0000A1470000}"/>
    <cellStyle name="20% - Accent5 2 10 2 2" xfId="8151" xr:uid="{00000000-0005-0000-0000-0000A2470000}"/>
    <cellStyle name="20% - Accent5 2 10 2 2 2" xfId="12874" xr:uid="{00000000-0005-0000-0000-0000A3470000}"/>
    <cellStyle name="20% - Accent5 2 10 2 2 2 2" xfId="26033" xr:uid="{00000000-0005-0000-0000-0000A4470000}"/>
    <cellStyle name="20% - Accent5 2 10 2 2 2 2 2" xfId="63371" xr:uid="{00000000-0005-0000-0000-0000A5470000}"/>
    <cellStyle name="20% - Accent5 2 10 2 2 2 3" xfId="50212" xr:uid="{00000000-0005-0000-0000-0000A6470000}"/>
    <cellStyle name="20% - Accent5 2 10 2 2 3" xfId="21310" xr:uid="{00000000-0005-0000-0000-0000A7470000}"/>
    <cellStyle name="20% - Accent5 2 10 2 2 3 2" xfId="58648" xr:uid="{00000000-0005-0000-0000-0000A8470000}"/>
    <cellStyle name="20% - Accent5 2 10 2 2 4" xfId="34329" xr:uid="{00000000-0005-0000-0000-0000A9470000}"/>
    <cellStyle name="20% - Accent5 2 10 2 2 5" xfId="45489" xr:uid="{00000000-0005-0000-0000-0000AA470000}"/>
    <cellStyle name="20% - Accent5 2 10 2 3" xfId="10514" xr:uid="{00000000-0005-0000-0000-0000AB470000}"/>
    <cellStyle name="20% - Accent5 2 10 2 3 2" xfId="23673" xr:uid="{00000000-0005-0000-0000-0000AC470000}"/>
    <cellStyle name="20% - Accent5 2 10 2 3 2 2" xfId="61011" xr:uid="{00000000-0005-0000-0000-0000AD470000}"/>
    <cellStyle name="20% - Accent5 2 10 2 3 3" xfId="37041" xr:uid="{00000000-0005-0000-0000-0000AE470000}"/>
    <cellStyle name="20% - Accent5 2 10 2 3 4" xfId="47852" xr:uid="{00000000-0005-0000-0000-0000AF470000}"/>
    <cellStyle name="20% - Accent5 2 10 2 4" xfId="5791" xr:uid="{00000000-0005-0000-0000-0000B0470000}"/>
    <cellStyle name="20% - Accent5 2 10 2 4 2" xfId="18950" xr:uid="{00000000-0005-0000-0000-0000B1470000}"/>
    <cellStyle name="20% - Accent5 2 10 2 4 2 2" xfId="56288" xr:uid="{00000000-0005-0000-0000-0000B2470000}"/>
    <cellStyle name="20% - Accent5 2 10 2 4 3" xfId="31617" xr:uid="{00000000-0005-0000-0000-0000B3470000}"/>
    <cellStyle name="20% - Accent5 2 10 2 4 4" xfId="43129" xr:uid="{00000000-0005-0000-0000-0000B4470000}"/>
    <cellStyle name="20% - Accent5 2 10 2 5" xfId="15238" xr:uid="{00000000-0005-0000-0000-0000B5470000}"/>
    <cellStyle name="20% - Accent5 2 10 2 5 2" xfId="52576" xr:uid="{00000000-0005-0000-0000-0000B6470000}"/>
    <cellStyle name="20% - Accent5 2 10 2 6" xfId="28735" xr:uid="{00000000-0005-0000-0000-0000B7470000}"/>
    <cellStyle name="20% - Accent5 2 10 2 7" xfId="39415" xr:uid="{00000000-0005-0000-0000-0000B8470000}"/>
    <cellStyle name="20% - Accent5 2 10 3" xfId="3426" xr:uid="{00000000-0005-0000-0000-0000B9470000}"/>
    <cellStyle name="20% - Accent5 2 10 3 2" xfId="11694" xr:uid="{00000000-0005-0000-0000-0000BA470000}"/>
    <cellStyle name="20% - Accent5 2 10 3 2 2" xfId="24853" xr:uid="{00000000-0005-0000-0000-0000BB470000}"/>
    <cellStyle name="20% - Accent5 2 10 3 2 2 2" xfId="62191" xr:uid="{00000000-0005-0000-0000-0000BC470000}"/>
    <cellStyle name="20% - Accent5 2 10 3 2 3" xfId="49032" xr:uid="{00000000-0005-0000-0000-0000BD470000}"/>
    <cellStyle name="20% - Accent5 2 10 3 3" xfId="6971" xr:uid="{00000000-0005-0000-0000-0000BE470000}"/>
    <cellStyle name="20% - Accent5 2 10 3 3 2" xfId="20130" xr:uid="{00000000-0005-0000-0000-0000BF470000}"/>
    <cellStyle name="20% - Accent5 2 10 3 3 2 2" xfId="57468" xr:uid="{00000000-0005-0000-0000-0000C0470000}"/>
    <cellStyle name="20% - Accent5 2 10 3 3 3" xfId="44309" xr:uid="{00000000-0005-0000-0000-0000C1470000}"/>
    <cellStyle name="20% - Accent5 2 10 3 4" xfId="16587" xr:uid="{00000000-0005-0000-0000-0000C2470000}"/>
    <cellStyle name="20% - Accent5 2 10 3 4 2" xfId="53925" xr:uid="{00000000-0005-0000-0000-0000C3470000}"/>
    <cellStyle name="20% - Accent5 2 10 3 5" xfId="32980" xr:uid="{00000000-0005-0000-0000-0000C4470000}"/>
    <cellStyle name="20% - Accent5 2 10 3 6" xfId="40764" xr:uid="{00000000-0005-0000-0000-0000C5470000}"/>
    <cellStyle name="20% - Accent5 2 10 4" xfId="9334" xr:uid="{00000000-0005-0000-0000-0000C6470000}"/>
    <cellStyle name="20% - Accent5 2 10 4 2" xfId="22493" xr:uid="{00000000-0005-0000-0000-0000C7470000}"/>
    <cellStyle name="20% - Accent5 2 10 4 2 2" xfId="59831" xr:uid="{00000000-0005-0000-0000-0000C8470000}"/>
    <cellStyle name="20% - Accent5 2 10 4 3" xfId="35692" xr:uid="{00000000-0005-0000-0000-0000C9470000}"/>
    <cellStyle name="20% - Accent5 2 10 4 4" xfId="46672" xr:uid="{00000000-0005-0000-0000-0000CA470000}"/>
    <cellStyle name="20% - Accent5 2 10 5" xfId="4611" xr:uid="{00000000-0005-0000-0000-0000CB470000}"/>
    <cellStyle name="20% - Accent5 2 10 5 2" xfId="17770" xr:uid="{00000000-0005-0000-0000-0000CC470000}"/>
    <cellStyle name="20% - Accent5 2 10 5 2 2" xfId="55108" xr:uid="{00000000-0005-0000-0000-0000CD470000}"/>
    <cellStyle name="20% - Accent5 2 10 5 3" xfId="30268" xr:uid="{00000000-0005-0000-0000-0000CE470000}"/>
    <cellStyle name="20% - Accent5 2 10 5 4" xfId="41949" xr:uid="{00000000-0005-0000-0000-0000CF470000}"/>
    <cellStyle name="20% - Accent5 2 10 6" xfId="14058" xr:uid="{00000000-0005-0000-0000-0000D0470000}"/>
    <cellStyle name="20% - Accent5 2 10 6 2" xfId="51396" xr:uid="{00000000-0005-0000-0000-0000D1470000}"/>
    <cellStyle name="20% - Accent5 2 10 7" xfId="27386" xr:uid="{00000000-0005-0000-0000-0000D2470000}"/>
    <cellStyle name="20% - Accent5 2 10 8" xfId="38235" xr:uid="{00000000-0005-0000-0000-0000D3470000}"/>
    <cellStyle name="20% - Accent5 2 11" xfId="1066" xr:uid="{00000000-0005-0000-0000-0000D4470000}"/>
    <cellStyle name="20% - Accent5 2 11 2" xfId="2246" xr:uid="{00000000-0005-0000-0000-0000D5470000}"/>
    <cellStyle name="20% - Accent5 2 11 2 2" xfId="8320" xr:uid="{00000000-0005-0000-0000-0000D6470000}"/>
    <cellStyle name="20% - Accent5 2 11 2 2 2" xfId="13043" xr:uid="{00000000-0005-0000-0000-0000D7470000}"/>
    <cellStyle name="20% - Accent5 2 11 2 2 2 2" xfId="26202" xr:uid="{00000000-0005-0000-0000-0000D8470000}"/>
    <cellStyle name="20% - Accent5 2 11 2 2 2 2 2" xfId="63540" xr:uid="{00000000-0005-0000-0000-0000D9470000}"/>
    <cellStyle name="20% - Accent5 2 11 2 2 2 3" xfId="50381" xr:uid="{00000000-0005-0000-0000-0000DA470000}"/>
    <cellStyle name="20% - Accent5 2 11 2 2 3" xfId="21479" xr:uid="{00000000-0005-0000-0000-0000DB470000}"/>
    <cellStyle name="20% - Accent5 2 11 2 2 3 2" xfId="58817" xr:uid="{00000000-0005-0000-0000-0000DC470000}"/>
    <cellStyle name="20% - Accent5 2 11 2 2 4" xfId="34498" xr:uid="{00000000-0005-0000-0000-0000DD470000}"/>
    <cellStyle name="20% - Accent5 2 11 2 2 5" xfId="45658" xr:uid="{00000000-0005-0000-0000-0000DE470000}"/>
    <cellStyle name="20% - Accent5 2 11 2 3" xfId="10683" xr:uid="{00000000-0005-0000-0000-0000DF470000}"/>
    <cellStyle name="20% - Accent5 2 11 2 3 2" xfId="23842" xr:uid="{00000000-0005-0000-0000-0000E0470000}"/>
    <cellStyle name="20% - Accent5 2 11 2 3 2 2" xfId="61180" xr:uid="{00000000-0005-0000-0000-0000E1470000}"/>
    <cellStyle name="20% - Accent5 2 11 2 3 3" xfId="37210" xr:uid="{00000000-0005-0000-0000-0000E2470000}"/>
    <cellStyle name="20% - Accent5 2 11 2 3 4" xfId="48021" xr:uid="{00000000-0005-0000-0000-0000E3470000}"/>
    <cellStyle name="20% - Accent5 2 11 2 4" xfId="5960" xr:uid="{00000000-0005-0000-0000-0000E4470000}"/>
    <cellStyle name="20% - Accent5 2 11 2 4 2" xfId="19119" xr:uid="{00000000-0005-0000-0000-0000E5470000}"/>
    <cellStyle name="20% - Accent5 2 11 2 4 2 2" xfId="56457" xr:uid="{00000000-0005-0000-0000-0000E6470000}"/>
    <cellStyle name="20% - Accent5 2 11 2 4 3" xfId="31786" xr:uid="{00000000-0005-0000-0000-0000E7470000}"/>
    <cellStyle name="20% - Accent5 2 11 2 4 4" xfId="43298" xr:uid="{00000000-0005-0000-0000-0000E8470000}"/>
    <cellStyle name="20% - Accent5 2 11 2 5" xfId="15407" xr:uid="{00000000-0005-0000-0000-0000E9470000}"/>
    <cellStyle name="20% - Accent5 2 11 2 5 2" xfId="52745" xr:uid="{00000000-0005-0000-0000-0000EA470000}"/>
    <cellStyle name="20% - Accent5 2 11 2 6" xfId="28904" xr:uid="{00000000-0005-0000-0000-0000EB470000}"/>
    <cellStyle name="20% - Accent5 2 11 2 7" xfId="39584" xr:uid="{00000000-0005-0000-0000-0000EC470000}"/>
    <cellStyle name="20% - Accent5 2 11 3" xfId="3595" xr:uid="{00000000-0005-0000-0000-0000ED470000}"/>
    <cellStyle name="20% - Accent5 2 11 3 2" xfId="11863" xr:uid="{00000000-0005-0000-0000-0000EE470000}"/>
    <cellStyle name="20% - Accent5 2 11 3 2 2" xfId="25022" xr:uid="{00000000-0005-0000-0000-0000EF470000}"/>
    <cellStyle name="20% - Accent5 2 11 3 2 2 2" xfId="62360" xr:uid="{00000000-0005-0000-0000-0000F0470000}"/>
    <cellStyle name="20% - Accent5 2 11 3 2 3" xfId="49201" xr:uid="{00000000-0005-0000-0000-0000F1470000}"/>
    <cellStyle name="20% - Accent5 2 11 3 3" xfId="7140" xr:uid="{00000000-0005-0000-0000-0000F2470000}"/>
    <cellStyle name="20% - Accent5 2 11 3 3 2" xfId="20299" xr:uid="{00000000-0005-0000-0000-0000F3470000}"/>
    <cellStyle name="20% - Accent5 2 11 3 3 2 2" xfId="57637" xr:uid="{00000000-0005-0000-0000-0000F4470000}"/>
    <cellStyle name="20% - Accent5 2 11 3 3 3" xfId="44478" xr:uid="{00000000-0005-0000-0000-0000F5470000}"/>
    <cellStyle name="20% - Accent5 2 11 3 4" xfId="16756" xr:uid="{00000000-0005-0000-0000-0000F6470000}"/>
    <cellStyle name="20% - Accent5 2 11 3 4 2" xfId="54094" xr:uid="{00000000-0005-0000-0000-0000F7470000}"/>
    <cellStyle name="20% - Accent5 2 11 3 5" xfId="33149" xr:uid="{00000000-0005-0000-0000-0000F8470000}"/>
    <cellStyle name="20% - Accent5 2 11 3 6" xfId="40933" xr:uid="{00000000-0005-0000-0000-0000F9470000}"/>
    <cellStyle name="20% - Accent5 2 11 4" xfId="9503" xr:uid="{00000000-0005-0000-0000-0000FA470000}"/>
    <cellStyle name="20% - Accent5 2 11 4 2" xfId="22662" xr:uid="{00000000-0005-0000-0000-0000FB470000}"/>
    <cellStyle name="20% - Accent5 2 11 4 2 2" xfId="60000" xr:uid="{00000000-0005-0000-0000-0000FC470000}"/>
    <cellStyle name="20% - Accent5 2 11 4 3" xfId="35861" xr:uid="{00000000-0005-0000-0000-0000FD470000}"/>
    <cellStyle name="20% - Accent5 2 11 4 4" xfId="46841" xr:uid="{00000000-0005-0000-0000-0000FE470000}"/>
    <cellStyle name="20% - Accent5 2 11 5" xfId="4780" xr:uid="{00000000-0005-0000-0000-0000FF470000}"/>
    <cellStyle name="20% - Accent5 2 11 5 2" xfId="17939" xr:uid="{00000000-0005-0000-0000-000000480000}"/>
    <cellStyle name="20% - Accent5 2 11 5 2 2" xfId="55277" xr:uid="{00000000-0005-0000-0000-000001480000}"/>
    <cellStyle name="20% - Accent5 2 11 5 3" xfId="30437" xr:uid="{00000000-0005-0000-0000-000002480000}"/>
    <cellStyle name="20% - Accent5 2 11 5 4" xfId="42118" xr:uid="{00000000-0005-0000-0000-000003480000}"/>
    <cellStyle name="20% - Accent5 2 11 6" xfId="14227" xr:uid="{00000000-0005-0000-0000-000004480000}"/>
    <cellStyle name="20% - Accent5 2 11 6 2" xfId="51565" xr:uid="{00000000-0005-0000-0000-000005480000}"/>
    <cellStyle name="20% - Accent5 2 11 7" xfId="27555" xr:uid="{00000000-0005-0000-0000-000006480000}"/>
    <cellStyle name="20% - Accent5 2 11 8" xfId="38404" xr:uid="{00000000-0005-0000-0000-000007480000}"/>
    <cellStyle name="20% - Accent5 2 12" xfId="1235" xr:uid="{00000000-0005-0000-0000-000008480000}"/>
    <cellStyle name="20% - Accent5 2 12 2" xfId="2584" xr:uid="{00000000-0005-0000-0000-000009480000}"/>
    <cellStyle name="20% - Accent5 2 12 2 2" xfId="12032" xr:uid="{00000000-0005-0000-0000-00000A480000}"/>
    <cellStyle name="20% - Accent5 2 12 2 2 2" xfId="25191" xr:uid="{00000000-0005-0000-0000-00000B480000}"/>
    <cellStyle name="20% - Accent5 2 12 2 2 2 2" xfId="62529" xr:uid="{00000000-0005-0000-0000-00000C480000}"/>
    <cellStyle name="20% - Accent5 2 12 2 2 3" xfId="33487" xr:uid="{00000000-0005-0000-0000-00000D480000}"/>
    <cellStyle name="20% - Accent5 2 12 2 2 4" xfId="49370" xr:uid="{00000000-0005-0000-0000-00000E480000}"/>
    <cellStyle name="20% - Accent5 2 12 2 3" xfId="7309" xr:uid="{00000000-0005-0000-0000-00000F480000}"/>
    <cellStyle name="20% - Accent5 2 12 2 3 2" xfId="20468" xr:uid="{00000000-0005-0000-0000-000010480000}"/>
    <cellStyle name="20% - Accent5 2 12 2 3 2 2" xfId="57806" xr:uid="{00000000-0005-0000-0000-000011480000}"/>
    <cellStyle name="20% - Accent5 2 12 2 3 3" xfId="36199" xr:uid="{00000000-0005-0000-0000-000012480000}"/>
    <cellStyle name="20% - Accent5 2 12 2 3 4" xfId="44647" xr:uid="{00000000-0005-0000-0000-000013480000}"/>
    <cellStyle name="20% - Accent5 2 12 2 4" xfId="15745" xr:uid="{00000000-0005-0000-0000-000014480000}"/>
    <cellStyle name="20% - Accent5 2 12 2 4 2" xfId="30775" xr:uid="{00000000-0005-0000-0000-000015480000}"/>
    <cellStyle name="20% - Accent5 2 12 2 4 3" xfId="53083" xr:uid="{00000000-0005-0000-0000-000016480000}"/>
    <cellStyle name="20% - Accent5 2 12 2 5" xfId="27893" xr:uid="{00000000-0005-0000-0000-000017480000}"/>
    <cellStyle name="20% - Accent5 2 12 2 6" xfId="39922" xr:uid="{00000000-0005-0000-0000-000018480000}"/>
    <cellStyle name="20% - Accent5 2 12 3" xfId="9672" xr:uid="{00000000-0005-0000-0000-000019480000}"/>
    <cellStyle name="20% - Accent5 2 12 3 2" xfId="22831" xr:uid="{00000000-0005-0000-0000-00001A480000}"/>
    <cellStyle name="20% - Accent5 2 12 3 2 2" xfId="60169" xr:uid="{00000000-0005-0000-0000-00001B480000}"/>
    <cellStyle name="20% - Accent5 2 12 3 3" xfId="32138" xr:uid="{00000000-0005-0000-0000-00001C480000}"/>
    <cellStyle name="20% - Accent5 2 12 3 4" xfId="47010" xr:uid="{00000000-0005-0000-0000-00001D480000}"/>
    <cellStyle name="20% - Accent5 2 12 4" xfId="4949" xr:uid="{00000000-0005-0000-0000-00001E480000}"/>
    <cellStyle name="20% - Accent5 2 12 4 2" xfId="18108" xr:uid="{00000000-0005-0000-0000-00001F480000}"/>
    <cellStyle name="20% - Accent5 2 12 4 2 2" xfId="55446" xr:uid="{00000000-0005-0000-0000-000020480000}"/>
    <cellStyle name="20% - Accent5 2 12 4 3" xfId="34850" xr:uid="{00000000-0005-0000-0000-000021480000}"/>
    <cellStyle name="20% - Accent5 2 12 4 4" xfId="42287" xr:uid="{00000000-0005-0000-0000-000022480000}"/>
    <cellStyle name="20% - Accent5 2 12 5" xfId="14396" xr:uid="{00000000-0005-0000-0000-000023480000}"/>
    <cellStyle name="20% - Accent5 2 12 5 2" xfId="29426" xr:uid="{00000000-0005-0000-0000-000024480000}"/>
    <cellStyle name="20% - Accent5 2 12 5 3" xfId="51734" xr:uid="{00000000-0005-0000-0000-000025480000}"/>
    <cellStyle name="20% - Accent5 2 12 6" xfId="26544" xr:uid="{00000000-0005-0000-0000-000026480000}"/>
    <cellStyle name="20% - Accent5 2 12 7" xfId="38573" xr:uid="{00000000-0005-0000-0000-000027480000}"/>
    <cellStyle name="20% - Accent5 2 13" xfId="2415" xr:uid="{00000000-0005-0000-0000-000028480000}"/>
    <cellStyle name="20% - Accent5 2 13 2" xfId="10852" xr:uid="{00000000-0005-0000-0000-000029480000}"/>
    <cellStyle name="20% - Accent5 2 13 2 2" xfId="24011" xr:uid="{00000000-0005-0000-0000-00002A480000}"/>
    <cellStyle name="20% - Accent5 2 13 2 2 2" xfId="61349" xr:uid="{00000000-0005-0000-0000-00002B480000}"/>
    <cellStyle name="20% - Accent5 2 13 2 3" xfId="33318" xr:uid="{00000000-0005-0000-0000-00002C480000}"/>
    <cellStyle name="20% - Accent5 2 13 2 4" xfId="48190" xr:uid="{00000000-0005-0000-0000-00002D480000}"/>
    <cellStyle name="20% - Accent5 2 13 3" xfId="6129" xr:uid="{00000000-0005-0000-0000-00002E480000}"/>
    <cellStyle name="20% - Accent5 2 13 3 2" xfId="19288" xr:uid="{00000000-0005-0000-0000-00002F480000}"/>
    <cellStyle name="20% - Accent5 2 13 3 2 2" xfId="56626" xr:uid="{00000000-0005-0000-0000-000030480000}"/>
    <cellStyle name="20% - Accent5 2 13 3 3" xfId="36030" xr:uid="{00000000-0005-0000-0000-000031480000}"/>
    <cellStyle name="20% - Accent5 2 13 3 4" xfId="43467" xr:uid="{00000000-0005-0000-0000-000032480000}"/>
    <cellStyle name="20% - Accent5 2 13 4" xfId="15576" xr:uid="{00000000-0005-0000-0000-000033480000}"/>
    <cellStyle name="20% - Accent5 2 13 4 2" xfId="30606" xr:uid="{00000000-0005-0000-0000-000034480000}"/>
    <cellStyle name="20% - Accent5 2 13 4 3" xfId="52914" xr:uid="{00000000-0005-0000-0000-000035480000}"/>
    <cellStyle name="20% - Accent5 2 13 5" xfId="27724" xr:uid="{00000000-0005-0000-0000-000036480000}"/>
    <cellStyle name="20% - Accent5 2 13 6" xfId="39753" xr:uid="{00000000-0005-0000-0000-000037480000}"/>
    <cellStyle name="20% - Accent5 2 14" xfId="8492" xr:uid="{00000000-0005-0000-0000-000038480000}"/>
    <cellStyle name="20% - Accent5 2 14 2" xfId="21651" xr:uid="{00000000-0005-0000-0000-000039480000}"/>
    <cellStyle name="20% - Accent5 2 14 2 2" xfId="58989" xr:uid="{00000000-0005-0000-0000-00003A480000}"/>
    <cellStyle name="20% - Accent5 2 14 3" xfId="29257" xr:uid="{00000000-0005-0000-0000-00003B480000}"/>
    <cellStyle name="20% - Accent5 2 14 4" xfId="45830" xr:uid="{00000000-0005-0000-0000-00003C480000}"/>
    <cellStyle name="20% - Accent5 2 15" xfId="3769" xr:uid="{00000000-0005-0000-0000-00003D480000}"/>
    <cellStyle name="20% - Accent5 2 15 2" xfId="16928" xr:uid="{00000000-0005-0000-0000-00003E480000}"/>
    <cellStyle name="20% - Accent5 2 15 2 2" xfId="54266" xr:uid="{00000000-0005-0000-0000-00003F480000}"/>
    <cellStyle name="20% - Accent5 2 15 3" xfId="31969" xr:uid="{00000000-0005-0000-0000-000040480000}"/>
    <cellStyle name="20% - Accent5 2 15 4" xfId="41107" xr:uid="{00000000-0005-0000-0000-000041480000}"/>
    <cellStyle name="20% - Accent5 2 16" xfId="13216" xr:uid="{00000000-0005-0000-0000-000042480000}"/>
    <cellStyle name="20% - Accent5 2 16 2" xfId="34681" xr:uid="{00000000-0005-0000-0000-000043480000}"/>
    <cellStyle name="20% - Accent5 2 16 3" xfId="50554" xr:uid="{00000000-0005-0000-0000-000044480000}"/>
    <cellStyle name="20% - Accent5 2 17" xfId="29088" xr:uid="{00000000-0005-0000-0000-000045480000}"/>
    <cellStyle name="20% - Accent5 2 18" xfId="26375" xr:uid="{00000000-0005-0000-0000-000046480000}"/>
    <cellStyle name="20% - Accent5 2 19" xfId="37393" xr:uid="{00000000-0005-0000-0000-000047480000}"/>
    <cellStyle name="20% - Accent5 2 2" xfId="109" xr:uid="{00000000-0005-0000-0000-000048480000}"/>
    <cellStyle name="20% - Accent5 2 2 10" xfId="8548" xr:uid="{00000000-0005-0000-0000-000049480000}"/>
    <cellStyle name="20% - Accent5 2 2 10 2" xfId="21707" xr:uid="{00000000-0005-0000-0000-00004A480000}"/>
    <cellStyle name="20% - Accent5 2 2 10 2 2" xfId="59045" xr:uid="{00000000-0005-0000-0000-00004B480000}"/>
    <cellStyle name="20% - Accent5 2 2 10 3" xfId="29285" xr:uid="{00000000-0005-0000-0000-00004C480000}"/>
    <cellStyle name="20% - Accent5 2 2 10 4" xfId="45886" xr:uid="{00000000-0005-0000-0000-00004D480000}"/>
    <cellStyle name="20% - Accent5 2 2 11" xfId="3825" xr:uid="{00000000-0005-0000-0000-00004E480000}"/>
    <cellStyle name="20% - Accent5 2 2 11 2" xfId="16984" xr:uid="{00000000-0005-0000-0000-00004F480000}"/>
    <cellStyle name="20% - Accent5 2 2 11 2 2" xfId="54322" xr:uid="{00000000-0005-0000-0000-000050480000}"/>
    <cellStyle name="20% - Accent5 2 2 11 3" xfId="31997" xr:uid="{00000000-0005-0000-0000-000051480000}"/>
    <cellStyle name="20% - Accent5 2 2 11 4" xfId="41163" xr:uid="{00000000-0005-0000-0000-000052480000}"/>
    <cellStyle name="20% - Accent5 2 2 12" xfId="13272" xr:uid="{00000000-0005-0000-0000-000053480000}"/>
    <cellStyle name="20% - Accent5 2 2 12 2" xfId="34709" xr:uid="{00000000-0005-0000-0000-000054480000}"/>
    <cellStyle name="20% - Accent5 2 2 12 3" xfId="50610" xr:uid="{00000000-0005-0000-0000-000055480000}"/>
    <cellStyle name="20% - Accent5 2 2 13" xfId="29116" xr:uid="{00000000-0005-0000-0000-000056480000}"/>
    <cellStyle name="20% - Accent5 2 2 14" xfId="26403" xr:uid="{00000000-0005-0000-0000-000057480000}"/>
    <cellStyle name="20% - Accent5 2 2 15" xfId="37449" xr:uid="{00000000-0005-0000-0000-000058480000}"/>
    <cellStyle name="20% - Accent5 2 2 2" xfId="221" xr:uid="{00000000-0005-0000-0000-000059480000}"/>
    <cellStyle name="20% - Accent5 2 2 2 10" xfId="3937" xr:uid="{00000000-0005-0000-0000-00005A480000}"/>
    <cellStyle name="20% - Accent5 2 2 2 10 2" xfId="17096" xr:uid="{00000000-0005-0000-0000-00005B480000}"/>
    <cellStyle name="20% - Accent5 2 2 2 10 2 2" xfId="54434" xr:uid="{00000000-0005-0000-0000-00005C480000}"/>
    <cellStyle name="20% - Accent5 2 2 2 10 3" xfId="32082" xr:uid="{00000000-0005-0000-0000-00005D480000}"/>
    <cellStyle name="20% - Accent5 2 2 2 10 4" xfId="41275" xr:uid="{00000000-0005-0000-0000-00005E480000}"/>
    <cellStyle name="20% - Accent5 2 2 2 11" xfId="13384" xr:uid="{00000000-0005-0000-0000-00005F480000}"/>
    <cellStyle name="20% - Accent5 2 2 2 11 2" xfId="34794" xr:uid="{00000000-0005-0000-0000-000060480000}"/>
    <cellStyle name="20% - Accent5 2 2 2 11 3" xfId="50722" xr:uid="{00000000-0005-0000-0000-000061480000}"/>
    <cellStyle name="20% - Accent5 2 2 2 12" xfId="29201" xr:uid="{00000000-0005-0000-0000-000062480000}"/>
    <cellStyle name="20% - Accent5 2 2 2 13" xfId="26488" xr:uid="{00000000-0005-0000-0000-000063480000}"/>
    <cellStyle name="20% - Accent5 2 2 2 14" xfId="37561" xr:uid="{00000000-0005-0000-0000-000064480000}"/>
    <cellStyle name="20% - Accent5 2 2 2 2" xfId="642" xr:uid="{00000000-0005-0000-0000-000065480000}"/>
    <cellStyle name="20% - Accent5 2 2 2 2 2" xfId="1824" xr:uid="{00000000-0005-0000-0000-000066480000}"/>
    <cellStyle name="20% - Accent5 2 2 2 2 2 2" xfId="7898" xr:uid="{00000000-0005-0000-0000-000067480000}"/>
    <cellStyle name="20% - Accent5 2 2 2 2 2 2 2" xfId="12621" xr:uid="{00000000-0005-0000-0000-000068480000}"/>
    <cellStyle name="20% - Accent5 2 2 2 2 2 2 2 2" xfId="25780" xr:uid="{00000000-0005-0000-0000-000069480000}"/>
    <cellStyle name="20% - Accent5 2 2 2 2 2 2 2 2 2" xfId="63118" xr:uid="{00000000-0005-0000-0000-00006A480000}"/>
    <cellStyle name="20% - Accent5 2 2 2 2 2 2 2 3" xfId="49959" xr:uid="{00000000-0005-0000-0000-00006B480000}"/>
    <cellStyle name="20% - Accent5 2 2 2 2 2 2 3" xfId="21057" xr:uid="{00000000-0005-0000-0000-00006C480000}"/>
    <cellStyle name="20% - Accent5 2 2 2 2 2 2 3 2" xfId="58395" xr:uid="{00000000-0005-0000-0000-00006D480000}"/>
    <cellStyle name="20% - Accent5 2 2 2 2 2 2 4" xfId="34076" xr:uid="{00000000-0005-0000-0000-00006E480000}"/>
    <cellStyle name="20% - Accent5 2 2 2 2 2 2 5" xfId="45236" xr:uid="{00000000-0005-0000-0000-00006F480000}"/>
    <cellStyle name="20% - Accent5 2 2 2 2 2 3" xfId="10261" xr:uid="{00000000-0005-0000-0000-000070480000}"/>
    <cellStyle name="20% - Accent5 2 2 2 2 2 3 2" xfId="23420" xr:uid="{00000000-0005-0000-0000-000071480000}"/>
    <cellStyle name="20% - Accent5 2 2 2 2 2 3 2 2" xfId="60758" xr:uid="{00000000-0005-0000-0000-000072480000}"/>
    <cellStyle name="20% - Accent5 2 2 2 2 2 3 3" xfId="36788" xr:uid="{00000000-0005-0000-0000-000073480000}"/>
    <cellStyle name="20% - Accent5 2 2 2 2 2 3 4" xfId="47599" xr:uid="{00000000-0005-0000-0000-000074480000}"/>
    <cellStyle name="20% - Accent5 2 2 2 2 2 4" xfId="5538" xr:uid="{00000000-0005-0000-0000-000075480000}"/>
    <cellStyle name="20% - Accent5 2 2 2 2 2 4 2" xfId="18697" xr:uid="{00000000-0005-0000-0000-000076480000}"/>
    <cellStyle name="20% - Accent5 2 2 2 2 2 4 2 2" xfId="56035" xr:uid="{00000000-0005-0000-0000-000077480000}"/>
    <cellStyle name="20% - Accent5 2 2 2 2 2 4 3" xfId="31364" xr:uid="{00000000-0005-0000-0000-000078480000}"/>
    <cellStyle name="20% - Accent5 2 2 2 2 2 4 4" xfId="42876" xr:uid="{00000000-0005-0000-0000-000079480000}"/>
    <cellStyle name="20% - Accent5 2 2 2 2 2 5" xfId="14985" xr:uid="{00000000-0005-0000-0000-00007A480000}"/>
    <cellStyle name="20% - Accent5 2 2 2 2 2 5 2" xfId="52323" xr:uid="{00000000-0005-0000-0000-00007B480000}"/>
    <cellStyle name="20% - Accent5 2 2 2 2 2 6" xfId="28482" xr:uid="{00000000-0005-0000-0000-00007C480000}"/>
    <cellStyle name="20% - Accent5 2 2 2 2 2 7" xfId="39162" xr:uid="{00000000-0005-0000-0000-00007D480000}"/>
    <cellStyle name="20% - Accent5 2 2 2 2 3" xfId="3173" xr:uid="{00000000-0005-0000-0000-00007E480000}"/>
    <cellStyle name="20% - Accent5 2 2 2 2 3 2" xfId="11441" xr:uid="{00000000-0005-0000-0000-00007F480000}"/>
    <cellStyle name="20% - Accent5 2 2 2 2 3 2 2" xfId="24600" xr:uid="{00000000-0005-0000-0000-000080480000}"/>
    <cellStyle name="20% - Accent5 2 2 2 2 3 2 2 2" xfId="61938" xr:uid="{00000000-0005-0000-0000-000081480000}"/>
    <cellStyle name="20% - Accent5 2 2 2 2 3 2 3" xfId="48779" xr:uid="{00000000-0005-0000-0000-000082480000}"/>
    <cellStyle name="20% - Accent5 2 2 2 2 3 3" xfId="6718" xr:uid="{00000000-0005-0000-0000-000083480000}"/>
    <cellStyle name="20% - Accent5 2 2 2 2 3 3 2" xfId="19877" xr:uid="{00000000-0005-0000-0000-000084480000}"/>
    <cellStyle name="20% - Accent5 2 2 2 2 3 3 2 2" xfId="57215" xr:uid="{00000000-0005-0000-0000-000085480000}"/>
    <cellStyle name="20% - Accent5 2 2 2 2 3 3 3" xfId="44056" xr:uid="{00000000-0005-0000-0000-000086480000}"/>
    <cellStyle name="20% - Accent5 2 2 2 2 3 4" xfId="16334" xr:uid="{00000000-0005-0000-0000-000087480000}"/>
    <cellStyle name="20% - Accent5 2 2 2 2 3 4 2" xfId="53672" xr:uid="{00000000-0005-0000-0000-000088480000}"/>
    <cellStyle name="20% - Accent5 2 2 2 2 3 5" xfId="32727" xr:uid="{00000000-0005-0000-0000-000089480000}"/>
    <cellStyle name="20% - Accent5 2 2 2 2 3 6" xfId="40511" xr:uid="{00000000-0005-0000-0000-00008A480000}"/>
    <cellStyle name="20% - Accent5 2 2 2 2 4" xfId="9081" xr:uid="{00000000-0005-0000-0000-00008B480000}"/>
    <cellStyle name="20% - Accent5 2 2 2 2 4 2" xfId="22240" xr:uid="{00000000-0005-0000-0000-00008C480000}"/>
    <cellStyle name="20% - Accent5 2 2 2 2 4 2 2" xfId="59578" xr:uid="{00000000-0005-0000-0000-00008D480000}"/>
    <cellStyle name="20% - Accent5 2 2 2 2 4 3" xfId="35439" xr:uid="{00000000-0005-0000-0000-00008E480000}"/>
    <cellStyle name="20% - Accent5 2 2 2 2 4 4" xfId="46419" xr:uid="{00000000-0005-0000-0000-00008F480000}"/>
    <cellStyle name="20% - Accent5 2 2 2 2 5" xfId="4358" xr:uid="{00000000-0005-0000-0000-000090480000}"/>
    <cellStyle name="20% - Accent5 2 2 2 2 5 2" xfId="17517" xr:uid="{00000000-0005-0000-0000-000091480000}"/>
    <cellStyle name="20% - Accent5 2 2 2 2 5 2 2" xfId="54855" xr:uid="{00000000-0005-0000-0000-000092480000}"/>
    <cellStyle name="20% - Accent5 2 2 2 2 5 3" xfId="30015" xr:uid="{00000000-0005-0000-0000-000093480000}"/>
    <cellStyle name="20% - Accent5 2 2 2 2 5 4" xfId="41696" xr:uid="{00000000-0005-0000-0000-000094480000}"/>
    <cellStyle name="20% - Accent5 2 2 2 2 6" xfId="13805" xr:uid="{00000000-0005-0000-0000-000095480000}"/>
    <cellStyle name="20% - Accent5 2 2 2 2 6 2" xfId="51143" xr:uid="{00000000-0005-0000-0000-000096480000}"/>
    <cellStyle name="20% - Accent5 2 2 2 2 7" xfId="27133" xr:uid="{00000000-0005-0000-0000-000097480000}"/>
    <cellStyle name="20% - Accent5 2 2 2 2 8" xfId="37982" xr:uid="{00000000-0005-0000-0000-000098480000}"/>
    <cellStyle name="20% - Accent5 2 2 2 3" xfId="418" xr:uid="{00000000-0005-0000-0000-000099480000}"/>
    <cellStyle name="20% - Accent5 2 2 2 3 2" xfId="1600" xr:uid="{00000000-0005-0000-0000-00009A480000}"/>
    <cellStyle name="20% - Accent5 2 2 2 3 2 2" xfId="7674" xr:uid="{00000000-0005-0000-0000-00009B480000}"/>
    <cellStyle name="20% - Accent5 2 2 2 3 2 2 2" xfId="12397" xr:uid="{00000000-0005-0000-0000-00009C480000}"/>
    <cellStyle name="20% - Accent5 2 2 2 3 2 2 2 2" xfId="25556" xr:uid="{00000000-0005-0000-0000-00009D480000}"/>
    <cellStyle name="20% - Accent5 2 2 2 3 2 2 2 2 2" xfId="62894" xr:uid="{00000000-0005-0000-0000-00009E480000}"/>
    <cellStyle name="20% - Accent5 2 2 2 3 2 2 2 3" xfId="49735" xr:uid="{00000000-0005-0000-0000-00009F480000}"/>
    <cellStyle name="20% - Accent5 2 2 2 3 2 2 3" xfId="20833" xr:uid="{00000000-0005-0000-0000-0000A0480000}"/>
    <cellStyle name="20% - Accent5 2 2 2 3 2 2 3 2" xfId="58171" xr:uid="{00000000-0005-0000-0000-0000A1480000}"/>
    <cellStyle name="20% - Accent5 2 2 2 3 2 2 4" xfId="33852" xr:uid="{00000000-0005-0000-0000-0000A2480000}"/>
    <cellStyle name="20% - Accent5 2 2 2 3 2 2 5" xfId="45012" xr:uid="{00000000-0005-0000-0000-0000A3480000}"/>
    <cellStyle name="20% - Accent5 2 2 2 3 2 3" xfId="10037" xr:uid="{00000000-0005-0000-0000-0000A4480000}"/>
    <cellStyle name="20% - Accent5 2 2 2 3 2 3 2" xfId="23196" xr:uid="{00000000-0005-0000-0000-0000A5480000}"/>
    <cellStyle name="20% - Accent5 2 2 2 3 2 3 2 2" xfId="60534" xr:uid="{00000000-0005-0000-0000-0000A6480000}"/>
    <cellStyle name="20% - Accent5 2 2 2 3 2 3 3" xfId="36564" xr:uid="{00000000-0005-0000-0000-0000A7480000}"/>
    <cellStyle name="20% - Accent5 2 2 2 3 2 3 4" xfId="47375" xr:uid="{00000000-0005-0000-0000-0000A8480000}"/>
    <cellStyle name="20% - Accent5 2 2 2 3 2 4" xfId="5314" xr:uid="{00000000-0005-0000-0000-0000A9480000}"/>
    <cellStyle name="20% - Accent5 2 2 2 3 2 4 2" xfId="18473" xr:uid="{00000000-0005-0000-0000-0000AA480000}"/>
    <cellStyle name="20% - Accent5 2 2 2 3 2 4 2 2" xfId="55811" xr:uid="{00000000-0005-0000-0000-0000AB480000}"/>
    <cellStyle name="20% - Accent5 2 2 2 3 2 4 3" xfId="31140" xr:uid="{00000000-0005-0000-0000-0000AC480000}"/>
    <cellStyle name="20% - Accent5 2 2 2 3 2 4 4" xfId="42652" xr:uid="{00000000-0005-0000-0000-0000AD480000}"/>
    <cellStyle name="20% - Accent5 2 2 2 3 2 5" xfId="14761" xr:uid="{00000000-0005-0000-0000-0000AE480000}"/>
    <cellStyle name="20% - Accent5 2 2 2 3 2 5 2" xfId="52099" xr:uid="{00000000-0005-0000-0000-0000AF480000}"/>
    <cellStyle name="20% - Accent5 2 2 2 3 2 6" xfId="28258" xr:uid="{00000000-0005-0000-0000-0000B0480000}"/>
    <cellStyle name="20% - Accent5 2 2 2 3 2 7" xfId="38938" xr:uid="{00000000-0005-0000-0000-0000B1480000}"/>
    <cellStyle name="20% - Accent5 2 2 2 3 3" xfId="2949" xr:uid="{00000000-0005-0000-0000-0000B2480000}"/>
    <cellStyle name="20% - Accent5 2 2 2 3 3 2" xfId="11217" xr:uid="{00000000-0005-0000-0000-0000B3480000}"/>
    <cellStyle name="20% - Accent5 2 2 2 3 3 2 2" xfId="24376" xr:uid="{00000000-0005-0000-0000-0000B4480000}"/>
    <cellStyle name="20% - Accent5 2 2 2 3 3 2 2 2" xfId="61714" xr:uid="{00000000-0005-0000-0000-0000B5480000}"/>
    <cellStyle name="20% - Accent5 2 2 2 3 3 2 3" xfId="48555" xr:uid="{00000000-0005-0000-0000-0000B6480000}"/>
    <cellStyle name="20% - Accent5 2 2 2 3 3 3" xfId="6494" xr:uid="{00000000-0005-0000-0000-0000B7480000}"/>
    <cellStyle name="20% - Accent5 2 2 2 3 3 3 2" xfId="19653" xr:uid="{00000000-0005-0000-0000-0000B8480000}"/>
    <cellStyle name="20% - Accent5 2 2 2 3 3 3 2 2" xfId="56991" xr:uid="{00000000-0005-0000-0000-0000B9480000}"/>
    <cellStyle name="20% - Accent5 2 2 2 3 3 3 3" xfId="43832" xr:uid="{00000000-0005-0000-0000-0000BA480000}"/>
    <cellStyle name="20% - Accent5 2 2 2 3 3 4" xfId="16110" xr:uid="{00000000-0005-0000-0000-0000BB480000}"/>
    <cellStyle name="20% - Accent5 2 2 2 3 3 4 2" xfId="53448" xr:uid="{00000000-0005-0000-0000-0000BC480000}"/>
    <cellStyle name="20% - Accent5 2 2 2 3 3 5" xfId="32503" xr:uid="{00000000-0005-0000-0000-0000BD480000}"/>
    <cellStyle name="20% - Accent5 2 2 2 3 3 6" xfId="40287" xr:uid="{00000000-0005-0000-0000-0000BE480000}"/>
    <cellStyle name="20% - Accent5 2 2 2 3 4" xfId="8857" xr:uid="{00000000-0005-0000-0000-0000BF480000}"/>
    <cellStyle name="20% - Accent5 2 2 2 3 4 2" xfId="22016" xr:uid="{00000000-0005-0000-0000-0000C0480000}"/>
    <cellStyle name="20% - Accent5 2 2 2 3 4 2 2" xfId="59354" xr:uid="{00000000-0005-0000-0000-0000C1480000}"/>
    <cellStyle name="20% - Accent5 2 2 2 3 4 3" xfId="35215" xr:uid="{00000000-0005-0000-0000-0000C2480000}"/>
    <cellStyle name="20% - Accent5 2 2 2 3 4 4" xfId="46195" xr:uid="{00000000-0005-0000-0000-0000C3480000}"/>
    <cellStyle name="20% - Accent5 2 2 2 3 5" xfId="4134" xr:uid="{00000000-0005-0000-0000-0000C4480000}"/>
    <cellStyle name="20% - Accent5 2 2 2 3 5 2" xfId="17293" xr:uid="{00000000-0005-0000-0000-0000C5480000}"/>
    <cellStyle name="20% - Accent5 2 2 2 3 5 2 2" xfId="54631" xr:uid="{00000000-0005-0000-0000-0000C6480000}"/>
    <cellStyle name="20% - Accent5 2 2 2 3 5 3" xfId="29791" xr:uid="{00000000-0005-0000-0000-0000C7480000}"/>
    <cellStyle name="20% - Accent5 2 2 2 3 5 4" xfId="41472" xr:uid="{00000000-0005-0000-0000-0000C8480000}"/>
    <cellStyle name="20% - Accent5 2 2 2 3 6" xfId="13581" xr:uid="{00000000-0005-0000-0000-0000C9480000}"/>
    <cellStyle name="20% - Accent5 2 2 2 3 6 2" xfId="50919" xr:uid="{00000000-0005-0000-0000-0000CA480000}"/>
    <cellStyle name="20% - Accent5 2 2 2 3 7" xfId="26909" xr:uid="{00000000-0005-0000-0000-0000CB480000}"/>
    <cellStyle name="20% - Accent5 2 2 2 3 8" xfId="37758" xr:uid="{00000000-0005-0000-0000-0000CC480000}"/>
    <cellStyle name="20% - Accent5 2 2 2 4" xfId="839" xr:uid="{00000000-0005-0000-0000-0000CD480000}"/>
    <cellStyle name="20% - Accent5 2 2 2 4 2" xfId="2021" xr:uid="{00000000-0005-0000-0000-0000CE480000}"/>
    <cellStyle name="20% - Accent5 2 2 2 4 2 2" xfId="8095" xr:uid="{00000000-0005-0000-0000-0000CF480000}"/>
    <cellStyle name="20% - Accent5 2 2 2 4 2 2 2" xfId="12818" xr:uid="{00000000-0005-0000-0000-0000D0480000}"/>
    <cellStyle name="20% - Accent5 2 2 2 4 2 2 2 2" xfId="25977" xr:uid="{00000000-0005-0000-0000-0000D1480000}"/>
    <cellStyle name="20% - Accent5 2 2 2 4 2 2 2 2 2" xfId="63315" xr:uid="{00000000-0005-0000-0000-0000D2480000}"/>
    <cellStyle name="20% - Accent5 2 2 2 4 2 2 2 3" xfId="50156" xr:uid="{00000000-0005-0000-0000-0000D3480000}"/>
    <cellStyle name="20% - Accent5 2 2 2 4 2 2 3" xfId="21254" xr:uid="{00000000-0005-0000-0000-0000D4480000}"/>
    <cellStyle name="20% - Accent5 2 2 2 4 2 2 3 2" xfId="58592" xr:uid="{00000000-0005-0000-0000-0000D5480000}"/>
    <cellStyle name="20% - Accent5 2 2 2 4 2 2 4" xfId="34273" xr:uid="{00000000-0005-0000-0000-0000D6480000}"/>
    <cellStyle name="20% - Accent5 2 2 2 4 2 2 5" xfId="45433" xr:uid="{00000000-0005-0000-0000-0000D7480000}"/>
    <cellStyle name="20% - Accent5 2 2 2 4 2 3" xfId="10458" xr:uid="{00000000-0005-0000-0000-0000D8480000}"/>
    <cellStyle name="20% - Accent5 2 2 2 4 2 3 2" xfId="23617" xr:uid="{00000000-0005-0000-0000-0000D9480000}"/>
    <cellStyle name="20% - Accent5 2 2 2 4 2 3 2 2" xfId="60955" xr:uid="{00000000-0005-0000-0000-0000DA480000}"/>
    <cellStyle name="20% - Accent5 2 2 2 4 2 3 3" xfId="36985" xr:uid="{00000000-0005-0000-0000-0000DB480000}"/>
    <cellStyle name="20% - Accent5 2 2 2 4 2 3 4" xfId="47796" xr:uid="{00000000-0005-0000-0000-0000DC480000}"/>
    <cellStyle name="20% - Accent5 2 2 2 4 2 4" xfId="5735" xr:uid="{00000000-0005-0000-0000-0000DD480000}"/>
    <cellStyle name="20% - Accent5 2 2 2 4 2 4 2" xfId="18894" xr:uid="{00000000-0005-0000-0000-0000DE480000}"/>
    <cellStyle name="20% - Accent5 2 2 2 4 2 4 2 2" xfId="56232" xr:uid="{00000000-0005-0000-0000-0000DF480000}"/>
    <cellStyle name="20% - Accent5 2 2 2 4 2 4 3" xfId="31561" xr:uid="{00000000-0005-0000-0000-0000E0480000}"/>
    <cellStyle name="20% - Accent5 2 2 2 4 2 4 4" xfId="43073" xr:uid="{00000000-0005-0000-0000-0000E1480000}"/>
    <cellStyle name="20% - Accent5 2 2 2 4 2 5" xfId="15182" xr:uid="{00000000-0005-0000-0000-0000E2480000}"/>
    <cellStyle name="20% - Accent5 2 2 2 4 2 5 2" xfId="52520" xr:uid="{00000000-0005-0000-0000-0000E3480000}"/>
    <cellStyle name="20% - Accent5 2 2 2 4 2 6" xfId="28679" xr:uid="{00000000-0005-0000-0000-0000E4480000}"/>
    <cellStyle name="20% - Accent5 2 2 2 4 2 7" xfId="39359" xr:uid="{00000000-0005-0000-0000-0000E5480000}"/>
    <cellStyle name="20% - Accent5 2 2 2 4 3" xfId="3370" xr:uid="{00000000-0005-0000-0000-0000E6480000}"/>
    <cellStyle name="20% - Accent5 2 2 2 4 3 2" xfId="11638" xr:uid="{00000000-0005-0000-0000-0000E7480000}"/>
    <cellStyle name="20% - Accent5 2 2 2 4 3 2 2" xfId="24797" xr:uid="{00000000-0005-0000-0000-0000E8480000}"/>
    <cellStyle name="20% - Accent5 2 2 2 4 3 2 2 2" xfId="62135" xr:uid="{00000000-0005-0000-0000-0000E9480000}"/>
    <cellStyle name="20% - Accent5 2 2 2 4 3 2 3" xfId="48976" xr:uid="{00000000-0005-0000-0000-0000EA480000}"/>
    <cellStyle name="20% - Accent5 2 2 2 4 3 3" xfId="6915" xr:uid="{00000000-0005-0000-0000-0000EB480000}"/>
    <cellStyle name="20% - Accent5 2 2 2 4 3 3 2" xfId="20074" xr:uid="{00000000-0005-0000-0000-0000EC480000}"/>
    <cellStyle name="20% - Accent5 2 2 2 4 3 3 2 2" xfId="57412" xr:uid="{00000000-0005-0000-0000-0000ED480000}"/>
    <cellStyle name="20% - Accent5 2 2 2 4 3 3 3" xfId="44253" xr:uid="{00000000-0005-0000-0000-0000EE480000}"/>
    <cellStyle name="20% - Accent5 2 2 2 4 3 4" xfId="16531" xr:uid="{00000000-0005-0000-0000-0000EF480000}"/>
    <cellStyle name="20% - Accent5 2 2 2 4 3 4 2" xfId="53869" xr:uid="{00000000-0005-0000-0000-0000F0480000}"/>
    <cellStyle name="20% - Accent5 2 2 2 4 3 5" xfId="32924" xr:uid="{00000000-0005-0000-0000-0000F1480000}"/>
    <cellStyle name="20% - Accent5 2 2 2 4 3 6" xfId="40708" xr:uid="{00000000-0005-0000-0000-0000F2480000}"/>
    <cellStyle name="20% - Accent5 2 2 2 4 4" xfId="9278" xr:uid="{00000000-0005-0000-0000-0000F3480000}"/>
    <cellStyle name="20% - Accent5 2 2 2 4 4 2" xfId="22437" xr:uid="{00000000-0005-0000-0000-0000F4480000}"/>
    <cellStyle name="20% - Accent5 2 2 2 4 4 2 2" xfId="59775" xr:uid="{00000000-0005-0000-0000-0000F5480000}"/>
    <cellStyle name="20% - Accent5 2 2 2 4 4 3" xfId="35636" xr:uid="{00000000-0005-0000-0000-0000F6480000}"/>
    <cellStyle name="20% - Accent5 2 2 2 4 4 4" xfId="46616" xr:uid="{00000000-0005-0000-0000-0000F7480000}"/>
    <cellStyle name="20% - Accent5 2 2 2 4 5" xfId="4555" xr:uid="{00000000-0005-0000-0000-0000F8480000}"/>
    <cellStyle name="20% - Accent5 2 2 2 4 5 2" xfId="17714" xr:uid="{00000000-0005-0000-0000-0000F9480000}"/>
    <cellStyle name="20% - Accent5 2 2 2 4 5 2 2" xfId="55052" xr:uid="{00000000-0005-0000-0000-0000FA480000}"/>
    <cellStyle name="20% - Accent5 2 2 2 4 5 3" xfId="30212" xr:uid="{00000000-0005-0000-0000-0000FB480000}"/>
    <cellStyle name="20% - Accent5 2 2 2 4 5 4" xfId="41893" xr:uid="{00000000-0005-0000-0000-0000FC480000}"/>
    <cellStyle name="20% - Accent5 2 2 2 4 6" xfId="14002" xr:uid="{00000000-0005-0000-0000-0000FD480000}"/>
    <cellStyle name="20% - Accent5 2 2 2 4 6 2" xfId="51340" xr:uid="{00000000-0005-0000-0000-0000FE480000}"/>
    <cellStyle name="20% - Accent5 2 2 2 4 7" xfId="27330" xr:uid="{00000000-0005-0000-0000-0000FF480000}"/>
    <cellStyle name="20% - Accent5 2 2 2 4 8" xfId="38179" xr:uid="{00000000-0005-0000-0000-000000490000}"/>
    <cellStyle name="20% - Accent5 2 2 2 5" xfId="1008" xr:uid="{00000000-0005-0000-0000-000001490000}"/>
    <cellStyle name="20% - Accent5 2 2 2 5 2" xfId="2190" xr:uid="{00000000-0005-0000-0000-000002490000}"/>
    <cellStyle name="20% - Accent5 2 2 2 5 2 2" xfId="8264" xr:uid="{00000000-0005-0000-0000-000003490000}"/>
    <cellStyle name="20% - Accent5 2 2 2 5 2 2 2" xfId="12987" xr:uid="{00000000-0005-0000-0000-000004490000}"/>
    <cellStyle name="20% - Accent5 2 2 2 5 2 2 2 2" xfId="26146" xr:uid="{00000000-0005-0000-0000-000005490000}"/>
    <cellStyle name="20% - Accent5 2 2 2 5 2 2 2 2 2" xfId="63484" xr:uid="{00000000-0005-0000-0000-000006490000}"/>
    <cellStyle name="20% - Accent5 2 2 2 5 2 2 2 3" xfId="50325" xr:uid="{00000000-0005-0000-0000-000007490000}"/>
    <cellStyle name="20% - Accent5 2 2 2 5 2 2 3" xfId="21423" xr:uid="{00000000-0005-0000-0000-000008490000}"/>
    <cellStyle name="20% - Accent5 2 2 2 5 2 2 3 2" xfId="58761" xr:uid="{00000000-0005-0000-0000-000009490000}"/>
    <cellStyle name="20% - Accent5 2 2 2 5 2 2 4" xfId="34442" xr:uid="{00000000-0005-0000-0000-00000A490000}"/>
    <cellStyle name="20% - Accent5 2 2 2 5 2 2 5" xfId="45602" xr:uid="{00000000-0005-0000-0000-00000B490000}"/>
    <cellStyle name="20% - Accent5 2 2 2 5 2 3" xfId="10627" xr:uid="{00000000-0005-0000-0000-00000C490000}"/>
    <cellStyle name="20% - Accent5 2 2 2 5 2 3 2" xfId="23786" xr:uid="{00000000-0005-0000-0000-00000D490000}"/>
    <cellStyle name="20% - Accent5 2 2 2 5 2 3 2 2" xfId="61124" xr:uid="{00000000-0005-0000-0000-00000E490000}"/>
    <cellStyle name="20% - Accent5 2 2 2 5 2 3 3" xfId="37154" xr:uid="{00000000-0005-0000-0000-00000F490000}"/>
    <cellStyle name="20% - Accent5 2 2 2 5 2 3 4" xfId="47965" xr:uid="{00000000-0005-0000-0000-000010490000}"/>
    <cellStyle name="20% - Accent5 2 2 2 5 2 4" xfId="5904" xr:uid="{00000000-0005-0000-0000-000011490000}"/>
    <cellStyle name="20% - Accent5 2 2 2 5 2 4 2" xfId="19063" xr:uid="{00000000-0005-0000-0000-000012490000}"/>
    <cellStyle name="20% - Accent5 2 2 2 5 2 4 2 2" xfId="56401" xr:uid="{00000000-0005-0000-0000-000013490000}"/>
    <cellStyle name="20% - Accent5 2 2 2 5 2 4 3" xfId="31730" xr:uid="{00000000-0005-0000-0000-000014490000}"/>
    <cellStyle name="20% - Accent5 2 2 2 5 2 4 4" xfId="43242" xr:uid="{00000000-0005-0000-0000-000015490000}"/>
    <cellStyle name="20% - Accent5 2 2 2 5 2 5" xfId="15351" xr:uid="{00000000-0005-0000-0000-000016490000}"/>
    <cellStyle name="20% - Accent5 2 2 2 5 2 5 2" xfId="52689" xr:uid="{00000000-0005-0000-0000-000017490000}"/>
    <cellStyle name="20% - Accent5 2 2 2 5 2 6" xfId="28848" xr:uid="{00000000-0005-0000-0000-000018490000}"/>
    <cellStyle name="20% - Accent5 2 2 2 5 2 7" xfId="39528" xr:uid="{00000000-0005-0000-0000-000019490000}"/>
    <cellStyle name="20% - Accent5 2 2 2 5 3" xfId="3539" xr:uid="{00000000-0005-0000-0000-00001A490000}"/>
    <cellStyle name="20% - Accent5 2 2 2 5 3 2" xfId="11807" xr:uid="{00000000-0005-0000-0000-00001B490000}"/>
    <cellStyle name="20% - Accent5 2 2 2 5 3 2 2" xfId="24966" xr:uid="{00000000-0005-0000-0000-00001C490000}"/>
    <cellStyle name="20% - Accent5 2 2 2 5 3 2 2 2" xfId="62304" xr:uid="{00000000-0005-0000-0000-00001D490000}"/>
    <cellStyle name="20% - Accent5 2 2 2 5 3 2 3" xfId="49145" xr:uid="{00000000-0005-0000-0000-00001E490000}"/>
    <cellStyle name="20% - Accent5 2 2 2 5 3 3" xfId="7084" xr:uid="{00000000-0005-0000-0000-00001F490000}"/>
    <cellStyle name="20% - Accent5 2 2 2 5 3 3 2" xfId="20243" xr:uid="{00000000-0005-0000-0000-000020490000}"/>
    <cellStyle name="20% - Accent5 2 2 2 5 3 3 2 2" xfId="57581" xr:uid="{00000000-0005-0000-0000-000021490000}"/>
    <cellStyle name="20% - Accent5 2 2 2 5 3 3 3" xfId="44422" xr:uid="{00000000-0005-0000-0000-000022490000}"/>
    <cellStyle name="20% - Accent5 2 2 2 5 3 4" xfId="16700" xr:uid="{00000000-0005-0000-0000-000023490000}"/>
    <cellStyle name="20% - Accent5 2 2 2 5 3 4 2" xfId="54038" xr:uid="{00000000-0005-0000-0000-000024490000}"/>
    <cellStyle name="20% - Accent5 2 2 2 5 3 5" xfId="33093" xr:uid="{00000000-0005-0000-0000-000025490000}"/>
    <cellStyle name="20% - Accent5 2 2 2 5 3 6" xfId="40877" xr:uid="{00000000-0005-0000-0000-000026490000}"/>
    <cellStyle name="20% - Accent5 2 2 2 5 4" xfId="9447" xr:uid="{00000000-0005-0000-0000-000027490000}"/>
    <cellStyle name="20% - Accent5 2 2 2 5 4 2" xfId="22606" xr:uid="{00000000-0005-0000-0000-000028490000}"/>
    <cellStyle name="20% - Accent5 2 2 2 5 4 2 2" xfId="59944" xr:uid="{00000000-0005-0000-0000-000029490000}"/>
    <cellStyle name="20% - Accent5 2 2 2 5 4 3" xfId="35805" xr:uid="{00000000-0005-0000-0000-00002A490000}"/>
    <cellStyle name="20% - Accent5 2 2 2 5 4 4" xfId="46785" xr:uid="{00000000-0005-0000-0000-00002B490000}"/>
    <cellStyle name="20% - Accent5 2 2 2 5 5" xfId="4724" xr:uid="{00000000-0005-0000-0000-00002C490000}"/>
    <cellStyle name="20% - Accent5 2 2 2 5 5 2" xfId="17883" xr:uid="{00000000-0005-0000-0000-00002D490000}"/>
    <cellStyle name="20% - Accent5 2 2 2 5 5 2 2" xfId="55221" xr:uid="{00000000-0005-0000-0000-00002E490000}"/>
    <cellStyle name="20% - Accent5 2 2 2 5 5 3" xfId="30381" xr:uid="{00000000-0005-0000-0000-00002F490000}"/>
    <cellStyle name="20% - Accent5 2 2 2 5 5 4" xfId="42062" xr:uid="{00000000-0005-0000-0000-000030490000}"/>
    <cellStyle name="20% - Accent5 2 2 2 5 6" xfId="14171" xr:uid="{00000000-0005-0000-0000-000031490000}"/>
    <cellStyle name="20% - Accent5 2 2 2 5 6 2" xfId="51509" xr:uid="{00000000-0005-0000-0000-000032490000}"/>
    <cellStyle name="20% - Accent5 2 2 2 5 7" xfId="27499" xr:uid="{00000000-0005-0000-0000-000033490000}"/>
    <cellStyle name="20% - Accent5 2 2 2 5 8" xfId="38348" xr:uid="{00000000-0005-0000-0000-000034490000}"/>
    <cellStyle name="20% - Accent5 2 2 2 6" xfId="1179" xr:uid="{00000000-0005-0000-0000-000035490000}"/>
    <cellStyle name="20% - Accent5 2 2 2 6 2" xfId="2359" xr:uid="{00000000-0005-0000-0000-000036490000}"/>
    <cellStyle name="20% - Accent5 2 2 2 6 2 2" xfId="8433" xr:uid="{00000000-0005-0000-0000-000037490000}"/>
    <cellStyle name="20% - Accent5 2 2 2 6 2 2 2" xfId="13156" xr:uid="{00000000-0005-0000-0000-000038490000}"/>
    <cellStyle name="20% - Accent5 2 2 2 6 2 2 2 2" xfId="26315" xr:uid="{00000000-0005-0000-0000-000039490000}"/>
    <cellStyle name="20% - Accent5 2 2 2 6 2 2 2 2 2" xfId="63653" xr:uid="{00000000-0005-0000-0000-00003A490000}"/>
    <cellStyle name="20% - Accent5 2 2 2 6 2 2 2 3" xfId="50494" xr:uid="{00000000-0005-0000-0000-00003B490000}"/>
    <cellStyle name="20% - Accent5 2 2 2 6 2 2 3" xfId="21592" xr:uid="{00000000-0005-0000-0000-00003C490000}"/>
    <cellStyle name="20% - Accent5 2 2 2 6 2 2 3 2" xfId="58930" xr:uid="{00000000-0005-0000-0000-00003D490000}"/>
    <cellStyle name="20% - Accent5 2 2 2 6 2 2 4" xfId="34611" xr:uid="{00000000-0005-0000-0000-00003E490000}"/>
    <cellStyle name="20% - Accent5 2 2 2 6 2 2 5" xfId="45771" xr:uid="{00000000-0005-0000-0000-00003F490000}"/>
    <cellStyle name="20% - Accent5 2 2 2 6 2 3" xfId="10796" xr:uid="{00000000-0005-0000-0000-000040490000}"/>
    <cellStyle name="20% - Accent5 2 2 2 6 2 3 2" xfId="23955" xr:uid="{00000000-0005-0000-0000-000041490000}"/>
    <cellStyle name="20% - Accent5 2 2 2 6 2 3 2 2" xfId="61293" xr:uid="{00000000-0005-0000-0000-000042490000}"/>
    <cellStyle name="20% - Accent5 2 2 2 6 2 3 3" xfId="37323" xr:uid="{00000000-0005-0000-0000-000043490000}"/>
    <cellStyle name="20% - Accent5 2 2 2 6 2 3 4" xfId="48134" xr:uid="{00000000-0005-0000-0000-000044490000}"/>
    <cellStyle name="20% - Accent5 2 2 2 6 2 4" xfId="6073" xr:uid="{00000000-0005-0000-0000-000045490000}"/>
    <cellStyle name="20% - Accent5 2 2 2 6 2 4 2" xfId="19232" xr:uid="{00000000-0005-0000-0000-000046490000}"/>
    <cellStyle name="20% - Accent5 2 2 2 6 2 4 2 2" xfId="56570" xr:uid="{00000000-0005-0000-0000-000047490000}"/>
    <cellStyle name="20% - Accent5 2 2 2 6 2 4 3" xfId="31899" xr:uid="{00000000-0005-0000-0000-000048490000}"/>
    <cellStyle name="20% - Accent5 2 2 2 6 2 4 4" xfId="43411" xr:uid="{00000000-0005-0000-0000-000049490000}"/>
    <cellStyle name="20% - Accent5 2 2 2 6 2 5" xfId="15520" xr:uid="{00000000-0005-0000-0000-00004A490000}"/>
    <cellStyle name="20% - Accent5 2 2 2 6 2 5 2" xfId="52858" xr:uid="{00000000-0005-0000-0000-00004B490000}"/>
    <cellStyle name="20% - Accent5 2 2 2 6 2 6" xfId="29017" xr:uid="{00000000-0005-0000-0000-00004C490000}"/>
    <cellStyle name="20% - Accent5 2 2 2 6 2 7" xfId="39697" xr:uid="{00000000-0005-0000-0000-00004D490000}"/>
    <cellStyle name="20% - Accent5 2 2 2 6 3" xfId="3708" xr:uid="{00000000-0005-0000-0000-00004E490000}"/>
    <cellStyle name="20% - Accent5 2 2 2 6 3 2" xfId="11976" xr:uid="{00000000-0005-0000-0000-00004F490000}"/>
    <cellStyle name="20% - Accent5 2 2 2 6 3 2 2" xfId="25135" xr:uid="{00000000-0005-0000-0000-000050490000}"/>
    <cellStyle name="20% - Accent5 2 2 2 6 3 2 2 2" xfId="62473" xr:uid="{00000000-0005-0000-0000-000051490000}"/>
    <cellStyle name="20% - Accent5 2 2 2 6 3 2 3" xfId="49314" xr:uid="{00000000-0005-0000-0000-000052490000}"/>
    <cellStyle name="20% - Accent5 2 2 2 6 3 3" xfId="7253" xr:uid="{00000000-0005-0000-0000-000053490000}"/>
    <cellStyle name="20% - Accent5 2 2 2 6 3 3 2" xfId="20412" xr:uid="{00000000-0005-0000-0000-000054490000}"/>
    <cellStyle name="20% - Accent5 2 2 2 6 3 3 2 2" xfId="57750" xr:uid="{00000000-0005-0000-0000-000055490000}"/>
    <cellStyle name="20% - Accent5 2 2 2 6 3 3 3" xfId="44591" xr:uid="{00000000-0005-0000-0000-000056490000}"/>
    <cellStyle name="20% - Accent5 2 2 2 6 3 4" xfId="16869" xr:uid="{00000000-0005-0000-0000-000057490000}"/>
    <cellStyle name="20% - Accent5 2 2 2 6 3 4 2" xfId="54207" xr:uid="{00000000-0005-0000-0000-000058490000}"/>
    <cellStyle name="20% - Accent5 2 2 2 6 3 5" xfId="33262" xr:uid="{00000000-0005-0000-0000-000059490000}"/>
    <cellStyle name="20% - Accent5 2 2 2 6 3 6" xfId="41046" xr:uid="{00000000-0005-0000-0000-00005A490000}"/>
    <cellStyle name="20% - Accent5 2 2 2 6 4" xfId="9616" xr:uid="{00000000-0005-0000-0000-00005B490000}"/>
    <cellStyle name="20% - Accent5 2 2 2 6 4 2" xfId="22775" xr:uid="{00000000-0005-0000-0000-00005C490000}"/>
    <cellStyle name="20% - Accent5 2 2 2 6 4 2 2" xfId="60113" xr:uid="{00000000-0005-0000-0000-00005D490000}"/>
    <cellStyle name="20% - Accent5 2 2 2 6 4 3" xfId="35974" xr:uid="{00000000-0005-0000-0000-00005E490000}"/>
    <cellStyle name="20% - Accent5 2 2 2 6 4 4" xfId="46954" xr:uid="{00000000-0005-0000-0000-00005F490000}"/>
    <cellStyle name="20% - Accent5 2 2 2 6 5" xfId="4893" xr:uid="{00000000-0005-0000-0000-000060490000}"/>
    <cellStyle name="20% - Accent5 2 2 2 6 5 2" xfId="18052" xr:uid="{00000000-0005-0000-0000-000061490000}"/>
    <cellStyle name="20% - Accent5 2 2 2 6 5 2 2" xfId="55390" xr:uid="{00000000-0005-0000-0000-000062490000}"/>
    <cellStyle name="20% - Accent5 2 2 2 6 5 3" xfId="30550" xr:uid="{00000000-0005-0000-0000-000063490000}"/>
    <cellStyle name="20% - Accent5 2 2 2 6 5 4" xfId="42231" xr:uid="{00000000-0005-0000-0000-000064490000}"/>
    <cellStyle name="20% - Accent5 2 2 2 6 6" xfId="14340" xr:uid="{00000000-0005-0000-0000-000065490000}"/>
    <cellStyle name="20% - Accent5 2 2 2 6 6 2" xfId="51678" xr:uid="{00000000-0005-0000-0000-000066490000}"/>
    <cellStyle name="20% - Accent5 2 2 2 6 7" xfId="27668" xr:uid="{00000000-0005-0000-0000-000067490000}"/>
    <cellStyle name="20% - Accent5 2 2 2 6 8" xfId="38517" xr:uid="{00000000-0005-0000-0000-000068490000}"/>
    <cellStyle name="20% - Accent5 2 2 2 7" xfId="1403" xr:uid="{00000000-0005-0000-0000-000069490000}"/>
    <cellStyle name="20% - Accent5 2 2 2 7 2" xfId="2752" xr:uid="{00000000-0005-0000-0000-00006A490000}"/>
    <cellStyle name="20% - Accent5 2 2 2 7 2 2" xfId="12200" xr:uid="{00000000-0005-0000-0000-00006B490000}"/>
    <cellStyle name="20% - Accent5 2 2 2 7 2 2 2" xfId="25359" xr:uid="{00000000-0005-0000-0000-00006C490000}"/>
    <cellStyle name="20% - Accent5 2 2 2 7 2 2 2 2" xfId="62697" xr:uid="{00000000-0005-0000-0000-00006D490000}"/>
    <cellStyle name="20% - Accent5 2 2 2 7 2 2 3" xfId="33655" xr:uid="{00000000-0005-0000-0000-00006E490000}"/>
    <cellStyle name="20% - Accent5 2 2 2 7 2 2 4" xfId="49538" xr:uid="{00000000-0005-0000-0000-00006F490000}"/>
    <cellStyle name="20% - Accent5 2 2 2 7 2 3" xfId="7477" xr:uid="{00000000-0005-0000-0000-000070490000}"/>
    <cellStyle name="20% - Accent5 2 2 2 7 2 3 2" xfId="20636" xr:uid="{00000000-0005-0000-0000-000071490000}"/>
    <cellStyle name="20% - Accent5 2 2 2 7 2 3 2 2" xfId="57974" xr:uid="{00000000-0005-0000-0000-000072490000}"/>
    <cellStyle name="20% - Accent5 2 2 2 7 2 3 3" xfId="36367" xr:uid="{00000000-0005-0000-0000-000073490000}"/>
    <cellStyle name="20% - Accent5 2 2 2 7 2 3 4" xfId="44815" xr:uid="{00000000-0005-0000-0000-000074490000}"/>
    <cellStyle name="20% - Accent5 2 2 2 7 2 4" xfId="15913" xr:uid="{00000000-0005-0000-0000-000075490000}"/>
    <cellStyle name="20% - Accent5 2 2 2 7 2 4 2" xfId="30943" xr:uid="{00000000-0005-0000-0000-000076490000}"/>
    <cellStyle name="20% - Accent5 2 2 2 7 2 4 3" xfId="53251" xr:uid="{00000000-0005-0000-0000-000077490000}"/>
    <cellStyle name="20% - Accent5 2 2 2 7 2 5" xfId="28061" xr:uid="{00000000-0005-0000-0000-000078490000}"/>
    <cellStyle name="20% - Accent5 2 2 2 7 2 6" xfId="40090" xr:uid="{00000000-0005-0000-0000-000079490000}"/>
    <cellStyle name="20% - Accent5 2 2 2 7 3" xfId="9840" xr:uid="{00000000-0005-0000-0000-00007A490000}"/>
    <cellStyle name="20% - Accent5 2 2 2 7 3 2" xfId="22999" xr:uid="{00000000-0005-0000-0000-00007B490000}"/>
    <cellStyle name="20% - Accent5 2 2 2 7 3 2 2" xfId="60337" xr:uid="{00000000-0005-0000-0000-00007C490000}"/>
    <cellStyle name="20% - Accent5 2 2 2 7 3 3" xfId="32306" xr:uid="{00000000-0005-0000-0000-00007D490000}"/>
    <cellStyle name="20% - Accent5 2 2 2 7 3 4" xfId="47178" xr:uid="{00000000-0005-0000-0000-00007E490000}"/>
    <cellStyle name="20% - Accent5 2 2 2 7 4" xfId="5117" xr:uid="{00000000-0005-0000-0000-00007F490000}"/>
    <cellStyle name="20% - Accent5 2 2 2 7 4 2" xfId="18276" xr:uid="{00000000-0005-0000-0000-000080490000}"/>
    <cellStyle name="20% - Accent5 2 2 2 7 4 2 2" xfId="55614" xr:uid="{00000000-0005-0000-0000-000081490000}"/>
    <cellStyle name="20% - Accent5 2 2 2 7 4 3" xfId="35018" xr:uid="{00000000-0005-0000-0000-000082490000}"/>
    <cellStyle name="20% - Accent5 2 2 2 7 4 4" xfId="42455" xr:uid="{00000000-0005-0000-0000-000083490000}"/>
    <cellStyle name="20% - Accent5 2 2 2 7 5" xfId="14564" xr:uid="{00000000-0005-0000-0000-000084490000}"/>
    <cellStyle name="20% - Accent5 2 2 2 7 5 2" xfId="29594" xr:uid="{00000000-0005-0000-0000-000085490000}"/>
    <cellStyle name="20% - Accent5 2 2 2 7 5 3" xfId="51902" xr:uid="{00000000-0005-0000-0000-000086490000}"/>
    <cellStyle name="20% - Accent5 2 2 2 7 6" xfId="26712" xr:uid="{00000000-0005-0000-0000-000087490000}"/>
    <cellStyle name="20% - Accent5 2 2 2 7 7" xfId="38741" xr:uid="{00000000-0005-0000-0000-000088490000}"/>
    <cellStyle name="20% - Accent5 2 2 2 8" xfId="2528" xr:uid="{00000000-0005-0000-0000-000089490000}"/>
    <cellStyle name="20% - Accent5 2 2 2 8 2" xfId="11020" xr:uid="{00000000-0005-0000-0000-00008A490000}"/>
    <cellStyle name="20% - Accent5 2 2 2 8 2 2" xfId="24179" xr:uid="{00000000-0005-0000-0000-00008B490000}"/>
    <cellStyle name="20% - Accent5 2 2 2 8 2 2 2" xfId="61517" xr:uid="{00000000-0005-0000-0000-00008C490000}"/>
    <cellStyle name="20% - Accent5 2 2 2 8 2 3" xfId="33431" xr:uid="{00000000-0005-0000-0000-00008D490000}"/>
    <cellStyle name="20% - Accent5 2 2 2 8 2 4" xfId="48358" xr:uid="{00000000-0005-0000-0000-00008E490000}"/>
    <cellStyle name="20% - Accent5 2 2 2 8 3" xfId="6297" xr:uid="{00000000-0005-0000-0000-00008F490000}"/>
    <cellStyle name="20% - Accent5 2 2 2 8 3 2" xfId="19456" xr:uid="{00000000-0005-0000-0000-000090490000}"/>
    <cellStyle name="20% - Accent5 2 2 2 8 3 2 2" xfId="56794" xr:uid="{00000000-0005-0000-0000-000091490000}"/>
    <cellStyle name="20% - Accent5 2 2 2 8 3 3" xfId="36143" xr:uid="{00000000-0005-0000-0000-000092490000}"/>
    <cellStyle name="20% - Accent5 2 2 2 8 3 4" xfId="43635" xr:uid="{00000000-0005-0000-0000-000093490000}"/>
    <cellStyle name="20% - Accent5 2 2 2 8 4" xfId="15689" xr:uid="{00000000-0005-0000-0000-000094490000}"/>
    <cellStyle name="20% - Accent5 2 2 2 8 4 2" xfId="30719" xr:uid="{00000000-0005-0000-0000-000095490000}"/>
    <cellStyle name="20% - Accent5 2 2 2 8 4 3" xfId="53027" xr:uid="{00000000-0005-0000-0000-000096490000}"/>
    <cellStyle name="20% - Accent5 2 2 2 8 5" xfId="27837" xr:uid="{00000000-0005-0000-0000-000097490000}"/>
    <cellStyle name="20% - Accent5 2 2 2 8 6" xfId="39866" xr:uid="{00000000-0005-0000-0000-000098490000}"/>
    <cellStyle name="20% - Accent5 2 2 2 9" xfId="8660" xr:uid="{00000000-0005-0000-0000-000099490000}"/>
    <cellStyle name="20% - Accent5 2 2 2 9 2" xfId="21819" xr:uid="{00000000-0005-0000-0000-00009A490000}"/>
    <cellStyle name="20% - Accent5 2 2 2 9 2 2" xfId="59157" xr:uid="{00000000-0005-0000-0000-00009B490000}"/>
    <cellStyle name="20% - Accent5 2 2 2 9 3" xfId="29370" xr:uid="{00000000-0005-0000-0000-00009C490000}"/>
    <cellStyle name="20% - Accent5 2 2 2 9 4" xfId="45998" xr:uid="{00000000-0005-0000-0000-00009D490000}"/>
    <cellStyle name="20% - Accent5 2 2 3" xfId="530" xr:uid="{00000000-0005-0000-0000-00009E490000}"/>
    <cellStyle name="20% - Accent5 2 2 3 2" xfId="1712" xr:uid="{00000000-0005-0000-0000-00009F490000}"/>
    <cellStyle name="20% - Accent5 2 2 3 2 2" xfId="7786" xr:uid="{00000000-0005-0000-0000-0000A0490000}"/>
    <cellStyle name="20% - Accent5 2 2 3 2 2 2" xfId="12509" xr:uid="{00000000-0005-0000-0000-0000A1490000}"/>
    <cellStyle name="20% - Accent5 2 2 3 2 2 2 2" xfId="25668" xr:uid="{00000000-0005-0000-0000-0000A2490000}"/>
    <cellStyle name="20% - Accent5 2 2 3 2 2 2 2 2" xfId="63006" xr:uid="{00000000-0005-0000-0000-0000A3490000}"/>
    <cellStyle name="20% - Accent5 2 2 3 2 2 2 3" xfId="49847" xr:uid="{00000000-0005-0000-0000-0000A4490000}"/>
    <cellStyle name="20% - Accent5 2 2 3 2 2 3" xfId="20945" xr:uid="{00000000-0005-0000-0000-0000A5490000}"/>
    <cellStyle name="20% - Accent5 2 2 3 2 2 3 2" xfId="58283" xr:uid="{00000000-0005-0000-0000-0000A6490000}"/>
    <cellStyle name="20% - Accent5 2 2 3 2 2 4" xfId="33964" xr:uid="{00000000-0005-0000-0000-0000A7490000}"/>
    <cellStyle name="20% - Accent5 2 2 3 2 2 5" xfId="45124" xr:uid="{00000000-0005-0000-0000-0000A8490000}"/>
    <cellStyle name="20% - Accent5 2 2 3 2 3" xfId="10149" xr:uid="{00000000-0005-0000-0000-0000A9490000}"/>
    <cellStyle name="20% - Accent5 2 2 3 2 3 2" xfId="23308" xr:uid="{00000000-0005-0000-0000-0000AA490000}"/>
    <cellStyle name="20% - Accent5 2 2 3 2 3 2 2" xfId="60646" xr:uid="{00000000-0005-0000-0000-0000AB490000}"/>
    <cellStyle name="20% - Accent5 2 2 3 2 3 3" xfId="36676" xr:uid="{00000000-0005-0000-0000-0000AC490000}"/>
    <cellStyle name="20% - Accent5 2 2 3 2 3 4" xfId="47487" xr:uid="{00000000-0005-0000-0000-0000AD490000}"/>
    <cellStyle name="20% - Accent5 2 2 3 2 4" xfId="5426" xr:uid="{00000000-0005-0000-0000-0000AE490000}"/>
    <cellStyle name="20% - Accent5 2 2 3 2 4 2" xfId="18585" xr:uid="{00000000-0005-0000-0000-0000AF490000}"/>
    <cellStyle name="20% - Accent5 2 2 3 2 4 2 2" xfId="55923" xr:uid="{00000000-0005-0000-0000-0000B0490000}"/>
    <cellStyle name="20% - Accent5 2 2 3 2 4 3" xfId="31252" xr:uid="{00000000-0005-0000-0000-0000B1490000}"/>
    <cellStyle name="20% - Accent5 2 2 3 2 4 4" xfId="42764" xr:uid="{00000000-0005-0000-0000-0000B2490000}"/>
    <cellStyle name="20% - Accent5 2 2 3 2 5" xfId="14873" xr:uid="{00000000-0005-0000-0000-0000B3490000}"/>
    <cellStyle name="20% - Accent5 2 2 3 2 5 2" xfId="52211" xr:uid="{00000000-0005-0000-0000-0000B4490000}"/>
    <cellStyle name="20% - Accent5 2 2 3 2 6" xfId="28370" xr:uid="{00000000-0005-0000-0000-0000B5490000}"/>
    <cellStyle name="20% - Accent5 2 2 3 2 7" xfId="39050" xr:uid="{00000000-0005-0000-0000-0000B6490000}"/>
    <cellStyle name="20% - Accent5 2 2 3 3" xfId="3061" xr:uid="{00000000-0005-0000-0000-0000B7490000}"/>
    <cellStyle name="20% - Accent5 2 2 3 3 2" xfId="11329" xr:uid="{00000000-0005-0000-0000-0000B8490000}"/>
    <cellStyle name="20% - Accent5 2 2 3 3 2 2" xfId="24488" xr:uid="{00000000-0005-0000-0000-0000B9490000}"/>
    <cellStyle name="20% - Accent5 2 2 3 3 2 2 2" xfId="61826" xr:uid="{00000000-0005-0000-0000-0000BA490000}"/>
    <cellStyle name="20% - Accent5 2 2 3 3 2 3" xfId="48667" xr:uid="{00000000-0005-0000-0000-0000BB490000}"/>
    <cellStyle name="20% - Accent5 2 2 3 3 3" xfId="6606" xr:uid="{00000000-0005-0000-0000-0000BC490000}"/>
    <cellStyle name="20% - Accent5 2 2 3 3 3 2" xfId="19765" xr:uid="{00000000-0005-0000-0000-0000BD490000}"/>
    <cellStyle name="20% - Accent5 2 2 3 3 3 2 2" xfId="57103" xr:uid="{00000000-0005-0000-0000-0000BE490000}"/>
    <cellStyle name="20% - Accent5 2 2 3 3 3 3" xfId="43944" xr:uid="{00000000-0005-0000-0000-0000BF490000}"/>
    <cellStyle name="20% - Accent5 2 2 3 3 4" xfId="16222" xr:uid="{00000000-0005-0000-0000-0000C0490000}"/>
    <cellStyle name="20% - Accent5 2 2 3 3 4 2" xfId="53560" xr:uid="{00000000-0005-0000-0000-0000C1490000}"/>
    <cellStyle name="20% - Accent5 2 2 3 3 5" xfId="32615" xr:uid="{00000000-0005-0000-0000-0000C2490000}"/>
    <cellStyle name="20% - Accent5 2 2 3 3 6" xfId="40399" xr:uid="{00000000-0005-0000-0000-0000C3490000}"/>
    <cellStyle name="20% - Accent5 2 2 3 4" xfId="8969" xr:uid="{00000000-0005-0000-0000-0000C4490000}"/>
    <cellStyle name="20% - Accent5 2 2 3 4 2" xfId="22128" xr:uid="{00000000-0005-0000-0000-0000C5490000}"/>
    <cellStyle name="20% - Accent5 2 2 3 4 2 2" xfId="59466" xr:uid="{00000000-0005-0000-0000-0000C6490000}"/>
    <cellStyle name="20% - Accent5 2 2 3 4 3" xfId="35327" xr:uid="{00000000-0005-0000-0000-0000C7490000}"/>
    <cellStyle name="20% - Accent5 2 2 3 4 4" xfId="46307" xr:uid="{00000000-0005-0000-0000-0000C8490000}"/>
    <cellStyle name="20% - Accent5 2 2 3 5" xfId="4246" xr:uid="{00000000-0005-0000-0000-0000C9490000}"/>
    <cellStyle name="20% - Accent5 2 2 3 5 2" xfId="17405" xr:uid="{00000000-0005-0000-0000-0000CA490000}"/>
    <cellStyle name="20% - Accent5 2 2 3 5 2 2" xfId="54743" xr:uid="{00000000-0005-0000-0000-0000CB490000}"/>
    <cellStyle name="20% - Accent5 2 2 3 5 3" xfId="29903" xr:uid="{00000000-0005-0000-0000-0000CC490000}"/>
    <cellStyle name="20% - Accent5 2 2 3 5 4" xfId="41584" xr:uid="{00000000-0005-0000-0000-0000CD490000}"/>
    <cellStyle name="20% - Accent5 2 2 3 6" xfId="13693" xr:uid="{00000000-0005-0000-0000-0000CE490000}"/>
    <cellStyle name="20% - Accent5 2 2 3 6 2" xfId="51031" xr:uid="{00000000-0005-0000-0000-0000CF490000}"/>
    <cellStyle name="20% - Accent5 2 2 3 7" xfId="27021" xr:uid="{00000000-0005-0000-0000-0000D0490000}"/>
    <cellStyle name="20% - Accent5 2 2 3 8" xfId="37870" xr:uid="{00000000-0005-0000-0000-0000D1490000}"/>
    <cellStyle name="20% - Accent5 2 2 4" xfId="333" xr:uid="{00000000-0005-0000-0000-0000D2490000}"/>
    <cellStyle name="20% - Accent5 2 2 4 2" xfId="1515" xr:uid="{00000000-0005-0000-0000-0000D3490000}"/>
    <cellStyle name="20% - Accent5 2 2 4 2 2" xfId="7589" xr:uid="{00000000-0005-0000-0000-0000D4490000}"/>
    <cellStyle name="20% - Accent5 2 2 4 2 2 2" xfId="12312" xr:uid="{00000000-0005-0000-0000-0000D5490000}"/>
    <cellStyle name="20% - Accent5 2 2 4 2 2 2 2" xfId="25471" xr:uid="{00000000-0005-0000-0000-0000D6490000}"/>
    <cellStyle name="20% - Accent5 2 2 4 2 2 2 2 2" xfId="62809" xr:uid="{00000000-0005-0000-0000-0000D7490000}"/>
    <cellStyle name="20% - Accent5 2 2 4 2 2 2 3" xfId="49650" xr:uid="{00000000-0005-0000-0000-0000D8490000}"/>
    <cellStyle name="20% - Accent5 2 2 4 2 2 3" xfId="20748" xr:uid="{00000000-0005-0000-0000-0000D9490000}"/>
    <cellStyle name="20% - Accent5 2 2 4 2 2 3 2" xfId="58086" xr:uid="{00000000-0005-0000-0000-0000DA490000}"/>
    <cellStyle name="20% - Accent5 2 2 4 2 2 4" xfId="33767" xr:uid="{00000000-0005-0000-0000-0000DB490000}"/>
    <cellStyle name="20% - Accent5 2 2 4 2 2 5" xfId="44927" xr:uid="{00000000-0005-0000-0000-0000DC490000}"/>
    <cellStyle name="20% - Accent5 2 2 4 2 3" xfId="9952" xr:uid="{00000000-0005-0000-0000-0000DD490000}"/>
    <cellStyle name="20% - Accent5 2 2 4 2 3 2" xfId="23111" xr:uid="{00000000-0005-0000-0000-0000DE490000}"/>
    <cellStyle name="20% - Accent5 2 2 4 2 3 2 2" xfId="60449" xr:uid="{00000000-0005-0000-0000-0000DF490000}"/>
    <cellStyle name="20% - Accent5 2 2 4 2 3 3" xfId="36479" xr:uid="{00000000-0005-0000-0000-0000E0490000}"/>
    <cellStyle name="20% - Accent5 2 2 4 2 3 4" xfId="47290" xr:uid="{00000000-0005-0000-0000-0000E1490000}"/>
    <cellStyle name="20% - Accent5 2 2 4 2 4" xfId="5229" xr:uid="{00000000-0005-0000-0000-0000E2490000}"/>
    <cellStyle name="20% - Accent5 2 2 4 2 4 2" xfId="18388" xr:uid="{00000000-0005-0000-0000-0000E3490000}"/>
    <cellStyle name="20% - Accent5 2 2 4 2 4 2 2" xfId="55726" xr:uid="{00000000-0005-0000-0000-0000E4490000}"/>
    <cellStyle name="20% - Accent5 2 2 4 2 4 3" xfId="31055" xr:uid="{00000000-0005-0000-0000-0000E5490000}"/>
    <cellStyle name="20% - Accent5 2 2 4 2 4 4" xfId="42567" xr:uid="{00000000-0005-0000-0000-0000E6490000}"/>
    <cellStyle name="20% - Accent5 2 2 4 2 5" xfId="14676" xr:uid="{00000000-0005-0000-0000-0000E7490000}"/>
    <cellStyle name="20% - Accent5 2 2 4 2 5 2" xfId="52014" xr:uid="{00000000-0005-0000-0000-0000E8490000}"/>
    <cellStyle name="20% - Accent5 2 2 4 2 6" xfId="28173" xr:uid="{00000000-0005-0000-0000-0000E9490000}"/>
    <cellStyle name="20% - Accent5 2 2 4 2 7" xfId="38853" xr:uid="{00000000-0005-0000-0000-0000EA490000}"/>
    <cellStyle name="20% - Accent5 2 2 4 3" xfId="2864" xr:uid="{00000000-0005-0000-0000-0000EB490000}"/>
    <cellStyle name="20% - Accent5 2 2 4 3 2" xfId="11132" xr:uid="{00000000-0005-0000-0000-0000EC490000}"/>
    <cellStyle name="20% - Accent5 2 2 4 3 2 2" xfId="24291" xr:uid="{00000000-0005-0000-0000-0000ED490000}"/>
    <cellStyle name="20% - Accent5 2 2 4 3 2 2 2" xfId="61629" xr:uid="{00000000-0005-0000-0000-0000EE490000}"/>
    <cellStyle name="20% - Accent5 2 2 4 3 2 3" xfId="48470" xr:uid="{00000000-0005-0000-0000-0000EF490000}"/>
    <cellStyle name="20% - Accent5 2 2 4 3 3" xfId="6409" xr:uid="{00000000-0005-0000-0000-0000F0490000}"/>
    <cellStyle name="20% - Accent5 2 2 4 3 3 2" xfId="19568" xr:uid="{00000000-0005-0000-0000-0000F1490000}"/>
    <cellStyle name="20% - Accent5 2 2 4 3 3 2 2" xfId="56906" xr:uid="{00000000-0005-0000-0000-0000F2490000}"/>
    <cellStyle name="20% - Accent5 2 2 4 3 3 3" xfId="43747" xr:uid="{00000000-0005-0000-0000-0000F3490000}"/>
    <cellStyle name="20% - Accent5 2 2 4 3 4" xfId="16025" xr:uid="{00000000-0005-0000-0000-0000F4490000}"/>
    <cellStyle name="20% - Accent5 2 2 4 3 4 2" xfId="53363" xr:uid="{00000000-0005-0000-0000-0000F5490000}"/>
    <cellStyle name="20% - Accent5 2 2 4 3 5" xfId="32418" xr:uid="{00000000-0005-0000-0000-0000F6490000}"/>
    <cellStyle name="20% - Accent5 2 2 4 3 6" xfId="40202" xr:uid="{00000000-0005-0000-0000-0000F7490000}"/>
    <cellStyle name="20% - Accent5 2 2 4 4" xfId="8772" xr:uid="{00000000-0005-0000-0000-0000F8490000}"/>
    <cellStyle name="20% - Accent5 2 2 4 4 2" xfId="21931" xr:uid="{00000000-0005-0000-0000-0000F9490000}"/>
    <cellStyle name="20% - Accent5 2 2 4 4 2 2" xfId="59269" xr:uid="{00000000-0005-0000-0000-0000FA490000}"/>
    <cellStyle name="20% - Accent5 2 2 4 4 3" xfId="35130" xr:uid="{00000000-0005-0000-0000-0000FB490000}"/>
    <cellStyle name="20% - Accent5 2 2 4 4 4" xfId="46110" xr:uid="{00000000-0005-0000-0000-0000FC490000}"/>
    <cellStyle name="20% - Accent5 2 2 4 5" xfId="4049" xr:uid="{00000000-0005-0000-0000-0000FD490000}"/>
    <cellStyle name="20% - Accent5 2 2 4 5 2" xfId="17208" xr:uid="{00000000-0005-0000-0000-0000FE490000}"/>
    <cellStyle name="20% - Accent5 2 2 4 5 2 2" xfId="54546" xr:uid="{00000000-0005-0000-0000-0000FF490000}"/>
    <cellStyle name="20% - Accent5 2 2 4 5 3" xfId="29706" xr:uid="{00000000-0005-0000-0000-0000004A0000}"/>
    <cellStyle name="20% - Accent5 2 2 4 5 4" xfId="41387" xr:uid="{00000000-0005-0000-0000-0000014A0000}"/>
    <cellStyle name="20% - Accent5 2 2 4 6" xfId="13496" xr:uid="{00000000-0005-0000-0000-0000024A0000}"/>
    <cellStyle name="20% - Accent5 2 2 4 6 2" xfId="50834" xr:uid="{00000000-0005-0000-0000-0000034A0000}"/>
    <cellStyle name="20% - Accent5 2 2 4 7" xfId="26824" xr:uid="{00000000-0005-0000-0000-0000044A0000}"/>
    <cellStyle name="20% - Accent5 2 2 4 8" xfId="37673" xr:uid="{00000000-0005-0000-0000-0000054A0000}"/>
    <cellStyle name="20% - Accent5 2 2 5" xfId="754" xr:uid="{00000000-0005-0000-0000-0000064A0000}"/>
    <cellStyle name="20% - Accent5 2 2 5 2" xfId="1936" xr:uid="{00000000-0005-0000-0000-0000074A0000}"/>
    <cellStyle name="20% - Accent5 2 2 5 2 2" xfId="8010" xr:uid="{00000000-0005-0000-0000-0000084A0000}"/>
    <cellStyle name="20% - Accent5 2 2 5 2 2 2" xfId="12733" xr:uid="{00000000-0005-0000-0000-0000094A0000}"/>
    <cellStyle name="20% - Accent5 2 2 5 2 2 2 2" xfId="25892" xr:uid="{00000000-0005-0000-0000-00000A4A0000}"/>
    <cellStyle name="20% - Accent5 2 2 5 2 2 2 2 2" xfId="63230" xr:uid="{00000000-0005-0000-0000-00000B4A0000}"/>
    <cellStyle name="20% - Accent5 2 2 5 2 2 2 3" xfId="50071" xr:uid="{00000000-0005-0000-0000-00000C4A0000}"/>
    <cellStyle name="20% - Accent5 2 2 5 2 2 3" xfId="21169" xr:uid="{00000000-0005-0000-0000-00000D4A0000}"/>
    <cellStyle name="20% - Accent5 2 2 5 2 2 3 2" xfId="58507" xr:uid="{00000000-0005-0000-0000-00000E4A0000}"/>
    <cellStyle name="20% - Accent5 2 2 5 2 2 4" xfId="34188" xr:uid="{00000000-0005-0000-0000-00000F4A0000}"/>
    <cellStyle name="20% - Accent5 2 2 5 2 2 5" xfId="45348" xr:uid="{00000000-0005-0000-0000-0000104A0000}"/>
    <cellStyle name="20% - Accent5 2 2 5 2 3" xfId="10373" xr:uid="{00000000-0005-0000-0000-0000114A0000}"/>
    <cellStyle name="20% - Accent5 2 2 5 2 3 2" xfId="23532" xr:uid="{00000000-0005-0000-0000-0000124A0000}"/>
    <cellStyle name="20% - Accent5 2 2 5 2 3 2 2" xfId="60870" xr:uid="{00000000-0005-0000-0000-0000134A0000}"/>
    <cellStyle name="20% - Accent5 2 2 5 2 3 3" xfId="36900" xr:uid="{00000000-0005-0000-0000-0000144A0000}"/>
    <cellStyle name="20% - Accent5 2 2 5 2 3 4" xfId="47711" xr:uid="{00000000-0005-0000-0000-0000154A0000}"/>
    <cellStyle name="20% - Accent5 2 2 5 2 4" xfId="5650" xr:uid="{00000000-0005-0000-0000-0000164A0000}"/>
    <cellStyle name="20% - Accent5 2 2 5 2 4 2" xfId="18809" xr:uid="{00000000-0005-0000-0000-0000174A0000}"/>
    <cellStyle name="20% - Accent5 2 2 5 2 4 2 2" xfId="56147" xr:uid="{00000000-0005-0000-0000-0000184A0000}"/>
    <cellStyle name="20% - Accent5 2 2 5 2 4 3" xfId="31476" xr:uid="{00000000-0005-0000-0000-0000194A0000}"/>
    <cellStyle name="20% - Accent5 2 2 5 2 4 4" xfId="42988" xr:uid="{00000000-0005-0000-0000-00001A4A0000}"/>
    <cellStyle name="20% - Accent5 2 2 5 2 5" xfId="15097" xr:uid="{00000000-0005-0000-0000-00001B4A0000}"/>
    <cellStyle name="20% - Accent5 2 2 5 2 5 2" xfId="52435" xr:uid="{00000000-0005-0000-0000-00001C4A0000}"/>
    <cellStyle name="20% - Accent5 2 2 5 2 6" xfId="28594" xr:uid="{00000000-0005-0000-0000-00001D4A0000}"/>
    <cellStyle name="20% - Accent5 2 2 5 2 7" xfId="39274" xr:uid="{00000000-0005-0000-0000-00001E4A0000}"/>
    <cellStyle name="20% - Accent5 2 2 5 3" xfId="3285" xr:uid="{00000000-0005-0000-0000-00001F4A0000}"/>
    <cellStyle name="20% - Accent5 2 2 5 3 2" xfId="11553" xr:uid="{00000000-0005-0000-0000-0000204A0000}"/>
    <cellStyle name="20% - Accent5 2 2 5 3 2 2" xfId="24712" xr:uid="{00000000-0005-0000-0000-0000214A0000}"/>
    <cellStyle name="20% - Accent5 2 2 5 3 2 2 2" xfId="62050" xr:uid="{00000000-0005-0000-0000-0000224A0000}"/>
    <cellStyle name="20% - Accent5 2 2 5 3 2 3" xfId="48891" xr:uid="{00000000-0005-0000-0000-0000234A0000}"/>
    <cellStyle name="20% - Accent5 2 2 5 3 3" xfId="6830" xr:uid="{00000000-0005-0000-0000-0000244A0000}"/>
    <cellStyle name="20% - Accent5 2 2 5 3 3 2" xfId="19989" xr:uid="{00000000-0005-0000-0000-0000254A0000}"/>
    <cellStyle name="20% - Accent5 2 2 5 3 3 2 2" xfId="57327" xr:uid="{00000000-0005-0000-0000-0000264A0000}"/>
    <cellStyle name="20% - Accent5 2 2 5 3 3 3" xfId="44168" xr:uid="{00000000-0005-0000-0000-0000274A0000}"/>
    <cellStyle name="20% - Accent5 2 2 5 3 4" xfId="16446" xr:uid="{00000000-0005-0000-0000-0000284A0000}"/>
    <cellStyle name="20% - Accent5 2 2 5 3 4 2" xfId="53784" xr:uid="{00000000-0005-0000-0000-0000294A0000}"/>
    <cellStyle name="20% - Accent5 2 2 5 3 5" xfId="32839" xr:uid="{00000000-0005-0000-0000-00002A4A0000}"/>
    <cellStyle name="20% - Accent5 2 2 5 3 6" xfId="40623" xr:uid="{00000000-0005-0000-0000-00002B4A0000}"/>
    <cellStyle name="20% - Accent5 2 2 5 4" xfId="9193" xr:uid="{00000000-0005-0000-0000-00002C4A0000}"/>
    <cellStyle name="20% - Accent5 2 2 5 4 2" xfId="22352" xr:uid="{00000000-0005-0000-0000-00002D4A0000}"/>
    <cellStyle name="20% - Accent5 2 2 5 4 2 2" xfId="59690" xr:uid="{00000000-0005-0000-0000-00002E4A0000}"/>
    <cellStyle name="20% - Accent5 2 2 5 4 3" xfId="35551" xr:uid="{00000000-0005-0000-0000-00002F4A0000}"/>
    <cellStyle name="20% - Accent5 2 2 5 4 4" xfId="46531" xr:uid="{00000000-0005-0000-0000-0000304A0000}"/>
    <cellStyle name="20% - Accent5 2 2 5 5" xfId="4470" xr:uid="{00000000-0005-0000-0000-0000314A0000}"/>
    <cellStyle name="20% - Accent5 2 2 5 5 2" xfId="17629" xr:uid="{00000000-0005-0000-0000-0000324A0000}"/>
    <cellStyle name="20% - Accent5 2 2 5 5 2 2" xfId="54967" xr:uid="{00000000-0005-0000-0000-0000334A0000}"/>
    <cellStyle name="20% - Accent5 2 2 5 5 3" xfId="30127" xr:uid="{00000000-0005-0000-0000-0000344A0000}"/>
    <cellStyle name="20% - Accent5 2 2 5 5 4" xfId="41808" xr:uid="{00000000-0005-0000-0000-0000354A0000}"/>
    <cellStyle name="20% - Accent5 2 2 5 6" xfId="13917" xr:uid="{00000000-0005-0000-0000-0000364A0000}"/>
    <cellStyle name="20% - Accent5 2 2 5 6 2" xfId="51255" xr:uid="{00000000-0005-0000-0000-0000374A0000}"/>
    <cellStyle name="20% - Accent5 2 2 5 7" xfId="27245" xr:uid="{00000000-0005-0000-0000-0000384A0000}"/>
    <cellStyle name="20% - Accent5 2 2 5 8" xfId="38094" xr:uid="{00000000-0005-0000-0000-0000394A0000}"/>
    <cellStyle name="20% - Accent5 2 2 6" xfId="923" xr:uid="{00000000-0005-0000-0000-00003A4A0000}"/>
    <cellStyle name="20% - Accent5 2 2 6 2" xfId="2105" xr:uid="{00000000-0005-0000-0000-00003B4A0000}"/>
    <cellStyle name="20% - Accent5 2 2 6 2 2" xfId="8179" xr:uid="{00000000-0005-0000-0000-00003C4A0000}"/>
    <cellStyle name="20% - Accent5 2 2 6 2 2 2" xfId="12902" xr:uid="{00000000-0005-0000-0000-00003D4A0000}"/>
    <cellStyle name="20% - Accent5 2 2 6 2 2 2 2" xfId="26061" xr:uid="{00000000-0005-0000-0000-00003E4A0000}"/>
    <cellStyle name="20% - Accent5 2 2 6 2 2 2 2 2" xfId="63399" xr:uid="{00000000-0005-0000-0000-00003F4A0000}"/>
    <cellStyle name="20% - Accent5 2 2 6 2 2 2 3" xfId="50240" xr:uid="{00000000-0005-0000-0000-0000404A0000}"/>
    <cellStyle name="20% - Accent5 2 2 6 2 2 3" xfId="21338" xr:uid="{00000000-0005-0000-0000-0000414A0000}"/>
    <cellStyle name="20% - Accent5 2 2 6 2 2 3 2" xfId="58676" xr:uid="{00000000-0005-0000-0000-0000424A0000}"/>
    <cellStyle name="20% - Accent5 2 2 6 2 2 4" xfId="34357" xr:uid="{00000000-0005-0000-0000-0000434A0000}"/>
    <cellStyle name="20% - Accent5 2 2 6 2 2 5" xfId="45517" xr:uid="{00000000-0005-0000-0000-0000444A0000}"/>
    <cellStyle name="20% - Accent5 2 2 6 2 3" xfId="10542" xr:uid="{00000000-0005-0000-0000-0000454A0000}"/>
    <cellStyle name="20% - Accent5 2 2 6 2 3 2" xfId="23701" xr:uid="{00000000-0005-0000-0000-0000464A0000}"/>
    <cellStyle name="20% - Accent5 2 2 6 2 3 2 2" xfId="61039" xr:uid="{00000000-0005-0000-0000-0000474A0000}"/>
    <cellStyle name="20% - Accent5 2 2 6 2 3 3" xfId="37069" xr:uid="{00000000-0005-0000-0000-0000484A0000}"/>
    <cellStyle name="20% - Accent5 2 2 6 2 3 4" xfId="47880" xr:uid="{00000000-0005-0000-0000-0000494A0000}"/>
    <cellStyle name="20% - Accent5 2 2 6 2 4" xfId="5819" xr:uid="{00000000-0005-0000-0000-00004A4A0000}"/>
    <cellStyle name="20% - Accent5 2 2 6 2 4 2" xfId="18978" xr:uid="{00000000-0005-0000-0000-00004B4A0000}"/>
    <cellStyle name="20% - Accent5 2 2 6 2 4 2 2" xfId="56316" xr:uid="{00000000-0005-0000-0000-00004C4A0000}"/>
    <cellStyle name="20% - Accent5 2 2 6 2 4 3" xfId="31645" xr:uid="{00000000-0005-0000-0000-00004D4A0000}"/>
    <cellStyle name="20% - Accent5 2 2 6 2 4 4" xfId="43157" xr:uid="{00000000-0005-0000-0000-00004E4A0000}"/>
    <cellStyle name="20% - Accent5 2 2 6 2 5" xfId="15266" xr:uid="{00000000-0005-0000-0000-00004F4A0000}"/>
    <cellStyle name="20% - Accent5 2 2 6 2 5 2" xfId="52604" xr:uid="{00000000-0005-0000-0000-0000504A0000}"/>
    <cellStyle name="20% - Accent5 2 2 6 2 6" xfId="28763" xr:uid="{00000000-0005-0000-0000-0000514A0000}"/>
    <cellStyle name="20% - Accent5 2 2 6 2 7" xfId="39443" xr:uid="{00000000-0005-0000-0000-0000524A0000}"/>
    <cellStyle name="20% - Accent5 2 2 6 3" xfId="3454" xr:uid="{00000000-0005-0000-0000-0000534A0000}"/>
    <cellStyle name="20% - Accent5 2 2 6 3 2" xfId="11722" xr:uid="{00000000-0005-0000-0000-0000544A0000}"/>
    <cellStyle name="20% - Accent5 2 2 6 3 2 2" xfId="24881" xr:uid="{00000000-0005-0000-0000-0000554A0000}"/>
    <cellStyle name="20% - Accent5 2 2 6 3 2 2 2" xfId="62219" xr:uid="{00000000-0005-0000-0000-0000564A0000}"/>
    <cellStyle name="20% - Accent5 2 2 6 3 2 3" xfId="49060" xr:uid="{00000000-0005-0000-0000-0000574A0000}"/>
    <cellStyle name="20% - Accent5 2 2 6 3 3" xfId="6999" xr:uid="{00000000-0005-0000-0000-0000584A0000}"/>
    <cellStyle name="20% - Accent5 2 2 6 3 3 2" xfId="20158" xr:uid="{00000000-0005-0000-0000-0000594A0000}"/>
    <cellStyle name="20% - Accent5 2 2 6 3 3 2 2" xfId="57496" xr:uid="{00000000-0005-0000-0000-00005A4A0000}"/>
    <cellStyle name="20% - Accent5 2 2 6 3 3 3" xfId="44337" xr:uid="{00000000-0005-0000-0000-00005B4A0000}"/>
    <cellStyle name="20% - Accent5 2 2 6 3 4" xfId="16615" xr:uid="{00000000-0005-0000-0000-00005C4A0000}"/>
    <cellStyle name="20% - Accent5 2 2 6 3 4 2" xfId="53953" xr:uid="{00000000-0005-0000-0000-00005D4A0000}"/>
    <cellStyle name="20% - Accent5 2 2 6 3 5" xfId="33008" xr:uid="{00000000-0005-0000-0000-00005E4A0000}"/>
    <cellStyle name="20% - Accent5 2 2 6 3 6" xfId="40792" xr:uid="{00000000-0005-0000-0000-00005F4A0000}"/>
    <cellStyle name="20% - Accent5 2 2 6 4" xfId="9362" xr:uid="{00000000-0005-0000-0000-0000604A0000}"/>
    <cellStyle name="20% - Accent5 2 2 6 4 2" xfId="22521" xr:uid="{00000000-0005-0000-0000-0000614A0000}"/>
    <cellStyle name="20% - Accent5 2 2 6 4 2 2" xfId="59859" xr:uid="{00000000-0005-0000-0000-0000624A0000}"/>
    <cellStyle name="20% - Accent5 2 2 6 4 3" xfId="35720" xr:uid="{00000000-0005-0000-0000-0000634A0000}"/>
    <cellStyle name="20% - Accent5 2 2 6 4 4" xfId="46700" xr:uid="{00000000-0005-0000-0000-0000644A0000}"/>
    <cellStyle name="20% - Accent5 2 2 6 5" xfId="4639" xr:uid="{00000000-0005-0000-0000-0000654A0000}"/>
    <cellStyle name="20% - Accent5 2 2 6 5 2" xfId="17798" xr:uid="{00000000-0005-0000-0000-0000664A0000}"/>
    <cellStyle name="20% - Accent5 2 2 6 5 2 2" xfId="55136" xr:uid="{00000000-0005-0000-0000-0000674A0000}"/>
    <cellStyle name="20% - Accent5 2 2 6 5 3" xfId="30296" xr:uid="{00000000-0005-0000-0000-0000684A0000}"/>
    <cellStyle name="20% - Accent5 2 2 6 5 4" xfId="41977" xr:uid="{00000000-0005-0000-0000-0000694A0000}"/>
    <cellStyle name="20% - Accent5 2 2 6 6" xfId="14086" xr:uid="{00000000-0005-0000-0000-00006A4A0000}"/>
    <cellStyle name="20% - Accent5 2 2 6 6 2" xfId="51424" xr:uid="{00000000-0005-0000-0000-00006B4A0000}"/>
    <cellStyle name="20% - Accent5 2 2 6 7" xfId="27414" xr:uid="{00000000-0005-0000-0000-00006C4A0000}"/>
    <cellStyle name="20% - Accent5 2 2 6 8" xfId="38263" xr:uid="{00000000-0005-0000-0000-00006D4A0000}"/>
    <cellStyle name="20% - Accent5 2 2 7" xfId="1094" xr:uid="{00000000-0005-0000-0000-00006E4A0000}"/>
    <cellStyle name="20% - Accent5 2 2 7 2" xfId="2274" xr:uid="{00000000-0005-0000-0000-00006F4A0000}"/>
    <cellStyle name="20% - Accent5 2 2 7 2 2" xfId="8348" xr:uid="{00000000-0005-0000-0000-0000704A0000}"/>
    <cellStyle name="20% - Accent5 2 2 7 2 2 2" xfId="13071" xr:uid="{00000000-0005-0000-0000-0000714A0000}"/>
    <cellStyle name="20% - Accent5 2 2 7 2 2 2 2" xfId="26230" xr:uid="{00000000-0005-0000-0000-0000724A0000}"/>
    <cellStyle name="20% - Accent5 2 2 7 2 2 2 2 2" xfId="63568" xr:uid="{00000000-0005-0000-0000-0000734A0000}"/>
    <cellStyle name="20% - Accent5 2 2 7 2 2 2 3" xfId="50409" xr:uid="{00000000-0005-0000-0000-0000744A0000}"/>
    <cellStyle name="20% - Accent5 2 2 7 2 2 3" xfId="21507" xr:uid="{00000000-0005-0000-0000-0000754A0000}"/>
    <cellStyle name="20% - Accent5 2 2 7 2 2 3 2" xfId="58845" xr:uid="{00000000-0005-0000-0000-0000764A0000}"/>
    <cellStyle name="20% - Accent5 2 2 7 2 2 4" xfId="34526" xr:uid="{00000000-0005-0000-0000-0000774A0000}"/>
    <cellStyle name="20% - Accent5 2 2 7 2 2 5" xfId="45686" xr:uid="{00000000-0005-0000-0000-0000784A0000}"/>
    <cellStyle name="20% - Accent5 2 2 7 2 3" xfId="10711" xr:uid="{00000000-0005-0000-0000-0000794A0000}"/>
    <cellStyle name="20% - Accent5 2 2 7 2 3 2" xfId="23870" xr:uid="{00000000-0005-0000-0000-00007A4A0000}"/>
    <cellStyle name="20% - Accent5 2 2 7 2 3 2 2" xfId="61208" xr:uid="{00000000-0005-0000-0000-00007B4A0000}"/>
    <cellStyle name="20% - Accent5 2 2 7 2 3 3" xfId="37238" xr:uid="{00000000-0005-0000-0000-00007C4A0000}"/>
    <cellStyle name="20% - Accent5 2 2 7 2 3 4" xfId="48049" xr:uid="{00000000-0005-0000-0000-00007D4A0000}"/>
    <cellStyle name="20% - Accent5 2 2 7 2 4" xfId="5988" xr:uid="{00000000-0005-0000-0000-00007E4A0000}"/>
    <cellStyle name="20% - Accent5 2 2 7 2 4 2" xfId="19147" xr:uid="{00000000-0005-0000-0000-00007F4A0000}"/>
    <cellStyle name="20% - Accent5 2 2 7 2 4 2 2" xfId="56485" xr:uid="{00000000-0005-0000-0000-0000804A0000}"/>
    <cellStyle name="20% - Accent5 2 2 7 2 4 3" xfId="31814" xr:uid="{00000000-0005-0000-0000-0000814A0000}"/>
    <cellStyle name="20% - Accent5 2 2 7 2 4 4" xfId="43326" xr:uid="{00000000-0005-0000-0000-0000824A0000}"/>
    <cellStyle name="20% - Accent5 2 2 7 2 5" xfId="15435" xr:uid="{00000000-0005-0000-0000-0000834A0000}"/>
    <cellStyle name="20% - Accent5 2 2 7 2 5 2" xfId="52773" xr:uid="{00000000-0005-0000-0000-0000844A0000}"/>
    <cellStyle name="20% - Accent5 2 2 7 2 6" xfId="28932" xr:uid="{00000000-0005-0000-0000-0000854A0000}"/>
    <cellStyle name="20% - Accent5 2 2 7 2 7" xfId="39612" xr:uid="{00000000-0005-0000-0000-0000864A0000}"/>
    <cellStyle name="20% - Accent5 2 2 7 3" xfId="3623" xr:uid="{00000000-0005-0000-0000-0000874A0000}"/>
    <cellStyle name="20% - Accent5 2 2 7 3 2" xfId="11891" xr:uid="{00000000-0005-0000-0000-0000884A0000}"/>
    <cellStyle name="20% - Accent5 2 2 7 3 2 2" xfId="25050" xr:uid="{00000000-0005-0000-0000-0000894A0000}"/>
    <cellStyle name="20% - Accent5 2 2 7 3 2 2 2" xfId="62388" xr:uid="{00000000-0005-0000-0000-00008A4A0000}"/>
    <cellStyle name="20% - Accent5 2 2 7 3 2 3" xfId="49229" xr:uid="{00000000-0005-0000-0000-00008B4A0000}"/>
    <cellStyle name="20% - Accent5 2 2 7 3 3" xfId="7168" xr:uid="{00000000-0005-0000-0000-00008C4A0000}"/>
    <cellStyle name="20% - Accent5 2 2 7 3 3 2" xfId="20327" xr:uid="{00000000-0005-0000-0000-00008D4A0000}"/>
    <cellStyle name="20% - Accent5 2 2 7 3 3 2 2" xfId="57665" xr:uid="{00000000-0005-0000-0000-00008E4A0000}"/>
    <cellStyle name="20% - Accent5 2 2 7 3 3 3" xfId="44506" xr:uid="{00000000-0005-0000-0000-00008F4A0000}"/>
    <cellStyle name="20% - Accent5 2 2 7 3 4" xfId="16784" xr:uid="{00000000-0005-0000-0000-0000904A0000}"/>
    <cellStyle name="20% - Accent5 2 2 7 3 4 2" xfId="54122" xr:uid="{00000000-0005-0000-0000-0000914A0000}"/>
    <cellStyle name="20% - Accent5 2 2 7 3 5" xfId="33177" xr:uid="{00000000-0005-0000-0000-0000924A0000}"/>
    <cellStyle name="20% - Accent5 2 2 7 3 6" xfId="40961" xr:uid="{00000000-0005-0000-0000-0000934A0000}"/>
    <cellStyle name="20% - Accent5 2 2 7 4" xfId="9531" xr:uid="{00000000-0005-0000-0000-0000944A0000}"/>
    <cellStyle name="20% - Accent5 2 2 7 4 2" xfId="22690" xr:uid="{00000000-0005-0000-0000-0000954A0000}"/>
    <cellStyle name="20% - Accent5 2 2 7 4 2 2" xfId="60028" xr:uid="{00000000-0005-0000-0000-0000964A0000}"/>
    <cellStyle name="20% - Accent5 2 2 7 4 3" xfId="35889" xr:uid="{00000000-0005-0000-0000-0000974A0000}"/>
    <cellStyle name="20% - Accent5 2 2 7 4 4" xfId="46869" xr:uid="{00000000-0005-0000-0000-0000984A0000}"/>
    <cellStyle name="20% - Accent5 2 2 7 5" xfId="4808" xr:uid="{00000000-0005-0000-0000-0000994A0000}"/>
    <cellStyle name="20% - Accent5 2 2 7 5 2" xfId="17967" xr:uid="{00000000-0005-0000-0000-00009A4A0000}"/>
    <cellStyle name="20% - Accent5 2 2 7 5 2 2" xfId="55305" xr:uid="{00000000-0005-0000-0000-00009B4A0000}"/>
    <cellStyle name="20% - Accent5 2 2 7 5 3" xfId="30465" xr:uid="{00000000-0005-0000-0000-00009C4A0000}"/>
    <cellStyle name="20% - Accent5 2 2 7 5 4" xfId="42146" xr:uid="{00000000-0005-0000-0000-00009D4A0000}"/>
    <cellStyle name="20% - Accent5 2 2 7 6" xfId="14255" xr:uid="{00000000-0005-0000-0000-00009E4A0000}"/>
    <cellStyle name="20% - Accent5 2 2 7 6 2" xfId="51593" xr:uid="{00000000-0005-0000-0000-00009F4A0000}"/>
    <cellStyle name="20% - Accent5 2 2 7 7" xfId="27583" xr:uid="{00000000-0005-0000-0000-0000A04A0000}"/>
    <cellStyle name="20% - Accent5 2 2 7 8" xfId="38432" xr:uid="{00000000-0005-0000-0000-0000A14A0000}"/>
    <cellStyle name="20% - Accent5 2 2 8" xfId="1291" xr:uid="{00000000-0005-0000-0000-0000A24A0000}"/>
    <cellStyle name="20% - Accent5 2 2 8 2" xfId="2640" xr:uid="{00000000-0005-0000-0000-0000A34A0000}"/>
    <cellStyle name="20% - Accent5 2 2 8 2 2" xfId="12088" xr:uid="{00000000-0005-0000-0000-0000A44A0000}"/>
    <cellStyle name="20% - Accent5 2 2 8 2 2 2" xfId="25247" xr:uid="{00000000-0005-0000-0000-0000A54A0000}"/>
    <cellStyle name="20% - Accent5 2 2 8 2 2 2 2" xfId="62585" xr:uid="{00000000-0005-0000-0000-0000A64A0000}"/>
    <cellStyle name="20% - Accent5 2 2 8 2 2 3" xfId="33543" xr:uid="{00000000-0005-0000-0000-0000A74A0000}"/>
    <cellStyle name="20% - Accent5 2 2 8 2 2 4" xfId="49426" xr:uid="{00000000-0005-0000-0000-0000A84A0000}"/>
    <cellStyle name="20% - Accent5 2 2 8 2 3" xfId="7365" xr:uid="{00000000-0005-0000-0000-0000A94A0000}"/>
    <cellStyle name="20% - Accent5 2 2 8 2 3 2" xfId="20524" xr:uid="{00000000-0005-0000-0000-0000AA4A0000}"/>
    <cellStyle name="20% - Accent5 2 2 8 2 3 2 2" xfId="57862" xr:uid="{00000000-0005-0000-0000-0000AB4A0000}"/>
    <cellStyle name="20% - Accent5 2 2 8 2 3 3" xfId="36255" xr:uid="{00000000-0005-0000-0000-0000AC4A0000}"/>
    <cellStyle name="20% - Accent5 2 2 8 2 3 4" xfId="44703" xr:uid="{00000000-0005-0000-0000-0000AD4A0000}"/>
    <cellStyle name="20% - Accent5 2 2 8 2 4" xfId="15801" xr:uid="{00000000-0005-0000-0000-0000AE4A0000}"/>
    <cellStyle name="20% - Accent5 2 2 8 2 4 2" xfId="30831" xr:uid="{00000000-0005-0000-0000-0000AF4A0000}"/>
    <cellStyle name="20% - Accent5 2 2 8 2 4 3" xfId="53139" xr:uid="{00000000-0005-0000-0000-0000B04A0000}"/>
    <cellStyle name="20% - Accent5 2 2 8 2 5" xfId="27949" xr:uid="{00000000-0005-0000-0000-0000B14A0000}"/>
    <cellStyle name="20% - Accent5 2 2 8 2 6" xfId="39978" xr:uid="{00000000-0005-0000-0000-0000B24A0000}"/>
    <cellStyle name="20% - Accent5 2 2 8 3" xfId="9728" xr:uid="{00000000-0005-0000-0000-0000B34A0000}"/>
    <cellStyle name="20% - Accent5 2 2 8 3 2" xfId="22887" xr:uid="{00000000-0005-0000-0000-0000B44A0000}"/>
    <cellStyle name="20% - Accent5 2 2 8 3 2 2" xfId="60225" xr:uid="{00000000-0005-0000-0000-0000B54A0000}"/>
    <cellStyle name="20% - Accent5 2 2 8 3 3" xfId="32194" xr:uid="{00000000-0005-0000-0000-0000B64A0000}"/>
    <cellStyle name="20% - Accent5 2 2 8 3 4" xfId="47066" xr:uid="{00000000-0005-0000-0000-0000B74A0000}"/>
    <cellStyle name="20% - Accent5 2 2 8 4" xfId="5005" xr:uid="{00000000-0005-0000-0000-0000B84A0000}"/>
    <cellStyle name="20% - Accent5 2 2 8 4 2" xfId="18164" xr:uid="{00000000-0005-0000-0000-0000B94A0000}"/>
    <cellStyle name="20% - Accent5 2 2 8 4 2 2" xfId="55502" xr:uid="{00000000-0005-0000-0000-0000BA4A0000}"/>
    <cellStyle name="20% - Accent5 2 2 8 4 3" xfId="34906" xr:uid="{00000000-0005-0000-0000-0000BB4A0000}"/>
    <cellStyle name="20% - Accent5 2 2 8 4 4" xfId="42343" xr:uid="{00000000-0005-0000-0000-0000BC4A0000}"/>
    <cellStyle name="20% - Accent5 2 2 8 5" xfId="14452" xr:uid="{00000000-0005-0000-0000-0000BD4A0000}"/>
    <cellStyle name="20% - Accent5 2 2 8 5 2" xfId="29482" xr:uid="{00000000-0005-0000-0000-0000BE4A0000}"/>
    <cellStyle name="20% - Accent5 2 2 8 5 3" xfId="51790" xr:uid="{00000000-0005-0000-0000-0000BF4A0000}"/>
    <cellStyle name="20% - Accent5 2 2 8 6" xfId="26600" xr:uid="{00000000-0005-0000-0000-0000C04A0000}"/>
    <cellStyle name="20% - Accent5 2 2 8 7" xfId="38629" xr:uid="{00000000-0005-0000-0000-0000C14A0000}"/>
    <cellStyle name="20% - Accent5 2 2 9" xfId="2443" xr:uid="{00000000-0005-0000-0000-0000C24A0000}"/>
    <cellStyle name="20% - Accent5 2 2 9 2" xfId="10908" xr:uid="{00000000-0005-0000-0000-0000C34A0000}"/>
    <cellStyle name="20% - Accent5 2 2 9 2 2" xfId="24067" xr:uid="{00000000-0005-0000-0000-0000C44A0000}"/>
    <cellStyle name="20% - Accent5 2 2 9 2 2 2" xfId="61405" xr:uid="{00000000-0005-0000-0000-0000C54A0000}"/>
    <cellStyle name="20% - Accent5 2 2 9 2 3" xfId="33346" xr:uid="{00000000-0005-0000-0000-0000C64A0000}"/>
    <cellStyle name="20% - Accent5 2 2 9 2 4" xfId="48246" xr:uid="{00000000-0005-0000-0000-0000C74A0000}"/>
    <cellStyle name="20% - Accent5 2 2 9 3" xfId="6185" xr:uid="{00000000-0005-0000-0000-0000C84A0000}"/>
    <cellStyle name="20% - Accent5 2 2 9 3 2" xfId="19344" xr:uid="{00000000-0005-0000-0000-0000C94A0000}"/>
    <cellStyle name="20% - Accent5 2 2 9 3 2 2" xfId="56682" xr:uid="{00000000-0005-0000-0000-0000CA4A0000}"/>
    <cellStyle name="20% - Accent5 2 2 9 3 3" xfId="36058" xr:uid="{00000000-0005-0000-0000-0000CB4A0000}"/>
    <cellStyle name="20% - Accent5 2 2 9 3 4" xfId="43523" xr:uid="{00000000-0005-0000-0000-0000CC4A0000}"/>
    <cellStyle name="20% - Accent5 2 2 9 4" xfId="15604" xr:uid="{00000000-0005-0000-0000-0000CD4A0000}"/>
    <cellStyle name="20% - Accent5 2 2 9 4 2" xfId="30634" xr:uid="{00000000-0005-0000-0000-0000CE4A0000}"/>
    <cellStyle name="20% - Accent5 2 2 9 4 3" xfId="52942" xr:uid="{00000000-0005-0000-0000-0000CF4A0000}"/>
    <cellStyle name="20% - Accent5 2 2 9 5" xfId="27752" xr:uid="{00000000-0005-0000-0000-0000D04A0000}"/>
    <cellStyle name="20% - Accent5 2 2 9 6" xfId="39781" xr:uid="{00000000-0005-0000-0000-0000D14A0000}"/>
    <cellStyle name="20% - Accent5 2 3" xfId="137" xr:uid="{00000000-0005-0000-0000-0000D24A0000}"/>
    <cellStyle name="20% - Accent5 2 3 10" xfId="8576" xr:uid="{00000000-0005-0000-0000-0000D34A0000}"/>
    <cellStyle name="20% - Accent5 2 3 10 2" xfId="21735" xr:uid="{00000000-0005-0000-0000-0000D44A0000}"/>
    <cellStyle name="20% - Accent5 2 3 10 2 2" xfId="59073" xr:uid="{00000000-0005-0000-0000-0000D54A0000}"/>
    <cellStyle name="20% - Accent5 2 3 10 3" xfId="29313" xr:uid="{00000000-0005-0000-0000-0000D64A0000}"/>
    <cellStyle name="20% - Accent5 2 3 10 4" xfId="45914" xr:uid="{00000000-0005-0000-0000-0000D74A0000}"/>
    <cellStyle name="20% - Accent5 2 3 11" xfId="3853" xr:uid="{00000000-0005-0000-0000-0000D84A0000}"/>
    <cellStyle name="20% - Accent5 2 3 11 2" xfId="17012" xr:uid="{00000000-0005-0000-0000-0000D94A0000}"/>
    <cellStyle name="20% - Accent5 2 3 11 2 2" xfId="54350" xr:uid="{00000000-0005-0000-0000-0000DA4A0000}"/>
    <cellStyle name="20% - Accent5 2 3 11 3" xfId="32025" xr:uid="{00000000-0005-0000-0000-0000DB4A0000}"/>
    <cellStyle name="20% - Accent5 2 3 11 4" xfId="41191" xr:uid="{00000000-0005-0000-0000-0000DC4A0000}"/>
    <cellStyle name="20% - Accent5 2 3 12" xfId="13300" xr:uid="{00000000-0005-0000-0000-0000DD4A0000}"/>
    <cellStyle name="20% - Accent5 2 3 12 2" xfId="34737" xr:uid="{00000000-0005-0000-0000-0000DE4A0000}"/>
    <cellStyle name="20% - Accent5 2 3 12 3" xfId="50638" xr:uid="{00000000-0005-0000-0000-0000DF4A0000}"/>
    <cellStyle name="20% - Accent5 2 3 13" xfId="29144" xr:uid="{00000000-0005-0000-0000-0000E04A0000}"/>
    <cellStyle name="20% - Accent5 2 3 14" xfId="26431" xr:uid="{00000000-0005-0000-0000-0000E14A0000}"/>
    <cellStyle name="20% - Accent5 2 3 15" xfId="37477" xr:uid="{00000000-0005-0000-0000-0000E24A0000}"/>
    <cellStyle name="20% - Accent5 2 3 2" xfId="249" xr:uid="{00000000-0005-0000-0000-0000E34A0000}"/>
    <cellStyle name="20% - Accent5 2 3 2 10" xfId="3965" xr:uid="{00000000-0005-0000-0000-0000E44A0000}"/>
    <cellStyle name="20% - Accent5 2 3 2 10 2" xfId="17124" xr:uid="{00000000-0005-0000-0000-0000E54A0000}"/>
    <cellStyle name="20% - Accent5 2 3 2 10 2 2" xfId="54462" xr:uid="{00000000-0005-0000-0000-0000E64A0000}"/>
    <cellStyle name="20% - Accent5 2 3 2 10 3" xfId="32110" xr:uid="{00000000-0005-0000-0000-0000E74A0000}"/>
    <cellStyle name="20% - Accent5 2 3 2 10 4" xfId="41303" xr:uid="{00000000-0005-0000-0000-0000E84A0000}"/>
    <cellStyle name="20% - Accent5 2 3 2 11" xfId="13412" xr:uid="{00000000-0005-0000-0000-0000E94A0000}"/>
    <cellStyle name="20% - Accent5 2 3 2 11 2" xfId="34822" xr:uid="{00000000-0005-0000-0000-0000EA4A0000}"/>
    <cellStyle name="20% - Accent5 2 3 2 11 3" xfId="50750" xr:uid="{00000000-0005-0000-0000-0000EB4A0000}"/>
    <cellStyle name="20% - Accent5 2 3 2 12" xfId="29229" xr:uid="{00000000-0005-0000-0000-0000EC4A0000}"/>
    <cellStyle name="20% - Accent5 2 3 2 13" xfId="26516" xr:uid="{00000000-0005-0000-0000-0000ED4A0000}"/>
    <cellStyle name="20% - Accent5 2 3 2 14" xfId="37589" xr:uid="{00000000-0005-0000-0000-0000EE4A0000}"/>
    <cellStyle name="20% - Accent5 2 3 2 2" xfId="670" xr:uid="{00000000-0005-0000-0000-0000EF4A0000}"/>
    <cellStyle name="20% - Accent5 2 3 2 2 2" xfId="1852" xr:uid="{00000000-0005-0000-0000-0000F04A0000}"/>
    <cellStyle name="20% - Accent5 2 3 2 2 2 2" xfId="7926" xr:uid="{00000000-0005-0000-0000-0000F14A0000}"/>
    <cellStyle name="20% - Accent5 2 3 2 2 2 2 2" xfId="12649" xr:uid="{00000000-0005-0000-0000-0000F24A0000}"/>
    <cellStyle name="20% - Accent5 2 3 2 2 2 2 2 2" xfId="25808" xr:uid="{00000000-0005-0000-0000-0000F34A0000}"/>
    <cellStyle name="20% - Accent5 2 3 2 2 2 2 2 2 2" xfId="63146" xr:uid="{00000000-0005-0000-0000-0000F44A0000}"/>
    <cellStyle name="20% - Accent5 2 3 2 2 2 2 2 3" xfId="49987" xr:uid="{00000000-0005-0000-0000-0000F54A0000}"/>
    <cellStyle name="20% - Accent5 2 3 2 2 2 2 3" xfId="21085" xr:uid="{00000000-0005-0000-0000-0000F64A0000}"/>
    <cellStyle name="20% - Accent5 2 3 2 2 2 2 3 2" xfId="58423" xr:uid="{00000000-0005-0000-0000-0000F74A0000}"/>
    <cellStyle name="20% - Accent5 2 3 2 2 2 2 4" xfId="34104" xr:uid="{00000000-0005-0000-0000-0000F84A0000}"/>
    <cellStyle name="20% - Accent5 2 3 2 2 2 2 5" xfId="45264" xr:uid="{00000000-0005-0000-0000-0000F94A0000}"/>
    <cellStyle name="20% - Accent5 2 3 2 2 2 3" xfId="10289" xr:uid="{00000000-0005-0000-0000-0000FA4A0000}"/>
    <cellStyle name="20% - Accent5 2 3 2 2 2 3 2" xfId="23448" xr:uid="{00000000-0005-0000-0000-0000FB4A0000}"/>
    <cellStyle name="20% - Accent5 2 3 2 2 2 3 2 2" xfId="60786" xr:uid="{00000000-0005-0000-0000-0000FC4A0000}"/>
    <cellStyle name="20% - Accent5 2 3 2 2 2 3 3" xfId="36816" xr:uid="{00000000-0005-0000-0000-0000FD4A0000}"/>
    <cellStyle name="20% - Accent5 2 3 2 2 2 3 4" xfId="47627" xr:uid="{00000000-0005-0000-0000-0000FE4A0000}"/>
    <cellStyle name="20% - Accent5 2 3 2 2 2 4" xfId="5566" xr:uid="{00000000-0005-0000-0000-0000FF4A0000}"/>
    <cellStyle name="20% - Accent5 2 3 2 2 2 4 2" xfId="18725" xr:uid="{00000000-0005-0000-0000-0000004B0000}"/>
    <cellStyle name="20% - Accent5 2 3 2 2 2 4 2 2" xfId="56063" xr:uid="{00000000-0005-0000-0000-0000014B0000}"/>
    <cellStyle name="20% - Accent5 2 3 2 2 2 4 3" xfId="31392" xr:uid="{00000000-0005-0000-0000-0000024B0000}"/>
    <cellStyle name="20% - Accent5 2 3 2 2 2 4 4" xfId="42904" xr:uid="{00000000-0005-0000-0000-0000034B0000}"/>
    <cellStyle name="20% - Accent5 2 3 2 2 2 5" xfId="15013" xr:uid="{00000000-0005-0000-0000-0000044B0000}"/>
    <cellStyle name="20% - Accent5 2 3 2 2 2 5 2" xfId="52351" xr:uid="{00000000-0005-0000-0000-0000054B0000}"/>
    <cellStyle name="20% - Accent5 2 3 2 2 2 6" xfId="28510" xr:uid="{00000000-0005-0000-0000-0000064B0000}"/>
    <cellStyle name="20% - Accent5 2 3 2 2 2 7" xfId="39190" xr:uid="{00000000-0005-0000-0000-0000074B0000}"/>
    <cellStyle name="20% - Accent5 2 3 2 2 3" xfId="3201" xr:uid="{00000000-0005-0000-0000-0000084B0000}"/>
    <cellStyle name="20% - Accent5 2 3 2 2 3 2" xfId="11469" xr:uid="{00000000-0005-0000-0000-0000094B0000}"/>
    <cellStyle name="20% - Accent5 2 3 2 2 3 2 2" xfId="24628" xr:uid="{00000000-0005-0000-0000-00000A4B0000}"/>
    <cellStyle name="20% - Accent5 2 3 2 2 3 2 2 2" xfId="61966" xr:uid="{00000000-0005-0000-0000-00000B4B0000}"/>
    <cellStyle name="20% - Accent5 2 3 2 2 3 2 3" xfId="48807" xr:uid="{00000000-0005-0000-0000-00000C4B0000}"/>
    <cellStyle name="20% - Accent5 2 3 2 2 3 3" xfId="6746" xr:uid="{00000000-0005-0000-0000-00000D4B0000}"/>
    <cellStyle name="20% - Accent5 2 3 2 2 3 3 2" xfId="19905" xr:uid="{00000000-0005-0000-0000-00000E4B0000}"/>
    <cellStyle name="20% - Accent5 2 3 2 2 3 3 2 2" xfId="57243" xr:uid="{00000000-0005-0000-0000-00000F4B0000}"/>
    <cellStyle name="20% - Accent5 2 3 2 2 3 3 3" xfId="44084" xr:uid="{00000000-0005-0000-0000-0000104B0000}"/>
    <cellStyle name="20% - Accent5 2 3 2 2 3 4" xfId="16362" xr:uid="{00000000-0005-0000-0000-0000114B0000}"/>
    <cellStyle name="20% - Accent5 2 3 2 2 3 4 2" xfId="53700" xr:uid="{00000000-0005-0000-0000-0000124B0000}"/>
    <cellStyle name="20% - Accent5 2 3 2 2 3 5" xfId="32755" xr:uid="{00000000-0005-0000-0000-0000134B0000}"/>
    <cellStyle name="20% - Accent5 2 3 2 2 3 6" xfId="40539" xr:uid="{00000000-0005-0000-0000-0000144B0000}"/>
    <cellStyle name="20% - Accent5 2 3 2 2 4" xfId="9109" xr:uid="{00000000-0005-0000-0000-0000154B0000}"/>
    <cellStyle name="20% - Accent5 2 3 2 2 4 2" xfId="22268" xr:uid="{00000000-0005-0000-0000-0000164B0000}"/>
    <cellStyle name="20% - Accent5 2 3 2 2 4 2 2" xfId="59606" xr:uid="{00000000-0005-0000-0000-0000174B0000}"/>
    <cellStyle name="20% - Accent5 2 3 2 2 4 3" xfId="35467" xr:uid="{00000000-0005-0000-0000-0000184B0000}"/>
    <cellStyle name="20% - Accent5 2 3 2 2 4 4" xfId="46447" xr:uid="{00000000-0005-0000-0000-0000194B0000}"/>
    <cellStyle name="20% - Accent5 2 3 2 2 5" xfId="4386" xr:uid="{00000000-0005-0000-0000-00001A4B0000}"/>
    <cellStyle name="20% - Accent5 2 3 2 2 5 2" xfId="17545" xr:uid="{00000000-0005-0000-0000-00001B4B0000}"/>
    <cellStyle name="20% - Accent5 2 3 2 2 5 2 2" xfId="54883" xr:uid="{00000000-0005-0000-0000-00001C4B0000}"/>
    <cellStyle name="20% - Accent5 2 3 2 2 5 3" xfId="30043" xr:uid="{00000000-0005-0000-0000-00001D4B0000}"/>
    <cellStyle name="20% - Accent5 2 3 2 2 5 4" xfId="41724" xr:uid="{00000000-0005-0000-0000-00001E4B0000}"/>
    <cellStyle name="20% - Accent5 2 3 2 2 6" xfId="13833" xr:uid="{00000000-0005-0000-0000-00001F4B0000}"/>
    <cellStyle name="20% - Accent5 2 3 2 2 6 2" xfId="51171" xr:uid="{00000000-0005-0000-0000-0000204B0000}"/>
    <cellStyle name="20% - Accent5 2 3 2 2 7" xfId="27161" xr:uid="{00000000-0005-0000-0000-0000214B0000}"/>
    <cellStyle name="20% - Accent5 2 3 2 2 8" xfId="38010" xr:uid="{00000000-0005-0000-0000-0000224B0000}"/>
    <cellStyle name="20% - Accent5 2 3 2 3" xfId="446" xr:uid="{00000000-0005-0000-0000-0000234B0000}"/>
    <cellStyle name="20% - Accent5 2 3 2 3 2" xfId="1628" xr:uid="{00000000-0005-0000-0000-0000244B0000}"/>
    <cellStyle name="20% - Accent5 2 3 2 3 2 2" xfId="7702" xr:uid="{00000000-0005-0000-0000-0000254B0000}"/>
    <cellStyle name="20% - Accent5 2 3 2 3 2 2 2" xfId="12425" xr:uid="{00000000-0005-0000-0000-0000264B0000}"/>
    <cellStyle name="20% - Accent5 2 3 2 3 2 2 2 2" xfId="25584" xr:uid="{00000000-0005-0000-0000-0000274B0000}"/>
    <cellStyle name="20% - Accent5 2 3 2 3 2 2 2 2 2" xfId="62922" xr:uid="{00000000-0005-0000-0000-0000284B0000}"/>
    <cellStyle name="20% - Accent5 2 3 2 3 2 2 2 3" xfId="49763" xr:uid="{00000000-0005-0000-0000-0000294B0000}"/>
    <cellStyle name="20% - Accent5 2 3 2 3 2 2 3" xfId="20861" xr:uid="{00000000-0005-0000-0000-00002A4B0000}"/>
    <cellStyle name="20% - Accent5 2 3 2 3 2 2 3 2" xfId="58199" xr:uid="{00000000-0005-0000-0000-00002B4B0000}"/>
    <cellStyle name="20% - Accent5 2 3 2 3 2 2 4" xfId="33880" xr:uid="{00000000-0005-0000-0000-00002C4B0000}"/>
    <cellStyle name="20% - Accent5 2 3 2 3 2 2 5" xfId="45040" xr:uid="{00000000-0005-0000-0000-00002D4B0000}"/>
    <cellStyle name="20% - Accent5 2 3 2 3 2 3" xfId="10065" xr:uid="{00000000-0005-0000-0000-00002E4B0000}"/>
    <cellStyle name="20% - Accent5 2 3 2 3 2 3 2" xfId="23224" xr:uid="{00000000-0005-0000-0000-00002F4B0000}"/>
    <cellStyle name="20% - Accent5 2 3 2 3 2 3 2 2" xfId="60562" xr:uid="{00000000-0005-0000-0000-0000304B0000}"/>
    <cellStyle name="20% - Accent5 2 3 2 3 2 3 3" xfId="36592" xr:uid="{00000000-0005-0000-0000-0000314B0000}"/>
    <cellStyle name="20% - Accent5 2 3 2 3 2 3 4" xfId="47403" xr:uid="{00000000-0005-0000-0000-0000324B0000}"/>
    <cellStyle name="20% - Accent5 2 3 2 3 2 4" xfId="5342" xr:uid="{00000000-0005-0000-0000-0000334B0000}"/>
    <cellStyle name="20% - Accent5 2 3 2 3 2 4 2" xfId="18501" xr:uid="{00000000-0005-0000-0000-0000344B0000}"/>
    <cellStyle name="20% - Accent5 2 3 2 3 2 4 2 2" xfId="55839" xr:uid="{00000000-0005-0000-0000-0000354B0000}"/>
    <cellStyle name="20% - Accent5 2 3 2 3 2 4 3" xfId="31168" xr:uid="{00000000-0005-0000-0000-0000364B0000}"/>
    <cellStyle name="20% - Accent5 2 3 2 3 2 4 4" xfId="42680" xr:uid="{00000000-0005-0000-0000-0000374B0000}"/>
    <cellStyle name="20% - Accent5 2 3 2 3 2 5" xfId="14789" xr:uid="{00000000-0005-0000-0000-0000384B0000}"/>
    <cellStyle name="20% - Accent5 2 3 2 3 2 5 2" xfId="52127" xr:uid="{00000000-0005-0000-0000-0000394B0000}"/>
    <cellStyle name="20% - Accent5 2 3 2 3 2 6" xfId="28286" xr:uid="{00000000-0005-0000-0000-00003A4B0000}"/>
    <cellStyle name="20% - Accent5 2 3 2 3 2 7" xfId="38966" xr:uid="{00000000-0005-0000-0000-00003B4B0000}"/>
    <cellStyle name="20% - Accent5 2 3 2 3 3" xfId="2977" xr:uid="{00000000-0005-0000-0000-00003C4B0000}"/>
    <cellStyle name="20% - Accent5 2 3 2 3 3 2" xfId="11245" xr:uid="{00000000-0005-0000-0000-00003D4B0000}"/>
    <cellStyle name="20% - Accent5 2 3 2 3 3 2 2" xfId="24404" xr:uid="{00000000-0005-0000-0000-00003E4B0000}"/>
    <cellStyle name="20% - Accent5 2 3 2 3 3 2 2 2" xfId="61742" xr:uid="{00000000-0005-0000-0000-00003F4B0000}"/>
    <cellStyle name="20% - Accent5 2 3 2 3 3 2 3" xfId="48583" xr:uid="{00000000-0005-0000-0000-0000404B0000}"/>
    <cellStyle name="20% - Accent5 2 3 2 3 3 3" xfId="6522" xr:uid="{00000000-0005-0000-0000-0000414B0000}"/>
    <cellStyle name="20% - Accent5 2 3 2 3 3 3 2" xfId="19681" xr:uid="{00000000-0005-0000-0000-0000424B0000}"/>
    <cellStyle name="20% - Accent5 2 3 2 3 3 3 2 2" xfId="57019" xr:uid="{00000000-0005-0000-0000-0000434B0000}"/>
    <cellStyle name="20% - Accent5 2 3 2 3 3 3 3" xfId="43860" xr:uid="{00000000-0005-0000-0000-0000444B0000}"/>
    <cellStyle name="20% - Accent5 2 3 2 3 3 4" xfId="16138" xr:uid="{00000000-0005-0000-0000-0000454B0000}"/>
    <cellStyle name="20% - Accent5 2 3 2 3 3 4 2" xfId="53476" xr:uid="{00000000-0005-0000-0000-0000464B0000}"/>
    <cellStyle name="20% - Accent5 2 3 2 3 3 5" xfId="32531" xr:uid="{00000000-0005-0000-0000-0000474B0000}"/>
    <cellStyle name="20% - Accent5 2 3 2 3 3 6" xfId="40315" xr:uid="{00000000-0005-0000-0000-0000484B0000}"/>
    <cellStyle name="20% - Accent5 2 3 2 3 4" xfId="8885" xr:uid="{00000000-0005-0000-0000-0000494B0000}"/>
    <cellStyle name="20% - Accent5 2 3 2 3 4 2" xfId="22044" xr:uid="{00000000-0005-0000-0000-00004A4B0000}"/>
    <cellStyle name="20% - Accent5 2 3 2 3 4 2 2" xfId="59382" xr:uid="{00000000-0005-0000-0000-00004B4B0000}"/>
    <cellStyle name="20% - Accent5 2 3 2 3 4 3" xfId="35243" xr:uid="{00000000-0005-0000-0000-00004C4B0000}"/>
    <cellStyle name="20% - Accent5 2 3 2 3 4 4" xfId="46223" xr:uid="{00000000-0005-0000-0000-00004D4B0000}"/>
    <cellStyle name="20% - Accent5 2 3 2 3 5" xfId="4162" xr:uid="{00000000-0005-0000-0000-00004E4B0000}"/>
    <cellStyle name="20% - Accent5 2 3 2 3 5 2" xfId="17321" xr:uid="{00000000-0005-0000-0000-00004F4B0000}"/>
    <cellStyle name="20% - Accent5 2 3 2 3 5 2 2" xfId="54659" xr:uid="{00000000-0005-0000-0000-0000504B0000}"/>
    <cellStyle name="20% - Accent5 2 3 2 3 5 3" xfId="29819" xr:uid="{00000000-0005-0000-0000-0000514B0000}"/>
    <cellStyle name="20% - Accent5 2 3 2 3 5 4" xfId="41500" xr:uid="{00000000-0005-0000-0000-0000524B0000}"/>
    <cellStyle name="20% - Accent5 2 3 2 3 6" xfId="13609" xr:uid="{00000000-0005-0000-0000-0000534B0000}"/>
    <cellStyle name="20% - Accent5 2 3 2 3 6 2" xfId="50947" xr:uid="{00000000-0005-0000-0000-0000544B0000}"/>
    <cellStyle name="20% - Accent5 2 3 2 3 7" xfId="26937" xr:uid="{00000000-0005-0000-0000-0000554B0000}"/>
    <cellStyle name="20% - Accent5 2 3 2 3 8" xfId="37786" xr:uid="{00000000-0005-0000-0000-0000564B0000}"/>
    <cellStyle name="20% - Accent5 2 3 2 4" xfId="867" xr:uid="{00000000-0005-0000-0000-0000574B0000}"/>
    <cellStyle name="20% - Accent5 2 3 2 4 2" xfId="2049" xr:uid="{00000000-0005-0000-0000-0000584B0000}"/>
    <cellStyle name="20% - Accent5 2 3 2 4 2 2" xfId="8123" xr:uid="{00000000-0005-0000-0000-0000594B0000}"/>
    <cellStyle name="20% - Accent5 2 3 2 4 2 2 2" xfId="12846" xr:uid="{00000000-0005-0000-0000-00005A4B0000}"/>
    <cellStyle name="20% - Accent5 2 3 2 4 2 2 2 2" xfId="26005" xr:uid="{00000000-0005-0000-0000-00005B4B0000}"/>
    <cellStyle name="20% - Accent5 2 3 2 4 2 2 2 2 2" xfId="63343" xr:uid="{00000000-0005-0000-0000-00005C4B0000}"/>
    <cellStyle name="20% - Accent5 2 3 2 4 2 2 2 3" xfId="50184" xr:uid="{00000000-0005-0000-0000-00005D4B0000}"/>
    <cellStyle name="20% - Accent5 2 3 2 4 2 2 3" xfId="21282" xr:uid="{00000000-0005-0000-0000-00005E4B0000}"/>
    <cellStyle name="20% - Accent5 2 3 2 4 2 2 3 2" xfId="58620" xr:uid="{00000000-0005-0000-0000-00005F4B0000}"/>
    <cellStyle name="20% - Accent5 2 3 2 4 2 2 4" xfId="34301" xr:uid="{00000000-0005-0000-0000-0000604B0000}"/>
    <cellStyle name="20% - Accent5 2 3 2 4 2 2 5" xfId="45461" xr:uid="{00000000-0005-0000-0000-0000614B0000}"/>
    <cellStyle name="20% - Accent5 2 3 2 4 2 3" xfId="10486" xr:uid="{00000000-0005-0000-0000-0000624B0000}"/>
    <cellStyle name="20% - Accent5 2 3 2 4 2 3 2" xfId="23645" xr:uid="{00000000-0005-0000-0000-0000634B0000}"/>
    <cellStyle name="20% - Accent5 2 3 2 4 2 3 2 2" xfId="60983" xr:uid="{00000000-0005-0000-0000-0000644B0000}"/>
    <cellStyle name="20% - Accent5 2 3 2 4 2 3 3" xfId="37013" xr:uid="{00000000-0005-0000-0000-0000654B0000}"/>
    <cellStyle name="20% - Accent5 2 3 2 4 2 3 4" xfId="47824" xr:uid="{00000000-0005-0000-0000-0000664B0000}"/>
    <cellStyle name="20% - Accent5 2 3 2 4 2 4" xfId="5763" xr:uid="{00000000-0005-0000-0000-0000674B0000}"/>
    <cellStyle name="20% - Accent5 2 3 2 4 2 4 2" xfId="18922" xr:uid="{00000000-0005-0000-0000-0000684B0000}"/>
    <cellStyle name="20% - Accent5 2 3 2 4 2 4 2 2" xfId="56260" xr:uid="{00000000-0005-0000-0000-0000694B0000}"/>
    <cellStyle name="20% - Accent5 2 3 2 4 2 4 3" xfId="31589" xr:uid="{00000000-0005-0000-0000-00006A4B0000}"/>
    <cellStyle name="20% - Accent5 2 3 2 4 2 4 4" xfId="43101" xr:uid="{00000000-0005-0000-0000-00006B4B0000}"/>
    <cellStyle name="20% - Accent5 2 3 2 4 2 5" xfId="15210" xr:uid="{00000000-0005-0000-0000-00006C4B0000}"/>
    <cellStyle name="20% - Accent5 2 3 2 4 2 5 2" xfId="52548" xr:uid="{00000000-0005-0000-0000-00006D4B0000}"/>
    <cellStyle name="20% - Accent5 2 3 2 4 2 6" xfId="28707" xr:uid="{00000000-0005-0000-0000-00006E4B0000}"/>
    <cellStyle name="20% - Accent5 2 3 2 4 2 7" xfId="39387" xr:uid="{00000000-0005-0000-0000-00006F4B0000}"/>
    <cellStyle name="20% - Accent5 2 3 2 4 3" xfId="3398" xr:uid="{00000000-0005-0000-0000-0000704B0000}"/>
    <cellStyle name="20% - Accent5 2 3 2 4 3 2" xfId="11666" xr:uid="{00000000-0005-0000-0000-0000714B0000}"/>
    <cellStyle name="20% - Accent5 2 3 2 4 3 2 2" xfId="24825" xr:uid="{00000000-0005-0000-0000-0000724B0000}"/>
    <cellStyle name="20% - Accent5 2 3 2 4 3 2 2 2" xfId="62163" xr:uid="{00000000-0005-0000-0000-0000734B0000}"/>
    <cellStyle name="20% - Accent5 2 3 2 4 3 2 3" xfId="49004" xr:uid="{00000000-0005-0000-0000-0000744B0000}"/>
    <cellStyle name="20% - Accent5 2 3 2 4 3 3" xfId="6943" xr:uid="{00000000-0005-0000-0000-0000754B0000}"/>
    <cellStyle name="20% - Accent5 2 3 2 4 3 3 2" xfId="20102" xr:uid="{00000000-0005-0000-0000-0000764B0000}"/>
    <cellStyle name="20% - Accent5 2 3 2 4 3 3 2 2" xfId="57440" xr:uid="{00000000-0005-0000-0000-0000774B0000}"/>
    <cellStyle name="20% - Accent5 2 3 2 4 3 3 3" xfId="44281" xr:uid="{00000000-0005-0000-0000-0000784B0000}"/>
    <cellStyle name="20% - Accent5 2 3 2 4 3 4" xfId="16559" xr:uid="{00000000-0005-0000-0000-0000794B0000}"/>
    <cellStyle name="20% - Accent5 2 3 2 4 3 4 2" xfId="53897" xr:uid="{00000000-0005-0000-0000-00007A4B0000}"/>
    <cellStyle name="20% - Accent5 2 3 2 4 3 5" xfId="32952" xr:uid="{00000000-0005-0000-0000-00007B4B0000}"/>
    <cellStyle name="20% - Accent5 2 3 2 4 3 6" xfId="40736" xr:uid="{00000000-0005-0000-0000-00007C4B0000}"/>
    <cellStyle name="20% - Accent5 2 3 2 4 4" xfId="9306" xr:uid="{00000000-0005-0000-0000-00007D4B0000}"/>
    <cellStyle name="20% - Accent5 2 3 2 4 4 2" xfId="22465" xr:uid="{00000000-0005-0000-0000-00007E4B0000}"/>
    <cellStyle name="20% - Accent5 2 3 2 4 4 2 2" xfId="59803" xr:uid="{00000000-0005-0000-0000-00007F4B0000}"/>
    <cellStyle name="20% - Accent5 2 3 2 4 4 3" xfId="35664" xr:uid="{00000000-0005-0000-0000-0000804B0000}"/>
    <cellStyle name="20% - Accent5 2 3 2 4 4 4" xfId="46644" xr:uid="{00000000-0005-0000-0000-0000814B0000}"/>
    <cellStyle name="20% - Accent5 2 3 2 4 5" xfId="4583" xr:uid="{00000000-0005-0000-0000-0000824B0000}"/>
    <cellStyle name="20% - Accent5 2 3 2 4 5 2" xfId="17742" xr:uid="{00000000-0005-0000-0000-0000834B0000}"/>
    <cellStyle name="20% - Accent5 2 3 2 4 5 2 2" xfId="55080" xr:uid="{00000000-0005-0000-0000-0000844B0000}"/>
    <cellStyle name="20% - Accent5 2 3 2 4 5 3" xfId="30240" xr:uid="{00000000-0005-0000-0000-0000854B0000}"/>
    <cellStyle name="20% - Accent5 2 3 2 4 5 4" xfId="41921" xr:uid="{00000000-0005-0000-0000-0000864B0000}"/>
    <cellStyle name="20% - Accent5 2 3 2 4 6" xfId="14030" xr:uid="{00000000-0005-0000-0000-0000874B0000}"/>
    <cellStyle name="20% - Accent5 2 3 2 4 6 2" xfId="51368" xr:uid="{00000000-0005-0000-0000-0000884B0000}"/>
    <cellStyle name="20% - Accent5 2 3 2 4 7" xfId="27358" xr:uid="{00000000-0005-0000-0000-0000894B0000}"/>
    <cellStyle name="20% - Accent5 2 3 2 4 8" xfId="38207" xr:uid="{00000000-0005-0000-0000-00008A4B0000}"/>
    <cellStyle name="20% - Accent5 2 3 2 5" xfId="1036" xr:uid="{00000000-0005-0000-0000-00008B4B0000}"/>
    <cellStyle name="20% - Accent5 2 3 2 5 2" xfId="2218" xr:uid="{00000000-0005-0000-0000-00008C4B0000}"/>
    <cellStyle name="20% - Accent5 2 3 2 5 2 2" xfId="8292" xr:uid="{00000000-0005-0000-0000-00008D4B0000}"/>
    <cellStyle name="20% - Accent5 2 3 2 5 2 2 2" xfId="13015" xr:uid="{00000000-0005-0000-0000-00008E4B0000}"/>
    <cellStyle name="20% - Accent5 2 3 2 5 2 2 2 2" xfId="26174" xr:uid="{00000000-0005-0000-0000-00008F4B0000}"/>
    <cellStyle name="20% - Accent5 2 3 2 5 2 2 2 2 2" xfId="63512" xr:uid="{00000000-0005-0000-0000-0000904B0000}"/>
    <cellStyle name="20% - Accent5 2 3 2 5 2 2 2 3" xfId="50353" xr:uid="{00000000-0005-0000-0000-0000914B0000}"/>
    <cellStyle name="20% - Accent5 2 3 2 5 2 2 3" xfId="21451" xr:uid="{00000000-0005-0000-0000-0000924B0000}"/>
    <cellStyle name="20% - Accent5 2 3 2 5 2 2 3 2" xfId="58789" xr:uid="{00000000-0005-0000-0000-0000934B0000}"/>
    <cellStyle name="20% - Accent5 2 3 2 5 2 2 4" xfId="34470" xr:uid="{00000000-0005-0000-0000-0000944B0000}"/>
    <cellStyle name="20% - Accent5 2 3 2 5 2 2 5" xfId="45630" xr:uid="{00000000-0005-0000-0000-0000954B0000}"/>
    <cellStyle name="20% - Accent5 2 3 2 5 2 3" xfId="10655" xr:uid="{00000000-0005-0000-0000-0000964B0000}"/>
    <cellStyle name="20% - Accent5 2 3 2 5 2 3 2" xfId="23814" xr:uid="{00000000-0005-0000-0000-0000974B0000}"/>
    <cellStyle name="20% - Accent5 2 3 2 5 2 3 2 2" xfId="61152" xr:uid="{00000000-0005-0000-0000-0000984B0000}"/>
    <cellStyle name="20% - Accent5 2 3 2 5 2 3 3" xfId="37182" xr:uid="{00000000-0005-0000-0000-0000994B0000}"/>
    <cellStyle name="20% - Accent5 2 3 2 5 2 3 4" xfId="47993" xr:uid="{00000000-0005-0000-0000-00009A4B0000}"/>
    <cellStyle name="20% - Accent5 2 3 2 5 2 4" xfId="5932" xr:uid="{00000000-0005-0000-0000-00009B4B0000}"/>
    <cellStyle name="20% - Accent5 2 3 2 5 2 4 2" xfId="19091" xr:uid="{00000000-0005-0000-0000-00009C4B0000}"/>
    <cellStyle name="20% - Accent5 2 3 2 5 2 4 2 2" xfId="56429" xr:uid="{00000000-0005-0000-0000-00009D4B0000}"/>
    <cellStyle name="20% - Accent5 2 3 2 5 2 4 3" xfId="31758" xr:uid="{00000000-0005-0000-0000-00009E4B0000}"/>
    <cellStyle name="20% - Accent5 2 3 2 5 2 4 4" xfId="43270" xr:uid="{00000000-0005-0000-0000-00009F4B0000}"/>
    <cellStyle name="20% - Accent5 2 3 2 5 2 5" xfId="15379" xr:uid="{00000000-0005-0000-0000-0000A04B0000}"/>
    <cellStyle name="20% - Accent5 2 3 2 5 2 5 2" xfId="52717" xr:uid="{00000000-0005-0000-0000-0000A14B0000}"/>
    <cellStyle name="20% - Accent5 2 3 2 5 2 6" xfId="28876" xr:uid="{00000000-0005-0000-0000-0000A24B0000}"/>
    <cellStyle name="20% - Accent5 2 3 2 5 2 7" xfId="39556" xr:uid="{00000000-0005-0000-0000-0000A34B0000}"/>
    <cellStyle name="20% - Accent5 2 3 2 5 3" xfId="3567" xr:uid="{00000000-0005-0000-0000-0000A44B0000}"/>
    <cellStyle name="20% - Accent5 2 3 2 5 3 2" xfId="11835" xr:uid="{00000000-0005-0000-0000-0000A54B0000}"/>
    <cellStyle name="20% - Accent5 2 3 2 5 3 2 2" xfId="24994" xr:uid="{00000000-0005-0000-0000-0000A64B0000}"/>
    <cellStyle name="20% - Accent5 2 3 2 5 3 2 2 2" xfId="62332" xr:uid="{00000000-0005-0000-0000-0000A74B0000}"/>
    <cellStyle name="20% - Accent5 2 3 2 5 3 2 3" xfId="49173" xr:uid="{00000000-0005-0000-0000-0000A84B0000}"/>
    <cellStyle name="20% - Accent5 2 3 2 5 3 3" xfId="7112" xr:uid="{00000000-0005-0000-0000-0000A94B0000}"/>
    <cellStyle name="20% - Accent5 2 3 2 5 3 3 2" xfId="20271" xr:uid="{00000000-0005-0000-0000-0000AA4B0000}"/>
    <cellStyle name="20% - Accent5 2 3 2 5 3 3 2 2" xfId="57609" xr:uid="{00000000-0005-0000-0000-0000AB4B0000}"/>
    <cellStyle name="20% - Accent5 2 3 2 5 3 3 3" xfId="44450" xr:uid="{00000000-0005-0000-0000-0000AC4B0000}"/>
    <cellStyle name="20% - Accent5 2 3 2 5 3 4" xfId="16728" xr:uid="{00000000-0005-0000-0000-0000AD4B0000}"/>
    <cellStyle name="20% - Accent5 2 3 2 5 3 4 2" xfId="54066" xr:uid="{00000000-0005-0000-0000-0000AE4B0000}"/>
    <cellStyle name="20% - Accent5 2 3 2 5 3 5" xfId="33121" xr:uid="{00000000-0005-0000-0000-0000AF4B0000}"/>
    <cellStyle name="20% - Accent5 2 3 2 5 3 6" xfId="40905" xr:uid="{00000000-0005-0000-0000-0000B04B0000}"/>
    <cellStyle name="20% - Accent5 2 3 2 5 4" xfId="9475" xr:uid="{00000000-0005-0000-0000-0000B14B0000}"/>
    <cellStyle name="20% - Accent5 2 3 2 5 4 2" xfId="22634" xr:uid="{00000000-0005-0000-0000-0000B24B0000}"/>
    <cellStyle name="20% - Accent5 2 3 2 5 4 2 2" xfId="59972" xr:uid="{00000000-0005-0000-0000-0000B34B0000}"/>
    <cellStyle name="20% - Accent5 2 3 2 5 4 3" xfId="35833" xr:uid="{00000000-0005-0000-0000-0000B44B0000}"/>
    <cellStyle name="20% - Accent5 2 3 2 5 4 4" xfId="46813" xr:uid="{00000000-0005-0000-0000-0000B54B0000}"/>
    <cellStyle name="20% - Accent5 2 3 2 5 5" xfId="4752" xr:uid="{00000000-0005-0000-0000-0000B64B0000}"/>
    <cellStyle name="20% - Accent5 2 3 2 5 5 2" xfId="17911" xr:uid="{00000000-0005-0000-0000-0000B74B0000}"/>
    <cellStyle name="20% - Accent5 2 3 2 5 5 2 2" xfId="55249" xr:uid="{00000000-0005-0000-0000-0000B84B0000}"/>
    <cellStyle name="20% - Accent5 2 3 2 5 5 3" xfId="30409" xr:uid="{00000000-0005-0000-0000-0000B94B0000}"/>
    <cellStyle name="20% - Accent5 2 3 2 5 5 4" xfId="42090" xr:uid="{00000000-0005-0000-0000-0000BA4B0000}"/>
    <cellStyle name="20% - Accent5 2 3 2 5 6" xfId="14199" xr:uid="{00000000-0005-0000-0000-0000BB4B0000}"/>
    <cellStyle name="20% - Accent5 2 3 2 5 6 2" xfId="51537" xr:uid="{00000000-0005-0000-0000-0000BC4B0000}"/>
    <cellStyle name="20% - Accent5 2 3 2 5 7" xfId="27527" xr:uid="{00000000-0005-0000-0000-0000BD4B0000}"/>
    <cellStyle name="20% - Accent5 2 3 2 5 8" xfId="38376" xr:uid="{00000000-0005-0000-0000-0000BE4B0000}"/>
    <cellStyle name="20% - Accent5 2 3 2 6" xfId="1207" xr:uid="{00000000-0005-0000-0000-0000BF4B0000}"/>
    <cellStyle name="20% - Accent5 2 3 2 6 2" xfId="2387" xr:uid="{00000000-0005-0000-0000-0000C04B0000}"/>
    <cellStyle name="20% - Accent5 2 3 2 6 2 2" xfId="8461" xr:uid="{00000000-0005-0000-0000-0000C14B0000}"/>
    <cellStyle name="20% - Accent5 2 3 2 6 2 2 2" xfId="13184" xr:uid="{00000000-0005-0000-0000-0000C24B0000}"/>
    <cellStyle name="20% - Accent5 2 3 2 6 2 2 2 2" xfId="26343" xr:uid="{00000000-0005-0000-0000-0000C34B0000}"/>
    <cellStyle name="20% - Accent5 2 3 2 6 2 2 2 2 2" xfId="63681" xr:uid="{00000000-0005-0000-0000-0000C44B0000}"/>
    <cellStyle name="20% - Accent5 2 3 2 6 2 2 2 3" xfId="50522" xr:uid="{00000000-0005-0000-0000-0000C54B0000}"/>
    <cellStyle name="20% - Accent5 2 3 2 6 2 2 3" xfId="21620" xr:uid="{00000000-0005-0000-0000-0000C64B0000}"/>
    <cellStyle name="20% - Accent5 2 3 2 6 2 2 3 2" xfId="58958" xr:uid="{00000000-0005-0000-0000-0000C74B0000}"/>
    <cellStyle name="20% - Accent5 2 3 2 6 2 2 4" xfId="34639" xr:uid="{00000000-0005-0000-0000-0000C84B0000}"/>
    <cellStyle name="20% - Accent5 2 3 2 6 2 2 5" xfId="45799" xr:uid="{00000000-0005-0000-0000-0000C94B0000}"/>
    <cellStyle name="20% - Accent5 2 3 2 6 2 3" xfId="10824" xr:uid="{00000000-0005-0000-0000-0000CA4B0000}"/>
    <cellStyle name="20% - Accent5 2 3 2 6 2 3 2" xfId="23983" xr:uid="{00000000-0005-0000-0000-0000CB4B0000}"/>
    <cellStyle name="20% - Accent5 2 3 2 6 2 3 2 2" xfId="61321" xr:uid="{00000000-0005-0000-0000-0000CC4B0000}"/>
    <cellStyle name="20% - Accent5 2 3 2 6 2 3 3" xfId="37351" xr:uid="{00000000-0005-0000-0000-0000CD4B0000}"/>
    <cellStyle name="20% - Accent5 2 3 2 6 2 3 4" xfId="48162" xr:uid="{00000000-0005-0000-0000-0000CE4B0000}"/>
    <cellStyle name="20% - Accent5 2 3 2 6 2 4" xfId="6101" xr:uid="{00000000-0005-0000-0000-0000CF4B0000}"/>
    <cellStyle name="20% - Accent5 2 3 2 6 2 4 2" xfId="19260" xr:uid="{00000000-0005-0000-0000-0000D04B0000}"/>
    <cellStyle name="20% - Accent5 2 3 2 6 2 4 2 2" xfId="56598" xr:uid="{00000000-0005-0000-0000-0000D14B0000}"/>
    <cellStyle name="20% - Accent5 2 3 2 6 2 4 3" xfId="31927" xr:uid="{00000000-0005-0000-0000-0000D24B0000}"/>
    <cellStyle name="20% - Accent5 2 3 2 6 2 4 4" xfId="43439" xr:uid="{00000000-0005-0000-0000-0000D34B0000}"/>
    <cellStyle name="20% - Accent5 2 3 2 6 2 5" xfId="15548" xr:uid="{00000000-0005-0000-0000-0000D44B0000}"/>
    <cellStyle name="20% - Accent5 2 3 2 6 2 5 2" xfId="52886" xr:uid="{00000000-0005-0000-0000-0000D54B0000}"/>
    <cellStyle name="20% - Accent5 2 3 2 6 2 6" xfId="29045" xr:uid="{00000000-0005-0000-0000-0000D64B0000}"/>
    <cellStyle name="20% - Accent5 2 3 2 6 2 7" xfId="39725" xr:uid="{00000000-0005-0000-0000-0000D74B0000}"/>
    <cellStyle name="20% - Accent5 2 3 2 6 3" xfId="3736" xr:uid="{00000000-0005-0000-0000-0000D84B0000}"/>
    <cellStyle name="20% - Accent5 2 3 2 6 3 2" xfId="12004" xr:uid="{00000000-0005-0000-0000-0000D94B0000}"/>
    <cellStyle name="20% - Accent5 2 3 2 6 3 2 2" xfId="25163" xr:uid="{00000000-0005-0000-0000-0000DA4B0000}"/>
    <cellStyle name="20% - Accent5 2 3 2 6 3 2 2 2" xfId="62501" xr:uid="{00000000-0005-0000-0000-0000DB4B0000}"/>
    <cellStyle name="20% - Accent5 2 3 2 6 3 2 3" xfId="49342" xr:uid="{00000000-0005-0000-0000-0000DC4B0000}"/>
    <cellStyle name="20% - Accent5 2 3 2 6 3 3" xfId="7281" xr:uid="{00000000-0005-0000-0000-0000DD4B0000}"/>
    <cellStyle name="20% - Accent5 2 3 2 6 3 3 2" xfId="20440" xr:uid="{00000000-0005-0000-0000-0000DE4B0000}"/>
    <cellStyle name="20% - Accent5 2 3 2 6 3 3 2 2" xfId="57778" xr:uid="{00000000-0005-0000-0000-0000DF4B0000}"/>
    <cellStyle name="20% - Accent5 2 3 2 6 3 3 3" xfId="44619" xr:uid="{00000000-0005-0000-0000-0000E04B0000}"/>
    <cellStyle name="20% - Accent5 2 3 2 6 3 4" xfId="16897" xr:uid="{00000000-0005-0000-0000-0000E14B0000}"/>
    <cellStyle name="20% - Accent5 2 3 2 6 3 4 2" xfId="54235" xr:uid="{00000000-0005-0000-0000-0000E24B0000}"/>
    <cellStyle name="20% - Accent5 2 3 2 6 3 5" xfId="33290" xr:uid="{00000000-0005-0000-0000-0000E34B0000}"/>
    <cellStyle name="20% - Accent5 2 3 2 6 3 6" xfId="41074" xr:uid="{00000000-0005-0000-0000-0000E44B0000}"/>
    <cellStyle name="20% - Accent5 2 3 2 6 4" xfId="9644" xr:uid="{00000000-0005-0000-0000-0000E54B0000}"/>
    <cellStyle name="20% - Accent5 2 3 2 6 4 2" xfId="22803" xr:uid="{00000000-0005-0000-0000-0000E64B0000}"/>
    <cellStyle name="20% - Accent5 2 3 2 6 4 2 2" xfId="60141" xr:uid="{00000000-0005-0000-0000-0000E74B0000}"/>
    <cellStyle name="20% - Accent5 2 3 2 6 4 3" xfId="36002" xr:uid="{00000000-0005-0000-0000-0000E84B0000}"/>
    <cellStyle name="20% - Accent5 2 3 2 6 4 4" xfId="46982" xr:uid="{00000000-0005-0000-0000-0000E94B0000}"/>
    <cellStyle name="20% - Accent5 2 3 2 6 5" xfId="4921" xr:uid="{00000000-0005-0000-0000-0000EA4B0000}"/>
    <cellStyle name="20% - Accent5 2 3 2 6 5 2" xfId="18080" xr:uid="{00000000-0005-0000-0000-0000EB4B0000}"/>
    <cellStyle name="20% - Accent5 2 3 2 6 5 2 2" xfId="55418" xr:uid="{00000000-0005-0000-0000-0000EC4B0000}"/>
    <cellStyle name="20% - Accent5 2 3 2 6 5 3" xfId="30578" xr:uid="{00000000-0005-0000-0000-0000ED4B0000}"/>
    <cellStyle name="20% - Accent5 2 3 2 6 5 4" xfId="42259" xr:uid="{00000000-0005-0000-0000-0000EE4B0000}"/>
    <cellStyle name="20% - Accent5 2 3 2 6 6" xfId="14368" xr:uid="{00000000-0005-0000-0000-0000EF4B0000}"/>
    <cellStyle name="20% - Accent5 2 3 2 6 6 2" xfId="51706" xr:uid="{00000000-0005-0000-0000-0000F04B0000}"/>
    <cellStyle name="20% - Accent5 2 3 2 6 7" xfId="27696" xr:uid="{00000000-0005-0000-0000-0000F14B0000}"/>
    <cellStyle name="20% - Accent5 2 3 2 6 8" xfId="38545" xr:uid="{00000000-0005-0000-0000-0000F24B0000}"/>
    <cellStyle name="20% - Accent5 2 3 2 7" xfId="1431" xr:uid="{00000000-0005-0000-0000-0000F34B0000}"/>
    <cellStyle name="20% - Accent5 2 3 2 7 2" xfId="2780" xr:uid="{00000000-0005-0000-0000-0000F44B0000}"/>
    <cellStyle name="20% - Accent5 2 3 2 7 2 2" xfId="12228" xr:uid="{00000000-0005-0000-0000-0000F54B0000}"/>
    <cellStyle name="20% - Accent5 2 3 2 7 2 2 2" xfId="25387" xr:uid="{00000000-0005-0000-0000-0000F64B0000}"/>
    <cellStyle name="20% - Accent5 2 3 2 7 2 2 2 2" xfId="62725" xr:uid="{00000000-0005-0000-0000-0000F74B0000}"/>
    <cellStyle name="20% - Accent5 2 3 2 7 2 2 3" xfId="33683" xr:uid="{00000000-0005-0000-0000-0000F84B0000}"/>
    <cellStyle name="20% - Accent5 2 3 2 7 2 2 4" xfId="49566" xr:uid="{00000000-0005-0000-0000-0000F94B0000}"/>
    <cellStyle name="20% - Accent5 2 3 2 7 2 3" xfId="7505" xr:uid="{00000000-0005-0000-0000-0000FA4B0000}"/>
    <cellStyle name="20% - Accent5 2 3 2 7 2 3 2" xfId="20664" xr:uid="{00000000-0005-0000-0000-0000FB4B0000}"/>
    <cellStyle name="20% - Accent5 2 3 2 7 2 3 2 2" xfId="58002" xr:uid="{00000000-0005-0000-0000-0000FC4B0000}"/>
    <cellStyle name="20% - Accent5 2 3 2 7 2 3 3" xfId="36395" xr:uid="{00000000-0005-0000-0000-0000FD4B0000}"/>
    <cellStyle name="20% - Accent5 2 3 2 7 2 3 4" xfId="44843" xr:uid="{00000000-0005-0000-0000-0000FE4B0000}"/>
    <cellStyle name="20% - Accent5 2 3 2 7 2 4" xfId="15941" xr:uid="{00000000-0005-0000-0000-0000FF4B0000}"/>
    <cellStyle name="20% - Accent5 2 3 2 7 2 4 2" xfId="30971" xr:uid="{00000000-0005-0000-0000-0000004C0000}"/>
    <cellStyle name="20% - Accent5 2 3 2 7 2 4 3" xfId="53279" xr:uid="{00000000-0005-0000-0000-0000014C0000}"/>
    <cellStyle name="20% - Accent5 2 3 2 7 2 5" xfId="28089" xr:uid="{00000000-0005-0000-0000-0000024C0000}"/>
    <cellStyle name="20% - Accent5 2 3 2 7 2 6" xfId="40118" xr:uid="{00000000-0005-0000-0000-0000034C0000}"/>
    <cellStyle name="20% - Accent5 2 3 2 7 3" xfId="9868" xr:uid="{00000000-0005-0000-0000-0000044C0000}"/>
    <cellStyle name="20% - Accent5 2 3 2 7 3 2" xfId="23027" xr:uid="{00000000-0005-0000-0000-0000054C0000}"/>
    <cellStyle name="20% - Accent5 2 3 2 7 3 2 2" xfId="60365" xr:uid="{00000000-0005-0000-0000-0000064C0000}"/>
    <cellStyle name="20% - Accent5 2 3 2 7 3 3" xfId="32334" xr:uid="{00000000-0005-0000-0000-0000074C0000}"/>
    <cellStyle name="20% - Accent5 2 3 2 7 3 4" xfId="47206" xr:uid="{00000000-0005-0000-0000-0000084C0000}"/>
    <cellStyle name="20% - Accent5 2 3 2 7 4" xfId="5145" xr:uid="{00000000-0005-0000-0000-0000094C0000}"/>
    <cellStyle name="20% - Accent5 2 3 2 7 4 2" xfId="18304" xr:uid="{00000000-0005-0000-0000-00000A4C0000}"/>
    <cellStyle name="20% - Accent5 2 3 2 7 4 2 2" xfId="55642" xr:uid="{00000000-0005-0000-0000-00000B4C0000}"/>
    <cellStyle name="20% - Accent5 2 3 2 7 4 3" xfId="35046" xr:uid="{00000000-0005-0000-0000-00000C4C0000}"/>
    <cellStyle name="20% - Accent5 2 3 2 7 4 4" xfId="42483" xr:uid="{00000000-0005-0000-0000-00000D4C0000}"/>
    <cellStyle name="20% - Accent5 2 3 2 7 5" xfId="14592" xr:uid="{00000000-0005-0000-0000-00000E4C0000}"/>
    <cellStyle name="20% - Accent5 2 3 2 7 5 2" xfId="29622" xr:uid="{00000000-0005-0000-0000-00000F4C0000}"/>
    <cellStyle name="20% - Accent5 2 3 2 7 5 3" xfId="51930" xr:uid="{00000000-0005-0000-0000-0000104C0000}"/>
    <cellStyle name="20% - Accent5 2 3 2 7 6" xfId="26740" xr:uid="{00000000-0005-0000-0000-0000114C0000}"/>
    <cellStyle name="20% - Accent5 2 3 2 7 7" xfId="38769" xr:uid="{00000000-0005-0000-0000-0000124C0000}"/>
    <cellStyle name="20% - Accent5 2 3 2 8" xfId="2556" xr:uid="{00000000-0005-0000-0000-0000134C0000}"/>
    <cellStyle name="20% - Accent5 2 3 2 8 2" xfId="11048" xr:uid="{00000000-0005-0000-0000-0000144C0000}"/>
    <cellStyle name="20% - Accent5 2 3 2 8 2 2" xfId="24207" xr:uid="{00000000-0005-0000-0000-0000154C0000}"/>
    <cellStyle name="20% - Accent5 2 3 2 8 2 2 2" xfId="61545" xr:uid="{00000000-0005-0000-0000-0000164C0000}"/>
    <cellStyle name="20% - Accent5 2 3 2 8 2 3" xfId="33459" xr:uid="{00000000-0005-0000-0000-0000174C0000}"/>
    <cellStyle name="20% - Accent5 2 3 2 8 2 4" xfId="48386" xr:uid="{00000000-0005-0000-0000-0000184C0000}"/>
    <cellStyle name="20% - Accent5 2 3 2 8 3" xfId="6325" xr:uid="{00000000-0005-0000-0000-0000194C0000}"/>
    <cellStyle name="20% - Accent5 2 3 2 8 3 2" xfId="19484" xr:uid="{00000000-0005-0000-0000-00001A4C0000}"/>
    <cellStyle name="20% - Accent5 2 3 2 8 3 2 2" xfId="56822" xr:uid="{00000000-0005-0000-0000-00001B4C0000}"/>
    <cellStyle name="20% - Accent5 2 3 2 8 3 3" xfId="36171" xr:uid="{00000000-0005-0000-0000-00001C4C0000}"/>
    <cellStyle name="20% - Accent5 2 3 2 8 3 4" xfId="43663" xr:uid="{00000000-0005-0000-0000-00001D4C0000}"/>
    <cellStyle name="20% - Accent5 2 3 2 8 4" xfId="15717" xr:uid="{00000000-0005-0000-0000-00001E4C0000}"/>
    <cellStyle name="20% - Accent5 2 3 2 8 4 2" xfId="30747" xr:uid="{00000000-0005-0000-0000-00001F4C0000}"/>
    <cellStyle name="20% - Accent5 2 3 2 8 4 3" xfId="53055" xr:uid="{00000000-0005-0000-0000-0000204C0000}"/>
    <cellStyle name="20% - Accent5 2 3 2 8 5" xfId="27865" xr:uid="{00000000-0005-0000-0000-0000214C0000}"/>
    <cellStyle name="20% - Accent5 2 3 2 8 6" xfId="39894" xr:uid="{00000000-0005-0000-0000-0000224C0000}"/>
    <cellStyle name="20% - Accent5 2 3 2 9" xfId="8688" xr:uid="{00000000-0005-0000-0000-0000234C0000}"/>
    <cellStyle name="20% - Accent5 2 3 2 9 2" xfId="21847" xr:uid="{00000000-0005-0000-0000-0000244C0000}"/>
    <cellStyle name="20% - Accent5 2 3 2 9 2 2" xfId="59185" xr:uid="{00000000-0005-0000-0000-0000254C0000}"/>
    <cellStyle name="20% - Accent5 2 3 2 9 3" xfId="29398" xr:uid="{00000000-0005-0000-0000-0000264C0000}"/>
    <cellStyle name="20% - Accent5 2 3 2 9 4" xfId="46026" xr:uid="{00000000-0005-0000-0000-0000274C0000}"/>
    <cellStyle name="20% - Accent5 2 3 3" xfId="558" xr:uid="{00000000-0005-0000-0000-0000284C0000}"/>
    <cellStyle name="20% - Accent5 2 3 3 2" xfId="1740" xr:uid="{00000000-0005-0000-0000-0000294C0000}"/>
    <cellStyle name="20% - Accent5 2 3 3 2 2" xfId="7814" xr:uid="{00000000-0005-0000-0000-00002A4C0000}"/>
    <cellStyle name="20% - Accent5 2 3 3 2 2 2" xfId="12537" xr:uid="{00000000-0005-0000-0000-00002B4C0000}"/>
    <cellStyle name="20% - Accent5 2 3 3 2 2 2 2" xfId="25696" xr:uid="{00000000-0005-0000-0000-00002C4C0000}"/>
    <cellStyle name="20% - Accent5 2 3 3 2 2 2 2 2" xfId="63034" xr:uid="{00000000-0005-0000-0000-00002D4C0000}"/>
    <cellStyle name="20% - Accent5 2 3 3 2 2 2 3" xfId="49875" xr:uid="{00000000-0005-0000-0000-00002E4C0000}"/>
    <cellStyle name="20% - Accent5 2 3 3 2 2 3" xfId="20973" xr:uid="{00000000-0005-0000-0000-00002F4C0000}"/>
    <cellStyle name="20% - Accent5 2 3 3 2 2 3 2" xfId="58311" xr:uid="{00000000-0005-0000-0000-0000304C0000}"/>
    <cellStyle name="20% - Accent5 2 3 3 2 2 4" xfId="33992" xr:uid="{00000000-0005-0000-0000-0000314C0000}"/>
    <cellStyle name="20% - Accent5 2 3 3 2 2 5" xfId="45152" xr:uid="{00000000-0005-0000-0000-0000324C0000}"/>
    <cellStyle name="20% - Accent5 2 3 3 2 3" xfId="10177" xr:uid="{00000000-0005-0000-0000-0000334C0000}"/>
    <cellStyle name="20% - Accent5 2 3 3 2 3 2" xfId="23336" xr:uid="{00000000-0005-0000-0000-0000344C0000}"/>
    <cellStyle name="20% - Accent5 2 3 3 2 3 2 2" xfId="60674" xr:uid="{00000000-0005-0000-0000-0000354C0000}"/>
    <cellStyle name="20% - Accent5 2 3 3 2 3 3" xfId="36704" xr:uid="{00000000-0005-0000-0000-0000364C0000}"/>
    <cellStyle name="20% - Accent5 2 3 3 2 3 4" xfId="47515" xr:uid="{00000000-0005-0000-0000-0000374C0000}"/>
    <cellStyle name="20% - Accent5 2 3 3 2 4" xfId="5454" xr:uid="{00000000-0005-0000-0000-0000384C0000}"/>
    <cellStyle name="20% - Accent5 2 3 3 2 4 2" xfId="18613" xr:uid="{00000000-0005-0000-0000-0000394C0000}"/>
    <cellStyle name="20% - Accent5 2 3 3 2 4 2 2" xfId="55951" xr:uid="{00000000-0005-0000-0000-00003A4C0000}"/>
    <cellStyle name="20% - Accent5 2 3 3 2 4 3" xfId="31280" xr:uid="{00000000-0005-0000-0000-00003B4C0000}"/>
    <cellStyle name="20% - Accent5 2 3 3 2 4 4" xfId="42792" xr:uid="{00000000-0005-0000-0000-00003C4C0000}"/>
    <cellStyle name="20% - Accent5 2 3 3 2 5" xfId="14901" xr:uid="{00000000-0005-0000-0000-00003D4C0000}"/>
    <cellStyle name="20% - Accent5 2 3 3 2 5 2" xfId="52239" xr:uid="{00000000-0005-0000-0000-00003E4C0000}"/>
    <cellStyle name="20% - Accent5 2 3 3 2 6" xfId="28398" xr:uid="{00000000-0005-0000-0000-00003F4C0000}"/>
    <cellStyle name="20% - Accent5 2 3 3 2 7" xfId="39078" xr:uid="{00000000-0005-0000-0000-0000404C0000}"/>
    <cellStyle name="20% - Accent5 2 3 3 3" xfId="3089" xr:uid="{00000000-0005-0000-0000-0000414C0000}"/>
    <cellStyle name="20% - Accent5 2 3 3 3 2" xfId="11357" xr:uid="{00000000-0005-0000-0000-0000424C0000}"/>
    <cellStyle name="20% - Accent5 2 3 3 3 2 2" xfId="24516" xr:uid="{00000000-0005-0000-0000-0000434C0000}"/>
    <cellStyle name="20% - Accent5 2 3 3 3 2 2 2" xfId="61854" xr:uid="{00000000-0005-0000-0000-0000444C0000}"/>
    <cellStyle name="20% - Accent5 2 3 3 3 2 3" xfId="48695" xr:uid="{00000000-0005-0000-0000-0000454C0000}"/>
    <cellStyle name="20% - Accent5 2 3 3 3 3" xfId="6634" xr:uid="{00000000-0005-0000-0000-0000464C0000}"/>
    <cellStyle name="20% - Accent5 2 3 3 3 3 2" xfId="19793" xr:uid="{00000000-0005-0000-0000-0000474C0000}"/>
    <cellStyle name="20% - Accent5 2 3 3 3 3 2 2" xfId="57131" xr:uid="{00000000-0005-0000-0000-0000484C0000}"/>
    <cellStyle name="20% - Accent5 2 3 3 3 3 3" xfId="43972" xr:uid="{00000000-0005-0000-0000-0000494C0000}"/>
    <cellStyle name="20% - Accent5 2 3 3 3 4" xfId="16250" xr:uid="{00000000-0005-0000-0000-00004A4C0000}"/>
    <cellStyle name="20% - Accent5 2 3 3 3 4 2" xfId="53588" xr:uid="{00000000-0005-0000-0000-00004B4C0000}"/>
    <cellStyle name="20% - Accent5 2 3 3 3 5" xfId="32643" xr:uid="{00000000-0005-0000-0000-00004C4C0000}"/>
    <cellStyle name="20% - Accent5 2 3 3 3 6" xfId="40427" xr:uid="{00000000-0005-0000-0000-00004D4C0000}"/>
    <cellStyle name="20% - Accent5 2 3 3 4" xfId="8997" xr:uid="{00000000-0005-0000-0000-00004E4C0000}"/>
    <cellStyle name="20% - Accent5 2 3 3 4 2" xfId="22156" xr:uid="{00000000-0005-0000-0000-00004F4C0000}"/>
    <cellStyle name="20% - Accent5 2 3 3 4 2 2" xfId="59494" xr:uid="{00000000-0005-0000-0000-0000504C0000}"/>
    <cellStyle name="20% - Accent5 2 3 3 4 3" xfId="35355" xr:uid="{00000000-0005-0000-0000-0000514C0000}"/>
    <cellStyle name="20% - Accent5 2 3 3 4 4" xfId="46335" xr:uid="{00000000-0005-0000-0000-0000524C0000}"/>
    <cellStyle name="20% - Accent5 2 3 3 5" xfId="4274" xr:uid="{00000000-0005-0000-0000-0000534C0000}"/>
    <cellStyle name="20% - Accent5 2 3 3 5 2" xfId="17433" xr:uid="{00000000-0005-0000-0000-0000544C0000}"/>
    <cellStyle name="20% - Accent5 2 3 3 5 2 2" xfId="54771" xr:uid="{00000000-0005-0000-0000-0000554C0000}"/>
    <cellStyle name="20% - Accent5 2 3 3 5 3" xfId="29931" xr:uid="{00000000-0005-0000-0000-0000564C0000}"/>
    <cellStyle name="20% - Accent5 2 3 3 5 4" xfId="41612" xr:uid="{00000000-0005-0000-0000-0000574C0000}"/>
    <cellStyle name="20% - Accent5 2 3 3 6" xfId="13721" xr:uid="{00000000-0005-0000-0000-0000584C0000}"/>
    <cellStyle name="20% - Accent5 2 3 3 6 2" xfId="51059" xr:uid="{00000000-0005-0000-0000-0000594C0000}"/>
    <cellStyle name="20% - Accent5 2 3 3 7" xfId="27049" xr:uid="{00000000-0005-0000-0000-00005A4C0000}"/>
    <cellStyle name="20% - Accent5 2 3 3 8" xfId="37898" xr:uid="{00000000-0005-0000-0000-00005B4C0000}"/>
    <cellStyle name="20% - Accent5 2 3 4" xfId="361" xr:uid="{00000000-0005-0000-0000-00005C4C0000}"/>
    <cellStyle name="20% - Accent5 2 3 4 2" xfId="1543" xr:uid="{00000000-0005-0000-0000-00005D4C0000}"/>
    <cellStyle name="20% - Accent5 2 3 4 2 2" xfId="7617" xr:uid="{00000000-0005-0000-0000-00005E4C0000}"/>
    <cellStyle name="20% - Accent5 2 3 4 2 2 2" xfId="12340" xr:uid="{00000000-0005-0000-0000-00005F4C0000}"/>
    <cellStyle name="20% - Accent5 2 3 4 2 2 2 2" xfId="25499" xr:uid="{00000000-0005-0000-0000-0000604C0000}"/>
    <cellStyle name="20% - Accent5 2 3 4 2 2 2 2 2" xfId="62837" xr:uid="{00000000-0005-0000-0000-0000614C0000}"/>
    <cellStyle name="20% - Accent5 2 3 4 2 2 2 3" xfId="49678" xr:uid="{00000000-0005-0000-0000-0000624C0000}"/>
    <cellStyle name="20% - Accent5 2 3 4 2 2 3" xfId="20776" xr:uid="{00000000-0005-0000-0000-0000634C0000}"/>
    <cellStyle name="20% - Accent5 2 3 4 2 2 3 2" xfId="58114" xr:uid="{00000000-0005-0000-0000-0000644C0000}"/>
    <cellStyle name="20% - Accent5 2 3 4 2 2 4" xfId="33795" xr:uid="{00000000-0005-0000-0000-0000654C0000}"/>
    <cellStyle name="20% - Accent5 2 3 4 2 2 5" xfId="44955" xr:uid="{00000000-0005-0000-0000-0000664C0000}"/>
    <cellStyle name="20% - Accent5 2 3 4 2 3" xfId="9980" xr:uid="{00000000-0005-0000-0000-0000674C0000}"/>
    <cellStyle name="20% - Accent5 2 3 4 2 3 2" xfId="23139" xr:uid="{00000000-0005-0000-0000-0000684C0000}"/>
    <cellStyle name="20% - Accent5 2 3 4 2 3 2 2" xfId="60477" xr:uid="{00000000-0005-0000-0000-0000694C0000}"/>
    <cellStyle name="20% - Accent5 2 3 4 2 3 3" xfId="36507" xr:uid="{00000000-0005-0000-0000-00006A4C0000}"/>
    <cellStyle name="20% - Accent5 2 3 4 2 3 4" xfId="47318" xr:uid="{00000000-0005-0000-0000-00006B4C0000}"/>
    <cellStyle name="20% - Accent5 2 3 4 2 4" xfId="5257" xr:uid="{00000000-0005-0000-0000-00006C4C0000}"/>
    <cellStyle name="20% - Accent5 2 3 4 2 4 2" xfId="18416" xr:uid="{00000000-0005-0000-0000-00006D4C0000}"/>
    <cellStyle name="20% - Accent5 2 3 4 2 4 2 2" xfId="55754" xr:uid="{00000000-0005-0000-0000-00006E4C0000}"/>
    <cellStyle name="20% - Accent5 2 3 4 2 4 3" xfId="31083" xr:uid="{00000000-0005-0000-0000-00006F4C0000}"/>
    <cellStyle name="20% - Accent5 2 3 4 2 4 4" xfId="42595" xr:uid="{00000000-0005-0000-0000-0000704C0000}"/>
    <cellStyle name="20% - Accent5 2 3 4 2 5" xfId="14704" xr:uid="{00000000-0005-0000-0000-0000714C0000}"/>
    <cellStyle name="20% - Accent5 2 3 4 2 5 2" xfId="52042" xr:uid="{00000000-0005-0000-0000-0000724C0000}"/>
    <cellStyle name="20% - Accent5 2 3 4 2 6" xfId="28201" xr:uid="{00000000-0005-0000-0000-0000734C0000}"/>
    <cellStyle name="20% - Accent5 2 3 4 2 7" xfId="38881" xr:uid="{00000000-0005-0000-0000-0000744C0000}"/>
    <cellStyle name="20% - Accent5 2 3 4 3" xfId="2892" xr:uid="{00000000-0005-0000-0000-0000754C0000}"/>
    <cellStyle name="20% - Accent5 2 3 4 3 2" xfId="11160" xr:uid="{00000000-0005-0000-0000-0000764C0000}"/>
    <cellStyle name="20% - Accent5 2 3 4 3 2 2" xfId="24319" xr:uid="{00000000-0005-0000-0000-0000774C0000}"/>
    <cellStyle name="20% - Accent5 2 3 4 3 2 2 2" xfId="61657" xr:uid="{00000000-0005-0000-0000-0000784C0000}"/>
    <cellStyle name="20% - Accent5 2 3 4 3 2 3" xfId="48498" xr:uid="{00000000-0005-0000-0000-0000794C0000}"/>
    <cellStyle name="20% - Accent5 2 3 4 3 3" xfId="6437" xr:uid="{00000000-0005-0000-0000-00007A4C0000}"/>
    <cellStyle name="20% - Accent5 2 3 4 3 3 2" xfId="19596" xr:uid="{00000000-0005-0000-0000-00007B4C0000}"/>
    <cellStyle name="20% - Accent5 2 3 4 3 3 2 2" xfId="56934" xr:uid="{00000000-0005-0000-0000-00007C4C0000}"/>
    <cellStyle name="20% - Accent5 2 3 4 3 3 3" xfId="43775" xr:uid="{00000000-0005-0000-0000-00007D4C0000}"/>
    <cellStyle name="20% - Accent5 2 3 4 3 4" xfId="16053" xr:uid="{00000000-0005-0000-0000-00007E4C0000}"/>
    <cellStyle name="20% - Accent5 2 3 4 3 4 2" xfId="53391" xr:uid="{00000000-0005-0000-0000-00007F4C0000}"/>
    <cellStyle name="20% - Accent5 2 3 4 3 5" xfId="32446" xr:uid="{00000000-0005-0000-0000-0000804C0000}"/>
    <cellStyle name="20% - Accent5 2 3 4 3 6" xfId="40230" xr:uid="{00000000-0005-0000-0000-0000814C0000}"/>
    <cellStyle name="20% - Accent5 2 3 4 4" xfId="8800" xr:uid="{00000000-0005-0000-0000-0000824C0000}"/>
    <cellStyle name="20% - Accent5 2 3 4 4 2" xfId="21959" xr:uid="{00000000-0005-0000-0000-0000834C0000}"/>
    <cellStyle name="20% - Accent5 2 3 4 4 2 2" xfId="59297" xr:uid="{00000000-0005-0000-0000-0000844C0000}"/>
    <cellStyle name="20% - Accent5 2 3 4 4 3" xfId="35158" xr:uid="{00000000-0005-0000-0000-0000854C0000}"/>
    <cellStyle name="20% - Accent5 2 3 4 4 4" xfId="46138" xr:uid="{00000000-0005-0000-0000-0000864C0000}"/>
    <cellStyle name="20% - Accent5 2 3 4 5" xfId="4077" xr:uid="{00000000-0005-0000-0000-0000874C0000}"/>
    <cellStyle name="20% - Accent5 2 3 4 5 2" xfId="17236" xr:uid="{00000000-0005-0000-0000-0000884C0000}"/>
    <cellStyle name="20% - Accent5 2 3 4 5 2 2" xfId="54574" xr:uid="{00000000-0005-0000-0000-0000894C0000}"/>
    <cellStyle name="20% - Accent5 2 3 4 5 3" xfId="29734" xr:uid="{00000000-0005-0000-0000-00008A4C0000}"/>
    <cellStyle name="20% - Accent5 2 3 4 5 4" xfId="41415" xr:uid="{00000000-0005-0000-0000-00008B4C0000}"/>
    <cellStyle name="20% - Accent5 2 3 4 6" xfId="13524" xr:uid="{00000000-0005-0000-0000-00008C4C0000}"/>
    <cellStyle name="20% - Accent5 2 3 4 6 2" xfId="50862" xr:uid="{00000000-0005-0000-0000-00008D4C0000}"/>
    <cellStyle name="20% - Accent5 2 3 4 7" xfId="26852" xr:uid="{00000000-0005-0000-0000-00008E4C0000}"/>
    <cellStyle name="20% - Accent5 2 3 4 8" xfId="37701" xr:uid="{00000000-0005-0000-0000-00008F4C0000}"/>
    <cellStyle name="20% - Accent5 2 3 5" xfId="782" xr:uid="{00000000-0005-0000-0000-0000904C0000}"/>
    <cellStyle name="20% - Accent5 2 3 5 2" xfId="1964" xr:uid="{00000000-0005-0000-0000-0000914C0000}"/>
    <cellStyle name="20% - Accent5 2 3 5 2 2" xfId="8038" xr:uid="{00000000-0005-0000-0000-0000924C0000}"/>
    <cellStyle name="20% - Accent5 2 3 5 2 2 2" xfId="12761" xr:uid="{00000000-0005-0000-0000-0000934C0000}"/>
    <cellStyle name="20% - Accent5 2 3 5 2 2 2 2" xfId="25920" xr:uid="{00000000-0005-0000-0000-0000944C0000}"/>
    <cellStyle name="20% - Accent5 2 3 5 2 2 2 2 2" xfId="63258" xr:uid="{00000000-0005-0000-0000-0000954C0000}"/>
    <cellStyle name="20% - Accent5 2 3 5 2 2 2 3" xfId="50099" xr:uid="{00000000-0005-0000-0000-0000964C0000}"/>
    <cellStyle name="20% - Accent5 2 3 5 2 2 3" xfId="21197" xr:uid="{00000000-0005-0000-0000-0000974C0000}"/>
    <cellStyle name="20% - Accent5 2 3 5 2 2 3 2" xfId="58535" xr:uid="{00000000-0005-0000-0000-0000984C0000}"/>
    <cellStyle name="20% - Accent5 2 3 5 2 2 4" xfId="34216" xr:uid="{00000000-0005-0000-0000-0000994C0000}"/>
    <cellStyle name="20% - Accent5 2 3 5 2 2 5" xfId="45376" xr:uid="{00000000-0005-0000-0000-00009A4C0000}"/>
    <cellStyle name="20% - Accent5 2 3 5 2 3" xfId="10401" xr:uid="{00000000-0005-0000-0000-00009B4C0000}"/>
    <cellStyle name="20% - Accent5 2 3 5 2 3 2" xfId="23560" xr:uid="{00000000-0005-0000-0000-00009C4C0000}"/>
    <cellStyle name="20% - Accent5 2 3 5 2 3 2 2" xfId="60898" xr:uid="{00000000-0005-0000-0000-00009D4C0000}"/>
    <cellStyle name="20% - Accent5 2 3 5 2 3 3" xfId="36928" xr:uid="{00000000-0005-0000-0000-00009E4C0000}"/>
    <cellStyle name="20% - Accent5 2 3 5 2 3 4" xfId="47739" xr:uid="{00000000-0005-0000-0000-00009F4C0000}"/>
    <cellStyle name="20% - Accent5 2 3 5 2 4" xfId="5678" xr:uid="{00000000-0005-0000-0000-0000A04C0000}"/>
    <cellStyle name="20% - Accent5 2 3 5 2 4 2" xfId="18837" xr:uid="{00000000-0005-0000-0000-0000A14C0000}"/>
    <cellStyle name="20% - Accent5 2 3 5 2 4 2 2" xfId="56175" xr:uid="{00000000-0005-0000-0000-0000A24C0000}"/>
    <cellStyle name="20% - Accent5 2 3 5 2 4 3" xfId="31504" xr:uid="{00000000-0005-0000-0000-0000A34C0000}"/>
    <cellStyle name="20% - Accent5 2 3 5 2 4 4" xfId="43016" xr:uid="{00000000-0005-0000-0000-0000A44C0000}"/>
    <cellStyle name="20% - Accent5 2 3 5 2 5" xfId="15125" xr:uid="{00000000-0005-0000-0000-0000A54C0000}"/>
    <cellStyle name="20% - Accent5 2 3 5 2 5 2" xfId="52463" xr:uid="{00000000-0005-0000-0000-0000A64C0000}"/>
    <cellStyle name="20% - Accent5 2 3 5 2 6" xfId="28622" xr:uid="{00000000-0005-0000-0000-0000A74C0000}"/>
    <cellStyle name="20% - Accent5 2 3 5 2 7" xfId="39302" xr:uid="{00000000-0005-0000-0000-0000A84C0000}"/>
    <cellStyle name="20% - Accent5 2 3 5 3" xfId="3313" xr:uid="{00000000-0005-0000-0000-0000A94C0000}"/>
    <cellStyle name="20% - Accent5 2 3 5 3 2" xfId="11581" xr:uid="{00000000-0005-0000-0000-0000AA4C0000}"/>
    <cellStyle name="20% - Accent5 2 3 5 3 2 2" xfId="24740" xr:uid="{00000000-0005-0000-0000-0000AB4C0000}"/>
    <cellStyle name="20% - Accent5 2 3 5 3 2 2 2" xfId="62078" xr:uid="{00000000-0005-0000-0000-0000AC4C0000}"/>
    <cellStyle name="20% - Accent5 2 3 5 3 2 3" xfId="48919" xr:uid="{00000000-0005-0000-0000-0000AD4C0000}"/>
    <cellStyle name="20% - Accent5 2 3 5 3 3" xfId="6858" xr:uid="{00000000-0005-0000-0000-0000AE4C0000}"/>
    <cellStyle name="20% - Accent5 2 3 5 3 3 2" xfId="20017" xr:uid="{00000000-0005-0000-0000-0000AF4C0000}"/>
    <cellStyle name="20% - Accent5 2 3 5 3 3 2 2" xfId="57355" xr:uid="{00000000-0005-0000-0000-0000B04C0000}"/>
    <cellStyle name="20% - Accent5 2 3 5 3 3 3" xfId="44196" xr:uid="{00000000-0005-0000-0000-0000B14C0000}"/>
    <cellStyle name="20% - Accent5 2 3 5 3 4" xfId="16474" xr:uid="{00000000-0005-0000-0000-0000B24C0000}"/>
    <cellStyle name="20% - Accent5 2 3 5 3 4 2" xfId="53812" xr:uid="{00000000-0005-0000-0000-0000B34C0000}"/>
    <cellStyle name="20% - Accent5 2 3 5 3 5" xfId="32867" xr:uid="{00000000-0005-0000-0000-0000B44C0000}"/>
    <cellStyle name="20% - Accent5 2 3 5 3 6" xfId="40651" xr:uid="{00000000-0005-0000-0000-0000B54C0000}"/>
    <cellStyle name="20% - Accent5 2 3 5 4" xfId="9221" xr:uid="{00000000-0005-0000-0000-0000B64C0000}"/>
    <cellStyle name="20% - Accent5 2 3 5 4 2" xfId="22380" xr:uid="{00000000-0005-0000-0000-0000B74C0000}"/>
    <cellStyle name="20% - Accent5 2 3 5 4 2 2" xfId="59718" xr:uid="{00000000-0005-0000-0000-0000B84C0000}"/>
    <cellStyle name="20% - Accent5 2 3 5 4 3" xfId="35579" xr:uid="{00000000-0005-0000-0000-0000B94C0000}"/>
    <cellStyle name="20% - Accent5 2 3 5 4 4" xfId="46559" xr:uid="{00000000-0005-0000-0000-0000BA4C0000}"/>
    <cellStyle name="20% - Accent5 2 3 5 5" xfId="4498" xr:uid="{00000000-0005-0000-0000-0000BB4C0000}"/>
    <cellStyle name="20% - Accent5 2 3 5 5 2" xfId="17657" xr:uid="{00000000-0005-0000-0000-0000BC4C0000}"/>
    <cellStyle name="20% - Accent5 2 3 5 5 2 2" xfId="54995" xr:uid="{00000000-0005-0000-0000-0000BD4C0000}"/>
    <cellStyle name="20% - Accent5 2 3 5 5 3" xfId="30155" xr:uid="{00000000-0005-0000-0000-0000BE4C0000}"/>
    <cellStyle name="20% - Accent5 2 3 5 5 4" xfId="41836" xr:uid="{00000000-0005-0000-0000-0000BF4C0000}"/>
    <cellStyle name="20% - Accent5 2 3 5 6" xfId="13945" xr:uid="{00000000-0005-0000-0000-0000C04C0000}"/>
    <cellStyle name="20% - Accent5 2 3 5 6 2" xfId="51283" xr:uid="{00000000-0005-0000-0000-0000C14C0000}"/>
    <cellStyle name="20% - Accent5 2 3 5 7" xfId="27273" xr:uid="{00000000-0005-0000-0000-0000C24C0000}"/>
    <cellStyle name="20% - Accent5 2 3 5 8" xfId="38122" xr:uid="{00000000-0005-0000-0000-0000C34C0000}"/>
    <cellStyle name="20% - Accent5 2 3 6" xfId="951" xr:uid="{00000000-0005-0000-0000-0000C44C0000}"/>
    <cellStyle name="20% - Accent5 2 3 6 2" xfId="2133" xr:uid="{00000000-0005-0000-0000-0000C54C0000}"/>
    <cellStyle name="20% - Accent5 2 3 6 2 2" xfId="8207" xr:uid="{00000000-0005-0000-0000-0000C64C0000}"/>
    <cellStyle name="20% - Accent5 2 3 6 2 2 2" xfId="12930" xr:uid="{00000000-0005-0000-0000-0000C74C0000}"/>
    <cellStyle name="20% - Accent5 2 3 6 2 2 2 2" xfId="26089" xr:uid="{00000000-0005-0000-0000-0000C84C0000}"/>
    <cellStyle name="20% - Accent5 2 3 6 2 2 2 2 2" xfId="63427" xr:uid="{00000000-0005-0000-0000-0000C94C0000}"/>
    <cellStyle name="20% - Accent5 2 3 6 2 2 2 3" xfId="50268" xr:uid="{00000000-0005-0000-0000-0000CA4C0000}"/>
    <cellStyle name="20% - Accent5 2 3 6 2 2 3" xfId="21366" xr:uid="{00000000-0005-0000-0000-0000CB4C0000}"/>
    <cellStyle name="20% - Accent5 2 3 6 2 2 3 2" xfId="58704" xr:uid="{00000000-0005-0000-0000-0000CC4C0000}"/>
    <cellStyle name="20% - Accent5 2 3 6 2 2 4" xfId="34385" xr:uid="{00000000-0005-0000-0000-0000CD4C0000}"/>
    <cellStyle name="20% - Accent5 2 3 6 2 2 5" xfId="45545" xr:uid="{00000000-0005-0000-0000-0000CE4C0000}"/>
    <cellStyle name="20% - Accent5 2 3 6 2 3" xfId="10570" xr:uid="{00000000-0005-0000-0000-0000CF4C0000}"/>
    <cellStyle name="20% - Accent5 2 3 6 2 3 2" xfId="23729" xr:uid="{00000000-0005-0000-0000-0000D04C0000}"/>
    <cellStyle name="20% - Accent5 2 3 6 2 3 2 2" xfId="61067" xr:uid="{00000000-0005-0000-0000-0000D14C0000}"/>
    <cellStyle name="20% - Accent5 2 3 6 2 3 3" xfId="37097" xr:uid="{00000000-0005-0000-0000-0000D24C0000}"/>
    <cellStyle name="20% - Accent5 2 3 6 2 3 4" xfId="47908" xr:uid="{00000000-0005-0000-0000-0000D34C0000}"/>
    <cellStyle name="20% - Accent5 2 3 6 2 4" xfId="5847" xr:uid="{00000000-0005-0000-0000-0000D44C0000}"/>
    <cellStyle name="20% - Accent5 2 3 6 2 4 2" xfId="19006" xr:uid="{00000000-0005-0000-0000-0000D54C0000}"/>
    <cellStyle name="20% - Accent5 2 3 6 2 4 2 2" xfId="56344" xr:uid="{00000000-0005-0000-0000-0000D64C0000}"/>
    <cellStyle name="20% - Accent5 2 3 6 2 4 3" xfId="31673" xr:uid="{00000000-0005-0000-0000-0000D74C0000}"/>
    <cellStyle name="20% - Accent5 2 3 6 2 4 4" xfId="43185" xr:uid="{00000000-0005-0000-0000-0000D84C0000}"/>
    <cellStyle name="20% - Accent5 2 3 6 2 5" xfId="15294" xr:uid="{00000000-0005-0000-0000-0000D94C0000}"/>
    <cellStyle name="20% - Accent5 2 3 6 2 5 2" xfId="52632" xr:uid="{00000000-0005-0000-0000-0000DA4C0000}"/>
    <cellStyle name="20% - Accent5 2 3 6 2 6" xfId="28791" xr:uid="{00000000-0005-0000-0000-0000DB4C0000}"/>
    <cellStyle name="20% - Accent5 2 3 6 2 7" xfId="39471" xr:uid="{00000000-0005-0000-0000-0000DC4C0000}"/>
    <cellStyle name="20% - Accent5 2 3 6 3" xfId="3482" xr:uid="{00000000-0005-0000-0000-0000DD4C0000}"/>
    <cellStyle name="20% - Accent5 2 3 6 3 2" xfId="11750" xr:uid="{00000000-0005-0000-0000-0000DE4C0000}"/>
    <cellStyle name="20% - Accent5 2 3 6 3 2 2" xfId="24909" xr:uid="{00000000-0005-0000-0000-0000DF4C0000}"/>
    <cellStyle name="20% - Accent5 2 3 6 3 2 2 2" xfId="62247" xr:uid="{00000000-0005-0000-0000-0000E04C0000}"/>
    <cellStyle name="20% - Accent5 2 3 6 3 2 3" xfId="49088" xr:uid="{00000000-0005-0000-0000-0000E14C0000}"/>
    <cellStyle name="20% - Accent5 2 3 6 3 3" xfId="7027" xr:uid="{00000000-0005-0000-0000-0000E24C0000}"/>
    <cellStyle name="20% - Accent5 2 3 6 3 3 2" xfId="20186" xr:uid="{00000000-0005-0000-0000-0000E34C0000}"/>
    <cellStyle name="20% - Accent5 2 3 6 3 3 2 2" xfId="57524" xr:uid="{00000000-0005-0000-0000-0000E44C0000}"/>
    <cellStyle name="20% - Accent5 2 3 6 3 3 3" xfId="44365" xr:uid="{00000000-0005-0000-0000-0000E54C0000}"/>
    <cellStyle name="20% - Accent5 2 3 6 3 4" xfId="16643" xr:uid="{00000000-0005-0000-0000-0000E64C0000}"/>
    <cellStyle name="20% - Accent5 2 3 6 3 4 2" xfId="53981" xr:uid="{00000000-0005-0000-0000-0000E74C0000}"/>
    <cellStyle name="20% - Accent5 2 3 6 3 5" xfId="33036" xr:uid="{00000000-0005-0000-0000-0000E84C0000}"/>
    <cellStyle name="20% - Accent5 2 3 6 3 6" xfId="40820" xr:uid="{00000000-0005-0000-0000-0000E94C0000}"/>
    <cellStyle name="20% - Accent5 2 3 6 4" xfId="9390" xr:uid="{00000000-0005-0000-0000-0000EA4C0000}"/>
    <cellStyle name="20% - Accent5 2 3 6 4 2" xfId="22549" xr:uid="{00000000-0005-0000-0000-0000EB4C0000}"/>
    <cellStyle name="20% - Accent5 2 3 6 4 2 2" xfId="59887" xr:uid="{00000000-0005-0000-0000-0000EC4C0000}"/>
    <cellStyle name="20% - Accent5 2 3 6 4 3" xfId="35748" xr:uid="{00000000-0005-0000-0000-0000ED4C0000}"/>
    <cellStyle name="20% - Accent5 2 3 6 4 4" xfId="46728" xr:uid="{00000000-0005-0000-0000-0000EE4C0000}"/>
    <cellStyle name="20% - Accent5 2 3 6 5" xfId="4667" xr:uid="{00000000-0005-0000-0000-0000EF4C0000}"/>
    <cellStyle name="20% - Accent5 2 3 6 5 2" xfId="17826" xr:uid="{00000000-0005-0000-0000-0000F04C0000}"/>
    <cellStyle name="20% - Accent5 2 3 6 5 2 2" xfId="55164" xr:uid="{00000000-0005-0000-0000-0000F14C0000}"/>
    <cellStyle name="20% - Accent5 2 3 6 5 3" xfId="30324" xr:uid="{00000000-0005-0000-0000-0000F24C0000}"/>
    <cellStyle name="20% - Accent5 2 3 6 5 4" xfId="42005" xr:uid="{00000000-0005-0000-0000-0000F34C0000}"/>
    <cellStyle name="20% - Accent5 2 3 6 6" xfId="14114" xr:uid="{00000000-0005-0000-0000-0000F44C0000}"/>
    <cellStyle name="20% - Accent5 2 3 6 6 2" xfId="51452" xr:uid="{00000000-0005-0000-0000-0000F54C0000}"/>
    <cellStyle name="20% - Accent5 2 3 6 7" xfId="27442" xr:uid="{00000000-0005-0000-0000-0000F64C0000}"/>
    <cellStyle name="20% - Accent5 2 3 6 8" xfId="38291" xr:uid="{00000000-0005-0000-0000-0000F74C0000}"/>
    <cellStyle name="20% - Accent5 2 3 7" xfId="1122" xr:uid="{00000000-0005-0000-0000-0000F84C0000}"/>
    <cellStyle name="20% - Accent5 2 3 7 2" xfId="2302" xr:uid="{00000000-0005-0000-0000-0000F94C0000}"/>
    <cellStyle name="20% - Accent5 2 3 7 2 2" xfId="8376" xr:uid="{00000000-0005-0000-0000-0000FA4C0000}"/>
    <cellStyle name="20% - Accent5 2 3 7 2 2 2" xfId="13099" xr:uid="{00000000-0005-0000-0000-0000FB4C0000}"/>
    <cellStyle name="20% - Accent5 2 3 7 2 2 2 2" xfId="26258" xr:uid="{00000000-0005-0000-0000-0000FC4C0000}"/>
    <cellStyle name="20% - Accent5 2 3 7 2 2 2 2 2" xfId="63596" xr:uid="{00000000-0005-0000-0000-0000FD4C0000}"/>
    <cellStyle name="20% - Accent5 2 3 7 2 2 2 3" xfId="50437" xr:uid="{00000000-0005-0000-0000-0000FE4C0000}"/>
    <cellStyle name="20% - Accent5 2 3 7 2 2 3" xfId="21535" xr:uid="{00000000-0005-0000-0000-0000FF4C0000}"/>
    <cellStyle name="20% - Accent5 2 3 7 2 2 3 2" xfId="58873" xr:uid="{00000000-0005-0000-0000-0000004D0000}"/>
    <cellStyle name="20% - Accent5 2 3 7 2 2 4" xfId="34554" xr:uid="{00000000-0005-0000-0000-0000014D0000}"/>
    <cellStyle name="20% - Accent5 2 3 7 2 2 5" xfId="45714" xr:uid="{00000000-0005-0000-0000-0000024D0000}"/>
    <cellStyle name="20% - Accent5 2 3 7 2 3" xfId="10739" xr:uid="{00000000-0005-0000-0000-0000034D0000}"/>
    <cellStyle name="20% - Accent5 2 3 7 2 3 2" xfId="23898" xr:uid="{00000000-0005-0000-0000-0000044D0000}"/>
    <cellStyle name="20% - Accent5 2 3 7 2 3 2 2" xfId="61236" xr:uid="{00000000-0005-0000-0000-0000054D0000}"/>
    <cellStyle name="20% - Accent5 2 3 7 2 3 3" xfId="37266" xr:uid="{00000000-0005-0000-0000-0000064D0000}"/>
    <cellStyle name="20% - Accent5 2 3 7 2 3 4" xfId="48077" xr:uid="{00000000-0005-0000-0000-0000074D0000}"/>
    <cellStyle name="20% - Accent5 2 3 7 2 4" xfId="6016" xr:uid="{00000000-0005-0000-0000-0000084D0000}"/>
    <cellStyle name="20% - Accent5 2 3 7 2 4 2" xfId="19175" xr:uid="{00000000-0005-0000-0000-0000094D0000}"/>
    <cellStyle name="20% - Accent5 2 3 7 2 4 2 2" xfId="56513" xr:uid="{00000000-0005-0000-0000-00000A4D0000}"/>
    <cellStyle name="20% - Accent5 2 3 7 2 4 3" xfId="31842" xr:uid="{00000000-0005-0000-0000-00000B4D0000}"/>
    <cellStyle name="20% - Accent5 2 3 7 2 4 4" xfId="43354" xr:uid="{00000000-0005-0000-0000-00000C4D0000}"/>
    <cellStyle name="20% - Accent5 2 3 7 2 5" xfId="15463" xr:uid="{00000000-0005-0000-0000-00000D4D0000}"/>
    <cellStyle name="20% - Accent5 2 3 7 2 5 2" xfId="52801" xr:uid="{00000000-0005-0000-0000-00000E4D0000}"/>
    <cellStyle name="20% - Accent5 2 3 7 2 6" xfId="28960" xr:uid="{00000000-0005-0000-0000-00000F4D0000}"/>
    <cellStyle name="20% - Accent5 2 3 7 2 7" xfId="39640" xr:uid="{00000000-0005-0000-0000-0000104D0000}"/>
    <cellStyle name="20% - Accent5 2 3 7 3" xfId="3651" xr:uid="{00000000-0005-0000-0000-0000114D0000}"/>
    <cellStyle name="20% - Accent5 2 3 7 3 2" xfId="11919" xr:uid="{00000000-0005-0000-0000-0000124D0000}"/>
    <cellStyle name="20% - Accent5 2 3 7 3 2 2" xfId="25078" xr:uid="{00000000-0005-0000-0000-0000134D0000}"/>
    <cellStyle name="20% - Accent5 2 3 7 3 2 2 2" xfId="62416" xr:uid="{00000000-0005-0000-0000-0000144D0000}"/>
    <cellStyle name="20% - Accent5 2 3 7 3 2 3" xfId="49257" xr:uid="{00000000-0005-0000-0000-0000154D0000}"/>
    <cellStyle name="20% - Accent5 2 3 7 3 3" xfId="7196" xr:uid="{00000000-0005-0000-0000-0000164D0000}"/>
    <cellStyle name="20% - Accent5 2 3 7 3 3 2" xfId="20355" xr:uid="{00000000-0005-0000-0000-0000174D0000}"/>
    <cellStyle name="20% - Accent5 2 3 7 3 3 2 2" xfId="57693" xr:uid="{00000000-0005-0000-0000-0000184D0000}"/>
    <cellStyle name="20% - Accent5 2 3 7 3 3 3" xfId="44534" xr:uid="{00000000-0005-0000-0000-0000194D0000}"/>
    <cellStyle name="20% - Accent5 2 3 7 3 4" xfId="16812" xr:uid="{00000000-0005-0000-0000-00001A4D0000}"/>
    <cellStyle name="20% - Accent5 2 3 7 3 4 2" xfId="54150" xr:uid="{00000000-0005-0000-0000-00001B4D0000}"/>
    <cellStyle name="20% - Accent5 2 3 7 3 5" xfId="33205" xr:uid="{00000000-0005-0000-0000-00001C4D0000}"/>
    <cellStyle name="20% - Accent5 2 3 7 3 6" xfId="40989" xr:uid="{00000000-0005-0000-0000-00001D4D0000}"/>
    <cellStyle name="20% - Accent5 2 3 7 4" xfId="9559" xr:uid="{00000000-0005-0000-0000-00001E4D0000}"/>
    <cellStyle name="20% - Accent5 2 3 7 4 2" xfId="22718" xr:uid="{00000000-0005-0000-0000-00001F4D0000}"/>
    <cellStyle name="20% - Accent5 2 3 7 4 2 2" xfId="60056" xr:uid="{00000000-0005-0000-0000-0000204D0000}"/>
    <cellStyle name="20% - Accent5 2 3 7 4 3" xfId="35917" xr:uid="{00000000-0005-0000-0000-0000214D0000}"/>
    <cellStyle name="20% - Accent5 2 3 7 4 4" xfId="46897" xr:uid="{00000000-0005-0000-0000-0000224D0000}"/>
    <cellStyle name="20% - Accent5 2 3 7 5" xfId="4836" xr:uid="{00000000-0005-0000-0000-0000234D0000}"/>
    <cellStyle name="20% - Accent5 2 3 7 5 2" xfId="17995" xr:uid="{00000000-0005-0000-0000-0000244D0000}"/>
    <cellStyle name="20% - Accent5 2 3 7 5 2 2" xfId="55333" xr:uid="{00000000-0005-0000-0000-0000254D0000}"/>
    <cellStyle name="20% - Accent5 2 3 7 5 3" xfId="30493" xr:uid="{00000000-0005-0000-0000-0000264D0000}"/>
    <cellStyle name="20% - Accent5 2 3 7 5 4" xfId="42174" xr:uid="{00000000-0005-0000-0000-0000274D0000}"/>
    <cellStyle name="20% - Accent5 2 3 7 6" xfId="14283" xr:uid="{00000000-0005-0000-0000-0000284D0000}"/>
    <cellStyle name="20% - Accent5 2 3 7 6 2" xfId="51621" xr:uid="{00000000-0005-0000-0000-0000294D0000}"/>
    <cellStyle name="20% - Accent5 2 3 7 7" xfId="27611" xr:uid="{00000000-0005-0000-0000-00002A4D0000}"/>
    <cellStyle name="20% - Accent5 2 3 7 8" xfId="38460" xr:uid="{00000000-0005-0000-0000-00002B4D0000}"/>
    <cellStyle name="20% - Accent5 2 3 8" xfId="1319" xr:uid="{00000000-0005-0000-0000-00002C4D0000}"/>
    <cellStyle name="20% - Accent5 2 3 8 2" xfId="2668" xr:uid="{00000000-0005-0000-0000-00002D4D0000}"/>
    <cellStyle name="20% - Accent5 2 3 8 2 2" xfId="12116" xr:uid="{00000000-0005-0000-0000-00002E4D0000}"/>
    <cellStyle name="20% - Accent5 2 3 8 2 2 2" xfId="25275" xr:uid="{00000000-0005-0000-0000-00002F4D0000}"/>
    <cellStyle name="20% - Accent5 2 3 8 2 2 2 2" xfId="62613" xr:uid="{00000000-0005-0000-0000-0000304D0000}"/>
    <cellStyle name="20% - Accent5 2 3 8 2 2 3" xfId="33571" xr:uid="{00000000-0005-0000-0000-0000314D0000}"/>
    <cellStyle name="20% - Accent5 2 3 8 2 2 4" xfId="49454" xr:uid="{00000000-0005-0000-0000-0000324D0000}"/>
    <cellStyle name="20% - Accent5 2 3 8 2 3" xfId="7393" xr:uid="{00000000-0005-0000-0000-0000334D0000}"/>
    <cellStyle name="20% - Accent5 2 3 8 2 3 2" xfId="20552" xr:uid="{00000000-0005-0000-0000-0000344D0000}"/>
    <cellStyle name="20% - Accent5 2 3 8 2 3 2 2" xfId="57890" xr:uid="{00000000-0005-0000-0000-0000354D0000}"/>
    <cellStyle name="20% - Accent5 2 3 8 2 3 3" xfId="36283" xr:uid="{00000000-0005-0000-0000-0000364D0000}"/>
    <cellStyle name="20% - Accent5 2 3 8 2 3 4" xfId="44731" xr:uid="{00000000-0005-0000-0000-0000374D0000}"/>
    <cellStyle name="20% - Accent5 2 3 8 2 4" xfId="15829" xr:uid="{00000000-0005-0000-0000-0000384D0000}"/>
    <cellStyle name="20% - Accent5 2 3 8 2 4 2" xfId="30859" xr:uid="{00000000-0005-0000-0000-0000394D0000}"/>
    <cellStyle name="20% - Accent5 2 3 8 2 4 3" xfId="53167" xr:uid="{00000000-0005-0000-0000-00003A4D0000}"/>
    <cellStyle name="20% - Accent5 2 3 8 2 5" xfId="27977" xr:uid="{00000000-0005-0000-0000-00003B4D0000}"/>
    <cellStyle name="20% - Accent5 2 3 8 2 6" xfId="40006" xr:uid="{00000000-0005-0000-0000-00003C4D0000}"/>
    <cellStyle name="20% - Accent5 2 3 8 3" xfId="9756" xr:uid="{00000000-0005-0000-0000-00003D4D0000}"/>
    <cellStyle name="20% - Accent5 2 3 8 3 2" xfId="22915" xr:uid="{00000000-0005-0000-0000-00003E4D0000}"/>
    <cellStyle name="20% - Accent5 2 3 8 3 2 2" xfId="60253" xr:uid="{00000000-0005-0000-0000-00003F4D0000}"/>
    <cellStyle name="20% - Accent5 2 3 8 3 3" xfId="32222" xr:uid="{00000000-0005-0000-0000-0000404D0000}"/>
    <cellStyle name="20% - Accent5 2 3 8 3 4" xfId="47094" xr:uid="{00000000-0005-0000-0000-0000414D0000}"/>
    <cellStyle name="20% - Accent5 2 3 8 4" xfId="5033" xr:uid="{00000000-0005-0000-0000-0000424D0000}"/>
    <cellStyle name="20% - Accent5 2 3 8 4 2" xfId="18192" xr:uid="{00000000-0005-0000-0000-0000434D0000}"/>
    <cellStyle name="20% - Accent5 2 3 8 4 2 2" xfId="55530" xr:uid="{00000000-0005-0000-0000-0000444D0000}"/>
    <cellStyle name="20% - Accent5 2 3 8 4 3" xfId="34934" xr:uid="{00000000-0005-0000-0000-0000454D0000}"/>
    <cellStyle name="20% - Accent5 2 3 8 4 4" xfId="42371" xr:uid="{00000000-0005-0000-0000-0000464D0000}"/>
    <cellStyle name="20% - Accent5 2 3 8 5" xfId="14480" xr:uid="{00000000-0005-0000-0000-0000474D0000}"/>
    <cellStyle name="20% - Accent5 2 3 8 5 2" xfId="29510" xr:uid="{00000000-0005-0000-0000-0000484D0000}"/>
    <cellStyle name="20% - Accent5 2 3 8 5 3" xfId="51818" xr:uid="{00000000-0005-0000-0000-0000494D0000}"/>
    <cellStyle name="20% - Accent5 2 3 8 6" xfId="26628" xr:uid="{00000000-0005-0000-0000-00004A4D0000}"/>
    <cellStyle name="20% - Accent5 2 3 8 7" xfId="38657" xr:uid="{00000000-0005-0000-0000-00004B4D0000}"/>
    <cellStyle name="20% - Accent5 2 3 9" xfId="2471" xr:uid="{00000000-0005-0000-0000-00004C4D0000}"/>
    <cellStyle name="20% - Accent5 2 3 9 2" xfId="10936" xr:uid="{00000000-0005-0000-0000-00004D4D0000}"/>
    <cellStyle name="20% - Accent5 2 3 9 2 2" xfId="24095" xr:uid="{00000000-0005-0000-0000-00004E4D0000}"/>
    <cellStyle name="20% - Accent5 2 3 9 2 2 2" xfId="61433" xr:uid="{00000000-0005-0000-0000-00004F4D0000}"/>
    <cellStyle name="20% - Accent5 2 3 9 2 3" xfId="33374" xr:uid="{00000000-0005-0000-0000-0000504D0000}"/>
    <cellStyle name="20% - Accent5 2 3 9 2 4" xfId="48274" xr:uid="{00000000-0005-0000-0000-0000514D0000}"/>
    <cellStyle name="20% - Accent5 2 3 9 3" xfId="6213" xr:uid="{00000000-0005-0000-0000-0000524D0000}"/>
    <cellStyle name="20% - Accent5 2 3 9 3 2" xfId="19372" xr:uid="{00000000-0005-0000-0000-0000534D0000}"/>
    <cellStyle name="20% - Accent5 2 3 9 3 2 2" xfId="56710" xr:uid="{00000000-0005-0000-0000-0000544D0000}"/>
    <cellStyle name="20% - Accent5 2 3 9 3 3" xfId="36086" xr:uid="{00000000-0005-0000-0000-0000554D0000}"/>
    <cellStyle name="20% - Accent5 2 3 9 3 4" xfId="43551" xr:uid="{00000000-0005-0000-0000-0000564D0000}"/>
    <cellStyle name="20% - Accent5 2 3 9 4" xfId="15632" xr:uid="{00000000-0005-0000-0000-0000574D0000}"/>
    <cellStyle name="20% - Accent5 2 3 9 4 2" xfId="30662" xr:uid="{00000000-0005-0000-0000-0000584D0000}"/>
    <cellStyle name="20% - Accent5 2 3 9 4 3" xfId="52970" xr:uid="{00000000-0005-0000-0000-0000594D0000}"/>
    <cellStyle name="20% - Accent5 2 3 9 5" xfId="27780" xr:uid="{00000000-0005-0000-0000-00005A4D0000}"/>
    <cellStyle name="20% - Accent5 2 3 9 6" xfId="39809" xr:uid="{00000000-0005-0000-0000-00005B4D0000}"/>
    <cellStyle name="20% - Accent5 2 4" xfId="81" xr:uid="{00000000-0005-0000-0000-00005C4D0000}"/>
    <cellStyle name="20% - Accent5 2 4 10" xfId="8520" xr:uid="{00000000-0005-0000-0000-00005D4D0000}"/>
    <cellStyle name="20% - Accent5 2 4 10 2" xfId="21679" xr:uid="{00000000-0005-0000-0000-00005E4D0000}"/>
    <cellStyle name="20% - Accent5 2 4 10 2 2" xfId="59017" xr:uid="{00000000-0005-0000-0000-00005F4D0000}"/>
    <cellStyle name="20% - Accent5 2 4 10 3" xfId="29342" xr:uid="{00000000-0005-0000-0000-0000604D0000}"/>
    <cellStyle name="20% - Accent5 2 4 10 4" xfId="45858" xr:uid="{00000000-0005-0000-0000-0000614D0000}"/>
    <cellStyle name="20% - Accent5 2 4 11" xfId="3797" xr:uid="{00000000-0005-0000-0000-0000624D0000}"/>
    <cellStyle name="20% - Accent5 2 4 11 2" xfId="16956" xr:uid="{00000000-0005-0000-0000-0000634D0000}"/>
    <cellStyle name="20% - Accent5 2 4 11 2 2" xfId="54294" xr:uid="{00000000-0005-0000-0000-0000644D0000}"/>
    <cellStyle name="20% - Accent5 2 4 11 3" xfId="32054" xr:uid="{00000000-0005-0000-0000-0000654D0000}"/>
    <cellStyle name="20% - Accent5 2 4 11 4" xfId="41135" xr:uid="{00000000-0005-0000-0000-0000664D0000}"/>
    <cellStyle name="20% - Accent5 2 4 12" xfId="13244" xr:uid="{00000000-0005-0000-0000-0000674D0000}"/>
    <cellStyle name="20% - Accent5 2 4 12 2" xfId="34766" xr:uid="{00000000-0005-0000-0000-0000684D0000}"/>
    <cellStyle name="20% - Accent5 2 4 12 3" xfId="50582" xr:uid="{00000000-0005-0000-0000-0000694D0000}"/>
    <cellStyle name="20% - Accent5 2 4 13" xfId="29173" xr:uid="{00000000-0005-0000-0000-00006A4D0000}"/>
    <cellStyle name="20% - Accent5 2 4 14" xfId="26460" xr:uid="{00000000-0005-0000-0000-00006B4D0000}"/>
    <cellStyle name="20% - Accent5 2 4 15" xfId="37421" xr:uid="{00000000-0005-0000-0000-00006C4D0000}"/>
    <cellStyle name="20% - Accent5 2 4 2" xfId="193" xr:uid="{00000000-0005-0000-0000-00006D4D0000}"/>
    <cellStyle name="20% - Accent5 2 4 2 2" xfId="614" xr:uid="{00000000-0005-0000-0000-00006E4D0000}"/>
    <cellStyle name="20% - Accent5 2 4 2 2 2" xfId="1796" xr:uid="{00000000-0005-0000-0000-00006F4D0000}"/>
    <cellStyle name="20% - Accent5 2 4 2 2 2 2" xfId="7870" xr:uid="{00000000-0005-0000-0000-0000704D0000}"/>
    <cellStyle name="20% - Accent5 2 4 2 2 2 2 2" xfId="12593" xr:uid="{00000000-0005-0000-0000-0000714D0000}"/>
    <cellStyle name="20% - Accent5 2 4 2 2 2 2 2 2" xfId="25752" xr:uid="{00000000-0005-0000-0000-0000724D0000}"/>
    <cellStyle name="20% - Accent5 2 4 2 2 2 2 2 2 2" xfId="63090" xr:uid="{00000000-0005-0000-0000-0000734D0000}"/>
    <cellStyle name="20% - Accent5 2 4 2 2 2 2 2 3" xfId="49931" xr:uid="{00000000-0005-0000-0000-0000744D0000}"/>
    <cellStyle name="20% - Accent5 2 4 2 2 2 2 3" xfId="21029" xr:uid="{00000000-0005-0000-0000-0000754D0000}"/>
    <cellStyle name="20% - Accent5 2 4 2 2 2 2 3 2" xfId="58367" xr:uid="{00000000-0005-0000-0000-0000764D0000}"/>
    <cellStyle name="20% - Accent5 2 4 2 2 2 2 4" xfId="34048" xr:uid="{00000000-0005-0000-0000-0000774D0000}"/>
    <cellStyle name="20% - Accent5 2 4 2 2 2 2 5" xfId="45208" xr:uid="{00000000-0005-0000-0000-0000784D0000}"/>
    <cellStyle name="20% - Accent5 2 4 2 2 2 3" xfId="10233" xr:uid="{00000000-0005-0000-0000-0000794D0000}"/>
    <cellStyle name="20% - Accent5 2 4 2 2 2 3 2" xfId="23392" xr:uid="{00000000-0005-0000-0000-00007A4D0000}"/>
    <cellStyle name="20% - Accent5 2 4 2 2 2 3 2 2" xfId="60730" xr:uid="{00000000-0005-0000-0000-00007B4D0000}"/>
    <cellStyle name="20% - Accent5 2 4 2 2 2 3 3" xfId="36760" xr:uid="{00000000-0005-0000-0000-00007C4D0000}"/>
    <cellStyle name="20% - Accent5 2 4 2 2 2 3 4" xfId="47571" xr:uid="{00000000-0005-0000-0000-00007D4D0000}"/>
    <cellStyle name="20% - Accent5 2 4 2 2 2 4" xfId="5510" xr:uid="{00000000-0005-0000-0000-00007E4D0000}"/>
    <cellStyle name="20% - Accent5 2 4 2 2 2 4 2" xfId="18669" xr:uid="{00000000-0005-0000-0000-00007F4D0000}"/>
    <cellStyle name="20% - Accent5 2 4 2 2 2 4 2 2" xfId="56007" xr:uid="{00000000-0005-0000-0000-0000804D0000}"/>
    <cellStyle name="20% - Accent5 2 4 2 2 2 4 3" xfId="31336" xr:uid="{00000000-0005-0000-0000-0000814D0000}"/>
    <cellStyle name="20% - Accent5 2 4 2 2 2 4 4" xfId="42848" xr:uid="{00000000-0005-0000-0000-0000824D0000}"/>
    <cellStyle name="20% - Accent5 2 4 2 2 2 5" xfId="14957" xr:uid="{00000000-0005-0000-0000-0000834D0000}"/>
    <cellStyle name="20% - Accent5 2 4 2 2 2 5 2" xfId="52295" xr:uid="{00000000-0005-0000-0000-0000844D0000}"/>
    <cellStyle name="20% - Accent5 2 4 2 2 2 6" xfId="28454" xr:uid="{00000000-0005-0000-0000-0000854D0000}"/>
    <cellStyle name="20% - Accent5 2 4 2 2 2 7" xfId="39134" xr:uid="{00000000-0005-0000-0000-0000864D0000}"/>
    <cellStyle name="20% - Accent5 2 4 2 2 3" xfId="3145" xr:uid="{00000000-0005-0000-0000-0000874D0000}"/>
    <cellStyle name="20% - Accent5 2 4 2 2 3 2" xfId="11413" xr:uid="{00000000-0005-0000-0000-0000884D0000}"/>
    <cellStyle name="20% - Accent5 2 4 2 2 3 2 2" xfId="24572" xr:uid="{00000000-0005-0000-0000-0000894D0000}"/>
    <cellStyle name="20% - Accent5 2 4 2 2 3 2 2 2" xfId="61910" xr:uid="{00000000-0005-0000-0000-00008A4D0000}"/>
    <cellStyle name="20% - Accent5 2 4 2 2 3 2 3" xfId="48751" xr:uid="{00000000-0005-0000-0000-00008B4D0000}"/>
    <cellStyle name="20% - Accent5 2 4 2 2 3 3" xfId="6690" xr:uid="{00000000-0005-0000-0000-00008C4D0000}"/>
    <cellStyle name="20% - Accent5 2 4 2 2 3 3 2" xfId="19849" xr:uid="{00000000-0005-0000-0000-00008D4D0000}"/>
    <cellStyle name="20% - Accent5 2 4 2 2 3 3 2 2" xfId="57187" xr:uid="{00000000-0005-0000-0000-00008E4D0000}"/>
    <cellStyle name="20% - Accent5 2 4 2 2 3 3 3" xfId="44028" xr:uid="{00000000-0005-0000-0000-00008F4D0000}"/>
    <cellStyle name="20% - Accent5 2 4 2 2 3 4" xfId="16306" xr:uid="{00000000-0005-0000-0000-0000904D0000}"/>
    <cellStyle name="20% - Accent5 2 4 2 2 3 4 2" xfId="53644" xr:uid="{00000000-0005-0000-0000-0000914D0000}"/>
    <cellStyle name="20% - Accent5 2 4 2 2 3 5" xfId="32699" xr:uid="{00000000-0005-0000-0000-0000924D0000}"/>
    <cellStyle name="20% - Accent5 2 4 2 2 3 6" xfId="40483" xr:uid="{00000000-0005-0000-0000-0000934D0000}"/>
    <cellStyle name="20% - Accent5 2 4 2 2 4" xfId="9053" xr:uid="{00000000-0005-0000-0000-0000944D0000}"/>
    <cellStyle name="20% - Accent5 2 4 2 2 4 2" xfId="22212" xr:uid="{00000000-0005-0000-0000-0000954D0000}"/>
    <cellStyle name="20% - Accent5 2 4 2 2 4 2 2" xfId="59550" xr:uid="{00000000-0005-0000-0000-0000964D0000}"/>
    <cellStyle name="20% - Accent5 2 4 2 2 4 3" xfId="35411" xr:uid="{00000000-0005-0000-0000-0000974D0000}"/>
    <cellStyle name="20% - Accent5 2 4 2 2 4 4" xfId="46391" xr:uid="{00000000-0005-0000-0000-0000984D0000}"/>
    <cellStyle name="20% - Accent5 2 4 2 2 5" xfId="4330" xr:uid="{00000000-0005-0000-0000-0000994D0000}"/>
    <cellStyle name="20% - Accent5 2 4 2 2 5 2" xfId="17489" xr:uid="{00000000-0005-0000-0000-00009A4D0000}"/>
    <cellStyle name="20% - Accent5 2 4 2 2 5 2 2" xfId="54827" xr:uid="{00000000-0005-0000-0000-00009B4D0000}"/>
    <cellStyle name="20% - Accent5 2 4 2 2 5 3" xfId="29987" xr:uid="{00000000-0005-0000-0000-00009C4D0000}"/>
    <cellStyle name="20% - Accent5 2 4 2 2 5 4" xfId="41668" xr:uid="{00000000-0005-0000-0000-00009D4D0000}"/>
    <cellStyle name="20% - Accent5 2 4 2 2 6" xfId="13777" xr:uid="{00000000-0005-0000-0000-00009E4D0000}"/>
    <cellStyle name="20% - Accent5 2 4 2 2 6 2" xfId="51115" xr:uid="{00000000-0005-0000-0000-00009F4D0000}"/>
    <cellStyle name="20% - Accent5 2 4 2 2 7" xfId="27105" xr:uid="{00000000-0005-0000-0000-0000A04D0000}"/>
    <cellStyle name="20% - Accent5 2 4 2 2 8" xfId="37954" xr:uid="{00000000-0005-0000-0000-0000A14D0000}"/>
    <cellStyle name="20% - Accent5 2 4 2 3" xfId="1375" xr:uid="{00000000-0005-0000-0000-0000A24D0000}"/>
    <cellStyle name="20% - Accent5 2 4 2 3 2" xfId="7449" xr:uid="{00000000-0005-0000-0000-0000A34D0000}"/>
    <cellStyle name="20% - Accent5 2 4 2 3 2 2" xfId="12172" xr:uid="{00000000-0005-0000-0000-0000A44D0000}"/>
    <cellStyle name="20% - Accent5 2 4 2 3 2 2 2" xfId="25331" xr:uid="{00000000-0005-0000-0000-0000A54D0000}"/>
    <cellStyle name="20% - Accent5 2 4 2 3 2 2 2 2" xfId="62669" xr:uid="{00000000-0005-0000-0000-0000A64D0000}"/>
    <cellStyle name="20% - Accent5 2 4 2 3 2 2 3" xfId="49510" xr:uid="{00000000-0005-0000-0000-0000A74D0000}"/>
    <cellStyle name="20% - Accent5 2 4 2 3 2 3" xfId="20608" xr:uid="{00000000-0005-0000-0000-0000A84D0000}"/>
    <cellStyle name="20% - Accent5 2 4 2 3 2 3 2" xfId="57946" xr:uid="{00000000-0005-0000-0000-0000A94D0000}"/>
    <cellStyle name="20% - Accent5 2 4 2 3 2 4" xfId="33627" xr:uid="{00000000-0005-0000-0000-0000AA4D0000}"/>
    <cellStyle name="20% - Accent5 2 4 2 3 2 5" xfId="44787" xr:uid="{00000000-0005-0000-0000-0000AB4D0000}"/>
    <cellStyle name="20% - Accent5 2 4 2 3 3" xfId="9812" xr:uid="{00000000-0005-0000-0000-0000AC4D0000}"/>
    <cellStyle name="20% - Accent5 2 4 2 3 3 2" xfId="22971" xr:uid="{00000000-0005-0000-0000-0000AD4D0000}"/>
    <cellStyle name="20% - Accent5 2 4 2 3 3 2 2" xfId="60309" xr:uid="{00000000-0005-0000-0000-0000AE4D0000}"/>
    <cellStyle name="20% - Accent5 2 4 2 3 3 3" xfId="36339" xr:uid="{00000000-0005-0000-0000-0000AF4D0000}"/>
    <cellStyle name="20% - Accent5 2 4 2 3 3 4" xfId="47150" xr:uid="{00000000-0005-0000-0000-0000B04D0000}"/>
    <cellStyle name="20% - Accent5 2 4 2 3 4" xfId="5089" xr:uid="{00000000-0005-0000-0000-0000B14D0000}"/>
    <cellStyle name="20% - Accent5 2 4 2 3 4 2" xfId="18248" xr:uid="{00000000-0005-0000-0000-0000B24D0000}"/>
    <cellStyle name="20% - Accent5 2 4 2 3 4 2 2" xfId="55586" xr:uid="{00000000-0005-0000-0000-0000B34D0000}"/>
    <cellStyle name="20% - Accent5 2 4 2 3 4 3" xfId="30915" xr:uid="{00000000-0005-0000-0000-0000B44D0000}"/>
    <cellStyle name="20% - Accent5 2 4 2 3 4 4" xfId="42427" xr:uid="{00000000-0005-0000-0000-0000B54D0000}"/>
    <cellStyle name="20% - Accent5 2 4 2 3 5" xfId="14536" xr:uid="{00000000-0005-0000-0000-0000B64D0000}"/>
    <cellStyle name="20% - Accent5 2 4 2 3 5 2" xfId="51874" xr:uid="{00000000-0005-0000-0000-0000B74D0000}"/>
    <cellStyle name="20% - Accent5 2 4 2 3 6" xfId="28033" xr:uid="{00000000-0005-0000-0000-0000B84D0000}"/>
    <cellStyle name="20% - Accent5 2 4 2 3 7" xfId="38713" xr:uid="{00000000-0005-0000-0000-0000B94D0000}"/>
    <cellStyle name="20% - Accent5 2 4 2 4" xfId="2724" xr:uid="{00000000-0005-0000-0000-0000BA4D0000}"/>
    <cellStyle name="20% - Accent5 2 4 2 4 2" xfId="10992" xr:uid="{00000000-0005-0000-0000-0000BB4D0000}"/>
    <cellStyle name="20% - Accent5 2 4 2 4 2 2" xfId="24151" xr:uid="{00000000-0005-0000-0000-0000BC4D0000}"/>
    <cellStyle name="20% - Accent5 2 4 2 4 2 2 2" xfId="61489" xr:uid="{00000000-0005-0000-0000-0000BD4D0000}"/>
    <cellStyle name="20% - Accent5 2 4 2 4 2 3" xfId="48330" xr:uid="{00000000-0005-0000-0000-0000BE4D0000}"/>
    <cellStyle name="20% - Accent5 2 4 2 4 3" xfId="6269" xr:uid="{00000000-0005-0000-0000-0000BF4D0000}"/>
    <cellStyle name="20% - Accent5 2 4 2 4 3 2" xfId="19428" xr:uid="{00000000-0005-0000-0000-0000C04D0000}"/>
    <cellStyle name="20% - Accent5 2 4 2 4 3 2 2" xfId="56766" xr:uid="{00000000-0005-0000-0000-0000C14D0000}"/>
    <cellStyle name="20% - Accent5 2 4 2 4 3 3" xfId="43607" xr:uid="{00000000-0005-0000-0000-0000C24D0000}"/>
    <cellStyle name="20% - Accent5 2 4 2 4 4" xfId="15885" xr:uid="{00000000-0005-0000-0000-0000C34D0000}"/>
    <cellStyle name="20% - Accent5 2 4 2 4 4 2" xfId="53223" xr:uid="{00000000-0005-0000-0000-0000C44D0000}"/>
    <cellStyle name="20% - Accent5 2 4 2 4 5" xfId="32278" xr:uid="{00000000-0005-0000-0000-0000C54D0000}"/>
    <cellStyle name="20% - Accent5 2 4 2 4 6" xfId="40062" xr:uid="{00000000-0005-0000-0000-0000C64D0000}"/>
    <cellStyle name="20% - Accent5 2 4 2 5" xfId="8632" xr:uid="{00000000-0005-0000-0000-0000C74D0000}"/>
    <cellStyle name="20% - Accent5 2 4 2 5 2" xfId="21791" xr:uid="{00000000-0005-0000-0000-0000C84D0000}"/>
    <cellStyle name="20% - Accent5 2 4 2 5 2 2" xfId="59129" xr:uid="{00000000-0005-0000-0000-0000C94D0000}"/>
    <cellStyle name="20% - Accent5 2 4 2 5 3" xfId="34990" xr:uid="{00000000-0005-0000-0000-0000CA4D0000}"/>
    <cellStyle name="20% - Accent5 2 4 2 5 4" xfId="45970" xr:uid="{00000000-0005-0000-0000-0000CB4D0000}"/>
    <cellStyle name="20% - Accent5 2 4 2 6" xfId="3909" xr:uid="{00000000-0005-0000-0000-0000CC4D0000}"/>
    <cellStyle name="20% - Accent5 2 4 2 6 2" xfId="17068" xr:uid="{00000000-0005-0000-0000-0000CD4D0000}"/>
    <cellStyle name="20% - Accent5 2 4 2 6 2 2" xfId="54406" xr:uid="{00000000-0005-0000-0000-0000CE4D0000}"/>
    <cellStyle name="20% - Accent5 2 4 2 6 3" xfId="29566" xr:uid="{00000000-0005-0000-0000-0000CF4D0000}"/>
    <cellStyle name="20% - Accent5 2 4 2 6 4" xfId="41247" xr:uid="{00000000-0005-0000-0000-0000D04D0000}"/>
    <cellStyle name="20% - Accent5 2 4 2 7" xfId="13356" xr:uid="{00000000-0005-0000-0000-0000D14D0000}"/>
    <cellStyle name="20% - Accent5 2 4 2 7 2" xfId="50694" xr:uid="{00000000-0005-0000-0000-0000D24D0000}"/>
    <cellStyle name="20% - Accent5 2 4 2 8" xfId="26684" xr:uid="{00000000-0005-0000-0000-0000D34D0000}"/>
    <cellStyle name="20% - Accent5 2 4 2 9" xfId="37533" xr:uid="{00000000-0005-0000-0000-0000D44D0000}"/>
    <cellStyle name="20% - Accent5 2 4 3" xfId="502" xr:uid="{00000000-0005-0000-0000-0000D54D0000}"/>
    <cellStyle name="20% - Accent5 2 4 3 2" xfId="1684" xr:uid="{00000000-0005-0000-0000-0000D64D0000}"/>
    <cellStyle name="20% - Accent5 2 4 3 2 2" xfId="7758" xr:uid="{00000000-0005-0000-0000-0000D74D0000}"/>
    <cellStyle name="20% - Accent5 2 4 3 2 2 2" xfId="12481" xr:uid="{00000000-0005-0000-0000-0000D84D0000}"/>
    <cellStyle name="20% - Accent5 2 4 3 2 2 2 2" xfId="25640" xr:uid="{00000000-0005-0000-0000-0000D94D0000}"/>
    <cellStyle name="20% - Accent5 2 4 3 2 2 2 2 2" xfId="62978" xr:uid="{00000000-0005-0000-0000-0000DA4D0000}"/>
    <cellStyle name="20% - Accent5 2 4 3 2 2 2 3" xfId="49819" xr:uid="{00000000-0005-0000-0000-0000DB4D0000}"/>
    <cellStyle name="20% - Accent5 2 4 3 2 2 3" xfId="20917" xr:uid="{00000000-0005-0000-0000-0000DC4D0000}"/>
    <cellStyle name="20% - Accent5 2 4 3 2 2 3 2" xfId="58255" xr:uid="{00000000-0005-0000-0000-0000DD4D0000}"/>
    <cellStyle name="20% - Accent5 2 4 3 2 2 4" xfId="33936" xr:uid="{00000000-0005-0000-0000-0000DE4D0000}"/>
    <cellStyle name="20% - Accent5 2 4 3 2 2 5" xfId="45096" xr:uid="{00000000-0005-0000-0000-0000DF4D0000}"/>
    <cellStyle name="20% - Accent5 2 4 3 2 3" xfId="10121" xr:uid="{00000000-0005-0000-0000-0000E04D0000}"/>
    <cellStyle name="20% - Accent5 2 4 3 2 3 2" xfId="23280" xr:uid="{00000000-0005-0000-0000-0000E14D0000}"/>
    <cellStyle name="20% - Accent5 2 4 3 2 3 2 2" xfId="60618" xr:uid="{00000000-0005-0000-0000-0000E24D0000}"/>
    <cellStyle name="20% - Accent5 2 4 3 2 3 3" xfId="36648" xr:uid="{00000000-0005-0000-0000-0000E34D0000}"/>
    <cellStyle name="20% - Accent5 2 4 3 2 3 4" xfId="47459" xr:uid="{00000000-0005-0000-0000-0000E44D0000}"/>
    <cellStyle name="20% - Accent5 2 4 3 2 4" xfId="5398" xr:uid="{00000000-0005-0000-0000-0000E54D0000}"/>
    <cellStyle name="20% - Accent5 2 4 3 2 4 2" xfId="18557" xr:uid="{00000000-0005-0000-0000-0000E64D0000}"/>
    <cellStyle name="20% - Accent5 2 4 3 2 4 2 2" xfId="55895" xr:uid="{00000000-0005-0000-0000-0000E74D0000}"/>
    <cellStyle name="20% - Accent5 2 4 3 2 4 3" xfId="31224" xr:uid="{00000000-0005-0000-0000-0000E84D0000}"/>
    <cellStyle name="20% - Accent5 2 4 3 2 4 4" xfId="42736" xr:uid="{00000000-0005-0000-0000-0000E94D0000}"/>
    <cellStyle name="20% - Accent5 2 4 3 2 5" xfId="14845" xr:uid="{00000000-0005-0000-0000-0000EA4D0000}"/>
    <cellStyle name="20% - Accent5 2 4 3 2 5 2" xfId="52183" xr:uid="{00000000-0005-0000-0000-0000EB4D0000}"/>
    <cellStyle name="20% - Accent5 2 4 3 2 6" xfId="28342" xr:uid="{00000000-0005-0000-0000-0000EC4D0000}"/>
    <cellStyle name="20% - Accent5 2 4 3 2 7" xfId="39022" xr:uid="{00000000-0005-0000-0000-0000ED4D0000}"/>
    <cellStyle name="20% - Accent5 2 4 3 3" xfId="3033" xr:uid="{00000000-0005-0000-0000-0000EE4D0000}"/>
    <cellStyle name="20% - Accent5 2 4 3 3 2" xfId="11301" xr:uid="{00000000-0005-0000-0000-0000EF4D0000}"/>
    <cellStyle name="20% - Accent5 2 4 3 3 2 2" xfId="24460" xr:uid="{00000000-0005-0000-0000-0000F04D0000}"/>
    <cellStyle name="20% - Accent5 2 4 3 3 2 2 2" xfId="61798" xr:uid="{00000000-0005-0000-0000-0000F14D0000}"/>
    <cellStyle name="20% - Accent5 2 4 3 3 2 3" xfId="48639" xr:uid="{00000000-0005-0000-0000-0000F24D0000}"/>
    <cellStyle name="20% - Accent5 2 4 3 3 3" xfId="6578" xr:uid="{00000000-0005-0000-0000-0000F34D0000}"/>
    <cellStyle name="20% - Accent5 2 4 3 3 3 2" xfId="19737" xr:uid="{00000000-0005-0000-0000-0000F44D0000}"/>
    <cellStyle name="20% - Accent5 2 4 3 3 3 2 2" xfId="57075" xr:uid="{00000000-0005-0000-0000-0000F54D0000}"/>
    <cellStyle name="20% - Accent5 2 4 3 3 3 3" xfId="43916" xr:uid="{00000000-0005-0000-0000-0000F64D0000}"/>
    <cellStyle name="20% - Accent5 2 4 3 3 4" xfId="16194" xr:uid="{00000000-0005-0000-0000-0000F74D0000}"/>
    <cellStyle name="20% - Accent5 2 4 3 3 4 2" xfId="53532" xr:uid="{00000000-0005-0000-0000-0000F84D0000}"/>
    <cellStyle name="20% - Accent5 2 4 3 3 5" xfId="32587" xr:uid="{00000000-0005-0000-0000-0000F94D0000}"/>
    <cellStyle name="20% - Accent5 2 4 3 3 6" xfId="40371" xr:uid="{00000000-0005-0000-0000-0000FA4D0000}"/>
    <cellStyle name="20% - Accent5 2 4 3 4" xfId="8941" xr:uid="{00000000-0005-0000-0000-0000FB4D0000}"/>
    <cellStyle name="20% - Accent5 2 4 3 4 2" xfId="22100" xr:uid="{00000000-0005-0000-0000-0000FC4D0000}"/>
    <cellStyle name="20% - Accent5 2 4 3 4 2 2" xfId="59438" xr:uid="{00000000-0005-0000-0000-0000FD4D0000}"/>
    <cellStyle name="20% - Accent5 2 4 3 4 3" xfId="35299" xr:uid="{00000000-0005-0000-0000-0000FE4D0000}"/>
    <cellStyle name="20% - Accent5 2 4 3 4 4" xfId="46279" xr:uid="{00000000-0005-0000-0000-0000FF4D0000}"/>
    <cellStyle name="20% - Accent5 2 4 3 5" xfId="4218" xr:uid="{00000000-0005-0000-0000-0000004E0000}"/>
    <cellStyle name="20% - Accent5 2 4 3 5 2" xfId="17377" xr:uid="{00000000-0005-0000-0000-0000014E0000}"/>
    <cellStyle name="20% - Accent5 2 4 3 5 2 2" xfId="54715" xr:uid="{00000000-0005-0000-0000-0000024E0000}"/>
    <cellStyle name="20% - Accent5 2 4 3 5 3" xfId="29875" xr:uid="{00000000-0005-0000-0000-0000034E0000}"/>
    <cellStyle name="20% - Accent5 2 4 3 5 4" xfId="41556" xr:uid="{00000000-0005-0000-0000-0000044E0000}"/>
    <cellStyle name="20% - Accent5 2 4 3 6" xfId="13665" xr:uid="{00000000-0005-0000-0000-0000054E0000}"/>
    <cellStyle name="20% - Accent5 2 4 3 6 2" xfId="51003" xr:uid="{00000000-0005-0000-0000-0000064E0000}"/>
    <cellStyle name="20% - Accent5 2 4 3 7" xfId="26993" xr:uid="{00000000-0005-0000-0000-0000074E0000}"/>
    <cellStyle name="20% - Accent5 2 4 3 8" xfId="37842" xr:uid="{00000000-0005-0000-0000-0000084E0000}"/>
    <cellStyle name="20% - Accent5 2 4 4" xfId="390" xr:uid="{00000000-0005-0000-0000-0000094E0000}"/>
    <cellStyle name="20% - Accent5 2 4 4 2" xfId="1572" xr:uid="{00000000-0005-0000-0000-00000A4E0000}"/>
    <cellStyle name="20% - Accent5 2 4 4 2 2" xfId="7646" xr:uid="{00000000-0005-0000-0000-00000B4E0000}"/>
    <cellStyle name="20% - Accent5 2 4 4 2 2 2" xfId="12369" xr:uid="{00000000-0005-0000-0000-00000C4E0000}"/>
    <cellStyle name="20% - Accent5 2 4 4 2 2 2 2" xfId="25528" xr:uid="{00000000-0005-0000-0000-00000D4E0000}"/>
    <cellStyle name="20% - Accent5 2 4 4 2 2 2 2 2" xfId="62866" xr:uid="{00000000-0005-0000-0000-00000E4E0000}"/>
    <cellStyle name="20% - Accent5 2 4 4 2 2 2 3" xfId="49707" xr:uid="{00000000-0005-0000-0000-00000F4E0000}"/>
    <cellStyle name="20% - Accent5 2 4 4 2 2 3" xfId="20805" xr:uid="{00000000-0005-0000-0000-0000104E0000}"/>
    <cellStyle name="20% - Accent5 2 4 4 2 2 3 2" xfId="58143" xr:uid="{00000000-0005-0000-0000-0000114E0000}"/>
    <cellStyle name="20% - Accent5 2 4 4 2 2 4" xfId="33824" xr:uid="{00000000-0005-0000-0000-0000124E0000}"/>
    <cellStyle name="20% - Accent5 2 4 4 2 2 5" xfId="44984" xr:uid="{00000000-0005-0000-0000-0000134E0000}"/>
    <cellStyle name="20% - Accent5 2 4 4 2 3" xfId="10009" xr:uid="{00000000-0005-0000-0000-0000144E0000}"/>
    <cellStyle name="20% - Accent5 2 4 4 2 3 2" xfId="23168" xr:uid="{00000000-0005-0000-0000-0000154E0000}"/>
    <cellStyle name="20% - Accent5 2 4 4 2 3 2 2" xfId="60506" xr:uid="{00000000-0005-0000-0000-0000164E0000}"/>
    <cellStyle name="20% - Accent5 2 4 4 2 3 3" xfId="36536" xr:uid="{00000000-0005-0000-0000-0000174E0000}"/>
    <cellStyle name="20% - Accent5 2 4 4 2 3 4" xfId="47347" xr:uid="{00000000-0005-0000-0000-0000184E0000}"/>
    <cellStyle name="20% - Accent5 2 4 4 2 4" xfId="5286" xr:uid="{00000000-0005-0000-0000-0000194E0000}"/>
    <cellStyle name="20% - Accent5 2 4 4 2 4 2" xfId="18445" xr:uid="{00000000-0005-0000-0000-00001A4E0000}"/>
    <cellStyle name="20% - Accent5 2 4 4 2 4 2 2" xfId="55783" xr:uid="{00000000-0005-0000-0000-00001B4E0000}"/>
    <cellStyle name="20% - Accent5 2 4 4 2 4 3" xfId="31112" xr:uid="{00000000-0005-0000-0000-00001C4E0000}"/>
    <cellStyle name="20% - Accent5 2 4 4 2 4 4" xfId="42624" xr:uid="{00000000-0005-0000-0000-00001D4E0000}"/>
    <cellStyle name="20% - Accent5 2 4 4 2 5" xfId="14733" xr:uid="{00000000-0005-0000-0000-00001E4E0000}"/>
    <cellStyle name="20% - Accent5 2 4 4 2 5 2" xfId="52071" xr:uid="{00000000-0005-0000-0000-00001F4E0000}"/>
    <cellStyle name="20% - Accent5 2 4 4 2 6" xfId="28230" xr:uid="{00000000-0005-0000-0000-0000204E0000}"/>
    <cellStyle name="20% - Accent5 2 4 4 2 7" xfId="38910" xr:uid="{00000000-0005-0000-0000-0000214E0000}"/>
    <cellStyle name="20% - Accent5 2 4 4 3" xfId="2921" xr:uid="{00000000-0005-0000-0000-0000224E0000}"/>
    <cellStyle name="20% - Accent5 2 4 4 3 2" xfId="11189" xr:uid="{00000000-0005-0000-0000-0000234E0000}"/>
    <cellStyle name="20% - Accent5 2 4 4 3 2 2" xfId="24348" xr:uid="{00000000-0005-0000-0000-0000244E0000}"/>
    <cellStyle name="20% - Accent5 2 4 4 3 2 2 2" xfId="61686" xr:uid="{00000000-0005-0000-0000-0000254E0000}"/>
    <cellStyle name="20% - Accent5 2 4 4 3 2 3" xfId="48527" xr:uid="{00000000-0005-0000-0000-0000264E0000}"/>
    <cellStyle name="20% - Accent5 2 4 4 3 3" xfId="6466" xr:uid="{00000000-0005-0000-0000-0000274E0000}"/>
    <cellStyle name="20% - Accent5 2 4 4 3 3 2" xfId="19625" xr:uid="{00000000-0005-0000-0000-0000284E0000}"/>
    <cellStyle name="20% - Accent5 2 4 4 3 3 2 2" xfId="56963" xr:uid="{00000000-0005-0000-0000-0000294E0000}"/>
    <cellStyle name="20% - Accent5 2 4 4 3 3 3" xfId="43804" xr:uid="{00000000-0005-0000-0000-00002A4E0000}"/>
    <cellStyle name="20% - Accent5 2 4 4 3 4" xfId="16082" xr:uid="{00000000-0005-0000-0000-00002B4E0000}"/>
    <cellStyle name="20% - Accent5 2 4 4 3 4 2" xfId="53420" xr:uid="{00000000-0005-0000-0000-00002C4E0000}"/>
    <cellStyle name="20% - Accent5 2 4 4 3 5" xfId="32475" xr:uid="{00000000-0005-0000-0000-00002D4E0000}"/>
    <cellStyle name="20% - Accent5 2 4 4 3 6" xfId="40259" xr:uid="{00000000-0005-0000-0000-00002E4E0000}"/>
    <cellStyle name="20% - Accent5 2 4 4 4" xfId="8829" xr:uid="{00000000-0005-0000-0000-00002F4E0000}"/>
    <cellStyle name="20% - Accent5 2 4 4 4 2" xfId="21988" xr:uid="{00000000-0005-0000-0000-0000304E0000}"/>
    <cellStyle name="20% - Accent5 2 4 4 4 2 2" xfId="59326" xr:uid="{00000000-0005-0000-0000-0000314E0000}"/>
    <cellStyle name="20% - Accent5 2 4 4 4 3" xfId="35187" xr:uid="{00000000-0005-0000-0000-0000324E0000}"/>
    <cellStyle name="20% - Accent5 2 4 4 4 4" xfId="46167" xr:uid="{00000000-0005-0000-0000-0000334E0000}"/>
    <cellStyle name="20% - Accent5 2 4 4 5" xfId="4106" xr:uid="{00000000-0005-0000-0000-0000344E0000}"/>
    <cellStyle name="20% - Accent5 2 4 4 5 2" xfId="17265" xr:uid="{00000000-0005-0000-0000-0000354E0000}"/>
    <cellStyle name="20% - Accent5 2 4 4 5 2 2" xfId="54603" xr:uid="{00000000-0005-0000-0000-0000364E0000}"/>
    <cellStyle name="20% - Accent5 2 4 4 5 3" xfId="29763" xr:uid="{00000000-0005-0000-0000-0000374E0000}"/>
    <cellStyle name="20% - Accent5 2 4 4 5 4" xfId="41444" xr:uid="{00000000-0005-0000-0000-0000384E0000}"/>
    <cellStyle name="20% - Accent5 2 4 4 6" xfId="13553" xr:uid="{00000000-0005-0000-0000-0000394E0000}"/>
    <cellStyle name="20% - Accent5 2 4 4 6 2" xfId="50891" xr:uid="{00000000-0005-0000-0000-00003A4E0000}"/>
    <cellStyle name="20% - Accent5 2 4 4 7" xfId="26881" xr:uid="{00000000-0005-0000-0000-00003B4E0000}"/>
    <cellStyle name="20% - Accent5 2 4 4 8" xfId="37730" xr:uid="{00000000-0005-0000-0000-00003C4E0000}"/>
    <cellStyle name="20% - Accent5 2 4 5" xfId="811" xr:uid="{00000000-0005-0000-0000-00003D4E0000}"/>
    <cellStyle name="20% - Accent5 2 4 5 2" xfId="1993" xr:uid="{00000000-0005-0000-0000-00003E4E0000}"/>
    <cellStyle name="20% - Accent5 2 4 5 2 2" xfId="8067" xr:uid="{00000000-0005-0000-0000-00003F4E0000}"/>
    <cellStyle name="20% - Accent5 2 4 5 2 2 2" xfId="12790" xr:uid="{00000000-0005-0000-0000-0000404E0000}"/>
    <cellStyle name="20% - Accent5 2 4 5 2 2 2 2" xfId="25949" xr:uid="{00000000-0005-0000-0000-0000414E0000}"/>
    <cellStyle name="20% - Accent5 2 4 5 2 2 2 2 2" xfId="63287" xr:uid="{00000000-0005-0000-0000-0000424E0000}"/>
    <cellStyle name="20% - Accent5 2 4 5 2 2 2 3" xfId="50128" xr:uid="{00000000-0005-0000-0000-0000434E0000}"/>
    <cellStyle name="20% - Accent5 2 4 5 2 2 3" xfId="21226" xr:uid="{00000000-0005-0000-0000-0000444E0000}"/>
    <cellStyle name="20% - Accent5 2 4 5 2 2 3 2" xfId="58564" xr:uid="{00000000-0005-0000-0000-0000454E0000}"/>
    <cellStyle name="20% - Accent5 2 4 5 2 2 4" xfId="34245" xr:uid="{00000000-0005-0000-0000-0000464E0000}"/>
    <cellStyle name="20% - Accent5 2 4 5 2 2 5" xfId="45405" xr:uid="{00000000-0005-0000-0000-0000474E0000}"/>
    <cellStyle name="20% - Accent5 2 4 5 2 3" xfId="10430" xr:uid="{00000000-0005-0000-0000-0000484E0000}"/>
    <cellStyle name="20% - Accent5 2 4 5 2 3 2" xfId="23589" xr:uid="{00000000-0005-0000-0000-0000494E0000}"/>
    <cellStyle name="20% - Accent5 2 4 5 2 3 2 2" xfId="60927" xr:uid="{00000000-0005-0000-0000-00004A4E0000}"/>
    <cellStyle name="20% - Accent5 2 4 5 2 3 3" xfId="36957" xr:uid="{00000000-0005-0000-0000-00004B4E0000}"/>
    <cellStyle name="20% - Accent5 2 4 5 2 3 4" xfId="47768" xr:uid="{00000000-0005-0000-0000-00004C4E0000}"/>
    <cellStyle name="20% - Accent5 2 4 5 2 4" xfId="5707" xr:uid="{00000000-0005-0000-0000-00004D4E0000}"/>
    <cellStyle name="20% - Accent5 2 4 5 2 4 2" xfId="18866" xr:uid="{00000000-0005-0000-0000-00004E4E0000}"/>
    <cellStyle name="20% - Accent5 2 4 5 2 4 2 2" xfId="56204" xr:uid="{00000000-0005-0000-0000-00004F4E0000}"/>
    <cellStyle name="20% - Accent5 2 4 5 2 4 3" xfId="31533" xr:uid="{00000000-0005-0000-0000-0000504E0000}"/>
    <cellStyle name="20% - Accent5 2 4 5 2 4 4" xfId="43045" xr:uid="{00000000-0005-0000-0000-0000514E0000}"/>
    <cellStyle name="20% - Accent5 2 4 5 2 5" xfId="15154" xr:uid="{00000000-0005-0000-0000-0000524E0000}"/>
    <cellStyle name="20% - Accent5 2 4 5 2 5 2" xfId="52492" xr:uid="{00000000-0005-0000-0000-0000534E0000}"/>
    <cellStyle name="20% - Accent5 2 4 5 2 6" xfId="28651" xr:uid="{00000000-0005-0000-0000-0000544E0000}"/>
    <cellStyle name="20% - Accent5 2 4 5 2 7" xfId="39331" xr:uid="{00000000-0005-0000-0000-0000554E0000}"/>
    <cellStyle name="20% - Accent5 2 4 5 3" xfId="3342" xr:uid="{00000000-0005-0000-0000-0000564E0000}"/>
    <cellStyle name="20% - Accent5 2 4 5 3 2" xfId="11610" xr:uid="{00000000-0005-0000-0000-0000574E0000}"/>
    <cellStyle name="20% - Accent5 2 4 5 3 2 2" xfId="24769" xr:uid="{00000000-0005-0000-0000-0000584E0000}"/>
    <cellStyle name="20% - Accent5 2 4 5 3 2 2 2" xfId="62107" xr:uid="{00000000-0005-0000-0000-0000594E0000}"/>
    <cellStyle name="20% - Accent5 2 4 5 3 2 3" xfId="48948" xr:uid="{00000000-0005-0000-0000-00005A4E0000}"/>
    <cellStyle name="20% - Accent5 2 4 5 3 3" xfId="6887" xr:uid="{00000000-0005-0000-0000-00005B4E0000}"/>
    <cellStyle name="20% - Accent5 2 4 5 3 3 2" xfId="20046" xr:uid="{00000000-0005-0000-0000-00005C4E0000}"/>
    <cellStyle name="20% - Accent5 2 4 5 3 3 2 2" xfId="57384" xr:uid="{00000000-0005-0000-0000-00005D4E0000}"/>
    <cellStyle name="20% - Accent5 2 4 5 3 3 3" xfId="44225" xr:uid="{00000000-0005-0000-0000-00005E4E0000}"/>
    <cellStyle name="20% - Accent5 2 4 5 3 4" xfId="16503" xr:uid="{00000000-0005-0000-0000-00005F4E0000}"/>
    <cellStyle name="20% - Accent5 2 4 5 3 4 2" xfId="53841" xr:uid="{00000000-0005-0000-0000-0000604E0000}"/>
    <cellStyle name="20% - Accent5 2 4 5 3 5" xfId="32896" xr:uid="{00000000-0005-0000-0000-0000614E0000}"/>
    <cellStyle name="20% - Accent5 2 4 5 3 6" xfId="40680" xr:uid="{00000000-0005-0000-0000-0000624E0000}"/>
    <cellStyle name="20% - Accent5 2 4 5 4" xfId="9250" xr:uid="{00000000-0005-0000-0000-0000634E0000}"/>
    <cellStyle name="20% - Accent5 2 4 5 4 2" xfId="22409" xr:uid="{00000000-0005-0000-0000-0000644E0000}"/>
    <cellStyle name="20% - Accent5 2 4 5 4 2 2" xfId="59747" xr:uid="{00000000-0005-0000-0000-0000654E0000}"/>
    <cellStyle name="20% - Accent5 2 4 5 4 3" xfId="35608" xr:uid="{00000000-0005-0000-0000-0000664E0000}"/>
    <cellStyle name="20% - Accent5 2 4 5 4 4" xfId="46588" xr:uid="{00000000-0005-0000-0000-0000674E0000}"/>
    <cellStyle name="20% - Accent5 2 4 5 5" xfId="4527" xr:uid="{00000000-0005-0000-0000-0000684E0000}"/>
    <cellStyle name="20% - Accent5 2 4 5 5 2" xfId="17686" xr:uid="{00000000-0005-0000-0000-0000694E0000}"/>
    <cellStyle name="20% - Accent5 2 4 5 5 2 2" xfId="55024" xr:uid="{00000000-0005-0000-0000-00006A4E0000}"/>
    <cellStyle name="20% - Accent5 2 4 5 5 3" xfId="30184" xr:uid="{00000000-0005-0000-0000-00006B4E0000}"/>
    <cellStyle name="20% - Accent5 2 4 5 5 4" xfId="41865" xr:uid="{00000000-0005-0000-0000-00006C4E0000}"/>
    <cellStyle name="20% - Accent5 2 4 5 6" xfId="13974" xr:uid="{00000000-0005-0000-0000-00006D4E0000}"/>
    <cellStyle name="20% - Accent5 2 4 5 6 2" xfId="51312" xr:uid="{00000000-0005-0000-0000-00006E4E0000}"/>
    <cellStyle name="20% - Accent5 2 4 5 7" xfId="27302" xr:uid="{00000000-0005-0000-0000-00006F4E0000}"/>
    <cellStyle name="20% - Accent5 2 4 5 8" xfId="38151" xr:uid="{00000000-0005-0000-0000-0000704E0000}"/>
    <cellStyle name="20% - Accent5 2 4 6" xfId="980" xr:uid="{00000000-0005-0000-0000-0000714E0000}"/>
    <cellStyle name="20% - Accent5 2 4 6 2" xfId="2162" xr:uid="{00000000-0005-0000-0000-0000724E0000}"/>
    <cellStyle name="20% - Accent5 2 4 6 2 2" xfId="8236" xr:uid="{00000000-0005-0000-0000-0000734E0000}"/>
    <cellStyle name="20% - Accent5 2 4 6 2 2 2" xfId="12959" xr:uid="{00000000-0005-0000-0000-0000744E0000}"/>
    <cellStyle name="20% - Accent5 2 4 6 2 2 2 2" xfId="26118" xr:uid="{00000000-0005-0000-0000-0000754E0000}"/>
    <cellStyle name="20% - Accent5 2 4 6 2 2 2 2 2" xfId="63456" xr:uid="{00000000-0005-0000-0000-0000764E0000}"/>
    <cellStyle name="20% - Accent5 2 4 6 2 2 2 3" xfId="50297" xr:uid="{00000000-0005-0000-0000-0000774E0000}"/>
    <cellStyle name="20% - Accent5 2 4 6 2 2 3" xfId="21395" xr:uid="{00000000-0005-0000-0000-0000784E0000}"/>
    <cellStyle name="20% - Accent5 2 4 6 2 2 3 2" xfId="58733" xr:uid="{00000000-0005-0000-0000-0000794E0000}"/>
    <cellStyle name="20% - Accent5 2 4 6 2 2 4" xfId="34414" xr:uid="{00000000-0005-0000-0000-00007A4E0000}"/>
    <cellStyle name="20% - Accent5 2 4 6 2 2 5" xfId="45574" xr:uid="{00000000-0005-0000-0000-00007B4E0000}"/>
    <cellStyle name="20% - Accent5 2 4 6 2 3" xfId="10599" xr:uid="{00000000-0005-0000-0000-00007C4E0000}"/>
    <cellStyle name="20% - Accent5 2 4 6 2 3 2" xfId="23758" xr:uid="{00000000-0005-0000-0000-00007D4E0000}"/>
    <cellStyle name="20% - Accent5 2 4 6 2 3 2 2" xfId="61096" xr:uid="{00000000-0005-0000-0000-00007E4E0000}"/>
    <cellStyle name="20% - Accent5 2 4 6 2 3 3" xfId="37126" xr:uid="{00000000-0005-0000-0000-00007F4E0000}"/>
    <cellStyle name="20% - Accent5 2 4 6 2 3 4" xfId="47937" xr:uid="{00000000-0005-0000-0000-0000804E0000}"/>
    <cellStyle name="20% - Accent5 2 4 6 2 4" xfId="5876" xr:uid="{00000000-0005-0000-0000-0000814E0000}"/>
    <cellStyle name="20% - Accent5 2 4 6 2 4 2" xfId="19035" xr:uid="{00000000-0005-0000-0000-0000824E0000}"/>
    <cellStyle name="20% - Accent5 2 4 6 2 4 2 2" xfId="56373" xr:uid="{00000000-0005-0000-0000-0000834E0000}"/>
    <cellStyle name="20% - Accent5 2 4 6 2 4 3" xfId="31702" xr:uid="{00000000-0005-0000-0000-0000844E0000}"/>
    <cellStyle name="20% - Accent5 2 4 6 2 4 4" xfId="43214" xr:uid="{00000000-0005-0000-0000-0000854E0000}"/>
    <cellStyle name="20% - Accent5 2 4 6 2 5" xfId="15323" xr:uid="{00000000-0005-0000-0000-0000864E0000}"/>
    <cellStyle name="20% - Accent5 2 4 6 2 5 2" xfId="52661" xr:uid="{00000000-0005-0000-0000-0000874E0000}"/>
    <cellStyle name="20% - Accent5 2 4 6 2 6" xfId="28820" xr:uid="{00000000-0005-0000-0000-0000884E0000}"/>
    <cellStyle name="20% - Accent5 2 4 6 2 7" xfId="39500" xr:uid="{00000000-0005-0000-0000-0000894E0000}"/>
    <cellStyle name="20% - Accent5 2 4 6 3" xfId="3511" xr:uid="{00000000-0005-0000-0000-00008A4E0000}"/>
    <cellStyle name="20% - Accent5 2 4 6 3 2" xfId="11779" xr:uid="{00000000-0005-0000-0000-00008B4E0000}"/>
    <cellStyle name="20% - Accent5 2 4 6 3 2 2" xfId="24938" xr:uid="{00000000-0005-0000-0000-00008C4E0000}"/>
    <cellStyle name="20% - Accent5 2 4 6 3 2 2 2" xfId="62276" xr:uid="{00000000-0005-0000-0000-00008D4E0000}"/>
    <cellStyle name="20% - Accent5 2 4 6 3 2 3" xfId="49117" xr:uid="{00000000-0005-0000-0000-00008E4E0000}"/>
    <cellStyle name="20% - Accent5 2 4 6 3 3" xfId="7056" xr:uid="{00000000-0005-0000-0000-00008F4E0000}"/>
    <cellStyle name="20% - Accent5 2 4 6 3 3 2" xfId="20215" xr:uid="{00000000-0005-0000-0000-0000904E0000}"/>
    <cellStyle name="20% - Accent5 2 4 6 3 3 2 2" xfId="57553" xr:uid="{00000000-0005-0000-0000-0000914E0000}"/>
    <cellStyle name="20% - Accent5 2 4 6 3 3 3" xfId="44394" xr:uid="{00000000-0005-0000-0000-0000924E0000}"/>
    <cellStyle name="20% - Accent5 2 4 6 3 4" xfId="16672" xr:uid="{00000000-0005-0000-0000-0000934E0000}"/>
    <cellStyle name="20% - Accent5 2 4 6 3 4 2" xfId="54010" xr:uid="{00000000-0005-0000-0000-0000944E0000}"/>
    <cellStyle name="20% - Accent5 2 4 6 3 5" xfId="33065" xr:uid="{00000000-0005-0000-0000-0000954E0000}"/>
    <cellStyle name="20% - Accent5 2 4 6 3 6" xfId="40849" xr:uid="{00000000-0005-0000-0000-0000964E0000}"/>
    <cellStyle name="20% - Accent5 2 4 6 4" xfId="9419" xr:uid="{00000000-0005-0000-0000-0000974E0000}"/>
    <cellStyle name="20% - Accent5 2 4 6 4 2" xfId="22578" xr:uid="{00000000-0005-0000-0000-0000984E0000}"/>
    <cellStyle name="20% - Accent5 2 4 6 4 2 2" xfId="59916" xr:uid="{00000000-0005-0000-0000-0000994E0000}"/>
    <cellStyle name="20% - Accent5 2 4 6 4 3" xfId="35777" xr:uid="{00000000-0005-0000-0000-00009A4E0000}"/>
    <cellStyle name="20% - Accent5 2 4 6 4 4" xfId="46757" xr:uid="{00000000-0005-0000-0000-00009B4E0000}"/>
    <cellStyle name="20% - Accent5 2 4 6 5" xfId="4696" xr:uid="{00000000-0005-0000-0000-00009C4E0000}"/>
    <cellStyle name="20% - Accent5 2 4 6 5 2" xfId="17855" xr:uid="{00000000-0005-0000-0000-00009D4E0000}"/>
    <cellStyle name="20% - Accent5 2 4 6 5 2 2" xfId="55193" xr:uid="{00000000-0005-0000-0000-00009E4E0000}"/>
    <cellStyle name="20% - Accent5 2 4 6 5 3" xfId="30353" xr:uid="{00000000-0005-0000-0000-00009F4E0000}"/>
    <cellStyle name="20% - Accent5 2 4 6 5 4" xfId="42034" xr:uid="{00000000-0005-0000-0000-0000A04E0000}"/>
    <cellStyle name="20% - Accent5 2 4 6 6" xfId="14143" xr:uid="{00000000-0005-0000-0000-0000A14E0000}"/>
    <cellStyle name="20% - Accent5 2 4 6 6 2" xfId="51481" xr:uid="{00000000-0005-0000-0000-0000A24E0000}"/>
    <cellStyle name="20% - Accent5 2 4 6 7" xfId="27471" xr:uid="{00000000-0005-0000-0000-0000A34E0000}"/>
    <cellStyle name="20% - Accent5 2 4 6 8" xfId="38320" xr:uid="{00000000-0005-0000-0000-0000A44E0000}"/>
    <cellStyle name="20% - Accent5 2 4 7" xfId="1151" xr:uid="{00000000-0005-0000-0000-0000A54E0000}"/>
    <cellStyle name="20% - Accent5 2 4 7 2" xfId="2331" xr:uid="{00000000-0005-0000-0000-0000A64E0000}"/>
    <cellStyle name="20% - Accent5 2 4 7 2 2" xfId="8405" xr:uid="{00000000-0005-0000-0000-0000A74E0000}"/>
    <cellStyle name="20% - Accent5 2 4 7 2 2 2" xfId="13128" xr:uid="{00000000-0005-0000-0000-0000A84E0000}"/>
    <cellStyle name="20% - Accent5 2 4 7 2 2 2 2" xfId="26287" xr:uid="{00000000-0005-0000-0000-0000A94E0000}"/>
    <cellStyle name="20% - Accent5 2 4 7 2 2 2 2 2" xfId="63625" xr:uid="{00000000-0005-0000-0000-0000AA4E0000}"/>
    <cellStyle name="20% - Accent5 2 4 7 2 2 2 3" xfId="50466" xr:uid="{00000000-0005-0000-0000-0000AB4E0000}"/>
    <cellStyle name="20% - Accent5 2 4 7 2 2 3" xfId="21564" xr:uid="{00000000-0005-0000-0000-0000AC4E0000}"/>
    <cellStyle name="20% - Accent5 2 4 7 2 2 3 2" xfId="58902" xr:uid="{00000000-0005-0000-0000-0000AD4E0000}"/>
    <cellStyle name="20% - Accent5 2 4 7 2 2 4" xfId="34583" xr:uid="{00000000-0005-0000-0000-0000AE4E0000}"/>
    <cellStyle name="20% - Accent5 2 4 7 2 2 5" xfId="45743" xr:uid="{00000000-0005-0000-0000-0000AF4E0000}"/>
    <cellStyle name="20% - Accent5 2 4 7 2 3" xfId="10768" xr:uid="{00000000-0005-0000-0000-0000B04E0000}"/>
    <cellStyle name="20% - Accent5 2 4 7 2 3 2" xfId="23927" xr:uid="{00000000-0005-0000-0000-0000B14E0000}"/>
    <cellStyle name="20% - Accent5 2 4 7 2 3 2 2" xfId="61265" xr:uid="{00000000-0005-0000-0000-0000B24E0000}"/>
    <cellStyle name="20% - Accent5 2 4 7 2 3 3" xfId="37295" xr:uid="{00000000-0005-0000-0000-0000B34E0000}"/>
    <cellStyle name="20% - Accent5 2 4 7 2 3 4" xfId="48106" xr:uid="{00000000-0005-0000-0000-0000B44E0000}"/>
    <cellStyle name="20% - Accent5 2 4 7 2 4" xfId="6045" xr:uid="{00000000-0005-0000-0000-0000B54E0000}"/>
    <cellStyle name="20% - Accent5 2 4 7 2 4 2" xfId="19204" xr:uid="{00000000-0005-0000-0000-0000B64E0000}"/>
    <cellStyle name="20% - Accent5 2 4 7 2 4 2 2" xfId="56542" xr:uid="{00000000-0005-0000-0000-0000B74E0000}"/>
    <cellStyle name="20% - Accent5 2 4 7 2 4 3" xfId="31871" xr:uid="{00000000-0005-0000-0000-0000B84E0000}"/>
    <cellStyle name="20% - Accent5 2 4 7 2 4 4" xfId="43383" xr:uid="{00000000-0005-0000-0000-0000B94E0000}"/>
    <cellStyle name="20% - Accent5 2 4 7 2 5" xfId="15492" xr:uid="{00000000-0005-0000-0000-0000BA4E0000}"/>
    <cellStyle name="20% - Accent5 2 4 7 2 5 2" xfId="52830" xr:uid="{00000000-0005-0000-0000-0000BB4E0000}"/>
    <cellStyle name="20% - Accent5 2 4 7 2 6" xfId="28989" xr:uid="{00000000-0005-0000-0000-0000BC4E0000}"/>
    <cellStyle name="20% - Accent5 2 4 7 2 7" xfId="39669" xr:uid="{00000000-0005-0000-0000-0000BD4E0000}"/>
    <cellStyle name="20% - Accent5 2 4 7 3" xfId="3680" xr:uid="{00000000-0005-0000-0000-0000BE4E0000}"/>
    <cellStyle name="20% - Accent5 2 4 7 3 2" xfId="11948" xr:uid="{00000000-0005-0000-0000-0000BF4E0000}"/>
    <cellStyle name="20% - Accent5 2 4 7 3 2 2" xfId="25107" xr:uid="{00000000-0005-0000-0000-0000C04E0000}"/>
    <cellStyle name="20% - Accent5 2 4 7 3 2 2 2" xfId="62445" xr:uid="{00000000-0005-0000-0000-0000C14E0000}"/>
    <cellStyle name="20% - Accent5 2 4 7 3 2 3" xfId="49286" xr:uid="{00000000-0005-0000-0000-0000C24E0000}"/>
    <cellStyle name="20% - Accent5 2 4 7 3 3" xfId="7225" xr:uid="{00000000-0005-0000-0000-0000C34E0000}"/>
    <cellStyle name="20% - Accent5 2 4 7 3 3 2" xfId="20384" xr:uid="{00000000-0005-0000-0000-0000C44E0000}"/>
    <cellStyle name="20% - Accent5 2 4 7 3 3 2 2" xfId="57722" xr:uid="{00000000-0005-0000-0000-0000C54E0000}"/>
    <cellStyle name="20% - Accent5 2 4 7 3 3 3" xfId="44563" xr:uid="{00000000-0005-0000-0000-0000C64E0000}"/>
    <cellStyle name="20% - Accent5 2 4 7 3 4" xfId="16841" xr:uid="{00000000-0005-0000-0000-0000C74E0000}"/>
    <cellStyle name="20% - Accent5 2 4 7 3 4 2" xfId="54179" xr:uid="{00000000-0005-0000-0000-0000C84E0000}"/>
    <cellStyle name="20% - Accent5 2 4 7 3 5" xfId="33234" xr:uid="{00000000-0005-0000-0000-0000C94E0000}"/>
    <cellStyle name="20% - Accent5 2 4 7 3 6" xfId="41018" xr:uid="{00000000-0005-0000-0000-0000CA4E0000}"/>
    <cellStyle name="20% - Accent5 2 4 7 4" xfId="9588" xr:uid="{00000000-0005-0000-0000-0000CB4E0000}"/>
    <cellStyle name="20% - Accent5 2 4 7 4 2" xfId="22747" xr:uid="{00000000-0005-0000-0000-0000CC4E0000}"/>
    <cellStyle name="20% - Accent5 2 4 7 4 2 2" xfId="60085" xr:uid="{00000000-0005-0000-0000-0000CD4E0000}"/>
    <cellStyle name="20% - Accent5 2 4 7 4 3" xfId="35946" xr:uid="{00000000-0005-0000-0000-0000CE4E0000}"/>
    <cellStyle name="20% - Accent5 2 4 7 4 4" xfId="46926" xr:uid="{00000000-0005-0000-0000-0000CF4E0000}"/>
    <cellStyle name="20% - Accent5 2 4 7 5" xfId="4865" xr:uid="{00000000-0005-0000-0000-0000D04E0000}"/>
    <cellStyle name="20% - Accent5 2 4 7 5 2" xfId="18024" xr:uid="{00000000-0005-0000-0000-0000D14E0000}"/>
    <cellStyle name="20% - Accent5 2 4 7 5 2 2" xfId="55362" xr:uid="{00000000-0005-0000-0000-0000D24E0000}"/>
    <cellStyle name="20% - Accent5 2 4 7 5 3" xfId="30522" xr:uid="{00000000-0005-0000-0000-0000D34E0000}"/>
    <cellStyle name="20% - Accent5 2 4 7 5 4" xfId="42203" xr:uid="{00000000-0005-0000-0000-0000D44E0000}"/>
    <cellStyle name="20% - Accent5 2 4 7 6" xfId="14312" xr:uid="{00000000-0005-0000-0000-0000D54E0000}"/>
    <cellStyle name="20% - Accent5 2 4 7 6 2" xfId="51650" xr:uid="{00000000-0005-0000-0000-0000D64E0000}"/>
    <cellStyle name="20% - Accent5 2 4 7 7" xfId="27640" xr:uid="{00000000-0005-0000-0000-0000D74E0000}"/>
    <cellStyle name="20% - Accent5 2 4 7 8" xfId="38489" xr:uid="{00000000-0005-0000-0000-0000D84E0000}"/>
    <cellStyle name="20% - Accent5 2 4 8" xfId="1263" xr:uid="{00000000-0005-0000-0000-0000D94E0000}"/>
    <cellStyle name="20% - Accent5 2 4 8 2" xfId="2612" xr:uid="{00000000-0005-0000-0000-0000DA4E0000}"/>
    <cellStyle name="20% - Accent5 2 4 8 2 2" xfId="12060" xr:uid="{00000000-0005-0000-0000-0000DB4E0000}"/>
    <cellStyle name="20% - Accent5 2 4 8 2 2 2" xfId="25219" xr:uid="{00000000-0005-0000-0000-0000DC4E0000}"/>
    <cellStyle name="20% - Accent5 2 4 8 2 2 2 2" xfId="62557" xr:uid="{00000000-0005-0000-0000-0000DD4E0000}"/>
    <cellStyle name="20% - Accent5 2 4 8 2 2 3" xfId="33515" xr:uid="{00000000-0005-0000-0000-0000DE4E0000}"/>
    <cellStyle name="20% - Accent5 2 4 8 2 2 4" xfId="49398" xr:uid="{00000000-0005-0000-0000-0000DF4E0000}"/>
    <cellStyle name="20% - Accent5 2 4 8 2 3" xfId="7337" xr:uid="{00000000-0005-0000-0000-0000E04E0000}"/>
    <cellStyle name="20% - Accent5 2 4 8 2 3 2" xfId="20496" xr:uid="{00000000-0005-0000-0000-0000E14E0000}"/>
    <cellStyle name="20% - Accent5 2 4 8 2 3 2 2" xfId="57834" xr:uid="{00000000-0005-0000-0000-0000E24E0000}"/>
    <cellStyle name="20% - Accent5 2 4 8 2 3 3" xfId="36227" xr:uid="{00000000-0005-0000-0000-0000E34E0000}"/>
    <cellStyle name="20% - Accent5 2 4 8 2 3 4" xfId="44675" xr:uid="{00000000-0005-0000-0000-0000E44E0000}"/>
    <cellStyle name="20% - Accent5 2 4 8 2 4" xfId="15773" xr:uid="{00000000-0005-0000-0000-0000E54E0000}"/>
    <cellStyle name="20% - Accent5 2 4 8 2 4 2" xfId="30803" xr:uid="{00000000-0005-0000-0000-0000E64E0000}"/>
    <cellStyle name="20% - Accent5 2 4 8 2 4 3" xfId="53111" xr:uid="{00000000-0005-0000-0000-0000E74E0000}"/>
    <cellStyle name="20% - Accent5 2 4 8 2 5" xfId="27921" xr:uid="{00000000-0005-0000-0000-0000E84E0000}"/>
    <cellStyle name="20% - Accent5 2 4 8 2 6" xfId="39950" xr:uid="{00000000-0005-0000-0000-0000E94E0000}"/>
    <cellStyle name="20% - Accent5 2 4 8 3" xfId="9700" xr:uid="{00000000-0005-0000-0000-0000EA4E0000}"/>
    <cellStyle name="20% - Accent5 2 4 8 3 2" xfId="22859" xr:uid="{00000000-0005-0000-0000-0000EB4E0000}"/>
    <cellStyle name="20% - Accent5 2 4 8 3 2 2" xfId="60197" xr:uid="{00000000-0005-0000-0000-0000EC4E0000}"/>
    <cellStyle name="20% - Accent5 2 4 8 3 3" xfId="32166" xr:uid="{00000000-0005-0000-0000-0000ED4E0000}"/>
    <cellStyle name="20% - Accent5 2 4 8 3 4" xfId="47038" xr:uid="{00000000-0005-0000-0000-0000EE4E0000}"/>
    <cellStyle name="20% - Accent5 2 4 8 4" xfId="4977" xr:uid="{00000000-0005-0000-0000-0000EF4E0000}"/>
    <cellStyle name="20% - Accent5 2 4 8 4 2" xfId="18136" xr:uid="{00000000-0005-0000-0000-0000F04E0000}"/>
    <cellStyle name="20% - Accent5 2 4 8 4 2 2" xfId="55474" xr:uid="{00000000-0005-0000-0000-0000F14E0000}"/>
    <cellStyle name="20% - Accent5 2 4 8 4 3" xfId="34878" xr:uid="{00000000-0005-0000-0000-0000F24E0000}"/>
    <cellStyle name="20% - Accent5 2 4 8 4 4" xfId="42315" xr:uid="{00000000-0005-0000-0000-0000F34E0000}"/>
    <cellStyle name="20% - Accent5 2 4 8 5" xfId="14424" xr:uid="{00000000-0005-0000-0000-0000F44E0000}"/>
    <cellStyle name="20% - Accent5 2 4 8 5 2" xfId="29454" xr:uid="{00000000-0005-0000-0000-0000F54E0000}"/>
    <cellStyle name="20% - Accent5 2 4 8 5 3" xfId="51762" xr:uid="{00000000-0005-0000-0000-0000F64E0000}"/>
    <cellStyle name="20% - Accent5 2 4 8 6" xfId="26572" xr:uid="{00000000-0005-0000-0000-0000F74E0000}"/>
    <cellStyle name="20% - Accent5 2 4 8 7" xfId="38601" xr:uid="{00000000-0005-0000-0000-0000F84E0000}"/>
    <cellStyle name="20% - Accent5 2 4 9" xfId="2500" xr:uid="{00000000-0005-0000-0000-0000F94E0000}"/>
    <cellStyle name="20% - Accent5 2 4 9 2" xfId="10880" xr:uid="{00000000-0005-0000-0000-0000FA4E0000}"/>
    <cellStyle name="20% - Accent5 2 4 9 2 2" xfId="24039" xr:uid="{00000000-0005-0000-0000-0000FB4E0000}"/>
    <cellStyle name="20% - Accent5 2 4 9 2 2 2" xfId="61377" xr:uid="{00000000-0005-0000-0000-0000FC4E0000}"/>
    <cellStyle name="20% - Accent5 2 4 9 2 3" xfId="33403" xr:uid="{00000000-0005-0000-0000-0000FD4E0000}"/>
    <cellStyle name="20% - Accent5 2 4 9 2 4" xfId="48218" xr:uid="{00000000-0005-0000-0000-0000FE4E0000}"/>
    <cellStyle name="20% - Accent5 2 4 9 3" xfId="6157" xr:uid="{00000000-0005-0000-0000-0000FF4E0000}"/>
    <cellStyle name="20% - Accent5 2 4 9 3 2" xfId="19316" xr:uid="{00000000-0005-0000-0000-0000004F0000}"/>
    <cellStyle name="20% - Accent5 2 4 9 3 2 2" xfId="56654" xr:uid="{00000000-0005-0000-0000-0000014F0000}"/>
    <cellStyle name="20% - Accent5 2 4 9 3 3" xfId="36115" xr:uid="{00000000-0005-0000-0000-0000024F0000}"/>
    <cellStyle name="20% - Accent5 2 4 9 3 4" xfId="43495" xr:uid="{00000000-0005-0000-0000-0000034F0000}"/>
    <cellStyle name="20% - Accent5 2 4 9 4" xfId="15661" xr:uid="{00000000-0005-0000-0000-0000044F0000}"/>
    <cellStyle name="20% - Accent5 2 4 9 4 2" xfId="30691" xr:uid="{00000000-0005-0000-0000-0000054F0000}"/>
    <cellStyle name="20% - Accent5 2 4 9 4 3" xfId="52999" xr:uid="{00000000-0005-0000-0000-0000064F0000}"/>
    <cellStyle name="20% - Accent5 2 4 9 5" xfId="27809" xr:uid="{00000000-0005-0000-0000-0000074F0000}"/>
    <cellStyle name="20% - Accent5 2 4 9 6" xfId="39838" xr:uid="{00000000-0005-0000-0000-0000084F0000}"/>
    <cellStyle name="20% - Accent5 2 5" xfId="277" xr:uid="{00000000-0005-0000-0000-0000094F0000}"/>
    <cellStyle name="20% - Accent5 2 5 2" xfId="698" xr:uid="{00000000-0005-0000-0000-00000A4F0000}"/>
    <cellStyle name="20% - Accent5 2 5 2 2" xfId="1880" xr:uid="{00000000-0005-0000-0000-00000B4F0000}"/>
    <cellStyle name="20% - Accent5 2 5 2 2 2" xfId="7954" xr:uid="{00000000-0005-0000-0000-00000C4F0000}"/>
    <cellStyle name="20% - Accent5 2 5 2 2 2 2" xfId="12677" xr:uid="{00000000-0005-0000-0000-00000D4F0000}"/>
    <cellStyle name="20% - Accent5 2 5 2 2 2 2 2" xfId="25836" xr:uid="{00000000-0005-0000-0000-00000E4F0000}"/>
    <cellStyle name="20% - Accent5 2 5 2 2 2 2 2 2" xfId="63174" xr:uid="{00000000-0005-0000-0000-00000F4F0000}"/>
    <cellStyle name="20% - Accent5 2 5 2 2 2 2 3" xfId="50015" xr:uid="{00000000-0005-0000-0000-0000104F0000}"/>
    <cellStyle name="20% - Accent5 2 5 2 2 2 3" xfId="21113" xr:uid="{00000000-0005-0000-0000-0000114F0000}"/>
    <cellStyle name="20% - Accent5 2 5 2 2 2 3 2" xfId="58451" xr:uid="{00000000-0005-0000-0000-0000124F0000}"/>
    <cellStyle name="20% - Accent5 2 5 2 2 2 4" xfId="34132" xr:uid="{00000000-0005-0000-0000-0000134F0000}"/>
    <cellStyle name="20% - Accent5 2 5 2 2 2 5" xfId="45292" xr:uid="{00000000-0005-0000-0000-0000144F0000}"/>
    <cellStyle name="20% - Accent5 2 5 2 2 3" xfId="10317" xr:uid="{00000000-0005-0000-0000-0000154F0000}"/>
    <cellStyle name="20% - Accent5 2 5 2 2 3 2" xfId="23476" xr:uid="{00000000-0005-0000-0000-0000164F0000}"/>
    <cellStyle name="20% - Accent5 2 5 2 2 3 2 2" xfId="60814" xr:uid="{00000000-0005-0000-0000-0000174F0000}"/>
    <cellStyle name="20% - Accent5 2 5 2 2 3 3" xfId="36844" xr:uid="{00000000-0005-0000-0000-0000184F0000}"/>
    <cellStyle name="20% - Accent5 2 5 2 2 3 4" xfId="47655" xr:uid="{00000000-0005-0000-0000-0000194F0000}"/>
    <cellStyle name="20% - Accent5 2 5 2 2 4" xfId="5594" xr:uid="{00000000-0005-0000-0000-00001A4F0000}"/>
    <cellStyle name="20% - Accent5 2 5 2 2 4 2" xfId="18753" xr:uid="{00000000-0005-0000-0000-00001B4F0000}"/>
    <cellStyle name="20% - Accent5 2 5 2 2 4 2 2" xfId="56091" xr:uid="{00000000-0005-0000-0000-00001C4F0000}"/>
    <cellStyle name="20% - Accent5 2 5 2 2 4 3" xfId="31420" xr:uid="{00000000-0005-0000-0000-00001D4F0000}"/>
    <cellStyle name="20% - Accent5 2 5 2 2 4 4" xfId="42932" xr:uid="{00000000-0005-0000-0000-00001E4F0000}"/>
    <cellStyle name="20% - Accent5 2 5 2 2 5" xfId="15041" xr:uid="{00000000-0005-0000-0000-00001F4F0000}"/>
    <cellStyle name="20% - Accent5 2 5 2 2 5 2" xfId="52379" xr:uid="{00000000-0005-0000-0000-0000204F0000}"/>
    <cellStyle name="20% - Accent5 2 5 2 2 6" xfId="28538" xr:uid="{00000000-0005-0000-0000-0000214F0000}"/>
    <cellStyle name="20% - Accent5 2 5 2 2 7" xfId="39218" xr:uid="{00000000-0005-0000-0000-0000224F0000}"/>
    <cellStyle name="20% - Accent5 2 5 2 3" xfId="3229" xr:uid="{00000000-0005-0000-0000-0000234F0000}"/>
    <cellStyle name="20% - Accent5 2 5 2 3 2" xfId="11497" xr:uid="{00000000-0005-0000-0000-0000244F0000}"/>
    <cellStyle name="20% - Accent5 2 5 2 3 2 2" xfId="24656" xr:uid="{00000000-0005-0000-0000-0000254F0000}"/>
    <cellStyle name="20% - Accent5 2 5 2 3 2 2 2" xfId="61994" xr:uid="{00000000-0005-0000-0000-0000264F0000}"/>
    <cellStyle name="20% - Accent5 2 5 2 3 2 3" xfId="48835" xr:uid="{00000000-0005-0000-0000-0000274F0000}"/>
    <cellStyle name="20% - Accent5 2 5 2 3 3" xfId="6774" xr:uid="{00000000-0005-0000-0000-0000284F0000}"/>
    <cellStyle name="20% - Accent5 2 5 2 3 3 2" xfId="19933" xr:uid="{00000000-0005-0000-0000-0000294F0000}"/>
    <cellStyle name="20% - Accent5 2 5 2 3 3 2 2" xfId="57271" xr:uid="{00000000-0005-0000-0000-00002A4F0000}"/>
    <cellStyle name="20% - Accent5 2 5 2 3 3 3" xfId="44112" xr:uid="{00000000-0005-0000-0000-00002B4F0000}"/>
    <cellStyle name="20% - Accent5 2 5 2 3 4" xfId="16390" xr:uid="{00000000-0005-0000-0000-00002C4F0000}"/>
    <cellStyle name="20% - Accent5 2 5 2 3 4 2" xfId="53728" xr:uid="{00000000-0005-0000-0000-00002D4F0000}"/>
    <cellStyle name="20% - Accent5 2 5 2 3 5" xfId="32783" xr:uid="{00000000-0005-0000-0000-00002E4F0000}"/>
    <cellStyle name="20% - Accent5 2 5 2 3 6" xfId="40567" xr:uid="{00000000-0005-0000-0000-00002F4F0000}"/>
    <cellStyle name="20% - Accent5 2 5 2 4" xfId="9137" xr:uid="{00000000-0005-0000-0000-0000304F0000}"/>
    <cellStyle name="20% - Accent5 2 5 2 4 2" xfId="22296" xr:uid="{00000000-0005-0000-0000-0000314F0000}"/>
    <cellStyle name="20% - Accent5 2 5 2 4 2 2" xfId="59634" xr:uid="{00000000-0005-0000-0000-0000324F0000}"/>
    <cellStyle name="20% - Accent5 2 5 2 4 3" xfId="35495" xr:uid="{00000000-0005-0000-0000-0000334F0000}"/>
    <cellStyle name="20% - Accent5 2 5 2 4 4" xfId="46475" xr:uid="{00000000-0005-0000-0000-0000344F0000}"/>
    <cellStyle name="20% - Accent5 2 5 2 5" xfId="4414" xr:uid="{00000000-0005-0000-0000-0000354F0000}"/>
    <cellStyle name="20% - Accent5 2 5 2 5 2" xfId="17573" xr:uid="{00000000-0005-0000-0000-0000364F0000}"/>
    <cellStyle name="20% - Accent5 2 5 2 5 2 2" xfId="54911" xr:uid="{00000000-0005-0000-0000-0000374F0000}"/>
    <cellStyle name="20% - Accent5 2 5 2 5 3" xfId="30071" xr:uid="{00000000-0005-0000-0000-0000384F0000}"/>
    <cellStyle name="20% - Accent5 2 5 2 5 4" xfId="41752" xr:uid="{00000000-0005-0000-0000-0000394F0000}"/>
    <cellStyle name="20% - Accent5 2 5 2 6" xfId="13861" xr:uid="{00000000-0005-0000-0000-00003A4F0000}"/>
    <cellStyle name="20% - Accent5 2 5 2 6 2" xfId="51199" xr:uid="{00000000-0005-0000-0000-00003B4F0000}"/>
    <cellStyle name="20% - Accent5 2 5 2 7" xfId="27189" xr:uid="{00000000-0005-0000-0000-00003C4F0000}"/>
    <cellStyle name="20% - Accent5 2 5 2 8" xfId="38038" xr:uid="{00000000-0005-0000-0000-00003D4F0000}"/>
    <cellStyle name="20% - Accent5 2 5 3" xfId="1459" xr:uid="{00000000-0005-0000-0000-00003E4F0000}"/>
    <cellStyle name="20% - Accent5 2 5 3 2" xfId="7533" xr:uid="{00000000-0005-0000-0000-00003F4F0000}"/>
    <cellStyle name="20% - Accent5 2 5 3 2 2" xfId="12256" xr:uid="{00000000-0005-0000-0000-0000404F0000}"/>
    <cellStyle name="20% - Accent5 2 5 3 2 2 2" xfId="25415" xr:uid="{00000000-0005-0000-0000-0000414F0000}"/>
    <cellStyle name="20% - Accent5 2 5 3 2 2 2 2" xfId="62753" xr:uid="{00000000-0005-0000-0000-0000424F0000}"/>
    <cellStyle name="20% - Accent5 2 5 3 2 2 3" xfId="49594" xr:uid="{00000000-0005-0000-0000-0000434F0000}"/>
    <cellStyle name="20% - Accent5 2 5 3 2 3" xfId="20692" xr:uid="{00000000-0005-0000-0000-0000444F0000}"/>
    <cellStyle name="20% - Accent5 2 5 3 2 3 2" xfId="58030" xr:uid="{00000000-0005-0000-0000-0000454F0000}"/>
    <cellStyle name="20% - Accent5 2 5 3 2 4" xfId="33711" xr:uid="{00000000-0005-0000-0000-0000464F0000}"/>
    <cellStyle name="20% - Accent5 2 5 3 2 5" xfId="44871" xr:uid="{00000000-0005-0000-0000-0000474F0000}"/>
    <cellStyle name="20% - Accent5 2 5 3 3" xfId="9896" xr:uid="{00000000-0005-0000-0000-0000484F0000}"/>
    <cellStyle name="20% - Accent5 2 5 3 3 2" xfId="23055" xr:uid="{00000000-0005-0000-0000-0000494F0000}"/>
    <cellStyle name="20% - Accent5 2 5 3 3 2 2" xfId="60393" xr:uid="{00000000-0005-0000-0000-00004A4F0000}"/>
    <cellStyle name="20% - Accent5 2 5 3 3 3" xfId="36423" xr:uid="{00000000-0005-0000-0000-00004B4F0000}"/>
    <cellStyle name="20% - Accent5 2 5 3 3 4" xfId="47234" xr:uid="{00000000-0005-0000-0000-00004C4F0000}"/>
    <cellStyle name="20% - Accent5 2 5 3 4" xfId="5173" xr:uid="{00000000-0005-0000-0000-00004D4F0000}"/>
    <cellStyle name="20% - Accent5 2 5 3 4 2" xfId="18332" xr:uid="{00000000-0005-0000-0000-00004E4F0000}"/>
    <cellStyle name="20% - Accent5 2 5 3 4 2 2" xfId="55670" xr:uid="{00000000-0005-0000-0000-00004F4F0000}"/>
    <cellStyle name="20% - Accent5 2 5 3 4 3" xfId="30999" xr:uid="{00000000-0005-0000-0000-0000504F0000}"/>
    <cellStyle name="20% - Accent5 2 5 3 4 4" xfId="42511" xr:uid="{00000000-0005-0000-0000-0000514F0000}"/>
    <cellStyle name="20% - Accent5 2 5 3 5" xfId="14620" xr:uid="{00000000-0005-0000-0000-0000524F0000}"/>
    <cellStyle name="20% - Accent5 2 5 3 5 2" xfId="51958" xr:uid="{00000000-0005-0000-0000-0000534F0000}"/>
    <cellStyle name="20% - Accent5 2 5 3 6" xfId="28117" xr:uid="{00000000-0005-0000-0000-0000544F0000}"/>
    <cellStyle name="20% - Accent5 2 5 3 7" xfId="38797" xr:uid="{00000000-0005-0000-0000-0000554F0000}"/>
    <cellStyle name="20% - Accent5 2 5 4" xfId="2808" xr:uid="{00000000-0005-0000-0000-0000564F0000}"/>
    <cellStyle name="20% - Accent5 2 5 4 2" xfId="11076" xr:uid="{00000000-0005-0000-0000-0000574F0000}"/>
    <cellStyle name="20% - Accent5 2 5 4 2 2" xfId="24235" xr:uid="{00000000-0005-0000-0000-0000584F0000}"/>
    <cellStyle name="20% - Accent5 2 5 4 2 2 2" xfId="61573" xr:uid="{00000000-0005-0000-0000-0000594F0000}"/>
    <cellStyle name="20% - Accent5 2 5 4 2 3" xfId="48414" xr:uid="{00000000-0005-0000-0000-00005A4F0000}"/>
    <cellStyle name="20% - Accent5 2 5 4 3" xfId="6353" xr:uid="{00000000-0005-0000-0000-00005B4F0000}"/>
    <cellStyle name="20% - Accent5 2 5 4 3 2" xfId="19512" xr:uid="{00000000-0005-0000-0000-00005C4F0000}"/>
    <cellStyle name="20% - Accent5 2 5 4 3 2 2" xfId="56850" xr:uid="{00000000-0005-0000-0000-00005D4F0000}"/>
    <cellStyle name="20% - Accent5 2 5 4 3 3" xfId="43691" xr:uid="{00000000-0005-0000-0000-00005E4F0000}"/>
    <cellStyle name="20% - Accent5 2 5 4 4" xfId="15969" xr:uid="{00000000-0005-0000-0000-00005F4F0000}"/>
    <cellStyle name="20% - Accent5 2 5 4 4 2" xfId="53307" xr:uid="{00000000-0005-0000-0000-0000604F0000}"/>
    <cellStyle name="20% - Accent5 2 5 4 5" xfId="32362" xr:uid="{00000000-0005-0000-0000-0000614F0000}"/>
    <cellStyle name="20% - Accent5 2 5 4 6" xfId="40146" xr:uid="{00000000-0005-0000-0000-0000624F0000}"/>
    <cellStyle name="20% - Accent5 2 5 5" xfId="8716" xr:uid="{00000000-0005-0000-0000-0000634F0000}"/>
    <cellStyle name="20% - Accent5 2 5 5 2" xfId="21875" xr:uid="{00000000-0005-0000-0000-0000644F0000}"/>
    <cellStyle name="20% - Accent5 2 5 5 2 2" xfId="59213" xr:uid="{00000000-0005-0000-0000-0000654F0000}"/>
    <cellStyle name="20% - Accent5 2 5 5 3" xfId="35074" xr:uid="{00000000-0005-0000-0000-0000664F0000}"/>
    <cellStyle name="20% - Accent5 2 5 5 4" xfId="46054" xr:uid="{00000000-0005-0000-0000-0000674F0000}"/>
    <cellStyle name="20% - Accent5 2 5 6" xfId="3993" xr:uid="{00000000-0005-0000-0000-0000684F0000}"/>
    <cellStyle name="20% - Accent5 2 5 6 2" xfId="17152" xr:uid="{00000000-0005-0000-0000-0000694F0000}"/>
    <cellStyle name="20% - Accent5 2 5 6 2 2" xfId="54490" xr:uid="{00000000-0005-0000-0000-00006A4F0000}"/>
    <cellStyle name="20% - Accent5 2 5 6 3" xfId="29650" xr:uid="{00000000-0005-0000-0000-00006B4F0000}"/>
    <cellStyle name="20% - Accent5 2 5 6 4" xfId="41331" xr:uid="{00000000-0005-0000-0000-00006C4F0000}"/>
    <cellStyle name="20% - Accent5 2 5 7" xfId="13440" xr:uid="{00000000-0005-0000-0000-00006D4F0000}"/>
    <cellStyle name="20% - Accent5 2 5 7 2" xfId="50778" xr:uid="{00000000-0005-0000-0000-00006E4F0000}"/>
    <cellStyle name="20% - Accent5 2 5 8" xfId="26768" xr:uid="{00000000-0005-0000-0000-00006F4F0000}"/>
    <cellStyle name="20% - Accent5 2 5 9" xfId="37617" xr:uid="{00000000-0005-0000-0000-0000704F0000}"/>
    <cellStyle name="20% - Accent5 2 6" xfId="165" xr:uid="{00000000-0005-0000-0000-0000714F0000}"/>
    <cellStyle name="20% - Accent5 2 6 2" xfId="586" xr:uid="{00000000-0005-0000-0000-0000724F0000}"/>
    <cellStyle name="20% - Accent5 2 6 2 2" xfId="1768" xr:uid="{00000000-0005-0000-0000-0000734F0000}"/>
    <cellStyle name="20% - Accent5 2 6 2 2 2" xfId="7842" xr:uid="{00000000-0005-0000-0000-0000744F0000}"/>
    <cellStyle name="20% - Accent5 2 6 2 2 2 2" xfId="12565" xr:uid="{00000000-0005-0000-0000-0000754F0000}"/>
    <cellStyle name="20% - Accent5 2 6 2 2 2 2 2" xfId="25724" xr:uid="{00000000-0005-0000-0000-0000764F0000}"/>
    <cellStyle name="20% - Accent5 2 6 2 2 2 2 2 2" xfId="63062" xr:uid="{00000000-0005-0000-0000-0000774F0000}"/>
    <cellStyle name="20% - Accent5 2 6 2 2 2 2 3" xfId="49903" xr:uid="{00000000-0005-0000-0000-0000784F0000}"/>
    <cellStyle name="20% - Accent5 2 6 2 2 2 3" xfId="21001" xr:uid="{00000000-0005-0000-0000-0000794F0000}"/>
    <cellStyle name="20% - Accent5 2 6 2 2 2 3 2" xfId="58339" xr:uid="{00000000-0005-0000-0000-00007A4F0000}"/>
    <cellStyle name="20% - Accent5 2 6 2 2 2 4" xfId="34020" xr:uid="{00000000-0005-0000-0000-00007B4F0000}"/>
    <cellStyle name="20% - Accent5 2 6 2 2 2 5" xfId="45180" xr:uid="{00000000-0005-0000-0000-00007C4F0000}"/>
    <cellStyle name="20% - Accent5 2 6 2 2 3" xfId="10205" xr:uid="{00000000-0005-0000-0000-00007D4F0000}"/>
    <cellStyle name="20% - Accent5 2 6 2 2 3 2" xfId="23364" xr:uid="{00000000-0005-0000-0000-00007E4F0000}"/>
    <cellStyle name="20% - Accent5 2 6 2 2 3 2 2" xfId="60702" xr:uid="{00000000-0005-0000-0000-00007F4F0000}"/>
    <cellStyle name="20% - Accent5 2 6 2 2 3 3" xfId="36732" xr:uid="{00000000-0005-0000-0000-0000804F0000}"/>
    <cellStyle name="20% - Accent5 2 6 2 2 3 4" xfId="47543" xr:uid="{00000000-0005-0000-0000-0000814F0000}"/>
    <cellStyle name="20% - Accent5 2 6 2 2 4" xfId="5482" xr:uid="{00000000-0005-0000-0000-0000824F0000}"/>
    <cellStyle name="20% - Accent5 2 6 2 2 4 2" xfId="18641" xr:uid="{00000000-0005-0000-0000-0000834F0000}"/>
    <cellStyle name="20% - Accent5 2 6 2 2 4 2 2" xfId="55979" xr:uid="{00000000-0005-0000-0000-0000844F0000}"/>
    <cellStyle name="20% - Accent5 2 6 2 2 4 3" xfId="31308" xr:uid="{00000000-0005-0000-0000-0000854F0000}"/>
    <cellStyle name="20% - Accent5 2 6 2 2 4 4" xfId="42820" xr:uid="{00000000-0005-0000-0000-0000864F0000}"/>
    <cellStyle name="20% - Accent5 2 6 2 2 5" xfId="14929" xr:uid="{00000000-0005-0000-0000-0000874F0000}"/>
    <cellStyle name="20% - Accent5 2 6 2 2 5 2" xfId="52267" xr:uid="{00000000-0005-0000-0000-0000884F0000}"/>
    <cellStyle name="20% - Accent5 2 6 2 2 6" xfId="28426" xr:uid="{00000000-0005-0000-0000-0000894F0000}"/>
    <cellStyle name="20% - Accent5 2 6 2 2 7" xfId="39106" xr:uid="{00000000-0005-0000-0000-00008A4F0000}"/>
    <cellStyle name="20% - Accent5 2 6 2 3" xfId="3117" xr:uid="{00000000-0005-0000-0000-00008B4F0000}"/>
    <cellStyle name="20% - Accent5 2 6 2 3 2" xfId="11385" xr:uid="{00000000-0005-0000-0000-00008C4F0000}"/>
    <cellStyle name="20% - Accent5 2 6 2 3 2 2" xfId="24544" xr:uid="{00000000-0005-0000-0000-00008D4F0000}"/>
    <cellStyle name="20% - Accent5 2 6 2 3 2 2 2" xfId="61882" xr:uid="{00000000-0005-0000-0000-00008E4F0000}"/>
    <cellStyle name="20% - Accent5 2 6 2 3 2 3" xfId="48723" xr:uid="{00000000-0005-0000-0000-00008F4F0000}"/>
    <cellStyle name="20% - Accent5 2 6 2 3 3" xfId="6662" xr:uid="{00000000-0005-0000-0000-0000904F0000}"/>
    <cellStyle name="20% - Accent5 2 6 2 3 3 2" xfId="19821" xr:uid="{00000000-0005-0000-0000-0000914F0000}"/>
    <cellStyle name="20% - Accent5 2 6 2 3 3 2 2" xfId="57159" xr:uid="{00000000-0005-0000-0000-0000924F0000}"/>
    <cellStyle name="20% - Accent5 2 6 2 3 3 3" xfId="44000" xr:uid="{00000000-0005-0000-0000-0000934F0000}"/>
    <cellStyle name="20% - Accent5 2 6 2 3 4" xfId="16278" xr:uid="{00000000-0005-0000-0000-0000944F0000}"/>
    <cellStyle name="20% - Accent5 2 6 2 3 4 2" xfId="53616" xr:uid="{00000000-0005-0000-0000-0000954F0000}"/>
    <cellStyle name="20% - Accent5 2 6 2 3 5" xfId="32671" xr:uid="{00000000-0005-0000-0000-0000964F0000}"/>
    <cellStyle name="20% - Accent5 2 6 2 3 6" xfId="40455" xr:uid="{00000000-0005-0000-0000-0000974F0000}"/>
    <cellStyle name="20% - Accent5 2 6 2 4" xfId="9025" xr:uid="{00000000-0005-0000-0000-0000984F0000}"/>
    <cellStyle name="20% - Accent5 2 6 2 4 2" xfId="22184" xr:uid="{00000000-0005-0000-0000-0000994F0000}"/>
    <cellStyle name="20% - Accent5 2 6 2 4 2 2" xfId="59522" xr:uid="{00000000-0005-0000-0000-00009A4F0000}"/>
    <cellStyle name="20% - Accent5 2 6 2 4 3" xfId="35383" xr:uid="{00000000-0005-0000-0000-00009B4F0000}"/>
    <cellStyle name="20% - Accent5 2 6 2 4 4" xfId="46363" xr:uid="{00000000-0005-0000-0000-00009C4F0000}"/>
    <cellStyle name="20% - Accent5 2 6 2 5" xfId="4302" xr:uid="{00000000-0005-0000-0000-00009D4F0000}"/>
    <cellStyle name="20% - Accent5 2 6 2 5 2" xfId="17461" xr:uid="{00000000-0005-0000-0000-00009E4F0000}"/>
    <cellStyle name="20% - Accent5 2 6 2 5 2 2" xfId="54799" xr:uid="{00000000-0005-0000-0000-00009F4F0000}"/>
    <cellStyle name="20% - Accent5 2 6 2 5 3" xfId="29959" xr:uid="{00000000-0005-0000-0000-0000A04F0000}"/>
    <cellStyle name="20% - Accent5 2 6 2 5 4" xfId="41640" xr:uid="{00000000-0005-0000-0000-0000A14F0000}"/>
    <cellStyle name="20% - Accent5 2 6 2 6" xfId="13749" xr:uid="{00000000-0005-0000-0000-0000A24F0000}"/>
    <cellStyle name="20% - Accent5 2 6 2 6 2" xfId="51087" xr:uid="{00000000-0005-0000-0000-0000A34F0000}"/>
    <cellStyle name="20% - Accent5 2 6 2 7" xfId="27077" xr:uid="{00000000-0005-0000-0000-0000A44F0000}"/>
    <cellStyle name="20% - Accent5 2 6 2 8" xfId="37926" xr:uid="{00000000-0005-0000-0000-0000A54F0000}"/>
    <cellStyle name="20% - Accent5 2 6 3" xfId="1347" xr:uid="{00000000-0005-0000-0000-0000A64F0000}"/>
    <cellStyle name="20% - Accent5 2 6 3 2" xfId="7421" xr:uid="{00000000-0005-0000-0000-0000A74F0000}"/>
    <cellStyle name="20% - Accent5 2 6 3 2 2" xfId="12144" xr:uid="{00000000-0005-0000-0000-0000A84F0000}"/>
    <cellStyle name="20% - Accent5 2 6 3 2 2 2" xfId="25303" xr:uid="{00000000-0005-0000-0000-0000A94F0000}"/>
    <cellStyle name="20% - Accent5 2 6 3 2 2 2 2" xfId="62641" xr:uid="{00000000-0005-0000-0000-0000AA4F0000}"/>
    <cellStyle name="20% - Accent5 2 6 3 2 2 3" xfId="49482" xr:uid="{00000000-0005-0000-0000-0000AB4F0000}"/>
    <cellStyle name="20% - Accent5 2 6 3 2 3" xfId="20580" xr:uid="{00000000-0005-0000-0000-0000AC4F0000}"/>
    <cellStyle name="20% - Accent5 2 6 3 2 3 2" xfId="57918" xr:uid="{00000000-0005-0000-0000-0000AD4F0000}"/>
    <cellStyle name="20% - Accent5 2 6 3 2 4" xfId="33599" xr:uid="{00000000-0005-0000-0000-0000AE4F0000}"/>
    <cellStyle name="20% - Accent5 2 6 3 2 5" xfId="44759" xr:uid="{00000000-0005-0000-0000-0000AF4F0000}"/>
    <cellStyle name="20% - Accent5 2 6 3 3" xfId="9784" xr:uid="{00000000-0005-0000-0000-0000B04F0000}"/>
    <cellStyle name="20% - Accent5 2 6 3 3 2" xfId="22943" xr:uid="{00000000-0005-0000-0000-0000B14F0000}"/>
    <cellStyle name="20% - Accent5 2 6 3 3 2 2" xfId="60281" xr:uid="{00000000-0005-0000-0000-0000B24F0000}"/>
    <cellStyle name="20% - Accent5 2 6 3 3 3" xfId="36311" xr:uid="{00000000-0005-0000-0000-0000B34F0000}"/>
    <cellStyle name="20% - Accent5 2 6 3 3 4" xfId="47122" xr:uid="{00000000-0005-0000-0000-0000B44F0000}"/>
    <cellStyle name="20% - Accent5 2 6 3 4" xfId="5061" xr:uid="{00000000-0005-0000-0000-0000B54F0000}"/>
    <cellStyle name="20% - Accent5 2 6 3 4 2" xfId="18220" xr:uid="{00000000-0005-0000-0000-0000B64F0000}"/>
    <cellStyle name="20% - Accent5 2 6 3 4 2 2" xfId="55558" xr:uid="{00000000-0005-0000-0000-0000B74F0000}"/>
    <cellStyle name="20% - Accent5 2 6 3 4 3" xfId="30887" xr:uid="{00000000-0005-0000-0000-0000B84F0000}"/>
    <cellStyle name="20% - Accent5 2 6 3 4 4" xfId="42399" xr:uid="{00000000-0005-0000-0000-0000B94F0000}"/>
    <cellStyle name="20% - Accent5 2 6 3 5" xfId="14508" xr:uid="{00000000-0005-0000-0000-0000BA4F0000}"/>
    <cellStyle name="20% - Accent5 2 6 3 5 2" xfId="51846" xr:uid="{00000000-0005-0000-0000-0000BB4F0000}"/>
    <cellStyle name="20% - Accent5 2 6 3 6" xfId="28005" xr:uid="{00000000-0005-0000-0000-0000BC4F0000}"/>
    <cellStyle name="20% - Accent5 2 6 3 7" xfId="38685" xr:uid="{00000000-0005-0000-0000-0000BD4F0000}"/>
    <cellStyle name="20% - Accent5 2 6 4" xfId="2696" xr:uid="{00000000-0005-0000-0000-0000BE4F0000}"/>
    <cellStyle name="20% - Accent5 2 6 4 2" xfId="10964" xr:uid="{00000000-0005-0000-0000-0000BF4F0000}"/>
    <cellStyle name="20% - Accent5 2 6 4 2 2" xfId="24123" xr:uid="{00000000-0005-0000-0000-0000C04F0000}"/>
    <cellStyle name="20% - Accent5 2 6 4 2 2 2" xfId="61461" xr:uid="{00000000-0005-0000-0000-0000C14F0000}"/>
    <cellStyle name="20% - Accent5 2 6 4 2 3" xfId="48302" xr:uid="{00000000-0005-0000-0000-0000C24F0000}"/>
    <cellStyle name="20% - Accent5 2 6 4 3" xfId="6241" xr:uid="{00000000-0005-0000-0000-0000C34F0000}"/>
    <cellStyle name="20% - Accent5 2 6 4 3 2" xfId="19400" xr:uid="{00000000-0005-0000-0000-0000C44F0000}"/>
    <cellStyle name="20% - Accent5 2 6 4 3 2 2" xfId="56738" xr:uid="{00000000-0005-0000-0000-0000C54F0000}"/>
    <cellStyle name="20% - Accent5 2 6 4 3 3" xfId="43579" xr:uid="{00000000-0005-0000-0000-0000C64F0000}"/>
    <cellStyle name="20% - Accent5 2 6 4 4" xfId="15857" xr:uid="{00000000-0005-0000-0000-0000C74F0000}"/>
    <cellStyle name="20% - Accent5 2 6 4 4 2" xfId="53195" xr:uid="{00000000-0005-0000-0000-0000C84F0000}"/>
    <cellStyle name="20% - Accent5 2 6 4 5" xfId="32250" xr:uid="{00000000-0005-0000-0000-0000C94F0000}"/>
    <cellStyle name="20% - Accent5 2 6 4 6" xfId="40034" xr:uid="{00000000-0005-0000-0000-0000CA4F0000}"/>
    <cellStyle name="20% - Accent5 2 6 5" xfId="8604" xr:uid="{00000000-0005-0000-0000-0000CB4F0000}"/>
    <cellStyle name="20% - Accent5 2 6 5 2" xfId="21763" xr:uid="{00000000-0005-0000-0000-0000CC4F0000}"/>
    <cellStyle name="20% - Accent5 2 6 5 2 2" xfId="59101" xr:uid="{00000000-0005-0000-0000-0000CD4F0000}"/>
    <cellStyle name="20% - Accent5 2 6 5 3" xfId="34962" xr:uid="{00000000-0005-0000-0000-0000CE4F0000}"/>
    <cellStyle name="20% - Accent5 2 6 5 4" xfId="45942" xr:uid="{00000000-0005-0000-0000-0000CF4F0000}"/>
    <cellStyle name="20% - Accent5 2 6 6" xfId="3881" xr:uid="{00000000-0005-0000-0000-0000D04F0000}"/>
    <cellStyle name="20% - Accent5 2 6 6 2" xfId="17040" xr:uid="{00000000-0005-0000-0000-0000D14F0000}"/>
    <cellStyle name="20% - Accent5 2 6 6 2 2" xfId="54378" xr:uid="{00000000-0005-0000-0000-0000D24F0000}"/>
    <cellStyle name="20% - Accent5 2 6 6 3" xfId="29538" xr:uid="{00000000-0005-0000-0000-0000D34F0000}"/>
    <cellStyle name="20% - Accent5 2 6 6 4" xfId="41219" xr:uid="{00000000-0005-0000-0000-0000D44F0000}"/>
    <cellStyle name="20% - Accent5 2 6 7" xfId="13328" xr:uid="{00000000-0005-0000-0000-0000D54F0000}"/>
    <cellStyle name="20% - Accent5 2 6 7 2" xfId="50666" xr:uid="{00000000-0005-0000-0000-0000D64F0000}"/>
    <cellStyle name="20% - Accent5 2 6 8" xfId="26656" xr:uid="{00000000-0005-0000-0000-0000D74F0000}"/>
    <cellStyle name="20% - Accent5 2 6 9" xfId="37505" xr:uid="{00000000-0005-0000-0000-0000D84F0000}"/>
    <cellStyle name="20% - Accent5 2 7" xfId="474" xr:uid="{00000000-0005-0000-0000-0000D94F0000}"/>
    <cellStyle name="20% - Accent5 2 7 2" xfId="1656" xr:uid="{00000000-0005-0000-0000-0000DA4F0000}"/>
    <cellStyle name="20% - Accent5 2 7 2 2" xfId="7730" xr:uid="{00000000-0005-0000-0000-0000DB4F0000}"/>
    <cellStyle name="20% - Accent5 2 7 2 2 2" xfId="12453" xr:uid="{00000000-0005-0000-0000-0000DC4F0000}"/>
    <cellStyle name="20% - Accent5 2 7 2 2 2 2" xfId="25612" xr:uid="{00000000-0005-0000-0000-0000DD4F0000}"/>
    <cellStyle name="20% - Accent5 2 7 2 2 2 2 2" xfId="62950" xr:uid="{00000000-0005-0000-0000-0000DE4F0000}"/>
    <cellStyle name="20% - Accent5 2 7 2 2 2 3" xfId="49791" xr:uid="{00000000-0005-0000-0000-0000DF4F0000}"/>
    <cellStyle name="20% - Accent5 2 7 2 2 3" xfId="20889" xr:uid="{00000000-0005-0000-0000-0000E04F0000}"/>
    <cellStyle name="20% - Accent5 2 7 2 2 3 2" xfId="58227" xr:uid="{00000000-0005-0000-0000-0000E14F0000}"/>
    <cellStyle name="20% - Accent5 2 7 2 2 4" xfId="33908" xr:uid="{00000000-0005-0000-0000-0000E24F0000}"/>
    <cellStyle name="20% - Accent5 2 7 2 2 5" xfId="45068" xr:uid="{00000000-0005-0000-0000-0000E34F0000}"/>
    <cellStyle name="20% - Accent5 2 7 2 3" xfId="10093" xr:uid="{00000000-0005-0000-0000-0000E44F0000}"/>
    <cellStyle name="20% - Accent5 2 7 2 3 2" xfId="23252" xr:uid="{00000000-0005-0000-0000-0000E54F0000}"/>
    <cellStyle name="20% - Accent5 2 7 2 3 2 2" xfId="60590" xr:uid="{00000000-0005-0000-0000-0000E64F0000}"/>
    <cellStyle name="20% - Accent5 2 7 2 3 3" xfId="36620" xr:uid="{00000000-0005-0000-0000-0000E74F0000}"/>
    <cellStyle name="20% - Accent5 2 7 2 3 4" xfId="47431" xr:uid="{00000000-0005-0000-0000-0000E84F0000}"/>
    <cellStyle name="20% - Accent5 2 7 2 4" xfId="5370" xr:uid="{00000000-0005-0000-0000-0000E94F0000}"/>
    <cellStyle name="20% - Accent5 2 7 2 4 2" xfId="18529" xr:uid="{00000000-0005-0000-0000-0000EA4F0000}"/>
    <cellStyle name="20% - Accent5 2 7 2 4 2 2" xfId="55867" xr:uid="{00000000-0005-0000-0000-0000EB4F0000}"/>
    <cellStyle name="20% - Accent5 2 7 2 4 3" xfId="31196" xr:uid="{00000000-0005-0000-0000-0000EC4F0000}"/>
    <cellStyle name="20% - Accent5 2 7 2 4 4" xfId="42708" xr:uid="{00000000-0005-0000-0000-0000ED4F0000}"/>
    <cellStyle name="20% - Accent5 2 7 2 5" xfId="14817" xr:uid="{00000000-0005-0000-0000-0000EE4F0000}"/>
    <cellStyle name="20% - Accent5 2 7 2 5 2" xfId="52155" xr:uid="{00000000-0005-0000-0000-0000EF4F0000}"/>
    <cellStyle name="20% - Accent5 2 7 2 6" xfId="28314" xr:uid="{00000000-0005-0000-0000-0000F04F0000}"/>
    <cellStyle name="20% - Accent5 2 7 2 7" xfId="38994" xr:uid="{00000000-0005-0000-0000-0000F14F0000}"/>
    <cellStyle name="20% - Accent5 2 7 3" xfId="3005" xr:uid="{00000000-0005-0000-0000-0000F24F0000}"/>
    <cellStyle name="20% - Accent5 2 7 3 2" xfId="11273" xr:uid="{00000000-0005-0000-0000-0000F34F0000}"/>
    <cellStyle name="20% - Accent5 2 7 3 2 2" xfId="24432" xr:uid="{00000000-0005-0000-0000-0000F44F0000}"/>
    <cellStyle name="20% - Accent5 2 7 3 2 2 2" xfId="61770" xr:uid="{00000000-0005-0000-0000-0000F54F0000}"/>
    <cellStyle name="20% - Accent5 2 7 3 2 3" xfId="48611" xr:uid="{00000000-0005-0000-0000-0000F64F0000}"/>
    <cellStyle name="20% - Accent5 2 7 3 3" xfId="6550" xr:uid="{00000000-0005-0000-0000-0000F74F0000}"/>
    <cellStyle name="20% - Accent5 2 7 3 3 2" xfId="19709" xr:uid="{00000000-0005-0000-0000-0000F84F0000}"/>
    <cellStyle name="20% - Accent5 2 7 3 3 2 2" xfId="57047" xr:uid="{00000000-0005-0000-0000-0000F94F0000}"/>
    <cellStyle name="20% - Accent5 2 7 3 3 3" xfId="43888" xr:uid="{00000000-0005-0000-0000-0000FA4F0000}"/>
    <cellStyle name="20% - Accent5 2 7 3 4" xfId="16166" xr:uid="{00000000-0005-0000-0000-0000FB4F0000}"/>
    <cellStyle name="20% - Accent5 2 7 3 4 2" xfId="53504" xr:uid="{00000000-0005-0000-0000-0000FC4F0000}"/>
    <cellStyle name="20% - Accent5 2 7 3 5" xfId="32559" xr:uid="{00000000-0005-0000-0000-0000FD4F0000}"/>
    <cellStyle name="20% - Accent5 2 7 3 6" xfId="40343" xr:uid="{00000000-0005-0000-0000-0000FE4F0000}"/>
    <cellStyle name="20% - Accent5 2 7 4" xfId="8913" xr:uid="{00000000-0005-0000-0000-0000FF4F0000}"/>
    <cellStyle name="20% - Accent5 2 7 4 2" xfId="22072" xr:uid="{00000000-0005-0000-0000-000000500000}"/>
    <cellStyle name="20% - Accent5 2 7 4 2 2" xfId="59410" xr:uid="{00000000-0005-0000-0000-000001500000}"/>
    <cellStyle name="20% - Accent5 2 7 4 3" xfId="35271" xr:uid="{00000000-0005-0000-0000-000002500000}"/>
    <cellStyle name="20% - Accent5 2 7 4 4" xfId="46251" xr:uid="{00000000-0005-0000-0000-000003500000}"/>
    <cellStyle name="20% - Accent5 2 7 5" xfId="4190" xr:uid="{00000000-0005-0000-0000-000004500000}"/>
    <cellStyle name="20% - Accent5 2 7 5 2" xfId="17349" xr:uid="{00000000-0005-0000-0000-000005500000}"/>
    <cellStyle name="20% - Accent5 2 7 5 2 2" xfId="54687" xr:uid="{00000000-0005-0000-0000-000006500000}"/>
    <cellStyle name="20% - Accent5 2 7 5 3" xfId="29847" xr:uid="{00000000-0005-0000-0000-000007500000}"/>
    <cellStyle name="20% - Accent5 2 7 5 4" xfId="41528" xr:uid="{00000000-0005-0000-0000-000008500000}"/>
    <cellStyle name="20% - Accent5 2 7 6" xfId="13637" xr:uid="{00000000-0005-0000-0000-000009500000}"/>
    <cellStyle name="20% - Accent5 2 7 6 2" xfId="50975" xr:uid="{00000000-0005-0000-0000-00000A500000}"/>
    <cellStyle name="20% - Accent5 2 7 7" xfId="26965" xr:uid="{00000000-0005-0000-0000-00000B500000}"/>
    <cellStyle name="20% - Accent5 2 7 8" xfId="37814" xr:uid="{00000000-0005-0000-0000-00000C500000}"/>
    <cellStyle name="20% - Accent5 2 8" xfId="305" xr:uid="{00000000-0005-0000-0000-00000D500000}"/>
    <cellStyle name="20% - Accent5 2 8 2" xfId="1487" xr:uid="{00000000-0005-0000-0000-00000E500000}"/>
    <cellStyle name="20% - Accent5 2 8 2 2" xfId="7561" xr:uid="{00000000-0005-0000-0000-00000F500000}"/>
    <cellStyle name="20% - Accent5 2 8 2 2 2" xfId="12284" xr:uid="{00000000-0005-0000-0000-000010500000}"/>
    <cellStyle name="20% - Accent5 2 8 2 2 2 2" xfId="25443" xr:uid="{00000000-0005-0000-0000-000011500000}"/>
    <cellStyle name="20% - Accent5 2 8 2 2 2 2 2" xfId="62781" xr:uid="{00000000-0005-0000-0000-000012500000}"/>
    <cellStyle name="20% - Accent5 2 8 2 2 2 3" xfId="49622" xr:uid="{00000000-0005-0000-0000-000013500000}"/>
    <cellStyle name="20% - Accent5 2 8 2 2 3" xfId="20720" xr:uid="{00000000-0005-0000-0000-000014500000}"/>
    <cellStyle name="20% - Accent5 2 8 2 2 3 2" xfId="58058" xr:uid="{00000000-0005-0000-0000-000015500000}"/>
    <cellStyle name="20% - Accent5 2 8 2 2 4" xfId="33739" xr:uid="{00000000-0005-0000-0000-000016500000}"/>
    <cellStyle name="20% - Accent5 2 8 2 2 5" xfId="44899" xr:uid="{00000000-0005-0000-0000-000017500000}"/>
    <cellStyle name="20% - Accent5 2 8 2 3" xfId="9924" xr:uid="{00000000-0005-0000-0000-000018500000}"/>
    <cellStyle name="20% - Accent5 2 8 2 3 2" xfId="23083" xr:uid="{00000000-0005-0000-0000-000019500000}"/>
    <cellStyle name="20% - Accent5 2 8 2 3 2 2" xfId="60421" xr:uid="{00000000-0005-0000-0000-00001A500000}"/>
    <cellStyle name="20% - Accent5 2 8 2 3 3" xfId="36451" xr:uid="{00000000-0005-0000-0000-00001B500000}"/>
    <cellStyle name="20% - Accent5 2 8 2 3 4" xfId="47262" xr:uid="{00000000-0005-0000-0000-00001C500000}"/>
    <cellStyle name="20% - Accent5 2 8 2 4" xfId="5201" xr:uid="{00000000-0005-0000-0000-00001D500000}"/>
    <cellStyle name="20% - Accent5 2 8 2 4 2" xfId="18360" xr:uid="{00000000-0005-0000-0000-00001E500000}"/>
    <cellStyle name="20% - Accent5 2 8 2 4 2 2" xfId="55698" xr:uid="{00000000-0005-0000-0000-00001F500000}"/>
    <cellStyle name="20% - Accent5 2 8 2 4 3" xfId="31027" xr:uid="{00000000-0005-0000-0000-000020500000}"/>
    <cellStyle name="20% - Accent5 2 8 2 4 4" xfId="42539" xr:uid="{00000000-0005-0000-0000-000021500000}"/>
    <cellStyle name="20% - Accent5 2 8 2 5" xfId="14648" xr:uid="{00000000-0005-0000-0000-000022500000}"/>
    <cellStyle name="20% - Accent5 2 8 2 5 2" xfId="51986" xr:uid="{00000000-0005-0000-0000-000023500000}"/>
    <cellStyle name="20% - Accent5 2 8 2 6" xfId="28145" xr:uid="{00000000-0005-0000-0000-000024500000}"/>
    <cellStyle name="20% - Accent5 2 8 2 7" xfId="38825" xr:uid="{00000000-0005-0000-0000-000025500000}"/>
    <cellStyle name="20% - Accent5 2 8 3" xfId="2836" xr:uid="{00000000-0005-0000-0000-000026500000}"/>
    <cellStyle name="20% - Accent5 2 8 3 2" xfId="11104" xr:uid="{00000000-0005-0000-0000-000027500000}"/>
    <cellStyle name="20% - Accent5 2 8 3 2 2" xfId="24263" xr:uid="{00000000-0005-0000-0000-000028500000}"/>
    <cellStyle name="20% - Accent5 2 8 3 2 2 2" xfId="61601" xr:uid="{00000000-0005-0000-0000-000029500000}"/>
    <cellStyle name="20% - Accent5 2 8 3 2 3" xfId="48442" xr:uid="{00000000-0005-0000-0000-00002A500000}"/>
    <cellStyle name="20% - Accent5 2 8 3 3" xfId="6381" xr:uid="{00000000-0005-0000-0000-00002B500000}"/>
    <cellStyle name="20% - Accent5 2 8 3 3 2" xfId="19540" xr:uid="{00000000-0005-0000-0000-00002C500000}"/>
    <cellStyle name="20% - Accent5 2 8 3 3 2 2" xfId="56878" xr:uid="{00000000-0005-0000-0000-00002D500000}"/>
    <cellStyle name="20% - Accent5 2 8 3 3 3" xfId="43719" xr:uid="{00000000-0005-0000-0000-00002E500000}"/>
    <cellStyle name="20% - Accent5 2 8 3 4" xfId="15997" xr:uid="{00000000-0005-0000-0000-00002F500000}"/>
    <cellStyle name="20% - Accent5 2 8 3 4 2" xfId="53335" xr:uid="{00000000-0005-0000-0000-000030500000}"/>
    <cellStyle name="20% - Accent5 2 8 3 5" xfId="32390" xr:uid="{00000000-0005-0000-0000-000031500000}"/>
    <cellStyle name="20% - Accent5 2 8 3 6" xfId="40174" xr:uid="{00000000-0005-0000-0000-000032500000}"/>
    <cellStyle name="20% - Accent5 2 8 4" xfId="8744" xr:uid="{00000000-0005-0000-0000-000033500000}"/>
    <cellStyle name="20% - Accent5 2 8 4 2" xfId="21903" xr:uid="{00000000-0005-0000-0000-000034500000}"/>
    <cellStyle name="20% - Accent5 2 8 4 2 2" xfId="59241" xr:uid="{00000000-0005-0000-0000-000035500000}"/>
    <cellStyle name="20% - Accent5 2 8 4 3" xfId="35102" xr:uid="{00000000-0005-0000-0000-000036500000}"/>
    <cellStyle name="20% - Accent5 2 8 4 4" xfId="46082" xr:uid="{00000000-0005-0000-0000-000037500000}"/>
    <cellStyle name="20% - Accent5 2 8 5" xfId="4021" xr:uid="{00000000-0005-0000-0000-000038500000}"/>
    <cellStyle name="20% - Accent5 2 8 5 2" xfId="17180" xr:uid="{00000000-0005-0000-0000-000039500000}"/>
    <cellStyle name="20% - Accent5 2 8 5 2 2" xfId="54518" xr:uid="{00000000-0005-0000-0000-00003A500000}"/>
    <cellStyle name="20% - Accent5 2 8 5 3" xfId="29678" xr:uid="{00000000-0005-0000-0000-00003B500000}"/>
    <cellStyle name="20% - Accent5 2 8 5 4" xfId="41359" xr:uid="{00000000-0005-0000-0000-00003C500000}"/>
    <cellStyle name="20% - Accent5 2 8 6" xfId="13468" xr:uid="{00000000-0005-0000-0000-00003D500000}"/>
    <cellStyle name="20% - Accent5 2 8 6 2" xfId="50806" xr:uid="{00000000-0005-0000-0000-00003E500000}"/>
    <cellStyle name="20% - Accent5 2 8 7" xfId="26796" xr:uid="{00000000-0005-0000-0000-00003F500000}"/>
    <cellStyle name="20% - Accent5 2 8 8" xfId="37645" xr:uid="{00000000-0005-0000-0000-000040500000}"/>
    <cellStyle name="20% - Accent5 2 9" xfId="726" xr:uid="{00000000-0005-0000-0000-000041500000}"/>
    <cellStyle name="20% - Accent5 2 9 2" xfId="1908" xr:uid="{00000000-0005-0000-0000-000042500000}"/>
    <cellStyle name="20% - Accent5 2 9 2 2" xfId="7982" xr:uid="{00000000-0005-0000-0000-000043500000}"/>
    <cellStyle name="20% - Accent5 2 9 2 2 2" xfId="12705" xr:uid="{00000000-0005-0000-0000-000044500000}"/>
    <cellStyle name="20% - Accent5 2 9 2 2 2 2" xfId="25864" xr:uid="{00000000-0005-0000-0000-000045500000}"/>
    <cellStyle name="20% - Accent5 2 9 2 2 2 2 2" xfId="63202" xr:uid="{00000000-0005-0000-0000-000046500000}"/>
    <cellStyle name="20% - Accent5 2 9 2 2 2 3" xfId="50043" xr:uid="{00000000-0005-0000-0000-000047500000}"/>
    <cellStyle name="20% - Accent5 2 9 2 2 3" xfId="21141" xr:uid="{00000000-0005-0000-0000-000048500000}"/>
    <cellStyle name="20% - Accent5 2 9 2 2 3 2" xfId="58479" xr:uid="{00000000-0005-0000-0000-000049500000}"/>
    <cellStyle name="20% - Accent5 2 9 2 2 4" xfId="34160" xr:uid="{00000000-0005-0000-0000-00004A500000}"/>
    <cellStyle name="20% - Accent5 2 9 2 2 5" xfId="45320" xr:uid="{00000000-0005-0000-0000-00004B500000}"/>
    <cellStyle name="20% - Accent5 2 9 2 3" xfId="10345" xr:uid="{00000000-0005-0000-0000-00004C500000}"/>
    <cellStyle name="20% - Accent5 2 9 2 3 2" xfId="23504" xr:uid="{00000000-0005-0000-0000-00004D500000}"/>
    <cellStyle name="20% - Accent5 2 9 2 3 2 2" xfId="60842" xr:uid="{00000000-0005-0000-0000-00004E500000}"/>
    <cellStyle name="20% - Accent5 2 9 2 3 3" xfId="36872" xr:uid="{00000000-0005-0000-0000-00004F500000}"/>
    <cellStyle name="20% - Accent5 2 9 2 3 4" xfId="47683" xr:uid="{00000000-0005-0000-0000-000050500000}"/>
    <cellStyle name="20% - Accent5 2 9 2 4" xfId="5622" xr:uid="{00000000-0005-0000-0000-000051500000}"/>
    <cellStyle name="20% - Accent5 2 9 2 4 2" xfId="18781" xr:uid="{00000000-0005-0000-0000-000052500000}"/>
    <cellStyle name="20% - Accent5 2 9 2 4 2 2" xfId="56119" xr:uid="{00000000-0005-0000-0000-000053500000}"/>
    <cellStyle name="20% - Accent5 2 9 2 4 3" xfId="31448" xr:uid="{00000000-0005-0000-0000-000054500000}"/>
    <cellStyle name="20% - Accent5 2 9 2 4 4" xfId="42960" xr:uid="{00000000-0005-0000-0000-000055500000}"/>
    <cellStyle name="20% - Accent5 2 9 2 5" xfId="15069" xr:uid="{00000000-0005-0000-0000-000056500000}"/>
    <cellStyle name="20% - Accent5 2 9 2 5 2" xfId="52407" xr:uid="{00000000-0005-0000-0000-000057500000}"/>
    <cellStyle name="20% - Accent5 2 9 2 6" xfId="28566" xr:uid="{00000000-0005-0000-0000-000058500000}"/>
    <cellStyle name="20% - Accent5 2 9 2 7" xfId="39246" xr:uid="{00000000-0005-0000-0000-000059500000}"/>
    <cellStyle name="20% - Accent5 2 9 3" xfId="3257" xr:uid="{00000000-0005-0000-0000-00005A500000}"/>
    <cellStyle name="20% - Accent5 2 9 3 2" xfId="11525" xr:uid="{00000000-0005-0000-0000-00005B500000}"/>
    <cellStyle name="20% - Accent5 2 9 3 2 2" xfId="24684" xr:uid="{00000000-0005-0000-0000-00005C500000}"/>
    <cellStyle name="20% - Accent5 2 9 3 2 2 2" xfId="62022" xr:uid="{00000000-0005-0000-0000-00005D500000}"/>
    <cellStyle name="20% - Accent5 2 9 3 2 3" xfId="48863" xr:uid="{00000000-0005-0000-0000-00005E500000}"/>
    <cellStyle name="20% - Accent5 2 9 3 3" xfId="6802" xr:uid="{00000000-0005-0000-0000-00005F500000}"/>
    <cellStyle name="20% - Accent5 2 9 3 3 2" xfId="19961" xr:uid="{00000000-0005-0000-0000-000060500000}"/>
    <cellStyle name="20% - Accent5 2 9 3 3 2 2" xfId="57299" xr:uid="{00000000-0005-0000-0000-000061500000}"/>
    <cellStyle name="20% - Accent5 2 9 3 3 3" xfId="44140" xr:uid="{00000000-0005-0000-0000-000062500000}"/>
    <cellStyle name="20% - Accent5 2 9 3 4" xfId="16418" xr:uid="{00000000-0005-0000-0000-000063500000}"/>
    <cellStyle name="20% - Accent5 2 9 3 4 2" xfId="53756" xr:uid="{00000000-0005-0000-0000-000064500000}"/>
    <cellStyle name="20% - Accent5 2 9 3 5" xfId="32811" xr:uid="{00000000-0005-0000-0000-000065500000}"/>
    <cellStyle name="20% - Accent5 2 9 3 6" xfId="40595" xr:uid="{00000000-0005-0000-0000-000066500000}"/>
    <cellStyle name="20% - Accent5 2 9 4" xfId="9165" xr:uid="{00000000-0005-0000-0000-000067500000}"/>
    <cellStyle name="20% - Accent5 2 9 4 2" xfId="22324" xr:uid="{00000000-0005-0000-0000-000068500000}"/>
    <cellStyle name="20% - Accent5 2 9 4 2 2" xfId="59662" xr:uid="{00000000-0005-0000-0000-000069500000}"/>
    <cellStyle name="20% - Accent5 2 9 4 3" xfId="35523" xr:uid="{00000000-0005-0000-0000-00006A500000}"/>
    <cellStyle name="20% - Accent5 2 9 4 4" xfId="46503" xr:uid="{00000000-0005-0000-0000-00006B500000}"/>
    <cellStyle name="20% - Accent5 2 9 5" xfId="4442" xr:uid="{00000000-0005-0000-0000-00006C500000}"/>
    <cellStyle name="20% - Accent5 2 9 5 2" xfId="17601" xr:uid="{00000000-0005-0000-0000-00006D500000}"/>
    <cellStyle name="20% - Accent5 2 9 5 2 2" xfId="54939" xr:uid="{00000000-0005-0000-0000-00006E500000}"/>
    <cellStyle name="20% - Accent5 2 9 5 3" xfId="30099" xr:uid="{00000000-0005-0000-0000-00006F500000}"/>
    <cellStyle name="20% - Accent5 2 9 5 4" xfId="41780" xr:uid="{00000000-0005-0000-0000-000070500000}"/>
    <cellStyle name="20% - Accent5 2 9 6" xfId="13889" xr:uid="{00000000-0005-0000-0000-000071500000}"/>
    <cellStyle name="20% - Accent5 2 9 6 2" xfId="51227" xr:uid="{00000000-0005-0000-0000-000072500000}"/>
    <cellStyle name="20% - Accent5 2 9 7" xfId="27217" xr:uid="{00000000-0005-0000-0000-000073500000}"/>
    <cellStyle name="20% - Accent5 2 9 8" xfId="38066" xr:uid="{00000000-0005-0000-0000-000074500000}"/>
    <cellStyle name="20% - Accent5 20" xfId="26361" xr:uid="{00000000-0005-0000-0000-000075500000}"/>
    <cellStyle name="20% - Accent5 21" xfId="37379" xr:uid="{00000000-0005-0000-0000-000076500000}"/>
    <cellStyle name="20% - Accent5 3" xfId="95" xr:uid="{00000000-0005-0000-0000-000077500000}"/>
    <cellStyle name="20% - Accent5 3 10" xfId="8534" xr:uid="{00000000-0005-0000-0000-000078500000}"/>
    <cellStyle name="20% - Accent5 3 10 2" xfId="21693" xr:uid="{00000000-0005-0000-0000-000079500000}"/>
    <cellStyle name="20% - Accent5 3 10 2 2" xfId="59031" xr:uid="{00000000-0005-0000-0000-00007A500000}"/>
    <cellStyle name="20% - Accent5 3 10 3" xfId="29271" xr:uid="{00000000-0005-0000-0000-00007B500000}"/>
    <cellStyle name="20% - Accent5 3 10 4" xfId="45872" xr:uid="{00000000-0005-0000-0000-00007C500000}"/>
    <cellStyle name="20% - Accent5 3 11" xfId="3811" xr:uid="{00000000-0005-0000-0000-00007D500000}"/>
    <cellStyle name="20% - Accent5 3 11 2" xfId="16970" xr:uid="{00000000-0005-0000-0000-00007E500000}"/>
    <cellStyle name="20% - Accent5 3 11 2 2" xfId="54308" xr:uid="{00000000-0005-0000-0000-00007F500000}"/>
    <cellStyle name="20% - Accent5 3 11 3" xfId="31983" xr:uid="{00000000-0005-0000-0000-000080500000}"/>
    <cellStyle name="20% - Accent5 3 11 4" xfId="41149" xr:uid="{00000000-0005-0000-0000-000081500000}"/>
    <cellStyle name="20% - Accent5 3 12" xfId="13258" xr:uid="{00000000-0005-0000-0000-000082500000}"/>
    <cellStyle name="20% - Accent5 3 12 2" xfId="34695" xr:uid="{00000000-0005-0000-0000-000083500000}"/>
    <cellStyle name="20% - Accent5 3 12 3" xfId="50596" xr:uid="{00000000-0005-0000-0000-000084500000}"/>
    <cellStyle name="20% - Accent5 3 13" xfId="29102" xr:uid="{00000000-0005-0000-0000-000085500000}"/>
    <cellStyle name="20% - Accent5 3 14" xfId="26389" xr:uid="{00000000-0005-0000-0000-000086500000}"/>
    <cellStyle name="20% - Accent5 3 15" xfId="37435" xr:uid="{00000000-0005-0000-0000-000087500000}"/>
    <cellStyle name="20% - Accent5 3 2" xfId="207" xr:uid="{00000000-0005-0000-0000-000088500000}"/>
    <cellStyle name="20% - Accent5 3 2 10" xfId="3923" xr:uid="{00000000-0005-0000-0000-000089500000}"/>
    <cellStyle name="20% - Accent5 3 2 10 2" xfId="17082" xr:uid="{00000000-0005-0000-0000-00008A500000}"/>
    <cellStyle name="20% - Accent5 3 2 10 2 2" xfId="54420" xr:uid="{00000000-0005-0000-0000-00008B500000}"/>
    <cellStyle name="20% - Accent5 3 2 10 3" xfId="32068" xr:uid="{00000000-0005-0000-0000-00008C500000}"/>
    <cellStyle name="20% - Accent5 3 2 10 4" xfId="41261" xr:uid="{00000000-0005-0000-0000-00008D500000}"/>
    <cellStyle name="20% - Accent5 3 2 11" xfId="13370" xr:uid="{00000000-0005-0000-0000-00008E500000}"/>
    <cellStyle name="20% - Accent5 3 2 11 2" xfId="34780" xr:uid="{00000000-0005-0000-0000-00008F500000}"/>
    <cellStyle name="20% - Accent5 3 2 11 3" xfId="50708" xr:uid="{00000000-0005-0000-0000-000090500000}"/>
    <cellStyle name="20% - Accent5 3 2 12" xfId="29187" xr:uid="{00000000-0005-0000-0000-000091500000}"/>
    <cellStyle name="20% - Accent5 3 2 13" xfId="26474" xr:uid="{00000000-0005-0000-0000-000092500000}"/>
    <cellStyle name="20% - Accent5 3 2 14" xfId="37547" xr:uid="{00000000-0005-0000-0000-000093500000}"/>
    <cellStyle name="20% - Accent5 3 2 2" xfId="628" xr:uid="{00000000-0005-0000-0000-000094500000}"/>
    <cellStyle name="20% - Accent5 3 2 2 2" xfId="1810" xr:uid="{00000000-0005-0000-0000-000095500000}"/>
    <cellStyle name="20% - Accent5 3 2 2 2 2" xfId="7884" xr:uid="{00000000-0005-0000-0000-000096500000}"/>
    <cellStyle name="20% - Accent5 3 2 2 2 2 2" xfId="12607" xr:uid="{00000000-0005-0000-0000-000097500000}"/>
    <cellStyle name="20% - Accent5 3 2 2 2 2 2 2" xfId="25766" xr:uid="{00000000-0005-0000-0000-000098500000}"/>
    <cellStyle name="20% - Accent5 3 2 2 2 2 2 2 2" xfId="63104" xr:uid="{00000000-0005-0000-0000-000099500000}"/>
    <cellStyle name="20% - Accent5 3 2 2 2 2 2 3" xfId="49945" xr:uid="{00000000-0005-0000-0000-00009A500000}"/>
    <cellStyle name="20% - Accent5 3 2 2 2 2 3" xfId="21043" xr:uid="{00000000-0005-0000-0000-00009B500000}"/>
    <cellStyle name="20% - Accent5 3 2 2 2 2 3 2" xfId="58381" xr:uid="{00000000-0005-0000-0000-00009C500000}"/>
    <cellStyle name="20% - Accent5 3 2 2 2 2 4" xfId="34062" xr:uid="{00000000-0005-0000-0000-00009D500000}"/>
    <cellStyle name="20% - Accent5 3 2 2 2 2 5" xfId="45222" xr:uid="{00000000-0005-0000-0000-00009E500000}"/>
    <cellStyle name="20% - Accent5 3 2 2 2 3" xfId="10247" xr:uid="{00000000-0005-0000-0000-00009F500000}"/>
    <cellStyle name="20% - Accent5 3 2 2 2 3 2" xfId="23406" xr:uid="{00000000-0005-0000-0000-0000A0500000}"/>
    <cellStyle name="20% - Accent5 3 2 2 2 3 2 2" xfId="60744" xr:uid="{00000000-0005-0000-0000-0000A1500000}"/>
    <cellStyle name="20% - Accent5 3 2 2 2 3 3" xfId="36774" xr:uid="{00000000-0005-0000-0000-0000A2500000}"/>
    <cellStyle name="20% - Accent5 3 2 2 2 3 4" xfId="47585" xr:uid="{00000000-0005-0000-0000-0000A3500000}"/>
    <cellStyle name="20% - Accent5 3 2 2 2 4" xfId="5524" xr:uid="{00000000-0005-0000-0000-0000A4500000}"/>
    <cellStyle name="20% - Accent5 3 2 2 2 4 2" xfId="18683" xr:uid="{00000000-0005-0000-0000-0000A5500000}"/>
    <cellStyle name="20% - Accent5 3 2 2 2 4 2 2" xfId="56021" xr:uid="{00000000-0005-0000-0000-0000A6500000}"/>
    <cellStyle name="20% - Accent5 3 2 2 2 4 3" xfId="31350" xr:uid="{00000000-0005-0000-0000-0000A7500000}"/>
    <cellStyle name="20% - Accent5 3 2 2 2 4 4" xfId="42862" xr:uid="{00000000-0005-0000-0000-0000A8500000}"/>
    <cellStyle name="20% - Accent5 3 2 2 2 5" xfId="14971" xr:uid="{00000000-0005-0000-0000-0000A9500000}"/>
    <cellStyle name="20% - Accent5 3 2 2 2 5 2" xfId="52309" xr:uid="{00000000-0005-0000-0000-0000AA500000}"/>
    <cellStyle name="20% - Accent5 3 2 2 2 6" xfId="28468" xr:uid="{00000000-0005-0000-0000-0000AB500000}"/>
    <cellStyle name="20% - Accent5 3 2 2 2 7" xfId="39148" xr:uid="{00000000-0005-0000-0000-0000AC500000}"/>
    <cellStyle name="20% - Accent5 3 2 2 3" xfId="3159" xr:uid="{00000000-0005-0000-0000-0000AD500000}"/>
    <cellStyle name="20% - Accent5 3 2 2 3 2" xfId="11427" xr:uid="{00000000-0005-0000-0000-0000AE500000}"/>
    <cellStyle name="20% - Accent5 3 2 2 3 2 2" xfId="24586" xr:uid="{00000000-0005-0000-0000-0000AF500000}"/>
    <cellStyle name="20% - Accent5 3 2 2 3 2 2 2" xfId="61924" xr:uid="{00000000-0005-0000-0000-0000B0500000}"/>
    <cellStyle name="20% - Accent5 3 2 2 3 2 3" xfId="48765" xr:uid="{00000000-0005-0000-0000-0000B1500000}"/>
    <cellStyle name="20% - Accent5 3 2 2 3 3" xfId="6704" xr:uid="{00000000-0005-0000-0000-0000B2500000}"/>
    <cellStyle name="20% - Accent5 3 2 2 3 3 2" xfId="19863" xr:uid="{00000000-0005-0000-0000-0000B3500000}"/>
    <cellStyle name="20% - Accent5 3 2 2 3 3 2 2" xfId="57201" xr:uid="{00000000-0005-0000-0000-0000B4500000}"/>
    <cellStyle name="20% - Accent5 3 2 2 3 3 3" xfId="44042" xr:uid="{00000000-0005-0000-0000-0000B5500000}"/>
    <cellStyle name="20% - Accent5 3 2 2 3 4" xfId="16320" xr:uid="{00000000-0005-0000-0000-0000B6500000}"/>
    <cellStyle name="20% - Accent5 3 2 2 3 4 2" xfId="53658" xr:uid="{00000000-0005-0000-0000-0000B7500000}"/>
    <cellStyle name="20% - Accent5 3 2 2 3 5" xfId="32713" xr:uid="{00000000-0005-0000-0000-0000B8500000}"/>
    <cellStyle name="20% - Accent5 3 2 2 3 6" xfId="40497" xr:uid="{00000000-0005-0000-0000-0000B9500000}"/>
    <cellStyle name="20% - Accent5 3 2 2 4" xfId="9067" xr:uid="{00000000-0005-0000-0000-0000BA500000}"/>
    <cellStyle name="20% - Accent5 3 2 2 4 2" xfId="22226" xr:uid="{00000000-0005-0000-0000-0000BB500000}"/>
    <cellStyle name="20% - Accent5 3 2 2 4 2 2" xfId="59564" xr:uid="{00000000-0005-0000-0000-0000BC500000}"/>
    <cellStyle name="20% - Accent5 3 2 2 4 3" xfId="35425" xr:uid="{00000000-0005-0000-0000-0000BD500000}"/>
    <cellStyle name="20% - Accent5 3 2 2 4 4" xfId="46405" xr:uid="{00000000-0005-0000-0000-0000BE500000}"/>
    <cellStyle name="20% - Accent5 3 2 2 5" xfId="4344" xr:uid="{00000000-0005-0000-0000-0000BF500000}"/>
    <cellStyle name="20% - Accent5 3 2 2 5 2" xfId="17503" xr:uid="{00000000-0005-0000-0000-0000C0500000}"/>
    <cellStyle name="20% - Accent5 3 2 2 5 2 2" xfId="54841" xr:uid="{00000000-0005-0000-0000-0000C1500000}"/>
    <cellStyle name="20% - Accent5 3 2 2 5 3" xfId="30001" xr:uid="{00000000-0005-0000-0000-0000C2500000}"/>
    <cellStyle name="20% - Accent5 3 2 2 5 4" xfId="41682" xr:uid="{00000000-0005-0000-0000-0000C3500000}"/>
    <cellStyle name="20% - Accent5 3 2 2 6" xfId="13791" xr:uid="{00000000-0005-0000-0000-0000C4500000}"/>
    <cellStyle name="20% - Accent5 3 2 2 6 2" xfId="51129" xr:uid="{00000000-0005-0000-0000-0000C5500000}"/>
    <cellStyle name="20% - Accent5 3 2 2 7" xfId="27119" xr:uid="{00000000-0005-0000-0000-0000C6500000}"/>
    <cellStyle name="20% - Accent5 3 2 2 8" xfId="37968" xr:uid="{00000000-0005-0000-0000-0000C7500000}"/>
    <cellStyle name="20% - Accent5 3 2 3" xfId="404" xr:uid="{00000000-0005-0000-0000-0000C8500000}"/>
    <cellStyle name="20% - Accent5 3 2 3 2" xfId="1586" xr:uid="{00000000-0005-0000-0000-0000C9500000}"/>
    <cellStyle name="20% - Accent5 3 2 3 2 2" xfId="7660" xr:uid="{00000000-0005-0000-0000-0000CA500000}"/>
    <cellStyle name="20% - Accent5 3 2 3 2 2 2" xfId="12383" xr:uid="{00000000-0005-0000-0000-0000CB500000}"/>
    <cellStyle name="20% - Accent5 3 2 3 2 2 2 2" xfId="25542" xr:uid="{00000000-0005-0000-0000-0000CC500000}"/>
    <cellStyle name="20% - Accent5 3 2 3 2 2 2 2 2" xfId="62880" xr:uid="{00000000-0005-0000-0000-0000CD500000}"/>
    <cellStyle name="20% - Accent5 3 2 3 2 2 2 3" xfId="49721" xr:uid="{00000000-0005-0000-0000-0000CE500000}"/>
    <cellStyle name="20% - Accent5 3 2 3 2 2 3" xfId="20819" xr:uid="{00000000-0005-0000-0000-0000CF500000}"/>
    <cellStyle name="20% - Accent5 3 2 3 2 2 3 2" xfId="58157" xr:uid="{00000000-0005-0000-0000-0000D0500000}"/>
    <cellStyle name="20% - Accent5 3 2 3 2 2 4" xfId="33838" xr:uid="{00000000-0005-0000-0000-0000D1500000}"/>
    <cellStyle name="20% - Accent5 3 2 3 2 2 5" xfId="44998" xr:uid="{00000000-0005-0000-0000-0000D2500000}"/>
    <cellStyle name="20% - Accent5 3 2 3 2 3" xfId="10023" xr:uid="{00000000-0005-0000-0000-0000D3500000}"/>
    <cellStyle name="20% - Accent5 3 2 3 2 3 2" xfId="23182" xr:uid="{00000000-0005-0000-0000-0000D4500000}"/>
    <cellStyle name="20% - Accent5 3 2 3 2 3 2 2" xfId="60520" xr:uid="{00000000-0005-0000-0000-0000D5500000}"/>
    <cellStyle name="20% - Accent5 3 2 3 2 3 3" xfId="36550" xr:uid="{00000000-0005-0000-0000-0000D6500000}"/>
    <cellStyle name="20% - Accent5 3 2 3 2 3 4" xfId="47361" xr:uid="{00000000-0005-0000-0000-0000D7500000}"/>
    <cellStyle name="20% - Accent5 3 2 3 2 4" xfId="5300" xr:uid="{00000000-0005-0000-0000-0000D8500000}"/>
    <cellStyle name="20% - Accent5 3 2 3 2 4 2" xfId="18459" xr:uid="{00000000-0005-0000-0000-0000D9500000}"/>
    <cellStyle name="20% - Accent5 3 2 3 2 4 2 2" xfId="55797" xr:uid="{00000000-0005-0000-0000-0000DA500000}"/>
    <cellStyle name="20% - Accent5 3 2 3 2 4 3" xfId="31126" xr:uid="{00000000-0005-0000-0000-0000DB500000}"/>
    <cellStyle name="20% - Accent5 3 2 3 2 4 4" xfId="42638" xr:uid="{00000000-0005-0000-0000-0000DC500000}"/>
    <cellStyle name="20% - Accent5 3 2 3 2 5" xfId="14747" xr:uid="{00000000-0005-0000-0000-0000DD500000}"/>
    <cellStyle name="20% - Accent5 3 2 3 2 5 2" xfId="52085" xr:uid="{00000000-0005-0000-0000-0000DE500000}"/>
    <cellStyle name="20% - Accent5 3 2 3 2 6" xfId="28244" xr:uid="{00000000-0005-0000-0000-0000DF500000}"/>
    <cellStyle name="20% - Accent5 3 2 3 2 7" xfId="38924" xr:uid="{00000000-0005-0000-0000-0000E0500000}"/>
    <cellStyle name="20% - Accent5 3 2 3 3" xfId="2935" xr:uid="{00000000-0005-0000-0000-0000E1500000}"/>
    <cellStyle name="20% - Accent5 3 2 3 3 2" xfId="11203" xr:uid="{00000000-0005-0000-0000-0000E2500000}"/>
    <cellStyle name="20% - Accent5 3 2 3 3 2 2" xfId="24362" xr:uid="{00000000-0005-0000-0000-0000E3500000}"/>
    <cellStyle name="20% - Accent5 3 2 3 3 2 2 2" xfId="61700" xr:uid="{00000000-0005-0000-0000-0000E4500000}"/>
    <cellStyle name="20% - Accent5 3 2 3 3 2 3" xfId="48541" xr:uid="{00000000-0005-0000-0000-0000E5500000}"/>
    <cellStyle name="20% - Accent5 3 2 3 3 3" xfId="6480" xr:uid="{00000000-0005-0000-0000-0000E6500000}"/>
    <cellStyle name="20% - Accent5 3 2 3 3 3 2" xfId="19639" xr:uid="{00000000-0005-0000-0000-0000E7500000}"/>
    <cellStyle name="20% - Accent5 3 2 3 3 3 2 2" xfId="56977" xr:uid="{00000000-0005-0000-0000-0000E8500000}"/>
    <cellStyle name="20% - Accent5 3 2 3 3 3 3" xfId="43818" xr:uid="{00000000-0005-0000-0000-0000E9500000}"/>
    <cellStyle name="20% - Accent5 3 2 3 3 4" xfId="16096" xr:uid="{00000000-0005-0000-0000-0000EA500000}"/>
    <cellStyle name="20% - Accent5 3 2 3 3 4 2" xfId="53434" xr:uid="{00000000-0005-0000-0000-0000EB500000}"/>
    <cellStyle name="20% - Accent5 3 2 3 3 5" xfId="32489" xr:uid="{00000000-0005-0000-0000-0000EC500000}"/>
    <cellStyle name="20% - Accent5 3 2 3 3 6" xfId="40273" xr:uid="{00000000-0005-0000-0000-0000ED500000}"/>
    <cellStyle name="20% - Accent5 3 2 3 4" xfId="8843" xr:uid="{00000000-0005-0000-0000-0000EE500000}"/>
    <cellStyle name="20% - Accent5 3 2 3 4 2" xfId="22002" xr:uid="{00000000-0005-0000-0000-0000EF500000}"/>
    <cellStyle name="20% - Accent5 3 2 3 4 2 2" xfId="59340" xr:uid="{00000000-0005-0000-0000-0000F0500000}"/>
    <cellStyle name="20% - Accent5 3 2 3 4 3" xfId="35201" xr:uid="{00000000-0005-0000-0000-0000F1500000}"/>
    <cellStyle name="20% - Accent5 3 2 3 4 4" xfId="46181" xr:uid="{00000000-0005-0000-0000-0000F2500000}"/>
    <cellStyle name="20% - Accent5 3 2 3 5" xfId="4120" xr:uid="{00000000-0005-0000-0000-0000F3500000}"/>
    <cellStyle name="20% - Accent5 3 2 3 5 2" xfId="17279" xr:uid="{00000000-0005-0000-0000-0000F4500000}"/>
    <cellStyle name="20% - Accent5 3 2 3 5 2 2" xfId="54617" xr:uid="{00000000-0005-0000-0000-0000F5500000}"/>
    <cellStyle name="20% - Accent5 3 2 3 5 3" xfId="29777" xr:uid="{00000000-0005-0000-0000-0000F6500000}"/>
    <cellStyle name="20% - Accent5 3 2 3 5 4" xfId="41458" xr:uid="{00000000-0005-0000-0000-0000F7500000}"/>
    <cellStyle name="20% - Accent5 3 2 3 6" xfId="13567" xr:uid="{00000000-0005-0000-0000-0000F8500000}"/>
    <cellStyle name="20% - Accent5 3 2 3 6 2" xfId="50905" xr:uid="{00000000-0005-0000-0000-0000F9500000}"/>
    <cellStyle name="20% - Accent5 3 2 3 7" xfId="26895" xr:uid="{00000000-0005-0000-0000-0000FA500000}"/>
    <cellStyle name="20% - Accent5 3 2 3 8" xfId="37744" xr:uid="{00000000-0005-0000-0000-0000FB500000}"/>
    <cellStyle name="20% - Accent5 3 2 4" xfId="825" xr:uid="{00000000-0005-0000-0000-0000FC500000}"/>
    <cellStyle name="20% - Accent5 3 2 4 2" xfId="2007" xr:uid="{00000000-0005-0000-0000-0000FD500000}"/>
    <cellStyle name="20% - Accent5 3 2 4 2 2" xfId="8081" xr:uid="{00000000-0005-0000-0000-0000FE500000}"/>
    <cellStyle name="20% - Accent5 3 2 4 2 2 2" xfId="12804" xr:uid="{00000000-0005-0000-0000-0000FF500000}"/>
    <cellStyle name="20% - Accent5 3 2 4 2 2 2 2" xfId="25963" xr:uid="{00000000-0005-0000-0000-000000510000}"/>
    <cellStyle name="20% - Accent5 3 2 4 2 2 2 2 2" xfId="63301" xr:uid="{00000000-0005-0000-0000-000001510000}"/>
    <cellStyle name="20% - Accent5 3 2 4 2 2 2 3" xfId="50142" xr:uid="{00000000-0005-0000-0000-000002510000}"/>
    <cellStyle name="20% - Accent5 3 2 4 2 2 3" xfId="21240" xr:uid="{00000000-0005-0000-0000-000003510000}"/>
    <cellStyle name="20% - Accent5 3 2 4 2 2 3 2" xfId="58578" xr:uid="{00000000-0005-0000-0000-000004510000}"/>
    <cellStyle name="20% - Accent5 3 2 4 2 2 4" xfId="34259" xr:uid="{00000000-0005-0000-0000-000005510000}"/>
    <cellStyle name="20% - Accent5 3 2 4 2 2 5" xfId="45419" xr:uid="{00000000-0005-0000-0000-000006510000}"/>
    <cellStyle name="20% - Accent5 3 2 4 2 3" xfId="10444" xr:uid="{00000000-0005-0000-0000-000007510000}"/>
    <cellStyle name="20% - Accent5 3 2 4 2 3 2" xfId="23603" xr:uid="{00000000-0005-0000-0000-000008510000}"/>
    <cellStyle name="20% - Accent5 3 2 4 2 3 2 2" xfId="60941" xr:uid="{00000000-0005-0000-0000-000009510000}"/>
    <cellStyle name="20% - Accent5 3 2 4 2 3 3" xfId="36971" xr:uid="{00000000-0005-0000-0000-00000A510000}"/>
    <cellStyle name="20% - Accent5 3 2 4 2 3 4" xfId="47782" xr:uid="{00000000-0005-0000-0000-00000B510000}"/>
    <cellStyle name="20% - Accent5 3 2 4 2 4" xfId="5721" xr:uid="{00000000-0005-0000-0000-00000C510000}"/>
    <cellStyle name="20% - Accent5 3 2 4 2 4 2" xfId="18880" xr:uid="{00000000-0005-0000-0000-00000D510000}"/>
    <cellStyle name="20% - Accent5 3 2 4 2 4 2 2" xfId="56218" xr:uid="{00000000-0005-0000-0000-00000E510000}"/>
    <cellStyle name="20% - Accent5 3 2 4 2 4 3" xfId="31547" xr:uid="{00000000-0005-0000-0000-00000F510000}"/>
    <cellStyle name="20% - Accent5 3 2 4 2 4 4" xfId="43059" xr:uid="{00000000-0005-0000-0000-000010510000}"/>
    <cellStyle name="20% - Accent5 3 2 4 2 5" xfId="15168" xr:uid="{00000000-0005-0000-0000-000011510000}"/>
    <cellStyle name="20% - Accent5 3 2 4 2 5 2" xfId="52506" xr:uid="{00000000-0005-0000-0000-000012510000}"/>
    <cellStyle name="20% - Accent5 3 2 4 2 6" xfId="28665" xr:uid="{00000000-0005-0000-0000-000013510000}"/>
    <cellStyle name="20% - Accent5 3 2 4 2 7" xfId="39345" xr:uid="{00000000-0005-0000-0000-000014510000}"/>
    <cellStyle name="20% - Accent5 3 2 4 3" xfId="3356" xr:uid="{00000000-0005-0000-0000-000015510000}"/>
    <cellStyle name="20% - Accent5 3 2 4 3 2" xfId="11624" xr:uid="{00000000-0005-0000-0000-000016510000}"/>
    <cellStyle name="20% - Accent5 3 2 4 3 2 2" xfId="24783" xr:uid="{00000000-0005-0000-0000-000017510000}"/>
    <cellStyle name="20% - Accent5 3 2 4 3 2 2 2" xfId="62121" xr:uid="{00000000-0005-0000-0000-000018510000}"/>
    <cellStyle name="20% - Accent5 3 2 4 3 2 3" xfId="48962" xr:uid="{00000000-0005-0000-0000-000019510000}"/>
    <cellStyle name="20% - Accent5 3 2 4 3 3" xfId="6901" xr:uid="{00000000-0005-0000-0000-00001A510000}"/>
    <cellStyle name="20% - Accent5 3 2 4 3 3 2" xfId="20060" xr:uid="{00000000-0005-0000-0000-00001B510000}"/>
    <cellStyle name="20% - Accent5 3 2 4 3 3 2 2" xfId="57398" xr:uid="{00000000-0005-0000-0000-00001C510000}"/>
    <cellStyle name="20% - Accent5 3 2 4 3 3 3" xfId="44239" xr:uid="{00000000-0005-0000-0000-00001D510000}"/>
    <cellStyle name="20% - Accent5 3 2 4 3 4" xfId="16517" xr:uid="{00000000-0005-0000-0000-00001E510000}"/>
    <cellStyle name="20% - Accent5 3 2 4 3 4 2" xfId="53855" xr:uid="{00000000-0005-0000-0000-00001F510000}"/>
    <cellStyle name="20% - Accent5 3 2 4 3 5" xfId="32910" xr:uid="{00000000-0005-0000-0000-000020510000}"/>
    <cellStyle name="20% - Accent5 3 2 4 3 6" xfId="40694" xr:uid="{00000000-0005-0000-0000-000021510000}"/>
    <cellStyle name="20% - Accent5 3 2 4 4" xfId="9264" xr:uid="{00000000-0005-0000-0000-000022510000}"/>
    <cellStyle name="20% - Accent5 3 2 4 4 2" xfId="22423" xr:uid="{00000000-0005-0000-0000-000023510000}"/>
    <cellStyle name="20% - Accent5 3 2 4 4 2 2" xfId="59761" xr:uid="{00000000-0005-0000-0000-000024510000}"/>
    <cellStyle name="20% - Accent5 3 2 4 4 3" xfId="35622" xr:uid="{00000000-0005-0000-0000-000025510000}"/>
    <cellStyle name="20% - Accent5 3 2 4 4 4" xfId="46602" xr:uid="{00000000-0005-0000-0000-000026510000}"/>
    <cellStyle name="20% - Accent5 3 2 4 5" xfId="4541" xr:uid="{00000000-0005-0000-0000-000027510000}"/>
    <cellStyle name="20% - Accent5 3 2 4 5 2" xfId="17700" xr:uid="{00000000-0005-0000-0000-000028510000}"/>
    <cellStyle name="20% - Accent5 3 2 4 5 2 2" xfId="55038" xr:uid="{00000000-0005-0000-0000-000029510000}"/>
    <cellStyle name="20% - Accent5 3 2 4 5 3" xfId="30198" xr:uid="{00000000-0005-0000-0000-00002A510000}"/>
    <cellStyle name="20% - Accent5 3 2 4 5 4" xfId="41879" xr:uid="{00000000-0005-0000-0000-00002B510000}"/>
    <cellStyle name="20% - Accent5 3 2 4 6" xfId="13988" xr:uid="{00000000-0005-0000-0000-00002C510000}"/>
    <cellStyle name="20% - Accent5 3 2 4 6 2" xfId="51326" xr:uid="{00000000-0005-0000-0000-00002D510000}"/>
    <cellStyle name="20% - Accent5 3 2 4 7" xfId="27316" xr:uid="{00000000-0005-0000-0000-00002E510000}"/>
    <cellStyle name="20% - Accent5 3 2 4 8" xfId="38165" xr:uid="{00000000-0005-0000-0000-00002F510000}"/>
    <cellStyle name="20% - Accent5 3 2 5" xfId="994" xr:uid="{00000000-0005-0000-0000-000030510000}"/>
    <cellStyle name="20% - Accent5 3 2 5 2" xfId="2176" xr:uid="{00000000-0005-0000-0000-000031510000}"/>
    <cellStyle name="20% - Accent5 3 2 5 2 2" xfId="8250" xr:uid="{00000000-0005-0000-0000-000032510000}"/>
    <cellStyle name="20% - Accent5 3 2 5 2 2 2" xfId="12973" xr:uid="{00000000-0005-0000-0000-000033510000}"/>
    <cellStyle name="20% - Accent5 3 2 5 2 2 2 2" xfId="26132" xr:uid="{00000000-0005-0000-0000-000034510000}"/>
    <cellStyle name="20% - Accent5 3 2 5 2 2 2 2 2" xfId="63470" xr:uid="{00000000-0005-0000-0000-000035510000}"/>
    <cellStyle name="20% - Accent5 3 2 5 2 2 2 3" xfId="50311" xr:uid="{00000000-0005-0000-0000-000036510000}"/>
    <cellStyle name="20% - Accent5 3 2 5 2 2 3" xfId="21409" xr:uid="{00000000-0005-0000-0000-000037510000}"/>
    <cellStyle name="20% - Accent5 3 2 5 2 2 3 2" xfId="58747" xr:uid="{00000000-0005-0000-0000-000038510000}"/>
    <cellStyle name="20% - Accent5 3 2 5 2 2 4" xfId="34428" xr:uid="{00000000-0005-0000-0000-000039510000}"/>
    <cellStyle name="20% - Accent5 3 2 5 2 2 5" xfId="45588" xr:uid="{00000000-0005-0000-0000-00003A510000}"/>
    <cellStyle name="20% - Accent5 3 2 5 2 3" xfId="10613" xr:uid="{00000000-0005-0000-0000-00003B510000}"/>
    <cellStyle name="20% - Accent5 3 2 5 2 3 2" xfId="23772" xr:uid="{00000000-0005-0000-0000-00003C510000}"/>
    <cellStyle name="20% - Accent5 3 2 5 2 3 2 2" xfId="61110" xr:uid="{00000000-0005-0000-0000-00003D510000}"/>
    <cellStyle name="20% - Accent5 3 2 5 2 3 3" xfId="37140" xr:uid="{00000000-0005-0000-0000-00003E510000}"/>
    <cellStyle name="20% - Accent5 3 2 5 2 3 4" xfId="47951" xr:uid="{00000000-0005-0000-0000-00003F510000}"/>
    <cellStyle name="20% - Accent5 3 2 5 2 4" xfId="5890" xr:uid="{00000000-0005-0000-0000-000040510000}"/>
    <cellStyle name="20% - Accent5 3 2 5 2 4 2" xfId="19049" xr:uid="{00000000-0005-0000-0000-000041510000}"/>
    <cellStyle name="20% - Accent5 3 2 5 2 4 2 2" xfId="56387" xr:uid="{00000000-0005-0000-0000-000042510000}"/>
    <cellStyle name="20% - Accent5 3 2 5 2 4 3" xfId="31716" xr:uid="{00000000-0005-0000-0000-000043510000}"/>
    <cellStyle name="20% - Accent5 3 2 5 2 4 4" xfId="43228" xr:uid="{00000000-0005-0000-0000-000044510000}"/>
    <cellStyle name="20% - Accent5 3 2 5 2 5" xfId="15337" xr:uid="{00000000-0005-0000-0000-000045510000}"/>
    <cellStyle name="20% - Accent5 3 2 5 2 5 2" xfId="52675" xr:uid="{00000000-0005-0000-0000-000046510000}"/>
    <cellStyle name="20% - Accent5 3 2 5 2 6" xfId="28834" xr:uid="{00000000-0005-0000-0000-000047510000}"/>
    <cellStyle name="20% - Accent5 3 2 5 2 7" xfId="39514" xr:uid="{00000000-0005-0000-0000-000048510000}"/>
    <cellStyle name="20% - Accent5 3 2 5 3" xfId="3525" xr:uid="{00000000-0005-0000-0000-000049510000}"/>
    <cellStyle name="20% - Accent5 3 2 5 3 2" xfId="11793" xr:uid="{00000000-0005-0000-0000-00004A510000}"/>
    <cellStyle name="20% - Accent5 3 2 5 3 2 2" xfId="24952" xr:uid="{00000000-0005-0000-0000-00004B510000}"/>
    <cellStyle name="20% - Accent5 3 2 5 3 2 2 2" xfId="62290" xr:uid="{00000000-0005-0000-0000-00004C510000}"/>
    <cellStyle name="20% - Accent5 3 2 5 3 2 3" xfId="49131" xr:uid="{00000000-0005-0000-0000-00004D510000}"/>
    <cellStyle name="20% - Accent5 3 2 5 3 3" xfId="7070" xr:uid="{00000000-0005-0000-0000-00004E510000}"/>
    <cellStyle name="20% - Accent5 3 2 5 3 3 2" xfId="20229" xr:uid="{00000000-0005-0000-0000-00004F510000}"/>
    <cellStyle name="20% - Accent5 3 2 5 3 3 2 2" xfId="57567" xr:uid="{00000000-0005-0000-0000-000050510000}"/>
    <cellStyle name="20% - Accent5 3 2 5 3 3 3" xfId="44408" xr:uid="{00000000-0005-0000-0000-000051510000}"/>
    <cellStyle name="20% - Accent5 3 2 5 3 4" xfId="16686" xr:uid="{00000000-0005-0000-0000-000052510000}"/>
    <cellStyle name="20% - Accent5 3 2 5 3 4 2" xfId="54024" xr:uid="{00000000-0005-0000-0000-000053510000}"/>
    <cellStyle name="20% - Accent5 3 2 5 3 5" xfId="33079" xr:uid="{00000000-0005-0000-0000-000054510000}"/>
    <cellStyle name="20% - Accent5 3 2 5 3 6" xfId="40863" xr:uid="{00000000-0005-0000-0000-000055510000}"/>
    <cellStyle name="20% - Accent5 3 2 5 4" xfId="9433" xr:uid="{00000000-0005-0000-0000-000056510000}"/>
    <cellStyle name="20% - Accent5 3 2 5 4 2" xfId="22592" xr:uid="{00000000-0005-0000-0000-000057510000}"/>
    <cellStyle name="20% - Accent5 3 2 5 4 2 2" xfId="59930" xr:uid="{00000000-0005-0000-0000-000058510000}"/>
    <cellStyle name="20% - Accent5 3 2 5 4 3" xfId="35791" xr:uid="{00000000-0005-0000-0000-000059510000}"/>
    <cellStyle name="20% - Accent5 3 2 5 4 4" xfId="46771" xr:uid="{00000000-0005-0000-0000-00005A510000}"/>
    <cellStyle name="20% - Accent5 3 2 5 5" xfId="4710" xr:uid="{00000000-0005-0000-0000-00005B510000}"/>
    <cellStyle name="20% - Accent5 3 2 5 5 2" xfId="17869" xr:uid="{00000000-0005-0000-0000-00005C510000}"/>
    <cellStyle name="20% - Accent5 3 2 5 5 2 2" xfId="55207" xr:uid="{00000000-0005-0000-0000-00005D510000}"/>
    <cellStyle name="20% - Accent5 3 2 5 5 3" xfId="30367" xr:uid="{00000000-0005-0000-0000-00005E510000}"/>
    <cellStyle name="20% - Accent5 3 2 5 5 4" xfId="42048" xr:uid="{00000000-0005-0000-0000-00005F510000}"/>
    <cellStyle name="20% - Accent5 3 2 5 6" xfId="14157" xr:uid="{00000000-0005-0000-0000-000060510000}"/>
    <cellStyle name="20% - Accent5 3 2 5 6 2" xfId="51495" xr:uid="{00000000-0005-0000-0000-000061510000}"/>
    <cellStyle name="20% - Accent5 3 2 5 7" xfId="27485" xr:uid="{00000000-0005-0000-0000-000062510000}"/>
    <cellStyle name="20% - Accent5 3 2 5 8" xfId="38334" xr:uid="{00000000-0005-0000-0000-000063510000}"/>
    <cellStyle name="20% - Accent5 3 2 6" xfId="1165" xr:uid="{00000000-0005-0000-0000-000064510000}"/>
    <cellStyle name="20% - Accent5 3 2 6 2" xfId="2345" xr:uid="{00000000-0005-0000-0000-000065510000}"/>
    <cellStyle name="20% - Accent5 3 2 6 2 2" xfId="8419" xr:uid="{00000000-0005-0000-0000-000066510000}"/>
    <cellStyle name="20% - Accent5 3 2 6 2 2 2" xfId="13142" xr:uid="{00000000-0005-0000-0000-000067510000}"/>
    <cellStyle name="20% - Accent5 3 2 6 2 2 2 2" xfId="26301" xr:uid="{00000000-0005-0000-0000-000068510000}"/>
    <cellStyle name="20% - Accent5 3 2 6 2 2 2 2 2" xfId="63639" xr:uid="{00000000-0005-0000-0000-000069510000}"/>
    <cellStyle name="20% - Accent5 3 2 6 2 2 2 3" xfId="50480" xr:uid="{00000000-0005-0000-0000-00006A510000}"/>
    <cellStyle name="20% - Accent5 3 2 6 2 2 3" xfId="21578" xr:uid="{00000000-0005-0000-0000-00006B510000}"/>
    <cellStyle name="20% - Accent5 3 2 6 2 2 3 2" xfId="58916" xr:uid="{00000000-0005-0000-0000-00006C510000}"/>
    <cellStyle name="20% - Accent5 3 2 6 2 2 4" xfId="34597" xr:uid="{00000000-0005-0000-0000-00006D510000}"/>
    <cellStyle name="20% - Accent5 3 2 6 2 2 5" xfId="45757" xr:uid="{00000000-0005-0000-0000-00006E510000}"/>
    <cellStyle name="20% - Accent5 3 2 6 2 3" xfId="10782" xr:uid="{00000000-0005-0000-0000-00006F510000}"/>
    <cellStyle name="20% - Accent5 3 2 6 2 3 2" xfId="23941" xr:uid="{00000000-0005-0000-0000-000070510000}"/>
    <cellStyle name="20% - Accent5 3 2 6 2 3 2 2" xfId="61279" xr:uid="{00000000-0005-0000-0000-000071510000}"/>
    <cellStyle name="20% - Accent5 3 2 6 2 3 3" xfId="37309" xr:uid="{00000000-0005-0000-0000-000072510000}"/>
    <cellStyle name="20% - Accent5 3 2 6 2 3 4" xfId="48120" xr:uid="{00000000-0005-0000-0000-000073510000}"/>
    <cellStyle name="20% - Accent5 3 2 6 2 4" xfId="6059" xr:uid="{00000000-0005-0000-0000-000074510000}"/>
    <cellStyle name="20% - Accent5 3 2 6 2 4 2" xfId="19218" xr:uid="{00000000-0005-0000-0000-000075510000}"/>
    <cellStyle name="20% - Accent5 3 2 6 2 4 2 2" xfId="56556" xr:uid="{00000000-0005-0000-0000-000076510000}"/>
    <cellStyle name="20% - Accent5 3 2 6 2 4 3" xfId="31885" xr:uid="{00000000-0005-0000-0000-000077510000}"/>
    <cellStyle name="20% - Accent5 3 2 6 2 4 4" xfId="43397" xr:uid="{00000000-0005-0000-0000-000078510000}"/>
    <cellStyle name="20% - Accent5 3 2 6 2 5" xfId="15506" xr:uid="{00000000-0005-0000-0000-000079510000}"/>
    <cellStyle name="20% - Accent5 3 2 6 2 5 2" xfId="52844" xr:uid="{00000000-0005-0000-0000-00007A510000}"/>
    <cellStyle name="20% - Accent5 3 2 6 2 6" xfId="29003" xr:uid="{00000000-0005-0000-0000-00007B510000}"/>
    <cellStyle name="20% - Accent5 3 2 6 2 7" xfId="39683" xr:uid="{00000000-0005-0000-0000-00007C510000}"/>
    <cellStyle name="20% - Accent5 3 2 6 3" xfId="3694" xr:uid="{00000000-0005-0000-0000-00007D510000}"/>
    <cellStyle name="20% - Accent5 3 2 6 3 2" xfId="11962" xr:uid="{00000000-0005-0000-0000-00007E510000}"/>
    <cellStyle name="20% - Accent5 3 2 6 3 2 2" xfId="25121" xr:uid="{00000000-0005-0000-0000-00007F510000}"/>
    <cellStyle name="20% - Accent5 3 2 6 3 2 2 2" xfId="62459" xr:uid="{00000000-0005-0000-0000-000080510000}"/>
    <cellStyle name="20% - Accent5 3 2 6 3 2 3" xfId="49300" xr:uid="{00000000-0005-0000-0000-000081510000}"/>
    <cellStyle name="20% - Accent5 3 2 6 3 3" xfId="7239" xr:uid="{00000000-0005-0000-0000-000082510000}"/>
    <cellStyle name="20% - Accent5 3 2 6 3 3 2" xfId="20398" xr:uid="{00000000-0005-0000-0000-000083510000}"/>
    <cellStyle name="20% - Accent5 3 2 6 3 3 2 2" xfId="57736" xr:uid="{00000000-0005-0000-0000-000084510000}"/>
    <cellStyle name="20% - Accent5 3 2 6 3 3 3" xfId="44577" xr:uid="{00000000-0005-0000-0000-000085510000}"/>
    <cellStyle name="20% - Accent5 3 2 6 3 4" xfId="16855" xr:uid="{00000000-0005-0000-0000-000086510000}"/>
    <cellStyle name="20% - Accent5 3 2 6 3 4 2" xfId="54193" xr:uid="{00000000-0005-0000-0000-000087510000}"/>
    <cellStyle name="20% - Accent5 3 2 6 3 5" xfId="33248" xr:uid="{00000000-0005-0000-0000-000088510000}"/>
    <cellStyle name="20% - Accent5 3 2 6 3 6" xfId="41032" xr:uid="{00000000-0005-0000-0000-000089510000}"/>
    <cellStyle name="20% - Accent5 3 2 6 4" xfId="9602" xr:uid="{00000000-0005-0000-0000-00008A510000}"/>
    <cellStyle name="20% - Accent5 3 2 6 4 2" xfId="22761" xr:uid="{00000000-0005-0000-0000-00008B510000}"/>
    <cellStyle name="20% - Accent5 3 2 6 4 2 2" xfId="60099" xr:uid="{00000000-0005-0000-0000-00008C510000}"/>
    <cellStyle name="20% - Accent5 3 2 6 4 3" xfId="35960" xr:uid="{00000000-0005-0000-0000-00008D510000}"/>
    <cellStyle name="20% - Accent5 3 2 6 4 4" xfId="46940" xr:uid="{00000000-0005-0000-0000-00008E510000}"/>
    <cellStyle name="20% - Accent5 3 2 6 5" xfId="4879" xr:uid="{00000000-0005-0000-0000-00008F510000}"/>
    <cellStyle name="20% - Accent5 3 2 6 5 2" xfId="18038" xr:uid="{00000000-0005-0000-0000-000090510000}"/>
    <cellStyle name="20% - Accent5 3 2 6 5 2 2" xfId="55376" xr:uid="{00000000-0005-0000-0000-000091510000}"/>
    <cellStyle name="20% - Accent5 3 2 6 5 3" xfId="30536" xr:uid="{00000000-0005-0000-0000-000092510000}"/>
    <cellStyle name="20% - Accent5 3 2 6 5 4" xfId="42217" xr:uid="{00000000-0005-0000-0000-000093510000}"/>
    <cellStyle name="20% - Accent5 3 2 6 6" xfId="14326" xr:uid="{00000000-0005-0000-0000-000094510000}"/>
    <cellStyle name="20% - Accent5 3 2 6 6 2" xfId="51664" xr:uid="{00000000-0005-0000-0000-000095510000}"/>
    <cellStyle name="20% - Accent5 3 2 6 7" xfId="27654" xr:uid="{00000000-0005-0000-0000-000096510000}"/>
    <cellStyle name="20% - Accent5 3 2 6 8" xfId="38503" xr:uid="{00000000-0005-0000-0000-000097510000}"/>
    <cellStyle name="20% - Accent5 3 2 7" xfId="1389" xr:uid="{00000000-0005-0000-0000-000098510000}"/>
    <cellStyle name="20% - Accent5 3 2 7 2" xfId="2738" xr:uid="{00000000-0005-0000-0000-000099510000}"/>
    <cellStyle name="20% - Accent5 3 2 7 2 2" xfId="12186" xr:uid="{00000000-0005-0000-0000-00009A510000}"/>
    <cellStyle name="20% - Accent5 3 2 7 2 2 2" xfId="25345" xr:uid="{00000000-0005-0000-0000-00009B510000}"/>
    <cellStyle name="20% - Accent5 3 2 7 2 2 2 2" xfId="62683" xr:uid="{00000000-0005-0000-0000-00009C510000}"/>
    <cellStyle name="20% - Accent5 3 2 7 2 2 3" xfId="33641" xr:uid="{00000000-0005-0000-0000-00009D510000}"/>
    <cellStyle name="20% - Accent5 3 2 7 2 2 4" xfId="49524" xr:uid="{00000000-0005-0000-0000-00009E510000}"/>
    <cellStyle name="20% - Accent5 3 2 7 2 3" xfId="7463" xr:uid="{00000000-0005-0000-0000-00009F510000}"/>
    <cellStyle name="20% - Accent5 3 2 7 2 3 2" xfId="20622" xr:uid="{00000000-0005-0000-0000-0000A0510000}"/>
    <cellStyle name="20% - Accent5 3 2 7 2 3 2 2" xfId="57960" xr:uid="{00000000-0005-0000-0000-0000A1510000}"/>
    <cellStyle name="20% - Accent5 3 2 7 2 3 3" xfId="36353" xr:uid="{00000000-0005-0000-0000-0000A2510000}"/>
    <cellStyle name="20% - Accent5 3 2 7 2 3 4" xfId="44801" xr:uid="{00000000-0005-0000-0000-0000A3510000}"/>
    <cellStyle name="20% - Accent5 3 2 7 2 4" xfId="15899" xr:uid="{00000000-0005-0000-0000-0000A4510000}"/>
    <cellStyle name="20% - Accent5 3 2 7 2 4 2" xfId="30929" xr:uid="{00000000-0005-0000-0000-0000A5510000}"/>
    <cellStyle name="20% - Accent5 3 2 7 2 4 3" xfId="53237" xr:uid="{00000000-0005-0000-0000-0000A6510000}"/>
    <cellStyle name="20% - Accent5 3 2 7 2 5" xfId="28047" xr:uid="{00000000-0005-0000-0000-0000A7510000}"/>
    <cellStyle name="20% - Accent5 3 2 7 2 6" xfId="40076" xr:uid="{00000000-0005-0000-0000-0000A8510000}"/>
    <cellStyle name="20% - Accent5 3 2 7 3" xfId="9826" xr:uid="{00000000-0005-0000-0000-0000A9510000}"/>
    <cellStyle name="20% - Accent5 3 2 7 3 2" xfId="22985" xr:uid="{00000000-0005-0000-0000-0000AA510000}"/>
    <cellStyle name="20% - Accent5 3 2 7 3 2 2" xfId="60323" xr:uid="{00000000-0005-0000-0000-0000AB510000}"/>
    <cellStyle name="20% - Accent5 3 2 7 3 3" xfId="32292" xr:uid="{00000000-0005-0000-0000-0000AC510000}"/>
    <cellStyle name="20% - Accent5 3 2 7 3 4" xfId="47164" xr:uid="{00000000-0005-0000-0000-0000AD510000}"/>
    <cellStyle name="20% - Accent5 3 2 7 4" xfId="5103" xr:uid="{00000000-0005-0000-0000-0000AE510000}"/>
    <cellStyle name="20% - Accent5 3 2 7 4 2" xfId="18262" xr:uid="{00000000-0005-0000-0000-0000AF510000}"/>
    <cellStyle name="20% - Accent5 3 2 7 4 2 2" xfId="55600" xr:uid="{00000000-0005-0000-0000-0000B0510000}"/>
    <cellStyle name="20% - Accent5 3 2 7 4 3" xfId="35004" xr:uid="{00000000-0005-0000-0000-0000B1510000}"/>
    <cellStyle name="20% - Accent5 3 2 7 4 4" xfId="42441" xr:uid="{00000000-0005-0000-0000-0000B2510000}"/>
    <cellStyle name="20% - Accent5 3 2 7 5" xfId="14550" xr:uid="{00000000-0005-0000-0000-0000B3510000}"/>
    <cellStyle name="20% - Accent5 3 2 7 5 2" xfId="29580" xr:uid="{00000000-0005-0000-0000-0000B4510000}"/>
    <cellStyle name="20% - Accent5 3 2 7 5 3" xfId="51888" xr:uid="{00000000-0005-0000-0000-0000B5510000}"/>
    <cellStyle name="20% - Accent5 3 2 7 6" xfId="26698" xr:uid="{00000000-0005-0000-0000-0000B6510000}"/>
    <cellStyle name="20% - Accent5 3 2 7 7" xfId="38727" xr:uid="{00000000-0005-0000-0000-0000B7510000}"/>
    <cellStyle name="20% - Accent5 3 2 8" xfId="2514" xr:uid="{00000000-0005-0000-0000-0000B8510000}"/>
    <cellStyle name="20% - Accent5 3 2 8 2" xfId="11006" xr:uid="{00000000-0005-0000-0000-0000B9510000}"/>
    <cellStyle name="20% - Accent5 3 2 8 2 2" xfId="24165" xr:uid="{00000000-0005-0000-0000-0000BA510000}"/>
    <cellStyle name="20% - Accent5 3 2 8 2 2 2" xfId="61503" xr:uid="{00000000-0005-0000-0000-0000BB510000}"/>
    <cellStyle name="20% - Accent5 3 2 8 2 3" xfId="33417" xr:uid="{00000000-0005-0000-0000-0000BC510000}"/>
    <cellStyle name="20% - Accent5 3 2 8 2 4" xfId="48344" xr:uid="{00000000-0005-0000-0000-0000BD510000}"/>
    <cellStyle name="20% - Accent5 3 2 8 3" xfId="6283" xr:uid="{00000000-0005-0000-0000-0000BE510000}"/>
    <cellStyle name="20% - Accent5 3 2 8 3 2" xfId="19442" xr:uid="{00000000-0005-0000-0000-0000BF510000}"/>
    <cellStyle name="20% - Accent5 3 2 8 3 2 2" xfId="56780" xr:uid="{00000000-0005-0000-0000-0000C0510000}"/>
    <cellStyle name="20% - Accent5 3 2 8 3 3" xfId="36129" xr:uid="{00000000-0005-0000-0000-0000C1510000}"/>
    <cellStyle name="20% - Accent5 3 2 8 3 4" xfId="43621" xr:uid="{00000000-0005-0000-0000-0000C2510000}"/>
    <cellStyle name="20% - Accent5 3 2 8 4" xfId="15675" xr:uid="{00000000-0005-0000-0000-0000C3510000}"/>
    <cellStyle name="20% - Accent5 3 2 8 4 2" xfId="30705" xr:uid="{00000000-0005-0000-0000-0000C4510000}"/>
    <cellStyle name="20% - Accent5 3 2 8 4 3" xfId="53013" xr:uid="{00000000-0005-0000-0000-0000C5510000}"/>
    <cellStyle name="20% - Accent5 3 2 8 5" xfId="27823" xr:uid="{00000000-0005-0000-0000-0000C6510000}"/>
    <cellStyle name="20% - Accent5 3 2 8 6" xfId="39852" xr:uid="{00000000-0005-0000-0000-0000C7510000}"/>
    <cellStyle name="20% - Accent5 3 2 9" xfId="8646" xr:uid="{00000000-0005-0000-0000-0000C8510000}"/>
    <cellStyle name="20% - Accent5 3 2 9 2" xfId="21805" xr:uid="{00000000-0005-0000-0000-0000C9510000}"/>
    <cellStyle name="20% - Accent5 3 2 9 2 2" xfId="59143" xr:uid="{00000000-0005-0000-0000-0000CA510000}"/>
    <cellStyle name="20% - Accent5 3 2 9 3" xfId="29356" xr:uid="{00000000-0005-0000-0000-0000CB510000}"/>
    <cellStyle name="20% - Accent5 3 2 9 4" xfId="45984" xr:uid="{00000000-0005-0000-0000-0000CC510000}"/>
    <cellStyle name="20% - Accent5 3 3" xfId="516" xr:uid="{00000000-0005-0000-0000-0000CD510000}"/>
    <cellStyle name="20% - Accent5 3 3 2" xfId="1698" xr:uid="{00000000-0005-0000-0000-0000CE510000}"/>
    <cellStyle name="20% - Accent5 3 3 2 2" xfId="7772" xr:uid="{00000000-0005-0000-0000-0000CF510000}"/>
    <cellStyle name="20% - Accent5 3 3 2 2 2" xfId="12495" xr:uid="{00000000-0005-0000-0000-0000D0510000}"/>
    <cellStyle name="20% - Accent5 3 3 2 2 2 2" xfId="25654" xr:uid="{00000000-0005-0000-0000-0000D1510000}"/>
    <cellStyle name="20% - Accent5 3 3 2 2 2 2 2" xfId="62992" xr:uid="{00000000-0005-0000-0000-0000D2510000}"/>
    <cellStyle name="20% - Accent5 3 3 2 2 2 3" xfId="49833" xr:uid="{00000000-0005-0000-0000-0000D3510000}"/>
    <cellStyle name="20% - Accent5 3 3 2 2 3" xfId="20931" xr:uid="{00000000-0005-0000-0000-0000D4510000}"/>
    <cellStyle name="20% - Accent5 3 3 2 2 3 2" xfId="58269" xr:uid="{00000000-0005-0000-0000-0000D5510000}"/>
    <cellStyle name="20% - Accent5 3 3 2 2 4" xfId="33950" xr:uid="{00000000-0005-0000-0000-0000D6510000}"/>
    <cellStyle name="20% - Accent5 3 3 2 2 5" xfId="45110" xr:uid="{00000000-0005-0000-0000-0000D7510000}"/>
    <cellStyle name="20% - Accent5 3 3 2 3" xfId="10135" xr:uid="{00000000-0005-0000-0000-0000D8510000}"/>
    <cellStyle name="20% - Accent5 3 3 2 3 2" xfId="23294" xr:uid="{00000000-0005-0000-0000-0000D9510000}"/>
    <cellStyle name="20% - Accent5 3 3 2 3 2 2" xfId="60632" xr:uid="{00000000-0005-0000-0000-0000DA510000}"/>
    <cellStyle name="20% - Accent5 3 3 2 3 3" xfId="36662" xr:uid="{00000000-0005-0000-0000-0000DB510000}"/>
    <cellStyle name="20% - Accent5 3 3 2 3 4" xfId="47473" xr:uid="{00000000-0005-0000-0000-0000DC510000}"/>
    <cellStyle name="20% - Accent5 3 3 2 4" xfId="5412" xr:uid="{00000000-0005-0000-0000-0000DD510000}"/>
    <cellStyle name="20% - Accent5 3 3 2 4 2" xfId="18571" xr:uid="{00000000-0005-0000-0000-0000DE510000}"/>
    <cellStyle name="20% - Accent5 3 3 2 4 2 2" xfId="55909" xr:uid="{00000000-0005-0000-0000-0000DF510000}"/>
    <cellStyle name="20% - Accent5 3 3 2 4 3" xfId="31238" xr:uid="{00000000-0005-0000-0000-0000E0510000}"/>
    <cellStyle name="20% - Accent5 3 3 2 4 4" xfId="42750" xr:uid="{00000000-0005-0000-0000-0000E1510000}"/>
    <cellStyle name="20% - Accent5 3 3 2 5" xfId="14859" xr:uid="{00000000-0005-0000-0000-0000E2510000}"/>
    <cellStyle name="20% - Accent5 3 3 2 5 2" xfId="52197" xr:uid="{00000000-0005-0000-0000-0000E3510000}"/>
    <cellStyle name="20% - Accent5 3 3 2 6" xfId="28356" xr:uid="{00000000-0005-0000-0000-0000E4510000}"/>
    <cellStyle name="20% - Accent5 3 3 2 7" xfId="39036" xr:uid="{00000000-0005-0000-0000-0000E5510000}"/>
    <cellStyle name="20% - Accent5 3 3 3" xfId="3047" xr:uid="{00000000-0005-0000-0000-0000E6510000}"/>
    <cellStyle name="20% - Accent5 3 3 3 2" xfId="11315" xr:uid="{00000000-0005-0000-0000-0000E7510000}"/>
    <cellStyle name="20% - Accent5 3 3 3 2 2" xfId="24474" xr:uid="{00000000-0005-0000-0000-0000E8510000}"/>
    <cellStyle name="20% - Accent5 3 3 3 2 2 2" xfId="61812" xr:uid="{00000000-0005-0000-0000-0000E9510000}"/>
    <cellStyle name="20% - Accent5 3 3 3 2 3" xfId="48653" xr:uid="{00000000-0005-0000-0000-0000EA510000}"/>
    <cellStyle name="20% - Accent5 3 3 3 3" xfId="6592" xr:uid="{00000000-0005-0000-0000-0000EB510000}"/>
    <cellStyle name="20% - Accent5 3 3 3 3 2" xfId="19751" xr:uid="{00000000-0005-0000-0000-0000EC510000}"/>
    <cellStyle name="20% - Accent5 3 3 3 3 2 2" xfId="57089" xr:uid="{00000000-0005-0000-0000-0000ED510000}"/>
    <cellStyle name="20% - Accent5 3 3 3 3 3" xfId="43930" xr:uid="{00000000-0005-0000-0000-0000EE510000}"/>
    <cellStyle name="20% - Accent5 3 3 3 4" xfId="16208" xr:uid="{00000000-0005-0000-0000-0000EF510000}"/>
    <cellStyle name="20% - Accent5 3 3 3 4 2" xfId="53546" xr:uid="{00000000-0005-0000-0000-0000F0510000}"/>
    <cellStyle name="20% - Accent5 3 3 3 5" xfId="32601" xr:uid="{00000000-0005-0000-0000-0000F1510000}"/>
    <cellStyle name="20% - Accent5 3 3 3 6" xfId="40385" xr:uid="{00000000-0005-0000-0000-0000F2510000}"/>
    <cellStyle name="20% - Accent5 3 3 4" xfId="8955" xr:uid="{00000000-0005-0000-0000-0000F3510000}"/>
    <cellStyle name="20% - Accent5 3 3 4 2" xfId="22114" xr:uid="{00000000-0005-0000-0000-0000F4510000}"/>
    <cellStyle name="20% - Accent5 3 3 4 2 2" xfId="59452" xr:uid="{00000000-0005-0000-0000-0000F5510000}"/>
    <cellStyle name="20% - Accent5 3 3 4 3" xfId="35313" xr:uid="{00000000-0005-0000-0000-0000F6510000}"/>
    <cellStyle name="20% - Accent5 3 3 4 4" xfId="46293" xr:uid="{00000000-0005-0000-0000-0000F7510000}"/>
    <cellStyle name="20% - Accent5 3 3 5" xfId="4232" xr:uid="{00000000-0005-0000-0000-0000F8510000}"/>
    <cellStyle name="20% - Accent5 3 3 5 2" xfId="17391" xr:uid="{00000000-0005-0000-0000-0000F9510000}"/>
    <cellStyle name="20% - Accent5 3 3 5 2 2" xfId="54729" xr:uid="{00000000-0005-0000-0000-0000FA510000}"/>
    <cellStyle name="20% - Accent5 3 3 5 3" xfId="29889" xr:uid="{00000000-0005-0000-0000-0000FB510000}"/>
    <cellStyle name="20% - Accent5 3 3 5 4" xfId="41570" xr:uid="{00000000-0005-0000-0000-0000FC510000}"/>
    <cellStyle name="20% - Accent5 3 3 6" xfId="13679" xr:uid="{00000000-0005-0000-0000-0000FD510000}"/>
    <cellStyle name="20% - Accent5 3 3 6 2" xfId="51017" xr:uid="{00000000-0005-0000-0000-0000FE510000}"/>
    <cellStyle name="20% - Accent5 3 3 7" xfId="27007" xr:uid="{00000000-0005-0000-0000-0000FF510000}"/>
    <cellStyle name="20% - Accent5 3 3 8" xfId="37856" xr:uid="{00000000-0005-0000-0000-000000520000}"/>
    <cellStyle name="20% - Accent5 3 4" xfId="319" xr:uid="{00000000-0005-0000-0000-000001520000}"/>
    <cellStyle name="20% - Accent5 3 4 2" xfId="1501" xr:uid="{00000000-0005-0000-0000-000002520000}"/>
    <cellStyle name="20% - Accent5 3 4 2 2" xfId="7575" xr:uid="{00000000-0005-0000-0000-000003520000}"/>
    <cellStyle name="20% - Accent5 3 4 2 2 2" xfId="12298" xr:uid="{00000000-0005-0000-0000-000004520000}"/>
    <cellStyle name="20% - Accent5 3 4 2 2 2 2" xfId="25457" xr:uid="{00000000-0005-0000-0000-000005520000}"/>
    <cellStyle name="20% - Accent5 3 4 2 2 2 2 2" xfId="62795" xr:uid="{00000000-0005-0000-0000-000006520000}"/>
    <cellStyle name="20% - Accent5 3 4 2 2 2 3" xfId="49636" xr:uid="{00000000-0005-0000-0000-000007520000}"/>
    <cellStyle name="20% - Accent5 3 4 2 2 3" xfId="20734" xr:uid="{00000000-0005-0000-0000-000008520000}"/>
    <cellStyle name="20% - Accent5 3 4 2 2 3 2" xfId="58072" xr:uid="{00000000-0005-0000-0000-000009520000}"/>
    <cellStyle name="20% - Accent5 3 4 2 2 4" xfId="33753" xr:uid="{00000000-0005-0000-0000-00000A520000}"/>
    <cellStyle name="20% - Accent5 3 4 2 2 5" xfId="44913" xr:uid="{00000000-0005-0000-0000-00000B520000}"/>
    <cellStyle name="20% - Accent5 3 4 2 3" xfId="9938" xr:uid="{00000000-0005-0000-0000-00000C520000}"/>
    <cellStyle name="20% - Accent5 3 4 2 3 2" xfId="23097" xr:uid="{00000000-0005-0000-0000-00000D520000}"/>
    <cellStyle name="20% - Accent5 3 4 2 3 2 2" xfId="60435" xr:uid="{00000000-0005-0000-0000-00000E520000}"/>
    <cellStyle name="20% - Accent5 3 4 2 3 3" xfId="36465" xr:uid="{00000000-0005-0000-0000-00000F520000}"/>
    <cellStyle name="20% - Accent5 3 4 2 3 4" xfId="47276" xr:uid="{00000000-0005-0000-0000-000010520000}"/>
    <cellStyle name="20% - Accent5 3 4 2 4" xfId="5215" xr:uid="{00000000-0005-0000-0000-000011520000}"/>
    <cellStyle name="20% - Accent5 3 4 2 4 2" xfId="18374" xr:uid="{00000000-0005-0000-0000-000012520000}"/>
    <cellStyle name="20% - Accent5 3 4 2 4 2 2" xfId="55712" xr:uid="{00000000-0005-0000-0000-000013520000}"/>
    <cellStyle name="20% - Accent5 3 4 2 4 3" xfId="31041" xr:uid="{00000000-0005-0000-0000-000014520000}"/>
    <cellStyle name="20% - Accent5 3 4 2 4 4" xfId="42553" xr:uid="{00000000-0005-0000-0000-000015520000}"/>
    <cellStyle name="20% - Accent5 3 4 2 5" xfId="14662" xr:uid="{00000000-0005-0000-0000-000016520000}"/>
    <cellStyle name="20% - Accent5 3 4 2 5 2" xfId="52000" xr:uid="{00000000-0005-0000-0000-000017520000}"/>
    <cellStyle name="20% - Accent5 3 4 2 6" xfId="28159" xr:uid="{00000000-0005-0000-0000-000018520000}"/>
    <cellStyle name="20% - Accent5 3 4 2 7" xfId="38839" xr:uid="{00000000-0005-0000-0000-000019520000}"/>
    <cellStyle name="20% - Accent5 3 4 3" xfId="2850" xr:uid="{00000000-0005-0000-0000-00001A520000}"/>
    <cellStyle name="20% - Accent5 3 4 3 2" xfId="11118" xr:uid="{00000000-0005-0000-0000-00001B520000}"/>
    <cellStyle name="20% - Accent5 3 4 3 2 2" xfId="24277" xr:uid="{00000000-0005-0000-0000-00001C520000}"/>
    <cellStyle name="20% - Accent5 3 4 3 2 2 2" xfId="61615" xr:uid="{00000000-0005-0000-0000-00001D520000}"/>
    <cellStyle name="20% - Accent5 3 4 3 2 3" xfId="48456" xr:uid="{00000000-0005-0000-0000-00001E520000}"/>
    <cellStyle name="20% - Accent5 3 4 3 3" xfId="6395" xr:uid="{00000000-0005-0000-0000-00001F520000}"/>
    <cellStyle name="20% - Accent5 3 4 3 3 2" xfId="19554" xr:uid="{00000000-0005-0000-0000-000020520000}"/>
    <cellStyle name="20% - Accent5 3 4 3 3 2 2" xfId="56892" xr:uid="{00000000-0005-0000-0000-000021520000}"/>
    <cellStyle name="20% - Accent5 3 4 3 3 3" xfId="43733" xr:uid="{00000000-0005-0000-0000-000022520000}"/>
    <cellStyle name="20% - Accent5 3 4 3 4" xfId="16011" xr:uid="{00000000-0005-0000-0000-000023520000}"/>
    <cellStyle name="20% - Accent5 3 4 3 4 2" xfId="53349" xr:uid="{00000000-0005-0000-0000-000024520000}"/>
    <cellStyle name="20% - Accent5 3 4 3 5" xfId="32404" xr:uid="{00000000-0005-0000-0000-000025520000}"/>
    <cellStyle name="20% - Accent5 3 4 3 6" xfId="40188" xr:uid="{00000000-0005-0000-0000-000026520000}"/>
    <cellStyle name="20% - Accent5 3 4 4" xfId="8758" xr:uid="{00000000-0005-0000-0000-000027520000}"/>
    <cellStyle name="20% - Accent5 3 4 4 2" xfId="21917" xr:uid="{00000000-0005-0000-0000-000028520000}"/>
    <cellStyle name="20% - Accent5 3 4 4 2 2" xfId="59255" xr:uid="{00000000-0005-0000-0000-000029520000}"/>
    <cellStyle name="20% - Accent5 3 4 4 3" xfId="35116" xr:uid="{00000000-0005-0000-0000-00002A520000}"/>
    <cellStyle name="20% - Accent5 3 4 4 4" xfId="46096" xr:uid="{00000000-0005-0000-0000-00002B520000}"/>
    <cellStyle name="20% - Accent5 3 4 5" xfId="4035" xr:uid="{00000000-0005-0000-0000-00002C520000}"/>
    <cellStyle name="20% - Accent5 3 4 5 2" xfId="17194" xr:uid="{00000000-0005-0000-0000-00002D520000}"/>
    <cellStyle name="20% - Accent5 3 4 5 2 2" xfId="54532" xr:uid="{00000000-0005-0000-0000-00002E520000}"/>
    <cellStyle name="20% - Accent5 3 4 5 3" xfId="29692" xr:uid="{00000000-0005-0000-0000-00002F520000}"/>
    <cellStyle name="20% - Accent5 3 4 5 4" xfId="41373" xr:uid="{00000000-0005-0000-0000-000030520000}"/>
    <cellStyle name="20% - Accent5 3 4 6" xfId="13482" xr:uid="{00000000-0005-0000-0000-000031520000}"/>
    <cellStyle name="20% - Accent5 3 4 6 2" xfId="50820" xr:uid="{00000000-0005-0000-0000-000032520000}"/>
    <cellStyle name="20% - Accent5 3 4 7" xfId="26810" xr:uid="{00000000-0005-0000-0000-000033520000}"/>
    <cellStyle name="20% - Accent5 3 4 8" xfId="37659" xr:uid="{00000000-0005-0000-0000-000034520000}"/>
    <cellStyle name="20% - Accent5 3 5" xfId="740" xr:uid="{00000000-0005-0000-0000-000035520000}"/>
    <cellStyle name="20% - Accent5 3 5 2" xfId="1922" xr:uid="{00000000-0005-0000-0000-000036520000}"/>
    <cellStyle name="20% - Accent5 3 5 2 2" xfId="7996" xr:uid="{00000000-0005-0000-0000-000037520000}"/>
    <cellStyle name="20% - Accent5 3 5 2 2 2" xfId="12719" xr:uid="{00000000-0005-0000-0000-000038520000}"/>
    <cellStyle name="20% - Accent5 3 5 2 2 2 2" xfId="25878" xr:uid="{00000000-0005-0000-0000-000039520000}"/>
    <cellStyle name="20% - Accent5 3 5 2 2 2 2 2" xfId="63216" xr:uid="{00000000-0005-0000-0000-00003A520000}"/>
    <cellStyle name="20% - Accent5 3 5 2 2 2 3" xfId="50057" xr:uid="{00000000-0005-0000-0000-00003B520000}"/>
    <cellStyle name="20% - Accent5 3 5 2 2 3" xfId="21155" xr:uid="{00000000-0005-0000-0000-00003C520000}"/>
    <cellStyle name="20% - Accent5 3 5 2 2 3 2" xfId="58493" xr:uid="{00000000-0005-0000-0000-00003D520000}"/>
    <cellStyle name="20% - Accent5 3 5 2 2 4" xfId="34174" xr:uid="{00000000-0005-0000-0000-00003E520000}"/>
    <cellStyle name="20% - Accent5 3 5 2 2 5" xfId="45334" xr:uid="{00000000-0005-0000-0000-00003F520000}"/>
    <cellStyle name="20% - Accent5 3 5 2 3" xfId="10359" xr:uid="{00000000-0005-0000-0000-000040520000}"/>
    <cellStyle name="20% - Accent5 3 5 2 3 2" xfId="23518" xr:uid="{00000000-0005-0000-0000-000041520000}"/>
    <cellStyle name="20% - Accent5 3 5 2 3 2 2" xfId="60856" xr:uid="{00000000-0005-0000-0000-000042520000}"/>
    <cellStyle name="20% - Accent5 3 5 2 3 3" xfId="36886" xr:uid="{00000000-0005-0000-0000-000043520000}"/>
    <cellStyle name="20% - Accent5 3 5 2 3 4" xfId="47697" xr:uid="{00000000-0005-0000-0000-000044520000}"/>
    <cellStyle name="20% - Accent5 3 5 2 4" xfId="5636" xr:uid="{00000000-0005-0000-0000-000045520000}"/>
    <cellStyle name="20% - Accent5 3 5 2 4 2" xfId="18795" xr:uid="{00000000-0005-0000-0000-000046520000}"/>
    <cellStyle name="20% - Accent5 3 5 2 4 2 2" xfId="56133" xr:uid="{00000000-0005-0000-0000-000047520000}"/>
    <cellStyle name="20% - Accent5 3 5 2 4 3" xfId="31462" xr:uid="{00000000-0005-0000-0000-000048520000}"/>
    <cellStyle name="20% - Accent5 3 5 2 4 4" xfId="42974" xr:uid="{00000000-0005-0000-0000-000049520000}"/>
    <cellStyle name="20% - Accent5 3 5 2 5" xfId="15083" xr:uid="{00000000-0005-0000-0000-00004A520000}"/>
    <cellStyle name="20% - Accent5 3 5 2 5 2" xfId="52421" xr:uid="{00000000-0005-0000-0000-00004B520000}"/>
    <cellStyle name="20% - Accent5 3 5 2 6" xfId="28580" xr:uid="{00000000-0005-0000-0000-00004C520000}"/>
    <cellStyle name="20% - Accent5 3 5 2 7" xfId="39260" xr:uid="{00000000-0005-0000-0000-00004D520000}"/>
    <cellStyle name="20% - Accent5 3 5 3" xfId="3271" xr:uid="{00000000-0005-0000-0000-00004E520000}"/>
    <cellStyle name="20% - Accent5 3 5 3 2" xfId="11539" xr:uid="{00000000-0005-0000-0000-00004F520000}"/>
    <cellStyle name="20% - Accent5 3 5 3 2 2" xfId="24698" xr:uid="{00000000-0005-0000-0000-000050520000}"/>
    <cellStyle name="20% - Accent5 3 5 3 2 2 2" xfId="62036" xr:uid="{00000000-0005-0000-0000-000051520000}"/>
    <cellStyle name="20% - Accent5 3 5 3 2 3" xfId="48877" xr:uid="{00000000-0005-0000-0000-000052520000}"/>
    <cellStyle name="20% - Accent5 3 5 3 3" xfId="6816" xr:uid="{00000000-0005-0000-0000-000053520000}"/>
    <cellStyle name="20% - Accent5 3 5 3 3 2" xfId="19975" xr:uid="{00000000-0005-0000-0000-000054520000}"/>
    <cellStyle name="20% - Accent5 3 5 3 3 2 2" xfId="57313" xr:uid="{00000000-0005-0000-0000-000055520000}"/>
    <cellStyle name="20% - Accent5 3 5 3 3 3" xfId="44154" xr:uid="{00000000-0005-0000-0000-000056520000}"/>
    <cellStyle name="20% - Accent5 3 5 3 4" xfId="16432" xr:uid="{00000000-0005-0000-0000-000057520000}"/>
    <cellStyle name="20% - Accent5 3 5 3 4 2" xfId="53770" xr:uid="{00000000-0005-0000-0000-000058520000}"/>
    <cellStyle name="20% - Accent5 3 5 3 5" xfId="32825" xr:uid="{00000000-0005-0000-0000-000059520000}"/>
    <cellStyle name="20% - Accent5 3 5 3 6" xfId="40609" xr:uid="{00000000-0005-0000-0000-00005A520000}"/>
    <cellStyle name="20% - Accent5 3 5 4" xfId="9179" xr:uid="{00000000-0005-0000-0000-00005B520000}"/>
    <cellStyle name="20% - Accent5 3 5 4 2" xfId="22338" xr:uid="{00000000-0005-0000-0000-00005C520000}"/>
    <cellStyle name="20% - Accent5 3 5 4 2 2" xfId="59676" xr:uid="{00000000-0005-0000-0000-00005D520000}"/>
    <cellStyle name="20% - Accent5 3 5 4 3" xfId="35537" xr:uid="{00000000-0005-0000-0000-00005E520000}"/>
    <cellStyle name="20% - Accent5 3 5 4 4" xfId="46517" xr:uid="{00000000-0005-0000-0000-00005F520000}"/>
    <cellStyle name="20% - Accent5 3 5 5" xfId="4456" xr:uid="{00000000-0005-0000-0000-000060520000}"/>
    <cellStyle name="20% - Accent5 3 5 5 2" xfId="17615" xr:uid="{00000000-0005-0000-0000-000061520000}"/>
    <cellStyle name="20% - Accent5 3 5 5 2 2" xfId="54953" xr:uid="{00000000-0005-0000-0000-000062520000}"/>
    <cellStyle name="20% - Accent5 3 5 5 3" xfId="30113" xr:uid="{00000000-0005-0000-0000-000063520000}"/>
    <cellStyle name="20% - Accent5 3 5 5 4" xfId="41794" xr:uid="{00000000-0005-0000-0000-000064520000}"/>
    <cellStyle name="20% - Accent5 3 5 6" xfId="13903" xr:uid="{00000000-0005-0000-0000-000065520000}"/>
    <cellStyle name="20% - Accent5 3 5 6 2" xfId="51241" xr:uid="{00000000-0005-0000-0000-000066520000}"/>
    <cellStyle name="20% - Accent5 3 5 7" xfId="27231" xr:uid="{00000000-0005-0000-0000-000067520000}"/>
    <cellStyle name="20% - Accent5 3 5 8" xfId="38080" xr:uid="{00000000-0005-0000-0000-000068520000}"/>
    <cellStyle name="20% - Accent5 3 6" xfId="909" xr:uid="{00000000-0005-0000-0000-000069520000}"/>
    <cellStyle name="20% - Accent5 3 6 2" xfId="2091" xr:uid="{00000000-0005-0000-0000-00006A520000}"/>
    <cellStyle name="20% - Accent5 3 6 2 2" xfId="8165" xr:uid="{00000000-0005-0000-0000-00006B520000}"/>
    <cellStyle name="20% - Accent5 3 6 2 2 2" xfId="12888" xr:uid="{00000000-0005-0000-0000-00006C520000}"/>
    <cellStyle name="20% - Accent5 3 6 2 2 2 2" xfId="26047" xr:uid="{00000000-0005-0000-0000-00006D520000}"/>
    <cellStyle name="20% - Accent5 3 6 2 2 2 2 2" xfId="63385" xr:uid="{00000000-0005-0000-0000-00006E520000}"/>
    <cellStyle name="20% - Accent5 3 6 2 2 2 3" xfId="50226" xr:uid="{00000000-0005-0000-0000-00006F520000}"/>
    <cellStyle name="20% - Accent5 3 6 2 2 3" xfId="21324" xr:uid="{00000000-0005-0000-0000-000070520000}"/>
    <cellStyle name="20% - Accent5 3 6 2 2 3 2" xfId="58662" xr:uid="{00000000-0005-0000-0000-000071520000}"/>
    <cellStyle name="20% - Accent5 3 6 2 2 4" xfId="34343" xr:uid="{00000000-0005-0000-0000-000072520000}"/>
    <cellStyle name="20% - Accent5 3 6 2 2 5" xfId="45503" xr:uid="{00000000-0005-0000-0000-000073520000}"/>
    <cellStyle name="20% - Accent5 3 6 2 3" xfId="10528" xr:uid="{00000000-0005-0000-0000-000074520000}"/>
    <cellStyle name="20% - Accent5 3 6 2 3 2" xfId="23687" xr:uid="{00000000-0005-0000-0000-000075520000}"/>
    <cellStyle name="20% - Accent5 3 6 2 3 2 2" xfId="61025" xr:uid="{00000000-0005-0000-0000-000076520000}"/>
    <cellStyle name="20% - Accent5 3 6 2 3 3" xfId="37055" xr:uid="{00000000-0005-0000-0000-000077520000}"/>
    <cellStyle name="20% - Accent5 3 6 2 3 4" xfId="47866" xr:uid="{00000000-0005-0000-0000-000078520000}"/>
    <cellStyle name="20% - Accent5 3 6 2 4" xfId="5805" xr:uid="{00000000-0005-0000-0000-000079520000}"/>
    <cellStyle name="20% - Accent5 3 6 2 4 2" xfId="18964" xr:uid="{00000000-0005-0000-0000-00007A520000}"/>
    <cellStyle name="20% - Accent5 3 6 2 4 2 2" xfId="56302" xr:uid="{00000000-0005-0000-0000-00007B520000}"/>
    <cellStyle name="20% - Accent5 3 6 2 4 3" xfId="31631" xr:uid="{00000000-0005-0000-0000-00007C520000}"/>
    <cellStyle name="20% - Accent5 3 6 2 4 4" xfId="43143" xr:uid="{00000000-0005-0000-0000-00007D520000}"/>
    <cellStyle name="20% - Accent5 3 6 2 5" xfId="15252" xr:uid="{00000000-0005-0000-0000-00007E520000}"/>
    <cellStyle name="20% - Accent5 3 6 2 5 2" xfId="52590" xr:uid="{00000000-0005-0000-0000-00007F520000}"/>
    <cellStyle name="20% - Accent5 3 6 2 6" xfId="28749" xr:uid="{00000000-0005-0000-0000-000080520000}"/>
    <cellStyle name="20% - Accent5 3 6 2 7" xfId="39429" xr:uid="{00000000-0005-0000-0000-000081520000}"/>
    <cellStyle name="20% - Accent5 3 6 3" xfId="3440" xr:uid="{00000000-0005-0000-0000-000082520000}"/>
    <cellStyle name="20% - Accent5 3 6 3 2" xfId="11708" xr:uid="{00000000-0005-0000-0000-000083520000}"/>
    <cellStyle name="20% - Accent5 3 6 3 2 2" xfId="24867" xr:uid="{00000000-0005-0000-0000-000084520000}"/>
    <cellStyle name="20% - Accent5 3 6 3 2 2 2" xfId="62205" xr:uid="{00000000-0005-0000-0000-000085520000}"/>
    <cellStyle name="20% - Accent5 3 6 3 2 3" xfId="49046" xr:uid="{00000000-0005-0000-0000-000086520000}"/>
    <cellStyle name="20% - Accent5 3 6 3 3" xfId="6985" xr:uid="{00000000-0005-0000-0000-000087520000}"/>
    <cellStyle name="20% - Accent5 3 6 3 3 2" xfId="20144" xr:uid="{00000000-0005-0000-0000-000088520000}"/>
    <cellStyle name="20% - Accent5 3 6 3 3 2 2" xfId="57482" xr:uid="{00000000-0005-0000-0000-000089520000}"/>
    <cellStyle name="20% - Accent5 3 6 3 3 3" xfId="44323" xr:uid="{00000000-0005-0000-0000-00008A520000}"/>
    <cellStyle name="20% - Accent5 3 6 3 4" xfId="16601" xr:uid="{00000000-0005-0000-0000-00008B520000}"/>
    <cellStyle name="20% - Accent5 3 6 3 4 2" xfId="53939" xr:uid="{00000000-0005-0000-0000-00008C520000}"/>
    <cellStyle name="20% - Accent5 3 6 3 5" xfId="32994" xr:uid="{00000000-0005-0000-0000-00008D520000}"/>
    <cellStyle name="20% - Accent5 3 6 3 6" xfId="40778" xr:uid="{00000000-0005-0000-0000-00008E520000}"/>
    <cellStyle name="20% - Accent5 3 6 4" xfId="9348" xr:uid="{00000000-0005-0000-0000-00008F520000}"/>
    <cellStyle name="20% - Accent5 3 6 4 2" xfId="22507" xr:uid="{00000000-0005-0000-0000-000090520000}"/>
    <cellStyle name="20% - Accent5 3 6 4 2 2" xfId="59845" xr:uid="{00000000-0005-0000-0000-000091520000}"/>
    <cellStyle name="20% - Accent5 3 6 4 3" xfId="35706" xr:uid="{00000000-0005-0000-0000-000092520000}"/>
    <cellStyle name="20% - Accent5 3 6 4 4" xfId="46686" xr:uid="{00000000-0005-0000-0000-000093520000}"/>
    <cellStyle name="20% - Accent5 3 6 5" xfId="4625" xr:uid="{00000000-0005-0000-0000-000094520000}"/>
    <cellStyle name="20% - Accent5 3 6 5 2" xfId="17784" xr:uid="{00000000-0005-0000-0000-000095520000}"/>
    <cellStyle name="20% - Accent5 3 6 5 2 2" xfId="55122" xr:uid="{00000000-0005-0000-0000-000096520000}"/>
    <cellStyle name="20% - Accent5 3 6 5 3" xfId="30282" xr:uid="{00000000-0005-0000-0000-000097520000}"/>
    <cellStyle name="20% - Accent5 3 6 5 4" xfId="41963" xr:uid="{00000000-0005-0000-0000-000098520000}"/>
    <cellStyle name="20% - Accent5 3 6 6" xfId="14072" xr:uid="{00000000-0005-0000-0000-000099520000}"/>
    <cellStyle name="20% - Accent5 3 6 6 2" xfId="51410" xr:uid="{00000000-0005-0000-0000-00009A520000}"/>
    <cellStyle name="20% - Accent5 3 6 7" xfId="27400" xr:uid="{00000000-0005-0000-0000-00009B520000}"/>
    <cellStyle name="20% - Accent5 3 6 8" xfId="38249" xr:uid="{00000000-0005-0000-0000-00009C520000}"/>
    <cellStyle name="20% - Accent5 3 7" xfId="1080" xr:uid="{00000000-0005-0000-0000-00009D520000}"/>
    <cellStyle name="20% - Accent5 3 7 2" xfId="2260" xr:uid="{00000000-0005-0000-0000-00009E520000}"/>
    <cellStyle name="20% - Accent5 3 7 2 2" xfId="8334" xr:uid="{00000000-0005-0000-0000-00009F520000}"/>
    <cellStyle name="20% - Accent5 3 7 2 2 2" xfId="13057" xr:uid="{00000000-0005-0000-0000-0000A0520000}"/>
    <cellStyle name="20% - Accent5 3 7 2 2 2 2" xfId="26216" xr:uid="{00000000-0005-0000-0000-0000A1520000}"/>
    <cellStyle name="20% - Accent5 3 7 2 2 2 2 2" xfId="63554" xr:uid="{00000000-0005-0000-0000-0000A2520000}"/>
    <cellStyle name="20% - Accent5 3 7 2 2 2 3" xfId="50395" xr:uid="{00000000-0005-0000-0000-0000A3520000}"/>
    <cellStyle name="20% - Accent5 3 7 2 2 3" xfId="21493" xr:uid="{00000000-0005-0000-0000-0000A4520000}"/>
    <cellStyle name="20% - Accent5 3 7 2 2 3 2" xfId="58831" xr:uid="{00000000-0005-0000-0000-0000A5520000}"/>
    <cellStyle name="20% - Accent5 3 7 2 2 4" xfId="34512" xr:uid="{00000000-0005-0000-0000-0000A6520000}"/>
    <cellStyle name="20% - Accent5 3 7 2 2 5" xfId="45672" xr:uid="{00000000-0005-0000-0000-0000A7520000}"/>
    <cellStyle name="20% - Accent5 3 7 2 3" xfId="10697" xr:uid="{00000000-0005-0000-0000-0000A8520000}"/>
    <cellStyle name="20% - Accent5 3 7 2 3 2" xfId="23856" xr:uid="{00000000-0005-0000-0000-0000A9520000}"/>
    <cellStyle name="20% - Accent5 3 7 2 3 2 2" xfId="61194" xr:uid="{00000000-0005-0000-0000-0000AA520000}"/>
    <cellStyle name="20% - Accent5 3 7 2 3 3" xfId="37224" xr:uid="{00000000-0005-0000-0000-0000AB520000}"/>
    <cellStyle name="20% - Accent5 3 7 2 3 4" xfId="48035" xr:uid="{00000000-0005-0000-0000-0000AC520000}"/>
    <cellStyle name="20% - Accent5 3 7 2 4" xfId="5974" xr:uid="{00000000-0005-0000-0000-0000AD520000}"/>
    <cellStyle name="20% - Accent5 3 7 2 4 2" xfId="19133" xr:uid="{00000000-0005-0000-0000-0000AE520000}"/>
    <cellStyle name="20% - Accent5 3 7 2 4 2 2" xfId="56471" xr:uid="{00000000-0005-0000-0000-0000AF520000}"/>
    <cellStyle name="20% - Accent5 3 7 2 4 3" xfId="31800" xr:uid="{00000000-0005-0000-0000-0000B0520000}"/>
    <cellStyle name="20% - Accent5 3 7 2 4 4" xfId="43312" xr:uid="{00000000-0005-0000-0000-0000B1520000}"/>
    <cellStyle name="20% - Accent5 3 7 2 5" xfId="15421" xr:uid="{00000000-0005-0000-0000-0000B2520000}"/>
    <cellStyle name="20% - Accent5 3 7 2 5 2" xfId="52759" xr:uid="{00000000-0005-0000-0000-0000B3520000}"/>
    <cellStyle name="20% - Accent5 3 7 2 6" xfId="28918" xr:uid="{00000000-0005-0000-0000-0000B4520000}"/>
    <cellStyle name="20% - Accent5 3 7 2 7" xfId="39598" xr:uid="{00000000-0005-0000-0000-0000B5520000}"/>
    <cellStyle name="20% - Accent5 3 7 3" xfId="3609" xr:uid="{00000000-0005-0000-0000-0000B6520000}"/>
    <cellStyle name="20% - Accent5 3 7 3 2" xfId="11877" xr:uid="{00000000-0005-0000-0000-0000B7520000}"/>
    <cellStyle name="20% - Accent5 3 7 3 2 2" xfId="25036" xr:uid="{00000000-0005-0000-0000-0000B8520000}"/>
    <cellStyle name="20% - Accent5 3 7 3 2 2 2" xfId="62374" xr:uid="{00000000-0005-0000-0000-0000B9520000}"/>
    <cellStyle name="20% - Accent5 3 7 3 2 3" xfId="49215" xr:uid="{00000000-0005-0000-0000-0000BA520000}"/>
    <cellStyle name="20% - Accent5 3 7 3 3" xfId="7154" xr:uid="{00000000-0005-0000-0000-0000BB520000}"/>
    <cellStyle name="20% - Accent5 3 7 3 3 2" xfId="20313" xr:uid="{00000000-0005-0000-0000-0000BC520000}"/>
    <cellStyle name="20% - Accent5 3 7 3 3 2 2" xfId="57651" xr:uid="{00000000-0005-0000-0000-0000BD520000}"/>
    <cellStyle name="20% - Accent5 3 7 3 3 3" xfId="44492" xr:uid="{00000000-0005-0000-0000-0000BE520000}"/>
    <cellStyle name="20% - Accent5 3 7 3 4" xfId="16770" xr:uid="{00000000-0005-0000-0000-0000BF520000}"/>
    <cellStyle name="20% - Accent5 3 7 3 4 2" xfId="54108" xr:uid="{00000000-0005-0000-0000-0000C0520000}"/>
    <cellStyle name="20% - Accent5 3 7 3 5" xfId="33163" xr:uid="{00000000-0005-0000-0000-0000C1520000}"/>
    <cellStyle name="20% - Accent5 3 7 3 6" xfId="40947" xr:uid="{00000000-0005-0000-0000-0000C2520000}"/>
    <cellStyle name="20% - Accent5 3 7 4" xfId="9517" xr:uid="{00000000-0005-0000-0000-0000C3520000}"/>
    <cellStyle name="20% - Accent5 3 7 4 2" xfId="22676" xr:uid="{00000000-0005-0000-0000-0000C4520000}"/>
    <cellStyle name="20% - Accent5 3 7 4 2 2" xfId="60014" xr:uid="{00000000-0005-0000-0000-0000C5520000}"/>
    <cellStyle name="20% - Accent5 3 7 4 3" xfId="35875" xr:uid="{00000000-0005-0000-0000-0000C6520000}"/>
    <cellStyle name="20% - Accent5 3 7 4 4" xfId="46855" xr:uid="{00000000-0005-0000-0000-0000C7520000}"/>
    <cellStyle name="20% - Accent5 3 7 5" xfId="4794" xr:uid="{00000000-0005-0000-0000-0000C8520000}"/>
    <cellStyle name="20% - Accent5 3 7 5 2" xfId="17953" xr:uid="{00000000-0005-0000-0000-0000C9520000}"/>
    <cellStyle name="20% - Accent5 3 7 5 2 2" xfId="55291" xr:uid="{00000000-0005-0000-0000-0000CA520000}"/>
    <cellStyle name="20% - Accent5 3 7 5 3" xfId="30451" xr:uid="{00000000-0005-0000-0000-0000CB520000}"/>
    <cellStyle name="20% - Accent5 3 7 5 4" xfId="42132" xr:uid="{00000000-0005-0000-0000-0000CC520000}"/>
    <cellStyle name="20% - Accent5 3 7 6" xfId="14241" xr:uid="{00000000-0005-0000-0000-0000CD520000}"/>
    <cellStyle name="20% - Accent5 3 7 6 2" xfId="51579" xr:uid="{00000000-0005-0000-0000-0000CE520000}"/>
    <cellStyle name="20% - Accent5 3 7 7" xfId="27569" xr:uid="{00000000-0005-0000-0000-0000CF520000}"/>
    <cellStyle name="20% - Accent5 3 7 8" xfId="38418" xr:uid="{00000000-0005-0000-0000-0000D0520000}"/>
    <cellStyle name="20% - Accent5 3 8" xfId="1277" xr:uid="{00000000-0005-0000-0000-0000D1520000}"/>
    <cellStyle name="20% - Accent5 3 8 2" xfId="2626" xr:uid="{00000000-0005-0000-0000-0000D2520000}"/>
    <cellStyle name="20% - Accent5 3 8 2 2" xfId="12074" xr:uid="{00000000-0005-0000-0000-0000D3520000}"/>
    <cellStyle name="20% - Accent5 3 8 2 2 2" xfId="25233" xr:uid="{00000000-0005-0000-0000-0000D4520000}"/>
    <cellStyle name="20% - Accent5 3 8 2 2 2 2" xfId="62571" xr:uid="{00000000-0005-0000-0000-0000D5520000}"/>
    <cellStyle name="20% - Accent5 3 8 2 2 3" xfId="33529" xr:uid="{00000000-0005-0000-0000-0000D6520000}"/>
    <cellStyle name="20% - Accent5 3 8 2 2 4" xfId="49412" xr:uid="{00000000-0005-0000-0000-0000D7520000}"/>
    <cellStyle name="20% - Accent5 3 8 2 3" xfId="7351" xr:uid="{00000000-0005-0000-0000-0000D8520000}"/>
    <cellStyle name="20% - Accent5 3 8 2 3 2" xfId="20510" xr:uid="{00000000-0005-0000-0000-0000D9520000}"/>
    <cellStyle name="20% - Accent5 3 8 2 3 2 2" xfId="57848" xr:uid="{00000000-0005-0000-0000-0000DA520000}"/>
    <cellStyle name="20% - Accent5 3 8 2 3 3" xfId="36241" xr:uid="{00000000-0005-0000-0000-0000DB520000}"/>
    <cellStyle name="20% - Accent5 3 8 2 3 4" xfId="44689" xr:uid="{00000000-0005-0000-0000-0000DC520000}"/>
    <cellStyle name="20% - Accent5 3 8 2 4" xfId="15787" xr:uid="{00000000-0005-0000-0000-0000DD520000}"/>
    <cellStyle name="20% - Accent5 3 8 2 4 2" xfId="30817" xr:uid="{00000000-0005-0000-0000-0000DE520000}"/>
    <cellStyle name="20% - Accent5 3 8 2 4 3" xfId="53125" xr:uid="{00000000-0005-0000-0000-0000DF520000}"/>
    <cellStyle name="20% - Accent5 3 8 2 5" xfId="27935" xr:uid="{00000000-0005-0000-0000-0000E0520000}"/>
    <cellStyle name="20% - Accent5 3 8 2 6" xfId="39964" xr:uid="{00000000-0005-0000-0000-0000E1520000}"/>
    <cellStyle name="20% - Accent5 3 8 3" xfId="9714" xr:uid="{00000000-0005-0000-0000-0000E2520000}"/>
    <cellStyle name="20% - Accent5 3 8 3 2" xfId="22873" xr:uid="{00000000-0005-0000-0000-0000E3520000}"/>
    <cellStyle name="20% - Accent5 3 8 3 2 2" xfId="60211" xr:uid="{00000000-0005-0000-0000-0000E4520000}"/>
    <cellStyle name="20% - Accent5 3 8 3 3" xfId="32180" xr:uid="{00000000-0005-0000-0000-0000E5520000}"/>
    <cellStyle name="20% - Accent5 3 8 3 4" xfId="47052" xr:uid="{00000000-0005-0000-0000-0000E6520000}"/>
    <cellStyle name="20% - Accent5 3 8 4" xfId="4991" xr:uid="{00000000-0005-0000-0000-0000E7520000}"/>
    <cellStyle name="20% - Accent5 3 8 4 2" xfId="18150" xr:uid="{00000000-0005-0000-0000-0000E8520000}"/>
    <cellStyle name="20% - Accent5 3 8 4 2 2" xfId="55488" xr:uid="{00000000-0005-0000-0000-0000E9520000}"/>
    <cellStyle name="20% - Accent5 3 8 4 3" xfId="34892" xr:uid="{00000000-0005-0000-0000-0000EA520000}"/>
    <cellStyle name="20% - Accent5 3 8 4 4" xfId="42329" xr:uid="{00000000-0005-0000-0000-0000EB520000}"/>
    <cellStyle name="20% - Accent5 3 8 5" xfId="14438" xr:uid="{00000000-0005-0000-0000-0000EC520000}"/>
    <cellStyle name="20% - Accent5 3 8 5 2" xfId="29468" xr:uid="{00000000-0005-0000-0000-0000ED520000}"/>
    <cellStyle name="20% - Accent5 3 8 5 3" xfId="51776" xr:uid="{00000000-0005-0000-0000-0000EE520000}"/>
    <cellStyle name="20% - Accent5 3 8 6" xfId="26586" xr:uid="{00000000-0005-0000-0000-0000EF520000}"/>
    <cellStyle name="20% - Accent5 3 8 7" xfId="38615" xr:uid="{00000000-0005-0000-0000-0000F0520000}"/>
    <cellStyle name="20% - Accent5 3 9" xfId="2429" xr:uid="{00000000-0005-0000-0000-0000F1520000}"/>
    <cellStyle name="20% - Accent5 3 9 2" xfId="10894" xr:uid="{00000000-0005-0000-0000-0000F2520000}"/>
    <cellStyle name="20% - Accent5 3 9 2 2" xfId="24053" xr:uid="{00000000-0005-0000-0000-0000F3520000}"/>
    <cellStyle name="20% - Accent5 3 9 2 2 2" xfId="61391" xr:uid="{00000000-0005-0000-0000-0000F4520000}"/>
    <cellStyle name="20% - Accent5 3 9 2 3" xfId="33332" xr:uid="{00000000-0005-0000-0000-0000F5520000}"/>
    <cellStyle name="20% - Accent5 3 9 2 4" xfId="48232" xr:uid="{00000000-0005-0000-0000-0000F6520000}"/>
    <cellStyle name="20% - Accent5 3 9 3" xfId="6171" xr:uid="{00000000-0005-0000-0000-0000F7520000}"/>
    <cellStyle name="20% - Accent5 3 9 3 2" xfId="19330" xr:uid="{00000000-0005-0000-0000-0000F8520000}"/>
    <cellStyle name="20% - Accent5 3 9 3 2 2" xfId="56668" xr:uid="{00000000-0005-0000-0000-0000F9520000}"/>
    <cellStyle name="20% - Accent5 3 9 3 3" xfId="36044" xr:uid="{00000000-0005-0000-0000-0000FA520000}"/>
    <cellStyle name="20% - Accent5 3 9 3 4" xfId="43509" xr:uid="{00000000-0005-0000-0000-0000FB520000}"/>
    <cellStyle name="20% - Accent5 3 9 4" xfId="15590" xr:uid="{00000000-0005-0000-0000-0000FC520000}"/>
    <cellStyle name="20% - Accent5 3 9 4 2" xfId="30620" xr:uid="{00000000-0005-0000-0000-0000FD520000}"/>
    <cellStyle name="20% - Accent5 3 9 4 3" xfId="52928" xr:uid="{00000000-0005-0000-0000-0000FE520000}"/>
    <cellStyle name="20% - Accent5 3 9 5" xfId="27738" xr:uid="{00000000-0005-0000-0000-0000FF520000}"/>
    <cellStyle name="20% - Accent5 3 9 6" xfId="39767" xr:uid="{00000000-0005-0000-0000-000000530000}"/>
    <cellStyle name="20% - Accent5 4" xfId="123" xr:uid="{00000000-0005-0000-0000-000001530000}"/>
    <cellStyle name="20% - Accent5 4 10" xfId="8562" xr:uid="{00000000-0005-0000-0000-000002530000}"/>
    <cellStyle name="20% - Accent5 4 10 2" xfId="21721" xr:uid="{00000000-0005-0000-0000-000003530000}"/>
    <cellStyle name="20% - Accent5 4 10 2 2" xfId="59059" xr:uid="{00000000-0005-0000-0000-000004530000}"/>
    <cellStyle name="20% - Accent5 4 10 3" xfId="29299" xr:uid="{00000000-0005-0000-0000-000005530000}"/>
    <cellStyle name="20% - Accent5 4 10 4" xfId="45900" xr:uid="{00000000-0005-0000-0000-000006530000}"/>
    <cellStyle name="20% - Accent5 4 11" xfId="3839" xr:uid="{00000000-0005-0000-0000-000007530000}"/>
    <cellStyle name="20% - Accent5 4 11 2" xfId="16998" xr:uid="{00000000-0005-0000-0000-000008530000}"/>
    <cellStyle name="20% - Accent5 4 11 2 2" xfId="54336" xr:uid="{00000000-0005-0000-0000-000009530000}"/>
    <cellStyle name="20% - Accent5 4 11 3" xfId="32011" xr:uid="{00000000-0005-0000-0000-00000A530000}"/>
    <cellStyle name="20% - Accent5 4 11 4" xfId="41177" xr:uid="{00000000-0005-0000-0000-00000B530000}"/>
    <cellStyle name="20% - Accent5 4 12" xfId="13286" xr:uid="{00000000-0005-0000-0000-00000C530000}"/>
    <cellStyle name="20% - Accent5 4 12 2" xfId="34723" xr:uid="{00000000-0005-0000-0000-00000D530000}"/>
    <cellStyle name="20% - Accent5 4 12 3" xfId="50624" xr:uid="{00000000-0005-0000-0000-00000E530000}"/>
    <cellStyle name="20% - Accent5 4 13" xfId="29130" xr:uid="{00000000-0005-0000-0000-00000F530000}"/>
    <cellStyle name="20% - Accent5 4 14" xfId="26417" xr:uid="{00000000-0005-0000-0000-000010530000}"/>
    <cellStyle name="20% - Accent5 4 15" xfId="37463" xr:uid="{00000000-0005-0000-0000-000011530000}"/>
    <cellStyle name="20% - Accent5 4 2" xfId="235" xr:uid="{00000000-0005-0000-0000-000012530000}"/>
    <cellStyle name="20% - Accent5 4 2 10" xfId="3951" xr:uid="{00000000-0005-0000-0000-000013530000}"/>
    <cellStyle name="20% - Accent5 4 2 10 2" xfId="17110" xr:uid="{00000000-0005-0000-0000-000014530000}"/>
    <cellStyle name="20% - Accent5 4 2 10 2 2" xfId="54448" xr:uid="{00000000-0005-0000-0000-000015530000}"/>
    <cellStyle name="20% - Accent5 4 2 10 3" xfId="32096" xr:uid="{00000000-0005-0000-0000-000016530000}"/>
    <cellStyle name="20% - Accent5 4 2 10 4" xfId="41289" xr:uid="{00000000-0005-0000-0000-000017530000}"/>
    <cellStyle name="20% - Accent5 4 2 11" xfId="13398" xr:uid="{00000000-0005-0000-0000-000018530000}"/>
    <cellStyle name="20% - Accent5 4 2 11 2" xfId="34808" xr:uid="{00000000-0005-0000-0000-000019530000}"/>
    <cellStyle name="20% - Accent5 4 2 11 3" xfId="50736" xr:uid="{00000000-0005-0000-0000-00001A530000}"/>
    <cellStyle name="20% - Accent5 4 2 12" xfId="29215" xr:uid="{00000000-0005-0000-0000-00001B530000}"/>
    <cellStyle name="20% - Accent5 4 2 13" xfId="26502" xr:uid="{00000000-0005-0000-0000-00001C530000}"/>
    <cellStyle name="20% - Accent5 4 2 14" xfId="37575" xr:uid="{00000000-0005-0000-0000-00001D530000}"/>
    <cellStyle name="20% - Accent5 4 2 2" xfId="656" xr:uid="{00000000-0005-0000-0000-00001E530000}"/>
    <cellStyle name="20% - Accent5 4 2 2 2" xfId="1838" xr:uid="{00000000-0005-0000-0000-00001F530000}"/>
    <cellStyle name="20% - Accent5 4 2 2 2 2" xfId="7912" xr:uid="{00000000-0005-0000-0000-000020530000}"/>
    <cellStyle name="20% - Accent5 4 2 2 2 2 2" xfId="12635" xr:uid="{00000000-0005-0000-0000-000021530000}"/>
    <cellStyle name="20% - Accent5 4 2 2 2 2 2 2" xfId="25794" xr:uid="{00000000-0005-0000-0000-000022530000}"/>
    <cellStyle name="20% - Accent5 4 2 2 2 2 2 2 2" xfId="63132" xr:uid="{00000000-0005-0000-0000-000023530000}"/>
    <cellStyle name="20% - Accent5 4 2 2 2 2 2 3" xfId="49973" xr:uid="{00000000-0005-0000-0000-000024530000}"/>
    <cellStyle name="20% - Accent5 4 2 2 2 2 3" xfId="21071" xr:uid="{00000000-0005-0000-0000-000025530000}"/>
    <cellStyle name="20% - Accent5 4 2 2 2 2 3 2" xfId="58409" xr:uid="{00000000-0005-0000-0000-000026530000}"/>
    <cellStyle name="20% - Accent5 4 2 2 2 2 4" xfId="34090" xr:uid="{00000000-0005-0000-0000-000027530000}"/>
    <cellStyle name="20% - Accent5 4 2 2 2 2 5" xfId="45250" xr:uid="{00000000-0005-0000-0000-000028530000}"/>
    <cellStyle name="20% - Accent5 4 2 2 2 3" xfId="10275" xr:uid="{00000000-0005-0000-0000-000029530000}"/>
    <cellStyle name="20% - Accent5 4 2 2 2 3 2" xfId="23434" xr:uid="{00000000-0005-0000-0000-00002A530000}"/>
    <cellStyle name="20% - Accent5 4 2 2 2 3 2 2" xfId="60772" xr:uid="{00000000-0005-0000-0000-00002B530000}"/>
    <cellStyle name="20% - Accent5 4 2 2 2 3 3" xfId="36802" xr:uid="{00000000-0005-0000-0000-00002C530000}"/>
    <cellStyle name="20% - Accent5 4 2 2 2 3 4" xfId="47613" xr:uid="{00000000-0005-0000-0000-00002D530000}"/>
    <cellStyle name="20% - Accent5 4 2 2 2 4" xfId="5552" xr:uid="{00000000-0005-0000-0000-00002E530000}"/>
    <cellStyle name="20% - Accent5 4 2 2 2 4 2" xfId="18711" xr:uid="{00000000-0005-0000-0000-00002F530000}"/>
    <cellStyle name="20% - Accent5 4 2 2 2 4 2 2" xfId="56049" xr:uid="{00000000-0005-0000-0000-000030530000}"/>
    <cellStyle name="20% - Accent5 4 2 2 2 4 3" xfId="31378" xr:uid="{00000000-0005-0000-0000-000031530000}"/>
    <cellStyle name="20% - Accent5 4 2 2 2 4 4" xfId="42890" xr:uid="{00000000-0005-0000-0000-000032530000}"/>
    <cellStyle name="20% - Accent5 4 2 2 2 5" xfId="14999" xr:uid="{00000000-0005-0000-0000-000033530000}"/>
    <cellStyle name="20% - Accent5 4 2 2 2 5 2" xfId="52337" xr:uid="{00000000-0005-0000-0000-000034530000}"/>
    <cellStyle name="20% - Accent5 4 2 2 2 6" xfId="28496" xr:uid="{00000000-0005-0000-0000-000035530000}"/>
    <cellStyle name="20% - Accent5 4 2 2 2 7" xfId="39176" xr:uid="{00000000-0005-0000-0000-000036530000}"/>
    <cellStyle name="20% - Accent5 4 2 2 3" xfId="3187" xr:uid="{00000000-0005-0000-0000-000037530000}"/>
    <cellStyle name="20% - Accent5 4 2 2 3 2" xfId="11455" xr:uid="{00000000-0005-0000-0000-000038530000}"/>
    <cellStyle name="20% - Accent5 4 2 2 3 2 2" xfId="24614" xr:uid="{00000000-0005-0000-0000-000039530000}"/>
    <cellStyle name="20% - Accent5 4 2 2 3 2 2 2" xfId="61952" xr:uid="{00000000-0005-0000-0000-00003A530000}"/>
    <cellStyle name="20% - Accent5 4 2 2 3 2 3" xfId="48793" xr:uid="{00000000-0005-0000-0000-00003B530000}"/>
    <cellStyle name="20% - Accent5 4 2 2 3 3" xfId="6732" xr:uid="{00000000-0005-0000-0000-00003C530000}"/>
    <cellStyle name="20% - Accent5 4 2 2 3 3 2" xfId="19891" xr:uid="{00000000-0005-0000-0000-00003D530000}"/>
    <cellStyle name="20% - Accent5 4 2 2 3 3 2 2" xfId="57229" xr:uid="{00000000-0005-0000-0000-00003E530000}"/>
    <cellStyle name="20% - Accent5 4 2 2 3 3 3" xfId="44070" xr:uid="{00000000-0005-0000-0000-00003F530000}"/>
    <cellStyle name="20% - Accent5 4 2 2 3 4" xfId="16348" xr:uid="{00000000-0005-0000-0000-000040530000}"/>
    <cellStyle name="20% - Accent5 4 2 2 3 4 2" xfId="53686" xr:uid="{00000000-0005-0000-0000-000041530000}"/>
    <cellStyle name="20% - Accent5 4 2 2 3 5" xfId="32741" xr:uid="{00000000-0005-0000-0000-000042530000}"/>
    <cellStyle name="20% - Accent5 4 2 2 3 6" xfId="40525" xr:uid="{00000000-0005-0000-0000-000043530000}"/>
    <cellStyle name="20% - Accent5 4 2 2 4" xfId="9095" xr:uid="{00000000-0005-0000-0000-000044530000}"/>
    <cellStyle name="20% - Accent5 4 2 2 4 2" xfId="22254" xr:uid="{00000000-0005-0000-0000-000045530000}"/>
    <cellStyle name="20% - Accent5 4 2 2 4 2 2" xfId="59592" xr:uid="{00000000-0005-0000-0000-000046530000}"/>
    <cellStyle name="20% - Accent5 4 2 2 4 3" xfId="35453" xr:uid="{00000000-0005-0000-0000-000047530000}"/>
    <cellStyle name="20% - Accent5 4 2 2 4 4" xfId="46433" xr:uid="{00000000-0005-0000-0000-000048530000}"/>
    <cellStyle name="20% - Accent5 4 2 2 5" xfId="4372" xr:uid="{00000000-0005-0000-0000-000049530000}"/>
    <cellStyle name="20% - Accent5 4 2 2 5 2" xfId="17531" xr:uid="{00000000-0005-0000-0000-00004A530000}"/>
    <cellStyle name="20% - Accent5 4 2 2 5 2 2" xfId="54869" xr:uid="{00000000-0005-0000-0000-00004B530000}"/>
    <cellStyle name="20% - Accent5 4 2 2 5 3" xfId="30029" xr:uid="{00000000-0005-0000-0000-00004C530000}"/>
    <cellStyle name="20% - Accent5 4 2 2 5 4" xfId="41710" xr:uid="{00000000-0005-0000-0000-00004D530000}"/>
    <cellStyle name="20% - Accent5 4 2 2 6" xfId="13819" xr:uid="{00000000-0005-0000-0000-00004E530000}"/>
    <cellStyle name="20% - Accent5 4 2 2 6 2" xfId="51157" xr:uid="{00000000-0005-0000-0000-00004F530000}"/>
    <cellStyle name="20% - Accent5 4 2 2 7" xfId="27147" xr:uid="{00000000-0005-0000-0000-000050530000}"/>
    <cellStyle name="20% - Accent5 4 2 2 8" xfId="37996" xr:uid="{00000000-0005-0000-0000-000051530000}"/>
    <cellStyle name="20% - Accent5 4 2 3" xfId="432" xr:uid="{00000000-0005-0000-0000-000052530000}"/>
    <cellStyle name="20% - Accent5 4 2 3 2" xfId="1614" xr:uid="{00000000-0005-0000-0000-000053530000}"/>
    <cellStyle name="20% - Accent5 4 2 3 2 2" xfId="7688" xr:uid="{00000000-0005-0000-0000-000054530000}"/>
    <cellStyle name="20% - Accent5 4 2 3 2 2 2" xfId="12411" xr:uid="{00000000-0005-0000-0000-000055530000}"/>
    <cellStyle name="20% - Accent5 4 2 3 2 2 2 2" xfId="25570" xr:uid="{00000000-0005-0000-0000-000056530000}"/>
    <cellStyle name="20% - Accent5 4 2 3 2 2 2 2 2" xfId="62908" xr:uid="{00000000-0005-0000-0000-000057530000}"/>
    <cellStyle name="20% - Accent5 4 2 3 2 2 2 3" xfId="49749" xr:uid="{00000000-0005-0000-0000-000058530000}"/>
    <cellStyle name="20% - Accent5 4 2 3 2 2 3" xfId="20847" xr:uid="{00000000-0005-0000-0000-000059530000}"/>
    <cellStyle name="20% - Accent5 4 2 3 2 2 3 2" xfId="58185" xr:uid="{00000000-0005-0000-0000-00005A530000}"/>
    <cellStyle name="20% - Accent5 4 2 3 2 2 4" xfId="33866" xr:uid="{00000000-0005-0000-0000-00005B530000}"/>
    <cellStyle name="20% - Accent5 4 2 3 2 2 5" xfId="45026" xr:uid="{00000000-0005-0000-0000-00005C530000}"/>
    <cellStyle name="20% - Accent5 4 2 3 2 3" xfId="10051" xr:uid="{00000000-0005-0000-0000-00005D530000}"/>
    <cellStyle name="20% - Accent5 4 2 3 2 3 2" xfId="23210" xr:uid="{00000000-0005-0000-0000-00005E530000}"/>
    <cellStyle name="20% - Accent5 4 2 3 2 3 2 2" xfId="60548" xr:uid="{00000000-0005-0000-0000-00005F530000}"/>
    <cellStyle name="20% - Accent5 4 2 3 2 3 3" xfId="36578" xr:uid="{00000000-0005-0000-0000-000060530000}"/>
    <cellStyle name="20% - Accent5 4 2 3 2 3 4" xfId="47389" xr:uid="{00000000-0005-0000-0000-000061530000}"/>
    <cellStyle name="20% - Accent5 4 2 3 2 4" xfId="5328" xr:uid="{00000000-0005-0000-0000-000062530000}"/>
    <cellStyle name="20% - Accent5 4 2 3 2 4 2" xfId="18487" xr:uid="{00000000-0005-0000-0000-000063530000}"/>
    <cellStyle name="20% - Accent5 4 2 3 2 4 2 2" xfId="55825" xr:uid="{00000000-0005-0000-0000-000064530000}"/>
    <cellStyle name="20% - Accent5 4 2 3 2 4 3" xfId="31154" xr:uid="{00000000-0005-0000-0000-000065530000}"/>
    <cellStyle name="20% - Accent5 4 2 3 2 4 4" xfId="42666" xr:uid="{00000000-0005-0000-0000-000066530000}"/>
    <cellStyle name="20% - Accent5 4 2 3 2 5" xfId="14775" xr:uid="{00000000-0005-0000-0000-000067530000}"/>
    <cellStyle name="20% - Accent5 4 2 3 2 5 2" xfId="52113" xr:uid="{00000000-0005-0000-0000-000068530000}"/>
    <cellStyle name="20% - Accent5 4 2 3 2 6" xfId="28272" xr:uid="{00000000-0005-0000-0000-000069530000}"/>
    <cellStyle name="20% - Accent5 4 2 3 2 7" xfId="38952" xr:uid="{00000000-0005-0000-0000-00006A530000}"/>
    <cellStyle name="20% - Accent5 4 2 3 3" xfId="2963" xr:uid="{00000000-0005-0000-0000-00006B530000}"/>
    <cellStyle name="20% - Accent5 4 2 3 3 2" xfId="11231" xr:uid="{00000000-0005-0000-0000-00006C530000}"/>
    <cellStyle name="20% - Accent5 4 2 3 3 2 2" xfId="24390" xr:uid="{00000000-0005-0000-0000-00006D530000}"/>
    <cellStyle name="20% - Accent5 4 2 3 3 2 2 2" xfId="61728" xr:uid="{00000000-0005-0000-0000-00006E530000}"/>
    <cellStyle name="20% - Accent5 4 2 3 3 2 3" xfId="48569" xr:uid="{00000000-0005-0000-0000-00006F530000}"/>
    <cellStyle name="20% - Accent5 4 2 3 3 3" xfId="6508" xr:uid="{00000000-0005-0000-0000-000070530000}"/>
    <cellStyle name="20% - Accent5 4 2 3 3 3 2" xfId="19667" xr:uid="{00000000-0005-0000-0000-000071530000}"/>
    <cellStyle name="20% - Accent5 4 2 3 3 3 2 2" xfId="57005" xr:uid="{00000000-0005-0000-0000-000072530000}"/>
    <cellStyle name="20% - Accent5 4 2 3 3 3 3" xfId="43846" xr:uid="{00000000-0005-0000-0000-000073530000}"/>
    <cellStyle name="20% - Accent5 4 2 3 3 4" xfId="16124" xr:uid="{00000000-0005-0000-0000-000074530000}"/>
    <cellStyle name="20% - Accent5 4 2 3 3 4 2" xfId="53462" xr:uid="{00000000-0005-0000-0000-000075530000}"/>
    <cellStyle name="20% - Accent5 4 2 3 3 5" xfId="32517" xr:uid="{00000000-0005-0000-0000-000076530000}"/>
    <cellStyle name="20% - Accent5 4 2 3 3 6" xfId="40301" xr:uid="{00000000-0005-0000-0000-000077530000}"/>
    <cellStyle name="20% - Accent5 4 2 3 4" xfId="8871" xr:uid="{00000000-0005-0000-0000-000078530000}"/>
    <cellStyle name="20% - Accent5 4 2 3 4 2" xfId="22030" xr:uid="{00000000-0005-0000-0000-000079530000}"/>
    <cellStyle name="20% - Accent5 4 2 3 4 2 2" xfId="59368" xr:uid="{00000000-0005-0000-0000-00007A530000}"/>
    <cellStyle name="20% - Accent5 4 2 3 4 3" xfId="35229" xr:uid="{00000000-0005-0000-0000-00007B530000}"/>
    <cellStyle name="20% - Accent5 4 2 3 4 4" xfId="46209" xr:uid="{00000000-0005-0000-0000-00007C530000}"/>
    <cellStyle name="20% - Accent5 4 2 3 5" xfId="4148" xr:uid="{00000000-0005-0000-0000-00007D530000}"/>
    <cellStyle name="20% - Accent5 4 2 3 5 2" xfId="17307" xr:uid="{00000000-0005-0000-0000-00007E530000}"/>
    <cellStyle name="20% - Accent5 4 2 3 5 2 2" xfId="54645" xr:uid="{00000000-0005-0000-0000-00007F530000}"/>
    <cellStyle name="20% - Accent5 4 2 3 5 3" xfId="29805" xr:uid="{00000000-0005-0000-0000-000080530000}"/>
    <cellStyle name="20% - Accent5 4 2 3 5 4" xfId="41486" xr:uid="{00000000-0005-0000-0000-000081530000}"/>
    <cellStyle name="20% - Accent5 4 2 3 6" xfId="13595" xr:uid="{00000000-0005-0000-0000-000082530000}"/>
    <cellStyle name="20% - Accent5 4 2 3 6 2" xfId="50933" xr:uid="{00000000-0005-0000-0000-000083530000}"/>
    <cellStyle name="20% - Accent5 4 2 3 7" xfId="26923" xr:uid="{00000000-0005-0000-0000-000084530000}"/>
    <cellStyle name="20% - Accent5 4 2 3 8" xfId="37772" xr:uid="{00000000-0005-0000-0000-000085530000}"/>
    <cellStyle name="20% - Accent5 4 2 4" xfId="853" xr:uid="{00000000-0005-0000-0000-000086530000}"/>
    <cellStyle name="20% - Accent5 4 2 4 2" xfId="2035" xr:uid="{00000000-0005-0000-0000-000087530000}"/>
    <cellStyle name="20% - Accent5 4 2 4 2 2" xfId="8109" xr:uid="{00000000-0005-0000-0000-000088530000}"/>
    <cellStyle name="20% - Accent5 4 2 4 2 2 2" xfId="12832" xr:uid="{00000000-0005-0000-0000-000089530000}"/>
    <cellStyle name="20% - Accent5 4 2 4 2 2 2 2" xfId="25991" xr:uid="{00000000-0005-0000-0000-00008A530000}"/>
    <cellStyle name="20% - Accent5 4 2 4 2 2 2 2 2" xfId="63329" xr:uid="{00000000-0005-0000-0000-00008B530000}"/>
    <cellStyle name="20% - Accent5 4 2 4 2 2 2 3" xfId="50170" xr:uid="{00000000-0005-0000-0000-00008C530000}"/>
    <cellStyle name="20% - Accent5 4 2 4 2 2 3" xfId="21268" xr:uid="{00000000-0005-0000-0000-00008D530000}"/>
    <cellStyle name="20% - Accent5 4 2 4 2 2 3 2" xfId="58606" xr:uid="{00000000-0005-0000-0000-00008E530000}"/>
    <cellStyle name="20% - Accent5 4 2 4 2 2 4" xfId="34287" xr:uid="{00000000-0005-0000-0000-00008F530000}"/>
    <cellStyle name="20% - Accent5 4 2 4 2 2 5" xfId="45447" xr:uid="{00000000-0005-0000-0000-000090530000}"/>
    <cellStyle name="20% - Accent5 4 2 4 2 3" xfId="10472" xr:uid="{00000000-0005-0000-0000-000091530000}"/>
    <cellStyle name="20% - Accent5 4 2 4 2 3 2" xfId="23631" xr:uid="{00000000-0005-0000-0000-000092530000}"/>
    <cellStyle name="20% - Accent5 4 2 4 2 3 2 2" xfId="60969" xr:uid="{00000000-0005-0000-0000-000093530000}"/>
    <cellStyle name="20% - Accent5 4 2 4 2 3 3" xfId="36999" xr:uid="{00000000-0005-0000-0000-000094530000}"/>
    <cellStyle name="20% - Accent5 4 2 4 2 3 4" xfId="47810" xr:uid="{00000000-0005-0000-0000-000095530000}"/>
    <cellStyle name="20% - Accent5 4 2 4 2 4" xfId="5749" xr:uid="{00000000-0005-0000-0000-000096530000}"/>
    <cellStyle name="20% - Accent5 4 2 4 2 4 2" xfId="18908" xr:uid="{00000000-0005-0000-0000-000097530000}"/>
    <cellStyle name="20% - Accent5 4 2 4 2 4 2 2" xfId="56246" xr:uid="{00000000-0005-0000-0000-000098530000}"/>
    <cellStyle name="20% - Accent5 4 2 4 2 4 3" xfId="31575" xr:uid="{00000000-0005-0000-0000-000099530000}"/>
    <cellStyle name="20% - Accent5 4 2 4 2 4 4" xfId="43087" xr:uid="{00000000-0005-0000-0000-00009A530000}"/>
    <cellStyle name="20% - Accent5 4 2 4 2 5" xfId="15196" xr:uid="{00000000-0005-0000-0000-00009B530000}"/>
    <cellStyle name="20% - Accent5 4 2 4 2 5 2" xfId="52534" xr:uid="{00000000-0005-0000-0000-00009C530000}"/>
    <cellStyle name="20% - Accent5 4 2 4 2 6" xfId="28693" xr:uid="{00000000-0005-0000-0000-00009D530000}"/>
    <cellStyle name="20% - Accent5 4 2 4 2 7" xfId="39373" xr:uid="{00000000-0005-0000-0000-00009E530000}"/>
    <cellStyle name="20% - Accent5 4 2 4 3" xfId="3384" xr:uid="{00000000-0005-0000-0000-00009F530000}"/>
    <cellStyle name="20% - Accent5 4 2 4 3 2" xfId="11652" xr:uid="{00000000-0005-0000-0000-0000A0530000}"/>
    <cellStyle name="20% - Accent5 4 2 4 3 2 2" xfId="24811" xr:uid="{00000000-0005-0000-0000-0000A1530000}"/>
    <cellStyle name="20% - Accent5 4 2 4 3 2 2 2" xfId="62149" xr:uid="{00000000-0005-0000-0000-0000A2530000}"/>
    <cellStyle name="20% - Accent5 4 2 4 3 2 3" xfId="48990" xr:uid="{00000000-0005-0000-0000-0000A3530000}"/>
    <cellStyle name="20% - Accent5 4 2 4 3 3" xfId="6929" xr:uid="{00000000-0005-0000-0000-0000A4530000}"/>
    <cellStyle name="20% - Accent5 4 2 4 3 3 2" xfId="20088" xr:uid="{00000000-0005-0000-0000-0000A5530000}"/>
    <cellStyle name="20% - Accent5 4 2 4 3 3 2 2" xfId="57426" xr:uid="{00000000-0005-0000-0000-0000A6530000}"/>
    <cellStyle name="20% - Accent5 4 2 4 3 3 3" xfId="44267" xr:uid="{00000000-0005-0000-0000-0000A7530000}"/>
    <cellStyle name="20% - Accent5 4 2 4 3 4" xfId="16545" xr:uid="{00000000-0005-0000-0000-0000A8530000}"/>
    <cellStyle name="20% - Accent5 4 2 4 3 4 2" xfId="53883" xr:uid="{00000000-0005-0000-0000-0000A9530000}"/>
    <cellStyle name="20% - Accent5 4 2 4 3 5" xfId="32938" xr:uid="{00000000-0005-0000-0000-0000AA530000}"/>
    <cellStyle name="20% - Accent5 4 2 4 3 6" xfId="40722" xr:uid="{00000000-0005-0000-0000-0000AB530000}"/>
    <cellStyle name="20% - Accent5 4 2 4 4" xfId="9292" xr:uid="{00000000-0005-0000-0000-0000AC530000}"/>
    <cellStyle name="20% - Accent5 4 2 4 4 2" xfId="22451" xr:uid="{00000000-0005-0000-0000-0000AD530000}"/>
    <cellStyle name="20% - Accent5 4 2 4 4 2 2" xfId="59789" xr:uid="{00000000-0005-0000-0000-0000AE530000}"/>
    <cellStyle name="20% - Accent5 4 2 4 4 3" xfId="35650" xr:uid="{00000000-0005-0000-0000-0000AF530000}"/>
    <cellStyle name="20% - Accent5 4 2 4 4 4" xfId="46630" xr:uid="{00000000-0005-0000-0000-0000B0530000}"/>
    <cellStyle name="20% - Accent5 4 2 4 5" xfId="4569" xr:uid="{00000000-0005-0000-0000-0000B1530000}"/>
    <cellStyle name="20% - Accent5 4 2 4 5 2" xfId="17728" xr:uid="{00000000-0005-0000-0000-0000B2530000}"/>
    <cellStyle name="20% - Accent5 4 2 4 5 2 2" xfId="55066" xr:uid="{00000000-0005-0000-0000-0000B3530000}"/>
    <cellStyle name="20% - Accent5 4 2 4 5 3" xfId="30226" xr:uid="{00000000-0005-0000-0000-0000B4530000}"/>
    <cellStyle name="20% - Accent5 4 2 4 5 4" xfId="41907" xr:uid="{00000000-0005-0000-0000-0000B5530000}"/>
    <cellStyle name="20% - Accent5 4 2 4 6" xfId="14016" xr:uid="{00000000-0005-0000-0000-0000B6530000}"/>
    <cellStyle name="20% - Accent5 4 2 4 6 2" xfId="51354" xr:uid="{00000000-0005-0000-0000-0000B7530000}"/>
    <cellStyle name="20% - Accent5 4 2 4 7" xfId="27344" xr:uid="{00000000-0005-0000-0000-0000B8530000}"/>
    <cellStyle name="20% - Accent5 4 2 4 8" xfId="38193" xr:uid="{00000000-0005-0000-0000-0000B9530000}"/>
    <cellStyle name="20% - Accent5 4 2 5" xfId="1022" xr:uid="{00000000-0005-0000-0000-0000BA530000}"/>
    <cellStyle name="20% - Accent5 4 2 5 2" xfId="2204" xr:uid="{00000000-0005-0000-0000-0000BB530000}"/>
    <cellStyle name="20% - Accent5 4 2 5 2 2" xfId="8278" xr:uid="{00000000-0005-0000-0000-0000BC530000}"/>
    <cellStyle name="20% - Accent5 4 2 5 2 2 2" xfId="13001" xr:uid="{00000000-0005-0000-0000-0000BD530000}"/>
    <cellStyle name="20% - Accent5 4 2 5 2 2 2 2" xfId="26160" xr:uid="{00000000-0005-0000-0000-0000BE530000}"/>
    <cellStyle name="20% - Accent5 4 2 5 2 2 2 2 2" xfId="63498" xr:uid="{00000000-0005-0000-0000-0000BF530000}"/>
    <cellStyle name="20% - Accent5 4 2 5 2 2 2 3" xfId="50339" xr:uid="{00000000-0005-0000-0000-0000C0530000}"/>
    <cellStyle name="20% - Accent5 4 2 5 2 2 3" xfId="21437" xr:uid="{00000000-0005-0000-0000-0000C1530000}"/>
    <cellStyle name="20% - Accent5 4 2 5 2 2 3 2" xfId="58775" xr:uid="{00000000-0005-0000-0000-0000C2530000}"/>
    <cellStyle name="20% - Accent5 4 2 5 2 2 4" xfId="34456" xr:uid="{00000000-0005-0000-0000-0000C3530000}"/>
    <cellStyle name="20% - Accent5 4 2 5 2 2 5" xfId="45616" xr:uid="{00000000-0005-0000-0000-0000C4530000}"/>
    <cellStyle name="20% - Accent5 4 2 5 2 3" xfId="10641" xr:uid="{00000000-0005-0000-0000-0000C5530000}"/>
    <cellStyle name="20% - Accent5 4 2 5 2 3 2" xfId="23800" xr:uid="{00000000-0005-0000-0000-0000C6530000}"/>
    <cellStyle name="20% - Accent5 4 2 5 2 3 2 2" xfId="61138" xr:uid="{00000000-0005-0000-0000-0000C7530000}"/>
    <cellStyle name="20% - Accent5 4 2 5 2 3 3" xfId="37168" xr:uid="{00000000-0005-0000-0000-0000C8530000}"/>
    <cellStyle name="20% - Accent5 4 2 5 2 3 4" xfId="47979" xr:uid="{00000000-0005-0000-0000-0000C9530000}"/>
    <cellStyle name="20% - Accent5 4 2 5 2 4" xfId="5918" xr:uid="{00000000-0005-0000-0000-0000CA530000}"/>
    <cellStyle name="20% - Accent5 4 2 5 2 4 2" xfId="19077" xr:uid="{00000000-0005-0000-0000-0000CB530000}"/>
    <cellStyle name="20% - Accent5 4 2 5 2 4 2 2" xfId="56415" xr:uid="{00000000-0005-0000-0000-0000CC530000}"/>
    <cellStyle name="20% - Accent5 4 2 5 2 4 3" xfId="31744" xr:uid="{00000000-0005-0000-0000-0000CD530000}"/>
    <cellStyle name="20% - Accent5 4 2 5 2 4 4" xfId="43256" xr:uid="{00000000-0005-0000-0000-0000CE530000}"/>
    <cellStyle name="20% - Accent5 4 2 5 2 5" xfId="15365" xr:uid="{00000000-0005-0000-0000-0000CF530000}"/>
    <cellStyle name="20% - Accent5 4 2 5 2 5 2" xfId="52703" xr:uid="{00000000-0005-0000-0000-0000D0530000}"/>
    <cellStyle name="20% - Accent5 4 2 5 2 6" xfId="28862" xr:uid="{00000000-0005-0000-0000-0000D1530000}"/>
    <cellStyle name="20% - Accent5 4 2 5 2 7" xfId="39542" xr:uid="{00000000-0005-0000-0000-0000D2530000}"/>
    <cellStyle name="20% - Accent5 4 2 5 3" xfId="3553" xr:uid="{00000000-0005-0000-0000-0000D3530000}"/>
    <cellStyle name="20% - Accent5 4 2 5 3 2" xfId="11821" xr:uid="{00000000-0005-0000-0000-0000D4530000}"/>
    <cellStyle name="20% - Accent5 4 2 5 3 2 2" xfId="24980" xr:uid="{00000000-0005-0000-0000-0000D5530000}"/>
    <cellStyle name="20% - Accent5 4 2 5 3 2 2 2" xfId="62318" xr:uid="{00000000-0005-0000-0000-0000D6530000}"/>
    <cellStyle name="20% - Accent5 4 2 5 3 2 3" xfId="49159" xr:uid="{00000000-0005-0000-0000-0000D7530000}"/>
    <cellStyle name="20% - Accent5 4 2 5 3 3" xfId="7098" xr:uid="{00000000-0005-0000-0000-0000D8530000}"/>
    <cellStyle name="20% - Accent5 4 2 5 3 3 2" xfId="20257" xr:uid="{00000000-0005-0000-0000-0000D9530000}"/>
    <cellStyle name="20% - Accent5 4 2 5 3 3 2 2" xfId="57595" xr:uid="{00000000-0005-0000-0000-0000DA530000}"/>
    <cellStyle name="20% - Accent5 4 2 5 3 3 3" xfId="44436" xr:uid="{00000000-0005-0000-0000-0000DB530000}"/>
    <cellStyle name="20% - Accent5 4 2 5 3 4" xfId="16714" xr:uid="{00000000-0005-0000-0000-0000DC530000}"/>
    <cellStyle name="20% - Accent5 4 2 5 3 4 2" xfId="54052" xr:uid="{00000000-0005-0000-0000-0000DD530000}"/>
    <cellStyle name="20% - Accent5 4 2 5 3 5" xfId="33107" xr:uid="{00000000-0005-0000-0000-0000DE530000}"/>
    <cellStyle name="20% - Accent5 4 2 5 3 6" xfId="40891" xr:uid="{00000000-0005-0000-0000-0000DF530000}"/>
    <cellStyle name="20% - Accent5 4 2 5 4" xfId="9461" xr:uid="{00000000-0005-0000-0000-0000E0530000}"/>
    <cellStyle name="20% - Accent5 4 2 5 4 2" xfId="22620" xr:uid="{00000000-0005-0000-0000-0000E1530000}"/>
    <cellStyle name="20% - Accent5 4 2 5 4 2 2" xfId="59958" xr:uid="{00000000-0005-0000-0000-0000E2530000}"/>
    <cellStyle name="20% - Accent5 4 2 5 4 3" xfId="35819" xr:uid="{00000000-0005-0000-0000-0000E3530000}"/>
    <cellStyle name="20% - Accent5 4 2 5 4 4" xfId="46799" xr:uid="{00000000-0005-0000-0000-0000E4530000}"/>
    <cellStyle name="20% - Accent5 4 2 5 5" xfId="4738" xr:uid="{00000000-0005-0000-0000-0000E5530000}"/>
    <cellStyle name="20% - Accent5 4 2 5 5 2" xfId="17897" xr:uid="{00000000-0005-0000-0000-0000E6530000}"/>
    <cellStyle name="20% - Accent5 4 2 5 5 2 2" xfId="55235" xr:uid="{00000000-0005-0000-0000-0000E7530000}"/>
    <cellStyle name="20% - Accent5 4 2 5 5 3" xfId="30395" xr:uid="{00000000-0005-0000-0000-0000E8530000}"/>
    <cellStyle name="20% - Accent5 4 2 5 5 4" xfId="42076" xr:uid="{00000000-0005-0000-0000-0000E9530000}"/>
    <cellStyle name="20% - Accent5 4 2 5 6" xfId="14185" xr:uid="{00000000-0005-0000-0000-0000EA530000}"/>
    <cellStyle name="20% - Accent5 4 2 5 6 2" xfId="51523" xr:uid="{00000000-0005-0000-0000-0000EB530000}"/>
    <cellStyle name="20% - Accent5 4 2 5 7" xfId="27513" xr:uid="{00000000-0005-0000-0000-0000EC530000}"/>
    <cellStyle name="20% - Accent5 4 2 5 8" xfId="38362" xr:uid="{00000000-0005-0000-0000-0000ED530000}"/>
    <cellStyle name="20% - Accent5 4 2 6" xfId="1193" xr:uid="{00000000-0005-0000-0000-0000EE530000}"/>
    <cellStyle name="20% - Accent5 4 2 6 2" xfId="2373" xr:uid="{00000000-0005-0000-0000-0000EF530000}"/>
    <cellStyle name="20% - Accent5 4 2 6 2 2" xfId="8447" xr:uid="{00000000-0005-0000-0000-0000F0530000}"/>
    <cellStyle name="20% - Accent5 4 2 6 2 2 2" xfId="13170" xr:uid="{00000000-0005-0000-0000-0000F1530000}"/>
    <cellStyle name="20% - Accent5 4 2 6 2 2 2 2" xfId="26329" xr:uid="{00000000-0005-0000-0000-0000F2530000}"/>
    <cellStyle name="20% - Accent5 4 2 6 2 2 2 2 2" xfId="63667" xr:uid="{00000000-0005-0000-0000-0000F3530000}"/>
    <cellStyle name="20% - Accent5 4 2 6 2 2 2 3" xfId="50508" xr:uid="{00000000-0005-0000-0000-0000F4530000}"/>
    <cellStyle name="20% - Accent5 4 2 6 2 2 3" xfId="21606" xr:uid="{00000000-0005-0000-0000-0000F5530000}"/>
    <cellStyle name="20% - Accent5 4 2 6 2 2 3 2" xfId="58944" xr:uid="{00000000-0005-0000-0000-0000F6530000}"/>
    <cellStyle name="20% - Accent5 4 2 6 2 2 4" xfId="34625" xr:uid="{00000000-0005-0000-0000-0000F7530000}"/>
    <cellStyle name="20% - Accent5 4 2 6 2 2 5" xfId="45785" xr:uid="{00000000-0005-0000-0000-0000F8530000}"/>
    <cellStyle name="20% - Accent5 4 2 6 2 3" xfId="10810" xr:uid="{00000000-0005-0000-0000-0000F9530000}"/>
    <cellStyle name="20% - Accent5 4 2 6 2 3 2" xfId="23969" xr:uid="{00000000-0005-0000-0000-0000FA530000}"/>
    <cellStyle name="20% - Accent5 4 2 6 2 3 2 2" xfId="61307" xr:uid="{00000000-0005-0000-0000-0000FB530000}"/>
    <cellStyle name="20% - Accent5 4 2 6 2 3 3" xfId="37337" xr:uid="{00000000-0005-0000-0000-0000FC530000}"/>
    <cellStyle name="20% - Accent5 4 2 6 2 3 4" xfId="48148" xr:uid="{00000000-0005-0000-0000-0000FD530000}"/>
    <cellStyle name="20% - Accent5 4 2 6 2 4" xfId="6087" xr:uid="{00000000-0005-0000-0000-0000FE530000}"/>
    <cellStyle name="20% - Accent5 4 2 6 2 4 2" xfId="19246" xr:uid="{00000000-0005-0000-0000-0000FF530000}"/>
    <cellStyle name="20% - Accent5 4 2 6 2 4 2 2" xfId="56584" xr:uid="{00000000-0005-0000-0000-000000540000}"/>
    <cellStyle name="20% - Accent5 4 2 6 2 4 3" xfId="31913" xr:uid="{00000000-0005-0000-0000-000001540000}"/>
    <cellStyle name="20% - Accent5 4 2 6 2 4 4" xfId="43425" xr:uid="{00000000-0005-0000-0000-000002540000}"/>
    <cellStyle name="20% - Accent5 4 2 6 2 5" xfId="15534" xr:uid="{00000000-0005-0000-0000-000003540000}"/>
    <cellStyle name="20% - Accent5 4 2 6 2 5 2" xfId="52872" xr:uid="{00000000-0005-0000-0000-000004540000}"/>
    <cellStyle name="20% - Accent5 4 2 6 2 6" xfId="29031" xr:uid="{00000000-0005-0000-0000-000005540000}"/>
    <cellStyle name="20% - Accent5 4 2 6 2 7" xfId="39711" xr:uid="{00000000-0005-0000-0000-000006540000}"/>
    <cellStyle name="20% - Accent5 4 2 6 3" xfId="3722" xr:uid="{00000000-0005-0000-0000-000007540000}"/>
    <cellStyle name="20% - Accent5 4 2 6 3 2" xfId="11990" xr:uid="{00000000-0005-0000-0000-000008540000}"/>
    <cellStyle name="20% - Accent5 4 2 6 3 2 2" xfId="25149" xr:uid="{00000000-0005-0000-0000-000009540000}"/>
    <cellStyle name="20% - Accent5 4 2 6 3 2 2 2" xfId="62487" xr:uid="{00000000-0005-0000-0000-00000A540000}"/>
    <cellStyle name="20% - Accent5 4 2 6 3 2 3" xfId="49328" xr:uid="{00000000-0005-0000-0000-00000B540000}"/>
    <cellStyle name="20% - Accent5 4 2 6 3 3" xfId="7267" xr:uid="{00000000-0005-0000-0000-00000C540000}"/>
    <cellStyle name="20% - Accent5 4 2 6 3 3 2" xfId="20426" xr:uid="{00000000-0005-0000-0000-00000D540000}"/>
    <cellStyle name="20% - Accent5 4 2 6 3 3 2 2" xfId="57764" xr:uid="{00000000-0005-0000-0000-00000E540000}"/>
    <cellStyle name="20% - Accent5 4 2 6 3 3 3" xfId="44605" xr:uid="{00000000-0005-0000-0000-00000F540000}"/>
    <cellStyle name="20% - Accent5 4 2 6 3 4" xfId="16883" xr:uid="{00000000-0005-0000-0000-000010540000}"/>
    <cellStyle name="20% - Accent5 4 2 6 3 4 2" xfId="54221" xr:uid="{00000000-0005-0000-0000-000011540000}"/>
    <cellStyle name="20% - Accent5 4 2 6 3 5" xfId="33276" xr:uid="{00000000-0005-0000-0000-000012540000}"/>
    <cellStyle name="20% - Accent5 4 2 6 3 6" xfId="41060" xr:uid="{00000000-0005-0000-0000-000013540000}"/>
    <cellStyle name="20% - Accent5 4 2 6 4" xfId="9630" xr:uid="{00000000-0005-0000-0000-000014540000}"/>
    <cellStyle name="20% - Accent5 4 2 6 4 2" xfId="22789" xr:uid="{00000000-0005-0000-0000-000015540000}"/>
    <cellStyle name="20% - Accent5 4 2 6 4 2 2" xfId="60127" xr:uid="{00000000-0005-0000-0000-000016540000}"/>
    <cellStyle name="20% - Accent5 4 2 6 4 3" xfId="35988" xr:uid="{00000000-0005-0000-0000-000017540000}"/>
    <cellStyle name="20% - Accent5 4 2 6 4 4" xfId="46968" xr:uid="{00000000-0005-0000-0000-000018540000}"/>
    <cellStyle name="20% - Accent5 4 2 6 5" xfId="4907" xr:uid="{00000000-0005-0000-0000-000019540000}"/>
    <cellStyle name="20% - Accent5 4 2 6 5 2" xfId="18066" xr:uid="{00000000-0005-0000-0000-00001A540000}"/>
    <cellStyle name="20% - Accent5 4 2 6 5 2 2" xfId="55404" xr:uid="{00000000-0005-0000-0000-00001B540000}"/>
    <cellStyle name="20% - Accent5 4 2 6 5 3" xfId="30564" xr:uid="{00000000-0005-0000-0000-00001C540000}"/>
    <cellStyle name="20% - Accent5 4 2 6 5 4" xfId="42245" xr:uid="{00000000-0005-0000-0000-00001D540000}"/>
    <cellStyle name="20% - Accent5 4 2 6 6" xfId="14354" xr:uid="{00000000-0005-0000-0000-00001E540000}"/>
    <cellStyle name="20% - Accent5 4 2 6 6 2" xfId="51692" xr:uid="{00000000-0005-0000-0000-00001F540000}"/>
    <cellStyle name="20% - Accent5 4 2 6 7" xfId="27682" xr:uid="{00000000-0005-0000-0000-000020540000}"/>
    <cellStyle name="20% - Accent5 4 2 6 8" xfId="38531" xr:uid="{00000000-0005-0000-0000-000021540000}"/>
    <cellStyle name="20% - Accent5 4 2 7" xfId="1417" xr:uid="{00000000-0005-0000-0000-000022540000}"/>
    <cellStyle name="20% - Accent5 4 2 7 2" xfId="2766" xr:uid="{00000000-0005-0000-0000-000023540000}"/>
    <cellStyle name="20% - Accent5 4 2 7 2 2" xfId="12214" xr:uid="{00000000-0005-0000-0000-000024540000}"/>
    <cellStyle name="20% - Accent5 4 2 7 2 2 2" xfId="25373" xr:uid="{00000000-0005-0000-0000-000025540000}"/>
    <cellStyle name="20% - Accent5 4 2 7 2 2 2 2" xfId="62711" xr:uid="{00000000-0005-0000-0000-000026540000}"/>
    <cellStyle name="20% - Accent5 4 2 7 2 2 3" xfId="33669" xr:uid="{00000000-0005-0000-0000-000027540000}"/>
    <cellStyle name="20% - Accent5 4 2 7 2 2 4" xfId="49552" xr:uid="{00000000-0005-0000-0000-000028540000}"/>
    <cellStyle name="20% - Accent5 4 2 7 2 3" xfId="7491" xr:uid="{00000000-0005-0000-0000-000029540000}"/>
    <cellStyle name="20% - Accent5 4 2 7 2 3 2" xfId="20650" xr:uid="{00000000-0005-0000-0000-00002A540000}"/>
    <cellStyle name="20% - Accent5 4 2 7 2 3 2 2" xfId="57988" xr:uid="{00000000-0005-0000-0000-00002B540000}"/>
    <cellStyle name="20% - Accent5 4 2 7 2 3 3" xfId="36381" xr:uid="{00000000-0005-0000-0000-00002C540000}"/>
    <cellStyle name="20% - Accent5 4 2 7 2 3 4" xfId="44829" xr:uid="{00000000-0005-0000-0000-00002D540000}"/>
    <cellStyle name="20% - Accent5 4 2 7 2 4" xfId="15927" xr:uid="{00000000-0005-0000-0000-00002E540000}"/>
    <cellStyle name="20% - Accent5 4 2 7 2 4 2" xfId="30957" xr:uid="{00000000-0005-0000-0000-00002F540000}"/>
    <cellStyle name="20% - Accent5 4 2 7 2 4 3" xfId="53265" xr:uid="{00000000-0005-0000-0000-000030540000}"/>
    <cellStyle name="20% - Accent5 4 2 7 2 5" xfId="28075" xr:uid="{00000000-0005-0000-0000-000031540000}"/>
    <cellStyle name="20% - Accent5 4 2 7 2 6" xfId="40104" xr:uid="{00000000-0005-0000-0000-000032540000}"/>
    <cellStyle name="20% - Accent5 4 2 7 3" xfId="9854" xr:uid="{00000000-0005-0000-0000-000033540000}"/>
    <cellStyle name="20% - Accent5 4 2 7 3 2" xfId="23013" xr:uid="{00000000-0005-0000-0000-000034540000}"/>
    <cellStyle name="20% - Accent5 4 2 7 3 2 2" xfId="60351" xr:uid="{00000000-0005-0000-0000-000035540000}"/>
    <cellStyle name="20% - Accent5 4 2 7 3 3" xfId="32320" xr:uid="{00000000-0005-0000-0000-000036540000}"/>
    <cellStyle name="20% - Accent5 4 2 7 3 4" xfId="47192" xr:uid="{00000000-0005-0000-0000-000037540000}"/>
    <cellStyle name="20% - Accent5 4 2 7 4" xfId="5131" xr:uid="{00000000-0005-0000-0000-000038540000}"/>
    <cellStyle name="20% - Accent5 4 2 7 4 2" xfId="18290" xr:uid="{00000000-0005-0000-0000-000039540000}"/>
    <cellStyle name="20% - Accent5 4 2 7 4 2 2" xfId="55628" xr:uid="{00000000-0005-0000-0000-00003A540000}"/>
    <cellStyle name="20% - Accent5 4 2 7 4 3" xfId="35032" xr:uid="{00000000-0005-0000-0000-00003B540000}"/>
    <cellStyle name="20% - Accent5 4 2 7 4 4" xfId="42469" xr:uid="{00000000-0005-0000-0000-00003C540000}"/>
    <cellStyle name="20% - Accent5 4 2 7 5" xfId="14578" xr:uid="{00000000-0005-0000-0000-00003D540000}"/>
    <cellStyle name="20% - Accent5 4 2 7 5 2" xfId="29608" xr:uid="{00000000-0005-0000-0000-00003E540000}"/>
    <cellStyle name="20% - Accent5 4 2 7 5 3" xfId="51916" xr:uid="{00000000-0005-0000-0000-00003F540000}"/>
    <cellStyle name="20% - Accent5 4 2 7 6" xfId="26726" xr:uid="{00000000-0005-0000-0000-000040540000}"/>
    <cellStyle name="20% - Accent5 4 2 7 7" xfId="38755" xr:uid="{00000000-0005-0000-0000-000041540000}"/>
    <cellStyle name="20% - Accent5 4 2 8" xfId="2542" xr:uid="{00000000-0005-0000-0000-000042540000}"/>
    <cellStyle name="20% - Accent5 4 2 8 2" xfId="11034" xr:uid="{00000000-0005-0000-0000-000043540000}"/>
    <cellStyle name="20% - Accent5 4 2 8 2 2" xfId="24193" xr:uid="{00000000-0005-0000-0000-000044540000}"/>
    <cellStyle name="20% - Accent5 4 2 8 2 2 2" xfId="61531" xr:uid="{00000000-0005-0000-0000-000045540000}"/>
    <cellStyle name="20% - Accent5 4 2 8 2 3" xfId="33445" xr:uid="{00000000-0005-0000-0000-000046540000}"/>
    <cellStyle name="20% - Accent5 4 2 8 2 4" xfId="48372" xr:uid="{00000000-0005-0000-0000-000047540000}"/>
    <cellStyle name="20% - Accent5 4 2 8 3" xfId="6311" xr:uid="{00000000-0005-0000-0000-000048540000}"/>
    <cellStyle name="20% - Accent5 4 2 8 3 2" xfId="19470" xr:uid="{00000000-0005-0000-0000-000049540000}"/>
    <cellStyle name="20% - Accent5 4 2 8 3 2 2" xfId="56808" xr:uid="{00000000-0005-0000-0000-00004A540000}"/>
    <cellStyle name="20% - Accent5 4 2 8 3 3" xfId="36157" xr:uid="{00000000-0005-0000-0000-00004B540000}"/>
    <cellStyle name="20% - Accent5 4 2 8 3 4" xfId="43649" xr:uid="{00000000-0005-0000-0000-00004C540000}"/>
    <cellStyle name="20% - Accent5 4 2 8 4" xfId="15703" xr:uid="{00000000-0005-0000-0000-00004D540000}"/>
    <cellStyle name="20% - Accent5 4 2 8 4 2" xfId="30733" xr:uid="{00000000-0005-0000-0000-00004E540000}"/>
    <cellStyle name="20% - Accent5 4 2 8 4 3" xfId="53041" xr:uid="{00000000-0005-0000-0000-00004F540000}"/>
    <cellStyle name="20% - Accent5 4 2 8 5" xfId="27851" xr:uid="{00000000-0005-0000-0000-000050540000}"/>
    <cellStyle name="20% - Accent5 4 2 8 6" xfId="39880" xr:uid="{00000000-0005-0000-0000-000051540000}"/>
    <cellStyle name="20% - Accent5 4 2 9" xfId="8674" xr:uid="{00000000-0005-0000-0000-000052540000}"/>
    <cellStyle name="20% - Accent5 4 2 9 2" xfId="21833" xr:uid="{00000000-0005-0000-0000-000053540000}"/>
    <cellStyle name="20% - Accent5 4 2 9 2 2" xfId="59171" xr:uid="{00000000-0005-0000-0000-000054540000}"/>
    <cellStyle name="20% - Accent5 4 2 9 3" xfId="29384" xr:uid="{00000000-0005-0000-0000-000055540000}"/>
    <cellStyle name="20% - Accent5 4 2 9 4" xfId="46012" xr:uid="{00000000-0005-0000-0000-000056540000}"/>
    <cellStyle name="20% - Accent5 4 3" xfId="544" xr:uid="{00000000-0005-0000-0000-000057540000}"/>
    <cellStyle name="20% - Accent5 4 3 2" xfId="1726" xr:uid="{00000000-0005-0000-0000-000058540000}"/>
    <cellStyle name="20% - Accent5 4 3 2 2" xfId="7800" xr:uid="{00000000-0005-0000-0000-000059540000}"/>
    <cellStyle name="20% - Accent5 4 3 2 2 2" xfId="12523" xr:uid="{00000000-0005-0000-0000-00005A540000}"/>
    <cellStyle name="20% - Accent5 4 3 2 2 2 2" xfId="25682" xr:uid="{00000000-0005-0000-0000-00005B540000}"/>
    <cellStyle name="20% - Accent5 4 3 2 2 2 2 2" xfId="63020" xr:uid="{00000000-0005-0000-0000-00005C540000}"/>
    <cellStyle name="20% - Accent5 4 3 2 2 2 3" xfId="49861" xr:uid="{00000000-0005-0000-0000-00005D540000}"/>
    <cellStyle name="20% - Accent5 4 3 2 2 3" xfId="20959" xr:uid="{00000000-0005-0000-0000-00005E540000}"/>
    <cellStyle name="20% - Accent5 4 3 2 2 3 2" xfId="58297" xr:uid="{00000000-0005-0000-0000-00005F540000}"/>
    <cellStyle name="20% - Accent5 4 3 2 2 4" xfId="33978" xr:uid="{00000000-0005-0000-0000-000060540000}"/>
    <cellStyle name="20% - Accent5 4 3 2 2 5" xfId="45138" xr:uid="{00000000-0005-0000-0000-000061540000}"/>
    <cellStyle name="20% - Accent5 4 3 2 3" xfId="10163" xr:uid="{00000000-0005-0000-0000-000062540000}"/>
    <cellStyle name="20% - Accent5 4 3 2 3 2" xfId="23322" xr:uid="{00000000-0005-0000-0000-000063540000}"/>
    <cellStyle name="20% - Accent5 4 3 2 3 2 2" xfId="60660" xr:uid="{00000000-0005-0000-0000-000064540000}"/>
    <cellStyle name="20% - Accent5 4 3 2 3 3" xfId="36690" xr:uid="{00000000-0005-0000-0000-000065540000}"/>
    <cellStyle name="20% - Accent5 4 3 2 3 4" xfId="47501" xr:uid="{00000000-0005-0000-0000-000066540000}"/>
    <cellStyle name="20% - Accent5 4 3 2 4" xfId="5440" xr:uid="{00000000-0005-0000-0000-000067540000}"/>
    <cellStyle name="20% - Accent5 4 3 2 4 2" xfId="18599" xr:uid="{00000000-0005-0000-0000-000068540000}"/>
    <cellStyle name="20% - Accent5 4 3 2 4 2 2" xfId="55937" xr:uid="{00000000-0005-0000-0000-000069540000}"/>
    <cellStyle name="20% - Accent5 4 3 2 4 3" xfId="31266" xr:uid="{00000000-0005-0000-0000-00006A540000}"/>
    <cellStyle name="20% - Accent5 4 3 2 4 4" xfId="42778" xr:uid="{00000000-0005-0000-0000-00006B540000}"/>
    <cellStyle name="20% - Accent5 4 3 2 5" xfId="14887" xr:uid="{00000000-0005-0000-0000-00006C540000}"/>
    <cellStyle name="20% - Accent5 4 3 2 5 2" xfId="52225" xr:uid="{00000000-0005-0000-0000-00006D540000}"/>
    <cellStyle name="20% - Accent5 4 3 2 6" xfId="28384" xr:uid="{00000000-0005-0000-0000-00006E540000}"/>
    <cellStyle name="20% - Accent5 4 3 2 7" xfId="39064" xr:uid="{00000000-0005-0000-0000-00006F540000}"/>
    <cellStyle name="20% - Accent5 4 3 3" xfId="3075" xr:uid="{00000000-0005-0000-0000-000070540000}"/>
    <cellStyle name="20% - Accent5 4 3 3 2" xfId="11343" xr:uid="{00000000-0005-0000-0000-000071540000}"/>
    <cellStyle name="20% - Accent5 4 3 3 2 2" xfId="24502" xr:uid="{00000000-0005-0000-0000-000072540000}"/>
    <cellStyle name="20% - Accent5 4 3 3 2 2 2" xfId="61840" xr:uid="{00000000-0005-0000-0000-000073540000}"/>
    <cellStyle name="20% - Accent5 4 3 3 2 3" xfId="48681" xr:uid="{00000000-0005-0000-0000-000074540000}"/>
    <cellStyle name="20% - Accent5 4 3 3 3" xfId="6620" xr:uid="{00000000-0005-0000-0000-000075540000}"/>
    <cellStyle name="20% - Accent5 4 3 3 3 2" xfId="19779" xr:uid="{00000000-0005-0000-0000-000076540000}"/>
    <cellStyle name="20% - Accent5 4 3 3 3 2 2" xfId="57117" xr:uid="{00000000-0005-0000-0000-000077540000}"/>
    <cellStyle name="20% - Accent5 4 3 3 3 3" xfId="43958" xr:uid="{00000000-0005-0000-0000-000078540000}"/>
    <cellStyle name="20% - Accent5 4 3 3 4" xfId="16236" xr:uid="{00000000-0005-0000-0000-000079540000}"/>
    <cellStyle name="20% - Accent5 4 3 3 4 2" xfId="53574" xr:uid="{00000000-0005-0000-0000-00007A540000}"/>
    <cellStyle name="20% - Accent5 4 3 3 5" xfId="32629" xr:uid="{00000000-0005-0000-0000-00007B540000}"/>
    <cellStyle name="20% - Accent5 4 3 3 6" xfId="40413" xr:uid="{00000000-0005-0000-0000-00007C540000}"/>
    <cellStyle name="20% - Accent5 4 3 4" xfId="8983" xr:uid="{00000000-0005-0000-0000-00007D540000}"/>
    <cellStyle name="20% - Accent5 4 3 4 2" xfId="22142" xr:uid="{00000000-0005-0000-0000-00007E540000}"/>
    <cellStyle name="20% - Accent5 4 3 4 2 2" xfId="59480" xr:uid="{00000000-0005-0000-0000-00007F540000}"/>
    <cellStyle name="20% - Accent5 4 3 4 3" xfId="35341" xr:uid="{00000000-0005-0000-0000-000080540000}"/>
    <cellStyle name="20% - Accent5 4 3 4 4" xfId="46321" xr:uid="{00000000-0005-0000-0000-000081540000}"/>
    <cellStyle name="20% - Accent5 4 3 5" xfId="4260" xr:uid="{00000000-0005-0000-0000-000082540000}"/>
    <cellStyle name="20% - Accent5 4 3 5 2" xfId="17419" xr:uid="{00000000-0005-0000-0000-000083540000}"/>
    <cellStyle name="20% - Accent5 4 3 5 2 2" xfId="54757" xr:uid="{00000000-0005-0000-0000-000084540000}"/>
    <cellStyle name="20% - Accent5 4 3 5 3" xfId="29917" xr:uid="{00000000-0005-0000-0000-000085540000}"/>
    <cellStyle name="20% - Accent5 4 3 5 4" xfId="41598" xr:uid="{00000000-0005-0000-0000-000086540000}"/>
    <cellStyle name="20% - Accent5 4 3 6" xfId="13707" xr:uid="{00000000-0005-0000-0000-000087540000}"/>
    <cellStyle name="20% - Accent5 4 3 6 2" xfId="51045" xr:uid="{00000000-0005-0000-0000-000088540000}"/>
    <cellStyle name="20% - Accent5 4 3 7" xfId="27035" xr:uid="{00000000-0005-0000-0000-000089540000}"/>
    <cellStyle name="20% - Accent5 4 3 8" xfId="37884" xr:uid="{00000000-0005-0000-0000-00008A540000}"/>
    <cellStyle name="20% - Accent5 4 4" xfId="347" xr:uid="{00000000-0005-0000-0000-00008B540000}"/>
    <cellStyle name="20% - Accent5 4 4 2" xfId="1529" xr:uid="{00000000-0005-0000-0000-00008C540000}"/>
    <cellStyle name="20% - Accent5 4 4 2 2" xfId="7603" xr:uid="{00000000-0005-0000-0000-00008D540000}"/>
    <cellStyle name="20% - Accent5 4 4 2 2 2" xfId="12326" xr:uid="{00000000-0005-0000-0000-00008E540000}"/>
    <cellStyle name="20% - Accent5 4 4 2 2 2 2" xfId="25485" xr:uid="{00000000-0005-0000-0000-00008F540000}"/>
    <cellStyle name="20% - Accent5 4 4 2 2 2 2 2" xfId="62823" xr:uid="{00000000-0005-0000-0000-000090540000}"/>
    <cellStyle name="20% - Accent5 4 4 2 2 2 3" xfId="49664" xr:uid="{00000000-0005-0000-0000-000091540000}"/>
    <cellStyle name="20% - Accent5 4 4 2 2 3" xfId="20762" xr:uid="{00000000-0005-0000-0000-000092540000}"/>
    <cellStyle name="20% - Accent5 4 4 2 2 3 2" xfId="58100" xr:uid="{00000000-0005-0000-0000-000093540000}"/>
    <cellStyle name="20% - Accent5 4 4 2 2 4" xfId="33781" xr:uid="{00000000-0005-0000-0000-000094540000}"/>
    <cellStyle name="20% - Accent5 4 4 2 2 5" xfId="44941" xr:uid="{00000000-0005-0000-0000-000095540000}"/>
    <cellStyle name="20% - Accent5 4 4 2 3" xfId="9966" xr:uid="{00000000-0005-0000-0000-000096540000}"/>
    <cellStyle name="20% - Accent5 4 4 2 3 2" xfId="23125" xr:uid="{00000000-0005-0000-0000-000097540000}"/>
    <cellStyle name="20% - Accent5 4 4 2 3 2 2" xfId="60463" xr:uid="{00000000-0005-0000-0000-000098540000}"/>
    <cellStyle name="20% - Accent5 4 4 2 3 3" xfId="36493" xr:uid="{00000000-0005-0000-0000-000099540000}"/>
    <cellStyle name="20% - Accent5 4 4 2 3 4" xfId="47304" xr:uid="{00000000-0005-0000-0000-00009A540000}"/>
    <cellStyle name="20% - Accent5 4 4 2 4" xfId="5243" xr:uid="{00000000-0005-0000-0000-00009B540000}"/>
    <cellStyle name="20% - Accent5 4 4 2 4 2" xfId="18402" xr:uid="{00000000-0005-0000-0000-00009C540000}"/>
    <cellStyle name="20% - Accent5 4 4 2 4 2 2" xfId="55740" xr:uid="{00000000-0005-0000-0000-00009D540000}"/>
    <cellStyle name="20% - Accent5 4 4 2 4 3" xfId="31069" xr:uid="{00000000-0005-0000-0000-00009E540000}"/>
    <cellStyle name="20% - Accent5 4 4 2 4 4" xfId="42581" xr:uid="{00000000-0005-0000-0000-00009F540000}"/>
    <cellStyle name="20% - Accent5 4 4 2 5" xfId="14690" xr:uid="{00000000-0005-0000-0000-0000A0540000}"/>
    <cellStyle name="20% - Accent5 4 4 2 5 2" xfId="52028" xr:uid="{00000000-0005-0000-0000-0000A1540000}"/>
    <cellStyle name="20% - Accent5 4 4 2 6" xfId="28187" xr:uid="{00000000-0005-0000-0000-0000A2540000}"/>
    <cellStyle name="20% - Accent5 4 4 2 7" xfId="38867" xr:uid="{00000000-0005-0000-0000-0000A3540000}"/>
    <cellStyle name="20% - Accent5 4 4 3" xfId="2878" xr:uid="{00000000-0005-0000-0000-0000A4540000}"/>
    <cellStyle name="20% - Accent5 4 4 3 2" xfId="11146" xr:uid="{00000000-0005-0000-0000-0000A5540000}"/>
    <cellStyle name="20% - Accent5 4 4 3 2 2" xfId="24305" xr:uid="{00000000-0005-0000-0000-0000A6540000}"/>
    <cellStyle name="20% - Accent5 4 4 3 2 2 2" xfId="61643" xr:uid="{00000000-0005-0000-0000-0000A7540000}"/>
    <cellStyle name="20% - Accent5 4 4 3 2 3" xfId="48484" xr:uid="{00000000-0005-0000-0000-0000A8540000}"/>
    <cellStyle name="20% - Accent5 4 4 3 3" xfId="6423" xr:uid="{00000000-0005-0000-0000-0000A9540000}"/>
    <cellStyle name="20% - Accent5 4 4 3 3 2" xfId="19582" xr:uid="{00000000-0005-0000-0000-0000AA540000}"/>
    <cellStyle name="20% - Accent5 4 4 3 3 2 2" xfId="56920" xr:uid="{00000000-0005-0000-0000-0000AB540000}"/>
    <cellStyle name="20% - Accent5 4 4 3 3 3" xfId="43761" xr:uid="{00000000-0005-0000-0000-0000AC540000}"/>
    <cellStyle name="20% - Accent5 4 4 3 4" xfId="16039" xr:uid="{00000000-0005-0000-0000-0000AD540000}"/>
    <cellStyle name="20% - Accent5 4 4 3 4 2" xfId="53377" xr:uid="{00000000-0005-0000-0000-0000AE540000}"/>
    <cellStyle name="20% - Accent5 4 4 3 5" xfId="32432" xr:uid="{00000000-0005-0000-0000-0000AF540000}"/>
    <cellStyle name="20% - Accent5 4 4 3 6" xfId="40216" xr:uid="{00000000-0005-0000-0000-0000B0540000}"/>
    <cellStyle name="20% - Accent5 4 4 4" xfId="8786" xr:uid="{00000000-0005-0000-0000-0000B1540000}"/>
    <cellStyle name="20% - Accent5 4 4 4 2" xfId="21945" xr:uid="{00000000-0005-0000-0000-0000B2540000}"/>
    <cellStyle name="20% - Accent5 4 4 4 2 2" xfId="59283" xr:uid="{00000000-0005-0000-0000-0000B3540000}"/>
    <cellStyle name="20% - Accent5 4 4 4 3" xfId="35144" xr:uid="{00000000-0005-0000-0000-0000B4540000}"/>
    <cellStyle name="20% - Accent5 4 4 4 4" xfId="46124" xr:uid="{00000000-0005-0000-0000-0000B5540000}"/>
    <cellStyle name="20% - Accent5 4 4 5" xfId="4063" xr:uid="{00000000-0005-0000-0000-0000B6540000}"/>
    <cellStyle name="20% - Accent5 4 4 5 2" xfId="17222" xr:uid="{00000000-0005-0000-0000-0000B7540000}"/>
    <cellStyle name="20% - Accent5 4 4 5 2 2" xfId="54560" xr:uid="{00000000-0005-0000-0000-0000B8540000}"/>
    <cellStyle name="20% - Accent5 4 4 5 3" xfId="29720" xr:uid="{00000000-0005-0000-0000-0000B9540000}"/>
    <cellStyle name="20% - Accent5 4 4 5 4" xfId="41401" xr:uid="{00000000-0005-0000-0000-0000BA540000}"/>
    <cellStyle name="20% - Accent5 4 4 6" xfId="13510" xr:uid="{00000000-0005-0000-0000-0000BB540000}"/>
    <cellStyle name="20% - Accent5 4 4 6 2" xfId="50848" xr:uid="{00000000-0005-0000-0000-0000BC540000}"/>
    <cellStyle name="20% - Accent5 4 4 7" xfId="26838" xr:uid="{00000000-0005-0000-0000-0000BD540000}"/>
    <cellStyle name="20% - Accent5 4 4 8" xfId="37687" xr:uid="{00000000-0005-0000-0000-0000BE540000}"/>
    <cellStyle name="20% - Accent5 4 5" xfId="768" xr:uid="{00000000-0005-0000-0000-0000BF540000}"/>
    <cellStyle name="20% - Accent5 4 5 2" xfId="1950" xr:uid="{00000000-0005-0000-0000-0000C0540000}"/>
    <cellStyle name="20% - Accent5 4 5 2 2" xfId="8024" xr:uid="{00000000-0005-0000-0000-0000C1540000}"/>
    <cellStyle name="20% - Accent5 4 5 2 2 2" xfId="12747" xr:uid="{00000000-0005-0000-0000-0000C2540000}"/>
    <cellStyle name="20% - Accent5 4 5 2 2 2 2" xfId="25906" xr:uid="{00000000-0005-0000-0000-0000C3540000}"/>
    <cellStyle name="20% - Accent5 4 5 2 2 2 2 2" xfId="63244" xr:uid="{00000000-0005-0000-0000-0000C4540000}"/>
    <cellStyle name="20% - Accent5 4 5 2 2 2 3" xfId="50085" xr:uid="{00000000-0005-0000-0000-0000C5540000}"/>
    <cellStyle name="20% - Accent5 4 5 2 2 3" xfId="21183" xr:uid="{00000000-0005-0000-0000-0000C6540000}"/>
    <cellStyle name="20% - Accent5 4 5 2 2 3 2" xfId="58521" xr:uid="{00000000-0005-0000-0000-0000C7540000}"/>
    <cellStyle name="20% - Accent5 4 5 2 2 4" xfId="34202" xr:uid="{00000000-0005-0000-0000-0000C8540000}"/>
    <cellStyle name="20% - Accent5 4 5 2 2 5" xfId="45362" xr:uid="{00000000-0005-0000-0000-0000C9540000}"/>
    <cellStyle name="20% - Accent5 4 5 2 3" xfId="10387" xr:uid="{00000000-0005-0000-0000-0000CA540000}"/>
    <cellStyle name="20% - Accent5 4 5 2 3 2" xfId="23546" xr:uid="{00000000-0005-0000-0000-0000CB540000}"/>
    <cellStyle name="20% - Accent5 4 5 2 3 2 2" xfId="60884" xr:uid="{00000000-0005-0000-0000-0000CC540000}"/>
    <cellStyle name="20% - Accent5 4 5 2 3 3" xfId="36914" xr:uid="{00000000-0005-0000-0000-0000CD540000}"/>
    <cellStyle name="20% - Accent5 4 5 2 3 4" xfId="47725" xr:uid="{00000000-0005-0000-0000-0000CE540000}"/>
    <cellStyle name="20% - Accent5 4 5 2 4" xfId="5664" xr:uid="{00000000-0005-0000-0000-0000CF540000}"/>
    <cellStyle name="20% - Accent5 4 5 2 4 2" xfId="18823" xr:uid="{00000000-0005-0000-0000-0000D0540000}"/>
    <cellStyle name="20% - Accent5 4 5 2 4 2 2" xfId="56161" xr:uid="{00000000-0005-0000-0000-0000D1540000}"/>
    <cellStyle name="20% - Accent5 4 5 2 4 3" xfId="31490" xr:uid="{00000000-0005-0000-0000-0000D2540000}"/>
    <cellStyle name="20% - Accent5 4 5 2 4 4" xfId="43002" xr:uid="{00000000-0005-0000-0000-0000D3540000}"/>
    <cellStyle name="20% - Accent5 4 5 2 5" xfId="15111" xr:uid="{00000000-0005-0000-0000-0000D4540000}"/>
    <cellStyle name="20% - Accent5 4 5 2 5 2" xfId="52449" xr:uid="{00000000-0005-0000-0000-0000D5540000}"/>
    <cellStyle name="20% - Accent5 4 5 2 6" xfId="28608" xr:uid="{00000000-0005-0000-0000-0000D6540000}"/>
    <cellStyle name="20% - Accent5 4 5 2 7" xfId="39288" xr:uid="{00000000-0005-0000-0000-0000D7540000}"/>
    <cellStyle name="20% - Accent5 4 5 3" xfId="3299" xr:uid="{00000000-0005-0000-0000-0000D8540000}"/>
    <cellStyle name="20% - Accent5 4 5 3 2" xfId="11567" xr:uid="{00000000-0005-0000-0000-0000D9540000}"/>
    <cellStyle name="20% - Accent5 4 5 3 2 2" xfId="24726" xr:uid="{00000000-0005-0000-0000-0000DA540000}"/>
    <cellStyle name="20% - Accent5 4 5 3 2 2 2" xfId="62064" xr:uid="{00000000-0005-0000-0000-0000DB540000}"/>
    <cellStyle name="20% - Accent5 4 5 3 2 3" xfId="48905" xr:uid="{00000000-0005-0000-0000-0000DC540000}"/>
    <cellStyle name="20% - Accent5 4 5 3 3" xfId="6844" xr:uid="{00000000-0005-0000-0000-0000DD540000}"/>
    <cellStyle name="20% - Accent5 4 5 3 3 2" xfId="20003" xr:uid="{00000000-0005-0000-0000-0000DE540000}"/>
    <cellStyle name="20% - Accent5 4 5 3 3 2 2" xfId="57341" xr:uid="{00000000-0005-0000-0000-0000DF540000}"/>
    <cellStyle name="20% - Accent5 4 5 3 3 3" xfId="44182" xr:uid="{00000000-0005-0000-0000-0000E0540000}"/>
    <cellStyle name="20% - Accent5 4 5 3 4" xfId="16460" xr:uid="{00000000-0005-0000-0000-0000E1540000}"/>
    <cellStyle name="20% - Accent5 4 5 3 4 2" xfId="53798" xr:uid="{00000000-0005-0000-0000-0000E2540000}"/>
    <cellStyle name="20% - Accent5 4 5 3 5" xfId="32853" xr:uid="{00000000-0005-0000-0000-0000E3540000}"/>
    <cellStyle name="20% - Accent5 4 5 3 6" xfId="40637" xr:uid="{00000000-0005-0000-0000-0000E4540000}"/>
    <cellStyle name="20% - Accent5 4 5 4" xfId="9207" xr:uid="{00000000-0005-0000-0000-0000E5540000}"/>
    <cellStyle name="20% - Accent5 4 5 4 2" xfId="22366" xr:uid="{00000000-0005-0000-0000-0000E6540000}"/>
    <cellStyle name="20% - Accent5 4 5 4 2 2" xfId="59704" xr:uid="{00000000-0005-0000-0000-0000E7540000}"/>
    <cellStyle name="20% - Accent5 4 5 4 3" xfId="35565" xr:uid="{00000000-0005-0000-0000-0000E8540000}"/>
    <cellStyle name="20% - Accent5 4 5 4 4" xfId="46545" xr:uid="{00000000-0005-0000-0000-0000E9540000}"/>
    <cellStyle name="20% - Accent5 4 5 5" xfId="4484" xr:uid="{00000000-0005-0000-0000-0000EA540000}"/>
    <cellStyle name="20% - Accent5 4 5 5 2" xfId="17643" xr:uid="{00000000-0005-0000-0000-0000EB540000}"/>
    <cellStyle name="20% - Accent5 4 5 5 2 2" xfId="54981" xr:uid="{00000000-0005-0000-0000-0000EC540000}"/>
    <cellStyle name="20% - Accent5 4 5 5 3" xfId="30141" xr:uid="{00000000-0005-0000-0000-0000ED540000}"/>
    <cellStyle name="20% - Accent5 4 5 5 4" xfId="41822" xr:uid="{00000000-0005-0000-0000-0000EE540000}"/>
    <cellStyle name="20% - Accent5 4 5 6" xfId="13931" xr:uid="{00000000-0005-0000-0000-0000EF540000}"/>
    <cellStyle name="20% - Accent5 4 5 6 2" xfId="51269" xr:uid="{00000000-0005-0000-0000-0000F0540000}"/>
    <cellStyle name="20% - Accent5 4 5 7" xfId="27259" xr:uid="{00000000-0005-0000-0000-0000F1540000}"/>
    <cellStyle name="20% - Accent5 4 5 8" xfId="38108" xr:uid="{00000000-0005-0000-0000-0000F2540000}"/>
    <cellStyle name="20% - Accent5 4 6" xfId="937" xr:uid="{00000000-0005-0000-0000-0000F3540000}"/>
    <cellStyle name="20% - Accent5 4 6 2" xfId="2119" xr:uid="{00000000-0005-0000-0000-0000F4540000}"/>
    <cellStyle name="20% - Accent5 4 6 2 2" xfId="8193" xr:uid="{00000000-0005-0000-0000-0000F5540000}"/>
    <cellStyle name="20% - Accent5 4 6 2 2 2" xfId="12916" xr:uid="{00000000-0005-0000-0000-0000F6540000}"/>
    <cellStyle name="20% - Accent5 4 6 2 2 2 2" xfId="26075" xr:uid="{00000000-0005-0000-0000-0000F7540000}"/>
    <cellStyle name="20% - Accent5 4 6 2 2 2 2 2" xfId="63413" xr:uid="{00000000-0005-0000-0000-0000F8540000}"/>
    <cellStyle name="20% - Accent5 4 6 2 2 2 3" xfId="50254" xr:uid="{00000000-0005-0000-0000-0000F9540000}"/>
    <cellStyle name="20% - Accent5 4 6 2 2 3" xfId="21352" xr:uid="{00000000-0005-0000-0000-0000FA540000}"/>
    <cellStyle name="20% - Accent5 4 6 2 2 3 2" xfId="58690" xr:uid="{00000000-0005-0000-0000-0000FB540000}"/>
    <cellStyle name="20% - Accent5 4 6 2 2 4" xfId="34371" xr:uid="{00000000-0005-0000-0000-0000FC540000}"/>
    <cellStyle name="20% - Accent5 4 6 2 2 5" xfId="45531" xr:uid="{00000000-0005-0000-0000-0000FD540000}"/>
    <cellStyle name="20% - Accent5 4 6 2 3" xfId="10556" xr:uid="{00000000-0005-0000-0000-0000FE540000}"/>
    <cellStyle name="20% - Accent5 4 6 2 3 2" xfId="23715" xr:uid="{00000000-0005-0000-0000-0000FF540000}"/>
    <cellStyle name="20% - Accent5 4 6 2 3 2 2" xfId="61053" xr:uid="{00000000-0005-0000-0000-000000550000}"/>
    <cellStyle name="20% - Accent5 4 6 2 3 3" xfId="37083" xr:uid="{00000000-0005-0000-0000-000001550000}"/>
    <cellStyle name="20% - Accent5 4 6 2 3 4" xfId="47894" xr:uid="{00000000-0005-0000-0000-000002550000}"/>
    <cellStyle name="20% - Accent5 4 6 2 4" xfId="5833" xr:uid="{00000000-0005-0000-0000-000003550000}"/>
    <cellStyle name="20% - Accent5 4 6 2 4 2" xfId="18992" xr:uid="{00000000-0005-0000-0000-000004550000}"/>
    <cellStyle name="20% - Accent5 4 6 2 4 2 2" xfId="56330" xr:uid="{00000000-0005-0000-0000-000005550000}"/>
    <cellStyle name="20% - Accent5 4 6 2 4 3" xfId="31659" xr:uid="{00000000-0005-0000-0000-000006550000}"/>
    <cellStyle name="20% - Accent5 4 6 2 4 4" xfId="43171" xr:uid="{00000000-0005-0000-0000-000007550000}"/>
    <cellStyle name="20% - Accent5 4 6 2 5" xfId="15280" xr:uid="{00000000-0005-0000-0000-000008550000}"/>
    <cellStyle name="20% - Accent5 4 6 2 5 2" xfId="52618" xr:uid="{00000000-0005-0000-0000-000009550000}"/>
    <cellStyle name="20% - Accent5 4 6 2 6" xfId="28777" xr:uid="{00000000-0005-0000-0000-00000A550000}"/>
    <cellStyle name="20% - Accent5 4 6 2 7" xfId="39457" xr:uid="{00000000-0005-0000-0000-00000B550000}"/>
    <cellStyle name="20% - Accent5 4 6 3" xfId="3468" xr:uid="{00000000-0005-0000-0000-00000C550000}"/>
    <cellStyle name="20% - Accent5 4 6 3 2" xfId="11736" xr:uid="{00000000-0005-0000-0000-00000D550000}"/>
    <cellStyle name="20% - Accent5 4 6 3 2 2" xfId="24895" xr:uid="{00000000-0005-0000-0000-00000E550000}"/>
    <cellStyle name="20% - Accent5 4 6 3 2 2 2" xfId="62233" xr:uid="{00000000-0005-0000-0000-00000F550000}"/>
    <cellStyle name="20% - Accent5 4 6 3 2 3" xfId="49074" xr:uid="{00000000-0005-0000-0000-000010550000}"/>
    <cellStyle name="20% - Accent5 4 6 3 3" xfId="7013" xr:uid="{00000000-0005-0000-0000-000011550000}"/>
    <cellStyle name="20% - Accent5 4 6 3 3 2" xfId="20172" xr:uid="{00000000-0005-0000-0000-000012550000}"/>
    <cellStyle name="20% - Accent5 4 6 3 3 2 2" xfId="57510" xr:uid="{00000000-0005-0000-0000-000013550000}"/>
    <cellStyle name="20% - Accent5 4 6 3 3 3" xfId="44351" xr:uid="{00000000-0005-0000-0000-000014550000}"/>
    <cellStyle name="20% - Accent5 4 6 3 4" xfId="16629" xr:uid="{00000000-0005-0000-0000-000015550000}"/>
    <cellStyle name="20% - Accent5 4 6 3 4 2" xfId="53967" xr:uid="{00000000-0005-0000-0000-000016550000}"/>
    <cellStyle name="20% - Accent5 4 6 3 5" xfId="33022" xr:uid="{00000000-0005-0000-0000-000017550000}"/>
    <cellStyle name="20% - Accent5 4 6 3 6" xfId="40806" xr:uid="{00000000-0005-0000-0000-000018550000}"/>
    <cellStyle name="20% - Accent5 4 6 4" xfId="9376" xr:uid="{00000000-0005-0000-0000-000019550000}"/>
    <cellStyle name="20% - Accent5 4 6 4 2" xfId="22535" xr:uid="{00000000-0005-0000-0000-00001A550000}"/>
    <cellStyle name="20% - Accent5 4 6 4 2 2" xfId="59873" xr:uid="{00000000-0005-0000-0000-00001B550000}"/>
    <cellStyle name="20% - Accent5 4 6 4 3" xfId="35734" xr:uid="{00000000-0005-0000-0000-00001C550000}"/>
    <cellStyle name="20% - Accent5 4 6 4 4" xfId="46714" xr:uid="{00000000-0005-0000-0000-00001D550000}"/>
    <cellStyle name="20% - Accent5 4 6 5" xfId="4653" xr:uid="{00000000-0005-0000-0000-00001E550000}"/>
    <cellStyle name="20% - Accent5 4 6 5 2" xfId="17812" xr:uid="{00000000-0005-0000-0000-00001F550000}"/>
    <cellStyle name="20% - Accent5 4 6 5 2 2" xfId="55150" xr:uid="{00000000-0005-0000-0000-000020550000}"/>
    <cellStyle name="20% - Accent5 4 6 5 3" xfId="30310" xr:uid="{00000000-0005-0000-0000-000021550000}"/>
    <cellStyle name="20% - Accent5 4 6 5 4" xfId="41991" xr:uid="{00000000-0005-0000-0000-000022550000}"/>
    <cellStyle name="20% - Accent5 4 6 6" xfId="14100" xr:uid="{00000000-0005-0000-0000-000023550000}"/>
    <cellStyle name="20% - Accent5 4 6 6 2" xfId="51438" xr:uid="{00000000-0005-0000-0000-000024550000}"/>
    <cellStyle name="20% - Accent5 4 6 7" xfId="27428" xr:uid="{00000000-0005-0000-0000-000025550000}"/>
    <cellStyle name="20% - Accent5 4 6 8" xfId="38277" xr:uid="{00000000-0005-0000-0000-000026550000}"/>
    <cellStyle name="20% - Accent5 4 7" xfId="1108" xr:uid="{00000000-0005-0000-0000-000027550000}"/>
    <cellStyle name="20% - Accent5 4 7 2" xfId="2288" xr:uid="{00000000-0005-0000-0000-000028550000}"/>
    <cellStyle name="20% - Accent5 4 7 2 2" xfId="8362" xr:uid="{00000000-0005-0000-0000-000029550000}"/>
    <cellStyle name="20% - Accent5 4 7 2 2 2" xfId="13085" xr:uid="{00000000-0005-0000-0000-00002A550000}"/>
    <cellStyle name="20% - Accent5 4 7 2 2 2 2" xfId="26244" xr:uid="{00000000-0005-0000-0000-00002B550000}"/>
    <cellStyle name="20% - Accent5 4 7 2 2 2 2 2" xfId="63582" xr:uid="{00000000-0005-0000-0000-00002C550000}"/>
    <cellStyle name="20% - Accent5 4 7 2 2 2 3" xfId="50423" xr:uid="{00000000-0005-0000-0000-00002D550000}"/>
    <cellStyle name="20% - Accent5 4 7 2 2 3" xfId="21521" xr:uid="{00000000-0005-0000-0000-00002E550000}"/>
    <cellStyle name="20% - Accent5 4 7 2 2 3 2" xfId="58859" xr:uid="{00000000-0005-0000-0000-00002F550000}"/>
    <cellStyle name="20% - Accent5 4 7 2 2 4" xfId="34540" xr:uid="{00000000-0005-0000-0000-000030550000}"/>
    <cellStyle name="20% - Accent5 4 7 2 2 5" xfId="45700" xr:uid="{00000000-0005-0000-0000-000031550000}"/>
    <cellStyle name="20% - Accent5 4 7 2 3" xfId="10725" xr:uid="{00000000-0005-0000-0000-000032550000}"/>
    <cellStyle name="20% - Accent5 4 7 2 3 2" xfId="23884" xr:uid="{00000000-0005-0000-0000-000033550000}"/>
    <cellStyle name="20% - Accent5 4 7 2 3 2 2" xfId="61222" xr:uid="{00000000-0005-0000-0000-000034550000}"/>
    <cellStyle name="20% - Accent5 4 7 2 3 3" xfId="37252" xr:uid="{00000000-0005-0000-0000-000035550000}"/>
    <cellStyle name="20% - Accent5 4 7 2 3 4" xfId="48063" xr:uid="{00000000-0005-0000-0000-000036550000}"/>
    <cellStyle name="20% - Accent5 4 7 2 4" xfId="6002" xr:uid="{00000000-0005-0000-0000-000037550000}"/>
    <cellStyle name="20% - Accent5 4 7 2 4 2" xfId="19161" xr:uid="{00000000-0005-0000-0000-000038550000}"/>
    <cellStyle name="20% - Accent5 4 7 2 4 2 2" xfId="56499" xr:uid="{00000000-0005-0000-0000-000039550000}"/>
    <cellStyle name="20% - Accent5 4 7 2 4 3" xfId="31828" xr:uid="{00000000-0005-0000-0000-00003A550000}"/>
    <cellStyle name="20% - Accent5 4 7 2 4 4" xfId="43340" xr:uid="{00000000-0005-0000-0000-00003B550000}"/>
    <cellStyle name="20% - Accent5 4 7 2 5" xfId="15449" xr:uid="{00000000-0005-0000-0000-00003C550000}"/>
    <cellStyle name="20% - Accent5 4 7 2 5 2" xfId="52787" xr:uid="{00000000-0005-0000-0000-00003D550000}"/>
    <cellStyle name="20% - Accent5 4 7 2 6" xfId="28946" xr:uid="{00000000-0005-0000-0000-00003E550000}"/>
    <cellStyle name="20% - Accent5 4 7 2 7" xfId="39626" xr:uid="{00000000-0005-0000-0000-00003F550000}"/>
    <cellStyle name="20% - Accent5 4 7 3" xfId="3637" xr:uid="{00000000-0005-0000-0000-000040550000}"/>
    <cellStyle name="20% - Accent5 4 7 3 2" xfId="11905" xr:uid="{00000000-0005-0000-0000-000041550000}"/>
    <cellStyle name="20% - Accent5 4 7 3 2 2" xfId="25064" xr:uid="{00000000-0005-0000-0000-000042550000}"/>
    <cellStyle name="20% - Accent5 4 7 3 2 2 2" xfId="62402" xr:uid="{00000000-0005-0000-0000-000043550000}"/>
    <cellStyle name="20% - Accent5 4 7 3 2 3" xfId="49243" xr:uid="{00000000-0005-0000-0000-000044550000}"/>
    <cellStyle name="20% - Accent5 4 7 3 3" xfId="7182" xr:uid="{00000000-0005-0000-0000-000045550000}"/>
    <cellStyle name="20% - Accent5 4 7 3 3 2" xfId="20341" xr:uid="{00000000-0005-0000-0000-000046550000}"/>
    <cellStyle name="20% - Accent5 4 7 3 3 2 2" xfId="57679" xr:uid="{00000000-0005-0000-0000-000047550000}"/>
    <cellStyle name="20% - Accent5 4 7 3 3 3" xfId="44520" xr:uid="{00000000-0005-0000-0000-000048550000}"/>
    <cellStyle name="20% - Accent5 4 7 3 4" xfId="16798" xr:uid="{00000000-0005-0000-0000-000049550000}"/>
    <cellStyle name="20% - Accent5 4 7 3 4 2" xfId="54136" xr:uid="{00000000-0005-0000-0000-00004A550000}"/>
    <cellStyle name="20% - Accent5 4 7 3 5" xfId="33191" xr:uid="{00000000-0005-0000-0000-00004B550000}"/>
    <cellStyle name="20% - Accent5 4 7 3 6" xfId="40975" xr:uid="{00000000-0005-0000-0000-00004C550000}"/>
    <cellStyle name="20% - Accent5 4 7 4" xfId="9545" xr:uid="{00000000-0005-0000-0000-00004D550000}"/>
    <cellStyle name="20% - Accent5 4 7 4 2" xfId="22704" xr:uid="{00000000-0005-0000-0000-00004E550000}"/>
    <cellStyle name="20% - Accent5 4 7 4 2 2" xfId="60042" xr:uid="{00000000-0005-0000-0000-00004F550000}"/>
    <cellStyle name="20% - Accent5 4 7 4 3" xfId="35903" xr:uid="{00000000-0005-0000-0000-000050550000}"/>
    <cellStyle name="20% - Accent5 4 7 4 4" xfId="46883" xr:uid="{00000000-0005-0000-0000-000051550000}"/>
    <cellStyle name="20% - Accent5 4 7 5" xfId="4822" xr:uid="{00000000-0005-0000-0000-000052550000}"/>
    <cellStyle name="20% - Accent5 4 7 5 2" xfId="17981" xr:uid="{00000000-0005-0000-0000-000053550000}"/>
    <cellStyle name="20% - Accent5 4 7 5 2 2" xfId="55319" xr:uid="{00000000-0005-0000-0000-000054550000}"/>
    <cellStyle name="20% - Accent5 4 7 5 3" xfId="30479" xr:uid="{00000000-0005-0000-0000-000055550000}"/>
    <cellStyle name="20% - Accent5 4 7 5 4" xfId="42160" xr:uid="{00000000-0005-0000-0000-000056550000}"/>
    <cellStyle name="20% - Accent5 4 7 6" xfId="14269" xr:uid="{00000000-0005-0000-0000-000057550000}"/>
    <cellStyle name="20% - Accent5 4 7 6 2" xfId="51607" xr:uid="{00000000-0005-0000-0000-000058550000}"/>
    <cellStyle name="20% - Accent5 4 7 7" xfId="27597" xr:uid="{00000000-0005-0000-0000-000059550000}"/>
    <cellStyle name="20% - Accent5 4 7 8" xfId="38446" xr:uid="{00000000-0005-0000-0000-00005A550000}"/>
    <cellStyle name="20% - Accent5 4 8" xfId="1305" xr:uid="{00000000-0005-0000-0000-00005B550000}"/>
    <cellStyle name="20% - Accent5 4 8 2" xfId="2654" xr:uid="{00000000-0005-0000-0000-00005C550000}"/>
    <cellStyle name="20% - Accent5 4 8 2 2" xfId="12102" xr:uid="{00000000-0005-0000-0000-00005D550000}"/>
    <cellStyle name="20% - Accent5 4 8 2 2 2" xfId="25261" xr:uid="{00000000-0005-0000-0000-00005E550000}"/>
    <cellStyle name="20% - Accent5 4 8 2 2 2 2" xfId="62599" xr:uid="{00000000-0005-0000-0000-00005F550000}"/>
    <cellStyle name="20% - Accent5 4 8 2 2 3" xfId="33557" xr:uid="{00000000-0005-0000-0000-000060550000}"/>
    <cellStyle name="20% - Accent5 4 8 2 2 4" xfId="49440" xr:uid="{00000000-0005-0000-0000-000061550000}"/>
    <cellStyle name="20% - Accent5 4 8 2 3" xfId="7379" xr:uid="{00000000-0005-0000-0000-000062550000}"/>
    <cellStyle name="20% - Accent5 4 8 2 3 2" xfId="20538" xr:uid="{00000000-0005-0000-0000-000063550000}"/>
    <cellStyle name="20% - Accent5 4 8 2 3 2 2" xfId="57876" xr:uid="{00000000-0005-0000-0000-000064550000}"/>
    <cellStyle name="20% - Accent5 4 8 2 3 3" xfId="36269" xr:uid="{00000000-0005-0000-0000-000065550000}"/>
    <cellStyle name="20% - Accent5 4 8 2 3 4" xfId="44717" xr:uid="{00000000-0005-0000-0000-000066550000}"/>
    <cellStyle name="20% - Accent5 4 8 2 4" xfId="15815" xr:uid="{00000000-0005-0000-0000-000067550000}"/>
    <cellStyle name="20% - Accent5 4 8 2 4 2" xfId="30845" xr:uid="{00000000-0005-0000-0000-000068550000}"/>
    <cellStyle name="20% - Accent5 4 8 2 4 3" xfId="53153" xr:uid="{00000000-0005-0000-0000-000069550000}"/>
    <cellStyle name="20% - Accent5 4 8 2 5" xfId="27963" xr:uid="{00000000-0005-0000-0000-00006A550000}"/>
    <cellStyle name="20% - Accent5 4 8 2 6" xfId="39992" xr:uid="{00000000-0005-0000-0000-00006B550000}"/>
    <cellStyle name="20% - Accent5 4 8 3" xfId="9742" xr:uid="{00000000-0005-0000-0000-00006C550000}"/>
    <cellStyle name="20% - Accent5 4 8 3 2" xfId="22901" xr:uid="{00000000-0005-0000-0000-00006D550000}"/>
    <cellStyle name="20% - Accent5 4 8 3 2 2" xfId="60239" xr:uid="{00000000-0005-0000-0000-00006E550000}"/>
    <cellStyle name="20% - Accent5 4 8 3 3" xfId="32208" xr:uid="{00000000-0005-0000-0000-00006F550000}"/>
    <cellStyle name="20% - Accent5 4 8 3 4" xfId="47080" xr:uid="{00000000-0005-0000-0000-000070550000}"/>
    <cellStyle name="20% - Accent5 4 8 4" xfId="5019" xr:uid="{00000000-0005-0000-0000-000071550000}"/>
    <cellStyle name="20% - Accent5 4 8 4 2" xfId="18178" xr:uid="{00000000-0005-0000-0000-000072550000}"/>
    <cellStyle name="20% - Accent5 4 8 4 2 2" xfId="55516" xr:uid="{00000000-0005-0000-0000-000073550000}"/>
    <cellStyle name="20% - Accent5 4 8 4 3" xfId="34920" xr:uid="{00000000-0005-0000-0000-000074550000}"/>
    <cellStyle name="20% - Accent5 4 8 4 4" xfId="42357" xr:uid="{00000000-0005-0000-0000-000075550000}"/>
    <cellStyle name="20% - Accent5 4 8 5" xfId="14466" xr:uid="{00000000-0005-0000-0000-000076550000}"/>
    <cellStyle name="20% - Accent5 4 8 5 2" xfId="29496" xr:uid="{00000000-0005-0000-0000-000077550000}"/>
    <cellStyle name="20% - Accent5 4 8 5 3" xfId="51804" xr:uid="{00000000-0005-0000-0000-000078550000}"/>
    <cellStyle name="20% - Accent5 4 8 6" xfId="26614" xr:uid="{00000000-0005-0000-0000-000079550000}"/>
    <cellStyle name="20% - Accent5 4 8 7" xfId="38643" xr:uid="{00000000-0005-0000-0000-00007A550000}"/>
    <cellStyle name="20% - Accent5 4 9" xfId="2457" xr:uid="{00000000-0005-0000-0000-00007B550000}"/>
    <cellStyle name="20% - Accent5 4 9 2" xfId="10922" xr:uid="{00000000-0005-0000-0000-00007C550000}"/>
    <cellStyle name="20% - Accent5 4 9 2 2" xfId="24081" xr:uid="{00000000-0005-0000-0000-00007D550000}"/>
    <cellStyle name="20% - Accent5 4 9 2 2 2" xfId="61419" xr:uid="{00000000-0005-0000-0000-00007E550000}"/>
    <cellStyle name="20% - Accent5 4 9 2 3" xfId="33360" xr:uid="{00000000-0005-0000-0000-00007F550000}"/>
    <cellStyle name="20% - Accent5 4 9 2 4" xfId="48260" xr:uid="{00000000-0005-0000-0000-000080550000}"/>
    <cellStyle name="20% - Accent5 4 9 3" xfId="6199" xr:uid="{00000000-0005-0000-0000-000081550000}"/>
    <cellStyle name="20% - Accent5 4 9 3 2" xfId="19358" xr:uid="{00000000-0005-0000-0000-000082550000}"/>
    <cellStyle name="20% - Accent5 4 9 3 2 2" xfId="56696" xr:uid="{00000000-0005-0000-0000-000083550000}"/>
    <cellStyle name="20% - Accent5 4 9 3 3" xfId="36072" xr:uid="{00000000-0005-0000-0000-000084550000}"/>
    <cellStyle name="20% - Accent5 4 9 3 4" xfId="43537" xr:uid="{00000000-0005-0000-0000-000085550000}"/>
    <cellStyle name="20% - Accent5 4 9 4" xfId="15618" xr:uid="{00000000-0005-0000-0000-000086550000}"/>
    <cellStyle name="20% - Accent5 4 9 4 2" xfId="30648" xr:uid="{00000000-0005-0000-0000-000087550000}"/>
    <cellStyle name="20% - Accent5 4 9 4 3" xfId="52956" xr:uid="{00000000-0005-0000-0000-000088550000}"/>
    <cellStyle name="20% - Accent5 4 9 5" xfId="27766" xr:uid="{00000000-0005-0000-0000-000089550000}"/>
    <cellStyle name="20% - Accent5 4 9 6" xfId="39795" xr:uid="{00000000-0005-0000-0000-00008A550000}"/>
    <cellStyle name="20% - Accent5 5" xfId="67" xr:uid="{00000000-0005-0000-0000-00008B550000}"/>
    <cellStyle name="20% - Accent5 5 10" xfId="8506" xr:uid="{00000000-0005-0000-0000-00008C550000}"/>
    <cellStyle name="20% - Accent5 5 10 2" xfId="21665" xr:uid="{00000000-0005-0000-0000-00008D550000}"/>
    <cellStyle name="20% - Accent5 5 10 2 2" xfId="59003" xr:uid="{00000000-0005-0000-0000-00008E550000}"/>
    <cellStyle name="20% - Accent5 5 10 3" xfId="29328" xr:uid="{00000000-0005-0000-0000-00008F550000}"/>
    <cellStyle name="20% - Accent5 5 10 4" xfId="45844" xr:uid="{00000000-0005-0000-0000-000090550000}"/>
    <cellStyle name="20% - Accent5 5 11" xfId="3783" xr:uid="{00000000-0005-0000-0000-000091550000}"/>
    <cellStyle name="20% - Accent5 5 11 2" xfId="16942" xr:uid="{00000000-0005-0000-0000-000092550000}"/>
    <cellStyle name="20% - Accent5 5 11 2 2" xfId="54280" xr:uid="{00000000-0005-0000-0000-000093550000}"/>
    <cellStyle name="20% - Accent5 5 11 3" xfId="32040" xr:uid="{00000000-0005-0000-0000-000094550000}"/>
    <cellStyle name="20% - Accent5 5 11 4" xfId="41121" xr:uid="{00000000-0005-0000-0000-000095550000}"/>
    <cellStyle name="20% - Accent5 5 12" xfId="13230" xr:uid="{00000000-0005-0000-0000-000096550000}"/>
    <cellStyle name="20% - Accent5 5 12 2" xfId="34752" xr:uid="{00000000-0005-0000-0000-000097550000}"/>
    <cellStyle name="20% - Accent5 5 12 3" xfId="50568" xr:uid="{00000000-0005-0000-0000-000098550000}"/>
    <cellStyle name="20% - Accent5 5 13" xfId="29159" xr:uid="{00000000-0005-0000-0000-000099550000}"/>
    <cellStyle name="20% - Accent5 5 14" xfId="26446" xr:uid="{00000000-0005-0000-0000-00009A550000}"/>
    <cellStyle name="20% - Accent5 5 15" xfId="37407" xr:uid="{00000000-0005-0000-0000-00009B550000}"/>
    <cellStyle name="20% - Accent5 5 2" xfId="179" xr:uid="{00000000-0005-0000-0000-00009C550000}"/>
    <cellStyle name="20% - Accent5 5 2 2" xfId="600" xr:uid="{00000000-0005-0000-0000-00009D550000}"/>
    <cellStyle name="20% - Accent5 5 2 2 2" xfId="1782" xr:uid="{00000000-0005-0000-0000-00009E550000}"/>
    <cellStyle name="20% - Accent5 5 2 2 2 2" xfId="7856" xr:uid="{00000000-0005-0000-0000-00009F550000}"/>
    <cellStyle name="20% - Accent5 5 2 2 2 2 2" xfId="12579" xr:uid="{00000000-0005-0000-0000-0000A0550000}"/>
    <cellStyle name="20% - Accent5 5 2 2 2 2 2 2" xfId="25738" xr:uid="{00000000-0005-0000-0000-0000A1550000}"/>
    <cellStyle name="20% - Accent5 5 2 2 2 2 2 2 2" xfId="63076" xr:uid="{00000000-0005-0000-0000-0000A2550000}"/>
    <cellStyle name="20% - Accent5 5 2 2 2 2 2 3" xfId="49917" xr:uid="{00000000-0005-0000-0000-0000A3550000}"/>
    <cellStyle name="20% - Accent5 5 2 2 2 2 3" xfId="21015" xr:uid="{00000000-0005-0000-0000-0000A4550000}"/>
    <cellStyle name="20% - Accent5 5 2 2 2 2 3 2" xfId="58353" xr:uid="{00000000-0005-0000-0000-0000A5550000}"/>
    <cellStyle name="20% - Accent5 5 2 2 2 2 4" xfId="34034" xr:uid="{00000000-0005-0000-0000-0000A6550000}"/>
    <cellStyle name="20% - Accent5 5 2 2 2 2 5" xfId="45194" xr:uid="{00000000-0005-0000-0000-0000A7550000}"/>
    <cellStyle name="20% - Accent5 5 2 2 2 3" xfId="10219" xr:uid="{00000000-0005-0000-0000-0000A8550000}"/>
    <cellStyle name="20% - Accent5 5 2 2 2 3 2" xfId="23378" xr:uid="{00000000-0005-0000-0000-0000A9550000}"/>
    <cellStyle name="20% - Accent5 5 2 2 2 3 2 2" xfId="60716" xr:uid="{00000000-0005-0000-0000-0000AA550000}"/>
    <cellStyle name="20% - Accent5 5 2 2 2 3 3" xfId="36746" xr:uid="{00000000-0005-0000-0000-0000AB550000}"/>
    <cellStyle name="20% - Accent5 5 2 2 2 3 4" xfId="47557" xr:uid="{00000000-0005-0000-0000-0000AC550000}"/>
    <cellStyle name="20% - Accent5 5 2 2 2 4" xfId="5496" xr:uid="{00000000-0005-0000-0000-0000AD550000}"/>
    <cellStyle name="20% - Accent5 5 2 2 2 4 2" xfId="18655" xr:uid="{00000000-0005-0000-0000-0000AE550000}"/>
    <cellStyle name="20% - Accent5 5 2 2 2 4 2 2" xfId="55993" xr:uid="{00000000-0005-0000-0000-0000AF550000}"/>
    <cellStyle name="20% - Accent5 5 2 2 2 4 3" xfId="31322" xr:uid="{00000000-0005-0000-0000-0000B0550000}"/>
    <cellStyle name="20% - Accent5 5 2 2 2 4 4" xfId="42834" xr:uid="{00000000-0005-0000-0000-0000B1550000}"/>
    <cellStyle name="20% - Accent5 5 2 2 2 5" xfId="14943" xr:uid="{00000000-0005-0000-0000-0000B2550000}"/>
    <cellStyle name="20% - Accent5 5 2 2 2 5 2" xfId="52281" xr:uid="{00000000-0005-0000-0000-0000B3550000}"/>
    <cellStyle name="20% - Accent5 5 2 2 2 6" xfId="28440" xr:uid="{00000000-0005-0000-0000-0000B4550000}"/>
    <cellStyle name="20% - Accent5 5 2 2 2 7" xfId="39120" xr:uid="{00000000-0005-0000-0000-0000B5550000}"/>
    <cellStyle name="20% - Accent5 5 2 2 3" xfId="3131" xr:uid="{00000000-0005-0000-0000-0000B6550000}"/>
    <cellStyle name="20% - Accent5 5 2 2 3 2" xfId="11399" xr:uid="{00000000-0005-0000-0000-0000B7550000}"/>
    <cellStyle name="20% - Accent5 5 2 2 3 2 2" xfId="24558" xr:uid="{00000000-0005-0000-0000-0000B8550000}"/>
    <cellStyle name="20% - Accent5 5 2 2 3 2 2 2" xfId="61896" xr:uid="{00000000-0005-0000-0000-0000B9550000}"/>
    <cellStyle name="20% - Accent5 5 2 2 3 2 3" xfId="48737" xr:uid="{00000000-0005-0000-0000-0000BA550000}"/>
    <cellStyle name="20% - Accent5 5 2 2 3 3" xfId="6676" xr:uid="{00000000-0005-0000-0000-0000BB550000}"/>
    <cellStyle name="20% - Accent5 5 2 2 3 3 2" xfId="19835" xr:uid="{00000000-0005-0000-0000-0000BC550000}"/>
    <cellStyle name="20% - Accent5 5 2 2 3 3 2 2" xfId="57173" xr:uid="{00000000-0005-0000-0000-0000BD550000}"/>
    <cellStyle name="20% - Accent5 5 2 2 3 3 3" xfId="44014" xr:uid="{00000000-0005-0000-0000-0000BE550000}"/>
    <cellStyle name="20% - Accent5 5 2 2 3 4" xfId="16292" xr:uid="{00000000-0005-0000-0000-0000BF550000}"/>
    <cellStyle name="20% - Accent5 5 2 2 3 4 2" xfId="53630" xr:uid="{00000000-0005-0000-0000-0000C0550000}"/>
    <cellStyle name="20% - Accent5 5 2 2 3 5" xfId="32685" xr:uid="{00000000-0005-0000-0000-0000C1550000}"/>
    <cellStyle name="20% - Accent5 5 2 2 3 6" xfId="40469" xr:uid="{00000000-0005-0000-0000-0000C2550000}"/>
    <cellStyle name="20% - Accent5 5 2 2 4" xfId="9039" xr:uid="{00000000-0005-0000-0000-0000C3550000}"/>
    <cellStyle name="20% - Accent5 5 2 2 4 2" xfId="22198" xr:uid="{00000000-0005-0000-0000-0000C4550000}"/>
    <cellStyle name="20% - Accent5 5 2 2 4 2 2" xfId="59536" xr:uid="{00000000-0005-0000-0000-0000C5550000}"/>
    <cellStyle name="20% - Accent5 5 2 2 4 3" xfId="35397" xr:uid="{00000000-0005-0000-0000-0000C6550000}"/>
    <cellStyle name="20% - Accent5 5 2 2 4 4" xfId="46377" xr:uid="{00000000-0005-0000-0000-0000C7550000}"/>
    <cellStyle name="20% - Accent5 5 2 2 5" xfId="4316" xr:uid="{00000000-0005-0000-0000-0000C8550000}"/>
    <cellStyle name="20% - Accent5 5 2 2 5 2" xfId="17475" xr:uid="{00000000-0005-0000-0000-0000C9550000}"/>
    <cellStyle name="20% - Accent5 5 2 2 5 2 2" xfId="54813" xr:uid="{00000000-0005-0000-0000-0000CA550000}"/>
    <cellStyle name="20% - Accent5 5 2 2 5 3" xfId="29973" xr:uid="{00000000-0005-0000-0000-0000CB550000}"/>
    <cellStyle name="20% - Accent5 5 2 2 5 4" xfId="41654" xr:uid="{00000000-0005-0000-0000-0000CC550000}"/>
    <cellStyle name="20% - Accent5 5 2 2 6" xfId="13763" xr:uid="{00000000-0005-0000-0000-0000CD550000}"/>
    <cellStyle name="20% - Accent5 5 2 2 6 2" xfId="51101" xr:uid="{00000000-0005-0000-0000-0000CE550000}"/>
    <cellStyle name="20% - Accent5 5 2 2 7" xfId="27091" xr:uid="{00000000-0005-0000-0000-0000CF550000}"/>
    <cellStyle name="20% - Accent5 5 2 2 8" xfId="37940" xr:uid="{00000000-0005-0000-0000-0000D0550000}"/>
    <cellStyle name="20% - Accent5 5 2 3" xfId="1361" xr:uid="{00000000-0005-0000-0000-0000D1550000}"/>
    <cellStyle name="20% - Accent5 5 2 3 2" xfId="7435" xr:uid="{00000000-0005-0000-0000-0000D2550000}"/>
    <cellStyle name="20% - Accent5 5 2 3 2 2" xfId="12158" xr:uid="{00000000-0005-0000-0000-0000D3550000}"/>
    <cellStyle name="20% - Accent5 5 2 3 2 2 2" xfId="25317" xr:uid="{00000000-0005-0000-0000-0000D4550000}"/>
    <cellStyle name="20% - Accent5 5 2 3 2 2 2 2" xfId="62655" xr:uid="{00000000-0005-0000-0000-0000D5550000}"/>
    <cellStyle name="20% - Accent5 5 2 3 2 2 3" xfId="49496" xr:uid="{00000000-0005-0000-0000-0000D6550000}"/>
    <cellStyle name="20% - Accent5 5 2 3 2 3" xfId="20594" xr:uid="{00000000-0005-0000-0000-0000D7550000}"/>
    <cellStyle name="20% - Accent5 5 2 3 2 3 2" xfId="57932" xr:uid="{00000000-0005-0000-0000-0000D8550000}"/>
    <cellStyle name="20% - Accent5 5 2 3 2 4" xfId="33613" xr:uid="{00000000-0005-0000-0000-0000D9550000}"/>
    <cellStyle name="20% - Accent5 5 2 3 2 5" xfId="44773" xr:uid="{00000000-0005-0000-0000-0000DA550000}"/>
    <cellStyle name="20% - Accent5 5 2 3 3" xfId="9798" xr:uid="{00000000-0005-0000-0000-0000DB550000}"/>
    <cellStyle name="20% - Accent5 5 2 3 3 2" xfId="22957" xr:uid="{00000000-0005-0000-0000-0000DC550000}"/>
    <cellStyle name="20% - Accent5 5 2 3 3 2 2" xfId="60295" xr:uid="{00000000-0005-0000-0000-0000DD550000}"/>
    <cellStyle name="20% - Accent5 5 2 3 3 3" xfId="36325" xr:uid="{00000000-0005-0000-0000-0000DE550000}"/>
    <cellStyle name="20% - Accent5 5 2 3 3 4" xfId="47136" xr:uid="{00000000-0005-0000-0000-0000DF550000}"/>
    <cellStyle name="20% - Accent5 5 2 3 4" xfId="5075" xr:uid="{00000000-0005-0000-0000-0000E0550000}"/>
    <cellStyle name="20% - Accent5 5 2 3 4 2" xfId="18234" xr:uid="{00000000-0005-0000-0000-0000E1550000}"/>
    <cellStyle name="20% - Accent5 5 2 3 4 2 2" xfId="55572" xr:uid="{00000000-0005-0000-0000-0000E2550000}"/>
    <cellStyle name="20% - Accent5 5 2 3 4 3" xfId="30901" xr:uid="{00000000-0005-0000-0000-0000E3550000}"/>
    <cellStyle name="20% - Accent5 5 2 3 4 4" xfId="42413" xr:uid="{00000000-0005-0000-0000-0000E4550000}"/>
    <cellStyle name="20% - Accent5 5 2 3 5" xfId="14522" xr:uid="{00000000-0005-0000-0000-0000E5550000}"/>
    <cellStyle name="20% - Accent5 5 2 3 5 2" xfId="51860" xr:uid="{00000000-0005-0000-0000-0000E6550000}"/>
    <cellStyle name="20% - Accent5 5 2 3 6" xfId="28019" xr:uid="{00000000-0005-0000-0000-0000E7550000}"/>
    <cellStyle name="20% - Accent5 5 2 3 7" xfId="38699" xr:uid="{00000000-0005-0000-0000-0000E8550000}"/>
    <cellStyle name="20% - Accent5 5 2 4" xfId="2710" xr:uid="{00000000-0005-0000-0000-0000E9550000}"/>
    <cellStyle name="20% - Accent5 5 2 4 2" xfId="10978" xr:uid="{00000000-0005-0000-0000-0000EA550000}"/>
    <cellStyle name="20% - Accent5 5 2 4 2 2" xfId="24137" xr:uid="{00000000-0005-0000-0000-0000EB550000}"/>
    <cellStyle name="20% - Accent5 5 2 4 2 2 2" xfId="61475" xr:uid="{00000000-0005-0000-0000-0000EC550000}"/>
    <cellStyle name="20% - Accent5 5 2 4 2 3" xfId="48316" xr:uid="{00000000-0005-0000-0000-0000ED550000}"/>
    <cellStyle name="20% - Accent5 5 2 4 3" xfId="6255" xr:uid="{00000000-0005-0000-0000-0000EE550000}"/>
    <cellStyle name="20% - Accent5 5 2 4 3 2" xfId="19414" xr:uid="{00000000-0005-0000-0000-0000EF550000}"/>
    <cellStyle name="20% - Accent5 5 2 4 3 2 2" xfId="56752" xr:uid="{00000000-0005-0000-0000-0000F0550000}"/>
    <cellStyle name="20% - Accent5 5 2 4 3 3" xfId="43593" xr:uid="{00000000-0005-0000-0000-0000F1550000}"/>
    <cellStyle name="20% - Accent5 5 2 4 4" xfId="15871" xr:uid="{00000000-0005-0000-0000-0000F2550000}"/>
    <cellStyle name="20% - Accent5 5 2 4 4 2" xfId="53209" xr:uid="{00000000-0005-0000-0000-0000F3550000}"/>
    <cellStyle name="20% - Accent5 5 2 4 5" xfId="32264" xr:uid="{00000000-0005-0000-0000-0000F4550000}"/>
    <cellStyle name="20% - Accent5 5 2 4 6" xfId="40048" xr:uid="{00000000-0005-0000-0000-0000F5550000}"/>
    <cellStyle name="20% - Accent5 5 2 5" xfId="8618" xr:uid="{00000000-0005-0000-0000-0000F6550000}"/>
    <cellStyle name="20% - Accent5 5 2 5 2" xfId="21777" xr:uid="{00000000-0005-0000-0000-0000F7550000}"/>
    <cellStyle name="20% - Accent5 5 2 5 2 2" xfId="59115" xr:uid="{00000000-0005-0000-0000-0000F8550000}"/>
    <cellStyle name="20% - Accent5 5 2 5 3" xfId="34976" xr:uid="{00000000-0005-0000-0000-0000F9550000}"/>
    <cellStyle name="20% - Accent5 5 2 5 4" xfId="45956" xr:uid="{00000000-0005-0000-0000-0000FA550000}"/>
    <cellStyle name="20% - Accent5 5 2 6" xfId="3895" xr:uid="{00000000-0005-0000-0000-0000FB550000}"/>
    <cellStyle name="20% - Accent5 5 2 6 2" xfId="17054" xr:uid="{00000000-0005-0000-0000-0000FC550000}"/>
    <cellStyle name="20% - Accent5 5 2 6 2 2" xfId="54392" xr:uid="{00000000-0005-0000-0000-0000FD550000}"/>
    <cellStyle name="20% - Accent5 5 2 6 3" xfId="29552" xr:uid="{00000000-0005-0000-0000-0000FE550000}"/>
    <cellStyle name="20% - Accent5 5 2 6 4" xfId="41233" xr:uid="{00000000-0005-0000-0000-0000FF550000}"/>
    <cellStyle name="20% - Accent5 5 2 7" xfId="13342" xr:uid="{00000000-0005-0000-0000-000000560000}"/>
    <cellStyle name="20% - Accent5 5 2 7 2" xfId="50680" xr:uid="{00000000-0005-0000-0000-000001560000}"/>
    <cellStyle name="20% - Accent5 5 2 8" xfId="26670" xr:uid="{00000000-0005-0000-0000-000002560000}"/>
    <cellStyle name="20% - Accent5 5 2 9" xfId="37519" xr:uid="{00000000-0005-0000-0000-000003560000}"/>
    <cellStyle name="20% - Accent5 5 3" xfId="488" xr:uid="{00000000-0005-0000-0000-000004560000}"/>
    <cellStyle name="20% - Accent5 5 3 2" xfId="1670" xr:uid="{00000000-0005-0000-0000-000005560000}"/>
    <cellStyle name="20% - Accent5 5 3 2 2" xfId="7744" xr:uid="{00000000-0005-0000-0000-000006560000}"/>
    <cellStyle name="20% - Accent5 5 3 2 2 2" xfId="12467" xr:uid="{00000000-0005-0000-0000-000007560000}"/>
    <cellStyle name="20% - Accent5 5 3 2 2 2 2" xfId="25626" xr:uid="{00000000-0005-0000-0000-000008560000}"/>
    <cellStyle name="20% - Accent5 5 3 2 2 2 2 2" xfId="62964" xr:uid="{00000000-0005-0000-0000-000009560000}"/>
    <cellStyle name="20% - Accent5 5 3 2 2 2 3" xfId="49805" xr:uid="{00000000-0005-0000-0000-00000A560000}"/>
    <cellStyle name="20% - Accent5 5 3 2 2 3" xfId="20903" xr:uid="{00000000-0005-0000-0000-00000B560000}"/>
    <cellStyle name="20% - Accent5 5 3 2 2 3 2" xfId="58241" xr:uid="{00000000-0005-0000-0000-00000C560000}"/>
    <cellStyle name="20% - Accent5 5 3 2 2 4" xfId="33922" xr:uid="{00000000-0005-0000-0000-00000D560000}"/>
    <cellStyle name="20% - Accent5 5 3 2 2 5" xfId="45082" xr:uid="{00000000-0005-0000-0000-00000E560000}"/>
    <cellStyle name="20% - Accent5 5 3 2 3" xfId="10107" xr:uid="{00000000-0005-0000-0000-00000F560000}"/>
    <cellStyle name="20% - Accent5 5 3 2 3 2" xfId="23266" xr:uid="{00000000-0005-0000-0000-000010560000}"/>
    <cellStyle name="20% - Accent5 5 3 2 3 2 2" xfId="60604" xr:uid="{00000000-0005-0000-0000-000011560000}"/>
    <cellStyle name="20% - Accent5 5 3 2 3 3" xfId="36634" xr:uid="{00000000-0005-0000-0000-000012560000}"/>
    <cellStyle name="20% - Accent5 5 3 2 3 4" xfId="47445" xr:uid="{00000000-0005-0000-0000-000013560000}"/>
    <cellStyle name="20% - Accent5 5 3 2 4" xfId="5384" xr:uid="{00000000-0005-0000-0000-000014560000}"/>
    <cellStyle name="20% - Accent5 5 3 2 4 2" xfId="18543" xr:uid="{00000000-0005-0000-0000-000015560000}"/>
    <cellStyle name="20% - Accent5 5 3 2 4 2 2" xfId="55881" xr:uid="{00000000-0005-0000-0000-000016560000}"/>
    <cellStyle name="20% - Accent5 5 3 2 4 3" xfId="31210" xr:uid="{00000000-0005-0000-0000-000017560000}"/>
    <cellStyle name="20% - Accent5 5 3 2 4 4" xfId="42722" xr:uid="{00000000-0005-0000-0000-000018560000}"/>
    <cellStyle name="20% - Accent5 5 3 2 5" xfId="14831" xr:uid="{00000000-0005-0000-0000-000019560000}"/>
    <cellStyle name="20% - Accent5 5 3 2 5 2" xfId="52169" xr:uid="{00000000-0005-0000-0000-00001A560000}"/>
    <cellStyle name="20% - Accent5 5 3 2 6" xfId="28328" xr:uid="{00000000-0005-0000-0000-00001B560000}"/>
    <cellStyle name="20% - Accent5 5 3 2 7" xfId="39008" xr:uid="{00000000-0005-0000-0000-00001C560000}"/>
    <cellStyle name="20% - Accent5 5 3 3" xfId="3019" xr:uid="{00000000-0005-0000-0000-00001D560000}"/>
    <cellStyle name="20% - Accent5 5 3 3 2" xfId="11287" xr:uid="{00000000-0005-0000-0000-00001E560000}"/>
    <cellStyle name="20% - Accent5 5 3 3 2 2" xfId="24446" xr:uid="{00000000-0005-0000-0000-00001F560000}"/>
    <cellStyle name="20% - Accent5 5 3 3 2 2 2" xfId="61784" xr:uid="{00000000-0005-0000-0000-000020560000}"/>
    <cellStyle name="20% - Accent5 5 3 3 2 3" xfId="48625" xr:uid="{00000000-0005-0000-0000-000021560000}"/>
    <cellStyle name="20% - Accent5 5 3 3 3" xfId="6564" xr:uid="{00000000-0005-0000-0000-000022560000}"/>
    <cellStyle name="20% - Accent5 5 3 3 3 2" xfId="19723" xr:uid="{00000000-0005-0000-0000-000023560000}"/>
    <cellStyle name="20% - Accent5 5 3 3 3 2 2" xfId="57061" xr:uid="{00000000-0005-0000-0000-000024560000}"/>
    <cellStyle name="20% - Accent5 5 3 3 3 3" xfId="43902" xr:uid="{00000000-0005-0000-0000-000025560000}"/>
    <cellStyle name="20% - Accent5 5 3 3 4" xfId="16180" xr:uid="{00000000-0005-0000-0000-000026560000}"/>
    <cellStyle name="20% - Accent5 5 3 3 4 2" xfId="53518" xr:uid="{00000000-0005-0000-0000-000027560000}"/>
    <cellStyle name="20% - Accent5 5 3 3 5" xfId="32573" xr:uid="{00000000-0005-0000-0000-000028560000}"/>
    <cellStyle name="20% - Accent5 5 3 3 6" xfId="40357" xr:uid="{00000000-0005-0000-0000-000029560000}"/>
    <cellStyle name="20% - Accent5 5 3 4" xfId="8927" xr:uid="{00000000-0005-0000-0000-00002A560000}"/>
    <cellStyle name="20% - Accent5 5 3 4 2" xfId="22086" xr:uid="{00000000-0005-0000-0000-00002B560000}"/>
    <cellStyle name="20% - Accent5 5 3 4 2 2" xfId="59424" xr:uid="{00000000-0005-0000-0000-00002C560000}"/>
    <cellStyle name="20% - Accent5 5 3 4 3" xfId="35285" xr:uid="{00000000-0005-0000-0000-00002D560000}"/>
    <cellStyle name="20% - Accent5 5 3 4 4" xfId="46265" xr:uid="{00000000-0005-0000-0000-00002E560000}"/>
    <cellStyle name="20% - Accent5 5 3 5" xfId="4204" xr:uid="{00000000-0005-0000-0000-00002F560000}"/>
    <cellStyle name="20% - Accent5 5 3 5 2" xfId="17363" xr:uid="{00000000-0005-0000-0000-000030560000}"/>
    <cellStyle name="20% - Accent5 5 3 5 2 2" xfId="54701" xr:uid="{00000000-0005-0000-0000-000031560000}"/>
    <cellStyle name="20% - Accent5 5 3 5 3" xfId="29861" xr:uid="{00000000-0005-0000-0000-000032560000}"/>
    <cellStyle name="20% - Accent5 5 3 5 4" xfId="41542" xr:uid="{00000000-0005-0000-0000-000033560000}"/>
    <cellStyle name="20% - Accent5 5 3 6" xfId="13651" xr:uid="{00000000-0005-0000-0000-000034560000}"/>
    <cellStyle name="20% - Accent5 5 3 6 2" xfId="50989" xr:uid="{00000000-0005-0000-0000-000035560000}"/>
    <cellStyle name="20% - Accent5 5 3 7" xfId="26979" xr:uid="{00000000-0005-0000-0000-000036560000}"/>
    <cellStyle name="20% - Accent5 5 3 8" xfId="37828" xr:uid="{00000000-0005-0000-0000-000037560000}"/>
    <cellStyle name="20% - Accent5 5 4" xfId="376" xr:uid="{00000000-0005-0000-0000-000038560000}"/>
    <cellStyle name="20% - Accent5 5 4 2" xfId="1558" xr:uid="{00000000-0005-0000-0000-000039560000}"/>
    <cellStyle name="20% - Accent5 5 4 2 2" xfId="7632" xr:uid="{00000000-0005-0000-0000-00003A560000}"/>
    <cellStyle name="20% - Accent5 5 4 2 2 2" xfId="12355" xr:uid="{00000000-0005-0000-0000-00003B560000}"/>
    <cellStyle name="20% - Accent5 5 4 2 2 2 2" xfId="25514" xr:uid="{00000000-0005-0000-0000-00003C560000}"/>
    <cellStyle name="20% - Accent5 5 4 2 2 2 2 2" xfId="62852" xr:uid="{00000000-0005-0000-0000-00003D560000}"/>
    <cellStyle name="20% - Accent5 5 4 2 2 2 3" xfId="49693" xr:uid="{00000000-0005-0000-0000-00003E560000}"/>
    <cellStyle name="20% - Accent5 5 4 2 2 3" xfId="20791" xr:uid="{00000000-0005-0000-0000-00003F560000}"/>
    <cellStyle name="20% - Accent5 5 4 2 2 3 2" xfId="58129" xr:uid="{00000000-0005-0000-0000-000040560000}"/>
    <cellStyle name="20% - Accent5 5 4 2 2 4" xfId="33810" xr:uid="{00000000-0005-0000-0000-000041560000}"/>
    <cellStyle name="20% - Accent5 5 4 2 2 5" xfId="44970" xr:uid="{00000000-0005-0000-0000-000042560000}"/>
    <cellStyle name="20% - Accent5 5 4 2 3" xfId="9995" xr:uid="{00000000-0005-0000-0000-000043560000}"/>
    <cellStyle name="20% - Accent5 5 4 2 3 2" xfId="23154" xr:uid="{00000000-0005-0000-0000-000044560000}"/>
    <cellStyle name="20% - Accent5 5 4 2 3 2 2" xfId="60492" xr:uid="{00000000-0005-0000-0000-000045560000}"/>
    <cellStyle name="20% - Accent5 5 4 2 3 3" xfId="36522" xr:uid="{00000000-0005-0000-0000-000046560000}"/>
    <cellStyle name="20% - Accent5 5 4 2 3 4" xfId="47333" xr:uid="{00000000-0005-0000-0000-000047560000}"/>
    <cellStyle name="20% - Accent5 5 4 2 4" xfId="5272" xr:uid="{00000000-0005-0000-0000-000048560000}"/>
    <cellStyle name="20% - Accent5 5 4 2 4 2" xfId="18431" xr:uid="{00000000-0005-0000-0000-000049560000}"/>
    <cellStyle name="20% - Accent5 5 4 2 4 2 2" xfId="55769" xr:uid="{00000000-0005-0000-0000-00004A560000}"/>
    <cellStyle name="20% - Accent5 5 4 2 4 3" xfId="31098" xr:uid="{00000000-0005-0000-0000-00004B560000}"/>
    <cellStyle name="20% - Accent5 5 4 2 4 4" xfId="42610" xr:uid="{00000000-0005-0000-0000-00004C560000}"/>
    <cellStyle name="20% - Accent5 5 4 2 5" xfId="14719" xr:uid="{00000000-0005-0000-0000-00004D560000}"/>
    <cellStyle name="20% - Accent5 5 4 2 5 2" xfId="52057" xr:uid="{00000000-0005-0000-0000-00004E560000}"/>
    <cellStyle name="20% - Accent5 5 4 2 6" xfId="28216" xr:uid="{00000000-0005-0000-0000-00004F560000}"/>
    <cellStyle name="20% - Accent5 5 4 2 7" xfId="38896" xr:uid="{00000000-0005-0000-0000-000050560000}"/>
    <cellStyle name="20% - Accent5 5 4 3" xfId="2907" xr:uid="{00000000-0005-0000-0000-000051560000}"/>
    <cellStyle name="20% - Accent5 5 4 3 2" xfId="11175" xr:uid="{00000000-0005-0000-0000-000052560000}"/>
    <cellStyle name="20% - Accent5 5 4 3 2 2" xfId="24334" xr:uid="{00000000-0005-0000-0000-000053560000}"/>
    <cellStyle name="20% - Accent5 5 4 3 2 2 2" xfId="61672" xr:uid="{00000000-0005-0000-0000-000054560000}"/>
    <cellStyle name="20% - Accent5 5 4 3 2 3" xfId="48513" xr:uid="{00000000-0005-0000-0000-000055560000}"/>
    <cellStyle name="20% - Accent5 5 4 3 3" xfId="6452" xr:uid="{00000000-0005-0000-0000-000056560000}"/>
    <cellStyle name="20% - Accent5 5 4 3 3 2" xfId="19611" xr:uid="{00000000-0005-0000-0000-000057560000}"/>
    <cellStyle name="20% - Accent5 5 4 3 3 2 2" xfId="56949" xr:uid="{00000000-0005-0000-0000-000058560000}"/>
    <cellStyle name="20% - Accent5 5 4 3 3 3" xfId="43790" xr:uid="{00000000-0005-0000-0000-000059560000}"/>
    <cellStyle name="20% - Accent5 5 4 3 4" xfId="16068" xr:uid="{00000000-0005-0000-0000-00005A560000}"/>
    <cellStyle name="20% - Accent5 5 4 3 4 2" xfId="53406" xr:uid="{00000000-0005-0000-0000-00005B560000}"/>
    <cellStyle name="20% - Accent5 5 4 3 5" xfId="32461" xr:uid="{00000000-0005-0000-0000-00005C560000}"/>
    <cellStyle name="20% - Accent5 5 4 3 6" xfId="40245" xr:uid="{00000000-0005-0000-0000-00005D560000}"/>
    <cellStyle name="20% - Accent5 5 4 4" xfId="8815" xr:uid="{00000000-0005-0000-0000-00005E560000}"/>
    <cellStyle name="20% - Accent5 5 4 4 2" xfId="21974" xr:uid="{00000000-0005-0000-0000-00005F560000}"/>
    <cellStyle name="20% - Accent5 5 4 4 2 2" xfId="59312" xr:uid="{00000000-0005-0000-0000-000060560000}"/>
    <cellStyle name="20% - Accent5 5 4 4 3" xfId="35173" xr:uid="{00000000-0005-0000-0000-000061560000}"/>
    <cellStyle name="20% - Accent5 5 4 4 4" xfId="46153" xr:uid="{00000000-0005-0000-0000-000062560000}"/>
    <cellStyle name="20% - Accent5 5 4 5" xfId="4092" xr:uid="{00000000-0005-0000-0000-000063560000}"/>
    <cellStyle name="20% - Accent5 5 4 5 2" xfId="17251" xr:uid="{00000000-0005-0000-0000-000064560000}"/>
    <cellStyle name="20% - Accent5 5 4 5 2 2" xfId="54589" xr:uid="{00000000-0005-0000-0000-000065560000}"/>
    <cellStyle name="20% - Accent5 5 4 5 3" xfId="29749" xr:uid="{00000000-0005-0000-0000-000066560000}"/>
    <cellStyle name="20% - Accent5 5 4 5 4" xfId="41430" xr:uid="{00000000-0005-0000-0000-000067560000}"/>
    <cellStyle name="20% - Accent5 5 4 6" xfId="13539" xr:uid="{00000000-0005-0000-0000-000068560000}"/>
    <cellStyle name="20% - Accent5 5 4 6 2" xfId="50877" xr:uid="{00000000-0005-0000-0000-000069560000}"/>
    <cellStyle name="20% - Accent5 5 4 7" xfId="26867" xr:uid="{00000000-0005-0000-0000-00006A560000}"/>
    <cellStyle name="20% - Accent5 5 4 8" xfId="37716" xr:uid="{00000000-0005-0000-0000-00006B560000}"/>
    <cellStyle name="20% - Accent5 5 5" xfId="797" xr:uid="{00000000-0005-0000-0000-00006C560000}"/>
    <cellStyle name="20% - Accent5 5 5 2" xfId="1979" xr:uid="{00000000-0005-0000-0000-00006D560000}"/>
    <cellStyle name="20% - Accent5 5 5 2 2" xfId="8053" xr:uid="{00000000-0005-0000-0000-00006E560000}"/>
    <cellStyle name="20% - Accent5 5 5 2 2 2" xfId="12776" xr:uid="{00000000-0005-0000-0000-00006F560000}"/>
    <cellStyle name="20% - Accent5 5 5 2 2 2 2" xfId="25935" xr:uid="{00000000-0005-0000-0000-000070560000}"/>
    <cellStyle name="20% - Accent5 5 5 2 2 2 2 2" xfId="63273" xr:uid="{00000000-0005-0000-0000-000071560000}"/>
    <cellStyle name="20% - Accent5 5 5 2 2 2 3" xfId="50114" xr:uid="{00000000-0005-0000-0000-000072560000}"/>
    <cellStyle name="20% - Accent5 5 5 2 2 3" xfId="21212" xr:uid="{00000000-0005-0000-0000-000073560000}"/>
    <cellStyle name="20% - Accent5 5 5 2 2 3 2" xfId="58550" xr:uid="{00000000-0005-0000-0000-000074560000}"/>
    <cellStyle name="20% - Accent5 5 5 2 2 4" xfId="34231" xr:uid="{00000000-0005-0000-0000-000075560000}"/>
    <cellStyle name="20% - Accent5 5 5 2 2 5" xfId="45391" xr:uid="{00000000-0005-0000-0000-000076560000}"/>
    <cellStyle name="20% - Accent5 5 5 2 3" xfId="10416" xr:uid="{00000000-0005-0000-0000-000077560000}"/>
    <cellStyle name="20% - Accent5 5 5 2 3 2" xfId="23575" xr:uid="{00000000-0005-0000-0000-000078560000}"/>
    <cellStyle name="20% - Accent5 5 5 2 3 2 2" xfId="60913" xr:uid="{00000000-0005-0000-0000-000079560000}"/>
    <cellStyle name="20% - Accent5 5 5 2 3 3" xfId="36943" xr:uid="{00000000-0005-0000-0000-00007A560000}"/>
    <cellStyle name="20% - Accent5 5 5 2 3 4" xfId="47754" xr:uid="{00000000-0005-0000-0000-00007B560000}"/>
    <cellStyle name="20% - Accent5 5 5 2 4" xfId="5693" xr:uid="{00000000-0005-0000-0000-00007C560000}"/>
    <cellStyle name="20% - Accent5 5 5 2 4 2" xfId="18852" xr:uid="{00000000-0005-0000-0000-00007D560000}"/>
    <cellStyle name="20% - Accent5 5 5 2 4 2 2" xfId="56190" xr:uid="{00000000-0005-0000-0000-00007E560000}"/>
    <cellStyle name="20% - Accent5 5 5 2 4 3" xfId="31519" xr:uid="{00000000-0005-0000-0000-00007F560000}"/>
    <cellStyle name="20% - Accent5 5 5 2 4 4" xfId="43031" xr:uid="{00000000-0005-0000-0000-000080560000}"/>
    <cellStyle name="20% - Accent5 5 5 2 5" xfId="15140" xr:uid="{00000000-0005-0000-0000-000081560000}"/>
    <cellStyle name="20% - Accent5 5 5 2 5 2" xfId="52478" xr:uid="{00000000-0005-0000-0000-000082560000}"/>
    <cellStyle name="20% - Accent5 5 5 2 6" xfId="28637" xr:uid="{00000000-0005-0000-0000-000083560000}"/>
    <cellStyle name="20% - Accent5 5 5 2 7" xfId="39317" xr:uid="{00000000-0005-0000-0000-000084560000}"/>
    <cellStyle name="20% - Accent5 5 5 3" xfId="3328" xr:uid="{00000000-0005-0000-0000-000085560000}"/>
    <cellStyle name="20% - Accent5 5 5 3 2" xfId="11596" xr:uid="{00000000-0005-0000-0000-000086560000}"/>
    <cellStyle name="20% - Accent5 5 5 3 2 2" xfId="24755" xr:uid="{00000000-0005-0000-0000-000087560000}"/>
    <cellStyle name="20% - Accent5 5 5 3 2 2 2" xfId="62093" xr:uid="{00000000-0005-0000-0000-000088560000}"/>
    <cellStyle name="20% - Accent5 5 5 3 2 3" xfId="48934" xr:uid="{00000000-0005-0000-0000-000089560000}"/>
    <cellStyle name="20% - Accent5 5 5 3 3" xfId="6873" xr:uid="{00000000-0005-0000-0000-00008A560000}"/>
    <cellStyle name="20% - Accent5 5 5 3 3 2" xfId="20032" xr:uid="{00000000-0005-0000-0000-00008B560000}"/>
    <cellStyle name="20% - Accent5 5 5 3 3 2 2" xfId="57370" xr:uid="{00000000-0005-0000-0000-00008C560000}"/>
    <cellStyle name="20% - Accent5 5 5 3 3 3" xfId="44211" xr:uid="{00000000-0005-0000-0000-00008D560000}"/>
    <cellStyle name="20% - Accent5 5 5 3 4" xfId="16489" xr:uid="{00000000-0005-0000-0000-00008E560000}"/>
    <cellStyle name="20% - Accent5 5 5 3 4 2" xfId="53827" xr:uid="{00000000-0005-0000-0000-00008F560000}"/>
    <cellStyle name="20% - Accent5 5 5 3 5" xfId="32882" xr:uid="{00000000-0005-0000-0000-000090560000}"/>
    <cellStyle name="20% - Accent5 5 5 3 6" xfId="40666" xr:uid="{00000000-0005-0000-0000-000091560000}"/>
    <cellStyle name="20% - Accent5 5 5 4" xfId="9236" xr:uid="{00000000-0005-0000-0000-000092560000}"/>
    <cellStyle name="20% - Accent5 5 5 4 2" xfId="22395" xr:uid="{00000000-0005-0000-0000-000093560000}"/>
    <cellStyle name="20% - Accent5 5 5 4 2 2" xfId="59733" xr:uid="{00000000-0005-0000-0000-000094560000}"/>
    <cellStyle name="20% - Accent5 5 5 4 3" xfId="35594" xr:uid="{00000000-0005-0000-0000-000095560000}"/>
    <cellStyle name="20% - Accent5 5 5 4 4" xfId="46574" xr:uid="{00000000-0005-0000-0000-000096560000}"/>
    <cellStyle name="20% - Accent5 5 5 5" xfId="4513" xr:uid="{00000000-0005-0000-0000-000097560000}"/>
    <cellStyle name="20% - Accent5 5 5 5 2" xfId="17672" xr:uid="{00000000-0005-0000-0000-000098560000}"/>
    <cellStyle name="20% - Accent5 5 5 5 2 2" xfId="55010" xr:uid="{00000000-0005-0000-0000-000099560000}"/>
    <cellStyle name="20% - Accent5 5 5 5 3" xfId="30170" xr:uid="{00000000-0005-0000-0000-00009A560000}"/>
    <cellStyle name="20% - Accent5 5 5 5 4" xfId="41851" xr:uid="{00000000-0005-0000-0000-00009B560000}"/>
    <cellStyle name="20% - Accent5 5 5 6" xfId="13960" xr:uid="{00000000-0005-0000-0000-00009C560000}"/>
    <cellStyle name="20% - Accent5 5 5 6 2" xfId="51298" xr:uid="{00000000-0005-0000-0000-00009D560000}"/>
    <cellStyle name="20% - Accent5 5 5 7" xfId="27288" xr:uid="{00000000-0005-0000-0000-00009E560000}"/>
    <cellStyle name="20% - Accent5 5 5 8" xfId="38137" xr:uid="{00000000-0005-0000-0000-00009F560000}"/>
    <cellStyle name="20% - Accent5 5 6" xfId="966" xr:uid="{00000000-0005-0000-0000-0000A0560000}"/>
    <cellStyle name="20% - Accent5 5 6 2" xfId="2148" xr:uid="{00000000-0005-0000-0000-0000A1560000}"/>
    <cellStyle name="20% - Accent5 5 6 2 2" xfId="8222" xr:uid="{00000000-0005-0000-0000-0000A2560000}"/>
    <cellStyle name="20% - Accent5 5 6 2 2 2" xfId="12945" xr:uid="{00000000-0005-0000-0000-0000A3560000}"/>
    <cellStyle name="20% - Accent5 5 6 2 2 2 2" xfId="26104" xr:uid="{00000000-0005-0000-0000-0000A4560000}"/>
    <cellStyle name="20% - Accent5 5 6 2 2 2 2 2" xfId="63442" xr:uid="{00000000-0005-0000-0000-0000A5560000}"/>
    <cellStyle name="20% - Accent5 5 6 2 2 2 3" xfId="50283" xr:uid="{00000000-0005-0000-0000-0000A6560000}"/>
    <cellStyle name="20% - Accent5 5 6 2 2 3" xfId="21381" xr:uid="{00000000-0005-0000-0000-0000A7560000}"/>
    <cellStyle name="20% - Accent5 5 6 2 2 3 2" xfId="58719" xr:uid="{00000000-0005-0000-0000-0000A8560000}"/>
    <cellStyle name="20% - Accent5 5 6 2 2 4" xfId="34400" xr:uid="{00000000-0005-0000-0000-0000A9560000}"/>
    <cellStyle name="20% - Accent5 5 6 2 2 5" xfId="45560" xr:uid="{00000000-0005-0000-0000-0000AA560000}"/>
    <cellStyle name="20% - Accent5 5 6 2 3" xfId="10585" xr:uid="{00000000-0005-0000-0000-0000AB560000}"/>
    <cellStyle name="20% - Accent5 5 6 2 3 2" xfId="23744" xr:uid="{00000000-0005-0000-0000-0000AC560000}"/>
    <cellStyle name="20% - Accent5 5 6 2 3 2 2" xfId="61082" xr:uid="{00000000-0005-0000-0000-0000AD560000}"/>
    <cellStyle name="20% - Accent5 5 6 2 3 3" xfId="37112" xr:uid="{00000000-0005-0000-0000-0000AE560000}"/>
    <cellStyle name="20% - Accent5 5 6 2 3 4" xfId="47923" xr:uid="{00000000-0005-0000-0000-0000AF560000}"/>
    <cellStyle name="20% - Accent5 5 6 2 4" xfId="5862" xr:uid="{00000000-0005-0000-0000-0000B0560000}"/>
    <cellStyle name="20% - Accent5 5 6 2 4 2" xfId="19021" xr:uid="{00000000-0005-0000-0000-0000B1560000}"/>
    <cellStyle name="20% - Accent5 5 6 2 4 2 2" xfId="56359" xr:uid="{00000000-0005-0000-0000-0000B2560000}"/>
    <cellStyle name="20% - Accent5 5 6 2 4 3" xfId="31688" xr:uid="{00000000-0005-0000-0000-0000B3560000}"/>
    <cellStyle name="20% - Accent5 5 6 2 4 4" xfId="43200" xr:uid="{00000000-0005-0000-0000-0000B4560000}"/>
    <cellStyle name="20% - Accent5 5 6 2 5" xfId="15309" xr:uid="{00000000-0005-0000-0000-0000B5560000}"/>
    <cellStyle name="20% - Accent5 5 6 2 5 2" xfId="52647" xr:uid="{00000000-0005-0000-0000-0000B6560000}"/>
    <cellStyle name="20% - Accent5 5 6 2 6" xfId="28806" xr:uid="{00000000-0005-0000-0000-0000B7560000}"/>
    <cellStyle name="20% - Accent5 5 6 2 7" xfId="39486" xr:uid="{00000000-0005-0000-0000-0000B8560000}"/>
    <cellStyle name="20% - Accent5 5 6 3" xfId="3497" xr:uid="{00000000-0005-0000-0000-0000B9560000}"/>
    <cellStyle name="20% - Accent5 5 6 3 2" xfId="11765" xr:uid="{00000000-0005-0000-0000-0000BA560000}"/>
    <cellStyle name="20% - Accent5 5 6 3 2 2" xfId="24924" xr:uid="{00000000-0005-0000-0000-0000BB560000}"/>
    <cellStyle name="20% - Accent5 5 6 3 2 2 2" xfId="62262" xr:uid="{00000000-0005-0000-0000-0000BC560000}"/>
    <cellStyle name="20% - Accent5 5 6 3 2 3" xfId="49103" xr:uid="{00000000-0005-0000-0000-0000BD560000}"/>
    <cellStyle name="20% - Accent5 5 6 3 3" xfId="7042" xr:uid="{00000000-0005-0000-0000-0000BE560000}"/>
    <cellStyle name="20% - Accent5 5 6 3 3 2" xfId="20201" xr:uid="{00000000-0005-0000-0000-0000BF560000}"/>
    <cellStyle name="20% - Accent5 5 6 3 3 2 2" xfId="57539" xr:uid="{00000000-0005-0000-0000-0000C0560000}"/>
    <cellStyle name="20% - Accent5 5 6 3 3 3" xfId="44380" xr:uid="{00000000-0005-0000-0000-0000C1560000}"/>
    <cellStyle name="20% - Accent5 5 6 3 4" xfId="16658" xr:uid="{00000000-0005-0000-0000-0000C2560000}"/>
    <cellStyle name="20% - Accent5 5 6 3 4 2" xfId="53996" xr:uid="{00000000-0005-0000-0000-0000C3560000}"/>
    <cellStyle name="20% - Accent5 5 6 3 5" xfId="33051" xr:uid="{00000000-0005-0000-0000-0000C4560000}"/>
    <cellStyle name="20% - Accent5 5 6 3 6" xfId="40835" xr:uid="{00000000-0005-0000-0000-0000C5560000}"/>
    <cellStyle name="20% - Accent5 5 6 4" xfId="9405" xr:uid="{00000000-0005-0000-0000-0000C6560000}"/>
    <cellStyle name="20% - Accent5 5 6 4 2" xfId="22564" xr:uid="{00000000-0005-0000-0000-0000C7560000}"/>
    <cellStyle name="20% - Accent5 5 6 4 2 2" xfId="59902" xr:uid="{00000000-0005-0000-0000-0000C8560000}"/>
    <cellStyle name="20% - Accent5 5 6 4 3" xfId="35763" xr:uid="{00000000-0005-0000-0000-0000C9560000}"/>
    <cellStyle name="20% - Accent5 5 6 4 4" xfId="46743" xr:uid="{00000000-0005-0000-0000-0000CA560000}"/>
    <cellStyle name="20% - Accent5 5 6 5" xfId="4682" xr:uid="{00000000-0005-0000-0000-0000CB560000}"/>
    <cellStyle name="20% - Accent5 5 6 5 2" xfId="17841" xr:uid="{00000000-0005-0000-0000-0000CC560000}"/>
    <cellStyle name="20% - Accent5 5 6 5 2 2" xfId="55179" xr:uid="{00000000-0005-0000-0000-0000CD560000}"/>
    <cellStyle name="20% - Accent5 5 6 5 3" xfId="30339" xr:uid="{00000000-0005-0000-0000-0000CE560000}"/>
    <cellStyle name="20% - Accent5 5 6 5 4" xfId="42020" xr:uid="{00000000-0005-0000-0000-0000CF560000}"/>
    <cellStyle name="20% - Accent5 5 6 6" xfId="14129" xr:uid="{00000000-0005-0000-0000-0000D0560000}"/>
    <cellStyle name="20% - Accent5 5 6 6 2" xfId="51467" xr:uid="{00000000-0005-0000-0000-0000D1560000}"/>
    <cellStyle name="20% - Accent5 5 6 7" xfId="27457" xr:uid="{00000000-0005-0000-0000-0000D2560000}"/>
    <cellStyle name="20% - Accent5 5 6 8" xfId="38306" xr:uid="{00000000-0005-0000-0000-0000D3560000}"/>
    <cellStyle name="20% - Accent5 5 7" xfId="1137" xr:uid="{00000000-0005-0000-0000-0000D4560000}"/>
    <cellStyle name="20% - Accent5 5 7 2" xfId="2317" xr:uid="{00000000-0005-0000-0000-0000D5560000}"/>
    <cellStyle name="20% - Accent5 5 7 2 2" xfId="8391" xr:uid="{00000000-0005-0000-0000-0000D6560000}"/>
    <cellStyle name="20% - Accent5 5 7 2 2 2" xfId="13114" xr:uid="{00000000-0005-0000-0000-0000D7560000}"/>
    <cellStyle name="20% - Accent5 5 7 2 2 2 2" xfId="26273" xr:uid="{00000000-0005-0000-0000-0000D8560000}"/>
    <cellStyle name="20% - Accent5 5 7 2 2 2 2 2" xfId="63611" xr:uid="{00000000-0005-0000-0000-0000D9560000}"/>
    <cellStyle name="20% - Accent5 5 7 2 2 2 3" xfId="50452" xr:uid="{00000000-0005-0000-0000-0000DA560000}"/>
    <cellStyle name="20% - Accent5 5 7 2 2 3" xfId="21550" xr:uid="{00000000-0005-0000-0000-0000DB560000}"/>
    <cellStyle name="20% - Accent5 5 7 2 2 3 2" xfId="58888" xr:uid="{00000000-0005-0000-0000-0000DC560000}"/>
    <cellStyle name="20% - Accent5 5 7 2 2 4" xfId="34569" xr:uid="{00000000-0005-0000-0000-0000DD560000}"/>
    <cellStyle name="20% - Accent5 5 7 2 2 5" xfId="45729" xr:uid="{00000000-0005-0000-0000-0000DE560000}"/>
    <cellStyle name="20% - Accent5 5 7 2 3" xfId="10754" xr:uid="{00000000-0005-0000-0000-0000DF560000}"/>
    <cellStyle name="20% - Accent5 5 7 2 3 2" xfId="23913" xr:uid="{00000000-0005-0000-0000-0000E0560000}"/>
    <cellStyle name="20% - Accent5 5 7 2 3 2 2" xfId="61251" xr:uid="{00000000-0005-0000-0000-0000E1560000}"/>
    <cellStyle name="20% - Accent5 5 7 2 3 3" xfId="37281" xr:uid="{00000000-0005-0000-0000-0000E2560000}"/>
    <cellStyle name="20% - Accent5 5 7 2 3 4" xfId="48092" xr:uid="{00000000-0005-0000-0000-0000E3560000}"/>
    <cellStyle name="20% - Accent5 5 7 2 4" xfId="6031" xr:uid="{00000000-0005-0000-0000-0000E4560000}"/>
    <cellStyle name="20% - Accent5 5 7 2 4 2" xfId="19190" xr:uid="{00000000-0005-0000-0000-0000E5560000}"/>
    <cellStyle name="20% - Accent5 5 7 2 4 2 2" xfId="56528" xr:uid="{00000000-0005-0000-0000-0000E6560000}"/>
    <cellStyle name="20% - Accent5 5 7 2 4 3" xfId="31857" xr:uid="{00000000-0005-0000-0000-0000E7560000}"/>
    <cellStyle name="20% - Accent5 5 7 2 4 4" xfId="43369" xr:uid="{00000000-0005-0000-0000-0000E8560000}"/>
    <cellStyle name="20% - Accent5 5 7 2 5" xfId="15478" xr:uid="{00000000-0005-0000-0000-0000E9560000}"/>
    <cellStyle name="20% - Accent5 5 7 2 5 2" xfId="52816" xr:uid="{00000000-0005-0000-0000-0000EA560000}"/>
    <cellStyle name="20% - Accent5 5 7 2 6" xfId="28975" xr:uid="{00000000-0005-0000-0000-0000EB560000}"/>
    <cellStyle name="20% - Accent5 5 7 2 7" xfId="39655" xr:uid="{00000000-0005-0000-0000-0000EC560000}"/>
    <cellStyle name="20% - Accent5 5 7 3" xfId="3666" xr:uid="{00000000-0005-0000-0000-0000ED560000}"/>
    <cellStyle name="20% - Accent5 5 7 3 2" xfId="11934" xr:uid="{00000000-0005-0000-0000-0000EE560000}"/>
    <cellStyle name="20% - Accent5 5 7 3 2 2" xfId="25093" xr:uid="{00000000-0005-0000-0000-0000EF560000}"/>
    <cellStyle name="20% - Accent5 5 7 3 2 2 2" xfId="62431" xr:uid="{00000000-0005-0000-0000-0000F0560000}"/>
    <cellStyle name="20% - Accent5 5 7 3 2 3" xfId="49272" xr:uid="{00000000-0005-0000-0000-0000F1560000}"/>
    <cellStyle name="20% - Accent5 5 7 3 3" xfId="7211" xr:uid="{00000000-0005-0000-0000-0000F2560000}"/>
    <cellStyle name="20% - Accent5 5 7 3 3 2" xfId="20370" xr:uid="{00000000-0005-0000-0000-0000F3560000}"/>
    <cellStyle name="20% - Accent5 5 7 3 3 2 2" xfId="57708" xr:uid="{00000000-0005-0000-0000-0000F4560000}"/>
    <cellStyle name="20% - Accent5 5 7 3 3 3" xfId="44549" xr:uid="{00000000-0005-0000-0000-0000F5560000}"/>
    <cellStyle name="20% - Accent5 5 7 3 4" xfId="16827" xr:uid="{00000000-0005-0000-0000-0000F6560000}"/>
    <cellStyle name="20% - Accent5 5 7 3 4 2" xfId="54165" xr:uid="{00000000-0005-0000-0000-0000F7560000}"/>
    <cellStyle name="20% - Accent5 5 7 3 5" xfId="33220" xr:uid="{00000000-0005-0000-0000-0000F8560000}"/>
    <cellStyle name="20% - Accent5 5 7 3 6" xfId="41004" xr:uid="{00000000-0005-0000-0000-0000F9560000}"/>
    <cellStyle name="20% - Accent5 5 7 4" xfId="9574" xr:uid="{00000000-0005-0000-0000-0000FA560000}"/>
    <cellStyle name="20% - Accent5 5 7 4 2" xfId="22733" xr:uid="{00000000-0005-0000-0000-0000FB560000}"/>
    <cellStyle name="20% - Accent5 5 7 4 2 2" xfId="60071" xr:uid="{00000000-0005-0000-0000-0000FC560000}"/>
    <cellStyle name="20% - Accent5 5 7 4 3" xfId="35932" xr:uid="{00000000-0005-0000-0000-0000FD560000}"/>
    <cellStyle name="20% - Accent5 5 7 4 4" xfId="46912" xr:uid="{00000000-0005-0000-0000-0000FE560000}"/>
    <cellStyle name="20% - Accent5 5 7 5" xfId="4851" xr:uid="{00000000-0005-0000-0000-0000FF560000}"/>
    <cellStyle name="20% - Accent5 5 7 5 2" xfId="18010" xr:uid="{00000000-0005-0000-0000-000000570000}"/>
    <cellStyle name="20% - Accent5 5 7 5 2 2" xfId="55348" xr:uid="{00000000-0005-0000-0000-000001570000}"/>
    <cellStyle name="20% - Accent5 5 7 5 3" xfId="30508" xr:uid="{00000000-0005-0000-0000-000002570000}"/>
    <cellStyle name="20% - Accent5 5 7 5 4" xfId="42189" xr:uid="{00000000-0005-0000-0000-000003570000}"/>
    <cellStyle name="20% - Accent5 5 7 6" xfId="14298" xr:uid="{00000000-0005-0000-0000-000004570000}"/>
    <cellStyle name="20% - Accent5 5 7 6 2" xfId="51636" xr:uid="{00000000-0005-0000-0000-000005570000}"/>
    <cellStyle name="20% - Accent5 5 7 7" xfId="27626" xr:uid="{00000000-0005-0000-0000-000006570000}"/>
    <cellStyle name="20% - Accent5 5 7 8" xfId="38475" xr:uid="{00000000-0005-0000-0000-000007570000}"/>
    <cellStyle name="20% - Accent5 5 8" xfId="1249" xr:uid="{00000000-0005-0000-0000-000008570000}"/>
    <cellStyle name="20% - Accent5 5 8 2" xfId="2598" xr:uid="{00000000-0005-0000-0000-000009570000}"/>
    <cellStyle name="20% - Accent5 5 8 2 2" xfId="12046" xr:uid="{00000000-0005-0000-0000-00000A570000}"/>
    <cellStyle name="20% - Accent5 5 8 2 2 2" xfId="25205" xr:uid="{00000000-0005-0000-0000-00000B570000}"/>
    <cellStyle name="20% - Accent5 5 8 2 2 2 2" xfId="62543" xr:uid="{00000000-0005-0000-0000-00000C570000}"/>
    <cellStyle name="20% - Accent5 5 8 2 2 3" xfId="33501" xr:uid="{00000000-0005-0000-0000-00000D570000}"/>
    <cellStyle name="20% - Accent5 5 8 2 2 4" xfId="49384" xr:uid="{00000000-0005-0000-0000-00000E570000}"/>
    <cellStyle name="20% - Accent5 5 8 2 3" xfId="7323" xr:uid="{00000000-0005-0000-0000-00000F570000}"/>
    <cellStyle name="20% - Accent5 5 8 2 3 2" xfId="20482" xr:uid="{00000000-0005-0000-0000-000010570000}"/>
    <cellStyle name="20% - Accent5 5 8 2 3 2 2" xfId="57820" xr:uid="{00000000-0005-0000-0000-000011570000}"/>
    <cellStyle name="20% - Accent5 5 8 2 3 3" xfId="36213" xr:uid="{00000000-0005-0000-0000-000012570000}"/>
    <cellStyle name="20% - Accent5 5 8 2 3 4" xfId="44661" xr:uid="{00000000-0005-0000-0000-000013570000}"/>
    <cellStyle name="20% - Accent5 5 8 2 4" xfId="15759" xr:uid="{00000000-0005-0000-0000-000014570000}"/>
    <cellStyle name="20% - Accent5 5 8 2 4 2" xfId="30789" xr:uid="{00000000-0005-0000-0000-000015570000}"/>
    <cellStyle name="20% - Accent5 5 8 2 4 3" xfId="53097" xr:uid="{00000000-0005-0000-0000-000016570000}"/>
    <cellStyle name="20% - Accent5 5 8 2 5" xfId="27907" xr:uid="{00000000-0005-0000-0000-000017570000}"/>
    <cellStyle name="20% - Accent5 5 8 2 6" xfId="39936" xr:uid="{00000000-0005-0000-0000-000018570000}"/>
    <cellStyle name="20% - Accent5 5 8 3" xfId="9686" xr:uid="{00000000-0005-0000-0000-000019570000}"/>
    <cellStyle name="20% - Accent5 5 8 3 2" xfId="22845" xr:uid="{00000000-0005-0000-0000-00001A570000}"/>
    <cellStyle name="20% - Accent5 5 8 3 2 2" xfId="60183" xr:uid="{00000000-0005-0000-0000-00001B570000}"/>
    <cellStyle name="20% - Accent5 5 8 3 3" xfId="32152" xr:uid="{00000000-0005-0000-0000-00001C570000}"/>
    <cellStyle name="20% - Accent5 5 8 3 4" xfId="47024" xr:uid="{00000000-0005-0000-0000-00001D570000}"/>
    <cellStyle name="20% - Accent5 5 8 4" xfId="4963" xr:uid="{00000000-0005-0000-0000-00001E570000}"/>
    <cellStyle name="20% - Accent5 5 8 4 2" xfId="18122" xr:uid="{00000000-0005-0000-0000-00001F570000}"/>
    <cellStyle name="20% - Accent5 5 8 4 2 2" xfId="55460" xr:uid="{00000000-0005-0000-0000-000020570000}"/>
    <cellStyle name="20% - Accent5 5 8 4 3" xfId="34864" xr:uid="{00000000-0005-0000-0000-000021570000}"/>
    <cellStyle name="20% - Accent5 5 8 4 4" xfId="42301" xr:uid="{00000000-0005-0000-0000-000022570000}"/>
    <cellStyle name="20% - Accent5 5 8 5" xfId="14410" xr:uid="{00000000-0005-0000-0000-000023570000}"/>
    <cellStyle name="20% - Accent5 5 8 5 2" xfId="29440" xr:uid="{00000000-0005-0000-0000-000024570000}"/>
    <cellStyle name="20% - Accent5 5 8 5 3" xfId="51748" xr:uid="{00000000-0005-0000-0000-000025570000}"/>
    <cellStyle name="20% - Accent5 5 8 6" xfId="26558" xr:uid="{00000000-0005-0000-0000-000026570000}"/>
    <cellStyle name="20% - Accent5 5 8 7" xfId="38587" xr:uid="{00000000-0005-0000-0000-000027570000}"/>
    <cellStyle name="20% - Accent5 5 9" xfId="2486" xr:uid="{00000000-0005-0000-0000-000028570000}"/>
    <cellStyle name="20% - Accent5 5 9 2" xfId="10866" xr:uid="{00000000-0005-0000-0000-000029570000}"/>
    <cellStyle name="20% - Accent5 5 9 2 2" xfId="24025" xr:uid="{00000000-0005-0000-0000-00002A570000}"/>
    <cellStyle name="20% - Accent5 5 9 2 2 2" xfId="61363" xr:uid="{00000000-0005-0000-0000-00002B570000}"/>
    <cellStyle name="20% - Accent5 5 9 2 3" xfId="33389" xr:uid="{00000000-0005-0000-0000-00002C570000}"/>
    <cellStyle name="20% - Accent5 5 9 2 4" xfId="48204" xr:uid="{00000000-0005-0000-0000-00002D570000}"/>
    <cellStyle name="20% - Accent5 5 9 3" xfId="6143" xr:uid="{00000000-0005-0000-0000-00002E570000}"/>
    <cellStyle name="20% - Accent5 5 9 3 2" xfId="19302" xr:uid="{00000000-0005-0000-0000-00002F570000}"/>
    <cellStyle name="20% - Accent5 5 9 3 2 2" xfId="56640" xr:uid="{00000000-0005-0000-0000-000030570000}"/>
    <cellStyle name="20% - Accent5 5 9 3 3" xfId="36101" xr:uid="{00000000-0005-0000-0000-000031570000}"/>
    <cellStyle name="20% - Accent5 5 9 3 4" xfId="43481" xr:uid="{00000000-0005-0000-0000-000032570000}"/>
    <cellStyle name="20% - Accent5 5 9 4" xfId="15647" xr:uid="{00000000-0005-0000-0000-000033570000}"/>
    <cellStyle name="20% - Accent5 5 9 4 2" xfId="30677" xr:uid="{00000000-0005-0000-0000-000034570000}"/>
    <cellStyle name="20% - Accent5 5 9 4 3" xfId="52985" xr:uid="{00000000-0005-0000-0000-000035570000}"/>
    <cellStyle name="20% - Accent5 5 9 5" xfId="27795" xr:uid="{00000000-0005-0000-0000-000036570000}"/>
    <cellStyle name="20% - Accent5 5 9 6" xfId="39824" xr:uid="{00000000-0005-0000-0000-000037570000}"/>
    <cellStyle name="20% - Accent5 6" xfId="263" xr:uid="{00000000-0005-0000-0000-000038570000}"/>
    <cellStyle name="20% - Accent5 6 2" xfId="684" xr:uid="{00000000-0005-0000-0000-000039570000}"/>
    <cellStyle name="20% - Accent5 6 2 2" xfId="1866" xr:uid="{00000000-0005-0000-0000-00003A570000}"/>
    <cellStyle name="20% - Accent5 6 2 2 2" xfId="7940" xr:uid="{00000000-0005-0000-0000-00003B570000}"/>
    <cellStyle name="20% - Accent5 6 2 2 2 2" xfId="12663" xr:uid="{00000000-0005-0000-0000-00003C570000}"/>
    <cellStyle name="20% - Accent5 6 2 2 2 2 2" xfId="25822" xr:uid="{00000000-0005-0000-0000-00003D570000}"/>
    <cellStyle name="20% - Accent5 6 2 2 2 2 2 2" xfId="63160" xr:uid="{00000000-0005-0000-0000-00003E570000}"/>
    <cellStyle name="20% - Accent5 6 2 2 2 2 3" xfId="50001" xr:uid="{00000000-0005-0000-0000-00003F570000}"/>
    <cellStyle name="20% - Accent5 6 2 2 2 3" xfId="21099" xr:uid="{00000000-0005-0000-0000-000040570000}"/>
    <cellStyle name="20% - Accent5 6 2 2 2 3 2" xfId="58437" xr:uid="{00000000-0005-0000-0000-000041570000}"/>
    <cellStyle name="20% - Accent5 6 2 2 2 4" xfId="34118" xr:uid="{00000000-0005-0000-0000-000042570000}"/>
    <cellStyle name="20% - Accent5 6 2 2 2 5" xfId="45278" xr:uid="{00000000-0005-0000-0000-000043570000}"/>
    <cellStyle name="20% - Accent5 6 2 2 3" xfId="10303" xr:uid="{00000000-0005-0000-0000-000044570000}"/>
    <cellStyle name="20% - Accent5 6 2 2 3 2" xfId="23462" xr:uid="{00000000-0005-0000-0000-000045570000}"/>
    <cellStyle name="20% - Accent5 6 2 2 3 2 2" xfId="60800" xr:uid="{00000000-0005-0000-0000-000046570000}"/>
    <cellStyle name="20% - Accent5 6 2 2 3 3" xfId="36830" xr:uid="{00000000-0005-0000-0000-000047570000}"/>
    <cellStyle name="20% - Accent5 6 2 2 3 4" xfId="47641" xr:uid="{00000000-0005-0000-0000-000048570000}"/>
    <cellStyle name="20% - Accent5 6 2 2 4" xfId="5580" xr:uid="{00000000-0005-0000-0000-000049570000}"/>
    <cellStyle name="20% - Accent5 6 2 2 4 2" xfId="18739" xr:uid="{00000000-0005-0000-0000-00004A570000}"/>
    <cellStyle name="20% - Accent5 6 2 2 4 2 2" xfId="56077" xr:uid="{00000000-0005-0000-0000-00004B570000}"/>
    <cellStyle name="20% - Accent5 6 2 2 4 3" xfId="31406" xr:uid="{00000000-0005-0000-0000-00004C570000}"/>
    <cellStyle name="20% - Accent5 6 2 2 4 4" xfId="42918" xr:uid="{00000000-0005-0000-0000-00004D570000}"/>
    <cellStyle name="20% - Accent5 6 2 2 5" xfId="15027" xr:uid="{00000000-0005-0000-0000-00004E570000}"/>
    <cellStyle name="20% - Accent5 6 2 2 5 2" xfId="52365" xr:uid="{00000000-0005-0000-0000-00004F570000}"/>
    <cellStyle name="20% - Accent5 6 2 2 6" xfId="28524" xr:uid="{00000000-0005-0000-0000-000050570000}"/>
    <cellStyle name="20% - Accent5 6 2 2 7" xfId="39204" xr:uid="{00000000-0005-0000-0000-000051570000}"/>
    <cellStyle name="20% - Accent5 6 2 3" xfId="3215" xr:uid="{00000000-0005-0000-0000-000052570000}"/>
    <cellStyle name="20% - Accent5 6 2 3 2" xfId="11483" xr:uid="{00000000-0005-0000-0000-000053570000}"/>
    <cellStyle name="20% - Accent5 6 2 3 2 2" xfId="24642" xr:uid="{00000000-0005-0000-0000-000054570000}"/>
    <cellStyle name="20% - Accent5 6 2 3 2 2 2" xfId="61980" xr:uid="{00000000-0005-0000-0000-000055570000}"/>
    <cellStyle name="20% - Accent5 6 2 3 2 3" xfId="48821" xr:uid="{00000000-0005-0000-0000-000056570000}"/>
    <cellStyle name="20% - Accent5 6 2 3 3" xfId="6760" xr:uid="{00000000-0005-0000-0000-000057570000}"/>
    <cellStyle name="20% - Accent5 6 2 3 3 2" xfId="19919" xr:uid="{00000000-0005-0000-0000-000058570000}"/>
    <cellStyle name="20% - Accent5 6 2 3 3 2 2" xfId="57257" xr:uid="{00000000-0005-0000-0000-000059570000}"/>
    <cellStyle name="20% - Accent5 6 2 3 3 3" xfId="44098" xr:uid="{00000000-0005-0000-0000-00005A570000}"/>
    <cellStyle name="20% - Accent5 6 2 3 4" xfId="16376" xr:uid="{00000000-0005-0000-0000-00005B570000}"/>
    <cellStyle name="20% - Accent5 6 2 3 4 2" xfId="53714" xr:uid="{00000000-0005-0000-0000-00005C570000}"/>
    <cellStyle name="20% - Accent5 6 2 3 5" xfId="32769" xr:uid="{00000000-0005-0000-0000-00005D570000}"/>
    <cellStyle name="20% - Accent5 6 2 3 6" xfId="40553" xr:uid="{00000000-0005-0000-0000-00005E570000}"/>
    <cellStyle name="20% - Accent5 6 2 4" xfId="9123" xr:uid="{00000000-0005-0000-0000-00005F570000}"/>
    <cellStyle name="20% - Accent5 6 2 4 2" xfId="22282" xr:uid="{00000000-0005-0000-0000-000060570000}"/>
    <cellStyle name="20% - Accent5 6 2 4 2 2" xfId="59620" xr:uid="{00000000-0005-0000-0000-000061570000}"/>
    <cellStyle name="20% - Accent5 6 2 4 3" xfId="35481" xr:uid="{00000000-0005-0000-0000-000062570000}"/>
    <cellStyle name="20% - Accent5 6 2 4 4" xfId="46461" xr:uid="{00000000-0005-0000-0000-000063570000}"/>
    <cellStyle name="20% - Accent5 6 2 5" xfId="4400" xr:uid="{00000000-0005-0000-0000-000064570000}"/>
    <cellStyle name="20% - Accent5 6 2 5 2" xfId="17559" xr:uid="{00000000-0005-0000-0000-000065570000}"/>
    <cellStyle name="20% - Accent5 6 2 5 2 2" xfId="54897" xr:uid="{00000000-0005-0000-0000-000066570000}"/>
    <cellStyle name="20% - Accent5 6 2 5 3" xfId="30057" xr:uid="{00000000-0005-0000-0000-000067570000}"/>
    <cellStyle name="20% - Accent5 6 2 5 4" xfId="41738" xr:uid="{00000000-0005-0000-0000-000068570000}"/>
    <cellStyle name="20% - Accent5 6 2 6" xfId="13847" xr:uid="{00000000-0005-0000-0000-000069570000}"/>
    <cellStyle name="20% - Accent5 6 2 6 2" xfId="51185" xr:uid="{00000000-0005-0000-0000-00006A570000}"/>
    <cellStyle name="20% - Accent5 6 2 7" xfId="27175" xr:uid="{00000000-0005-0000-0000-00006B570000}"/>
    <cellStyle name="20% - Accent5 6 2 8" xfId="38024" xr:uid="{00000000-0005-0000-0000-00006C570000}"/>
    <cellStyle name="20% - Accent5 6 3" xfId="1445" xr:uid="{00000000-0005-0000-0000-00006D570000}"/>
    <cellStyle name="20% - Accent5 6 3 2" xfId="7519" xr:uid="{00000000-0005-0000-0000-00006E570000}"/>
    <cellStyle name="20% - Accent5 6 3 2 2" xfId="12242" xr:uid="{00000000-0005-0000-0000-00006F570000}"/>
    <cellStyle name="20% - Accent5 6 3 2 2 2" xfId="25401" xr:uid="{00000000-0005-0000-0000-000070570000}"/>
    <cellStyle name="20% - Accent5 6 3 2 2 2 2" xfId="62739" xr:uid="{00000000-0005-0000-0000-000071570000}"/>
    <cellStyle name="20% - Accent5 6 3 2 2 3" xfId="49580" xr:uid="{00000000-0005-0000-0000-000072570000}"/>
    <cellStyle name="20% - Accent5 6 3 2 3" xfId="20678" xr:uid="{00000000-0005-0000-0000-000073570000}"/>
    <cellStyle name="20% - Accent5 6 3 2 3 2" xfId="58016" xr:uid="{00000000-0005-0000-0000-000074570000}"/>
    <cellStyle name="20% - Accent5 6 3 2 4" xfId="33697" xr:uid="{00000000-0005-0000-0000-000075570000}"/>
    <cellStyle name="20% - Accent5 6 3 2 5" xfId="44857" xr:uid="{00000000-0005-0000-0000-000076570000}"/>
    <cellStyle name="20% - Accent5 6 3 3" xfId="9882" xr:uid="{00000000-0005-0000-0000-000077570000}"/>
    <cellStyle name="20% - Accent5 6 3 3 2" xfId="23041" xr:uid="{00000000-0005-0000-0000-000078570000}"/>
    <cellStyle name="20% - Accent5 6 3 3 2 2" xfId="60379" xr:uid="{00000000-0005-0000-0000-000079570000}"/>
    <cellStyle name="20% - Accent5 6 3 3 3" xfId="36409" xr:uid="{00000000-0005-0000-0000-00007A570000}"/>
    <cellStyle name="20% - Accent5 6 3 3 4" xfId="47220" xr:uid="{00000000-0005-0000-0000-00007B570000}"/>
    <cellStyle name="20% - Accent5 6 3 4" xfId="5159" xr:uid="{00000000-0005-0000-0000-00007C570000}"/>
    <cellStyle name="20% - Accent5 6 3 4 2" xfId="18318" xr:uid="{00000000-0005-0000-0000-00007D570000}"/>
    <cellStyle name="20% - Accent5 6 3 4 2 2" xfId="55656" xr:uid="{00000000-0005-0000-0000-00007E570000}"/>
    <cellStyle name="20% - Accent5 6 3 4 3" xfId="30985" xr:uid="{00000000-0005-0000-0000-00007F570000}"/>
    <cellStyle name="20% - Accent5 6 3 4 4" xfId="42497" xr:uid="{00000000-0005-0000-0000-000080570000}"/>
    <cellStyle name="20% - Accent5 6 3 5" xfId="14606" xr:uid="{00000000-0005-0000-0000-000081570000}"/>
    <cellStyle name="20% - Accent5 6 3 5 2" xfId="51944" xr:uid="{00000000-0005-0000-0000-000082570000}"/>
    <cellStyle name="20% - Accent5 6 3 6" xfId="28103" xr:uid="{00000000-0005-0000-0000-000083570000}"/>
    <cellStyle name="20% - Accent5 6 3 7" xfId="38783" xr:uid="{00000000-0005-0000-0000-000084570000}"/>
    <cellStyle name="20% - Accent5 6 4" xfId="2794" xr:uid="{00000000-0005-0000-0000-000085570000}"/>
    <cellStyle name="20% - Accent5 6 4 2" xfId="11062" xr:uid="{00000000-0005-0000-0000-000086570000}"/>
    <cellStyle name="20% - Accent5 6 4 2 2" xfId="24221" xr:uid="{00000000-0005-0000-0000-000087570000}"/>
    <cellStyle name="20% - Accent5 6 4 2 2 2" xfId="61559" xr:uid="{00000000-0005-0000-0000-000088570000}"/>
    <cellStyle name="20% - Accent5 6 4 2 3" xfId="48400" xr:uid="{00000000-0005-0000-0000-000089570000}"/>
    <cellStyle name="20% - Accent5 6 4 3" xfId="6339" xr:uid="{00000000-0005-0000-0000-00008A570000}"/>
    <cellStyle name="20% - Accent5 6 4 3 2" xfId="19498" xr:uid="{00000000-0005-0000-0000-00008B570000}"/>
    <cellStyle name="20% - Accent5 6 4 3 2 2" xfId="56836" xr:uid="{00000000-0005-0000-0000-00008C570000}"/>
    <cellStyle name="20% - Accent5 6 4 3 3" xfId="43677" xr:uid="{00000000-0005-0000-0000-00008D570000}"/>
    <cellStyle name="20% - Accent5 6 4 4" xfId="15955" xr:uid="{00000000-0005-0000-0000-00008E570000}"/>
    <cellStyle name="20% - Accent5 6 4 4 2" xfId="53293" xr:uid="{00000000-0005-0000-0000-00008F570000}"/>
    <cellStyle name="20% - Accent5 6 4 5" xfId="32348" xr:uid="{00000000-0005-0000-0000-000090570000}"/>
    <cellStyle name="20% - Accent5 6 4 6" xfId="40132" xr:uid="{00000000-0005-0000-0000-000091570000}"/>
    <cellStyle name="20% - Accent5 6 5" xfId="8702" xr:uid="{00000000-0005-0000-0000-000092570000}"/>
    <cellStyle name="20% - Accent5 6 5 2" xfId="21861" xr:uid="{00000000-0005-0000-0000-000093570000}"/>
    <cellStyle name="20% - Accent5 6 5 2 2" xfId="59199" xr:uid="{00000000-0005-0000-0000-000094570000}"/>
    <cellStyle name="20% - Accent5 6 5 3" xfId="35060" xr:uid="{00000000-0005-0000-0000-000095570000}"/>
    <cellStyle name="20% - Accent5 6 5 4" xfId="46040" xr:uid="{00000000-0005-0000-0000-000096570000}"/>
    <cellStyle name="20% - Accent5 6 6" xfId="3979" xr:uid="{00000000-0005-0000-0000-000097570000}"/>
    <cellStyle name="20% - Accent5 6 6 2" xfId="17138" xr:uid="{00000000-0005-0000-0000-000098570000}"/>
    <cellStyle name="20% - Accent5 6 6 2 2" xfId="54476" xr:uid="{00000000-0005-0000-0000-000099570000}"/>
    <cellStyle name="20% - Accent5 6 6 3" xfId="29636" xr:uid="{00000000-0005-0000-0000-00009A570000}"/>
    <cellStyle name="20% - Accent5 6 6 4" xfId="41317" xr:uid="{00000000-0005-0000-0000-00009B570000}"/>
    <cellStyle name="20% - Accent5 6 7" xfId="13426" xr:uid="{00000000-0005-0000-0000-00009C570000}"/>
    <cellStyle name="20% - Accent5 6 7 2" xfId="50764" xr:uid="{00000000-0005-0000-0000-00009D570000}"/>
    <cellStyle name="20% - Accent5 6 8" xfId="26754" xr:uid="{00000000-0005-0000-0000-00009E570000}"/>
    <cellStyle name="20% - Accent5 6 9" xfId="37603" xr:uid="{00000000-0005-0000-0000-00009F570000}"/>
    <cellStyle name="20% - Accent5 7" xfId="151" xr:uid="{00000000-0005-0000-0000-0000A0570000}"/>
    <cellStyle name="20% - Accent5 7 2" xfId="572" xr:uid="{00000000-0005-0000-0000-0000A1570000}"/>
    <cellStyle name="20% - Accent5 7 2 2" xfId="1754" xr:uid="{00000000-0005-0000-0000-0000A2570000}"/>
    <cellStyle name="20% - Accent5 7 2 2 2" xfId="7828" xr:uid="{00000000-0005-0000-0000-0000A3570000}"/>
    <cellStyle name="20% - Accent5 7 2 2 2 2" xfId="12551" xr:uid="{00000000-0005-0000-0000-0000A4570000}"/>
    <cellStyle name="20% - Accent5 7 2 2 2 2 2" xfId="25710" xr:uid="{00000000-0005-0000-0000-0000A5570000}"/>
    <cellStyle name="20% - Accent5 7 2 2 2 2 2 2" xfId="63048" xr:uid="{00000000-0005-0000-0000-0000A6570000}"/>
    <cellStyle name="20% - Accent5 7 2 2 2 2 3" xfId="49889" xr:uid="{00000000-0005-0000-0000-0000A7570000}"/>
    <cellStyle name="20% - Accent5 7 2 2 2 3" xfId="20987" xr:uid="{00000000-0005-0000-0000-0000A8570000}"/>
    <cellStyle name="20% - Accent5 7 2 2 2 3 2" xfId="58325" xr:uid="{00000000-0005-0000-0000-0000A9570000}"/>
    <cellStyle name="20% - Accent5 7 2 2 2 4" xfId="34006" xr:uid="{00000000-0005-0000-0000-0000AA570000}"/>
    <cellStyle name="20% - Accent5 7 2 2 2 5" xfId="45166" xr:uid="{00000000-0005-0000-0000-0000AB570000}"/>
    <cellStyle name="20% - Accent5 7 2 2 3" xfId="10191" xr:uid="{00000000-0005-0000-0000-0000AC570000}"/>
    <cellStyle name="20% - Accent5 7 2 2 3 2" xfId="23350" xr:uid="{00000000-0005-0000-0000-0000AD570000}"/>
    <cellStyle name="20% - Accent5 7 2 2 3 2 2" xfId="60688" xr:uid="{00000000-0005-0000-0000-0000AE570000}"/>
    <cellStyle name="20% - Accent5 7 2 2 3 3" xfId="36718" xr:uid="{00000000-0005-0000-0000-0000AF570000}"/>
    <cellStyle name="20% - Accent5 7 2 2 3 4" xfId="47529" xr:uid="{00000000-0005-0000-0000-0000B0570000}"/>
    <cellStyle name="20% - Accent5 7 2 2 4" xfId="5468" xr:uid="{00000000-0005-0000-0000-0000B1570000}"/>
    <cellStyle name="20% - Accent5 7 2 2 4 2" xfId="18627" xr:uid="{00000000-0005-0000-0000-0000B2570000}"/>
    <cellStyle name="20% - Accent5 7 2 2 4 2 2" xfId="55965" xr:uid="{00000000-0005-0000-0000-0000B3570000}"/>
    <cellStyle name="20% - Accent5 7 2 2 4 3" xfId="31294" xr:uid="{00000000-0005-0000-0000-0000B4570000}"/>
    <cellStyle name="20% - Accent5 7 2 2 4 4" xfId="42806" xr:uid="{00000000-0005-0000-0000-0000B5570000}"/>
    <cellStyle name="20% - Accent5 7 2 2 5" xfId="14915" xr:uid="{00000000-0005-0000-0000-0000B6570000}"/>
    <cellStyle name="20% - Accent5 7 2 2 5 2" xfId="52253" xr:uid="{00000000-0005-0000-0000-0000B7570000}"/>
    <cellStyle name="20% - Accent5 7 2 2 6" xfId="28412" xr:uid="{00000000-0005-0000-0000-0000B8570000}"/>
    <cellStyle name="20% - Accent5 7 2 2 7" xfId="39092" xr:uid="{00000000-0005-0000-0000-0000B9570000}"/>
    <cellStyle name="20% - Accent5 7 2 3" xfId="3103" xr:uid="{00000000-0005-0000-0000-0000BA570000}"/>
    <cellStyle name="20% - Accent5 7 2 3 2" xfId="11371" xr:uid="{00000000-0005-0000-0000-0000BB570000}"/>
    <cellStyle name="20% - Accent5 7 2 3 2 2" xfId="24530" xr:uid="{00000000-0005-0000-0000-0000BC570000}"/>
    <cellStyle name="20% - Accent5 7 2 3 2 2 2" xfId="61868" xr:uid="{00000000-0005-0000-0000-0000BD570000}"/>
    <cellStyle name="20% - Accent5 7 2 3 2 3" xfId="48709" xr:uid="{00000000-0005-0000-0000-0000BE570000}"/>
    <cellStyle name="20% - Accent5 7 2 3 3" xfId="6648" xr:uid="{00000000-0005-0000-0000-0000BF570000}"/>
    <cellStyle name="20% - Accent5 7 2 3 3 2" xfId="19807" xr:uid="{00000000-0005-0000-0000-0000C0570000}"/>
    <cellStyle name="20% - Accent5 7 2 3 3 2 2" xfId="57145" xr:uid="{00000000-0005-0000-0000-0000C1570000}"/>
    <cellStyle name="20% - Accent5 7 2 3 3 3" xfId="43986" xr:uid="{00000000-0005-0000-0000-0000C2570000}"/>
    <cellStyle name="20% - Accent5 7 2 3 4" xfId="16264" xr:uid="{00000000-0005-0000-0000-0000C3570000}"/>
    <cellStyle name="20% - Accent5 7 2 3 4 2" xfId="53602" xr:uid="{00000000-0005-0000-0000-0000C4570000}"/>
    <cellStyle name="20% - Accent5 7 2 3 5" xfId="32657" xr:uid="{00000000-0005-0000-0000-0000C5570000}"/>
    <cellStyle name="20% - Accent5 7 2 3 6" xfId="40441" xr:uid="{00000000-0005-0000-0000-0000C6570000}"/>
    <cellStyle name="20% - Accent5 7 2 4" xfId="9011" xr:uid="{00000000-0005-0000-0000-0000C7570000}"/>
    <cellStyle name="20% - Accent5 7 2 4 2" xfId="22170" xr:uid="{00000000-0005-0000-0000-0000C8570000}"/>
    <cellStyle name="20% - Accent5 7 2 4 2 2" xfId="59508" xr:uid="{00000000-0005-0000-0000-0000C9570000}"/>
    <cellStyle name="20% - Accent5 7 2 4 3" xfId="35369" xr:uid="{00000000-0005-0000-0000-0000CA570000}"/>
    <cellStyle name="20% - Accent5 7 2 4 4" xfId="46349" xr:uid="{00000000-0005-0000-0000-0000CB570000}"/>
    <cellStyle name="20% - Accent5 7 2 5" xfId="4288" xr:uid="{00000000-0005-0000-0000-0000CC570000}"/>
    <cellStyle name="20% - Accent5 7 2 5 2" xfId="17447" xr:uid="{00000000-0005-0000-0000-0000CD570000}"/>
    <cellStyle name="20% - Accent5 7 2 5 2 2" xfId="54785" xr:uid="{00000000-0005-0000-0000-0000CE570000}"/>
    <cellStyle name="20% - Accent5 7 2 5 3" xfId="29945" xr:uid="{00000000-0005-0000-0000-0000CF570000}"/>
    <cellStyle name="20% - Accent5 7 2 5 4" xfId="41626" xr:uid="{00000000-0005-0000-0000-0000D0570000}"/>
    <cellStyle name="20% - Accent5 7 2 6" xfId="13735" xr:uid="{00000000-0005-0000-0000-0000D1570000}"/>
    <cellStyle name="20% - Accent5 7 2 6 2" xfId="51073" xr:uid="{00000000-0005-0000-0000-0000D2570000}"/>
    <cellStyle name="20% - Accent5 7 2 7" xfId="27063" xr:uid="{00000000-0005-0000-0000-0000D3570000}"/>
    <cellStyle name="20% - Accent5 7 2 8" xfId="37912" xr:uid="{00000000-0005-0000-0000-0000D4570000}"/>
    <cellStyle name="20% - Accent5 7 3" xfId="1333" xr:uid="{00000000-0005-0000-0000-0000D5570000}"/>
    <cellStyle name="20% - Accent5 7 3 2" xfId="7407" xr:uid="{00000000-0005-0000-0000-0000D6570000}"/>
    <cellStyle name="20% - Accent5 7 3 2 2" xfId="12130" xr:uid="{00000000-0005-0000-0000-0000D7570000}"/>
    <cellStyle name="20% - Accent5 7 3 2 2 2" xfId="25289" xr:uid="{00000000-0005-0000-0000-0000D8570000}"/>
    <cellStyle name="20% - Accent5 7 3 2 2 2 2" xfId="62627" xr:uid="{00000000-0005-0000-0000-0000D9570000}"/>
    <cellStyle name="20% - Accent5 7 3 2 2 3" xfId="49468" xr:uid="{00000000-0005-0000-0000-0000DA570000}"/>
    <cellStyle name="20% - Accent5 7 3 2 3" xfId="20566" xr:uid="{00000000-0005-0000-0000-0000DB570000}"/>
    <cellStyle name="20% - Accent5 7 3 2 3 2" xfId="57904" xr:uid="{00000000-0005-0000-0000-0000DC570000}"/>
    <cellStyle name="20% - Accent5 7 3 2 4" xfId="33585" xr:uid="{00000000-0005-0000-0000-0000DD570000}"/>
    <cellStyle name="20% - Accent5 7 3 2 5" xfId="44745" xr:uid="{00000000-0005-0000-0000-0000DE570000}"/>
    <cellStyle name="20% - Accent5 7 3 3" xfId="9770" xr:uid="{00000000-0005-0000-0000-0000DF570000}"/>
    <cellStyle name="20% - Accent5 7 3 3 2" xfId="22929" xr:uid="{00000000-0005-0000-0000-0000E0570000}"/>
    <cellStyle name="20% - Accent5 7 3 3 2 2" xfId="60267" xr:uid="{00000000-0005-0000-0000-0000E1570000}"/>
    <cellStyle name="20% - Accent5 7 3 3 3" xfId="36297" xr:uid="{00000000-0005-0000-0000-0000E2570000}"/>
    <cellStyle name="20% - Accent5 7 3 3 4" xfId="47108" xr:uid="{00000000-0005-0000-0000-0000E3570000}"/>
    <cellStyle name="20% - Accent5 7 3 4" xfId="5047" xr:uid="{00000000-0005-0000-0000-0000E4570000}"/>
    <cellStyle name="20% - Accent5 7 3 4 2" xfId="18206" xr:uid="{00000000-0005-0000-0000-0000E5570000}"/>
    <cellStyle name="20% - Accent5 7 3 4 2 2" xfId="55544" xr:uid="{00000000-0005-0000-0000-0000E6570000}"/>
    <cellStyle name="20% - Accent5 7 3 4 3" xfId="30873" xr:uid="{00000000-0005-0000-0000-0000E7570000}"/>
    <cellStyle name="20% - Accent5 7 3 4 4" xfId="42385" xr:uid="{00000000-0005-0000-0000-0000E8570000}"/>
    <cellStyle name="20% - Accent5 7 3 5" xfId="14494" xr:uid="{00000000-0005-0000-0000-0000E9570000}"/>
    <cellStyle name="20% - Accent5 7 3 5 2" xfId="51832" xr:uid="{00000000-0005-0000-0000-0000EA570000}"/>
    <cellStyle name="20% - Accent5 7 3 6" xfId="27991" xr:uid="{00000000-0005-0000-0000-0000EB570000}"/>
    <cellStyle name="20% - Accent5 7 3 7" xfId="38671" xr:uid="{00000000-0005-0000-0000-0000EC570000}"/>
    <cellStyle name="20% - Accent5 7 4" xfId="2682" xr:uid="{00000000-0005-0000-0000-0000ED570000}"/>
    <cellStyle name="20% - Accent5 7 4 2" xfId="10950" xr:uid="{00000000-0005-0000-0000-0000EE570000}"/>
    <cellStyle name="20% - Accent5 7 4 2 2" xfId="24109" xr:uid="{00000000-0005-0000-0000-0000EF570000}"/>
    <cellStyle name="20% - Accent5 7 4 2 2 2" xfId="61447" xr:uid="{00000000-0005-0000-0000-0000F0570000}"/>
    <cellStyle name="20% - Accent5 7 4 2 3" xfId="48288" xr:uid="{00000000-0005-0000-0000-0000F1570000}"/>
    <cellStyle name="20% - Accent5 7 4 3" xfId="6227" xr:uid="{00000000-0005-0000-0000-0000F2570000}"/>
    <cellStyle name="20% - Accent5 7 4 3 2" xfId="19386" xr:uid="{00000000-0005-0000-0000-0000F3570000}"/>
    <cellStyle name="20% - Accent5 7 4 3 2 2" xfId="56724" xr:uid="{00000000-0005-0000-0000-0000F4570000}"/>
    <cellStyle name="20% - Accent5 7 4 3 3" xfId="43565" xr:uid="{00000000-0005-0000-0000-0000F5570000}"/>
    <cellStyle name="20% - Accent5 7 4 4" xfId="15843" xr:uid="{00000000-0005-0000-0000-0000F6570000}"/>
    <cellStyle name="20% - Accent5 7 4 4 2" xfId="53181" xr:uid="{00000000-0005-0000-0000-0000F7570000}"/>
    <cellStyle name="20% - Accent5 7 4 5" xfId="32236" xr:uid="{00000000-0005-0000-0000-0000F8570000}"/>
    <cellStyle name="20% - Accent5 7 4 6" xfId="40020" xr:uid="{00000000-0005-0000-0000-0000F9570000}"/>
    <cellStyle name="20% - Accent5 7 5" xfId="8590" xr:uid="{00000000-0005-0000-0000-0000FA570000}"/>
    <cellStyle name="20% - Accent5 7 5 2" xfId="21749" xr:uid="{00000000-0005-0000-0000-0000FB570000}"/>
    <cellStyle name="20% - Accent5 7 5 2 2" xfId="59087" xr:uid="{00000000-0005-0000-0000-0000FC570000}"/>
    <cellStyle name="20% - Accent5 7 5 3" xfId="34948" xr:uid="{00000000-0005-0000-0000-0000FD570000}"/>
    <cellStyle name="20% - Accent5 7 5 4" xfId="45928" xr:uid="{00000000-0005-0000-0000-0000FE570000}"/>
    <cellStyle name="20% - Accent5 7 6" xfId="3867" xr:uid="{00000000-0005-0000-0000-0000FF570000}"/>
    <cellStyle name="20% - Accent5 7 6 2" xfId="17026" xr:uid="{00000000-0005-0000-0000-000000580000}"/>
    <cellStyle name="20% - Accent5 7 6 2 2" xfId="54364" xr:uid="{00000000-0005-0000-0000-000001580000}"/>
    <cellStyle name="20% - Accent5 7 6 3" xfId="29524" xr:uid="{00000000-0005-0000-0000-000002580000}"/>
    <cellStyle name="20% - Accent5 7 6 4" xfId="41205" xr:uid="{00000000-0005-0000-0000-000003580000}"/>
    <cellStyle name="20% - Accent5 7 7" xfId="13314" xr:uid="{00000000-0005-0000-0000-000004580000}"/>
    <cellStyle name="20% - Accent5 7 7 2" xfId="50652" xr:uid="{00000000-0005-0000-0000-000005580000}"/>
    <cellStyle name="20% - Accent5 7 8" xfId="26642" xr:uid="{00000000-0005-0000-0000-000006580000}"/>
    <cellStyle name="20% - Accent5 7 9" xfId="37491" xr:uid="{00000000-0005-0000-0000-000007580000}"/>
    <cellStyle name="20% - Accent5 8" xfId="460" xr:uid="{00000000-0005-0000-0000-000008580000}"/>
    <cellStyle name="20% - Accent5 8 2" xfId="1642" xr:uid="{00000000-0005-0000-0000-000009580000}"/>
    <cellStyle name="20% - Accent5 8 2 2" xfId="7716" xr:uid="{00000000-0005-0000-0000-00000A580000}"/>
    <cellStyle name="20% - Accent5 8 2 2 2" xfId="12439" xr:uid="{00000000-0005-0000-0000-00000B580000}"/>
    <cellStyle name="20% - Accent5 8 2 2 2 2" xfId="25598" xr:uid="{00000000-0005-0000-0000-00000C580000}"/>
    <cellStyle name="20% - Accent5 8 2 2 2 2 2" xfId="62936" xr:uid="{00000000-0005-0000-0000-00000D580000}"/>
    <cellStyle name="20% - Accent5 8 2 2 2 3" xfId="49777" xr:uid="{00000000-0005-0000-0000-00000E580000}"/>
    <cellStyle name="20% - Accent5 8 2 2 3" xfId="20875" xr:uid="{00000000-0005-0000-0000-00000F580000}"/>
    <cellStyle name="20% - Accent5 8 2 2 3 2" xfId="58213" xr:uid="{00000000-0005-0000-0000-000010580000}"/>
    <cellStyle name="20% - Accent5 8 2 2 4" xfId="33894" xr:uid="{00000000-0005-0000-0000-000011580000}"/>
    <cellStyle name="20% - Accent5 8 2 2 5" xfId="45054" xr:uid="{00000000-0005-0000-0000-000012580000}"/>
    <cellStyle name="20% - Accent5 8 2 3" xfId="10079" xr:uid="{00000000-0005-0000-0000-000013580000}"/>
    <cellStyle name="20% - Accent5 8 2 3 2" xfId="23238" xr:uid="{00000000-0005-0000-0000-000014580000}"/>
    <cellStyle name="20% - Accent5 8 2 3 2 2" xfId="60576" xr:uid="{00000000-0005-0000-0000-000015580000}"/>
    <cellStyle name="20% - Accent5 8 2 3 3" xfId="36606" xr:uid="{00000000-0005-0000-0000-000016580000}"/>
    <cellStyle name="20% - Accent5 8 2 3 4" xfId="47417" xr:uid="{00000000-0005-0000-0000-000017580000}"/>
    <cellStyle name="20% - Accent5 8 2 4" xfId="5356" xr:uid="{00000000-0005-0000-0000-000018580000}"/>
    <cellStyle name="20% - Accent5 8 2 4 2" xfId="18515" xr:uid="{00000000-0005-0000-0000-000019580000}"/>
    <cellStyle name="20% - Accent5 8 2 4 2 2" xfId="55853" xr:uid="{00000000-0005-0000-0000-00001A580000}"/>
    <cellStyle name="20% - Accent5 8 2 4 3" xfId="31182" xr:uid="{00000000-0005-0000-0000-00001B580000}"/>
    <cellStyle name="20% - Accent5 8 2 4 4" xfId="42694" xr:uid="{00000000-0005-0000-0000-00001C580000}"/>
    <cellStyle name="20% - Accent5 8 2 5" xfId="14803" xr:uid="{00000000-0005-0000-0000-00001D580000}"/>
    <cellStyle name="20% - Accent5 8 2 5 2" xfId="52141" xr:uid="{00000000-0005-0000-0000-00001E580000}"/>
    <cellStyle name="20% - Accent5 8 2 6" xfId="28300" xr:uid="{00000000-0005-0000-0000-00001F580000}"/>
    <cellStyle name="20% - Accent5 8 2 7" xfId="38980" xr:uid="{00000000-0005-0000-0000-000020580000}"/>
    <cellStyle name="20% - Accent5 8 3" xfId="2991" xr:uid="{00000000-0005-0000-0000-000021580000}"/>
    <cellStyle name="20% - Accent5 8 3 2" xfId="11259" xr:uid="{00000000-0005-0000-0000-000022580000}"/>
    <cellStyle name="20% - Accent5 8 3 2 2" xfId="24418" xr:uid="{00000000-0005-0000-0000-000023580000}"/>
    <cellStyle name="20% - Accent5 8 3 2 2 2" xfId="61756" xr:uid="{00000000-0005-0000-0000-000024580000}"/>
    <cellStyle name="20% - Accent5 8 3 2 3" xfId="48597" xr:uid="{00000000-0005-0000-0000-000025580000}"/>
    <cellStyle name="20% - Accent5 8 3 3" xfId="6536" xr:uid="{00000000-0005-0000-0000-000026580000}"/>
    <cellStyle name="20% - Accent5 8 3 3 2" xfId="19695" xr:uid="{00000000-0005-0000-0000-000027580000}"/>
    <cellStyle name="20% - Accent5 8 3 3 2 2" xfId="57033" xr:uid="{00000000-0005-0000-0000-000028580000}"/>
    <cellStyle name="20% - Accent5 8 3 3 3" xfId="43874" xr:uid="{00000000-0005-0000-0000-000029580000}"/>
    <cellStyle name="20% - Accent5 8 3 4" xfId="16152" xr:uid="{00000000-0005-0000-0000-00002A580000}"/>
    <cellStyle name="20% - Accent5 8 3 4 2" xfId="53490" xr:uid="{00000000-0005-0000-0000-00002B580000}"/>
    <cellStyle name="20% - Accent5 8 3 5" xfId="32545" xr:uid="{00000000-0005-0000-0000-00002C580000}"/>
    <cellStyle name="20% - Accent5 8 3 6" xfId="40329" xr:uid="{00000000-0005-0000-0000-00002D580000}"/>
    <cellStyle name="20% - Accent5 8 4" xfId="8899" xr:uid="{00000000-0005-0000-0000-00002E580000}"/>
    <cellStyle name="20% - Accent5 8 4 2" xfId="22058" xr:uid="{00000000-0005-0000-0000-00002F580000}"/>
    <cellStyle name="20% - Accent5 8 4 2 2" xfId="59396" xr:uid="{00000000-0005-0000-0000-000030580000}"/>
    <cellStyle name="20% - Accent5 8 4 3" xfId="35257" xr:uid="{00000000-0005-0000-0000-000031580000}"/>
    <cellStyle name="20% - Accent5 8 4 4" xfId="46237" xr:uid="{00000000-0005-0000-0000-000032580000}"/>
    <cellStyle name="20% - Accent5 8 5" xfId="4176" xr:uid="{00000000-0005-0000-0000-000033580000}"/>
    <cellStyle name="20% - Accent5 8 5 2" xfId="17335" xr:uid="{00000000-0005-0000-0000-000034580000}"/>
    <cellStyle name="20% - Accent5 8 5 2 2" xfId="54673" xr:uid="{00000000-0005-0000-0000-000035580000}"/>
    <cellStyle name="20% - Accent5 8 5 3" xfId="29833" xr:uid="{00000000-0005-0000-0000-000036580000}"/>
    <cellStyle name="20% - Accent5 8 5 4" xfId="41514" xr:uid="{00000000-0005-0000-0000-000037580000}"/>
    <cellStyle name="20% - Accent5 8 6" xfId="13623" xr:uid="{00000000-0005-0000-0000-000038580000}"/>
    <cellStyle name="20% - Accent5 8 6 2" xfId="50961" xr:uid="{00000000-0005-0000-0000-000039580000}"/>
    <cellStyle name="20% - Accent5 8 7" xfId="26951" xr:uid="{00000000-0005-0000-0000-00003A580000}"/>
    <cellStyle name="20% - Accent5 8 8" xfId="37800" xr:uid="{00000000-0005-0000-0000-00003B580000}"/>
    <cellStyle name="20% - Accent5 9" xfId="291" xr:uid="{00000000-0005-0000-0000-00003C580000}"/>
    <cellStyle name="20% - Accent5 9 2" xfId="1473" xr:uid="{00000000-0005-0000-0000-00003D580000}"/>
    <cellStyle name="20% - Accent5 9 2 2" xfId="7547" xr:uid="{00000000-0005-0000-0000-00003E580000}"/>
    <cellStyle name="20% - Accent5 9 2 2 2" xfId="12270" xr:uid="{00000000-0005-0000-0000-00003F580000}"/>
    <cellStyle name="20% - Accent5 9 2 2 2 2" xfId="25429" xr:uid="{00000000-0005-0000-0000-000040580000}"/>
    <cellStyle name="20% - Accent5 9 2 2 2 2 2" xfId="62767" xr:uid="{00000000-0005-0000-0000-000041580000}"/>
    <cellStyle name="20% - Accent5 9 2 2 2 3" xfId="49608" xr:uid="{00000000-0005-0000-0000-000042580000}"/>
    <cellStyle name="20% - Accent5 9 2 2 3" xfId="20706" xr:uid="{00000000-0005-0000-0000-000043580000}"/>
    <cellStyle name="20% - Accent5 9 2 2 3 2" xfId="58044" xr:uid="{00000000-0005-0000-0000-000044580000}"/>
    <cellStyle name="20% - Accent5 9 2 2 4" xfId="33725" xr:uid="{00000000-0005-0000-0000-000045580000}"/>
    <cellStyle name="20% - Accent5 9 2 2 5" xfId="44885" xr:uid="{00000000-0005-0000-0000-000046580000}"/>
    <cellStyle name="20% - Accent5 9 2 3" xfId="9910" xr:uid="{00000000-0005-0000-0000-000047580000}"/>
    <cellStyle name="20% - Accent5 9 2 3 2" xfId="23069" xr:uid="{00000000-0005-0000-0000-000048580000}"/>
    <cellStyle name="20% - Accent5 9 2 3 2 2" xfId="60407" xr:uid="{00000000-0005-0000-0000-000049580000}"/>
    <cellStyle name="20% - Accent5 9 2 3 3" xfId="36437" xr:uid="{00000000-0005-0000-0000-00004A580000}"/>
    <cellStyle name="20% - Accent5 9 2 3 4" xfId="47248" xr:uid="{00000000-0005-0000-0000-00004B580000}"/>
    <cellStyle name="20% - Accent5 9 2 4" xfId="5187" xr:uid="{00000000-0005-0000-0000-00004C580000}"/>
    <cellStyle name="20% - Accent5 9 2 4 2" xfId="18346" xr:uid="{00000000-0005-0000-0000-00004D580000}"/>
    <cellStyle name="20% - Accent5 9 2 4 2 2" xfId="55684" xr:uid="{00000000-0005-0000-0000-00004E580000}"/>
    <cellStyle name="20% - Accent5 9 2 4 3" xfId="31013" xr:uid="{00000000-0005-0000-0000-00004F580000}"/>
    <cellStyle name="20% - Accent5 9 2 4 4" xfId="42525" xr:uid="{00000000-0005-0000-0000-000050580000}"/>
    <cellStyle name="20% - Accent5 9 2 5" xfId="14634" xr:uid="{00000000-0005-0000-0000-000051580000}"/>
    <cellStyle name="20% - Accent5 9 2 5 2" xfId="51972" xr:uid="{00000000-0005-0000-0000-000052580000}"/>
    <cellStyle name="20% - Accent5 9 2 6" xfId="28131" xr:uid="{00000000-0005-0000-0000-000053580000}"/>
    <cellStyle name="20% - Accent5 9 2 7" xfId="38811" xr:uid="{00000000-0005-0000-0000-000054580000}"/>
    <cellStyle name="20% - Accent5 9 3" xfId="2822" xr:uid="{00000000-0005-0000-0000-000055580000}"/>
    <cellStyle name="20% - Accent5 9 3 2" xfId="11090" xr:uid="{00000000-0005-0000-0000-000056580000}"/>
    <cellStyle name="20% - Accent5 9 3 2 2" xfId="24249" xr:uid="{00000000-0005-0000-0000-000057580000}"/>
    <cellStyle name="20% - Accent5 9 3 2 2 2" xfId="61587" xr:uid="{00000000-0005-0000-0000-000058580000}"/>
    <cellStyle name="20% - Accent5 9 3 2 3" xfId="48428" xr:uid="{00000000-0005-0000-0000-000059580000}"/>
    <cellStyle name="20% - Accent5 9 3 3" xfId="6367" xr:uid="{00000000-0005-0000-0000-00005A580000}"/>
    <cellStyle name="20% - Accent5 9 3 3 2" xfId="19526" xr:uid="{00000000-0005-0000-0000-00005B580000}"/>
    <cellStyle name="20% - Accent5 9 3 3 2 2" xfId="56864" xr:uid="{00000000-0005-0000-0000-00005C580000}"/>
    <cellStyle name="20% - Accent5 9 3 3 3" xfId="43705" xr:uid="{00000000-0005-0000-0000-00005D580000}"/>
    <cellStyle name="20% - Accent5 9 3 4" xfId="15983" xr:uid="{00000000-0005-0000-0000-00005E580000}"/>
    <cellStyle name="20% - Accent5 9 3 4 2" xfId="53321" xr:uid="{00000000-0005-0000-0000-00005F580000}"/>
    <cellStyle name="20% - Accent5 9 3 5" xfId="32376" xr:uid="{00000000-0005-0000-0000-000060580000}"/>
    <cellStyle name="20% - Accent5 9 3 6" xfId="40160" xr:uid="{00000000-0005-0000-0000-000061580000}"/>
    <cellStyle name="20% - Accent5 9 4" xfId="8730" xr:uid="{00000000-0005-0000-0000-000062580000}"/>
    <cellStyle name="20% - Accent5 9 4 2" xfId="21889" xr:uid="{00000000-0005-0000-0000-000063580000}"/>
    <cellStyle name="20% - Accent5 9 4 2 2" xfId="59227" xr:uid="{00000000-0005-0000-0000-000064580000}"/>
    <cellStyle name="20% - Accent5 9 4 3" xfId="35088" xr:uid="{00000000-0005-0000-0000-000065580000}"/>
    <cellStyle name="20% - Accent5 9 4 4" xfId="46068" xr:uid="{00000000-0005-0000-0000-000066580000}"/>
    <cellStyle name="20% - Accent5 9 5" xfId="4007" xr:uid="{00000000-0005-0000-0000-000067580000}"/>
    <cellStyle name="20% - Accent5 9 5 2" xfId="17166" xr:uid="{00000000-0005-0000-0000-000068580000}"/>
    <cellStyle name="20% - Accent5 9 5 2 2" xfId="54504" xr:uid="{00000000-0005-0000-0000-000069580000}"/>
    <cellStyle name="20% - Accent5 9 5 3" xfId="29664" xr:uid="{00000000-0005-0000-0000-00006A580000}"/>
    <cellStyle name="20% - Accent5 9 5 4" xfId="41345" xr:uid="{00000000-0005-0000-0000-00006B580000}"/>
    <cellStyle name="20% - Accent5 9 6" xfId="13454" xr:uid="{00000000-0005-0000-0000-00006C580000}"/>
    <cellStyle name="20% - Accent5 9 6 2" xfId="50792" xr:uid="{00000000-0005-0000-0000-00006D580000}"/>
    <cellStyle name="20% - Accent5 9 7" xfId="26782" xr:uid="{00000000-0005-0000-0000-00006E580000}"/>
    <cellStyle name="20% - Accent5 9 8" xfId="37631" xr:uid="{00000000-0005-0000-0000-00006F580000}"/>
    <cellStyle name="20% - Accent6" xfId="39" builtinId="50" customBuiltin="1"/>
    <cellStyle name="20% - Accent6 10" xfId="714" xr:uid="{00000000-0005-0000-0000-000071580000}"/>
    <cellStyle name="20% - Accent6 10 2" xfId="1896" xr:uid="{00000000-0005-0000-0000-000072580000}"/>
    <cellStyle name="20% - Accent6 10 2 2" xfId="7970" xr:uid="{00000000-0005-0000-0000-000073580000}"/>
    <cellStyle name="20% - Accent6 10 2 2 2" xfId="12693" xr:uid="{00000000-0005-0000-0000-000074580000}"/>
    <cellStyle name="20% - Accent6 10 2 2 2 2" xfId="25852" xr:uid="{00000000-0005-0000-0000-000075580000}"/>
    <cellStyle name="20% - Accent6 10 2 2 2 2 2" xfId="63190" xr:uid="{00000000-0005-0000-0000-000076580000}"/>
    <cellStyle name="20% - Accent6 10 2 2 2 3" xfId="50031" xr:uid="{00000000-0005-0000-0000-000077580000}"/>
    <cellStyle name="20% - Accent6 10 2 2 3" xfId="21129" xr:uid="{00000000-0005-0000-0000-000078580000}"/>
    <cellStyle name="20% - Accent6 10 2 2 3 2" xfId="58467" xr:uid="{00000000-0005-0000-0000-000079580000}"/>
    <cellStyle name="20% - Accent6 10 2 2 4" xfId="34148" xr:uid="{00000000-0005-0000-0000-00007A580000}"/>
    <cellStyle name="20% - Accent6 10 2 2 5" xfId="45308" xr:uid="{00000000-0005-0000-0000-00007B580000}"/>
    <cellStyle name="20% - Accent6 10 2 3" xfId="10333" xr:uid="{00000000-0005-0000-0000-00007C580000}"/>
    <cellStyle name="20% - Accent6 10 2 3 2" xfId="23492" xr:uid="{00000000-0005-0000-0000-00007D580000}"/>
    <cellStyle name="20% - Accent6 10 2 3 2 2" xfId="60830" xr:uid="{00000000-0005-0000-0000-00007E580000}"/>
    <cellStyle name="20% - Accent6 10 2 3 3" xfId="36860" xr:uid="{00000000-0005-0000-0000-00007F580000}"/>
    <cellStyle name="20% - Accent6 10 2 3 4" xfId="47671" xr:uid="{00000000-0005-0000-0000-000080580000}"/>
    <cellStyle name="20% - Accent6 10 2 4" xfId="5610" xr:uid="{00000000-0005-0000-0000-000081580000}"/>
    <cellStyle name="20% - Accent6 10 2 4 2" xfId="18769" xr:uid="{00000000-0005-0000-0000-000082580000}"/>
    <cellStyle name="20% - Accent6 10 2 4 2 2" xfId="56107" xr:uid="{00000000-0005-0000-0000-000083580000}"/>
    <cellStyle name="20% - Accent6 10 2 4 3" xfId="31436" xr:uid="{00000000-0005-0000-0000-000084580000}"/>
    <cellStyle name="20% - Accent6 10 2 4 4" xfId="42948" xr:uid="{00000000-0005-0000-0000-000085580000}"/>
    <cellStyle name="20% - Accent6 10 2 5" xfId="15057" xr:uid="{00000000-0005-0000-0000-000086580000}"/>
    <cellStyle name="20% - Accent6 10 2 5 2" xfId="52395" xr:uid="{00000000-0005-0000-0000-000087580000}"/>
    <cellStyle name="20% - Accent6 10 2 6" xfId="28554" xr:uid="{00000000-0005-0000-0000-000088580000}"/>
    <cellStyle name="20% - Accent6 10 2 7" xfId="39234" xr:uid="{00000000-0005-0000-0000-000089580000}"/>
    <cellStyle name="20% - Accent6 10 3" xfId="3245" xr:uid="{00000000-0005-0000-0000-00008A580000}"/>
    <cellStyle name="20% - Accent6 10 3 2" xfId="11513" xr:uid="{00000000-0005-0000-0000-00008B580000}"/>
    <cellStyle name="20% - Accent6 10 3 2 2" xfId="24672" xr:uid="{00000000-0005-0000-0000-00008C580000}"/>
    <cellStyle name="20% - Accent6 10 3 2 2 2" xfId="62010" xr:uid="{00000000-0005-0000-0000-00008D580000}"/>
    <cellStyle name="20% - Accent6 10 3 2 3" xfId="48851" xr:uid="{00000000-0005-0000-0000-00008E580000}"/>
    <cellStyle name="20% - Accent6 10 3 3" xfId="6790" xr:uid="{00000000-0005-0000-0000-00008F580000}"/>
    <cellStyle name="20% - Accent6 10 3 3 2" xfId="19949" xr:uid="{00000000-0005-0000-0000-000090580000}"/>
    <cellStyle name="20% - Accent6 10 3 3 2 2" xfId="57287" xr:uid="{00000000-0005-0000-0000-000091580000}"/>
    <cellStyle name="20% - Accent6 10 3 3 3" xfId="44128" xr:uid="{00000000-0005-0000-0000-000092580000}"/>
    <cellStyle name="20% - Accent6 10 3 4" xfId="16406" xr:uid="{00000000-0005-0000-0000-000093580000}"/>
    <cellStyle name="20% - Accent6 10 3 4 2" xfId="53744" xr:uid="{00000000-0005-0000-0000-000094580000}"/>
    <cellStyle name="20% - Accent6 10 3 5" xfId="32799" xr:uid="{00000000-0005-0000-0000-000095580000}"/>
    <cellStyle name="20% - Accent6 10 3 6" xfId="40583" xr:uid="{00000000-0005-0000-0000-000096580000}"/>
    <cellStyle name="20% - Accent6 10 4" xfId="9153" xr:uid="{00000000-0005-0000-0000-000097580000}"/>
    <cellStyle name="20% - Accent6 10 4 2" xfId="22312" xr:uid="{00000000-0005-0000-0000-000098580000}"/>
    <cellStyle name="20% - Accent6 10 4 2 2" xfId="59650" xr:uid="{00000000-0005-0000-0000-000099580000}"/>
    <cellStyle name="20% - Accent6 10 4 3" xfId="35511" xr:uid="{00000000-0005-0000-0000-00009A580000}"/>
    <cellStyle name="20% - Accent6 10 4 4" xfId="46491" xr:uid="{00000000-0005-0000-0000-00009B580000}"/>
    <cellStyle name="20% - Accent6 10 5" xfId="4430" xr:uid="{00000000-0005-0000-0000-00009C580000}"/>
    <cellStyle name="20% - Accent6 10 5 2" xfId="17589" xr:uid="{00000000-0005-0000-0000-00009D580000}"/>
    <cellStyle name="20% - Accent6 10 5 2 2" xfId="54927" xr:uid="{00000000-0005-0000-0000-00009E580000}"/>
    <cellStyle name="20% - Accent6 10 5 3" xfId="30087" xr:uid="{00000000-0005-0000-0000-00009F580000}"/>
    <cellStyle name="20% - Accent6 10 5 4" xfId="41768" xr:uid="{00000000-0005-0000-0000-0000A0580000}"/>
    <cellStyle name="20% - Accent6 10 6" xfId="13877" xr:uid="{00000000-0005-0000-0000-0000A1580000}"/>
    <cellStyle name="20% - Accent6 10 6 2" xfId="51215" xr:uid="{00000000-0005-0000-0000-0000A2580000}"/>
    <cellStyle name="20% - Accent6 10 7" xfId="27205" xr:uid="{00000000-0005-0000-0000-0000A3580000}"/>
    <cellStyle name="20% - Accent6 10 8" xfId="38054" xr:uid="{00000000-0005-0000-0000-0000A4580000}"/>
    <cellStyle name="20% - Accent6 11" xfId="883" xr:uid="{00000000-0005-0000-0000-0000A5580000}"/>
    <cellStyle name="20% - Accent6 11 2" xfId="2065" xr:uid="{00000000-0005-0000-0000-0000A6580000}"/>
    <cellStyle name="20% - Accent6 11 2 2" xfId="8139" xr:uid="{00000000-0005-0000-0000-0000A7580000}"/>
    <cellStyle name="20% - Accent6 11 2 2 2" xfId="12862" xr:uid="{00000000-0005-0000-0000-0000A8580000}"/>
    <cellStyle name="20% - Accent6 11 2 2 2 2" xfId="26021" xr:uid="{00000000-0005-0000-0000-0000A9580000}"/>
    <cellStyle name="20% - Accent6 11 2 2 2 2 2" xfId="63359" xr:uid="{00000000-0005-0000-0000-0000AA580000}"/>
    <cellStyle name="20% - Accent6 11 2 2 2 3" xfId="50200" xr:uid="{00000000-0005-0000-0000-0000AB580000}"/>
    <cellStyle name="20% - Accent6 11 2 2 3" xfId="21298" xr:uid="{00000000-0005-0000-0000-0000AC580000}"/>
    <cellStyle name="20% - Accent6 11 2 2 3 2" xfId="58636" xr:uid="{00000000-0005-0000-0000-0000AD580000}"/>
    <cellStyle name="20% - Accent6 11 2 2 4" xfId="34317" xr:uid="{00000000-0005-0000-0000-0000AE580000}"/>
    <cellStyle name="20% - Accent6 11 2 2 5" xfId="45477" xr:uid="{00000000-0005-0000-0000-0000AF580000}"/>
    <cellStyle name="20% - Accent6 11 2 3" xfId="10502" xr:uid="{00000000-0005-0000-0000-0000B0580000}"/>
    <cellStyle name="20% - Accent6 11 2 3 2" xfId="23661" xr:uid="{00000000-0005-0000-0000-0000B1580000}"/>
    <cellStyle name="20% - Accent6 11 2 3 2 2" xfId="60999" xr:uid="{00000000-0005-0000-0000-0000B2580000}"/>
    <cellStyle name="20% - Accent6 11 2 3 3" xfId="37029" xr:uid="{00000000-0005-0000-0000-0000B3580000}"/>
    <cellStyle name="20% - Accent6 11 2 3 4" xfId="47840" xr:uid="{00000000-0005-0000-0000-0000B4580000}"/>
    <cellStyle name="20% - Accent6 11 2 4" xfId="5779" xr:uid="{00000000-0005-0000-0000-0000B5580000}"/>
    <cellStyle name="20% - Accent6 11 2 4 2" xfId="18938" xr:uid="{00000000-0005-0000-0000-0000B6580000}"/>
    <cellStyle name="20% - Accent6 11 2 4 2 2" xfId="56276" xr:uid="{00000000-0005-0000-0000-0000B7580000}"/>
    <cellStyle name="20% - Accent6 11 2 4 3" xfId="31605" xr:uid="{00000000-0005-0000-0000-0000B8580000}"/>
    <cellStyle name="20% - Accent6 11 2 4 4" xfId="43117" xr:uid="{00000000-0005-0000-0000-0000B9580000}"/>
    <cellStyle name="20% - Accent6 11 2 5" xfId="15226" xr:uid="{00000000-0005-0000-0000-0000BA580000}"/>
    <cellStyle name="20% - Accent6 11 2 5 2" xfId="52564" xr:uid="{00000000-0005-0000-0000-0000BB580000}"/>
    <cellStyle name="20% - Accent6 11 2 6" xfId="28723" xr:uid="{00000000-0005-0000-0000-0000BC580000}"/>
    <cellStyle name="20% - Accent6 11 2 7" xfId="39403" xr:uid="{00000000-0005-0000-0000-0000BD580000}"/>
    <cellStyle name="20% - Accent6 11 3" xfId="3414" xr:uid="{00000000-0005-0000-0000-0000BE580000}"/>
    <cellStyle name="20% - Accent6 11 3 2" xfId="11682" xr:uid="{00000000-0005-0000-0000-0000BF580000}"/>
    <cellStyle name="20% - Accent6 11 3 2 2" xfId="24841" xr:uid="{00000000-0005-0000-0000-0000C0580000}"/>
    <cellStyle name="20% - Accent6 11 3 2 2 2" xfId="62179" xr:uid="{00000000-0005-0000-0000-0000C1580000}"/>
    <cellStyle name="20% - Accent6 11 3 2 3" xfId="49020" xr:uid="{00000000-0005-0000-0000-0000C2580000}"/>
    <cellStyle name="20% - Accent6 11 3 3" xfId="6959" xr:uid="{00000000-0005-0000-0000-0000C3580000}"/>
    <cellStyle name="20% - Accent6 11 3 3 2" xfId="20118" xr:uid="{00000000-0005-0000-0000-0000C4580000}"/>
    <cellStyle name="20% - Accent6 11 3 3 2 2" xfId="57456" xr:uid="{00000000-0005-0000-0000-0000C5580000}"/>
    <cellStyle name="20% - Accent6 11 3 3 3" xfId="44297" xr:uid="{00000000-0005-0000-0000-0000C6580000}"/>
    <cellStyle name="20% - Accent6 11 3 4" xfId="16575" xr:uid="{00000000-0005-0000-0000-0000C7580000}"/>
    <cellStyle name="20% - Accent6 11 3 4 2" xfId="53913" xr:uid="{00000000-0005-0000-0000-0000C8580000}"/>
    <cellStyle name="20% - Accent6 11 3 5" xfId="32968" xr:uid="{00000000-0005-0000-0000-0000C9580000}"/>
    <cellStyle name="20% - Accent6 11 3 6" xfId="40752" xr:uid="{00000000-0005-0000-0000-0000CA580000}"/>
    <cellStyle name="20% - Accent6 11 4" xfId="9322" xr:uid="{00000000-0005-0000-0000-0000CB580000}"/>
    <cellStyle name="20% - Accent6 11 4 2" xfId="22481" xr:uid="{00000000-0005-0000-0000-0000CC580000}"/>
    <cellStyle name="20% - Accent6 11 4 2 2" xfId="59819" xr:uid="{00000000-0005-0000-0000-0000CD580000}"/>
    <cellStyle name="20% - Accent6 11 4 3" xfId="35680" xr:uid="{00000000-0005-0000-0000-0000CE580000}"/>
    <cellStyle name="20% - Accent6 11 4 4" xfId="46660" xr:uid="{00000000-0005-0000-0000-0000CF580000}"/>
    <cellStyle name="20% - Accent6 11 5" xfId="4599" xr:uid="{00000000-0005-0000-0000-0000D0580000}"/>
    <cellStyle name="20% - Accent6 11 5 2" xfId="17758" xr:uid="{00000000-0005-0000-0000-0000D1580000}"/>
    <cellStyle name="20% - Accent6 11 5 2 2" xfId="55096" xr:uid="{00000000-0005-0000-0000-0000D2580000}"/>
    <cellStyle name="20% - Accent6 11 5 3" xfId="30256" xr:uid="{00000000-0005-0000-0000-0000D3580000}"/>
    <cellStyle name="20% - Accent6 11 5 4" xfId="41937" xr:uid="{00000000-0005-0000-0000-0000D4580000}"/>
    <cellStyle name="20% - Accent6 11 6" xfId="14046" xr:uid="{00000000-0005-0000-0000-0000D5580000}"/>
    <cellStyle name="20% - Accent6 11 6 2" xfId="51384" xr:uid="{00000000-0005-0000-0000-0000D6580000}"/>
    <cellStyle name="20% - Accent6 11 7" xfId="27374" xr:uid="{00000000-0005-0000-0000-0000D7580000}"/>
    <cellStyle name="20% - Accent6 11 8" xfId="38223" xr:uid="{00000000-0005-0000-0000-0000D8580000}"/>
    <cellStyle name="20% - Accent6 12" xfId="1054" xr:uid="{00000000-0005-0000-0000-0000D9580000}"/>
    <cellStyle name="20% - Accent6 12 2" xfId="2234" xr:uid="{00000000-0005-0000-0000-0000DA580000}"/>
    <cellStyle name="20% - Accent6 12 2 2" xfId="8308" xr:uid="{00000000-0005-0000-0000-0000DB580000}"/>
    <cellStyle name="20% - Accent6 12 2 2 2" xfId="13031" xr:uid="{00000000-0005-0000-0000-0000DC580000}"/>
    <cellStyle name="20% - Accent6 12 2 2 2 2" xfId="26190" xr:uid="{00000000-0005-0000-0000-0000DD580000}"/>
    <cellStyle name="20% - Accent6 12 2 2 2 2 2" xfId="63528" xr:uid="{00000000-0005-0000-0000-0000DE580000}"/>
    <cellStyle name="20% - Accent6 12 2 2 2 3" xfId="50369" xr:uid="{00000000-0005-0000-0000-0000DF580000}"/>
    <cellStyle name="20% - Accent6 12 2 2 3" xfId="21467" xr:uid="{00000000-0005-0000-0000-0000E0580000}"/>
    <cellStyle name="20% - Accent6 12 2 2 3 2" xfId="58805" xr:uid="{00000000-0005-0000-0000-0000E1580000}"/>
    <cellStyle name="20% - Accent6 12 2 2 4" xfId="34486" xr:uid="{00000000-0005-0000-0000-0000E2580000}"/>
    <cellStyle name="20% - Accent6 12 2 2 5" xfId="45646" xr:uid="{00000000-0005-0000-0000-0000E3580000}"/>
    <cellStyle name="20% - Accent6 12 2 3" xfId="10671" xr:uid="{00000000-0005-0000-0000-0000E4580000}"/>
    <cellStyle name="20% - Accent6 12 2 3 2" xfId="23830" xr:uid="{00000000-0005-0000-0000-0000E5580000}"/>
    <cellStyle name="20% - Accent6 12 2 3 2 2" xfId="61168" xr:uid="{00000000-0005-0000-0000-0000E6580000}"/>
    <cellStyle name="20% - Accent6 12 2 3 3" xfId="37198" xr:uid="{00000000-0005-0000-0000-0000E7580000}"/>
    <cellStyle name="20% - Accent6 12 2 3 4" xfId="48009" xr:uid="{00000000-0005-0000-0000-0000E8580000}"/>
    <cellStyle name="20% - Accent6 12 2 4" xfId="5948" xr:uid="{00000000-0005-0000-0000-0000E9580000}"/>
    <cellStyle name="20% - Accent6 12 2 4 2" xfId="19107" xr:uid="{00000000-0005-0000-0000-0000EA580000}"/>
    <cellStyle name="20% - Accent6 12 2 4 2 2" xfId="56445" xr:uid="{00000000-0005-0000-0000-0000EB580000}"/>
    <cellStyle name="20% - Accent6 12 2 4 3" xfId="31774" xr:uid="{00000000-0005-0000-0000-0000EC580000}"/>
    <cellStyle name="20% - Accent6 12 2 4 4" xfId="43286" xr:uid="{00000000-0005-0000-0000-0000ED580000}"/>
    <cellStyle name="20% - Accent6 12 2 5" xfId="15395" xr:uid="{00000000-0005-0000-0000-0000EE580000}"/>
    <cellStyle name="20% - Accent6 12 2 5 2" xfId="52733" xr:uid="{00000000-0005-0000-0000-0000EF580000}"/>
    <cellStyle name="20% - Accent6 12 2 6" xfId="28892" xr:uid="{00000000-0005-0000-0000-0000F0580000}"/>
    <cellStyle name="20% - Accent6 12 2 7" xfId="39572" xr:uid="{00000000-0005-0000-0000-0000F1580000}"/>
    <cellStyle name="20% - Accent6 12 3" xfId="3583" xr:uid="{00000000-0005-0000-0000-0000F2580000}"/>
    <cellStyle name="20% - Accent6 12 3 2" xfId="11851" xr:uid="{00000000-0005-0000-0000-0000F3580000}"/>
    <cellStyle name="20% - Accent6 12 3 2 2" xfId="25010" xr:uid="{00000000-0005-0000-0000-0000F4580000}"/>
    <cellStyle name="20% - Accent6 12 3 2 2 2" xfId="62348" xr:uid="{00000000-0005-0000-0000-0000F5580000}"/>
    <cellStyle name="20% - Accent6 12 3 2 3" xfId="49189" xr:uid="{00000000-0005-0000-0000-0000F6580000}"/>
    <cellStyle name="20% - Accent6 12 3 3" xfId="7128" xr:uid="{00000000-0005-0000-0000-0000F7580000}"/>
    <cellStyle name="20% - Accent6 12 3 3 2" xfId="20287" xr:uid="{00000000-0005-0000-0000-0000F8580000}"/>
    <cellStyle name="20% - Accent6 12 3 3 2 2" xfId="57625" xr:uid="{00000000-0005-0000-0000-0000F9580000}"/>
    <cellStyle name="20% - Accent6 12 3 3 3" xfId="44466" xr:uid="{00000000-0005-0000-0000-0000FA580000}"/>
    <cellStyle name="20% - Accent6 12 3 4" xfId="16744" xr:uid="{00000000-0005-0000-0000-0000FB580000}"/>
    <cellStyle name="20% - Accent6 12 3 4 2" xfId="54082" xr:uid="{00000000-0005-0000-0000-0000FC580000}"/>
    <cellStyle name="20% - Accent6 12 3 5" xfId="33137" xr:uid="{00000000-0005-0000-0000-0000FD580000}"/>
    <cellStyle name="20% - Accent6 12 3 6" xfId="40921" xr:uid="{00000000-0005-0000-0000-0000FE580000}"/>
    <cellStyle name="20% - Accent6 12 4" xfId="9491" xr:uid="{00000000-0005-0000-0000-0000FF580000}"/>
    <cellStyle name="20% - Accent6 12 4 2" xfId="22650" xr:uid="{00000000-0005-0000-0000-000000590000}"/>
    <cellStyle name="20% - Accent6 12 4 2 2" xfId="59988" xr:uid="{00000000-0005-0000-0000-000001590000}"/>
    <cellStyle name="20% - Accent6 12 4 3" xfId="35849" xr:uid="{00000000-0005-0000-0000-000002590000}"/>
    <cellStyle name="20% - Accent6 12 4 4" xfId="46829" xr:uid="{00000000-0005-0000-0000-000003590000}"/>
    <cellStyle name="20% - Accent6 12 5" xfId="4768" xr:uid="{00000000-0005-0000-0000-000004590000}"/>
    <cellStyle name="20% - Accent6 12 5 2" xfId="17927" xr:uid="{00000000-0005-0000-0000-000005590000}"/>
    <cellStyle name="20% - Accent6 12 5 2 2" xfId="55265" xr:uid="{00000000-0005-0000-0000-000006590000}"/>
    <cellStyle name="20% - Accent6 12 5 3" xfId="30425" xr:uid="{00000000-0005-0000-0000-000007590000}"/>
    <cellStyle name="20% - Accent6 12 5 4" xfId="42106" xr:uid="{00000000-0005-0000-0000-000008590000}"/>
    <cellStyle name="20% - Accent6 12 6" xfId="14215" xr:uid="{00000000-0005-0000-0000-000009590000}"/>
    <cellStyle name="20% - Accent6 12 6 2" xfId="51553" xr:uid="{00000000-0005-0000-0000-00000A590000}"/>
    <cellStyle name="20% - Accent6 12 7" xfId="27543" xr:uid="{00000000-0005-0000-0000-00000B590000}"/>
    <cellStyle name="20% - Accent6 12 8" xfId="38392" xr:uid="{00000000-0005-0000-0000-00000C590000}"/>
    <cellStyle name="20% - Accent6 13" xfId="1223" xr:uid="{00000000-0005-0000-0000-00000D590000}"/>
    <cellStyle name="20% - Accent6 13 2" xfId="2572" xr:uid="{00000000-0005-0000-0000-00000E590000}"/>
    <cellStyle name="20% - Accent6 13 2 2" xfId="12020" xr:uid="{00000000-0005-0000-0000-00000F590000}"/>
    <cellStyle name="20% - Accent6 13 2 2 2" xfId="25179" xr:uid="{00000000-0005-0000-0000-000010590000}"/>
    <cellStyle name="20% - Accent6 13 2 2 2 2" xfId="62517" xr:uid="{00000000-0005-0000-0000-000011590000}"/>
    <cellStyle name="20% - Accent6 13 2 2 3" xfId="33475" xr:uid="{00000000-0005-0000-0000-000012590000}"/>
    <cellStyle name="20% - Accent6 13 2 2 4" xfId="49358" xr:uid="{00000000-0005-0000-0000-000013590000}"/>
    <cellStyle name="20% - Accent6 13 2 3" xfId="7297" xr:uid="{00000000-0005-0000-0000-000014590000}"/>
    <cellStyle name="20% - Accent6 13 2 3 2" xfId="20456" xr:uid="{00000000-0005-0000-0000-000015590000}"/>
    <cellStyle name="20% - Accent6 13 2 3 2 2" xfId="57794" xr:uid="{00000000-0005-0000-0000-000016590000}"/>
    <cellStyle name="20% - Accent6 13 2 3 3" xfId="36187" xr:uid="{00000000-0005-0000-0000-000017590000}"/>
    <cellStyle name="20% - Accent6 13 2 3 4" xfId="44635" xr:uid="{00000000-0005-0000-0000-000018590000}"/>
    <cellStyle name="20% - Accent6 13 2 4" xfId="15733" xr:uid="{00000000-0005-0000-0000-000019590000}"/>
    <cellStyle name="20% - Accent6 13 2 4 2" xfId="30763" xr:uid="{00000000-0005-0000-0000-00001A590000}"/>
    <cellStyle name="20% - Accent6 13 2 4 3" xfId="53071" xr:uid="{00000000-0005-0000-0000-00001B590000}"/>
    <cellStyle name="20% - Accent6 13 2 5" xfId="27881" xr:uid="{00000000-0005-0000-0000-00001C590000}"/>
    <cellStyle name="20% - Accent6 13 2 6" xfId="39910" xr:uid="{00000000-0005-0000-0000-00001D590000}"/>
    <cellStyle name="20% - Accent6 13 3" xfId="9660" xr:uid="{00000000-0005-0000-0000-00001E590000}"/>
    <cellStyle name="20% - Accent6 13 3 2" xfId="22819" xr:uid="{00000000-0005-0000-0000-00001F590000}"/>
    <cellStyle name="20% - Accent6 13 3 2 2" xfId="60157" xr:uid="{00000000-0005-0000-0000-000020590000}"/>
    <cellStyle name="20% - Accent6 13 3 3" xfId="32126" xr:uid="{00000000-0005-0000-0000-000021590000}"/>
    <cellStyle name="20% - Accent6 13 3 4" xfId="46998" xr:uid="{00000000-0005-0000-0000-000022590000}"/>
    <cellStyle name="20% - Accent6 13 4" xfId="4937" xr:uid="{00000000-0005-0000-0000-000023590000}"/>
    <cellStyle name="20% - Accent6 13 4 2" xfId="18096" xr:uid="{00000000-0005-0000-0000-000024590000}"/>
    <cellStyle name="20% - Accent6 13 4 2 2" xfId="55434" xr:uid="{00000000-0005-0000-0000-000025590000}"/>
    <cellStyle name="20% - Accent6 13 4 3" xfId="34838" xr:uid="{00000000-0005-0000-0000-000026590000}"/>
    <cellStyle name="20% - Accent6 13 4 4" xfId="42275" xr:uid="{00000000-0005-0000-0000-000027590000}"/>
    <cellStyle name="20% - Accent6 13 5" xfId="14384" xr:uid="{00000000-0005-0000-0000-000028590000}"/>
    <cellStyle name="20% - Accent6 13 5 2" xfId="29414" xr:uid="{00000000-0005-0000-0000-000029590000}"/>
    <cellStyle name="20% - Accent6 13 5 3" xfId="51722" xr:uid="{00000000-0005-0000-0000-00002A590000}"/>
    <cellStyle name="20% - Accent6 13 6" xfId="26532" xr:uid="{00000000-0005-0000-0000-00002B590000}"/>
    <cellStyle name="20% - Accent6 13 7" xfId="38561" xr:uid="{00000000-0005-0000-0000-00002C590000}"/>
    <cellStyle name="20% - Accent6 14" xfId="2403" xr:uid="{00000000-0005-0000-0000-00002D590000}"/>
    <cellStyle name="20% - Accent6 14 2" xfId="10840" xr:uid="{00000000-0005-0000-0000-00002E590000}"/>
    <cellStyle name="20% - Accent6 14 2 2" xfId="23999" xr:uid="{00000000-0005-0000-0000-00002F590000}"/>
    <cellStyle name="20% - Accent6 14 2 2 2" xfId="61337" xr:uid="{00000000-0005-0000-0000-000030590000}"/>
    <cellStyle name="20% - Accent6 14 2 3" xfId="34657" xr:uid="{00000000-0005-0000-0000-000031590000}"/>
    <cellStyle name="20% - Accent6 14 2 4" xfId="48178" xr:uid="{00000000-0005-0000-0000-000032590000}"/>
    <cellStyle name="20% - Accent6 14 3" xfId="6117" xr:uid="{00000000-0005-0000-0000-000033590000}"/>
    <cellStyle name="20% - Accent6 14 3 2" xfId="19276" xr:uid="{00000000-0005-0000-0000-000034590000}"/>
    <cellStyle name="20% - Accent6 14 3 2 2" xfId="56614" xr:uid="{00000000-0005-0000-0000-000035590000}"/>
    <cellStyle name="20% - Accent6 14 3 3" xfId="37369" xr:uid="{00000000-0005-0000-0000-000036590000}"/>
    <cellStyle name="20% - Accent6 14 3 4" xfId="43455" xr:uid="{00000000-0005-0000-0000-000037590000}"/>
    <cellStyle name="20% - Accent6 14 4" xfId="15564" xr:uid="{00000000-0005-0000-0000-000038590000}"/>
    <cellStyle name="20% - Accent6 14 4 2" xfId="31945" xr:uid="{00000000-0005-0000-0000-000039590000}"/>
    <cellStyle name="20% - Accent6 14 4 3" xfId="52902" xr:uid="{00000000-0005-0000-0000-00003A590000}"/>
    <cellStyle name="20% - Accent6 14 5" xfId="29063" xr:uid="{00000000-0005-0000-0000-00003B590000}"/>
    <cellStyle name="20% - Accent6 14 6" xfId="39741" xr:uid="{00000000-0005-0000-0000-00003C590000}"/>
    <cellStyle name="20% - Accent6 15" xfId="8480" xr:uid="{00000000-0005-0000-0000-00003D590000}"/>
    <cellStyle name="20% - Accent6 15 2" xfId="21639" xr:uid="{00000000-0005-0000-0000-00003E590000}"/>
    <cellStyle name="20% - Accent6 15 2 2" xfId="33306" xr:uid="{00000000-0005-0000-0000-00003F590000}"/>
    <cellStyle name="20% - Accent6 15 2 3" xfId="58977" xr:uid="{00000000-0005-0000-0000-000040590000}"/>
    <cellStyle name="20% - Accent6 15 3" xfId="36018" xr:uid="{00000000-0005-0000-0000-000041590000}"/>
    <cellStyle name="20% - Accent6 15 4" xfId="30594" xr:uid="{00000000-0005-0000-0000-000042590000}"/>
    <cellStyle name="20% - Accent6 15 5" xfId="27712" xr:uid="{00000000-0005-0000-0000-000043590000}"/>
    <cellStyle name="20% - Accent6 15 6" xfId="45818" xr:uid="{00000000-0005-0000-0000-000044590000}"/>
    <cellStyle name="20% - Accent6 16" xfId="3757" xr:uid="{00000000-0005-0000-0000-000045590000}"/>
    <cellStyle name="20% - Accent6 16 2" xfId="16916" xr:uid="{00000000-0005-0000-0000-000046590000}"/>
    <cellStyle name="20% - Accent6 16 2 2" xfId="54254" xr:uid="{00000000-0005-0000-0000-000047590000}"/>
    <cellStyle name="20% - Accent6 16 3" xfId="29245" xr:uid="{00000000-0005-0000-0000-000048590000}"/>
    <cellStyle name="20% - Accent6 16 4" xfId="41095" xr:uid="{00000000-0005-0000-0000-000049590000}"/>
    <cellStyle name="20% - Accent6 17" xfId="13204" xr:uid="{00000000-0005-0000-0000-00004A590000}"/>
    <cellStyle name="20% - Accent6 17 2" xfId="31957" xr:uid="{00000000-0005-0000-0000-00004B590000}"/>
    <cellStyle name="20% - Accent6 17 3" xfId="50542" xr:uid="{00000000-0005-0000-0000-00004C590000}"/>
    <cellStyle name="20% - Accent6 18" xfId="34669" xr:uid="{00000000-0005-0000-0000-00004D590000}"/>
    <cellStyle name="20% - Accent6 19" xfId="29076" xr:uid="{00000000-0005-0000-0000-00004E590000}"/>
    <cellStyle name="20% - Accent6 2" xfId="55" xr:uid="{00000000-0005-0000-0000-00004F590000}"/>
    <cellStyle name="20% - Accent6 2 10" xfId="897" xr:uid="{00000000-0005-0000-0000-000050590000}"/>
    <cellStyle name="20% - Accent6 2 10 2" xfId="2079" xr:uid="{00000000-0005-0000-0000-000051590000}"/>
    <cellStyle name="20% - Accent6 2 10 2 2" xfId="8153" xr:uid="{00000000-0005-0000-0000-000052590000}"/>
    <cellStyle name="20% - Accent6 2 10 2 2 2" xfId="12876" xr:uid="{00000000-0005-0000-0000-000053590000}"/>
    <cellStyle name="20% - Accent6 2 10 2 2 2 2" xfId="26035" xr:uid="{00000000-0005-0000-0000-000054590000}"/>
    <cellStyle name="20% - Accent6 2 10 2 2 2 2 2" xfId="63373" xr:uid="{00000000-0005-0000-0000-000055590000}"/>
    <cellStyle name="20% - Accent6 2 10 2 2 2 3" xfId="50214" xr:uid="{00000000-0005-0000-0000-000056590000}"/>
    <cellStyle name="20% - Accent6 2 10 2 2 3" xfId="21312" xr:uid="{00000000-0005-0000-0000-000057590000}"/>
    <cellStyle name="20% - Accent6 2 10 2 2 3 2" xfId="58650" xr:uid="{00000000-0005-0000-0000-000058590000}"/>
    <cellStyle name="20% - Accent6 2 10 2 2 4" xfId="34331" xr:uid="{00000000-0005-0000-0000-000059590000}"/>
    <cellStyle name="20% - Accent6 2 10 2 2 5" xfId="45491" xr:uid="{00000000-0005-0000-0000-00005A590000}"/>
    <cellStyle name="20% - Accent6 2 10 2 3" xfId="10516" xr:uid="{00000000-0005-0000-0000-00005B590000}"/>
    <cellStyle name="20% - Accent6 2 10 2 3 2" xfId="23675" xr:uid="{00000000-0005-0000-0000-00005C590000}"/>
    <cellStyle name="20% - Accent6 2 10 2 3 2 2" xfId="61013" xr:uid="{00000000-0005-0000-0000-00005D590000}"/>
    <cellStyle name="20% - Accent6 2 10 2 3 3" xfId="37043" xr:uid="{00000000-0005-0000-0000-00005E590000}"/>
    <cellStyle name="20% - Accent6 2 10 2 3 4" xfId="47854" xr:uid="{00000000-0005-0000-0000-00005F590000}"/>
    <cellStyle name="20% - Accent6 2 10 2 4" xfId="5793" xr:uid="{00000000-0005-0000-0000-000060590000}"/>
    <cellStyle name="20% - Accent6 2 10 2 4 2" xfId="18952" xr:uid="{00000000-0005-0000-0000-000061590000}"/>
    <cellStyle name="20% - Accent6 2 10 2 4 2 2" xfId="56290" xr:uid="{00000000-0005-0000-0000-000062590000}"/>
    <cellStyle name="20% - Accent6 2 10 2 4 3" xfId="31619" xr:uid="{00000000-0005-0000-0000-000063590000}"/>
    <cellStyle name="20% - Accent6 2 10 2 4 4" xfId="43131" xr:uid="{00000000-0005-0000-0000-000064590000}"/>
    <cellStyle name="20% - Accent6 2 10 2 5" xfId="15240" xr:uid="{00000000-0005-0000-0000-000065590000}"/>
    <cellStyle name="20% - Accent6 2 10 2 5 2" xfId="52578" xr:uid="{00000000-0005-0000-0000-000066590000}"/>
    <cellStyle name="20% - Accent6 2 10 2 6" xfId="28737" xr:uid="{00000000-0005-0000-0000-000067590000}"/>
    <cellStyle name="20% - Accent6 2 10 2 7" xfId="39417" xr:uid="{00000000-0005-0000-0000-000068590000}"/>
    <cellStyle name="20% - Accent6 2 10 3" xfId="3428" xr:uid="{00000000-0005-0000-0000-000069590000}"/>
    <cellStyle name="20% - Accent6 2 10 3 2" xfId="11696" xr:uid="{00000000-0005-0000-0000-00006A590000}"/>
    <cellStyle name="20% - Accent6 2 10 3 2 2" xfId="24855" xr:uid="{00000000-0005-0000-0000-00006B590000}"/>
    <cellStyle name="20% - Accent6 2 10 3 2 2 2" xfId="62193" xr:uid="{00000000-0005-0000-0000-00006C590000}"/>
    <cellStyle name="20% - Accent6 2 10 3 2 3" xfId="49034" xr:uid="{00000000-0005-0000-0000-00006D590000}"/>
    <cellStyle name="20% - Accent6 2 10 3 3" xfId="6973" xr:uid="{00000000-0005-0000-0000-00006E590000}"/>
    <cellStyle name="20% - Accent6 2 10 3 3 2" xfId="20132" xr:uid="{00000000-0005-0000-0000-00006F590000}"/>
    <cellStyle name="20% - Accent6 2 10 3 3 2 2" xfId="57470" xr:uid="{00000000-0005-0000-0000-000070590000}"/>
    <cellStyle name="20% - Accent6 2 10 3 3 3" xfId="44311" xr:uid="{00000000-0005-0000-0000-000071590000}"/>
    <cellStyle name="20% - Accent6 2 10 3 4" xfId="16589" xr:uid="{00000000-0005-0000-0000-000072590000}"/>
    <cellStyle name="20% - Accent6 2 10 3 4 2" xfId="53927" xr:uid="{00000000-0005-0000-0000-000073590000}"/>
    <cellStyle name="20% - Accent6 2 10 3 5" xfId="32982" xr:uid="{00000000-0005-0000-0000-000074590000}"/>
    <cellStyle name="20% - Accent6 2 10 3 6" xfId="40766" xr:uid="{00000000-0005-0000-0000-000075590000}"/>
    <cellStyle name="20% - Accent6 2 10 4" xfId="9336" xr:uid="{00000000-0005-0000-0000-000076590000}"/>
    <cellStyle name="20% - Accent6 2 10 4 2" xfId="22495" xr:uid="{00000000-0005-0000-0000-000077590000}"/>
    <cellStyle name="20% - Accent6 2 10 4 2 2" xfId="59833" xr:uid="{00000000-0005-0000-0000-000078590000}"/>
    <cellStyle name="20% - Accent6 2 10 4 3" xfId="35694" xr:uid="{00000000-0005-0000-0000-000079590000}"/>
    <cellStyle name="20% - Accent6 2 10 4 4" xfId="46674" xr:uid="{00000000-0005-0000-0000-00007A590000}"/>
    <cellStyle name="20% - Accent6 2 10 5" xfId="4613" xr:uid="{00000000-0005-0000-0000-00007B590000}"/>
    <cellStyle name="20% - Accent6 2 10 5 2" xfId="17772" xr:uid="{00000000-0005-0000-0000-00007C590000}"/>
    <cellStyle name="20% - Accent6 2 10 5 2 2" xfId="55110" xr:uid="{00000000-0005-0000-0000-00007D590000}"/>
    <cellStyle name="20% - Accent6 2 10 5 3" xfId="30270" xr:uid="{00000000-0005-0000-0000-00007E590000}"/>
    <cellStyle name="20% - Accent6 2 10 5 4" xfId="41951" xr:uid="{00000000-0005-0000-0000-00007F590000}"/>
    <cellStyle name="20% - Accent6 2 10 6" xfId="14060" xr:uid="{00000000-0005-0000-0000-000080590000}"/>
    <cellStyle name="20% - Accent6 2 10 6 2" xfId="51398" xr:uid="{00000000-0005-0000-0000-000081590000}"/>
    <cellStyle name="20% - Accent6 2 10 7" xfId="27388" xr:uid="{00000000-0005-0000-0000-000082590000}"/>
    <cellStyle name="20% - Accent6 2 10 8" xfId="38237" xr:uid="{00000000-0005-0000-0000-000083590000}"/>
    <cellStyle name="20% - Accent6 2 11" xfId="1068" xr:uid="{00000000-0005-0000-0000-000084590000}"/>
    <cellStyle name="20% - Accent6 2 11 2" xfId="2248" xr:uid="{00000000-0005-0000-0000-000085590000}"/>
    <cellStyle name="20% - Accent6 2 11 2 2" xfId="8322" xr:uid="{00000000-0005-0000-0000-000086590000}"/>
    <cellStyle name="20% - Accent6 2 11 2 2 2" xfId="13045" xr:uid="{00000000-0005-0000-0000-000087590000}"/>
    <cellStyle name="20% - Accent6 2 11 2 2 2 2" xfId="26204" xr:uid="{00000000-0005-0000-0000-000088590000}"/>
    <cellStyle name="20% - Accent6 2 11 2 2 2 2 2" xfId="63542" xr:uid="{00000000-0005-0000-0000-000089590000}"/>
    <cellStyle name="20% - Accent6 2 11 2 2 2 3" xfId="50383" xr:uid="{00000000-0005-0000-0000-00008A590000}"/>
    <cellStyle name="20% - Accent6 2 11 2 2 3" xfId="21481" xr:uid="{00000000-0005-0000-0000-00008B590000}"/>
    <cellStyle name="20% - Accent6 2 11 2 2 3 2" xfId="58819" xr:uid="{00000000-0005-0000-0000-00008C590000}"/>
    <cellStyle name="20% - Accent6 2 11 2 2 4" xfId="34500" xr:uid="{00000000-0005-0000-0000-00008D590000}"/>
    <cellStyle name="20% - Accent6 2 11 2 2 5" xfId="45660" xr:uid="{00000000-0005-0000-0000-00008E590000}"/>
    <cellStyle name="20% - Accent6 2 11 2 3" xfId="10685" xr:uid="{00000000-0005-0000-0000-00008F590000}"/>
    <cellStyle name="20% - Accent6 2 11 2 3 2" xfId="23844" xr:uid="{00000000-0005-0000-0000-000090590000}"/>
    <cellStyle name="20% - Accent6 2 11 2 3 2 2" xfId="61182" xr:uid="{00000000-0005-0000-0000-000091590000}"/>
    <cellStyle name="20% - Accent6 2 11 2 3 3" xfId="37212" xr:uid="{00000000-0005-0000-0000-000092590000}"/>
    <cellStyle name="20% - Accent6 2 11 2 3 4" xfId="48023" xr:uid="{00000000-0005-0000-0000-000093590000}"/>
    <cellStyle name="20% - Accent6 2 11 2 4" xfId="5962" xr:uid="{00000000-0005-0000-0000-000094590000}"/>
    <cellStyle name="20% - Accent6 2 11 2 4 2" xfId="19121" xr:uid="{00000000-0005-0000-0000-000095590000}"/>
    <cellStyle name="20% - Accent6 2 11 2 4 2 2" xfId="56459" xr:uid="{00000000-0005-0000-0000-000096590000}"/>
    <cellStyle name="20% - Accent6 2 11 2 4 3" xfId="31788" xr:uid="{00000000-0005-0000-0000-000097590000}"/>
    <cellStyle name="20% - Accent6 2 11 2 4 4" xfId="43300" xr:uid="{00000000-0005-0000-0000-000098590000}"/>
    <cellStyle name="20% - Accent6 2 11 2 5" xfId="15409" xr:uid="{00000000-0005-0000-0000-000099590000}"/>
    <cellStyle name="20% - Accent6 2 11 2 5 2" xfId="52747" xr:uid="{00000000-0005-0000-0000-00009A590000}"/>
    <cellStyle name="20% - Accent6 2 11 2 6" xfId="28906" xr:uid="{00000000-0005-0000-0000-00009B590000}"/>
    <cellStyle name="20% - Accent6 2 11 2 7" xfId="39586" xr:uid="{00000000-0005-0000-0000-00009C590000}"/>
    <cellStyle name="20% - Accent6 2 11 3" xfId="3597" xr:uid="{00000000-0005-0000-0000-00009D590000}"/>
    <cellStyle name="20% - Accent6 2 11 3 2" xfId="11865" xr:uid="{00000000-0005-0000-0000-00009E590000}"/>
    <cellStyle name="20% - Accent6 2 11 3 2 2" xfId="25024" xr:uid="{00000000-0005-0000-0000-00009F590000}"/>
    <cellStyle name="20% - Accent6 2 11 3 2 2 2" xfId="62362" xr:uid="{00000000-0005-0000-0000-0000A0590000}"/>
    <cellStyle name="20% - Accent6 2 11 3 2 3" xfId="49203" xr:uid="{00000000-0005-0000-0000-0000A1590000}"/>
    <cellStyle name="20% - Accent6 2 11 3 3" xfId="7142" xr:uid="{00000000-0005-0000-0000-0000A2590000}"/>
    <cellStyle name="20% - Accent6 2 11 3 3 2" xfId="20301" xr:uid="{00000000-0005-0000-0000-0000A3590000}"/>
    <cellStyle name="20% - Accent6 2 11 3 3 2 2" xfId="57639" xr:uid="{00000000-0005-0000-0000-0000A4590000}"/>
    <cellStyle name="20% - Accent6 2 11 3 3 3" xfId="44480" xr:uid="{00000000-0005-0000-0000-0000A5590000}"/>
    <cellStyle name="20% - Accent6 2 11 3 4" xfId="16758" xr:uid="{00000000-0005-0000-0000-0000A6590000}"/>
    <cellStyle name="20% - Accent6 2 11 3 4 2" xfId="54096" xr:uid="{00000000-0005-0000-0000-0000A7590000}"/>
    <cellStyle name="20% - Accent6 2 11 3 5" xfId="33151" xr:uid="{00000000-0005-0000-0000-0000A8590000}"/>
    <cellStyle name="20% - Accent6 2 11 3 6" xfId="40935" xr:uid="{00000000-0005-0000-0000-0000A9590000}"/>
    <cellStyle name="20% - Accent6 2 11 4" xfId="9505" xr:uid="{00000000-0005-0000-0000-0000AA590000}"/>
    <cellStyle name="20% - Accent6 2 11 4 2" xfId="22664" xr:uid="{00000000-0005-0000-0000-0000AB590000}"/>
    <cellStyle name="20% - Accent6 2 11 4 2 2" xfId="60002" xr:uid="{00000000-0005-0000-0000-0000AC590000}"/>
    <cellStyle name="20% - Accent6 2 11 4 3" xfId="35863" xr:uid="{00000000-0005-0000-0000-0000AD590000}"/>
    <cellStyle name="20% - Accent6 2 11 4 4" xfId="46843" xr:uid="{00000000-0005-0000-0000-0000AE590000}"/>
    <cellStyle name="20% - Accent6 2 11 5" xfId="4782" xr:uid="{00000000-0005-0000-0000-0000AF590000}"/>
    <cellStyle name="20% - Accent6 2 11 5 2" xfId="17941" xr:uid="{00000000-0005-0000-0000-0000B0590000}"/>
    <cellStyle name="20% - Accent6 2 11 5 2 2" xfId="55279" xr:uid="{00000000-0005-0000-0000-0000B1590000}"/>
    <cellStyle name="20% - Accent6 2 11 5 3" xfId="30439" xr:uid="{00000000-0005-0000-0000-0000B2590000}"/>
    <cellStyle name="20% - Accent6 2 11 5 4" xfId="42120" xr:uid="{00000000-0005-0000-0000-0000B3590000}"/>
    <cellStyle name="20% - Accent6 2 11 6" xfId="14229" xr:uid="{00000000-0005-0000-0000-0000B4590000}"/>
    <cellStyle name="20% - Accent6 2 11 6 2" xfId="51567" xr:uid="{00000000-0005-0000-0000-0000B5590000}"/>
    <cellStyle name="20% - Accent6 2 11 7" xfId="27557" xr:uid="{00000000-0005-0000-0000-0000B6590000}"/>
    <cellStyle name="20% - Accent6 2 11 8" xfId="38406" xr:uid="{00000000-0005-0000-0000-0000B7590000}"/>
    <cellStyle name="20% - Accent6 2 12" xfId="1237" xr:uid="{00000000-0005-0000-0000-0000B8590000}"/>
    <cellStyle name="20% - Accent6 2 12 2" xfId="2586" xr:uid="{00000000-0005-0000-0000-0000B9590000}"/>
    <cellStyle name="20% - Accent6 2 12 2 2" xfId="12034" xr:uid="{00000000-0005-0000-0000-0000BA590000}"/>
    <cellStyle name="20% - Accent6 2 12 2 2 2" xfId="25193" xr:uid="{00000000-0005-0000-0000-0000BB590000}"/>
    <cellStyle name="20% - Accent6 2 12 2 2 2 2" xfId="62531" xr:uid="{00000000-0005-0000-0000-0000BC590000}"/>
    <cellStyle name="20% - Accent6 2 12 2 2 3" xfId="33489" xr:uid="{00000000-0005-0000-0000-0000BD590000}"/>
    <cellStyle name="20% - Accent6 2 12 2 2 4" xfId="49372" xr:uid="{00000000-0005-0000-0000-0000BE590000}"/>
    <cellStyle name="20% - Accent6 2 12 2 3" xfId="7311" xr:uid="{00000000-0005-0000-0000-0000BF590000}"/>
    <cellStyle name="20% - Accent6 2 12 2 3 2" xfId="20470" xr:uid="{00000000-0005-0000-0000-0000C0590000}"/>
    <cellStyle name="20% - Accent6 2 12 2 3 2 2" xfId="57808" xr:uid="{00000000-0005-0000-0000-0000C1590000}"/>
    <cellStyle name="20% - Accent6 2 12 2 3 3" xfId="36201" xr:uid="{00000000-0005-0000-0000-0000C2590000}"/>
    <cellStyle name="20% - Accent6 2 12 2 3 4" xfId="44649" xr:uid="{00000000-0005-0000-0000-0000C3590000}"/>
    <cellStyle name="20% - Accent6 2 12 2 4" xfId="15747" xr:uid="{00000000-0005-0000-0000-0000C4590000}"/>
    <cellStyle name="20% - Accent6 2 12 2 4 2" xfId="30777" xr:uid="{00000000-0005-0000-0000-0000C5590000}"/>
    <cellStyle name="20% - Accent6 2 12 2 4 3" xfId="53085" xr:uid="{00000000-0005-0000-0000-0000C6590000}"/>
    <cellStyle name="20% - Accent6 2 12 2 5" xfId="27895" xr:uid="{00000000-0005-0000-0000-0000C7590000}"/>
    <cellStyle name="20% - Accent6 2 12 2 6" xfId="39924" xr:uid="{00000000-0005-0000-0000-0000C8590000}"/>
    <cellStyle name="20% - Accent6 2 12 3" xfId="9674" xr:uid="{00000000-0005-0000-0000-0000C9590000}"/>
    <cellStyle name="20% - Accent6 2 12 3 2" xfId="22833" xr:uid="{00000000-0005-0000-0000-0000CA590000}"/>
    <cellStyle name="20% - Accent6 2 12 3 2 2" xfId="60171" xr:uid="{00000000-0005-0000-0000-0000CB590000}"/>
    <cellStyle name="20% - Accent6 2 12 3 3" xfId="32140" xr:uid="{00000000-0005-0000-0000-0000CC590000}"/>
    <cellStyle name="20% - Accent6 2 12 3 4" xfId="47012" xr:uid="{00000000-0005-0000-0000-0000CD590000}"/>
    <cellStyle name="20% - Accent6 2 12 4" xfId="4951" xr:uid="{00000000-0005-0000-0000-0000CE590000}"/>
    <cellStyle name="20% - Accent6 2 12 4 2" xfId="18110" xr:uid="{00000000-0005-0000-0000-0000CF590000}"/>
    <cellStyle name="20% - Accent6 2 12 4 2 2" xfId="55448" xr:uid="{00000000-0005-0000-0000-0000D0590000}"/>
    <cellStyle name="20% - Accent6 2 12 4 3" xfId="34852" xr:uid="{00000000-0005-0000-0000-0000D1590000}"/>
    <cellStyle name="20% - Accent6 2 12 4 4" xfId="42289" xr:uid="{00000000-0005-0000-0000-0000D2590000}"/>
    <cellStyle name="20% - Accent6 2 12 5" xfId="14398" xr:uid="{00000000-0005-0000-0000-0000D3590000}"/>
    <cellStyle name="20% - Accent6 2 12 5 2" xfId="29428" xr:uid="{00000000-0005-0000-0000-0000D4590000}"/>
    <cellStyle name="20% - Accent6 2 12 5 3" xfId="51736" xr:uid="{00000000-0005-0000-0000-0000D5590000}"/>
    <cellStyle name="20% - Accent6 2 12 6" xfId="26546" xr:uid="{00000000-0005-0000-0000-0000D6590000}"/>
    <cellStyle name="20% - Accent6 2 12 7" xfId="38575" xr:uid="{00000000-0005-0000-0000-0000D7590000}"/>
    <cellStyle name="20% - Accent6 2 13" xfId="2417" xr:uid="{00000000-0005-0000-0000-0000D8590000}"/>
    <cellStyle name="20% - Accent6 2 13 2" xfId="10854" xr:uid="{00000000-0005-0000-0000-0000D9590000}"/>
    <cellStyle name="20% - Accent6 2 13 2 2" xfId="24013" xr:uid="{00000000-0005-0000-0000-0000DA590000}"/>
    <cellStyle name="20% - Accent6 2 13 2 2 2" xfId="61351" xr:uid="{00000000-0005-0000-0000-0000DB590000}"/>
    <cellStyle name="20% - Accent6 2 13 2 3" xfId="33320" xr:uid="{00000000-0005-0000-0000-0000DC590000}"/>
    <cellStyle name="20% - Accent6 2 13 2 4" xfId="48192" xr:uid="{00000000-0005-0000-0000-0000DD590000}"/>
    <cellStyle name="20% - Accent6 2 13 3" xfId="6131" xr:uid="{00000000-0005-0000-0000-0000DE590000}"/>
    <cellStyle name="20% - Accent6 2 13 3 2" xfId="19290" xr:uid="{00000000-0005-0000-0000-0000DF590000}"/>
    <cellStyle name="20% - Accent6 2 13 3 2 2" xfId="56628" xr:uid="{00000000-0005-0000-0000-0000E0590000}"/>
    <cellStyle name="20% - Accent6 2 13 3 3" xfId="36032" xr:uid="{00000000-0005-0000-0000-0000E1590000}"/>
    <cellStyle name="20% - Accent6 2 13 3 4" xfId="43469" xr:uid="{00000000-0005-0000-0000-0000E2590000}"/>
    <cellStyle name="20% - Accent6 2 13 4" xfId="15578" xr:uid="{00000000-0005-0000-0000-0000E3590000}"/>
    <cellStyle name="20% - Accent6 2 13 4 2" xfId="30608" xr:uid="{00000000-0005-0000-0000-0000E4590000}"/>
    <cellStyle name="20% - Accent6 2 13 4 3" xfId="52916" xr:uid="{00000000-0005-0000-0000-0000E5590000}"/>
    <cellStyle name="20% - Accent6 2 13 5" xfId="27726" xr:uid="{00000000-0005-0000-0000-0000E6590000}"/>
    <cellStyle name="20% - Accent6 2 13 6" xfId="39755" xr:uid="{00000000-0005-0000-0000-0000E7590000}"/>
    <cellStyle name="20% - Accent6 2 14" xfId="8494" xr:uid="{00000000-0005-0000-0000-0000E8590000}"/>
    <cellStyle name="20% - Accent6 2 14 2" xfId="21653" xr:uid="{00000000-0005-0000-0000-0000E9590000}"/>
    <cellStyle name="20% - Accent6 2 14 2 2" xfId="58991" xr:uid="{00000000-0005-0000-0000-0000EA590000}"/>
    <cellStyle name="20% - Accent6 2 14 3" xfId="29259" xr:uid="{00000000-0005-0000-0000-0000EB590000}"/>
    <cellStyle name="20% - Accent6 2 14 4" xfId="45832" xr:uid="{00000000-0005-0000-0000-0000EC590000}"/>
    <cellStyle name="20% - Accent6 2 15" xfId="3771" xr:uid="{00000000-0005-0000-0000-0000ED590000}"/>
    <cellStyle name="20% - Accent6 2 15 2" xfId="16930" xr:uid="{00000000-0005-0000-0000-0000EE590000}"/>
    <cellStyle name="20% - Accent6 2 15 2 2" xfId="54268" xr:uid="{00000000-0005-0000-0000-0000EF590000}"/>
    <cellStyle name="20% - Accent6 2 15 3" xfId="31971" xr:uid="{00000000-0005-0000-0000-0000F0590000}"/>
    <cellStyle name="20% - Accent6 2 15 4" xfId="41109" xr:uid="{00000000-0005-0000-0000-0000F1590000}"/>
    <cellStyle name="20% - Accent6 2 16" xfId="13218" xr:uid="{00000000-0005-0000-0000-0000F2590000}"/>
    <cellStyle name="20% - Accent6 2 16 2" xfId="34683" xr:uid="{00000000-0005-0000-0000-0000F3590000}"/>
    <cellStyle name="20% - Accent6 2 16 3" xfId="50556" xr:uid="{00000000-0005-0000-0000-0000F4590000}"/>
    <cellStyle name="20% - Accent6 2 17" xfId="29090" xr:uid="{00000000-0005-0000-0000-0000F5590000}"/>
    <cellStyle name="20% - Accent6 2 18" xfId="26377" xr:uid="{00000000-0005-0000-0000-0000F6590000}"/>
    <cellStyle name="20% - Accent6 2 19" xfId="37395" xr:uid="{00000000-0005-0000-0000-0000F7590000}"/>
    <cellStyle name="20% - Accent6 2 2" xfId="111" xr:uid="{00000000-0005-0000-0000-0000F8590000}"/>
    <cellStyle name="20% - Accent6 2 2 10" xfId="8550" xr:uid="{00000000-0005-0000-0000-0000F9590000}"/>
    <cellStyle name="20% - Accent6 2 2 10 2" xfId="21709" xr:uid="{00000000-0005-0000-0000-0000FA590000}"/>
    <cellStyle name="20% - Accent6 2 2 10 2 2" xfId="59047" xr:uid="{00000000-0005-0000-0000-0000FB590000}"/>
    <cellStyle name="20% - Accent6 2 2 10 3" xfId="29287" xr:uid="{00000000-0005-0000-0000-0000FC590000}"/>
    <cellStyle name="20% - Accent6 2 2 10 4" xfId="45888" xr:uid="{00000000-0005-0000-0000-0000FD590000}"/>
    <cellStyle name="20% - Accent6 2 2 11" xfId="3827" xr:uid="{00000000-0005-0000-0000-0000FE590000}"/>
    <cellStyle name="20% - Accent6 2 2 11 2" xfId="16986" xr:uid="{00000000-0005-0000-0000-0000FF590000}"/>
    <cellStyle name="20% - Accent6 2 2 11 2 2" xfId="54324" xr:uid="{00000000-0005-0000-0000-0000005A0000}"/>
    <cellStyle name="20% - Accent6 2 2 11 3" xfId="31999" xr:uid="{00000000-0005-0000-0000-0000015A0000}"/>
    <cellStyle name="20% - Accent6 2 2 11 4" xfId="41165" xr:uid="{00000000-0005-0000-0000-0000025A0000}"/>
    <cellStyle name="20% - Accent6 2 2 12" xfId="13274" xr:uid="{00000000-0005-0000-0000-0000035A0000}"/>
    <cellStyle name="20% - Accent6 2 2 12 2" xfId="34711" xr:uid="{00000000-0005-0000-0000-0000045A0000}"/>
    <cellStyle name="20% - Accent6 2 2 12 3" xfId="50612" xr:uid="{00000000-0005-0000-0000-0000055A0000}"/>
    <cellStyle name="20% - Accent6 2 2 13" xfId="29118" xr:uid="{00000000-0005-0000-0000-0000065A0000}"/>
    <cellStyle name="20% - Accent6 2 2 14" xfId="26405" xr:uid="{00000000-0005-0000-0000-0000075A0000}"/>
    <cellStyle name="20% - Accent6 2 2 15" xfId="37451" xr:uid="{00000000-0005-0000-0000-0000085A0000}"/>
    <cellStyle name="20% - Accent6 2 2 2" xfId="223" xr:uid="{00000000-0005-0000-0000-0000095A0000}"/>
    <cellStyle name="20% - Accent6 2 2 2 10" xfId="3939" xr:uid="{00000000-0005-0000-0000-00000A5A0000}"/>
    <cellStyle name="20% - Accent6 2 2 2 10 2" xfId="17098" xr:uid="{00000000-0005-0000-0000-00000B5A0000}"/>
    <cellStyle name="20% - Accent6 2 2 2 10 2 2" xfId="54436" xr:uid="{00000000-0005-0000-0000-00000C5A0000}"/>
    <cellStyle name="20% - Accent6 2 2 2 10 3" xfId="32084" xr:uid="{00000000-0005-0000-0000-00000D5A0000}"/>
    <cellStyle name="20% - Accent6 2 2 2 10 4" xfId="41277" xr:uid="{00000000-0005-0000-0000-00000E5A0000}"/>
    <cellStyle name="20% - Accent6 2 2 2 11" xfId="13386" xr:uid="{00000000-0005-0000-0000-00000F5A0000}"/>
    <cellStyle name="20% - Accent6 2 2 2 11 2" xfId="34796" xr:uid="{00000000-0005-0000-0000-0000105A0000}"/>
    <cellStyle name="20% - Accent6 2 2 2 11 3" xfId="50724" xr:uid="{00000000-0005-0000-0000-0000115A0000}"/>
    <cellStyle name="20% - Accent6 2 2 2 12" xfId="29203" xr:uid="{00000000-0005-0000-0000-0000125A0000}"/>
    <cellStyle name="20% - Accent6 2 2 2 13" xfId="26490" xr:uid="{00000000-0005-0000-0000-0000135A0000}"/>
    <cellStyle name="20% - Accent6 2 2 2 14" xfId="37563" xr:uid="{00000000-0005-0000-0000-0000145A0000}"/>
    <cellStyle name="20% - Accent6 2 2 2 2" xfId="644" xr:uid="{00000000-0005-0000-0000-0000155A0000}"/>
    <cellStyle name="20% - Accent6 2 2 2 2 2" xfId="1826" xr:uid="{00000000-0005-0000-0000-0000165A0000}"/>
    <cellStyle name="20% - Accent6 2 2 2 2 2 2" xfId="7900" xr:uid="{00000000-0005-0000-0000-0000175A0000}"/>
    <cellStyle name="20% - Accent6 2 2 2 2 2 2 2" xfId="12623" xr:uid="{00000000-0005-0000-0000-0000185A0000}"/>
    <cellStyle name="20% - Accent6 2 2 2 2 2 2 2 2" xfId="25782" xr:uid="{00000000-0005-0000-0000-0000195A0000}"/>
    <cellStyle name="20% - Accent6 2 2 2 2 2 2 2 2 2" xfId="63120" xr:uid="{00000000-0005-0000-0000-00001A5A0000}"/>
    <cellStyle name="20% - Accent6 2 2 2 2 2 2 2 3" xfId="49961" xr:uid="{00000000-0005-0000-0000-00001B5A0000}"/>
    <cellStyle name="20% - Accent6 2 2 2 2 2 2 3" xfId="21059" xr:uid="{00000000-0005-0000-0000-00001C5A0000}"/>
    <cellStyle name="20% - Accent6 2 2 2 2 2 2 3 2" xfId="58397" xr:uid="{00000000-0005-0000-0000-00001D5A0000}"/>
    <cellStyle name="20% - Accent6 2 2 2 2 2 2 4" xfId="34078" xr:uid="{00000000-0005-0000-0000-00001E5A0000}"/>
    <cellStyle name="20% - Accent6 2 2 2 2 2 2 5" xfId="45238" xr:uid="{00000000-0005-0000-0000-00001F5A0000}"/>
    <cellStyle name="20% - Accent6 2 2 2 2 2 3" xfId="10263" xr:uid="{00000000-0005-0000-0000-0000205A0000}"/>
    <cellStyle name="20% - Accent6 2 2 2 2 2 3 2" xfId="23422" xr:uid="{00000000-0005-0000-0000-0000215A0000}"/>
    <cellStyle name="20% - Accent6 2 2 2 2 2 3 2 2" xfId="60760" xr:uid="{00000000-0005-0000-0000-0000225A0000}"/>
    <cellStyle name="20% - Accent6 2 2 2 2 2 3 3" xfId="36790" xr:uid="{00000000-0005-0000-0000-0000235A0000}"/>
    <cellStyle name="20% - Accent6 2 2 2 2 2 3 4" xfId="47601" xr:uid="{00000000-0005-0000-0000-0000245A0000}"/>
    <cellStyle name="20% - Accent6 2 2 2 2 2 4" xfId="5540" xr:uid="{00000000-0005-0000-0000-0000255A0000}"/>
    <cellStyle name="20% - Accent6 2 2 2 2 2 4 2" xfId="18699" xr:uid="{00000000-0005-0000-0000-0000265A0000}"/>
    <cellStyle name="20% - Accent6 2 2 2 2 2 4 2 2" xfId="56037" xr:uid="{00000000-0005-0000-0000-0000275A0000}"/>
    <cellStyle name="20% - Accent6 2 2 2 2 2 4 3" xfId="31366" xr:uid="{00000000-0005-0000-0000-0000285A0000}"/>
    <cellStyle name="20% - Accent6 2 2 2 2 2 4 4" xfId="42878" xr:uid="{00000000-0005-0000-0000-0000295A0000}"/>
    <cellStyle name="20% - Accent6 2 2 2 2 2 5" xfId="14987" xr:uid="{00000000-0005-0000-0000-00002A5A0000}"/>
    <cellStyle name="20% - Accent6 2 2 2 2 2 5 2" xfId="52325" xr:uid="{00000000-0005-0000-0000-00002B5A0000}"/>
    <cellStyle name="20% - Accent6 2 2 2 2 2 6" xfId="28484" xr:uid="{00000000-0005-0000-0000-00002C5A0000}"/>
    <cellStyle name="20% - Accent6 2 2 2 2 2 7" xfId="39164" xr:uid="{00000000-0005-0000-0000-00002D5A0000}"/>
    <cellStyle name="20% - Accent6 2 2 2 2 3" xfId="3175" xr:uid="{00000000-0005-0000-0000-00002E5A0000}"/>
    <cellStyle name="20% - Accent6 2 2 2 2 3 2" xfId="11443" xr:uid="{00000000-0005-0000-0000-00002F5A0000}"/>
    <cellStyle name="20% - Accent6 2 2 2 2 3 2 2" xfId="24602" xr:uid="{00000000-0005-0000-0000-0000305A0000}"/>
    <cellStyle name="20% - Accent6 2 2 2 2 3 2 2 2" xfId="61940" xr:uid="{00000000-0005-0000-0000-0000315A0000}"/>
    <cellStyle name="20% - Accent6 2 2 2 2 3 2 3" xfId="48781" xr:uid="{00000000-0005-0000-0000-0000325A0000}"/>
    <cellStyle name="20% - Accent6 2 2 2 2 3 3" xfId="6720" xr:uid="{00000000-0005-0000-0000-0000335A0000}"/>
    <cellStyle name="20% - Accent6 2 2 2 2 3 3 2" xfId="19879" xr:uid="{00000000-0005-0000-0000-0000345A0000}"/>
    <cellStyle name="20% - Accent6 2 2 2 2 3 3 2 2" xfId="57217" xr:uid="{00000000-0005-0000-0000-0000355A0000}"/>
    <cellStyle name="20% - Accent6 2 2 2 2 3 3 3" xfId="44058" xr:uid="{00000000-0005-0000-0000-0000365A0000}"/>
    <cellStyle name="20% - Accent6 2 2 2 2 3 4" xfId="16336" xr:uid="{00000000-0005-0000-0000-0000375A0000}"/>
    <cellStyle name="20% - Accent6 2 2 2 2 3 4 2" xfId="53674" xr:uid="{00000000-0005-0000-0000-0000385A0000}"/>
    <cellStyle name="20% - Accent6 2 2 2 2 3 5" xfId="32729" xr:uid="{00000000-0005-0000-0000-0000395A0000}"/>
    <cellStyle name="20% - Accent6 2 2 2 2 3 6" xfId="40513" xr:uid="{00000000-0005-0000-0000-00003A5A0000}"/>
    <cellStyle name="20% - Accent6 2 2 2 2 4" xfId="9083" xr:uid="{00000000-0005-0000-0000-00003B5A0000}"/>
    <cellStyle name="20% - Accent6 2 2 2 2 4 2" xfId="22242" xr:uid="{00000000-0005-0000-0000-00003C5A0000}"/>
    <cellStyle name="20% - Accent6 2 2 2 2 4 2 2" xfId="59580" xr:uid="{00000000-0005-0000-0000-00003D5A0000}"/>
    <cellStyle name="20% - Accent6 2 2 2 2 4 3" xfId="35441" xr:uid="{00000000-0005-0000-0000-00003E5A0000}"/>
    <cellStyle name="20% - Accent6 2 2 2 2 4 4" xfId="46421" xr:uid="{00000000-0005-0000-0000-00003F5A0000}"/>
    <cellStyle name="20% - Accent6 2 2 2 2 5" xfId="4360" xr:uid="{00000000-0005-0000-0000-0000405A0000}"/>
    <cellStyle name="20% - Accent6 2 2 2 2 5 2" xfId="17519" xr:uid="{00000000-0005-0000-0000-0000415A0000}"/>
    <cellStyle name="20% - Accent6 2 2 2 2 5 2 2" xfId="54857" xr:uid="{00000000-0005-0000-0000-0000425A0000}"/>
    <cellStyle name="20% - Accent6 2 2 2 2 5 3" xfId="30017" xr:uid="{00000000-0005-0000-0000-0000435A0000}"/>
    <cellStyle name="20% - Accent6 2 2 2 2 5 4" xfId="41698" xr:uid="{00000000-0005-0000-0000-0000445A0000}"/>
    <cellStyle name="20% - Accent6 2 2 2 2 6" xfId="13807" xr:uid="{00000000-0005-0000-0000-0000455A0000}"/>
    <cellStyle name="20% - Accent6 2 2 2 2 6 2" xfId="51145" xr:uid="{00000000-0005-0000-0000-0000465A0000}"/>
    <cellStyle name="20% - Accent6 2 2 2 2 7" xfId="27135" xr:uid="{00000000-0005-0000-0000-0000475A0000}"/>
    <cellStyle name="20% - Accent6 2 2 2 2 8" xfId="37984" xr:uid="{00000000-0005-0000-0000-0000485A0000}"/>
    <cellStyle name="20% - Accent6 2 2 2 3" xfId="420" xr:uid="{00000000-0005-0000-0000-0000495A0000}"/>
    <cellStyle name="20% - Accent6 2 2 2 3 2" xfId="1602" xr:uid="{00000000-0005-0000-0000-00004A5A0000}"/>
    <cellStyle name="20% - Accent6 2 2 2 3 2 2" xfId="7676" xr:uid="{00000000-0005-0000-0000-00004B5A0000}"/>
    <cellStyle name="20% - Accent6 2 2 2 3 2 2 2" xfId="12399" xr:uid="{00000000-0005-0000-0000-00004C5A0000}"/>
    <cellStyle name="20% - Accent6 2 2 2 3 2 2 2 2" xfId="25558" xr:uid="{00000000-0005-0000-0000-00004D5A0000}"/>
    <cellStyle name="20% - Accent6 2 2 2 3 2 2 2 2 2" xfId="62896" xr:uid="{00000000-0005-0000-0000-00004E5A0000}"/>
    <cellStyle name="20% - Accent6 2 2 2 3 2 2 2 3" xfId="49737" xr:uid="{00000000-0005-0000-0000-00004F5A0000}"/>
    <cellStyle name="20% - Accent6 2 2 2 3 2 2 3" xfId="20835" xr:uid="{00000000-0005-0000-0000-0000505A0000}"/>
    <cellStyle name="20% - Accent6 2 2 2 3 2 2 3 2" xfId="58173" xr:uid="{00000000-0005-0000-0000-0000515A0000}"/>
    <cellStyle name="20% - Accent6 2 2 2 3 2 2 4" xfId="33854" xr:uid="{00000000-0005-0000-0000-0000525A0000}"/>
    <cellStyle name="20% - Accent6 2 2 2 3 2 2 5" xfId="45014" xr:uid="{00000000-0005-0000-0000-0000535A0000}"/>
    <cellStyle name="20% - Accent6 2 2 2 3 2 3" xfId="10039" xr:uid="{00000000-0005-0000-0000-0000545A0000}"/>
    <cellStyle name="20% - Accent6 2 2 2 3 2 3 2" xfId="23198" xr:uid="{00000000-0005-0000-0000-0000555A0000}"/>
    <cellStyle name="20% - Accent6 2 2 2 3 2 3 2 2" xfId="60536" xr:uid="{00000000-0005-0000-0000-0000565A0000}"/>
    <cellStyle name="20% - Accent6 2 2 2 3 2 3 3" xfId="36566" xr:uid="{00000000-0005-0000-0000-0000575A0000}"/>
    <cellStyle name="20% - Accent6 2 2 2 3 2 3 4" xfId="47377" xr:uid="{00000000-0005-0000-0000-0000585A0000}"/>
    <cellStyle name="20% - Accent6 2 2 2 3 2 4" xfId="5316" xr:uid="{00000000-0005-0000-0000-0000595A0000}"/>
    <cellStyle name="20% - Accent6 2 2 2 3 2 4 2" xfId="18475" xr:uid="{00000000-0005-0000-0000-00005A5A0000}"/>
    <cellStyle name="20% - Accent6 2 2 2 3 2 4 2 2" xfId="55813" xr:uid="{00000000-0005-0000-0000-00005B5A0000}"/>
    <cellStyle name="20% - Accent6 2 2 2 3 2 4 3" xfId="31142" xr:uid="{00000000-0005-0000-0000-00005C5A0000}"/>
    <cellStyle name="20% - Accent6 2 2 2 3 2 4 4" xfId="42654" xr:uid="{00000000-0005-0000-0000-00005D5A0000}"/>
    <cellStyle name="20% - Accent6 2 2 2 3 2 5" xfId="14763" xr:uid="{00000000-0005-0000-0000-00005E5A0000}"/>
    <cellStyle name="20% - Accent6 2 2 2 3 2 5 2" xfId="52101" xr:uid="{00000000-0005-0000-0000-00005F5A0000}"/>
    <cellStyle name="20% - Accent6 2 2 2 3 2 6" xfId="28260" xr:uid="{00000000-0005-0000-0000-0000605A0000}"/>
    <cellStyle name="20% - Accent6 2 2 2 3 2 7" xfId="38940" xr:uid="{00000000-0005-0000-0000-0000615A0000}"/>
    <cellStyle name="20% - Accent6 2 2 2 3 3" xfId="2951" xr:uid="{00000000-0005-0000-0000-0000625A0000}"/>
    <cellStyle name="20% - Accent6 2 2 2 3 3 2" xfId="11219" xr:uid="{00000000-0005-0000-0000-0000635A0000}"/>
    <cellStyle name="20% - Accent6 2 2 2 3 3 2 2" xfId="24378" xr:uid="{00000000-0005-0000-0000-0000645A0000}"/>
    <cellStyle name="20% - Accent6 2 2 2 3 3 2 2 2" xfId="61716" xr:uid="{00000000-0005-0000-0000-0000655A0000}"/>
    <cellStyle name="20% - Accent6 2 2 2 3 3 2 3" xfId="48557" xr:uid="{00000000-0005-0000-0000-0000665A0000}"/>
    <cellStyle name="20% - Accent6 2 2 2 3 3 3" xfId="6496" xr:uid="{00000000-0005-0000-0000-0000675A0000}"/>
    <cellStyle name="20% - Accent6 2 2 2 3 3 3 2" xfId="19655" xr:uid="{00000000-0005-0000-0000-0000685A0000}"/>
    <cellStyle name="20% - Accent6 2 2 2 3 3 3 2 2" xfId="56993" xr:uid="{00000000-0005-0000-0000-0000695A0000}"/>
    <cellStyle name="20% - Accent6 2 2 2 3 3 3 3" xfId="43834" xr:uid="{00000000-0005-0000-0000-00006A5A0000}"/>
    <cellStyle name="20% - Accent6 2 2 2 3 3 4" xfId="16112" xr:uid="{00000000-0005-0000-0000-00006B5A0000}"/>
    <cellStyle name="20% - Accent6 2 2 2 3 3 4 2" xfId="53450" xr:uid="{00000000-0005-0000-0000-00006C5A0000}"/>
    <cellStyle name="20% - Accent6 2 2 2 3 3 5" xfId="32505" xr:uid="{00000000-0005-0000-0000-00006D5A0000}"/>
    <cellStyle name="20% - Accent6 2 2 2 3 3 6" xfId="40289" xr:uid="{00000000-0005-0000-0000-00006E5A0000}"/>
    <cellStyle name="20% - Accent6 2 2 2 3 4" xfId="8859" xr:uid="{00000000-0005-0000-0000-00006F5A0000}"/>
    <cellStyle name="20% - Accent6 2 2 2 3 4 2" xfId="22018" xr:uid="{00000000-0005-0000-0000-0000705A0000}"/>
    <cellStyle name="20% - Accent6 2 2 2 3 4 2 2" xfId="59356" xr:uid="{00000000-0005-0000-0000-0000715A0000}"/>
    <cellStyle name="20% - Accent6 2 2 2 3 4 3" xfId="35217" xr:uid="{00000000-0005-0000-0000-0000725A0000}"/>
    <cellStyle name="20% - Accent6 2 2 2 3 4 4" xfId="46197" xr:uid="{00000000-0005-0000-0000-0000735A0000}"/>
    <cellStyle name="20% - Accent6 2 2 2 3 5" xfId="4136" xr:uid="{00000000-0005-0000-0000-0000745A0000}"/>
    <cellStyle name="20% - Accent6 2 2 2 3 5 2" xfId="17295" xr:uid="{00000000-0005-0000-0000-0000755A0000}"/>
    <cellStyle name="20% - Accent6 2 2 2 3 5 2 2" xfId="54633" xr:uid="{00000000-0005-0000-0000-0000765A0000}"/>
    <cellStyle name="20% - Accent6 2 2 2 3 5 3" xfId="29793" xr:uid="{00000000-0005-0000-0000-0000775A0000}"/>
    <cellStyle name="20% - Accent6 2 2 2 3 5 4" xfId="41474" xr:uid="{00000000-0005-0000-0000-0000785A0000}"/>
    <cellStyle name="20% - Accent6 2 2 2 3 6" xfId="13583" xr:uid="{00000000-0005-0000-0000-0000795A0000}"/>
    <cellStyle name="20% - Accent6 2 2 2 3 6 2" xfId="50921" xr:uid="{00000000-0005-0000-0000-00007A5A0000}"/>
    <cellStyle name="20% - Accent6 2 2 2 3 7" xfId="26911" xr:uid="{00000000-0005-0000-0000-00007B5A0000}"/>
    <cellStyle name="20% - Accent6 2 2 2 3 8" xfId="37760" xr:uid="{00000000-0005-0000-0000-00007C5A0000}"/>
    <cellStyle name="20% - Accent6 2 2 2 4" xfId="841" xr:uid="{00000000-0005-0000-0000-00007D5A0000}"/>
    <cellStyle name="20% - Accent6 2 2 2 4 2" xfId="2023" xr:uid="{00000000-0005-0000-0000-00007E5A0000}"/>
    <cellStyle name="20% - Accent6 2 2 2 4 2 2" xfId="8097" xr:uid="{00000000-0005-0000-0000-00007F5A0000}"/>
    <cellStyle name="20% - Accent6 2 2 2 4 2 2 2" xfId="12820" xr:uid="{00000000-0005-0000-0000-0000805A0000}"/>
    <cellStyle name="20% - Accent6 2 2 2 4 2 2 2 2" xfId="25979" xr:uid="{00000000-0005-0000-0000-0000815A0000}"/>
    <cellStyle name="20% - Accent6 2 2 2 4 2 2 2 2 2" xfId="63317" xr:uid="{00000000-0005-0000-0000-0000825A0000}"/>
    <cellStyle name="20% - Accent6 2 2 2 4 2 2 2 3" xfId="50158" xr:uid="{00000000-0005-0000-0000-0000835A0000}"/>
    <cellStyle name="20% - Accent6 2 2 2 4 2 2 3" xfId="21256" xr:uid="{00000000-0005-0000-0000-0000845A0000}"/>
    <cellStyle name="20% - Accent6 2 2 2 4 2 2 3 2" xfId="58594" xr:uid="{00000000-0005-0000-0000-0000855A0000}"/>
    <cellStyle name="20% - Accent6 2 2 2 4 2 2 4" xfId="34275" xr:uid="{00000000-0005-0000-0000-0000865A0000}"/>
    <cellStyle name="20% - Accent6 2 2 2 4 2 2 5" xfId="45435" xr:uid="{00000000-0005-0000-0000-0000875A0000}"/>
    <cellStyle name="20% - Accent6 2 2 2 4 2 3" xfId="10460" xr:uid="{00000000-0005-0000-0000-0000885A0000}"/>
    <cellStyle name="20% - Accent6 2 2 2 4 2 3 2" xfId="23619" xr:uid="{00000000-0005-0000-0000-0000895A0000}"/>
    <cellStyle name="20% - Accent6 2 2 2 4 2 3 2 2" xfId="60957" xr:uid="{00000000-0005-0000-0000-00008A5A0000}"/>
    <cellStyle name="20% - Accent6 2 2 2 4 2 3 3" xfId="36987" xr:uid="{00000000-0005-0000-0000-00008B5A0000}"/>
    <cellStyle name="20% - Accent6 2 2 2 4 2 3 4" xfId="47798" xr:uid="{00000000-0005-0000-0000-00008C5A0000}"/>
    <cellStyle name="20% - Accent6 2 2 2 4 2 4" xfId="5737" xr:uid="{00000000-0005-0000-0000-00008D5A0000}"/>
    <cellStyle name="20% - Accent6 2 2 2 4 2 4 2" xfId="18896" xr:uid="{00000000-0005-0000-0000-00008E5A0000}"/>
    <cellStyle name="20% - Accent6 2 2 2 4 2 4 2 2" xfId="56234" xr:uid="{00000000-0005-0000-0000-00008F5A0000}"/>
    <cellStyle name="20% - Accent6 2 2 2 4 2 4 3" xfId="31563" xr:uid="{00000000-0005-0000-0000-0000905A0000}"/>
    <cellStyle name="20% - Accent6 2 2 2 4 2 4 4" xfId="43075" xr:uid="{00000000-0005-0000-0000-0000915A0000}"/>
    <cellStyle name="20% - Accent6 2 2 2 4 2 5" xfId="15184" xr:uid="{00000000-0005-0000-0000-0000925A0000}"/>
    <cellStyle name="20% - Accent6 2 2 2 4 2 5 2" xfId="52522" xr:uid="{00000000-0005-0000-0000-0000935A0000}"/>
    <cellStyle name="20% - Accent6 2 2 2 4 2 6" xfId="28681" xr:uid="{00000000-0005-0000-0000-0000945A0000}"/>
    <cellStyle name="20% - Accent6 2 2 2 4 2 7" xfId="39361" xr:uid="{00000000-0005-0000-0000-0000955A0000}"/>
    <cellStyle name="20% - Accent6 2 2 2 4 3" xfId="3372" xr:uid="{00000000-0005-0000-0000-0000965A0000}"/>
    <cellStyle name="20% - Accent6 2 2 2 4 3 2" xfId="11640" xr:uid="{00000000-0005-0000-0000-0000975A0000}"/>
    <cellStyle name="20% - Accent6 2 2 2 4 3 2 2" xfId="24799" xr:uid="{00000000-0005-0000-0000-0000985A0000}"/>
    <cellStyle name="20% - Accent6 2 2 2 4 3 2 2 2" xfId="62137" xr:uid="{00000000-0005-0000-0000-0000995A0000}"/>
    <cellStyle name="20% - Accent6 2 2 2 4 3 2 3" xfId="48978" xr:uid="{00000000-0005-0000-0000-00009A5A0000}"/>
    <cellStyle name="20% - Accent6 2 2 2 4 3 3" xfId="6917" xr:uid="{00000000-0005-0000-0000-00009B5A0000}"/>
    <cellStyle name="20% - Accent6 2 2 2 4 3 3 2" xfId="20076" xr:uid="{00000000-0005-0000-0000-00009C5A0000}"/>
    <cellStyle name="20% - Accent6 2 2 2 4 3 3 2 2" xfId="57414" xr:uid="{00000000-0005-0000-0000-00009D5A0000}"/>
    <cellStyle name="20% - Accent6 2 2 2 4 3 3 3" xfId="44255" xr:uid="{00000000-0005-0000-0000-00009E5A0000}"/>
    <cellStyle name="20% - Accent6 2 2 2 4 3 4" xfId="16533" xr:uid="{00000000-0005-0000-0000-00009F5A0000}"/>
    <cellStyle name="20% - Accent6 2 2 2 4 3 4 2" xfId="53871" xr:uid="{00000000-0005-0000-0000-0000A05A0000}"/>
    <cellStyle name="20% - Accent6 2 2 2 4 3 5" xfId="32926" xr:uid="{00000000-0005-0000-0000-0000A15A0000}"/>
    <cellStyle name="20% - Accent6 2 2 2 4 3 6" xfId="40710" xr:uid="{00000000-0005-0000-0000-0000A25A0000}"/>
    <cellStyle name="20% - Accent6 2 2 2 4 4" xfId="9280" xr:uid="{00000000-0005-0000-0000-0000A35A0000}"/>
    <cellStyle name="20% - Accent6 2 2 2 4 4 2" xfId="22439" xr:uid="{00000000-0005-0000-0000-0000A45A0000}"/>
    <cellStyle name="20% - Accent6 2 2 2 4 4 2 2" xfId="59777" xr:uid="{00000000-0005-0000-0000-0000A55A0000}"/>
    <cellStyle name="20% - Accent6 2 2 2 4 4 3" xfId="35638" xr:uid="{00000000-0005-0000-0000-0000A65A0000}"/>
    <cellStyle name="20% - Accent6 2 2 2 4 4 4" xfId="46618" xr:uid="{00000000-0005-0000-0000-0000A75A0000}"/>
    <cellStyle name="20% - Accent6 2 2 2 4 5" xfId="4557" xr:uid="{00000000-0005-0000-0000-0000A85A0000}"/>
    <cellStyle name="20% - Accent6 2 2 2 4 5 2" xfId="17716" xr:uid="{00000000-0005-0000-0000-0000A95A0000}"/>
    <cellStyle name="20% - Accent6 2 2 2 4 5 2 2" xfId="55054" xr:uid="{00000000-0005-0000-0000-0000AA5A0000}"/>
    <cellStyle name="20% - Accent6 2 2 2 4 5 3" xfId="30214" xr:uid="{00000000-0005-0000-0000-0000AB5A0000}"/>
    <cellStyle name="20% - Accent6 2 2 2 4 5 4" xfId="41895" xr:uid="{00000000-0005-0000-0000-0000AC5A0000}"/>
    <cellStyle name="20% - Accent6 2 2 2 4 6" xfId="14004" xr:uid="{00000000-0005-0000-0000-0000AD5A0000}"/>
    <cellStyle name="20% - Accent6 2 2 2 4 6 2" xfId="51342" xr:uid="{00000000-0005-0000-0000-0000AE5A0000}"/>
    <cellStyle name="20% - Accent6 2 2 2 4 7" xfId="27332" xr:uid="{00000000-0005-0000-0000-0000AF5A0000}"/>
    <cellStyle name="20% - Accent6 2 2 2 4 8" xfId="38181" xr:uid="{00000000-0005-0000-0000-0000B05A0000}"/>
    <cellStyle name="20% - Accent6 2 2 2 5" xfId="1010" xr:uid="{00000000-0005-0000-0000-0000B15A0000}"/>
    <cellStyle name="20% - Accent6 2 2 2 5 2" xfId="2192" xr:uid="{00000000-0005-0000-0000-0000B25A0000}"/>
    <cellStyle name="20% - Accent6 2 2 2 5 2 2" xfId="8266" xr:uid="{00000000-0005-0000-0000-0000B35A0000}"/>
    <cellStyle name="20% - Accent6 2 2 2 5 2 2 2" xfId="12989" xr:uid="{00000000-0005-0000-0000-0000B45A0000}"/>
    <cellStyle name="20% - Accent6 2 2 2 5 2 2 2 2" xfId="26148" xr:uid="{00000000-0005-0000-0000-0000B55A0000}"/>
    <cellStyle name="20% - Accent6 2 2 2 5 2 2 2 2 2" xfId="63486" xr:uid="{00000000-0005-0000-0000-0000B65A0000}"/>
    <cellStyle name="20% - Accent6 2 2 2 5 2 2 2 3" xfId="50327" xr:uid="{00000000-0005-0000-0000-0000B75A0000}"/>
    <cellStyle name="20% - Accent6 2 2 2 5 2 2 3" xfId="21425" xr:uid="{00000000-0005-0000-0000-0000B85A0000}"/>
    <cellStyle name="20% - Accent6 2 2 2 5 2 2 3 2" xfId="58763" xr:uid="{00000000-0005-0000-0000-0000B95A0000}"/>
    <cellStyle name="20% - Accent6 2 2 2 5 2 2 4" xfId="34444" xr:uid="{00000000-0005-0000-0000-0000BA5A0000}"/>
    <cellStyle name="20% - Accent6 2 2 2 5 2 2 5" xfId="45604" xr:uid="{00000000-0005-0000-0000-0000BB5A0000}"/>
    <cellStyle name="20% - Accent6 2 2 2 5 2 3" xfId="10629" xr:uid="{00000000-0005-0000-0000-0000BC5A0000}"/>
    <cellStyle name="20% - Accent6 2 2 2 5 2 3 2" xfId="23788" xr:uid="{00000000-0005-0000-0000-0000BD5A0000}"/>
    <cellStyle name="20% - Accent6 2 2 2 5 2 3 2 2" xfId="61126" xr:uid="{00000000-0005-0000-0000-0000BE5A0000}"/>
    <cellStyle name="20% - Accent6 2 2 2 5 2 3 3" xfId="37156" xr:uid="{00000000-0005-0000-0000-0000BF5A0000}"/>
    <cellStyle name="20% - Accent6 2 2 2 5 2 3 4" xfId="47967" xr:uid="{00000000-0005-0000-0000-0000C05A0000}"/>
    <cellStyle name="20% - Accent6 2 2 2 5 2 4" xfId="5906" xr:uid="{00000000-0005-0000-0000-0000C15A0000}"/>
    <cellStyle name="20% - Accent6 2 2 2 5 2 4 2" xfId="19065" xr:uid="{00000000-0005-0000-0000-0000C25A0000}"/>
    <cellStyle name="20% - Accent6 2 2 2 5 2 4 2 2" xfId="56403" xr:uid="{00000000-0005-0000-0000-0000C35A0000}"/>
    <cellStyle name="20% - Accent6 2 2 2 5 2 4 3" xfId="31732" xr:uid="{00000000-0005-0000-0000-0000C45A0000}"/>
    <cellStyle name="20% - Accent6 2 2 2 5 2 4 4" xfId="43244" xr:uid="{00000000-0005-0000-0000-0000C55A0000}"/>
    <cellStyle name="20% - Accent6 2 2 2 5 2 5" xfId="15353" xr:uid="{00000000-0005-0000-0000-0000C65A0000}"/>
    <cellStyle name="20% - Accent6 2 2 2 5 2 5 2" xfId="52691" xr:uid="{00000000-0005-0000-0000-0000C75A0000}"/>
    <cellStyle name="20% - Accent6 2 2 2 5 2 6" xfId="28850" xr:uid="{00000000-0005-0000-0000-0000C85A0000}"/>
    <cellStyle name="20% - Accent6 2 2 2 5 2 7" xfId="39530" xr:uid="{00000000-0005-0000-0000-0000C95A0000}"/>
    <cellStyle name="20% - Accent6 2 2 2 5 3" xfId="3541" xr:uid="{00000000-0005-0000-0000-0000CA5A0000}"/>
    <cellStyle name="20% - Accent6 2 2 2 5 3 2" xfId="11809" xr:uid="{00000000-0005-0000-0000-0000CB5A0000}"/>
    <cellStyle name="20% - Accent6 2 2 2 5 3 2 2" xfId="24968" xr:uid="{00000000-0005-0000-0000-0000CC5A0000}"/>
    <cellStyle name="20% - Accent6 2 2 2 5 3 2 2 2" xfId="62306" xr:uid="{00000000-0005-0000-0000-0000CD5A0000}"/>
    <cellStyle name="20% - Accent6 2 2 2 5 3 2 3" xfId="49147" xr:uid="{00000000-0005-0000-0000-0000CE5A0000}"/>
    <cellStyle name="20% - Accent6 2 2 2 5 3 3" xfId="7086" xr:uid="{00000000-0005-0000-0000-0000CF5A0000}"/>
    <cellStyle name="20% - Accent6 2 2 2 5 3 3 2" xfId="20245" xr:uid="{00000000-0005-0000-0000-0000D05A0000}"/>
    <cellStyle name="20% - Accent6 2 2 2 5 3 3 2 2" xfId="57583" xr:uid="{00000000-0005-0000-0000-0000D15A0000}"/>
    <cellStyle name="20% - Accent6 2 2 2 5 3 3 3" xfId="44424" xr:uid="{00000000-0005-0000-0000-0000D25A0000}"/>
    <cellStyle name="20% - Accent6 2 2 2 5 3 4" xfId="16702" xr:uid="{00000000-0005-0000-0000-0000D35A0000}"/>
    <cellStyle name="20% - Accent6 2 2 2 5 3 4 2" xfId="54040" xr:uid="{00000000-0005-0000-0000-0000D45A0000}"/>
    <cellStyle name="20% - Accent6 2 2 2 5 3 5" xfId="33095" xr:uid="{00000000-0005-0000-0000-0000D55A0000}"/>
    <cellStyle name="20% - Accent6 2 2 2 5 3 6" xfId="40879" xr:uid="{00000000-0005-0000-0000-0000D65A0000}"/>
    <cellStyle name="20% - Accent6 2 2 2 5 4" xfId="9449" xr:uid="{00000000-0005-0000-0000-0000D75A0000}"/>
    <cellStyle name="20% - Accent6 2 2 2 5 4 2" xfId="22608" xr:uid="{00000000-0005-0000-0000-0000D85A0000}"/>
    <cellStyle name="20% - Accent6 2 2 2 5 4 2 2" xfId="59946" xr:uid="{00000000-0005-0000-0000-0000D95A0000}"/>
    <cellStyle name="20% - Accent6 2 2 2 5 4 3" xfId="35807" xr:uid="{00000000-0005-0000-0000-0000DA5A0000}"/>
    <cellStyle name="20% - Accent6 2 2 2 5 4 4" xfId="46787" xr:uid="{00000000-0005-0000-0000-0000DB5A0000}"/>
    <cellStyle name="20% - Accent6 2 2 2 5 5" xfId="4726" xr:uid="{00000000-0005-0000-0000-0000DC5A0000}"/>
    <cellStyle name="20% - Accent6 2 2 2 5 5 2" xfId="17885" xr:uid="{00000000-0005-0000-0000-0000DD5A0000}"/>
    <cellStyle name="20% - Accent6 2 2 2 5 5 2 2" xfId="55223" xr:uid="{00000000-0005-0000-0000-0000DE5A0000}"/>
    <cellStyle name="20% - Accent6 2 2 2 5 5 3" xfId="30383" xr:uid="{00000000-0005-0000-0000-0000DF5A0000}"/>
    <cellStyle name="20% - Accent6 2 2 2 5 5 4" xfId="42064" xr:uid="{00000000-0005-0000-0000-0000E05A0000}"/>
    <cellStyle name="20% - Accent6 2 2 2 5 6" xfId="14173" xr:uid="{00000000-0005-0000-0000-0000E15A0000}"/>
    <cellStyle name="20% - Accent6 2 2 2 5 6 2" xfId="51511" xr:uid="{00000000-0005-0000-0000-0000E25A0000}"/>
    <cellStyle name="20% - Accent6 2 2 2 5 7" xfId="27501" xr:uid="{00000000-0005-0000-0000-0000E35A0000}"/>
    <cellStyle name="20% - Accent6 2 2 2 5 8" xfId="38350" xr:uid="{00000000-0005-0000-0000-0000E45A0000}"/>
    <cellStyle name="20% - Accent6 2 2 2 6" xfId="1181" xr:uid="{00000000-0005-0000-0000-0000E55A0000}"/>
    <cellStyle name="20% - Accent6 2 2 2 6 2" xfId="2361" xr:uid="{00000000-0005-0000-0000-0000E65A0000}"/>
    <cellStyle name="20% - Accent6 2 2 2 6 2 2" xfId="8435" xr:uid="{00000000-0005-0000-0000-0000E75A0000}"/>
    <cellStyle name="20% - Accent6 2 2 2 6 2 2 2" xfId="13158" xr:uid="{00000000-0005-0000-0000-0000E85A0000}"/>
    <cellStyle name="20% - Accent6 2 2 2 6 2 2 2 2" xfId="26317" xr:uid="{00000000-0005-0000-0000-0000E95A0000}"/>
    <cellStyle name="20% - Accent6 2 2 2 6 2 2 2 2 2" xfId="63655" xr:uid="{00000000-0005-0000-0000-0000EA5A0000}"/>
    <cellStyle name="20% - Accent6 2 2 2 6 2 2 2 3" xfId="50496" xr:uid="{00000000-0005-0000-0000-0000EB5A0000}"/>
    <cellStyle name="20% - Accent6 2 2 2 6 2 2 3" xfId="21594" xr:uid="{00000000-0005-0000-0000-0000EC5A0000}"/>
    <cellStyle name="20% - Accent6 2 2 2 6 2 2 3 2" xfId="58932" xr:uid="{00000000-0005-0000-0000-0000ED5A0000}"/>
    <cellStyle name="20% - Accent6 2 2 2 6 2 2 4" xfId="34613" xr:uid="{00000000-0005-0000-0000-0000EE5A0000}"/>
    <cellStyle name="20% - Accent6 2 2 2 6 2 2 5" xfId="45773" xr:uid="{00000000-0005-0000-0000-0000EF5A0000}"/>
    <cellStyle name="20% - Accent6 2 2 2 6 2 3" xfId="10798" xr:uid="{00000000-0005-0000-0000-0000F05A0000}"/>
    <cellStyle name="20% - Accent6 2 2 2 6 2 3 2" xfId="23957" xr:uid="{00000000-0005-0000-0000-0000F15A0000}"/>
    <cellStyle name="20% - Accent6 2 2 2 6 2 3 2 2" xfId="61295" xr:uid="{00000000-0005-0000-0000-0000F25A0000}"/>
    <cellStyle name="20% - Accent6 2 2 2 6 2 3 3" xfId="37325" xr:uid="{00000000-0005-0000-0000-0000F35A0000}"/>
    <cellStyle name="20% - Accent6 2 2 2 6 2 3 4" xfId="48136" xr:uid="{00000000-0005-0000-0000-0000F45A0000}"/>
    <cellStyle name="20% - Accent6 2 2 2 6 2 4" xfId="6075" xr:uid="{00000000-0005-0000-0000-0000F55A0000}"/>
    <cellStyle name="20% - Accent6 2 2 2 6 2 4 2" xfId="19234" xr:uid="{00000000-0005-0000-0000-0000F65A0000}"/>
    <cellStyle name="20% - Accent6 2 2 2 6 2 4 2 2" xfId="56572" xr:uid="{00000000-0005-0000-0000-0000F75A0000}"/>
    <cellStyle name="20% - Accent6 2 2 2 6 2 4 3" xfId="31901" xr:uid="{00000000-0005-0000-0000-0000F85A0000}"/>
    <cellStyle name="20% - Accent6 2 2 2 6 2 4 4" xfId="43413" xr:uid="{00000000-0005-0000-0000-0000F95A0000}"/>
    <cellStyle name="20% - Accent6 2 2 2 6 2 5" xfId="15522" xr:uid="{00000000-0005-0000-0000-0000FA5A0000}"/>
    <cellStyle name="20% - Accent6 2 2 2 6 2 5 2" xfId="52860" xr:uid="{00000000-0005-0000-0000-0000FB5A0000}"/>
    <cellStyle name="20% - Accent6 2 2 2 6 2 6" xfId="29019" xr:uid="{00000000-0005-0000-0000-0000FC5A0000}"/>
    <cellStyle name="20% - Accent6 2 2 2 6 2 7" xfId="39699" xr:uid="{00000000-0005-0000-0000-0000FD5A0000}"/>
    <cellStyle name="20% - Accent6 2 2 2 6 3" xfId="3710" xr:uid="{00000000-0005-0000-0000-0000FE5A0000}"/>
    <cellStyle name="20% - Accent6 2 2 2 6 3 2" xfId="11978" xr:uid="{00000000-0005-0000-0000-0000FF5A0000}"/>
    <cellStyle name="20% - Accent6 2 2 2 6 3 2 2" xfId="25137" xr:uid="{00000000-0005-0000-0000-0000005B0000}"/>
    <cellStyle name="20% - Accent6 2 2 2 6 3 2 2 2" xfId="62475" xr:uid="{00000000-0005-0000-0000-0000015B0000}"/>
    <cellStyle name="20% - Accent6 2 2 2 6 3 2 3" xfId="49316" xr:uid="{00000000-0005-0000-0000-0000025B0000}"/>
    <cellStyle name="20% - Accent6 2 2 2 6 3 3" xfId="7255" xr:uid="{00000000-0005-0000-0000-0000035B0000}"/>
    <cellStyle name="20% - Accent6 2 2 2 6 3 3 2" xfId="20414" xr:uid="{00000000-0005-0000-0000-0000045B0000}"/>
    <cellStyle name="20% - Accent6 2 2 2 6 3 3 2 2" xfId="57752" xr:uid="{00000000-0005-0000-0000-0000055B0000}"/>
    <cellStyle name="20% - Accent6 2 2 2 6 3 3 3" xfId="44593" xr:uid="{00000000-0005-0000-0000-0000065B0000}"/>
    <cellStyle name="20% - Accent6 2 2 2 6 3 4" xfId="16871" xr:uid="{00000000-0005-0000-0000-0000075B0000}"/>
    <cellStyle name="20% - Accent6 2 2 2 6 3 4 2" xfId="54209" xr:uid="{00000000-0005-0000-0000-0000085B0000}"/>
    <cellStyle name="20% - Accent6 2 2 2 6 3 5" xfId="33264" xr:uid="{00000000-0005-0000-0000-0000095B0000}"/>
    <cellStyle name="20% - Accent6 2 2 2 6 3 6" xfId="41048" xr:uid="{00000000-0005-0000-0000-00000A5B0000}"/>
    <cellStyle name="20% - Accent6 2 2 2 6 4" xfId="9618" xr:uid="{00000000-0005-0000-0000-00000B5B0000}"/>
    <cellStyle name="20% - Accent6 2 2 2 6 4 2" xfId="22777" xr:uid="{00000000-0005-0000-0000-00000C5B0000}"/>
    <cellStyle name="20% - Accent6 2 2 2 6 4 2 2" xfId="60115" xr:uid="{00000000-0005-0000-0000-00000D5B0000}"/>
    <cellStyle name="20% - Accent6 2 2 2 6 4 3" xfId="35976" xr:uid="{00000000-0005-0000-0000-00000E5B0000}"/>
    <cellStyle name="20% - Accent6 2 2 2 6 4 4" xfId="46956" xr:uid="{00000000-0005-0000-0000-00000F5B0000}"/>
    <cellStyle name="20% - Accent6 2 2 2 6 5" xfId="4895" xr:uid="{00000000-0005-0000-0000-0000105B0000}"/>
    <cellStyle name="20% - Accent6 2 2 2 6 5 2" xfId="18054" xr:uid="{00000000-0005-0000-0000-0000115B0000}"/>
    <cellStyle name="20% - Accent6 2 2 2 6 5 2 2" xfId="55392" xr:uid="{00000000-0005-0000-0000-0000125B0000}"/>
    <cellStyle name="20% - Accent6 2 2 2 6 5 3" xfId="30552" xr:uid="{00000000-0005-0000-0000-0000135B0000}"/>
    <cellStyle name="20% - Accent6 2 2 2 6 5 4" xfId="42233" xr:uid="{00000000-0005-0000-0000-0000145B0000}"/>
    <cellStyle name="20% - Accent6 2 2 2 6 6" xfId="14342" xr:uid="{00000000-0005-0000-0000-0000155B0000}"/>
    <cellStyle name="20% - Accent6 2 2 2 6 6 2" xfId="51680" xr:uid="{00000000-0005-0000-0000-0000165B0000}"/>
    <cellStyle name="20% - Accent6 2 2 2 6 7" xfId="27670" xr:uid="{00000000-0005-0000-0000-0000175B0000}"/>
    <cellStyle name="20% - Accent6 2 2 2 6 8" xfId="38519" xr:uid="{00000000-0005-0000-0000-0000185B0000}"/>
    <cellStyle name="20% - Accent6 2 2 2 7" xfId="1405" xr:uid="{00000000-0005-0000-0000-0000195B0000}"/>
    <cellStyle name="20% - Accent6 2 2 2 7 2" xfId="2754" xr:uid="{00000000-0005-0000-0000-00001A5B0000}"/>
    <cellStyle name="20% - Accent6 2 2 2 7 2 2" xfId="12202" xr:uid="{00000000-0005-0000-0000-00001B5B0000}"/>
    <cellStyle name="20% - Accent6 2 2 2 7 2 2 2" xfId="25361" xr:uid="{00000000-0005-0000-0000-00001C5B0000}"/>
    <cellStyle name="20% - Accent6 2 2 2 7 2 2 2 2" xfId="62699" xr:uid="{00000000-0005-0000-0000-00001D5B0000}"/>
    <cellStyle name="20% - Accent6 2 2 2 7 2 2 3" xfId="33657" xr:uid="{00000000-0005-0000-0000-00001E5B0000}"/>
    <cellStyle name="20% - Accent6 2 2 2 7 2 2 4" xfId="49540" xr:uid="{00000000-0005-0000-0000-00001F5B0000}"/>
    <cellStyle name="20% - Accent6 2 2 2 7 2 3" xfId="7479" xr:uid="{00000000-0005-0000-0000-0000205B0000}"/>
    <cellStyle name="20% - Accent6 2 2 2 7 2 3 2" xfId="20638" xr:uid="{00000000-0005-0000-0000-0000215B0000}"/>
    <cellStyle name="20% - Accent6 2 2 2 7 2 3 2 2" xfId="57976" xr:uid="{00000000-0005-0000-0000-0000225B0000}"/>
    <cellStyle name="20% - Accent6 2 2 2 7 2 3 3" xfId="36369" xr:uid="{00000000-0005-0000-0000-0000235B0000}"/>
    <cellStyle name="20% - Accent6 2 2 2 7 2 3 4" xfId="44817" xr:uid="{00000000-0005-0000-0000-0000245B0000}"/>
    <cellStyle name="20% - Accent6 2 2 2 7 2 4" xfId="15915" xr:uid="{00000000-0005-0000-0000-0000255B0000}"/>
    <cellStyle name="20% - Accent6 2 2 2 7 2 4 2" xfId="30945" xr:uid="{00000000-0005-0000-0000-0000265B0000}"/>
    <cellStyle name="20% - Accent6 2 2 2 7 2 4 3" xfId="53253" xr:uid="{00000000-0005-0000-0000-0000275B0000}"/>
    <cellStyle name="20% - Accent6 2 2 2 7 2 5" xfId="28063" xr:uid="{00000000-0005-0000-0000-0000285B0000}"/>
    <cellStyle name="20% - Accent6 2 2 2 7 2 6" xfId="40092" xr:uid="{00000000-0005-0000-0000-0000295B0000}"/>
    <cellStyle name="20% - Accent6 2 2 2 7 3" xfId="9842" xr:uid="{00000000-0005-0000-0000-00002A5B0000}"/>
    <cellStyle name="20% - Accent6 2 2 2 7 3 2" xfId="23001" xr:uid="{00000000-0005-0000-0000-00002B5B0000}"/>
    <cellStyle name="20% - Accent6 2 2 2 7 3 2 2" xfId="60339" xr:uid="{00000000-0005-0000-0000-00002C5B0000}"/>
    <cellStyle name="20% - Accent6 2 2 2 7 3 3" xfId="32308" xr:uid="{00000000-0005-0000-0000-00002D5B0000}"/>
    <cellStyle name="20% - Accent6 2 2 2 7 3 4" xfId="47180" xr:uid="{00000000-0005-0000-0000-00002E5B0000}"/>
    <cellStyle name="20% - Accent6 2 2 2 7 4" xfId="5119" xr:uid="{00000000-0005-0000-0000-00002F5B0000}"/>
    <cellStyle name="20% - Accent6 2 2 2 7 4 2" xfId="18278" xr:uid="{00000000-0005-0000-0000-0000305B0000}"/>
    <cellStyle name="20% - Accent6 2 2 2 7 4 2 2" xfId="55616" xr:uid="{00000000-0005-0000-0000-0000315B0000}"/>
    <cellStyle name="20% - Accent6 2 2 2 7 4 3" xfId="35020" xr:uid="{00000000-0005-0000-0000-0000325B0000}"/>
    <cellStyle name="20% - Accent6 2 2 2 7 4 4" xfId="42457" xr:uid="{00000000-0005-0000-0000-0000335B0000}"/>
    <cellStyle name="20% - Accent6 2 2 2 7 5" xfId="14566" xr:uid="{00000000-0005-0000-0000-0000345B0000}"/>
    <cellStyle name="20% - Accent6 2 2 2 7 5 2" xfId="29596" xr:uid="{00000000-0005-0000-0000-0000355B0000}"/>
    <cellStyle name="20% - Accent6 2 2 2 7 5 3" xfId="51904" xr:uid="{00000000-0005-0000-0000-0000365B0000}"/>
    <cellStyle name="20% - Accent6 2 2 2 7 6" xfId="26714" xr:uid="{00000000-0005-0000-0000-0000375B0000}"/>
    <cellStyle name="20% - Accent6 2 2 2 7 7" xfId="38743" xr:uid="{00000000-0005-0000-0000-0000385B0000}"/>
    <cellStyle name="20% - Accent6 2 2 2 8" xfId="2530" xr:uid="{00000000-0005-0000-0000-0000395B0000}"/>
    <cellStyle name="20% - Accent6 2 2 2 8 2" xfId="11022" xr:uid="{00000000-0005-0000-0000-00003A5B0000}"/>
    <cellStyle name="20% - Accent6 2 2 2 8 2 2" xfId="24181" xr:uid="{00000000-0005-0000-0000-00003B5B0000}"/>
    <cellStyle name="20% - Accent6 2 2 2 8 2 2 2" xfId="61519" xr:uid="{00000000-0005-0000-0000-00003C5B0000}"/>
    <cellStyle name="20% - Accent6 2 2 2 8 2 3" xfId="33433" xr:uid="{00000000-0005-0000-0000-00003D5B0000}"/>
    <cellStyle name="20% - Accent6 2 2 2 8 2 4" xfId="48360" xr:uid="{00000000-0005-0000-0000-00003E5B0000}"/>
    <cellStyle name="20% - Accent6 2 2 2 8 3" xfId="6299" xr:uid="{00000000-0005-0000-0000-00003F5B0000}"/>
    <cellStyle name="20% - Accent6 2 2 2 8 3 2" xfId="19458" xr:uid="{00000000-0005-0000-0000-0000405B0000}"/>
    <cellStyle name="20% - Accent6 2 2 2 8 3 2 2" xfId="56796" xr:uid="{00000000-0005-0000-0000-0000415B0000}"/>
    <cellStyle name="20% - Accent6 2 2 2 8 3 3" xfId="36145" xr:uid="{00000000-0005-0000-0000-0000425B0000}"/>
    <cellStyle name="20% - Accent6 2 2 2 8 3 4" xfId="43637" xr:uid="{00000000-0005-0000-0000-0000435B0000}"/>
    <cellStyle name="20% - Accent6 2 2 2 8 4" xfId="15691" xr:uid="{00000000-0005-0000-0000-0000445B0000}"/>
    <cellStyle name="20% - Accent6 2 2 2 8 4 2" xfId="30721" xr:uid="{00000000-0005-0000-0000-0000455B0000}"/>
    <cellStyle name="20% - Accent6 2 2 2 8 4 3" xfId="53029" xr:uid="{00000000-0005-0000-0000-0000465B0000}"/>
    <cellStyle name="20% - Accent6 2 2 2 8 5" xfId="27839" xr:uid="{00000000-0005-0000-0000-0000475B0000}"/>
    <cellStyle name="20% - Accent6 2 2 2 8 6" xfId="39868" xr:uid="{00000000-0005-0000-0000-0000485B0000}"/>
    <cellStyle name="20% - Accent6 2 2 2 9" xfId="8662" xr:uid="{00000000-0005-0000-0000-0000495B0000}"/>
    <cellStyle name="20% - Accent6 2 2 2 9 2" xfId="21821" xr:uid="{00000000-0005-0000-0000-00004A5B0000}"/>
    <cellStyle name="20% - Accent6 2 2 2 9 2 2" xfId="59159" xr:uid="{00000000-0005-0000-0000-00004B5B0000}"/>
    <cellStyle name="20% - Accent6 2 2 2 9 3" xfId="29372" xr:uid="{00000000-0005-0000-0000-00004C5B0000}"/>
    <cellStyle name="20% - Accent6 2 2 2 9 4" xfId="46000" xr:uid="{00000000-0005-0000-0000-00004D5B0000}"/>
    <cellStyle name="20% - Accent6 2 2 3" xfId="532" xr:uid="{00000000-0005-0000-0000-00004E5B0000}"/>
    <cellStyle name="20% - Accent6 2 2 3 2" xfId="1714" xr:uid="{00000000-0005-0000-0000-00004F5B0000}"/>
    <cellStyle name="20% - Accent6 2 2 3 2 2" xfId="7788" xr:uid="{00000000-0005-0000-0000-0000505B0000}"/>
    <cellStyle name="20% - Accent6 2 2 3 2 2 2" xfId="12511" xr:uid="{00000000-0005-0000-0000-0000515B0000}"/>
    <cellStyle name="20% - Accent6 2 2 3 2 2 2 2" xfId="25670" xr:uid="{00000000-0005-0000-0000-0000525B0000}"/>
    <cellStyle name="20% - Accent6 2 2 3 2 2 2 2 2" xfId="63008" xr:uid="{00000000-0005-0000-0000-0000535B0000}"/>
    <cellStyle name="20% - Accent6 2 2 3 2 2 2 3" xfId="49849" xr:uid="{00000000-0005-0000-0000-0000545B0000}"/>
    <cellStyle name="20% - Accent6 2 2 3 2 2 3" xfId="20947" xr:uid="{00000000-0005-0000-0000-0000555B0000}"/>
    <cellStyle name="20% - Accent6 2 2 3 2 2 3 2" xfId="58285" xr:uid="{00000000-0005-0000-0000-0000565B0000}"/>
    <cellStyle name="20% - Accent6 2 2 3 2 2 4" xfId="33966" xr:uid="{00000000-0005-0000-0000-0000575B0000}"/>
    <cellStyle name="20% - Accent6 2 2 3 2 2 5" xfId="45126" xr:uid="{00000000-0005-0000-0000-0000585B0000}"/>
    <cellStyle name="20% - Accent6 2 2 3 2 3" xfId="10151" xr:uid="{00000000-0005-0000-0000-0000595B0000}"/>
    <cellStyle name="20% - Accent6 2 2 3 2 3 2" xfId="23310" xr:uid="{00000000-0005-0000-0000-00005A5B0000}"/>
    <cellStyle name="20% - Accent6 2 2 3 2 3 2 2" xfId="60648" xr:uid="{00000000-0005-0000-0000-00005B5B0000}"/>
    <cellStyle name="20% - Accent6 2 2 3 2 3 3" xfId="36678" xr:uid="{00000000-0005-0000-0000-00005C5B0000}"/>
    <cellStyle name="20% - Accent6 2 2 3 2 3 4" xfId="47489" xr:uid="{00000000-0005-0000-0000-00005D5B0000}"/>
    <cellStyle name="20% - Accent6 2 2 3 2 4" xfId="5428" xr:uid="{00000000-0005-0000-0000-00005E5B0000}"/>
    <cellStyle name="20% - Accent6 2 2 3 2 4 2" xfId="18587" xr:uid="{00000000-0005-0000-0000-00005F5B0000}"/>
    <cellStyle name="20% - Accent6 2 2 3 2 4 2 2" xfId="55925" xr:uid="{00000000-0005-0000-0000-0000605B0000}"/>
    <cellStyle name="20% - Accent6 2 2 3 2 4 3" xfId="31254" xr:uid="{00000000-0005-0000-0000-0000615B0000}"/>
    <cellStyle name="20% - Accent6 2 2 3 2 4 4" xfId="42766" xr:uid="{00000000-0005-0000-0000-0000625B0000}"/>
    <cellStyle name="20% - Accent6 2 2 3 2 5" xfId="14875" xr:uid="{00000000-0005-0000-0000-0000635B0000}"/>
    <cellStyle name="20% - Accent6 2 2 3 2 5 2" xfId="52213" xr:uid="{00000000-0005-0000-0000-0000645B0000}"/>
    <cellStyle name="20% - Accent6 2 2 3 2 6" xfId="28372" xr:uid="{00000000-0005-0000-0000-0000655B0000}"/>
    <cellStyle name="20% - Accent6 2 2 3 2 7" xfId="39052" xr:uid="{00000000-0005-0000-0000-0000665B0000}"/>
    <cellStyle name="20% - Accent6 2 2 3 3" xfId="3063" xr:uid="{00000000-0005-0000-0000-0000675B0000}"/>
    <cellStyle name="20% - Accent6 2 2 3 3 2" xfId="11331" xr:uid="{00000000-0005-0000-0000-0000685B0000}"/>
    <cellStyle name="20% - Accent6 2 2 3 3 2 2" xfId="24490" xr:uid="{00000000-0005-0000-0000-0000695B0000}"/>
    <cellStyle name="20% - Accent6 2 2 3 3 2 2 2" xfId="61828" xr:uid="{00000000-0005-0000-0000-00006A5B0000}"/>
    <cellStyle name="20% - Accent6 2 2 3 3 2 3" xfId="48669" xr:uid="{00000000-0005-0000-0000-00006B5B0000}"/>
    <cellStyle name="20% - Accent6 2 2 3 3 3" xfId="6608" xr:uid="{00000000-0005-0000-0000-00006C5B0000}"/>
    <cellStyle name="20% - Accent6 2 2 3 3 3 2" xfId="19767" xr:uid="{00000000-0005-0000-0000-00006D5B0000}"/>
    <cellStyle name="20% - Accent6 2 2 3 3 3 2 2" xfId="57105" xr:uid="{00000000-0005-0000-0000-00006E5B0000}"/>
    <cellStyle name="20% - Accent6 2 2 3 3 3 3" xfId="43946" xr:uid="{00000000-0005-0000-0000-00006F5B0000}"/>
    <cellStyle name="20% - Accent6 2 2 3 3 4" xfId="16224" xr:uid="{00000000-0005-0000-0000-0000705B0000}"/>
    <cellStyle name="20% - Accent6 2 2 3 3 4 2" xfId="53562" xr:uid="{00000000-0005-0000-0000-0000715B0000}"/>
    <cellStyle name="20% - Accent6 2 2 3 3 5" xfId="32617" xr:uid="{00000000-0005-0000-0000-0000725B0000}"/>
    <cellStyle name="20% - Accent6 2 2 3 3 6" xfId="40401" xr:uid="{00000000-0005-0000-0000-0000735B0000}"/>
    <cellStyle name="20% - Accent6 2 2 3 4" xfId="8971" xr:uid="{00000000-0005-0000-0000-0000745B0000}"/>
    <cellStyle name="20% - Accent6 2 2 3 4 2" xfId="22130" xr:uid="{00000000-0005-0000-0000-0000755B0000}"/>
    <cellStyle name="20% - Accent6 2 2 3 4 2 2" xfId="59468" xr:uid="{00000000-0005-0000-0000-0000765B0000}"/>
    <cellStyle name="20% - Accent6 2 2 3 4 3" xfId="35329" xr:uid="{00000000-0005-0000-0000-0000775B0000}"/>
    <cellStyle name="20% - Accent6 2 2 3 4 4" xfId="46309" xr:uid="{00000000-0005-0000-0000-0000785B0000}"/>
    <cellStyle name="20% - Accent6 2 2 3 5" xfId="4248" xr:uid="{00000000-0005-0000-0000-0000795B0000}"/>
    <cellStyle name="20% - Accent6 2 2 3 5 2" xfId="17407" xr:uid="{00000000-0005-0000-0000-00007A5B0000}"/>
    <cellStyle name="20% - Accent6 2 2 3 5 2 2" xfId="54745" xr:uid="{00000000-0005-0000-0000-00007B5B0000}"/>
    <cellStyle name="20% - Accent6 2 2 3 5 3" xfId="29905" xr:uid="{00000000-0005-0000-0000-00007C5B0000}"/>
    <cellStyle name="20% - Accent6 2 2 3 5 4" xfId="41586" xr:uid="{00000000-0005-0000-0000-00007D5B0000}"/>
    <cellStyle name="20% - Accent6 2 2 3 6" xfId="13695" xr:uid="{00000000-0005-0000-0000-00007E5B0000}"/>
    <cellStyle name="20% - Accent6 2 2 3 6 2" xfId="51033" xr:uid="{00000000-0005-0000-0000-00007F5B0000}"/>
    <cellStyle name="20% - Accent6 2 2 3 7" xfId="27023" xr:uid="{00000000-0005-0000-0000-0000805B0000}"/>
    <cellStyle name="20% - Accent6 2 2 3 8" xfId="37872" xr:uid="{00000000-0005-0000-0000-0000815B0000}"/>
    <cellStyle name="20% - Accent6 2 2 4" xfId="335" xr:uid="{00000000-0005-0000-0000-0000825B0000}"/>
    <cellStyle name="20% - Accent6 2 2 4 2" xfId="1517" xr:uid="{00000000-0005-0000-0000-0000835B0000}"/>
    <cellStyle name="20% - Accent6 2 2 4 2 2" xfId="7591" xr:uid="{00000000-0005-0000-0000-0000845B0000}"/>
    <cellStyle name="20% - Accent6 2 2 4 2 2 2" xfId="12314" xr:uid="{00000000-0005-0000-0000-0000855B0000}"/>
    <cellStyle name="20% - Accent6 2 2 4 2 2 2 2" xfId="25473" xr:uid="{00000000-0005-0000-0000-0000865B0000}"/>
    <cellStyle name="20% - Accent6 2 2 4 2 2 2 2 2" xfId="62811" xr:uid="{00000000-0005-0000-0000-0000875B0000}"/>
    <cellStyle name="20% - Accent6 2 2 4 2 2 2 3" xfId="49652" xr:uid="{00000000-0005-0000-0000-0000885B0000}"/>
    <cellStyle name="20% - Accent6 2 2 4 2 2 3" xfId="20750" xr:uid="{00000000-0005-0000-0000-0000895B0000}"/>
    <cellStyle name="20% - Accent6 2 2 4 2 2 3 2" xfId="58088" xr:uid="{00000000-0005-0000-0000-00008A5B0000}"/>
    <cellStyle name="20% - Accent6 2 2 4 2 2 4" xfId="33769" xr:uid="{00000000-0005-0000-0000-00008B5B0000}"/>
    <cellStyle name="20% - Accent6 2 2 4 2 2 5" xfId="44929" xr:uid="{00000000-0005-0000-0000-00008C5B0000}"/>
    <cellStyle name="20% - Accent6 2 2 4 2 3" xfId="9954" xr:uid="{00000000-0005-0000-0000-00008D5B0000}"/>
    <cellStyle name="20% - Accent6 2 2 4 2 3 2" xfId="23113" xr:uid="{00000000-0005-0000-0000-00008E5B0000}"/>
    <cellStyle name="20% - Accent6 2 2 4 2 3 2 2" xfId="60451" xr:uid="{00000000-0005-0000-0000-00008F5B0000}"/>
    <cellStyle name="20% - Accent6 2 2 4 2 3 3" xfId="36481" xr:uid="{00000000-0005-0000-0000-0000905B0000}"/>
    <cellStyle name="20% - Accent6 2 2 4 2 3 4" xfId="47292" xr:uid="{00000000-0005-0000-0000-0000915B0000}"/>
    <cellStyle name="20% - Accent6 2 2 4 2 4" xfId="5231" xr:uid="{00000000-0005-0000-0000-0000925B0000}"/>
    <cellStyle name="20% - Accent6 2 2 4 2 4 2" xfId="18390" xr:uid="{00000000-0005-0000-0000-0000935B0000}"/>
    <cellStyle name="20% - Accent6 2 2 4 2 4 2 2" xfId="55728" xr:uid="{00000000-0005-0000-0000-0000945B0000}"/>
    <cellStyle name="20% - Accent6 2 2 4 2 4 3" xfId="31057" xr:uid="{00000000-0005-0000-0000-0000955B0000}"/>
    <cellStyle name="20% - Accent6 2 2 4 2 4 4" xfId="42569" xr:uid="{00000000-0005-0000-0000-0000965B0000}"/>
    <cellStyle name="20% - Accent6 2 2 4 2 5" xfId="14678" xr:uid="{00000000-0005-0000-0000-0000975B0000}"/>
    <cellStyle name="20% - Accent6 2 2 4 2 5 2" xfId="52016" xr:uid="{00000000-0005-0000-0000-0000985B0000}"/>
    <cellStyle name="20% - Accent6 2 2 4 2 6" xfId="28175" xr:uid="{00000000-0005-0000-0000-0000995B0000}"/>
    <cellStyle name="20% - Accent6 2 2 4 2 7" xfId="38855" xr:uid="{00000000-0005-0000-0000-00009A5B0000}"/>
    <cellStyle name="20% - Accent6 2 2 4 3" xfId="2866" xr:uid="{00000000-0005-0000-0000-00009B5B0000}"/>
    <cellStyle name="20% - Accent6 2 2 4 3 2" xfId="11134" xr:uid="{00000000-0005-0000-0000-00009C5B0000}"/>
    <cellStyle name="20% - Accent6 2 2 4 3 2 2" xfId="24293" xr:uid="{00000000-0005-0000-0000-00009D5B0000}"/>
    <cellStyle name="20% - Accent6 2 2 4 3 2 2 2" xfId="61631" xr:uid="{00000000-0005-0000-0000-00009E5B0000}"/>
    <cellStyle name="20% - Accent6 2 2 4 3 2 3" xfId="48472" xr:uid="{00000000-0005-0000-0000-00009F5B0000}"/>
    <cellStyle name="20% - Accent6 2 2 4 3 3" xfId="6411" xr:uid="{00000000-0005-0000-0000-0000A05B0000}"/>
    <cellStyle name="20% - Accent6 2 2 4 3 3 2" xfId="19570" xr:uid="{00000000-0005-0000-0000-0000A15B0000}"/>
    <cellStyle name="20% - Accent6 2 2 4 3 3 2 2" xfId="56908" xr:uid="{00000000-0005-0000-0000-0000A25B0000}"/>
    <cellStyle name="20% - Accent6 2 2 4 3 3 3" xfId="43749" xr:uid="{00000000-0005-0000-0000-0000A35B0000}"/>
    <cellStyle name="20% - Accent6 2 2 4 3 4" xfId="16027" xr:uid="{00000000-0005-0000-0000-0000A45B0000}"/>
    <cellStyle name="20% - Accent6 2 2 4 3 4 2" xfId="53365" xr:uid="{00000000-0005-0000-0000-0000A55B0000}"/>
    <cellStyle name="20% - Accent6 2 2 4 3 5" xfId="32420" xr:uid="{00000000-0005-0000-0000-0000A65B0000}"/>
    <cellStyle name="20% - Accent6 2 2 4 3 6" xfId="40204" xr:uid="{00000000-0005-0000-0000-0000A75B0000}"/>
    <cellStyle name="20% - Accent6 2 2 4 4" xfId="8774" xr:uid="{00000000-0005-0000-0000-0000A85B0000}"/>
    <cellStyle name="20% - Accent6 2 2 4 4 2" xfId="21933" xr:uid="{00000000-0005-0000-0000-0000A95B0000}"/>
    <cellStyle name="20% - Accent6 2 2 4 4 2 2" xfId="59271" xr:uid="{00000000-0005-0000-0000-0000AA5B0000}"/>
    <cellStyle name="20% - Accent6 2 2 4 4 3" xfId="35132" xr:uid="{00000000-0005-0000-0000-0000AB5B0000}"/>
    <cellStyle name="20% - Accent6 2 2 4 4 4" xfId="46112" xr:uid="{00000000-0005-0000-0000-0000AC5B0000}"/>
    <cellStyle name="20% - Accent6 2 2 4 5" xfId="4051" xr:uid="{00000000-0005-0000-0000-0000AD5B0000}"/>
    <cellStyle name="20% - Accent6 2 2 4 5 2" xfId="17210" xr:uid="{00000000-0005-0000-0000-0000AE5B0000}"/>
    <cellStyle name="20% - Accent6 2 2 4 5 2 2" xfId="54548" xr:uid="{00000000-0005-0000-0000-0000AF5B0000}"/>
    <cellStyle name="20% - Accent6 2 2 4 5 3" xfId="29708" xr:uid="{00000000-0005-0000-0000-0000B05B0000}"/>
    <cellStyle name="20% - Accent6 2 2 4 5 4" xfId="41389" xr:uid="{00000000-0005-0000-0000-0000B15B0000}"/>
    <cellStyle name="20% - Accent6 2 2 4 6" xfId="13498" xr:uid="{00000000-0005-0000-0000-0000B25B0000}"/>
    <cellStyle name="20% - Accent6 2 2 4 6 2" xfId="50836" xr:uid="{00000000-0005-0000-0000-0000B35B0000}"/>
    <cellStyle name="20% - Accent6 2 2 4 7" xfId="26826" xr:uid="{00000000-0005-0000-0000-0000B45B0000}"/>
    <cellStyle name="20% - Accent6 2 2 4 8" xfId="37675" xr:uid="{00000000-0005-0000-0000-0000B55B0000}"/>
    <cellStyle name="20% - Accent6 2 2 5" xfId="756" xr:uid="{00000000-0005-0000-0000-0000B65B0000}"/>
    <cellStyle name="20% - Accent6 2 2 5 2" xfId="1938" xr:uid="{00000000-0005-0000-0000-0000B75B0000}"/>
    <cellStyle name="20% - Accent6 2 2 5 2 2" xfId="8012" xr:uid="{00000000-0005-0000-0000-0000B85B0000}"/>
    <cellStyle name="20% - Accent6 2 2 5 2 2 2" xfId="12735" xr:uid="{00000000-0005-0000-0000-0000B95B0000}"/>
    <cellStyle name="20% - Accent6 2 2 5 2 2 2 2" xfId="25894" xr:uid="{00000000-0005-0000-0000-0000BA5B0000}"/>
    <cellStyle name="20% - Accent6 2 2 5 2 2 2 2 2" xfId="63232" xr:uid="{00000000-0005-0000-0000-0000BB5B0000}"/>
    <cellStyle name="20% - Accent6 2 2 5 2 2 2 3" xfId="50073" xr:uid="{00000000-0005-0000-0000-0000BC5B0000}"/>
    <cellStyle name="20% - Accent6 2 2 5 2 2 3" xfId="21171" xr:uid="{00000000-0005-0000-0000-0000BD5B0000}"/>
    <cellStyle name="20% - Accent6 2 2 5 2 2 3 2" xfId="58509" xr:uid="{00000000-0005-0000-0000-0000BE5B0000}"/>
    <cellStyle name="20% - Accent6 2 2 5 2 2 4" xfId="34190" xr:uid="{00000000-0005-0000-0000-0000BF5B0000}"/>
    <cellStyle name="20% - Accent6 2 2 5 2 2 5" xfId="45350" xr:uid="{00000000-0005-0000-0000-0000C05B0000}"/>
    <cellStyle name="20% - Accent6 2 2 5 2 3" xfId="10375" xr:uid="{00000000-0005-0000-0000-0000C15B0000}"/>
    <cellStyle name="20% - Accent6 2 2 5 2 3 2" xfId="23534" xr:uid="{00000000-0005-0000-0000-0000C25B0000}"/>
    <cellStyle name="20% - Accent6 2 2 5 2 3 2 2" xfId="60872" xr:uid="{00000000-0005-0000-0000-0000C35B0000}"/>
    <cellStyle name="20% - Accent6 2 2 5 2 3 3" xfId="36902" xr:uid="{00000000-0005-0000-0000-0000C45B0000}"/>
    <cellStyle name="20% - Accent6 2 2 5 2 3 4" xfId="47713" xr:uid="{00000000-0005-0000-0000-0000C55B0000}"/>
    <cellStyle name="20% - Accent6 2 2 5 2 4" xfId="5652" xr:uid="{00000000-0005-0000-0000-0000C65B0000}"/>
    <cellStyle name="20% - Accent6 2 2 5 2 4 2" xfId="18811" xr:uid="{00000000-0005-0000-0000-0000C75B0000}"/>
    <cellStyle name="20% - Accent6 2 2 5 2 4 2 2" xfId="56149" xr:uid="{00000000-0005-0000-0000-0000C85B0000}"/>
    <cellStyle name="20% - Accent6 2 2 5 2 4 3" xfId="31478" xr:uid="{00000000-0005-0000-0000-0000C95B0000}"/>
    <cellStyle name="20% - Accent6 2 2 5 2 4 4" xfId="42990" xr:uid="{00000000-0005-0000-0000-0000CA5B0000}"/>
    <cellStyle name="20% - Accent6 2 2 5 2 5" xfId="15099" xr:uid="{00000000-0005-0000-0000-0000CB5B0000}"/>
    <cellStyle name="20% - Accent6 2 2 5 2 5 2" xfId="52437" xr:uid="{00000000-0005-0000-0000-0000CC5B0000}"/>
    <cellStyle name="20% - Accent6 2 2 5 2 6" xfId="28596" xr:uid="{00000000-0005-0000-0000-0000CD5B0000}"/>
    <cellStyle name="20% - Accent6 2 2 5 2 7" xfId="39276" xr:uid="{00000000-0005-0000-0000-0000CE5B0000}"/>
    <cellStyle name="20% - Accent6 2 2 5 3" xfId="3287" xr:uid="{00000000-0005-0000-0000-0000CF5B0000}"/>
    <cellStyle name="20% - Accent6 2 2 5 3 2" xfId="11555" xr:uid="{00000000-0005-0000-0000-0000D05B0000}"/>
    <cellStyle name="20% - Accent6 2 2 5 3 2 2" xfId="24714" xr:uid="{00000000-0005-0000-0000-0000D15B0000}"/>
    <cellStyle name="20% - Accent6 2 2 5 3 2 2 2" xfId="62052" xr:uid="{00000000-0005-0000-0000-0000D25B0000}"/>
    <cellStyle name="20% - Accent6 2 2 5 3 2 3" xfId="48893" xr:uid="{00000000-0005-0000-0000-0000D35B0000}"/>
    <cellStyle name="20% - Accent6 2 2 5 3 3" xfId="6832" xr:uid="{00000000-0005-0000-0000-0000D45B0000}"/>
    <cellStyle name="20% - Accent6 2 2 5 3 3 2" xfId="19991" xr:uid="{00000000-0005-0000-0000-0000D55B0000}"/>
    <cellStyle name="20% - Accent6 2 2 5 3 3 2 2" xfId="57329" xr:uid="{00000000-0005-0000-0000-0000D65B0000}"/>
    <cellStyle name="20% - Accent6 2 2 5 3 3 3" xfId="44170" xr:uid="{00000000-0005-0000-0000-0000D75B0000}"/>
    <cellStyle name="20% - Accent6 2 2 5 3 4" xfId="16448" xr:uid="{00000000-0005-0000-0000-0000D85B0000}"/>
    <cellStyle name="20% - Accent6 2 2 5 3 4 2" xfId="53786" xr:uid="{00000000-0005-0000-0000-0000D95B0000}"/>
    <cellStyle name="20% - Accent6 2 2 5 3 5" xfId="32841" xr:uid="{00000000-0005-0000-0000-0000DA5B0000}"/>
    <cellStyle name="20% - Accent6 2 2 5 3 6" xfId="40625" xr:uid="{00000000-0005-0000-0000-0000DB5B0000}"/>
    <cellStyle name="20% - Accent6 2 2 5 4" xfId="9195" xr:uid="{00000000-0005-0000-0000-0000DC5B0000}"/>
    <cellStyle name="20% - Accent6 2 2 5 4 2" xfId="22354" xr:uid="{00000000-0005-0000-0000-0000DD5B0000}"/>
    <cellStyle name="20% - Accent6 2 2 5 4 2 2" xfId="59692" xr:uid="{00000000-0005-0000-0000-0000DE5B0000}"/>
    <cellStyle name="20% - Accent6 2 2 5 4 3" xfId="35553" xr:uid="{00000000-0005-0000-0000-0000DF5B0000}"/>
    <cellStyle name="20% - Accent6 2 2 5 4 4" xfId="46533" xr:uid="{00000000-0005-0000-0000-0000E05B0000}"/>
    <cellStyle name="20% - Accent6 2 2 5 5" xfId="4472" xr:uid="{00000000-0005-0000-0000-0000E15B0000}"/>
    <cellStyle name="20% - Accent6 2 2 5 5 2" xfId="17631" xr:uid="{00000000-0005-0000-0000-0000E25B0000}"/>
    <cellStyle name="20% - Accent6 2 2 5 5 2 2" xfId="54969" xr:uid="{00000000-0005-0000-0000-0000E35B0000}"/>
    <cellStyle name="20% - Accent6 2 2 5 5 3" xfId="30129" xr:uid="{00000000-0005-0000-0000-0000E45B0000}"/>
    <cellStyle name="20% - Accent6 2 2 5 5 4" xfId="41810" xr:uid="{00000000-0005-0000-0000-0000E55B0000}"/>
    <cellStyle name="20% - Accent6 2 2 5 6" xfId="13919" xr:uid="{00000000-0005-0000-0000-0000E65B0000}"/>
    <cellStyle name="20% - Accent6 2 2 5 6 2" xfId="51257" xr:uid="{00000000-0005-0000-0000-0000E75B0000}"/>
    <cellStyle name="20% - Accent6 2 2 5 7" xfId="27247" xr:uid="{00000000-0005-0000-0000-0000E85B0000}"/>
    <cellStyle name="20% - Accent6 2 2 5 8" xfId="38096" xr:uid="{00000000-0005-0000-0000-0000E95B0000}"/>
    <cellStyle name="20% - Accent6 2 2 6" xfId="925" xr:uid="{00000000-0005-0000-0000-0000EA5B0000}"/>
    <cellStyle name="20% - Accent6 2 2 6 2" xfId="2107" xr:uid="{00000000-0005-0000-0000-0000EB5B0000}"/>
    <cellStyle name="20% - Accent6 2 2 6 2 2" xfId="8181" xr:uid="{00000000-0005-0000-0000-0000EC5B0000}"/>
    <cellStyle name="20% - Accent6 2 2 6 2 2 2" xfId="12904" xr:uid="{00000000-0005-0000-0000-0000ED5B0000}"/>
    <cellStyle name="20% - Accent6 2 2 6 2 2 2 2" xfId="26063" xr:uid="{00000000-0005-0000-0000-0000EE5B0000}"/>
    <cellStyle name="20% - Accent6 2 2 6 2 2 2 2 2" xfId="63401" xr:uid="{00000000-0005-0000-0000-0000EF5B0000}"/>
    <cellStyle name="20% - Accent6 2 2 6 2 2 2 3" xfId="50242" xr:uid="{00000000-0005-0000-0000-0000F05B0000}"/>
    <cellStyle name="20% - Accent6 2 2 6 2 2 3" xfId="21340" xr:uid="{00000000-0005-0000-0000-0000F15B0000}"/>
    <cellStyle name="20% - Accent6 2 2 6 2 2 3 2" xfId="58678" xr:uid="{00000000-0005-0000-0000-0000F25B0000}"/>
    <cellStyle name="20% - Accent6 2 2 6 2 2 4" xfId="34359" xr:uid="{00000000-0005-0000-0000-0000F35B0000}"/>
    <cellStyle name="20% - Accent6 2 2 6 2 2 5" xfId="45519" xr:uid="{00000000-0005-0000-0000-0000F45B0000}"/>
    <cellStyle name="20% - Accent6 2 2 6 2 3" xfId="10544" xr:uid="{00000000-0005-0000-0000-0000F55B0000}"/>
    <cellStyle name="20% - Accent6 2 2 6 2 3 2" xfId="23703" xr:uid="{00000000-0005-0000-0000-0000F65B0000}"/>
    <cellStyle name="20% - Accent6 2 2 6 2 3 2 2" xfId="61041" xr:uid="{00000000-0005-0000-0000-0000F75B0000}"/>
    <cellStyle name="20% - Accent6 2 2 6 2 3 3" xfId="37071" xr:uid="{00000000-0005-0000-0000-0000F85B0000}"/>
    <cellStyle name="20% - Accent6 2 2 6 2 3 4" xfId="47882" xr:uid="{00000000-0005-0000-0000-0000F95B0000}"/>
    <cellStyle name="20% - Accent6 2 2 6 2 4" xfId="5821" xr:uid="{00000000-0005-0000-0000-0000FA5B0000}"/>
    <cellStyle name="20% - Accent6 2 2 6 2 4 2" xfId="18980" xr:uid="{00000000-0005-0000-0000-0000FB5B0000}"/>
    <cellStyle name="20% - Accent6 2 2 6 2 4 2 2" xfId="56318" xr:uid="{00000000-0005-0000-0000-0000FC5B0000}"/>
    <cellStyle name="20% - Accent6 2 2 6 2 4 3" xfId="31647" xr:uid="{00000000-0005-0000-0000-0000FD5B0000}"/>
    <cellStyle name="20% - Accent6 2 2 6 2 4 4" xfId="43159" xr:uid="{00000000-0005-0000-0000-0000FE5B0000}"/>
    <cellStyle name="20% - Accent6 2 2 6 2 5" xfId="15268" xr:uid="{00000000-0005-0000-0000-0000FF5B0000}"/>
    <cellStyle name="20% - Accent6 2 2 6 2 5 2" xfId="52606" xr:uid="{00000000-0005-0000-0000-0000005C0000}"/>
    <cellStyle name="20% - Accent6 2 2 6 2 6" xfId="28765" xr:uid="{00000000-0005-0000-0000-0000015C0000}"/>
    <cellStyle name="20% - Accent6 2 2 6 2 7" xfId="39445" xr:uid="{00000000-0005-0000-0000-0000025C0000}"/>
    <cellStyle name="20% - Accent6 2 2 6 3" xfId="3456" xr:uid="{00000000-0005-0000-0000-0000035C0000}"/>
    <cellStyle name="20% - Accent6 2 2 6 3 2" xfId="11724" xr:uid="{00000000-0005-0000-0000-0000045C0000}"/>
    <cellStyle name="20% - Accent6 2 2 6 3 2 2" xfId="24883" xr:uid="{00000000-0005-0000-0000-0000055C0000}"/>
    <cellStyle name="20% - Accent6 2 2 6 3 2 2 2" xfId="62221" xr:uid="{00000000-0005-0000-0000-0000065C0000}"/>
    <cellStyle name="20% - Accent6 2 2 6 3 2 3" xfId="49062" xr:uid="{00000000-0005-0000-0000-0000075C0000}"/>
    <cellStyle name="20% - Accent6 2 2 6 3 3" xfId="7001" xr:uid="{00000000-0005-0000-0000-0000085C0000}"/>
    <cellStyle name="20% - Accent6 2 2 6 3 3 2" xfId="20160" xr:uid="{00000000-0005-0000-0000-0000095C0000}"/>
    <cellStyle name="20% - Accent6 2 2 6 3 3 2 2" xfId="57498" xr:uid="{00000000-0005-0000-0000-00000A5C0000}"/>
    <cellStyle name="20% - Accent6 2 2 6 3 3 3" xfId="44339" xr:uid="{00000000-0005-0000-0000-00000B5C0000}"/>
    <cellStyle name="20% - Accent6 2 2 6 3 4" xfId="16617" xr:uid="{00000000-0005-0000-0000-00000C5C0000}"/>
    <cellStyle name="20% - Accent6 2 2 6 3 4 2" xfId="53955" xr:uid="{00000000-0005-0000-0000-00000D5C0000}"/>
    <cellStyle name="20% - Accent6 2 2 6 3 5" xfId="33010" xr:uid="{00000000-0005-0000-0000-00000E5C0000}"/>
    <cellStyle name="20% - Accent6 2 2 6 3 6" xfId="40794" xr:uid="{00000000-0005-0000-0000-00000F5C0000}"/>
    <cellStyle name="20% - Accent6 2 2 6 4" xfId="9364" xr:uid="{00000000-0005-0000-0000-0000105C0000}"/>
    <cellStyle name="20% - Accent6 2 2 6 4 2" xfId="22523" xr:uid="{00000000-0005-0000-0000-0000115C0000}"/>
    <cellStyle name="20% - Accent6 2 2 6 4 2 2" xfId="59861" xr:uid="{00000000-0005-0000-0000-0000125C0000}"/>
    <cellStyle name="20% - Accent6 2 2 6 4 3" xfId="35722" xr:uid="{00000000-0005-0000-0000-0000135C0000}"/>
    <cellStyle name="20% - Accent6 2 2 6 4 4" xfId="46702" xr:uid="{00000000-0005-0000-0000-0000145C0000}"/>
    <cellStyle name="20% - Accent6 2 2 6 5" xfId="4641" xr:uid="{00000000-0005-0000-0000-0000155C0000}"/>
    <cellStyle name="20% - Accent6 2 2 6 5 2" xfId="17800" xr:uid="{00000000-0005-0000-0000-0000165C0000}"/>
    <cellStyle name="20% - Accent6 2 2 6 5 2 2" xfId="55138" xr:uid="{00000000-0005-0000-0000-0000175C0000}"/>
    <cellStyle name="20% - Accent6 2 2 6 5 3" xfId="30298" xr:uid="{00000000-0005-0000-0000-0000185C0000}"/>
    <cellStyle name="20% - Accent6 2 2 6 5 4" xfId="41979" xr:uid="{00000000-0005-0000-0000-0000195C0000}"/>
    <cellStyle name="20% - Accent6 2 2 6 6" xfId="14088" xr:uid="{00000000-0005-0000-0000-00001A5C0000}"/>
    <cellStyle name="20% - Accent6 2 2 6 6 2" xfId="51426" xr:uid="{00000000-0005-0000-0000-00001B5C0000}"/>
    <cellStyle name="20% - Accent6 2 2 6 7" xfId="27416" xr:uid="{00000000-0005-0000-0000-00001C5C0000}"/>
    <cellStyle name="20% - Accent6 2 2 6 8" xfId="38265" xr:uid="{00000000-0005-0000-0000-00001D5C0000}"/>
    <cellStyle name="20% - Accent6 2 2 7" xfId="1096" xr:uid="{00000000-0005-0000-0000-00001E5C0000}"/>
    <cellStyle name="20% - Accent6 2 2 7 2" xfId="2276" xr:uid="{00000000-0005-0000-0000-00001F5C0000}"/>
    <cellStyle name="20% - Accent6 2 2 7 2 2" xfId="8350" xr:uid="{00000000-0005-0000-0000-0000205C0000}"/>
    <cellStyle name="20% - Accent6 2 2 7 2 2 2" xfId="13073" xr:uid="{00000000-0005-0000-0000-0000215C0000}"/>
    <cellStyle name="20% - Accent6 2 2 7 2 2 2 2" xfId="26232" xr:uid="{00000000-0005-0000-0000-0000225C0000}"/>
    <cellStyle name="20% - Accent6 2 2 7 2 2 2 2 2" xfId="63570" xr:uid="{00000000-0005-0000-0000-0000235C0000}"/>
    <cellStyle name="20% - Accent6 2 2 7 2 2 2 3" xfId="50411" xr:uid="{00000000-0005-0000-0000-0000245C0000}"/>
    <cellStyle name="20% - Accent6 2 2 7 2 2 3" xfId="21509" xr:uid="{00000000-0005-0000-0000-0000255C0000}"/>
    <cellStyle name="20% - Accent6 2 2 7 2 2 3 2" xfId="58847" xr:uid="{00000000-0005-0000-0000-0000265C0000}"/>
    <cellStyle name="20% - Accent6 2 2 7 2 2 4" xfId="34528" xr:uid="{00000000-0005-0000-0000-0000275C0000}"/>
    <cellStyle name="20% - Accent6 2 2 7 2 2 5" xfId="45688" xr:uid="{00000000-0005-0000-0000-0000285C0000}"/>
    <cellStyle name="20% - Accent6 2 2 7 2 3" xfId="10713" xr:uid="{00000000-0005-0000-0000-0000295C0000}"/>
    <cellStyle name="20% - Accent6 2 2 7 2 3 2" xfId="23872" xr:uid="{00000000-0005-0000-0000-00002A5C0000}"/>
    <cellStyle name="20% - Accent6 2 2 7 2 3 2 2" xfId="61210" xr:uid="{00000000-0005-0000-0000-00002B5C0000}"/>
    <cellStyle name="20% - Accent6 2 2 7 2 3 3" xfId="37240" xr:uid="{00000000-0005-0000-0000-00002C5C0000}"/>
    <cellStyle name="20% - Accent6 2 2 7 2 3 4" xfId="48051" xr:uid="{00000000-0005-0000-0000-00002D5C0000}"/>
    <cellStyle name="20% - Accent6 2 2 7 2 4" xfId="5990" xr:uid="{00000000-0005-0000-0000-00002E5C0000}"/>
    <cellStyle name="20% - Accent6 2 2 7 2 4 2" xfId="19149" xr:uid="{00000000-0005-0000-0000-00002F5C0000}"/>
    <cellStyle name="20% - Accent6 2 2 7 2 4 2 2" xfId="56487" xr:uid="{00000000-0005-0000-0000-0000305C0000}"/>
    <cellStyle name="20% - Accent6 2 2 7 2 4 3" xfId="31816" xr:uid="{00000000-0005-0000-0000-0000315C0000}"/>
    <cellStyle name="20% - Accent6 2 2 7 2 4 4" xfId="43328" xr:uid="{00000000-0005-0000-0000-0000325C0000}"/>
    <cellStyle name="20% - Accent6 2 2 7 2 5" xfId="15437" xr:uid="{00000000-0005-0000-0000-0000335C0000}"/>
    <cellStyle name="20% - Accent6 2 2 7 2 5 2" xfId="52775" xr:uid="{00000000-0005-0000-0000-0000345C0000}"/>
    <cellStyle name="20% - Accent6 2 2 7 2 6" xfId="28934" xr:uid="{00000000-0005-0000-0000-0000355C0000}"/>
    <cellStyle name="20% - Accent6 2 2 7 2 7" xfId="39614" xr:uid="{00000000-0005-0000-0000-0000365C0000}"/>
    <cellStyle name="20% - Accent6 2 2 7 3" xfId="3625" xr:uid="{00000000-0005-0000-0000-0000375C0000}"/>
    <cellStyle name="20% - Accent6 2 2 7 3 2" xfId="11893" xr:uid="{00000000-0005-0000-0000-0000385C0000}"/>
    <cellStyle name="20% - Accent6 2 2 7 3 2 2" xfId="25052" xr:uid="{00000000-0005-0000-0000-0000395C0000}"/>
    <cellStyle name="20% - Accent6 2 2 7 3 2 2 2" xfId="62390" xr:uid="{00000000-0005-0000-0000-00003A5C0000}"/>
    <cellStyle name="20% - Accent6 2 2 7 3 2 3" xfId="49231" xr:uid="{00000000-0005-0000-0000-00003B5C0000}"/>
    <cellStyle name="20% - Accent6 2 2 7 3 3" xfId="7170" xr:uid="{00000000-0005-0000-0000-00003C5C0000}"/>
    <cellStyle name="20% - Accent6 2 2 7 3 3 2" xfId="20329" xr:uid="{00000000-0005-0000-0000-00003D5C0000}"/>
    <cellStyle name="20% - Accent6 2 2 7 3 3 2 2" xfId="57667" xr:uid="{00000000-0005-0000-0000-00003E5C0000}"/>
    <cellStyle name="20% - Accent6 2 2 7 3 3 3" xfId="44508" xr:uid="{00000000-0005-0000-0000-00003F5C0000}"/>
    <cellStyle name="20% - Accent6 2 2 7 3 4" xfId="16786" xr:uid="{00000000-0005-0000-0000-0000405C0000}"/>
    <cellStyle name="20% - Accent6 2 2 7 3 4 2" xfId="54124" xr:uid="{00000000-0005-0000-0000-0000415C0000}"/>
    <cellStyle name="20% - Accent6 2 2 7 3 5" xfId="33179" xr:uid="{00000000-0005-0000-0000-0000425C0000}"/>
    <cellStyle name="20% - Accent6 2 2 7 3 6" xfId="40963" xr:uid="{00000000-0005-0000-0000-0000435C0000}"/>
    <cellStyle name="20% - Accent6 2 2 7 4" xfId="9533" xr:uid="{00000000-0005-0000-0000-0000445C0000}"/>
    <cellStyle name="20% - Accent6 2 2 7 4 2" xfId="22692" xr:uid="{00000000-0005-0000-0000-0000455C0000}"/>
    <cellStyle name="20% - Accent6 2 2 7 4 2 2" xfId="60030" xr:uid="{00000000-0005-0000-0000-0000465C0000}"/>
    <cellStyle name="20% - Accent6 2 2 7 4 3" xfId="35891" xr:uid="{00000000-0005-0000-0000-0000475C0000}"/>
    <cellStyle name="20% - Accent6 2 2 7 4 4" xfId="46871" xr:uid="{00000000-0005-0000-0000-0000485C0000}"/>
    <cellStyle name="20% - Accent6 2 2 7 5" xfId="4810" xr:uid="{00000000-0005-0000-0000-0000495C0000}"/>
    <cellStyle name="20% - Accent6 2 2 7 5 2" xfId="17969" xr:uid="{00000000-0005-0000-0000-00004A5C0000}"/>
    <cellStyle name="20% - Accent6 2 2 7 5 2 2" xfId="55307" xr:uid="{00000000-0005-0000-0000-00004B5C0000}"/>
    <cellStyle name="20% - Accent6 2 2 7 5 3" xfId="30467" xr:uid="{00000000-0005-0000-0000-00004C5C0000}"/>
    <cellStyle name="20% - Accent6 2 2 7 5 4" xfId="42148" xr:uid="{00000000-0005-0000-0000-00004D5C0000}"/>
    <cellStyle name="20% - Accent6 2 2 7 6" xfId="14257" xr:uid="{00000000-0005-0000-0000-00004E5C0000}"/>
    <cellStyle name="20% - Accent6 2 2 7 6 2" xfId="51595" xr:uid="{00000000-0005-0000-0000-00004F5C0000}"/>
    <cellStyle name="20% - Accent6 2 2 7 7" xfId="27585" xr:uid="{00000000-0005-0000-0000-0000505C0000}"/>
    <cellStyle name="20% - Accent6 2 2 7 8" xfId="38434" xr:uid="{00000000-0005-0000-0000-0000515C0000}"/>
    <cellStyle name="20% - Accent6 2 2 8" xfId="1293" xr:uid="{00000000-0005-0000-0000-0000525C0000}"/>
    <cellStyle name="20% - Accent6 2 2 8 2" xfId="2642" xr:uid="{00000000-0005-0000-0000-0000535C0000}"/>
    <cellStyle name="20% - Accent6 2 2 8 2 2" xfId="12090" xr:uid="{00000000-0005-0000-0000-0000545C0000}"/>
    <cellStyle name="20% - Accent6 2 2 8 2 2 2" xfId="25249" xr:uid="{00000000-0005-0000-0000-0000555C0000}"/>
    <cellStyle name="20% - Accent6 2 2 8 2 2 2 2" xfId="62587" xr:uid="{00000000-0005-0000-0000-0000565C0000}"/>
    <cellStyle name="20% - Accent6 2 2 8 2 2 3" xfId="33545" xr:uid="{00000000-0005-0000-0000-0000575C0000}"/>
    <cellStyle name="20% - Accent6 2 2 8 2 2 4" xfId="49428" xr:uid="{00000000-0005-0000-0000-0000585C0000}"/>
    <cellStyle name="20% - Accent6 2 2 8 2 3" xfId="7367" xr:uid="{00000000-0005-0000-0000-0000595C0000}"/>
    <cellStyle name="20% - Accent6 2 2 8 2 3 2" xfId="20526" xr:uid="{00000000-0005-0000-0000-00005A5C0000}"/>
    <cellStyle name="20% - Accent6 2 2 8 2 3 2 2" xfId="57864" xr:uid="{00000000-0005-0000-0000-00005B5C0000}"/>
    <cellStyle name="20% - Accent6 2 2 8 2 3 3" xfId="36257" xr:uid="{00000000-0005-0000-0000-00005C5C0000}"/>
    <cellStyle name="20% - Accent6 2 2 8 2 3 4" xfId="44705" xr:uid="{00000000-0005-0000-0000-00005D5C0000}"/>
    <cellStyle name="20% - Accent6 2 2 8 2 4" xfId="15803" xr:uid="{00000000-0005-0000-0000-00005E5C0000}"/>
    <cellStyle name="20% - Accent6 2 2 8 2 4 2" xfId="30833" xr:uid="{00000000-0005-0000-0000-00005F5C0000}"/>
    <cellStyle name="20% - Accent6 2 2 8 2 4 3" xfId="53141" xr:uid="{00000000-0005-0000-0000-0000605C0000}"/>
    <cellStyle name="20% - Accent6 2 2 8 2 5" xfId="27951" xr:uid="{00000000-0005-0000-0000-0000615C0000}"/>
    <cellStyle name="20% - Accent6 2 2 8 2 6" xfId="39980" xr:uid="{00000000-0005-0000-0000-0000625C0000}"/>
    <cellStyle name="20% - Accent6 2 2 8 3" xfId="9730" xr:uid="{00000000-0005-0000-0000-0000635C0000}"/>
    <cellStyle name="20% - Accent6 2 2 8 3 2" xfId="22889" xr:uid="{00000000-0005-0000-0000-0000645C0000}"/>
    <cellStyle name="20% - Accent6 2 2 8 3 2 2" xfId="60227" xr:uid="{00000000-0005-0000-0000-0000655C0000}"/>
    <cellStyle name="20% - Accent6 2 2 8 3 3" xfId="32196" xr:uid="{00000000-0005-0000-0000-0000665C0000}"/>
    <cellStyle name="20% - Accent6 2 2 8 3 4" xfId="47068" xr:uid="{00000000-0005-0000-0000-0000675C0000}"/>
    <cellStyle name="20% - Accent6 2 2 8 4" xfId="5007" xr:uid="{00000000-0005-0000-0000-0000685C0000}"/>
    <cellStyle name="20% - Accent6 2 2 8 4 2" xfId="18166" xr:uid="{00000000-0005-0000-0000-0000695C0000}"/>
    <cellStyle name="20% - Accent6 2 2 8 4 2 2" xfId="55504" xr:uid="{00000000-0005-0000-0000-00006A5C0000}"/>
    <cellStyle name="20% - Accent6 2 2 8 4 3" xfId="34908" xr:uid="{00000000-0005-0000-0000-00006B5C0000}"/>
    <cellStyle name="20% - Accent6 2 2 8 4 4" xfId="42345" xr:uid="{00000000-0005-0000-0000-00006C5C0000}"/>
    <cellStyle name="20% - Accent6 2 2 8 5" xfId="14454" xr:uid="{00000000-0005-0000-0000-00006D5C0000}"/>
    <cellStyle name="20% - Accent6 2 2 8 5 2" xfId="29484" xr:uid="{00000000-0005-0000-0000-00006E5C0000}"/>
    <cellStyle name="20% - Accent6 2 2 8 5 3" xfId="51792" xr:uid="{00000000-0005-0000-0000-00006F5C0000}"/>
    <cellStyle name="20% - Accent6 2 2 8 6" xfId="26602" xr:uid="{00000000-0005-0000-0000-0000705C0000}"/>
    <cellStyle name="20% - Accent6 2 2 8 7" xfId="38631" xr:uid="{00000000-0005-0000-0000-0000715C0000}"/>
    <cellStyle name="20% - Accent6 2 2 9" xfId="2445" xr:uid="{00000000-0005-0000-0000-0000725C0000}"/>
    <cellStyle name="20% - Accent6 2 2 9 2" xfId="10910" xr:uid="{00000000-0005-0000-0000-0000735C0000}"/>
    <cellStyle name="20% - Accent6 2 2 9 2 2" xfId="24069" xr:uid="{00000000-0005-0000-0000-0000745C0000}"/>
    <cellStyle name="20% - Accent6 2 2 9 2 2 2" xfId="61407" xr:uid="{00000000-0005-0000-0000-0000755C0000}"/>
    <cellStyle name="20% - Accent6 2 2 9 2 3" xfId="33348" xr:uid="{00000000-0005-0000-0000-0000765C0000}"/>
    <cellStyle name="20% - Accent6 2 2 9 2 4" xfId="48248" xr:uid="{00000000-0005-0000-0000-0000775C0000}"/>
    <cellStyle name="20% - Accent6 2 2 9 3" xfId="6187" xr:uid="{00000000-0005-0000-0000-0000785C0000}"/>
    <cellStyle name="20% - Accent6 2 2 9 3 2" xfId="19346" xr:uid="{00000000-0005-0000-0000-0000795C0000}"/>
    <cellStyle name="20% - Accent6 2 2 9 3 2 2" xfId="56684" xr:uid="{00000000-0005-0000-0000-00007A5C0000}"/>
    <cellStyle name="20% - Accent6 2 2 9 3 3" xfId="36060" xr:uid="{00000000-0005-0000-0000-00007B5C0000}"/>
    <cellStyle name="20% - Accent6 2 2 9 3 4" xfId="43525" xr:uid="{00000000-0005-0000-0000-00007C5C0000}"/>
    <cellStyle name="20% - Accent6 2 2 9 4" xfId="15606" xr:uid="{00000000-0005-0000-0000-00007D5C0000}"/>
    <cellStyle name="20% - Accent6 2 2 9 4 2" xfId="30636" xr:uid="{00000000-0005-0000-0000-00007E5C0000}"/>
    <cellStyle name="20% - Accent6 2 2 9 4 3" xfId="52944" xr:uid="{00000000-0005-0000-0000-00007F5C0000}"/>
    <cellStyle name="20% - Accent6 2 2 9 5" xfId="27754" xr:uid="{00000000-0005-0000-0000-0000805C0000}"/>
    <cellStyle name="20% - Accent6 2 2 9 6" xfId="39783" xr:uid="{00000000-0005-0000-0000-0000815C0000}"/>
    <cellStyle name="20% - Accent6 2 3" xfId="139" xr:uid="{00000000-0005-0000-0000-0000825C0000}"/>
    <cellStyle name="20% - Accent6 2 3 10" xfId="8578" xr:uid="{00000000-0005-0000-0000-0000835C0000}"/>
    <cellStyle name="20% - Accent6 2 3 10 2" xfId="21737" xr:uid="{00000000-0005-0000-0000-0000845C0000}"/>
    <cellStyle name="20% - Accent6 2 3 10 2 2" xfId="59075" xr:uid="{00000000-0005-0000-0000-0000855C0000}"/>
    <cellStyle name="20% - Accent6 2 3 10 3" xfId="29315" xr:uid="{00000000-0005-0000-0000-0000865C0000}"/>
    <cellStyle name="20% - Accent6 2 3 10 4" xfId="45916" xr:uid="{00000000-0005-0000-0000-0000875C0000}"/>
    <cellStyle name="20% - Accent6 2 3 11" xfId="3855" xr:uid="{00000000-0005-0000-0000-0000885C0000}"/>
    <cellStyle name="20% - Accent6 2 3 11 2" xfId="17014" xr:uid="{00000000-0005-0000-0000-0000895C0000}"/>
    <cellStyle name="20% - Accent6 2 3 11 2 2" xfId="54352" xr:uid="{00000000-0005-0000-0000-00008A5C0000}"/>
    <cellStyle name="20% - Accent6 2 3 11 3" xfId="32027" xr:uid="{00000000-0005-0000-0000-00008B5C0000}"/>
    <cellStyle name="20% - Accent6 2 3 11 4" xfId="41193" xr:uid="{00000000-0005-0000-0000-00008C5C0000}"/>
    <cellStyle name="20% - Accent6 2 3 12" xfId="13302" xr:uid="{00000000-0005-0000-0000-00008D5C0000}"/>
    <cellStyle name="20% - Accent6 2 3 12 2" xfId="34739" xr:uid="{00000000-0005-0000-0000-00008E5C0000}"/>
    <cellStyle name="20% - Accent6 2 3 12 3" xfId="50640" xr:uid="{00000000-0005-0000-0000-00008F5C0000}"/>
    <cellStyle name="20% - Accent6 2 3 13" xfId="29146" xr:uid="{00000000-0005-0000-0000-0000905C0000}"/>
    <cellStyle name="20% - Accent6 2 3 14" xfId="26433" xr:uid="{00000000-0005-0000-0000-0000915C0000}"/>
    <cellStyle name="20% - Accent6 2 3 15" xfId="37479" xr:uid="{00000000-0005-0000-0000-0000925C0000}"/>
    <cellStyle name="20% - Accent6 2 3 2" xfId="251" xr:uid="{00000000-0005-0000-0000-0000935C0000}"/>
    <cellStyle name="20% - Accent6 2 3 2 10" xfId="3967" xr:uid="{00000000-0005-0000-0000-0000945C0000}"/>
    <cellStyle name="20% - Accent6 2 3 2 10 2" xfId="17126" xr:uid="{00000000-0005-0000-0000-0000955C0000}"/>
    <cellStyle name="20% - Accent6 2 3 2 10 2 2" xfId="54464" xr:uid="{00000000-0005-0000-0000-0000965C0000}"/>
    <cellStyle name="20% - Accent6 2 3 2 10 3" xfId="32112" xr:uid="{00000000-0005-0000-0000-0000975C0000}"/>
    <cellStyle name="20% - Accent6 2 3 2 10 4" xfId="41305" xr:uid="{00000000-0005-0000-0000-0000985C0000}"/>
    <cellStyle name="20% - Accent6 2 3 2 11" xfId="13414" xr:uid="{00000000-0005-0000-0000-0000995C0000}"/>
    <cellStyle name="20% - Accent6 2 3 2 11 2" xfId="34824" xr:uid="{00000000-0005-0000-0000-00009A5C0000}"/>
    <cellStyle name="20% - Accent6 2 3 2 11 3" xfId="50752" xr:uid="{00000000-0005-0000-0000-00009B5C0000}"/>
    <cellStyle name="20% - Accent6 2 3 2 12" xfId="29231" xr:uid="{00000000-0005-0000-0000-00009C5C0000}"/>
    <cellStyle name="20% - Accent6 2 3 2 13" xfId="26518" xr:uid="{00000000-0005-0000-0000-00009D5C0000}"/>
    <cellStyle name="20% - Accent6 2 3 2 14" xfId="37591" xr:uid="{00000000-0005-0000-0000-00009E5C0000}"/>
    <cellStyle name="20% - Accent6 2 3 2 2" xfId="672" xr:uid="{00000000-0005-0000-0000-00009F5C0000}"/>
    <cellStyle name="20% - Accent6 2 3 2 2 2" xfId="1854" xr:uid="{00000000-0005-0000-0000-0000A05C0000}"/>
    <cellStyle name="20% - Accent6 2 3 2 2 2 2" xfId="7928" xr:uid="{00000000-0005-0000-0000-0000A15C0000}"/>
    <cellStyle name="20% - Accent6 2 3 2 2 2 2 2" xfId="12651" xr:uid="{00000000-0005-0000-0000-0000A25C0000}"/>
    <cellStyle name="20% - Accent6 2 3 2 2 2 2 2 2" xfId="25810" xr:uid="{00000000-0005-0000-0000-0000A35C0000}"/>
    <cellStyle name="20% - Accent6 2 3 2 2 2 2 2 2 2" xfId="63148" xr:uid="{00000000-0005-0000-0000-0000A45C0000}"/>
    <cellStyle name="20% - Accent6 2 3 2 2 2 2 2 3" xfId="49989" xr:uid="{00000000-0005-0000-0000-0000A55C0000}"/>
    <cellStyle name="20% - Accent6 2 3 2 2 2 2 3" xfId="21087" xr:uid="{00000000-0005-0000-0000-0000A65C0000}"/>
    <cellStyle name="20% - Accent6 2 3 2 2 2 2 3 2" xfId="58425" xr:uid="{00000000-0005-0000-0000-0000A75C0000}"/>
    <cellStyle name="20% - Accent6 2 3 2 2 2 2 4" xfId="34106" xr:uid="{00000000-0005-0000-0000-0000A85C0000}"/>
    <cellStyle name="20% - Accent6 2 3 2 2 2 2 5" xfId="45266" xr:uid="{00000000-0005-0000-0000-0000A95C0000}"/>
    <cellStyle name="20% - Accent6 2 3 2 2 2 3" xfId="10291" xr:uid="{00000000-0005-0000-0000-0000AA5C0000}"/>
    <cellStyle name="20% - Accent6 2 3 2 2 2 3 2" xfId="23450" xr:uid="{00000000-0005-0000-0000-0000AB5C0000}"/>
    <cellStyle name="20% - Accent6 2 3 2 2 2 3 2 2" xfId="60788" xr:uid="{00000000-0005-0000-0000-0000AC5C0000}"/>
    <cellStyle name="20% - Accent6 2 3 2 2 2 3 3" xfId="36818" xr:uid="{00000000-0005-0000-0000-0000AD5C0000}"/>
    <cellStyle name="20% - Accent6 2 3 2 2 2 3 4" xfId="47629" xr:uid="{00000000-0005-0000-0000-0000AE5C0000}"/>
    <cellStyle name="20% - Accent6 2 3 2 2 2 4" xfId="5568" xr:uid="{00000000-0005-0000-0000-0000AF5C0000}"/>
    <cellStyle name="20% - Accent6 2 3 2 2 2 4 2" xfId="18727" xr:uid="{00000000-0005-0000-0000-0000B05C0000}"/>
    <cellStyle name="20% - Accent6 2 3 2 2 2 4 2 2" xfId="56065" xr:uid="{00000000-0005-0000-0000-0000B15C0000}"/>
    <cellStyle name="20% - Accent6 2 3 2 2 2 4 3" xfId="31394" xr:uid="{00000000-0005-0000-0000-0000B25C0000}"/>
    <cellStyle name="20% - Accent6 2 3 2 2 2 4 4" xfId="42906" xr:uid="{00000000-0005-0000-0000-0000B35C0000}"/>
    <cellStyle name="20% - Accent6 2 3 2 2 2 5" xfId="15015" xr:uid="{00000000-0005-0000-0000-0000B45C0000}"/>
    <cellStyle name="20% - Accent6 2 3 2 2 2 5 2" xfId="52353" xr:uid="{00000000-0005-0000-0000-0000B55C0000}"/>
    <cellStyle name="20% - Accent6 2 3 2 2 2 6" xfId="28512" xr:uid="{00000000-0005-0000-0000-0000B65C0000}"/>
    <cellStyle name="20% - Accent6 2 3 2 2 2 7" xfId="39192" xr:uid="{00000000-0005-0000-0000-0000B75C0000}"/>
    <cellStyle name="20% - Accent6 2 3 2 2 3" xfId="3203" xr:uid="{00000000-0005-0000-0000-0000B85C0000}"/>
    <cellStyle name="20% - Accent6 2 3 2 2 3 2" xfId="11471" xr:uid="{00000000-0005-0000-0000-0000B95C0000}"/>
    <cellStyle name="20% - Accent6 2 3 2 2 3 2 2" xfId="24630" xr:uid="{00000000-0005-0000-0000-0000BA5C0000}"/>
    <cellStyle name="20% - Accent6 2 3 2 2 3 2 2 2" xfId="61968" xr:uid="{00000000-0005-0000-0000-0000BB5C0000}"/>
    <cellStyle name="20% - Accent6 2 3 2 2 3 2 3" xfId="48809" xr:uid="{00000000-0005-0000-0000-0000BC5C0000}"/>
    <cellStyle name="20% - Accent6 2 3 2 2 3 3" xfId="6748" xr:uid="{00000000-0005-0000-0000-0000BD5C0000}"/>
    <cellStyle name="20% - Accent6 2 3 2 2 3 3 2" xfId="19907" xr:uid="{00000000-0005-0000-0000-0000BE5C0000}"/>
    <cellStyle name="20% - Accent6 2 3 2 2 3 3 2 2" xfId="57245" xr:uid="{00000000-0005-0000-0000-0000BF5C0000}"/>
    <cellStyle name="20% - Accent6 2 3 2 2 3 3 3" xfId="44086" xr:uid="{00000000-0005-0000-0000-0000C05C0000}"/>
    <cellStyle name="20% - Accent6 2 3 2 2 3 4" xfId="16364" xr:uid="{00000000-0005-0000-0000-0000C15C0000}"/>
    <cellStyle name="20% - Accent6 2 3 2 2 3 4 2" xfId="53702" xr:uid="{00000000-0005-0000-0000-0000C25C0000}"/>
    <cellStyle name="20% - Accent6 2 3 2 2 3 5" xfId="32757" xr:uid="{00000000-0005-0000-0000-0000C35C0000}"/>
    <cellStyle name="20% - Accent6 2 3 2 2 3 6" xfId="40541" xr:uid="{00000000-0005-0000-0000-0000C45C0000}"/>
    <cellStyle name="20% - Accent6 2 3 2 2 4" xfId="9111" xr:uid="{00000000-0005-0000-0000-0000C55C0000}"/>
    <cellStyle name="20% - Accent6 2 3 2 2 4 2" xfId="22270" xr:uid="{00000000-0005-0000-0000-0000C65C0000}"/>
    <cellStyle name="20% - Accent6 2 3 2 2 4 2 2" xfId="59608" xr:uid="{00000000-0005-0000-0000-0000C75C0000}"/>
    <cellStyle name="20% - Accent6 2 3 2 2 4 3" xfId="35469" xr:uid="{00000000-0005-0000-0000-0000C85C0000}"/>
    <cellStyle name="20% - Accent6 2 3 2 2 4 4" xfId="46449" xr:uid="{00000000-0005-0000-0000-0000C95C0000}"/>
    <cellStyle name="20% - Accent6 2 3 2 2 5" xfId="4388" xr:uid="{00000000-0005-0000-0000-0000CA5C0000}"/>
    <cellStyle name="20% - Accent6 2 3 2 2 5 2" xfId="17547" xr:uid="{00000000-0005-0000-0000-0000CB5C0000}"/>
    <cellStyle name="20% - Accent6 2 3 2 2 5 2 2" xfId="54885" xr:uid="{00000000-0005-0000-0000-0000CC5C0000}"/>
    <cellStyle name="20% - Accent6 2 3 2 2 5 3" xfId="30045" xr:uid="{00000000-0005-0000-0000-0000CD5C0000}"/>
    <cellStyle name="20% - Accent6 2 3 2 2 5 4" xfId="41726" xr:uid="{00000000-0005-0000-0000-0000CE5C0000}"/>
    <cellStyle name="20% - Accent6 2 3 2 2 6" xfId="13835" xr:uid="{00000000-0005-0000-0000-0000CF5C0000}"/>
    <cellStyle name="20% - Accent6 2 3 2 2 6 2" xfId="51173" xr:uid="{00000000-0005-0000-0000-0000D05C0000}"/>
    <cellStyle name="20% - Accent6 2 3 2 2 7" xfId="27163" xr:uid="{00000000-0005-0000-0000-0000D15C0000}"/>
    <cellStyle name="20% - Accent6 2 3 2 2 8" xfId="38012" xr:uid="{00000000-0005-0000-0000-0000D25C0000}"/>
    <cellStyle name="20% - Accent6 2 3 2 3" xfId="448" xr:uid="{00000000-0005-0000-0000-0000D35C0000}"/>
    <cellStyle name="20% - Accent6 2 3 2 3 2" xfId="1630" xr:uid="{00000000-0005-0000-0000-0000D45C0000}"/>
    <cellStyle name="20% - Accent6 2 3 2 3 2 2" xfId="7704" xr:uid="{00000000-0005-0000-0000-0000D55C0000}"/>
    <cellStyle name="20% - Accent6 2 3 2 3 2 2 2" xfId="12427" xr:uid="{00000000-0005-0000-0000-0000D65C0000}"/>
    <cellStyle name="20% - Accent6 2 3 2 3 2 2 2 2" xfId="25586" xr:uid="{00000000-0005-0000-0000-0000D75C0000}"/>
    <cellStyle name="20% - Accent6 2 3 2 3 2 2 2 2 2" xfId="62924" xr:uid="{00000000-0005-0000-0000-0000D85C0000}"/>
    <cellStyle name="20% - Accent6 2 3 2 3 2 2 2 3" xfId="49765" xr:uid="{00000000-0005-0000-0000-0000D95C0000}"/>
    <cellStyle name="20% - Accent6 2 3 2 3 2 2 3" xfId="20863" xr:uid="{00000000-0005-0000-0000-0000DA5C0000}"/>
    <cellStyle name="20% - Accent6 2 3 2 3 2 2 3 2" xfId="58201" xr:uid="{00000000-0005-0000-0000-0000DB5C0000}"/>
    <cellStyle name="20% - Accent6 2 3 2 3 2 2 4" xfId="33882" xr:uid="{00000000-0005-0000-0000-0000DC5C0000}"/>
    <cellStyle name="20% - Accent6 2 3 2 3 2 2 5" xfId="45042" xr:uid="{00000000-0005-0000-0000-0000DD5C0000}"/>
    <cellStyle name="20% - Accent6 2 3 2 3 2 3" xfId="10067" xr:uid="{00000000-0005-0000-0000-0000DE5C0000}"/>
    <cellStyle name="20% - Accent6 2 3 2 3 2 3 2" xfId="23226" xr:uid="{00000000-0005-0000-0000-0000DF5C0000}"/>
    <cellStyle name="20% - Accent6 2 3 2 3 2 3 2 2" xfId="60564" xr:uid="{00000000-0005-0000-0000-0000E05C0000}"/>
    <cellStyle name="20% - Accent6 2 3 2 3 2 3 3" xfId="36594" xr:uid="{00000000-0005-0000-0000-0000E15C0000}"/>
    <cellStyle name="20% - Accent6 2 3 2 3 2 3 4" xfId="47405" xr:uid="{00000000-0005-0000-0000-0000E25C0000}"/>
    <cellStyle name="20% - Accent6 2 3 2 3 2 4" xfId="5344" xr:uid="{00000000-0005-0000-0000-0000E35C0000}"/>
    <cellStyle name="20% - Accent6 2 3 2 3 2 4 2" xfId="18503" xr:uid="{00000000-0005-0000-0000-0000E45C0000}"/>
    <cellStyle name="20% - Accent6 2 3 2 3 2 4 2 2" xfId="55841" xr:uid="{00000000-0005-0000-0000-0000E55C0000}"/>
    <cellStyle name="20% - Accent6 2 3 2 3 2 4 3" xfId="31170" xr:uid="{00000000-0005-0000-0000-0000E65C0000}"/>
    <cellStyle name="20% - Accent6 2 3 2 3 2 4 4" xfId="42682" xr:uid="{00000000-0005-0000-0000-0000E75C0000}"/>
    <cellStyle name="20% - Accent6 2 3 2 3 2 5" xfId="14791" xr:uid="{00000000-0005-0000-0000-0000E85C0000}"/>
    <cellStyle name="20% - Accent6 2 3 2 3 2 5 2" xfId="52129" xr:uid="{00000000-0005-0000-0000-0000E95C0000}"/>
    <cellStyle name="20% - Accent6 2 3 2 3 2 6" xfId="28288" xr:uid="{00000000-0005-0000-0000-0000EA5C0000}"/>
    <cellStyle name="20% - Accent6 2 3 2 3 2 7" xfId="38968" xr:uid="{00000000-0005-0000-0000-0000EB5C0000}"/>
    <cellStyle name="20% - Accent6 2 3 2 3 3" xfId="2979" xr:uid="{00000000-0005-0000-0000-0000EC5C0000}"/>
    <cellStyle name="20% - Accent6 2 3 2 3 3 2" xfId="11247" xr:uid="{00000000-0005-0000-0000-0000ED5C0000}"/>
    <cellStyle name="20% - Accent6 2 3 2 3 3 2 2" xfId="24406" xr:uid="{00000000-0005-0000-0000-0000EE5C0000}"/>
    <cellStyle name="20% - Accent6 2 3 2 3 3 2 2 2" xfId="61744" xr:uid="{00000000-0005-0000-0000-0000EF5C0000}"/>
    <cellStyle name="20% - Accent6 2 3 2 3 3 2 3" xfId="48585" xr:uid="{00000000-0005-0000-0000-0000F05C0000}"/>
    <cellStyle name="20% - Accent6 2 3 2 3 3 3" xfId="6524" xr:uid="{00000000-0005-0000-0000-0000F15C0000}"/>
    <cellStyle name="20% - Accent6 2 3 2 3 3 3 2" xfId="19683" xr:uid="{00000000-0005-0000-0000-0000F25C0000}"/>
    <cellStyle name="20% - Accent6 2 3 2 3 3 3 2 2" xfId="57021" xr:uid="{00000000-0005-0000-0000-0000F35C0000}"/>
    <cellStyle name="20% - Accent6 2 3 2 3 3 3 3" xfId="43862" xr:uid="{00000000-0005-0000-0000-0000F45C0000}"/>
    <cellStyle name="20% - Accent6 2 3 2 3 3 4" xfId="16140" xr:uid="{00000000-0005-0000-0000-0000F55C0000}"/>
    <cellStyle name="20% - Accent6 2 3 2 3 3 4 2" xfId="53478" xr:uid="{00000000-0005-0000-0000-0000F65C0000}"/>
    <cellStyle name="20% - Accent6 2 3 2 3 3 5" xfId="32533" xr:uid="{00000000-0005-0000-0000-0000F75C0000}"/>
    <cellStyle name="20% - Accent6 2 3 2 3 3 6" xfId="40317" xr:uid="{00000000-0005-0000-0000-0000F85C0000}"/>
    <cellStyle name="20% - Accent6 2 3 2 3 4" xfId="8887" xr:uid="{00000000-0005-0000-0000-0000F95C0000}"/>
    <cellStyle name="20% - Accent6 2 3 2 3 4 2" xfId="22046" xr:uid="{00000000-0005-0000-0000-0000FA5C0000}"/>
    <cellStyle name="20% - Accent6 2 3 2 3 4 2 2" xfId="59384" xr:uid="{00000000-0005-0000-0000-0000FB5C0000}"/>
    <cellStyle name="20% - Accent6 2 3 2 3 4 3" xfId="35245" xr:uid="{00000000-0005-0000-0000-0000FC5C0000}"/>
    <cellStyle name="20% - Accent6 2 3 2 3 4 4" xfId="46225" xr:uid="{00000000-0005-0000-0000-0000FD5C0000}"/>
    <cellStyle name="20% - Accent6 2 3 2 3 5" xfId="4164" xr:uid="{00000000-0005-0000-0000-0000FE5C0000}"/>
    <cellStyle name="20% - Accent6 2 3 2 3 5 2" xfId="17323" xr:uid="{00000000-0005-0000-0000-0000FF5C0000}"/>
    <cellStyle name="20% - Accent6 2 3 2 3 5 2 2" xfId="54661" xr:uid="{00000000-0005-0000-0000-0000005D0000}"/>
    <cellStyle name="20% - Accent6 2 3 2 3 5 3" xfId="29821" xr:uid="{00000000-0005-0000-0000-0000015D0000}"/>
    <cellStyle name="20% - Accent6 2 3 2 3 5 4" xfId="41502" xr:uid="{00000000-0005-0000-0000-0000025D0000}"/>
    <cellStyle name="20% - Accent6 2 3 2 3 6" xfId="13611" xr:uid="{00000000-0005-0000-0000-0000035D0000}"/>
    <cellStyle name="20% - Accent6 2 3 2 3 6 2" xfId="50949" xr:uid="{00000000-0005-0000-0000-0000045D0000}"/>
    <cellStyle name="20% - Accent6 2 3 2 3 7" xfId="26939" xr:uid="{00000000-0005-0000-0000-0000055D0000}"/>
    <cellStyle name="20% - Accent6 2 3 2 3 8" xfId="37788" xr:uid="{00000000-0005-0000-0000-0000065D0000}"/>
    <cellStyle name="20% - Accent6 2 3 2 4" xfId="869" xr:uid="{00000000-0005-0000-0000-0000075D0000}"/>
    <cellStyle name="20% - Accent6 2 3 2 4 2" xfId="2051" xr:uid="{00000000-0005-0000-0000-0000085D0000}"/>
    <cellStyle name="20% - Accent6 2 3 2 4 2 2" xfId="8125" xr:uid="{00000000-0005-0000-0000-0000095D0000}"/>
    <cellStyle name="20% - Accent6 2 3 2 4 2 2 2" xfId="12848" xr:uid="{00000000-0005-0000-0000-00000A5D0000}"/>
    <cellStyle name="20% - Accent6 2 3 2 4 2 2 2 2" xfId="26007" xr:uid="{00000000-0005-0000-0000-00000B5D0000}"/>
    <cellStyle name="20% - Accent6 2 3 2 4 2 2 2 2 2" xfId="63345" xr:uid="{00000000-0005-0000-0000-00000C5D0000}"/>
    <cellStyle name="20% - Accent6 2 3 2 4 2 2 2 3" xfId="50186" xr:uid="{00000000-0005-0000-0000-00000D5D0000}"/>
    <cellStyle name="20% - Accent6 2 3 2 4 2 2 3" xfId="21284" xr:uid="{00000000-0005-0000-0000-00000E5D0000}"/>
    <cellStyle name="20% - Accent6 2 3 2 4 2 2 3 2" xfId="58622" xr:uid="{00000000-0005-0000-0000-00000F5D0000}"/>
    <cellStyle name="20% - Accent6 2 3 2 4 2 2 4" xfId="34303" xr:uid="{00000000-0005-0000-0000-0000105D0000}"/>
    <cellStyle name="20% - Accent6 2 3 2 4 2 2 5" xfId="45463" xr:uid="{00000000-0005-0000-0000-0000115D0000}"/>
    <cellStyle name="20% - Accent6 2 3 2 4 2 3" xfId="10488" xr:uid="{00000000-0005-0000-0000-0000125D0000}"/>
    <cellStyle name="20% - Accent6 2 3 2 4 2 3 2" xfId="23647" xr:uid="{00000000-0005-0000-0000-0000135D0000}"/>
    <cellStyle name="20% - Accent6 2 3 2 4 2 3 2 2" xfId="60985" xr:uid="{00000000-0005-0000-0000-0000145D0000}"/>
    <cellStyle name="20% - Accent6 2 3 2 4 2 3 3" xfId="37015" xr:uid="{00000000-0005-0000-0000-0000155D0000}"/>
    <cellStyle name="20% - Accent6 2 3 2 4 2 3 4" xfId="47826" xr:uid="{00000000-0005-0000-0000-0000165D0000}"/>
    <cellStyle name="20% - Accent6 2 3 2 4 2 4" xfId="5765" xr:uid="{00000000-0005-0000-0000-0000175D0000}"/>
    <cellStyle name="20% - Accent6 2 3 2 4 2 4 2" xfId="18924" xr:uid="{00000000-0005-0000-0000-0000185D0000}"/>
    <cellStyle name="20% - Accent6 2 3 2 4 2 4 2 2" xfId="56262" xr:uid="{00000000-0005-0000-0000-0000195D0000}"/>
    <cellStyle name="20% - Accent6 2 3 2 4 2 4 3" xfId="31591" xr:uid="{00000000-0005-0000-0000-00001A5D0000}"/>
    <cellStyle name="20% - Accent6 2 3 2 4 2 4 4" xfId="43103" xr:uid="{00000000-0005-0000-0000-00001B5D0000}"/>
    <cellStyle name="20% - Accent6 2 3 2 4 2 5" xfId="15212" xr:uid="{00000000-0005-0000-0000-00001C5D0000}"/>
    <cellStyle name="20% - Accent6 2 3 2 4 2 5 2" xfId="52550" xr:uid="{00000000-0005-0000-0000-00001D5D0000}"/>
    <cellStyle name="20% - Accent6 2 3 2 4 2 6" xfId="28709" xr:uid="{00000000-0005-0000-0000-00001E5D0000}"/>
    <cellStyle name="20% - Accent6 2 3 2 4 2 7" xfId="39389" xr:uid="{00000000-0005-0000-0000-00001F5D0000}"/>
    <cellStyle name="20% - Accent6 2 3 2 4 3" xfId="3400" xr:uid="{00000000-0005-0000-0000-0000205D0000}"/>
    <cellStyle name="20% - Accent6 2 3 2 4 3 2" xfId="11668" xr:uid="{00000000-0005-0000-0000-0000215D0000}"/>
    <cellStyle name="20% - Accent6 2 3 2 4 3 2 2" xfId="24827" xr:uid="{00000000-0005-0000-0000-0000225D0000}"/>
    <cellStyle name="20% - Accent6 2 3 2 4 3 2 2 2" xfId="62165" xr:uid="{00000000-0005-0000-0000-0000235D0000}"/>
    <cellStyle name="20% - Accent6 2 3 2 4 3 2 3" xfId="49006" xr:uid="{00000000-0005-0000-0000-0000245D0000}"/>
    <cellStyle name="20% - Accent6 2 3 2 4 3 3" xfId="6945" xr:uid="{00000000-0005-0000-0000-0000255D0000}"/>
    <cellStyle name="20% - Accent6 2 3 2 4 3 3 2" xfId="20104" xr:uid="{00000000-0005-0000-0000-0000265D0000}"/>
    <cellStyle name="20% - Accent6 2 3 2 4 3 3 2 2" xfId="57442" xr:uid="{00000000-0005-0000-0000-0000275D0000}"/>
    <cellStyle name="20% - Accent6 2 3 2 4 3 3 3" xfId="44283" xr:uid="{00000000-0005-0000-0000-0000285D0000}"/>
    <cellStyle name="20% - Accent6 2 3 2 4 3 4" xfId="16561" xr:uid="{00000000-0005-0000-0000-0000295D0000}"/>
    <cellStyle name="20% - Accent6 2 3 2 4 3 4 2" xfId="53899" xr:uid="{00000000-0005-0000-0000-00002A5D0000}"/>
    <cellStyle name="20% - Accent6 2 3 2 4 3 5" xfId="32954" xr:uid="{00000000-0005-0000-0000-00002B5D0000}"/>
    <cellStyle name="20% - Accent6 2 3 2 4 3 6" xfId="40738" xr:uid="{00000000-0005-0000-0000-00002C5D0000}"/>
    <cellStyle name="20% - Accent6 2 3 2 4 4" xfId="9308" xr:uid="{00000000-0005-0000-0000-00002D5D0000}"/>
    <cellStyle name="20% - Accent6 2 3 2 4 4 2" xfId="22467" xr:uid="{00000000-0005-0000-0000-00002E5D0000}"/>
    <cellStyle name="20% - Accent6 2 3 2 4 4 2 2" xfId="59805" xr:uid="{00000000-0005-0000-0000-00002F5D0000}"/>
    <cellStyle name="20% - Accent6 2 3 2 4 4 3" xfId="35666" xr:uid="{00000000-0005-0000-0000-0000305D0000}"/>
    <cellStyle name="20% - Accent6 2 3 2 4 4 4" xfId="46646" xr:uid="{00000000-0005-0000-0000-0000315D0000}"/>
    <cellStyle name="20% - Accent6 2 3 2 4 5" xfId="4585" xr:uid="{00000000-0005-0000-0000-0000325D0000}"/>
    <cellStyle name="20% - Accent6 2 3 2 4 5 2" xfId="17744" xr:uid="{00000000-0005-0000-0000-0000335D0000}"/>
    <cellStyle name="20% - Accent6 2 3 2 4 5 2 2" xfId="55082" xr:uid="{00000000-0005-0000-0000-0000345D0000}"/>
    <cellStyle name="20% - Accent6 2 3 2 4 5 3" xfId="30242" xr:uid="{00000000-0005-0000-0000-0000355D0000}"/>
    <cellStyle name="20% - Accent6 2 3 2 4 5 4" xfId="41923" xr:uid="{00000000-0005-0000-0000-0000365D0000}"/>
    <cellStyle name="20% - Accent6 2 3 2 4 6" xfId="14032" xr:uid="{00000000-0005-0000-0000-0000375D0000}"/>
    <cellStyle name="20% - Accent6 2 3 2 4 6 2" xfId="51370" xr:uid="{00000000-0005-0000-0000-0000385D0000}"/>
    <cellStyle name="20% - Accent6 2 3 2 4 7" xfId="27360" xr:uid="{00000000-0005-0000-0000-0000395D0000}"/>
    <cellStyle name="20% - Accent6 2 3 2 4 8" xfId="38209" xr:uid="{00000000-0005-0000-0000-00003A5D0000}"/>
    <cellStyle name="20% - Accent6 2 3 2 5" xfId="1038" xr:uid="{00000000-0005-0000-0000-00003B5D0000}"/>
    <cellStyle name="20% - Accent6 2 3 2 5 2" xfId="2220" xr:uid="{00000000-0005-0000-0000-00003C5D0000}"/>
    <cellStyle name="20% - Accent6 2 3 2 5 2 2" xfId="8294" xr:uid="{00000000-0005-0000-0000-00003D5D0000}"/>
    <cellStyle name="20% - Accent6 2 3 2 5 2 2 2" xfId="13017" xr:uid="{00000000-0005-0000-0000-00003E5D0000}"/>
    <cellStyle name="20% - Accent6 2 3 2 5 2 2 2 2" xfId="26176" xr:uid="{00000000-0005-0000-0000-00003F5D0000}"/>
    <cellStyle name="20% - Accent6 2 3 2 5 2 2 2 2 2" xfId="63514" xr:uid="{00000000-0005-0000-0000-0000405D0000}"/>
    <cellStyle name="20% - Accent6 2 3 2 5 2 2 2 3" xfId="50355" xr:uid="{00000000-0005-0000-0000-0000415D0000}"/>
    <cellStyle name="20% - Accent6 2 3 2 5 2 2 3" xfId="21453" xr:uid="{00000000-0005-0000-0000-0000425D0000}"/>
    <cellStyle name="20% - Accent6 2 3 2 5 2 2 3 2" xfId="58791" xr:uid="{00000000-0005-0000-0000-0000435D0000}"/>
    <cellStyle name="20% - Accent6 2 3 2 5 2 2 4" xfId="34472" xr:uid="{00000000-0005-0000-0000-0000445D0000}"/>
    <cellStyle name="20% - Accent6 2 3 2 5 2 2 5" xfId="45632" xr:uid="{00000000-0005-0000-0000-0000455D0000}"/>
    <cellStyle name="20% - Accent6 2 3 2 5 2 3" xfId="10657" xr:uid="{00000000-0005-0000-0000-0000465D0000}"/>
    <cellStyle name="20% - Accent6 2 3 2 5 2 3 2" xfId="23816" xr:uid="{00000000-0005-0000-0000-0000475D0000}"/>
    <cellStyle name="20% - Accent6 2 3 2 5 2 3 2 2" xfId="61154" xr:uid="{00000000-0005-0000-0000-0000485D0000}"/>
    <cellStyle name="20% - Accent6 2 3 2 5 2 3 3" xfId="37184" xr:uid="{00000000-0005-0000-0000-0000495D0000}"/>
    <cellStyle name="20% - Accent6 2 3 2 5 2 3 4" xfId="47995" xr:uid="{00000000-0005-0000-0000-00004A5D0000}"/>
    <cellStyle name="20% - Accent6 2 3 2 5 2 4" xfId="5934" xr:uid="{00000000-0005-0000-0000-00004B5D0000}"/>
    <cellStyle name="20% - Accent6 2 3 2 5 2 4 2" xfId="19093" xr:uid="{00000000-0005-0000-0000-00004C5D0000}"/>
    <cellStyle name="20% - Accent6 2 3 2 5 2 4 2 2" xfId="56431" xr:uid="{00000000-0005-0000-0000-00004D5D0000}"/>
    <cellStyle name="20% - Accent6 2 3 2 5 2 4 3" xfId="31760" xr:uid="{00000000-0005-0000-0000-00004E5D0000}"/>
    <cellStyle name="20% - Accent6 2 3 2 5 2 4 4" xfId="43272" xr:uid="{00000000-0005-0000-0000-00004F5D0000}"/>
    <cellStyle name="20% - Accent6 2 3 2 5 2 5" xfId="15381" xr:uid="{00000000-0005-0000-0000-0000505D0000}"/>
    <cellStyle name="20% - Accent6 2 3 2 5 2 5 2" xfId="52719" xr:uid="{00000000-0005-0000-0000-0000515D0000}"/>
    <cellStyle name="20% - Accent6 2 3 2 5 2 6" xfId="28878" xr:uid="{00000000-0005-0000-0000-0000525D0000}"/>
    <cellStyle name="20% - Accent6 2 3 2 5 2 7" xfId="39558" xr:uid="{00000000-0005-0000-0000-0000535D0000}"/>
    <cellStyle name="20% - Accent6 2 3 2 5 3" xfId="3569" xr:uid="{00000000-0005-0000-0000-0000545D0000}"/>
    <cellStyle name="20% - Accent6 2 3 2 5 3 2" xfId="11837" xr:uid="{00000000-0005-0000-0000-0000555D0000}"/>
    <cellStyle name="20% - Accent6 2 3 2 5 3 2 2" xfId="24996" xr:uid="{00000000-0005-0000-0000-0000565D0000}"/>
    <cellStyle name="20% - Accent6 2 3 2 5 3 2 2 2" xfId="62334" xr:uid="{00000000-0005-0000-0000-0000575D0000}"/>
    <cellStyle name="20% - Accent6 2 3 2 5 3 2 3" xfId="49175" xr:uid="{00000000-0005-0000-0000-0000585D0000}"/>
    <cellStyle name="20% - Accent6 2 3 2 5 3 3" xfId="7114" xr:uid="{00000000-0005-0000-0000-0000595D0000}"/>
    <cellStyle name="20% - Accent6 2 3 2 5 3 3 2" xfId="20273" xr:uid="{00000000-0005-0000-0000-00005A5D0000}"/>
    <cellStyle name="20% - Accent6 2 3 2 5 3 3 2 2" xfId="57611" xr:uid="{00000000-0005-0000-0000-00005B5D0000}"/>
    <cellStyle name="20% - Accent6 2 3 2 5 3 3 3" xfId="44452" xr:uid="{00000000-0005-0000-0000-00005C5D0000}"/>
    <cellStyle name="20% - Accent6 2 3 2 5 3 4" xfId="16730" xr:uid="{00000000-0005-0000-0000-00005D5D0000}"/>
    <cellStyle name="20% - Accent6 2 3 2 5 3 4 2" xfId="54068" xr:uid="{00000000-0005-0000-0000-00005E5D0000}"/>
    <cellStyle name="20% - Accent6 2 3 2 5 3 5" xfId="33123" xr:uid="{00000000-0005-0000-0000-00005F5D0000}"/>
    <cellStyle name="20% - Accent6 2 3 2 5 3 6" xfId="40907" xr:uid="{00000000-0005-0000-0000-0000605D0000}"/>
    <cellStyle name="20% - Accent6 2 3 2 5 4" xfId="9477" xr:uid="{00000000-0005-0000-0000-0000615D0000}"/>
    <cellStyle name="20% - Accent6 2 3 2 5 4 2" xfId="22636" xr:uid="{00000000-0005-0000-0000-0000625D0000}"/>
    <cellStyle name="20% - Accent6 2 3 2 5 4 2 2" xfId="59974" xr:uid="{00000000-0005-0000-0000-0000635D0000}"/>
    <cellStyle name="20% - Accent6 2 3 2 5 4 3" xfId="35835" xr:uid="{00000000-0005-0000-0000-0000645D0000}"/>
    <cellStyle name="20% - Accent6 2 3 2 5 4 4" xfId="46815" xr:uid="{00000000-0005-0000-0000-0000655D0000}"/>
    <cellStyle name="20% - Accent6 2 3 2 5 5" xfId="4754" xr:uid="{00000000-0005-0000-0000-0000665D0000}"/>
    <cellStyle name="20% - Accent6 2 3 2 5 5 2" xfId="17913" xr:uid="{00000000-0005-0000-0000-0000675D0000}"/>
    <cellStyle name="20% - Accent6 2 3 2 5 5 2 2" xfId="55251" xr:uid="{00000000-0005-0000-0000-0000685D0000}"/>
    <cellStyle name="20% - Accent6 2 3 2 5 5 3" xfId="30411" xr:uid="{00000000-0005-0000-0000-0000695D0000}"/>
    <cellStyle name="20% - Accent6 2 3 2 5 5 4" xfId="42092" xr:uid="{00000000-0005-0000-0000-00006A5D0000}"/>
    <cellStyle name="20% - Accent6 2 3 2 5 6" xfId="14201" xr:uid="{00000000-0005-0000-0000-00006B5D0000}"/>
    <cellStyle name="20% - Accent6 2 3 2 5 6 2" xfId="51539" xr:uid="{00000000-0005-0000-0000-00006C5D0000}"/>
    <cellStyle name="20% - Accent6 2 3 2 5 7" xfId="27529" xr:uid="{00000000-0005-0000-0000-00006D5D0000}"/>
    <cellStyle name="20% - Accent6 2 3 2 5 8" xfId="38378" xr:uid="{00000000-0005-0000-0000-00006E5D0000}"/>
    <cellStyle name="20% - Accent6 2 3 2 6" xfId="1209" xr:uid="{00000000-0005-0000-0000-00006F5D0000}"/>
    <cellStyle name="20% - Accent6 2 3 2 6 2" xfId="2389" xr:uid="{00000000-0005-0000-0000-0000705D0000}"/>
    <cellStyle name="20% - Accent6 2 3 2 6 2 2" xfId="8463" xr:uid="{00000000-0005-0000-0000-0000715D0000}"/>
    <cellStyle name="20% - Accent6 2 3 2 6 2 2 2" xfId="13186" xr:uid="{00000000-0005-0000-0000-0000725D0000}"/>
    <cellStyle name="20% - Accent6 2 3 2 6 2 2 2 2" xfId="26345" xr:uid="{00000000-0005-0000-0000-0000735D0000}"/>
    <cellStyle name="20% - Accent6 2 3 2 6 2 2 2 2 2" xfId="63683" xr:uid="{00000000-0005-0000-0000-0000745D0000}"/>
    <cellStyle name="20% - Accent6 2 3 2 6 2 2 2 3" xfId="50524" xr:uid="{00000000-0005-0000-0000-0000755D0000}"/>
    <cellStyle name="20% - Accent6 2 3 2 6 2 2 3" xfId="21622" xr:uid="{00000000-0005-0000-0000-0000765D0000}"/>
    <cellStyle name="20% - Accent6 2 3 2 6 2 2 3 2" xfId="58960" xr:uid="{00000000-0005-0000-0000-0000775D0000}"/>
    <cellStyle name="20% - Accent6 2 3 2 6 2 2 4" xfId="34641" xr:uid="{00000000-0005-0000-0000-0000785D0000}"/>
    <cellStyle name="20% - Accent6 2 3 2 6 2 2 5" xfId="45801" xr:uid="{00000000-0005-0000-0000-0000795D0000}"/>
    <cellStyle name="20% - Accent6 2 3 2 6 2 3" xfId="10826" xr:uid="{00000000-0005-0000-0000-00007A5D0000}"/>
    <cellStyle name="20% - Accent6 2 3 2 6 2 3 2" xfId="23985" xr:uid="{00000000-0005-0000-0000-00007B5D0000}"/>
    <cellStyle name="20% - Accent6 2 3 2 6 2 3 2 2" xfId="61323" xr:uid="{00000000-0005-0000-0000-00007C5D0000}"/>
    <cellStyle name="20% - Accent6 2 3 2 6 2 3 3" xfId="37353" xr:uid="{00000000-0005-0000-0000-00007D5D0000}"/>
    <cellStyle name="20% - Accent6 2 3 2 6 2 3 4" xfId="48164" xr:uid="{00000000-0005-0000-0000-00007E5D0000}"/>
    <cellStyle name="20% - Accent6 2 3 2 6 2 4" xfId="6103" xr:uid="{00000000-0005-0000-0000-00007F5D0000}"/>
    <cellStyle name="20% - Accent6 2 3 2 6 2 4 2" xfId="19262" xr:uid="{00000000-0005-0000-0000-0000805D0000}"/>
    <cellStyle name="20% - Accent6 2 3 2 6 2 4 2 2" xfId="56600" xr:uid="{00000000-0005-0000-0000-0000815D0000}"/>
    <cellStyle name="20% - Accent6 2 3 2 6 2 4 3" xfId="31929" xr:uid="{00000000-0005-0000-0000-0000825D0000}"/>
    <cellStyle name="20% - Accent6 2 3 2 6 2 4 4" xfId="43441" xr:uid="{00000000-0005-0000-0000-0000835D0000}"/>
    <cellStyle name="20% - Accent6 2 3 2 6 2 5" xfId="15550" xr:uid="{00000000-0005-0000-0000-0000845D0000}"/>
    <cellStyle name="20% - Accent6 2 3 2 6 2 5 2" xfId="52888" xr:uid="{00000000-0005-0000-0000-0000855D0000}"/>
    <cellStyle name="20% - Accent6 2 3 2 6 2 6" xfId="29047" xr:uid="{00000000-0005-0000-0000-0000865D0000}"/>
    <cellStyle name="20% - Accent6 2 3 2 6 2 7" xfId="39727" xr:uid="{00000000-0005-0000-0000-0000875D0000}"/>
    <cellStyle name="20% - Accent6 2 3 2 6 3" xfId="3738" xr:uid="{00000000-0005-0000-0000-0000885D0000}"/>
    <cellStyle name="20% - Accent6 2 3 2 6 3 2" xfId="12006" xr:uid="{00000000-0005-0000-0000-0000895D0000}"/>
    <cellStyle name="20% - Accent6 2 3 2 6 3 2 2" xfId="25165" xr:uid="{00000000-0005-0000-0000-00008A5D0000}"/>
    <cellStyle name="20% - Accent6 2 3 2 6 3 2 2 2" xfId="62503" xr:uid="{00000000-0005-0000-0000-00008B5D0000}"/>
    <cellStyle name="20% - Accent6 2 3 2 6 3 2 3" xfId="49344" xr:uid="{00000000-0005-0000-0000-00008C5D0000}"/>
    <cellStyle name="20% - Accent6 2 3 2 6 3 3" xfId="7283" xr:uid="{00000000-0005-0000-0000-00008D5D0000}"/>
    <cellStyle name="20% - Accent6 2 3 2 6 3 3 2" xfId="20442" xr:uid="{00000000-0005-0000-0000-00008E5D0000}"/>
    <cellStyle name="20% - Accent6 2 3 2 6 3 3 2 2" xfId="57780" xr:uid="{00000000-0005-0000-0000-00008F5D0000}"/>
    <cellStyle name="20% - Accent6 2 3 2 6 3 3 3" xfId="44621" xr:uid="{00000000-0005-0000-0000-0000905D0000}"/>
    <cellStyle name="20% - Accent6 2 3 2 6 3 4" xfId="16899" xr:uid="{00000000-0005-0000-0000-0000915D0000}"/>
    <cellStyle name="20% - Accent6 2 3 2 6 3 4 2" xfId="54237" xr:uid="{00000000-0005-0000-0000-0000925D0000}"/>
    <cellStyle name="20% - Accent6 2 3 2 6 3 5" xfId="33292" xr:uid="{00000000-0005-0000-0000-0000935D0000}"/>
    <cellStyle name="20% - Accent6 2 3 2 6 3 6" xfId="41076" xr:uid="{00000000-0005-0000-0000-0000945D0000}"/>
    <cellStyle name="20% - Accent6 2 3 2 6 4" xfId="9646" xr:uid="{00000000-0005-0000-0000-0000955D0000}"/>
    <cellStyle name="20% - Accent6 2 3 2 6 4 2" xfId="22805" xr:uid="{00000000-0005-0000-0000-0000965D0000}"/>
    <cellStyle name="20% - Accent6 2 3 2 6 4 2 2" xfId="60143" xr:uid="{00000000-0005-0000-0000-0000975D0000}"/>
    <cellStyle name="20% - Accent6 2 3 2 6 4 3" xfId="36004" xr:uid="{00000000-0005-0000-0000-0000985D0000}"/>
    <cellStyle name="20% - Accent6 2 3 2 6 4 4" xfId="46984" xr:uid="{00000000-0005-0000-0000-0000995D0000}"/>
    <cellStyle name="20% - Accent6 2 3 2 6 5" xfId="4923" xr:uid="{00000000-0005-0000-0000-00009A5D0000}"/>
    <cellStyle name="20% - Accent6 2 3 2 6 5 2" xfId="18082" xr:uid="{00000000-0005-0000-0000-00009B5D0000}"/>
    <cellStyle name="20% - Accent6 2 3 2 6 5 2 2" xfId="55420" xr:uid="{00000000-0005-0000-0000-00009C5D0000}"/>
    <cellStyle name="20% - Accent6 2 3 2 6 5 3" xfId="30580" xr:uid="{00000000-0005-0000-0000-00009D5D0000}"/>
    <cellStyle name="20% - Accent6 2 3 2 6 5 4" xfId="42261" xr:uid="{00000000-0005-0000-0000-00009E5D0000}"/>
    <cellStyle name="20% - Accent6 2 3 2 6 6" xfId="14370" xr:uid="{00000000-0005-0000-0000-00009F5D0000}"/>
    <cellStyle name="20% - Accent6 2 3 2 6 6 2" xfId="51708" xr:uid="{00000000-0005-0000-0000-0000A05D0000}"/>
    <cellStyle name="20% - Accent6 2 3 2 6 7" xfId="27698" xr:uid="{00000000-0005-0000-0000-0000A15D0000}"/>
    <cellStyle name="20% - Accent6 2 3 2 6 8" xfId="38547" xr:uid="{00000000-0005-0000-0000-0000A25D0000}"/>
    <cellStyle name="20% - Accent6 2 3 2 7" xfId="1433" xr:uid="{00000000-0005-0000-0000-0000A35D0000}"/>
    <cellStyle name="20% - Accent6 2 3 2 7 2" xfId="2782" xr:uid="{00000000-0005-0000-0000-0000A45D0000}"/>
    <cellStyle name="20% - Accent6 2 3 2 7 2 2" xfId="12230" xr:uid="{00000000-0005-0000-0000-0000A55D0000}"/>
    <cellStyle name="20% - Accent6 2 3 2 7 2 2 2" xfId="25389" xr:uid="{00000000-0005-0000-0000-0000A65D0000}"/>
    <cellStyle name="20% - Accent6 2 3 2 7 2 2 2 2" xfId="62727" xr:uid="{00000000-0005-0000-0000-0000A75D0000}"/>
    <cellStyle name="20% - Accent6 2 3 2 7 2 2 3" xfId="33685" xr:uid="{00000000-0005-0000-0000-0000A85D0000}"/>
    <cellStyle name="20% - Accent6 2 3 2 7 2 2 4" xfId="49568" xr:uid="{00000000-0005-0000-0000-0000A95D0000}"/>
    <cellStyle name="20% - Accent6 2 3 2 7 2 3" xfId="7507" xr:uid="{00000000-0005-0000-0000-0000AA5D0000}"/>
    <cellStyle name="20% - Accent6 2 3 2 7 2 3 2" xfId="20666" xr:uid="{00000000-0005-0000-0000-0000AB5D0000}"/>
    <cellStyle name="20% - Accent6 2 3 2 7 2 3 2 2" xfId="58004" xr:uid="{00000000-0005-0000-0000-0000AC5D0000}"/>
    <cellStyle name="20% - Accent6 2 3 2 7 2 3 3" xfId="36397" xr:uid="{00000000-0005-0000-0000-0000AD5D0000}"/>
    <cellStyle name="20% - Accent6 2 3 2 7 2 3 4" xfId="44845" xr:uid="{00000000-0005-0000-0000-0000AE5D0000}"/>
    <cellStyle name="20% - Accent6 2 3 2 7 2 4" xfId="15943" xr:uid="{00000000-0005-0000-0000-0000AF5D0000}"/>
    <cellStyle name="20% - Accent6 2 3 2 7 2 4 2" xfId="30973" xr:uid="{00000000-0005-0000-0000-0000B05D0000}"/>
    <cellStyle name="20% - Accent6 2 3 2 7 2 4 3" xfId="53281" xr:uid="{00000000-0005-0000-0000-0000B15D0000}"/>
    <cellStyle name="20% - Accent6 2 3 2 7 2 5" xfId="28091" xr:uid="{00000000-0005-0000-0000-0000B25D0000}"/>
    <cellStyle name="20% - Accent6 2 3 2 7 2 6" xfId="40120" xr:uid="{00000000-0005-0000-0000-0000B35D0000}"/>
    <cellStyle name="20% - Accent6 2 3 2 7 3" xfId="9870" xr:uid="{00000000-0005-0000-0000-0000B45D0000}"/>
    <cellStyle name="20% - Accent6 2 3 2 7 3 2" xfId="23029" xr:uid="{00000000-0005-0000-0000-0000B55D0000}"/>
    <cellStyle name="20% - Accent6 2 3 2 7 3 2 2" xfId="60367" xr:uid="{00000000-0005-0000-0000-0000B65D0000}"/>
    <cellStyle name="20% - Accent6 2 3 2 7 3 3" xfId="32336" xr:uid="{00000000-0005-0000-0000-0000B75D0000}"/>
    <cellStyle name="20% - Accent6 2 3 2 7 3 4" xfId="47208" xr:uid="{00000000-0005-0000-0000-0000B85D0000}"/>
    <cellStyle name="20% - Accent6 2 3 2 7 4" xfId="5147" xr:uid="{00000000-0005-0000-0000-0000B95D0000}"/>
    <cellStyle name="20% - Accent6 2 3 2 7 4 2" xfId="18306" xr:uid="{00000000-0005-0000-0000-0000BA5D0000}"/>
    <cellStyle name="20% - Accent6 2 3 2 7 4 2 2" xfId="55644" xr:uid="{00000000-0005-0000-0000-0000BB5D0000}"/>
    <cellStyle name="20% - Accent6 2 3 2 7 4 3" xfId="35048" xr:uid="{00000000-0005-0000-0000-0000BC5D0000}"/>
    <cellStyle name="20% - Accent6 2 3 2 7 4 4" xfId="42485" xr:uid="{00000000-0005-0000-0000-0000BD5D0000}"/>
    <cellStyle name="20% - Accent6 2 3 2 7 5" xfId="14594" xr:uid="{00000000-0005-0000-0000-0000BE5D0000}"/>
    <cellStyle name="20% - Accent6 2 3 2 7 5 2" xfId="29624" xr:uid="{00000000-0005-0000-0000-0000BF5D0000}"/>
    <cellStyle name="20% - Accent6 2 3 2 7 5 3" xfId="51932" xr:uid="{00000000-0005-0000-0000-0000C05D0000}"/>
    <cellStyle name="20% - Accent6 2 3 2 7 6" xfId="26742" xr:uid="{00000000-0005-0000-0000-0000C15D0000}"/>
    <cellStyle name="20% - Accent6 2 3 2 7 7" xfId="38771" xr:uid="{00000000-0005-0000-0000-0000C25D0000}"/>
    <cellStyle name="20% - Accent6 2 3 2 8" xfId="2558" xr:uid="{00000000-0005-0000-0000-0000C35D0000}"/>
    <cellStyle name="20% - Accent6 2 3 2 8 2" xfId="11050" xr:uid="{00000000-0005-0000-0000-0000C45D0000}"/>
    <cellStyle name="20% - Accent6 2 3 2 8 2 2" xfId="24209" xr:uid="{00000000-0005-0000-0000-0000C55D0000}"/>
    <cellStyle name="20% - Accent6 2 3 2 8 2 2 2" xfId="61547" xr:uid="{00000000-0005-0000-0000-0000C65D0000}"/>
    <cellStyle name="20% - Accent6 2 3 2 8 2 3" xfId="33461" xr:uid="{00000000-0005-0000-0000-0000C75D0000}"/>
    <cellStyle name="20% - Accent6 2 3 2 8 2 4" xfId="48388" xr:uid="{00000000-0005-0000-0000-0000C85D0000}"/>
    <cellStyle name="20% - Accent6 2 3 2 8 3" xfId="6327" xr:uid="{00000000-0005-0000-0000-0000C95D0000}"/>
    <cellStyle name="20% - Accent6 2 3 2 8 3 2" xfId="19486" xr:uid="{00000000-0005-0000-0000-0000CA5D0000}"/>
    <cellStyle name="20% - Accent6 2 3 2 8 3 2 2" xfId="56824" xr:uid="{00000000-0005-0000-0000-0000CB5D0000}"/>
    <cellStyle name="20% - Accent6 2 3 2 8 3 3" xfId="36173" xr:uid="{00000000-0005-0000-0000-0000CC5D0000}"/>
    <cellStyle name="20% - Accent6 2 3 2 8 3 4" xfId="43665" xr:uid="{00000000-0005-0000-0000-0000CD5D0000}"/>
    <cellStyle name="20% - Accent6 2 3 2 8 4" xfId="15719" xr:uid="{00000000-0005-0000-0000-0000CE5D0000}"/>
    <cellStyle name="20% - Accent6 2 3 2 8 4 2" xfId="30749" xr:uid="{00000000-0005-0000-0000-0000CF5D0000}"/>
    <cellStyle name="20% - Accent6 2 3 2 8 4 3" xfId="53057" xr:uid="{00000000-0005-0000-0000-0000D05D0000}"/>
    <cellStyle name="20% - Accent6 2 3 2 8 5" xfId="27867" xr:uid="{00000000-0005-0000-0000-0000D15D0000}"/>
    <cellStyle name="20% - Accent6 2 3 2 8 6" xfId="39896" xr:uid="{00000000-0005-0000-0000-0000D25D0000}"/>
    <cellStyle name="20% - Accent6 2 3 2 9" xfId="8690" xr:uid="{00000000-0005-0000-0000-0000D35D0000}"/>
    <cellStyle name="20% - Accent6 2 3 2 9 2" xfId="21849" xr:uid="{00000000-0005-0000-0000-0000D45D0000}"/>
    <cellStyle name="20% - Accent6 2 3 2 9 2 2" xfId="59187" xr:uid="{00000000-0005-0000-0000-0000D55D0000}"/>
    <cellStyle name="20% - Accent6 2 3 2 9 3" xfId="29400" xr:uid="{00000000-0005-0000-0000-0000D65D0000}"/>
    <cellStyle name="20% - Accent6 2 3 2 9 4" xfId="46028" xr:uid="{00000000-0005-0000-0000-0000D75D0000}"/>
    <cellStyle name="20% - Accent6 2 3 3" xfId="560" xr:uid="{00000000-0005-0000-0000-0000D85D0000}"/>
    <cellStyle name="20% - Accent6 2 3 3 2" xfId="1742" xr:uid="{00000000-0005-0000-0000-0000D95D0000}"/>
    <cellStyle name="20% - Accent6 2 3 3 2 2" xfId="7816" xr:uid="{00000000-0005-0000-0000-0000DA5D0000}"/>
    <cellStyle name="20% - Accent6 2 3 3 2 2 2" xfId="12539" xr:uid="{00000000-0005-0000-0000-0000DB5D0000}"/>
    <cellStyle name="20% - Accent6 2 3 3 2 2 2 2" xfId="25698" xr:uid="{00000000-0005-0000-0000-0000DC5D0000}"/>
    <cellStyle name="20% - Accent6 2 3 3 2 2 2 2 2" xfId="63036" xr:uid="{00000000-0005-0000-0000-0000DD5D0000}"/>
    <cellStyle name="20% - Accent6 2 3 3 2 2 2 3" xfId="49877" xr:uid="{00000000-0005-0000-0000-0000DE5D0000}"/>
    <cellStyle name="20% - Accent6 2 3 3 2 2 3" xfId="20975" xr:uid="{00000000-0005-0000-0000-0000DF5D0000}"/>
    <cellStyle name="20% - Accent6 2 3 3 2 2 3 2" xfId="58313" xr:uid="{00000000-0005-0000-0000-0000E05D0000}"/>
    <cellStyle name="20% - Accent6 2 3 3 2 2 4" xfId="33994" xr:uid="{00000000-0005-0000-0000-0000E15D0000}"/>
    <cellStyle name="20% - Accent6 2 3 3 2 2 5" xfId="45154" xr:uid="{00000000-0005-0000-0000-0000E25D0000}"/>
    <cellStyle name="20% - Accent6 2 3 3 2 3" xfId="10179" xr:uid="{00000000-0005-0000-0000-0000E35D0000}"/>
    <cellStyle name="20% - Accent6 2 3 3 2 3 2" xfId="23338" xr:uid="{00000000-0005-0000-0000-0000E45D0000}"/>
    <cellStyle name="20% - Accent6 2 3 3 2 3 2 2" xfId="60676" xr:uid="{00000000-0005-0000-0000-0000E55D0000}"/>
    <cellStyle name="20% - Accent6 2 3 3 2 3 3" xfId="36706" xr:uid="{00000000-0005-0000-0000-0000E65D0000}"/>
    <cellStyle name="20% - Accent6 2 3 3 2 3 4" xfId="47517" xr:uid="{00000000-0005-0000-0000-0000E75D0000}"/>
    <cellStyle name="20% - Accent6 2 3 3 2 4" xfId="5456" xr:uid="{00000000-0005-0000-0000-0000E85D0000}"/>
    <cellStyle name="20% - Accent6 2 3 3 2 4 2" xfId="18615" xr:uid="{00000000-0005-0000-0000-0000E95D0000}"/>
    <cellStyle name="20% - Accent6 2 3 3 2 4 2 2" xfId="55953" xr:uid="{00000000-0005-0000-0000-0000EA5D0000}"/>
    <cellStyle name="20% - Accent6 2 3 3 2 4 3" xfId="31282" xr:uid="{00000000-0005-0000-0000-0000EB5D0000}"/>
    <cellStyle name="20% - Accent6 2 3 3 2 4 4" xfId="42794" xr:uid="{00000000-0005-0000-0000-0000EC5D0000}"/>
    <cellStyle name="20% - Accent6 2 3 3 2 5" xfId="14903" xr:uid="{00000000-0005-0000-0000-0000ED5D0000}"/>
    <cellStyle name="20% - Accent6 2 3 3 2 5 2" xfId="52241" xr:uid="{00000000-0005-0000-0000-0000EE5D0000}"/>
    <cellStyle name="20% - Accent6 2 3 3 2 6" xfId="28400" xr:uid="{00000000-0005-0000-0000-0000EF5D0000}"/>
    <cellStyle name="20% - Accent6 2 3 3 2 7" xfId="39080" xr:uid="{00000000-0005-0000-0000-0000F05D0000}"/>
    <cellStyle name="20% - Accent6 2 3 3 3" xfId="3091" xr:uid="{00000000-0005-0000-0000-0000F15D0000}"/>
    <cellStyle name="20% - Accent6 2 3 3 3 2" xfId="11359" xr:uid="{00000000-0005-0000-0000-0000F25D0000}"/>
    <cellStyle name="20% - Accent6 2 3 3 3 2 2" xfId="24518" xr:uid="{00000000-0005-0000-0000-0000F35D0000}"/>
    <cellStyle name="20% - Accent6 2 3 3 3 2 2 2" xfId="61856" xr:uid="{00000000-0005-0000-0000-0000F45D0000}"/>
    <cellStyle name="20% - Accent6 2 3 3 3 2 3" xfId="48697" xr:uid="{00000000-0005-0000-0000-0000F55D0000}"/>
    <cellStyle name="20% - Accent6 2 3 3 3 3" xfId="6636" xr:uid="{00000000-0005-0000-0000-0000F65D0000}"/>
    <cellStyle name="20% - Accent6 2 3 3 3 3 2" xfId="19795" xr:uid="{00000000-0005-0000-0000-0000F75D0000}"/>
    <cellStyle name="20% - Accent6 2 3 3 3 3 2 2" xfId="57133" xr:uid="{00000000-0005-0000-0000-0000F85D0000}"/>
    <cellStyle name="20% - Accent6 2 3 3 3 3 3" xfId="43974" xr:uid="{00000000-0005-0000-0000-0000F95D0000}"/>
    <cellStyle name="20% - Accent6 2 3 3 3 4" xfId="16252" xr:uid="{00000000-0005-0000-0000-0000FA5D0000}"/>
    <cellStyle name="20% - Accent6 2 3 3 3 4 2" xfId="53590" xr:uid="{00000000-0005-0000-0000-0000FB5D0000}"/>
    <cellStyle name="20% - Accent6 2 3 3 3 5" xfId="32645" xr:uid="{00000000-0005-0000-0000-0000FC5D0000}"/>
    <cellStyle name="20% - Accent6 2 3 3 3 6" xfId="40429" xr:uid="{00000000-0005-0000-0000-0000FD5D0000}"/>
    <cellStyle name="20% - Accent6 2 3 3 4" xfId="8999" xr:uid="{00000000-0005-0000-0000-0000FE5D0000}"/>
    <cellStyle name="20% - Accent6 2 3 3 4 2" xfId="22158" xr:uid="{00000000-0005-0000-0000-0000FF5D0000}"/>
    <cellStyle name="20% - Accent6 2 3 3 4 2 2" xfId="59496" xr:uid="{00000000-0005-0000-0000-0000005E0000}"/>
    <cellStyle name="20% - Accent6 2 3 3 4 3" xfId="35357" xr:uid="{00000000-0005-0000-0000-0000015E0000}"/>
    <cellStyle name="20% - Accent6 2 3 3 4 4" xfId="46337" xr:uid="{00000000-0005-0000-0000-0000025E0000}"/>
    <cellStyle name="20% - Accent6 2 3 3 5" xfId="4276" xr:uid="{00000000-0005-0000-0000-0000035E0000}"/>
    <cellStyle name="20% - Accent6 2 3 3 5 2" xfId="17435" xr:uid="{00000000-0005-0000-0000-0000045E0000}"/>
    <cellStyle name="20% - Accent6 2 3 3 5 2 2" xfId="54773" xr:uid="{00000000-0005-0000-0000-0000055E0000}"/>
    <cellStyle name="20% - Accent6 2 3 3 5 3" xfId="29933" xr:uid="{00000000-0005-0000-0000-0000065E0000}"/>
    <cellStyle name="20% - Accent6 2 3 3 5 4" xfId="41614" xr:uid="{00000000-0005-0000-0000-0000075E0000}"/>
    <cellStyle name="20% - Accent6 2 3 3 6" xfId="13723" xr:uid="{00000000-0005-0000-0000-0000085E0000}"/>
    <cellStyle name="20% - Accent6 2 3 3 6 2" xfId="51061" xr:uid="{00000000-0005-0000-0000-0000095E0000}"/>
    <cellStyle name="20% - Accent6 2 3 3 7" xfId="27051" xr:uid="{00000000-0005-0000-0000-00000A5E0000}"/>
    <cellStyle name="20% - Accent6 2 3 3 8" xfId="37900" xr:uid="{00000000-0005-0000-0000-00000B5E0000}"/>
    <cellStyle name="20% - Accent6 2 3 4" xfId="363" xr:uid="{00000000-0005-0000-0000-00000C5E0000}"/>
    <cellStyle name="20% - Accent6 2 3 4 2" xfId="1545" xr:uid="{00000000-0005-0000-0000-00000D5E0000}"/>
    <cellStyle name="20% - Accent6 2 3 4 2 2" xfId="7619" xr:uid="{00000000-0005-0000-0000-00000E5E0000}"/>
    <cellStyle name="20% - Accent6 2 3 4 2 2 2" xfId="12342" xr:uid="{00000000-0005-0000-0000-00000F5E0000}"/>
    <cellStyle name="20% - Accent6 2 3 4 2 2 2 2" xfId="25501" xr:uid="{00000000-0005-0000-0000-0000105E0000}"/>
    <cellStyle name="20% - Accent6 2 3 4 2 2 2 2 2" xfId="62839" xr:uid="{00000000-0005-0000-0000-0000115E0000}"/>
    <cellStyle name="20% - Accent6 2 3 4 2 2 2 3" xfId="49680" xr:uid="{00000000-0005-0000-0000-0000125E0000}"/>
    <cellStyle name="20% - Accent6 2 3 4 2 2 3" xfId="20778" xr:uid="{00000000-0005-0000-0000-0000135E0000}"/>
    <cellStyle name="20% - Accent6 2 3 4 2 2 3 2" xfId="58116" xr:uid="{00000000-0005-0000-0000-0000145E0000}"/>
    <cellStyle name="20% - Accent6 2 3 4 2 2 4" xfId="33797" xr:uid="{00000000-0005-0000-0000-0000155E0000}"/>
    <cellStyle name="20% - Accent6 2 3 4 2 2 5" xfId="44957" xr:uid="{00000000-0005-0000-0000-0000165E0000}"/>
    <cellStyle name="20% - Accent6 2 3 4 2 3" xfId="9982" xr:uid="{00000000-0005-0000-0000-0000175E0000}"/>
    <cellStyle name="20% - Accent6 2 3 4 2 3 2" xfId="23141" xr:uid="{00000000-0005-0000-0000-0000185E0000}"/>
    <cellStyle name="20% - Accent6 2 3 4 2 3 2 2" xfId="60479" xr:uid="{00000000-0005-0000-0000-0000195E0000}"/>
    <cellStyle name="20% - Accent6 2 3 4 2 3 3" xfId="36509" xr:uid="{00000000-0005-0000-0000-00001A5E0000}"/>
    <cellStyle name="20% - Accent6 2 3 4 2 3 4" xfId="47320" xr:uid="{00000000-0005-0000-0000-00001B5E0000}"/>
    <cellStyle name="20% - Accent6 2 3 4 2 4" xfId="5259" xr:uid="{00000000-0005-0000-0000-00001C5E0000}"/>
    <cellStyle name="20% - Accent6 2 3 4 2 4 2" xfId="18418" xr:uid="{00000000-0005-0000-0000-00001D5E0000}"/>
    <cellStyle name="20% - Accent6 2 3 4 2 4 2 2" xfId="55756" xr:uid="{00000000-0005-0000-0000-00001E5E0000}"/>
    <cellStyle name="20% - Accent6 2 3 4 2 4 3" xfId="31085" xr:uid="{00000000-0005-0000-0000-00001F5E0000}"/>
    <cellStyle name="20% - Accent6 2 3 4 2 4 4" xfId="42597" xr:uid="{00000000-0005-0000-0000-0000205E0000}"/>
    <cellStyle name="20% - Accent6 2 3 4 2 5" xfId="14706" xr:uid="{00000000-0005-0000-0000-0000215E0000}"/>
    <cellStyle name="20% - Accent6 2 3 4 2 5 2" xfId="52044" xr:uid="{00000000-0005-0000-0000-0000225E0000}"/>
    <cellStyle name="20% - Accent6 2 3 4 2 6" xfId="28203" xr:uid="{00000000-0005-0000-0000-0000235E0000}"/>
    <cellStyle name="20% - Accent6 2 3 4 2 7" xfId="38883" xr:uid="{00000000-0005-0000-0000-0000245E0000}"/>
    <cellStyle name="20% - Accent6 2 3 4 3" xfId="2894" xr:uid="{00000000-0005-0000-0000-0000255E0000}"/>
    <cellStyle name="20% - Accent6 2 3 4 3 2" xfId="11162" xr:uid="{00000000-0005-0000-0000-0000265E0000}"/>
    <cellStyle name="20% - Accent6 2 3 4 3 2 2" xfId="24321" xr:uid="{00000000-0005-0000-0000-0000275E0000}"/>
    <cellStyle name="20% - Accent6 2 3 4 3 2 2 2" xfId="61659" xr:uid="{00000000-0005-0000-0000-0000285E0000}"/>
    <cellStyle name="20% - Accent6 2 3 4 3 2 3" xfId="48500" xr:uid="{00000000-0005-0000-0000-0000295E0000}"/>
    <cellStyle name="20% - Accent6 2 3 4 3 3" xfId="6439" xr:uid="{00000000-0005-0000-0000-00002A5E0000}"/>
    <cellStyle name="20% - Accent6 2 3 4 3 3 2" xfId="19598" xr:uid="{00000000-0005-0000-0000-00002B5E0000}"/>
    <cellStyle name="20% - Accent6 2 3 4 3 3 2 2" xfId="56936" xr:uid="{00000000-0005-0000-0000-00002C5E0000}"/>
    <cellStyle name="20% - Accent6 2 3 4 3 3 3" xfId="43777" xr:uid="{00000000-0005-0000-0000-00002D5E0000}"/>
    <cellStyle name="20% - Accent6 2 3 4 3 4" xfId="16055" xr:uid="{00000000-0005-0000-0000-00002E5E0000}"/>
    <cellStyle name="20% - Accent6 2 3 4 3 4 2" xfId="53393" xr:uid="{00000000-0005-0000-0000-00002F5E0000}"/>
    <cellStyle name="20% - Accent6 2 3 4 3 5" xfId="32448" xr:uid="{00000000-0005-0000-0000-0000305E0000}"/>
    <cellStyle name="20% - Accent6 2 3 4 3 6" xfId="40232" xr:uid="{00000000-0005-0000-0000-0000315E0000}"/>
    <cellStyle name="20% - Accent6 2 3 4 4" xfId="8802" xr:uid="{00000000-0005-0000-0000-0000325E0000}"/>
    <cellStyle name="20% - Accent6 2 3 4 4 2" xfId="21961" xr:uid="{00000000-0005-0000-0000-0000335E0000}"/>
    <cellStyle name="20% - Accent6 2 3 4 4 2 2" xfId="59299" xr:uid="{00000000-0005-0000-0000-0000345E0000}"/>
    <cellStyle name="20% - Accent6 2 3 4 4 3" xfId="35160" xr:uid="{00000000-0005-0000-0000-0000355E0000}"/>
    <cellStyle name="20% - Accent6 2 3 4 4 4" xfId="46140" xr:uid="{00000000-0005-0000-0000-0000365E0000}"/>
    <cellStyle name="20% - Accent6 2 3 4 5" xfId="4079" xr:uid="{00000000-0005-0000-0000-0000375E0000}"/>
    <cellStyle name="20% - Accent6 2 3 4 5 2" xfId="17238" xr:uid="{00000000-0005-0000-0000-0000385E0000}"/>
    <cellStyle name="20% - Accent6 2 3 4 5 2 2" xfId="54576" xr:uid="{00000000-0005-0000-0000-0000395E0000}"/>
    <cellStyle name="20% - Accent6 2 3 4 5 3" xfId="29736" xr:uid="{00000000-0005-0000-0000-00003A5E0000}"/>
    <cellStyle name="20% - Accent6 2 3 4 5 4" xfId="41417" xr:uid="{00000000-0005-0000-0000-00003B5E0000}"/>
    <cellStyle name="20% - Accent6 2 3 4 6" xfId="13526" xr:uid="{00000000-0005-0000-0000-00003C5E0000}"/>
    <cellStyle name="20% - Accent6 2 3 4 6 2" xfId="50864" xr:uid="{00000000-0005-0000-0000-00003D5E0000}"/>
    <cellStyle name="20% - Accent6 2 3 4 7" xfId="26854" xr:uid="{00000000-0005-0000-0000-00003E5E0000}"/>
    <cellStyle name="20% - Accent6 2 3 4 8" xfId="37703" xr:uid="{00000000-0005-0000-0000-00003F5E0000}"/>
    <cellStyle name="20% - Accent6 2 3 5" xfId="784" xr:uid="{00000000-0005-0000-0000-0000405E0000}"/>
    <cellStyle name="20% - Accent6 2 3 5 2" xfId="1966" xr:uid="{00000000-0005-0000-0000-0000415E0000}"/>
    <cellStyle name="20% - Accent6 2 3 5 2 2" xfId="8040" xr:uid="{00000000-0005-0000-0000-0000425E0000}"/>
    <cellStyle name="20% - Accent6 2 3 5 2 2 2" xfId="12763" xr:uid="{00000000-0005-0000-0000-0000435E0000}"/>
    <cellStyle name="20% - Accent6 2 3 5 2 2 2 2" xfId="25922" xr:uid="{00000000-0005-0000-0000-0000445E0000}"/>
    <cellStyle name="20% - Accent6 2 3 5 2 2 2 2 2" xfId="63260" xr:uid="{00000000-0005-0000-0000-0000455E0000}"/>
    <cellStyle name="20% - Accent6 2 3 5 2 2 2 3" xfId="50101" xr:uid="{00000000-0005-0000-0000-0000465E0000}"/>
    <cellStyle name="20% - Accent6 2 3 5 2 2 3" xfId="21199" xr:uid="{00000000-0005-0000-0000-0000475E0000}"/>
    <cellStyle name="20% - Accent6 2 3 5 2 2 3 2" xfId="58537" xr:uid="{00000000-0005-0000-0000-0000485E0000}"/>
    <cellStyle name="20% - Accent6 2 3 5 2 2 4" xfId="34218" xr:uid="{00000000-0005-0000-0000-0000495E0000}"/>
    <cellStyle name="20% - Accent6 2 3 5 2 2 5" xfId="45378" xr:uid="{00000000-0005-0000-0000-00004A5E0000}"/>
    <cellStyle name="20% - Accent6 2 3 5 2 3" xfId="10403" xr:uid="{00000000-0005-0000-0000-00004B5E0000}"/>
    <cellStyle name="20% - Accent6 2 3 5 2 3 2" xfId="23562" xr:uid="{00000000-0005-0000-0000-00004C5E0000}"/>
    <cellStyle name="20% - Accent6 2 3 5 2 3 2 2" xfId="60900" xr:uid="{00000000-0005-0000-0000-00004D5E0000}"/>
    <cellStyle name="20% - Accent6 2 3 5 2 3 3" xfId="36930" xr:uid="{00000000-0005-0000-0000-00004E5E0000}"/>
    <cellStyle name="20% - Accent6 2 3 5 2 3 4" xfId="47741" xr:uid="{00000000-0005-0000-0000-00004F5E0000}"/>
    <cellStyle name="20% - Accent6 2 3 5 2 4" xfId="5680" xr:uid="{00000000-0005-0000-0000-0000505E0000}"/>
    <cellStyle name="20% - Accent6 2 3 5 2 4 2" xfId="18839" xr:uid="{00000000-0005-0000-0000-0000515E0000}"/>
    <cellStyle name="20% - Accent6 2 3 5 2 4 2 2" xfId="56177" xr:uid="{00000000-0005-0000-0000-0000525E0000}"/>
    <cellStyle name="20% - Accent6 2 3 5 2 4 3" xfId="31506" xr:uid="{00000000-0005-0000-0000-0000535E0000}"/>
    <cellStyle name="20% - Accent6 2 3 5 2 4 4" xfId="43018" xr:uid="{00000000-0005-0000-0000-0000545E0000}"/>
    <cellStyle name="20% - Accent6 2 3 5 2 5" xfId="15127" xr:uid="{00000000-0005-0000-0000-0000555E0000}"/>
    <cellStyle name="20% - Accent6 2 3 5 2 5 2" xfId="52465" xr:uid="{00000000-0005-0000-0000-0000565E0000}"/>
    <cellStyle name="20% - Accent6 2 3 5 2 6" xfId="28624" xr:uid="{00000000-0005-0000-0000-0000575E0000}"/>
    <cellStyle name="20% - Accent6 2 3 5 2 7" xfId="39304" xr:uid="{00000000-0005-0000-0000-0000585E0000}"/>
    <cellStyle name="20% - Accent6 2 3 5 3" xfId="3315" xr:uid="{00000000-0005-0000-0000-0000595E0000}"/>
    <cellStyle name="20% - Accent6 2 3 5 3 2" xfId="11583" xr:uid="{00000000-0005-0000-0000-00005A5E0000}"/>
    <cellStyle name="20% - Accent6 2 3 5 3 2 2" xfId="24742" xr:uid="{00000000-0005-0000-0000-00005B5E0000}"/>
    <cellStyle name="20% - Accent6 2 3 5 3 2 2 2" xfId="62080" xr:uid="{00000000-0005-0000-0000-00005C5E0000}"/>
    <cellStyle name="20% - Accent6 2 3 5 3 2 3" xfId="48921" xr:uid="{00000000-0005-0000-0000-00005D5E0000}"/>
    <cellStyle name="20% - Accent6 2 3 5 3 3" xfId="6860" xr:uid="{00000000-0005-0000-0000-00005E5E0000}"/>
    <cellStyle name="20% - Accent6 2 3 5 3 3 2" xfId="20019" xr:uid="{00000000-0005-0000-0000-00005F5E0000}"/>
    <cellStyle name="20% - Accent6 2 3 5 3 3 2 2" xfId="57357" xr:uid="{00000000-0005-0000-0000-0000605E0000}"/>
    <cellStyle name="20% - Accent6 2 3 5 3 3 3" xfId="44198" xr:uid="{00000000-0005-0000-0000-0000615E0000}"/>
    <cellStyle name="20% - Accent6 2 3 5 3 4" xfId="16476" xr:uid="{00000000-0005-0000-0000-0000625E0000}"/>
    <cellStyle name="20% - Accent6 2 3 5 3 4 2" xfId="53814" xr:uid="{00000000-0005-0000-0000-0000635E0000}"/>
    <cellStyle name="20% - Accent6 2 3 5 3 5" xfId="32869" xr:uid="{00000000-0005-0000-0000-0000645E0000}"/>
    <cellStyle name="20% - Accent6 2 3 5 3 6" xfId="40653" xr:uid="{00000000-0005-0000-0000-0000655E0000}"/>
    <cellStyle name="20% - Accent6 2 3 5 4" xfId="9223" xr:uid="{00000000-0005-0000-0000-0000665E0000}"/>
    <cellStyle name="20% - Accent6 2 3 5 4 2" xfId="22382" xr:uid="{00000000-0005-0000-0000-0000675E0000}"/>
    <cellStyle name="20% - Accent6 2 3 5 4 2 2" xfId="59720" xr:uid="{00000000-0005-0000-0000-0000685E0000}"/>
    <cellStyle name="20% - Accent6 2 3 5 4 3" xfId="35581" xr:uid="{00000000-0005-0000-0000-0000695E0000}"/>
    <cellStyle name="20% - Accent6 2 3 5 4 4" xfId="46561" xr:uid="{00000000-0005-0000-0000-00006A5E0000}"/>
    <cellStyle name="20% - Accent6 2 3 5 5" xfId="4500" xr:uid="{00000000-0005-0000-0000-00006B5E0000}"/>
    <cellStyle name="20% - Accent6 2 3 5 5 2" xfId="17659" xr:uid="{00000000-0005-0000-0000-00006C5E0000}"/>
    <cellStyle name="20% - Accent6 2 3 5 5 2 2" xfId="54997" xr:uid="{00000000-0005-0000-0000-00006D5E0000}"/>
    <cellStyle name="20% - Accent6 2 3 5 5 3" xfId="30157" xr:uid="{00000000-0005-0000-0000-00006E5E0000}"/>
    <cellStyle name="20% - Accent6 2 3 5 5 4" xfId="41838" xr:uid="{00000000-0005-0000-0000-00006F5E0000}"/>
    <cellStyle name="20% - Accent6 2 3 5 6" xfId="13947" xr:uid="{00000000-0005-0000-0000-0000705E0000}"/>
    <cellStyle name="20% - Accent6 2 3 5 6 2" xfId="51285" xr:uid="{00000000-0005-0000-0000-0000715E0000}"/>
    <cellStyle name="20% - Accent6 2 3 5 7" xfId="27275" xr:uid="{00000000-0005-0000-0000-0000725E0000}"/>
    <cellStyle name="20% - Accent6 2 3 5 8" xfId="38124" xr:uid="{00000000-0005-0000-0000-0000735E0000}"/>
    <cellStyle name="20% - Accent6 2 3 6" xfId="953" xr:uid="{00000000-0005-0000-0000-0000745E0000}"/>
    <cellStyle name="20% - Accent6 2 3 6 2" xfId="2135" xr:uid="{00000000-0005-0000-0000-0000755E0000}"/>
    <cellStyle name="20% - Accent6 2 3 6 2 2" xfId="8209" xr:uid="{00000000-0005-0000-0000-0000765E0000}"/>
    <cellStyle name="20% - Accent6 2 3 6 2 2 2" xfId="12932" xr:uid="{00000000-0005-0000-0000-0000775E0000}"/>
    <cellStyle name="20% - Accent6 2 3 6 2 2 2 2" xfId="26091" xr:uid="{00000000-0005-0000-0000-0000785E0000}"/>
    <cellStyle name="20% - Accent6 2 3 6 2 2 2 2 2" xfId="63429" xr:uid="{00000000-0005-0000-0000-0000795E0000}"/>
    <cellStyle name="20% - Accent6 2 3 6 2 2 2 3" xfId="50270" xr:uid="{00000000-0005-0000-0000-00007A5E0000}"/>
    <cellStyle name="20% - Accent6 2 3 6 2 2 3" xfId="21368" xr:uid="{00000000-0005-0000-0000-00007B5E0000}"/>
    <cellStyle name="20% - Accent6 2 3 6 2 2 3 2" xfId="58706" xr:uid="{00000000-0005-0000-0000-00007C5E0000}"/>
    <cellStyle name="20% - Accent6 2 3 6 2 2 4" xfId="34387" xr:uid="{00000000-0005-0000-0000-00007D5E0000}"/>
    <cellStyle name="20% - Accent6 2 3 6 2 2 5" xfId="45547" xr:uid="{00000000-0005-0000-0000-00007E5E0000}"/>
    <cellStyle name="20% - Accent6 2 3 6 2 3" xfId="10572" xr:uid="{00000000-0005-0000-0000-00007F5E0000}"/>
    <cellStyle name="20% - Accent6 2 3 6 2 3 2" xfId="23731" xr:uid="{00000000-0005-0000-0000-0000805E0000}"/>
    <cellStyle name="20% - Accent6 2 3 6 2 3 2 2" xfId="61069" xr:uid="{00000000-0005-0000-0000-0000815E0000}"/>
    <cellStyle name="20% - Accent6 2 3 6 2 3 3" xfId="37099" xr:uid="{00000000-0005-0000-0000-0000825E0000}"/>
    <cellStyle name="20% - Accent6 2 3 6 2 3 4" xfId="47910" xr:uid="{00000000-0005-0000-0000-0000835E0000}"/>
    <cellStyle name="20% - Accent6 2 3 6 2 4" xfId="5849" xr:uid="{00000000-0005-0000-0000-0000845E0000}"/>
    <cellStyle name="20% - Accent6 2 3 6 2 4 2" xfId="19008" xr:uid="{00000000-0005-0000-0000-0000855E0000}"/>
    <cellStyle name="20% - Accent6 2 3 6 2 4 2 2" xfId="56346" xr:uid="{00000000-0005-0000-0000-0000865E0000}"/>
    <cellStyle name="20% - Accent6 2 3 6 2 4 3" xfId="31675" xr:uid="{00000000-0005-0000-0000-0000875E0000}"/>
    <cellStyle name="20% - Accent6 2 3 6 2 4 4" xfId="43187" xr:uid="{00000000-0005-0000-0000-0000885E0000}"/>
    <cellStyle name="20% - Accent6 2 3 6 2 5" xfId="15296" xr:uid="{00000000-0005-0000-0000-0000895E0000}"/>
    <cellStyle name="20% - Accent6 2 3 6 2 5 2" xfId="52634" xr:uid="{00000000-0005-0000-0000-00008A5E0000}"/>
    <cellStyle name="20% - Accent6 2 3 6 2 6" xfId="28793" xr:uid="{00000000-0005-0000-0000-00008B5E0000}"/>
    <cellStyle name="20% - Accent6 2 3 6 2 7" xfId="39473" xr:uid="{00000000-0005-0000-0000-00008C5E0000}"/>
    <cellStyle name="20% - Accent6 2 3 6 3" xfId="3484" xr:uid="{00000000-0005-0000-0000-00008D5E0000}"/>
    <cellStyle name="20% - Accent6 2 3 6 3 2" xfId="11752" xr:uid="{00000000-0005-0000-0000-00008E5E0000}"/>
    <cellStyle name="20% - Accent6 2 3 6 3 2 2" xfId="24911" xr:uid="{00000000-0005-0000-0000-00008F5E0000}"/>
    <cellStyle name="20% - Accent6 2 3 6 3 2 2 2" xfId="62249" xr:uid="{00000000-0005-0000-0000-0000905E0000}"/>
    <cellStyle name="20% - Accent6 2 3 6 3 2 3" xfId="49090" xr:uid="{00000000-0005-0000-0000-0000915E0000}"/>
    <cellStyle name="20% - Accent6 2 3 6 3 3" xfId="7029" xr:uid="{00000000-0005-0000-0000-0000925E0000}"/>
    <cellStyle name="20% - Accent6 2 3 6 3 3 2" xfId="20188" xr:uid="{00000000-0005-0000-0000-0000935E0000}"/>
    <cellStyle name="20% - Accent6 2 3 6 3 3 2 2" xfId="57526" xr:uid="{00000000-0005-0000-0000-0000945E0000}"/>
    <cellStyle name="20% - Accent6 2 3 6 3 3 3" xfId="44367" xr:uid="{00000000-0005-0000-0000-0000955E0000}"/>
    <cellStyle name="20% - Accent6 2 3 6 3 4" xfId="16645" xr:uid="{00000000-0005-0000-0000-0000965E0000}"/>
    <cellStyle name="20% - Accent6 2 3 6 3 4 2" xfId="53983" xr:uid="{00000000-0005-0000-0000-0000975E0000}"/>
    <cellStyle name="20% - Accent6 2 3 6 3 5" xfId="33038" xr:uid="{00000000-0005-0000-0000-0000985E0000}"/>
    <cellStyle name="20% - Accent6 2 3 6 3 6" xfId="40822" xr:uid="{00000000-0005-0000-0000-0000995E0000}"/>
    <cellStyle name="20% - Accent6 2 3 6 4" xfId="9392" xr:uid="{00000000-0005-0000-0000-00009A5E0000}"/>
    <cellStyle name="20% - Accent6 2 3 6 4 2" xfId="22551" xr:uid="{00000000-0005-0000-0000-00009B5E0000}"/>
    <cellStyle name="20% - Accent6 2 3 6 4 2 2" xfId="59889" xr:uid="{00000000-0005-0000-0000-00009C5E0000}"/>
    <cellStyle name="20% - Accent6 2 3 6 4 3" xfId="35750" xr:uid="{00000000-0005-0000-0000-00009D5E0000}"/>
    <cellStyle name="20% - Accent6 2 3 6 4 4" xfId="46730" xr:uid="{00000000-0005-0000-0000-00009E5E0000}"/>
    <cellStyle name="20% - Accent6 2 3 6 5" xfId="4669" xr:uid="{00000000-0005-0000-0000-00009F5E0000}"/>
    <cellStyle name="20% - Accent6 2 3 6 5 2" xfId="17828" xr:uid="{00000000-0005-0000-0000-0000A05E0000}"/>
    <cellStyle name="20% - Accent6 2 3 6 5 2 2" xfId="55166" xr:uid="{00000000-0005-0000-0000-0000A15E0000}"/>
    <cellStyle name="20% - Accent6 2 3 6 5 3" xfId="30326" xr:uid="{00000000-0005-0000-0000-0000A25E0000}"/>
    <cellStyle name="20% - Accent6 2 3 6 5 4" xfId="42007" xr:uid="{00000000-0005-0000-0000-0000A35E0000}"/>
    <cellStyle name="20% - Accent6 2 3 6 6" xfId="14116" xr:uid="{00000000-0005-0000-0000-0000A45E0000}"/>
    <cellStyle name="20% - Accent6 2 3 6 6 2" xfId="51454" xr:uid="{00000000-0005-0000-0000-0000A55E0000}"/>
    <cellStyle name="20% - Accent6 2 3 6 7" xfId="27444" xr:uid="{00000000-0005-0000-0000-0000A65E0000}"/>
    <cellStyle name="20% - Accent6 2 3 6 8" xfId="38293" xr:uid="{00000000-0005-0000-0000-0000A75E0000}"/>
    <cellStyle name="20% - Accent6 2 3 7" xfId="1124" xr:uid="{00000000-0005-0000-0000-0000A85E0000}"/>
    <cellStyle name="20% - Accent6 2 3 7 2" xfId="2304" xr:uid="{00000000-0005-0000-0000-0000A95E0000}"/>
    <cellStyle name="20% - Accent6 2 3 7 2 2" xfId="8378" xr:uid="{00000000-0005-0000-0000-0000AA5E0000}"/>
    <cellStyle name="20% - Accent6 2 3 7 2 2 2" xfId="13101" xr:uid="{00000000-0005-0000-0000-0000AB5E0000}"/>
    <cellStyle name="20% - Accent6 2 3 7 2 2 2 2" xfId="26260" xr:uid="{00000000-0005-0000-0000-0000AC5E0000}"/>
    <cellStyle name="20% - Accent6 2 3 7 2 2 2 2 2" xfId="63598" xr:uid="{00000000-0005-0000-0000-0000AD5E0000}"/>
    <cellStyle name="20% - Accent6 2 3 7 2 2 2 3" xfId="50439" xr:uid="{00000000-0005-0000-0000-0000AE5E0000}"/>
    <cellStyle name="20% - Accent6 2 3 7 2 2 3" xfId="21537" xr:uid="{00000000-0005-0000-0000-0000AF5E0000}"/>
    <cellStyle name="20% - Accent6 2 3 7 2 2 3 2" xfId="58875" xr:uid="{00000000-0005-0000-0000-0000B05E0000}"/>
    <cellStyle name="20% - Accent6 2 3 7 2 2 4" xfId="34556" xr:uid="{00000000-0005-0000-0000-0000B15E0000}"/>
    <cellStyle name="20% - Accent6 2 3 7 2 2 5" xfId="45716" xr:uid="{00000000-0005-0000-0000-0000B25E0000}"/>
    <cellStyle name="20% - Accent6 2 3 7 2 3" xfId="10741" xr:uid="{00000000-0005-0000-0000-0000B35E0000}"/>
    <cellStyle name="20% - Accent6 2 3 7 2 3 2" xfId="23900" xr:uid="{00000000-0005-0000-0000-0000B45E0000}"/>
    <cellStyle name="20% - Accent6 2 3 7 2 3 2 2" xfId="61238" xr:uid="{00000000-0005-0000-0000-0000B55E0000}"/>
    <cellStyle name="20% - Accent6 2 3 7 2 3 3" xfId="37268" xr:uid="{00000000-0005-0000-0000-0000B65E0000}"/>
    <cellStyle name="20% - Accent6 2 3 7 2 3 4" xfId="48079" xr:uid="{00000000-0005-0000-0000-0000B75E0000}"/>
    <cellStyle name="20% - Accent6 2 3 7 2 4" xfId="6018" xr:uid="{00000000-0005-0000-0000-0000B85E0000}"/>
    <cellStyle name="20% - Accent6 2 3 7 2 4 2" xfId="19177" xr:uid="{00000000-0005-0000-0000-0000B95E0000}"/>
    <cellStyle name="20% - Accent6 2 3 7 2 4 2 2" xfId="56515" xr:uid="{00000000-0005-0000-0000-0000BA5E0000}"/>
    <cellStyle name="20% - Accent6 2 3 7 2 4 3" xfId="31844" xr:uid="{00000000-0005-0000-0000-0000BB5E0000}"/>
    <cellStyle name="20% - Accent6 2 3 7 2 4 4" xfId="43356" xr:uid="{00000000-0005-0000-0000-0000BC5E0000}"/>
    <cellStyle name="20% - Accent6 2 3 7 2 5" xfId="15465" xr:uid="{00000000-0005-0000-0000-0000BD5E0000}"/>
    <cellStyle name="20% - Accent6 2 3 7 2 5 2" xfId="52803" xr:uid="{00000000-0005-0000-0000-0000BE5E0000}"/>
    <cellStyle name="20% - Accent6 2 3 7 2 6" xfId="28962" xr:uid="{00000000-0005-0000-0000-0000BF5E0000}"/>
    <cellStyle name="20% - Accent6 2 3 7 2 7" xfId="39642" xr:uid="{00000000-0005-0000-0000-0000C05E0000}"/>
    <cellStyle name="20% - Accent6 2 3 7 3" xfId="3653" xr:uid="{00000000-0005-0000-0000-0000C15E0000}"/>
    <cellStyle name="20% - Accent6 2 3 7 3 2" xfId="11921" xr:uid="{00000000-0005-0000-0000-0000C25E0000}"/>
    <cellStyle name="20% - Accent6 2 3 7 3 2 2" xfId="25080" xr:uid="{00000000-0005-0000-0000-0000C35E0000}"/>
    <cellStyle name="20% - Accent6 2 3 7 3 2 2 2" xfId="62418" xr:uid="{00000000-0005-0000-0000-0000C45E0000}"/>
    <cellStyle name="20% - Accent6 2 3 7 3 2 3" xfId="49259" xr:uid="{00000000-0005-0000-0000-0000C55E0000}"/>
    <cellStyle name="20% - Accent6 2 3 7 3 3" xfId="7198" xr:uid="{00000000-0005-0000-0000-0000C65E0000}"/>
    <cellStyle name="20% - Accent6 2 3 7 3 3 2" xfId="20357" xr:uid="{00000000-0005-0000-0000-0000C75E0000}"/>
    <cellStyle name="20% - Accent6 2 3 7 3 3 2 2" xfId="57695" xr:uid="{00000000-0005-0000-0000-0000C85E0000}"/>
    <cellStyle name="20% - Accent6 2 3 7 3 3 3" xfId="44536" xr:uid="{00000000-0005-0000-0000-0000C95E0000}"/>
    <cellStyle name="20% - Accent6 2 3 7 3 4" xfId="16814" xr:uid="{00000000-0005-0000-0000-0000CA5E0000}"/>
    <cellStyle name="20% - Accent6 2 3 7 3 4 2" xfId="54152" xr:uid="{00000000-0005-0000-0000-0000CB5E0000}"/>
    <cellStyle name="20% - Accent6 2 3 7 3 5" xfId="33207" xr:uid="{00000000-0005-0000-0000-0000CC5E0000}"/>
    <cellStyle name="20% - Accent6 2 3 7 3 6" xfId="40991" xr:uid="{00000000-0005-0000-0000-0000CD5E0000}"/>
    <cellStyle name="20% - Accent6 2 3 7 4" xfId="9561" xr:uid="{00000000-0005-0000-0000-0000CE5E0000}"/>
    <cellStyle name="20% - Accent6 2 3 7 4 2" xfId="22720" xr:uid="{00000000-0005-0000-0000-0000CF5E0000}"/>
    <cellStyle name="20% - Accent6 2 3 7 4 2 2" xfId="60058" xr:uid="{00000000-0005-0000-0000-0000D05E0000}"/>
    <cellStyle name="20% - Accent6 2 3 7 4 3" xfId="35919" xr:uid="{00000000-0005-0000-0000-0000D15E0000}"/>
    <cellStyle name="20% - Accent6 2 3 7 4 4" xfId="46899" xr:uid="{00000000-0005-0000-0000-0000D25E0000}"/>
    <cellStyle name="20% - Accent6 2 3 7 5" xfId="4838" xr:uid="{00000000-0005-0000-0000-0000D35E0000}"/>
    <cellStyle name="20% - Accent6 2 3 7 5 2" xfId="17997" xr:uid="{00000000-0005-0000-0000-0000D45E0000}"/>
    <cellStyle name="20% - Accent6 2 3 7 5 2 2" xfId="55335" xr:uid="{00000000-0005-0000-0000-0000D55E0000}"/>
    <cellStyle name="20% - Accent6 2 3 7 5 3" xfId="30495" xr:uid="{00000000-0005-0000-0000-0000D65E0000}"/>
    <cellStyle name="20% - Accent6 2 3 7 5 4" xfId="42176" xr:uid="{00000000-0005-0000-0000-0000D75E0000}"/>
    <cellStyle name="20% - Accent6 2 3 7 6" xfId="14285" xr:uid="{00000000-0005-0000-0000-0000D85E0000}"/>
    <cellStyle name="20% - Accent6 2 3 7 6 2" xfId="51623" xr:uid="{00000000-0005-0000-0000-0000D95E0000}"/>
    <cellStyle name="20% - Accent6 2 3 7 7" xfId="27613" xr:uid="{00000000-0005-0000-0000-0000DA5E0000}"/>
    <cellStyle name="20% - Accent6 2 3 7 8" xfId="38462" xr:uid="{00000000-0005-0000-0000-0000DB5E0000}"/>
    <cellStyle name="20% - Accent6 2 3 8" xfId="1321" xr:uid="{00000000-0005-0000-0000-0000DC5E0000}"/>
    <cellStyle name="20% - Accent6 2 3 8 2" xfId="2670" xr:uid="{00000000-0005-0000-0000-0000DD5E0000}"/>
    <cellStyle name="20% - Accent6 2 3 8 2 2" xfId="12118" xr:uid="{00000000-0005-0000-0000-0000DE5E0000}"/>
    <cellStyle name="20% - Accent6 2 3 8 2 2 2" xfId="25277" xr:uid="{00000000-0005-0000-0000-0000DF5E0000}"/>
    <cellStyle name="20% - Accent6 2 3 8 2 2 2 2" xfId="62615" xr:uid="{00000000-0005-0000-0000-0000E05E0000}"/>
    <cellStyle name="20% - Accent6 2 3 8 2 2 3" xfId="33573" xr:uid="{00000000-0005-0000-0000-0000E15E0000}"/>
    <cellStyle name="20% - Accent6 2 3 8 2 2 4" xfId="49456" xr:uid="{00000000-0005-0000-0000-0000E25E0000}"/>
    <cellStyle name="20% - Accent6 2 3 8 2 3" xfId="7395" xr:uid="{00000000-0005-0000-0000-0000E35E0000}"/>
    <cellStyle name="20% - Accent6 2 3 8 2 3 2" xfId="20554" xr:uid="{00000000-0005-0000-0000-0000E45E0000}"/>
    <cellStyle name="20% - Accent6 2 3 8 2 3 2 2" xfId="57892" xr:uid="{00000000-0005-0000-0000-0000E55E0000}"/>
    <cellStyle name="20% - Accent6 2 3 8 2 3 3" xfId="36285" xr:uid="{00000000-0005-0000-0000-0000E65E0000}"/>
    <cellStyle name="20% - Accent6 2 3 8 2 3 4" xfId="44733" xr:uid="{00000000-0005-0000-0000-0000E75E0000}"/>
    <cellStyle name="20% - Accent6 2 3 8 2 4" xfId="15831" xr:uid="{00000000-0005-0000-0000-0000E85E0000}"/>
    <cellStyle name="20% - Accent6 2 3 8 2 4 2" xfId="30861" xr:uid="{00000000-0005-0000-0000-0000E95E0000}"/>
    <cellStyle name="20% - Accent6 2 3 8 2 4 3" xfId="53169" xr:uid="{00000000-0005-0000-0000-0000EA5E0000}"/>
    <cellStyle name="20% - Accent6 2 3 8 2 5" xfId="27979" xr:uid="{00000000-0005-0000-0000-0000EB5E0000}"/>
    <cellStyle name="20% - Accent6 2 3 8 2 6" xfId="40008" xr:uid="{00000000-0005-0000-0000-0000EC5E0000}"/>
    <cellStyle name="20% - Accent6 2 3 8 3" xfId="9758" xr:uid="{00000000-0005-0000-0000-0000ED5E0000}"/>
    <cellStyle name="20% - Accent6 2 3 8 3 2" xfId="22917" xr:uid="{00000000-0005-0000-0000-0000EE5E0000}"/>
    <cellStyle name="20% - Accent6 2 3 8 3 2 2" xfId="60255" xr:uid="{00000000-0005-0000-0000-0000EF5E0000}"/>
    <cellStyle name="20% - Accent6 2 3 8 3 3" xfId="32224" xr:uid="{00000000-0005-0000-0000-0000F05E0000}"/>
    <cellStyle name="20% - Accent6 2 3 8 3 4" xfId="47096" xr:uid="{00000000-0005-0000-0000-0000F15E0000}"/>
    <cellStyle name="20% - Accent6 2 3 8 4" xfId="5035" xr:uid="{00000000-0005-0000-0000-0000F25E0000}"/>
    <cellStyle name="20% - Accent6 2 3 8 4 2" xfId="18194" xr:uid="{00000000-0005-0000-0000-0000F35E0000}"/>
    <cellStyle name="20% - Accent6 2 3 8 4 2 2" xfId="55532" xr:uid="{00000000-0005-0000-0000-0000F45E0000}"/>
    <cellStyle name="20% - Accent6 2 3 8 4 3" xfId="34936" xr:uid="{00000000-0005-0000-0000-0000F55E0000}"/>
    <cellStyle name="20% - Accent6 2 3 8 4 4" xfId="42373" xr:uid="{00000000-0005-0000-0000-0000F65E0000}"/>
    <cellStyle name="20% - Accent6 2 3 8 5" xfId="14482" xr:uid="{00000000-0005-0000-0000-0000F75E0000}"/>
    <cellStyle name="20% - Accent6 2 3 8 5 2" xfId="29512" xr:uid="{00000000-0005-0000-0000-0000F85E0000}"/>
    <cellStyle name="20% - Accent6 2 3 8 5 3" xfId="51820" xr:uid="{00000000-0005-0000-0000-0000F95E0000}"/>
    <cellStyle name="20% - Accent6 2 3 8 6" xfId="26630" xr:uid="{00000000-0005-0000-0000-0000FA5E0000}"/>
    <cellStyle name="20% - Accent6 2 3 8 7" xfId="38659" xr:uid="{00000000-0005-0000-0000-0000FB5E0000}"/>
    <cellStyle name="20% - Accent6 2 3 9" xfId="2473" xr:uid="{00000000-0005-0000-0000-0000FC5E0000}"/>
    <cellStyle name="20% - Accent6 2 3 9 2" xfId="10938" xr:uid="{00000000-0005-0000-0000-0000FD5E0000}"/>
    <cellStyle name="20% - Accent6 2 3 9 2 2" xfId="24097" xr:uid="{00000000-0005-0000-0000-0000FE5E0000}"/>
    <cellStyle name="20% - Accent6 2 3 9 2 2 2" xfId="61435" xr:uid="{00000000-0005-0000-0000-0000FF5E0000}"/>
    <cellStyle name="20% - Accent6 2 3 9 2 3" xfId="33376" xr:uid="{00000000-0005-0000-0000-0000005F0000}"/>
    <cellStyle name="20% - Accent6 2 3 9 2 4" xfId="48276" xr:uid="{00000000-0005-0000-0000-0000015F0000}"/>
    <cellStyle name="20% - Accent6 2 3 9 3" xfId="6215" xr:uid="{00000000-0005-0000-0000-0000025F0000}"/>
    <cellStyle name="20% - Accent6 2 3 9 3 2" xfId="19374" xr:uid="{00000000-0005-0000-0000-0000035F0000}"/>
    <cellStyle name="20% - Accent6 2 3 9 3 2 2" xfId="56712" xr:uid="{00000000-0005-0000-0000-0000045F0000}"/>
    <cellStyle name="20% - Accent6 2 3 9 3 3" xfId="36088" xr:uid="{00000000-0005-0000-0000-0000055F0000}"/>
    <cellStyle name="20% - Accent6 2 3 9 3 4" xfId="43553" xr:uid="{00000000-0005-0000-0000-0000065F0000}"/>
    <cellStyle name="20% - Accent6 2 3 9 4" xfId="15634" xr:uid="{00000000-0005-0000-0000-0000075F0000}"/>
    <cellStyle name="20% - Accent6 2 3 9 4 2" xfId="30664" xr:uid="{00000000-0005-0000-0000-0000085F0000}"/>
    <cellStyle name="20% - Accent6 2 3 9 4 3" xfId="52972" xr:uid="{00000000-0005-0000-0000-0000095F0000}"/>
    <cellStyle name="20% - Accent6 2 3 9 5" xfId="27782" xr:uid="{00000000-0005-0000-0000-00000A5F0000}"/>
    <cellStyle name="20% - Accent6 2 3 9 6" xfId="39811" xr:uid="{00000000-0005-0000-0000-00000B5F0000}"/>
    <cellStyle name="20% - Accent6 2 4" xfId="83" xr:uid="{00000000-0005-0000-0000-00000C5F0000}"/>
    <cellStyle name="20% - Accent6 2 4 10" xfId="8522" xr:uid="{00000000-0005-0000-0000-00000D5F0000}"/>
    <cellStyle name="20% - Accent6 2 4 10 2" xfId="21681" xr:uid="{00000000-0005-0000-0000-00000E5F0000}"/>
    <cellStyle name="20% - Accent6 2 4 10 2 2" xfId="59019" xr:uid="{00000000-0005-0000-0000-00000F5F0000}"/>
    <cellStyle name="20% - Accent6 2 4 10 3" xfId="29344" xr:uid="{00000000-0005-0000-0000-0000105F0000}"/>
    <cellStyle name="20% - Accent6 2 4 10 4" xfId="45860" xr:uid="{00000000-0005-0000-0000-0000115F0000}"/>
    <cellStyle name="20% - Accent6 2 4 11" xfId="3799" xr:uid="{00000000-0005-0000-0000-0000125F0000}"/>
    <cellStyle name="20% - Accent6 2 4 11 2" xfId="16958" xr:uid="{00000000-0005-0000-0000-0000135F0000}"/>
    <cellStyle name="20% - Accent6 2 4 11 2 2" xfId="54296" xr:uid="{00000000-0005-0000-0000-0000145F0000}"/>
    <cellStyle name="20% - Accent6 2 4 11 3" xfId="32056" xr:uid="{00000000-0005-0000-0000-0000155F0000}"/>
    <cellStyle name="20% - Accent6 2 4 11 4" xfId="41137" xr:uid="{00000000-0005-0000-0000-0000165F0000}"/>
    <cellStyle name="20% - Accent6 2 4 12" xfId="13246" xr:uid="{00000000-0005-0000-0000-0000175F0000}"/>
    <cellStyle name="20% - Accent6 2 4 12 2" xfId="34768" xr:uid="{00000000-0005-0000-0000-0000185F0000}"/>
    <cellStyle name="20% - Accent6 2 4 12 3" xfId="50584" xr:uid="{00000000-0005-0000-0000-0000195F0000}"/>
    <cellStyle name="20% - Accent6 2 4 13" xfId="29175" xr:uid="{00000000-0005-0000-0000-00001A5F0000}"/>
    <cellStyle name="20% - Accent6 2 4 14" xfId="26462" xr:uid="{00000000-0005-0000-0000-00001B5F0000}"/>
    <cellStyle name="20% - Accent6 2 4 15" xfId="37423" xr:uid="{00000000-0005-0000-0000-00001C5F0000}"/>
    <cellStyle name="20% - Accent6 2 4 2" xfId="195" xr:uid="{00000000-0005-0000-0000-00001D5F0000}"/>
    <cellStyle name="20% - Accent6 2 4 2 2" xfId="616" xr:uid="{00000000-0005-0000-0000-00001E5F0000}"/>
    <cellStyle name="20% - Accent6 2 4 2 2 2" xfId="1798" xr:uid="{00000000-0005-0000-0000-00001F5F0000}"/>
    <cellStyle name="20% - Accent6 2 4 2 2 2 2" xfId="7872" xr:uid="{00000000-0005-0000-0000-0000205F0000}"/>
    <cellStyle name="20% - Accent6 2 4 2 2 2 2 2" xfId="12595" xr:uid="{00000000-0005-0000-0000-0000215F0000}"/>
    <cellStyle name="20% - Accent6 2 4 2 2 2 2 2 2" xfId="25754" xr:uid="{00000000-0005-0000-0000-0000225F0000}"/>
    <cellStyle name="20% - Accent6 2 4 2 2 2 2 2 2 2" xfId="63092" xr:uid="{00000000-0005-0000-0000-0000235F0000}"/>
    <cellStyle name="20% - Accent6 2 4 2 2 2 2 2 3" xfId="49933" xr:uid="{00000000-0005-0000-0000-0000245F0000}"/>
    <cellStyle name="20% - Accent6 2 4 2 2 2 2 3" xfId="21031" xr:uid="{00000000-0005-0000-0000-0000255F0000}"/>
    <cellStyle name="20% - Accent6 2 4 2 2 2 2 3 2" xfId="58369" xr:uid="{00000000-0005-0000-0000-0000265F0000}"/>
    <cellStyle name="20% - Accent6 2 4 2 2 2 2 4" xfId="34050" xr:uid="{00000000-0005-0000-0000-0000275F0000}"/>
    <cellStyle name="20% - Accent6 2 4 2 2 2 2 5" xfId="45210" xr:uid="{00000000-0005-0000-0000-0000285F0000}"/>
    <cellStyle name="20% - Accent6 2 4 2 2 2 3" xfId="10235" xr:uid="{00000000-0005-0000-0000-0000295F0000}"/>
    <cellStyle name="20% - Accent6 2 4 2 2 2 3 2" xfId="23394" xr:uid="{00000000-0005-0000-0000-00002A5F0000}"/>
    <cellStyle name="20% - Accent6 2 4 2 2 2 3 2 2" xfId="60732" xr:uid="{00000000-0005-0000-0000-00002B5F0000}"/>
    <cellStyle name="20% - Accent6 2 4 2 2 2 3 3" xfId="36762" xr:uid="{00000000-0005-0000-0000-00002C5F0000}"/>
    <cellStyle name="20% - Accent6 2 4 2 2 2 3 4" xfId="47573" xr:uid="{00000000-0005-0000-0000-00002D5F0000}"/>
    <cellStyle name="20% - Accent6 2 4 2 2 2 4" xfId="5512" xr:uid="{00000000-0005-0000-0000-00002E5F0000}"/>
    <cellStyle name="20% - Accent6 2 4 2 2 2 4 2" xfId="18671" xr:uid="{00000000-0005-0000-0000-00002F5F0000}"/>
    <cellStyle name="20% - Accent6 2 4 2 2 2 4 2 2" xfId="56009" xr:uid="{00000000-0005-0000-0000-0000305F0000}"/>
    <cellStyle name="20% - Accent6 2 4 2 2 2 4 3" xfId="31338" xr:uid="{00000000-0005-0000-0000-0000315F0000}"/>
    <cellStyle name="20% - Accent6 2 4 2 2 2 4 4" xfId="42850" xr:uid="{00000000-0005-0000-0000-0000325F0000}"/>
    <cellStyle name="20% - Accent6 2 4 2 2 2 5" xfId="14959" xr:uid="{00000000-0005-0000-0000-0000335F0000}"/>
    <cellStyle name="20% - Accent6 2 4 2 2 2 5 2" xfId="52297" xr:uid="{00000000-0005-0000-0000-0000345F0000}"/>
    <cellStyle name="20% - Accent6 2 4 2 2 2 6" xfId="28456" xr:uid="{00000000-0005-0000-0000-0000355F0000}"/>
    <cellStyle name="20% - Accent6 2 4 2 2 2 7" xfId="39136" xr:uid="{00000000-0005-0000-0000-0000365F0000}"/>
    <cellStyle name="20% - Accent6 2 4 2 2 3" xfId="3147" xr:uid="{00000000-0005-0000-0000-0000375F0000}"/>
    <cellStyle name="20% - Accent6 2 4 2 2 3 2" xfId="11415" xr:uid="{00000000-0005-0000-0000-0000385F0000}"/>
    <cellStyle name="20% - Accent6 2 4 2 2 3 2 2" xfId="24574" xr:uid="{00000000-0005-0000-0000-0000395F0000}"/>
    <cellStyle name="20% - Accent6 2 4 2 2 3 2 2 2" xfId="61912" xr:uid="{00000000-0005-0000-0000-00003A5F0000}"/>
    <cellStyle name="20% - Accent6 2 4 2 2 3 2 3" xfId="48753" xr:uid="{00000000-0005-0000-0000-00003B5F0000}"/>
    <cellStyle name="20% - Accent6 2 4 2 2 3 3" xfId="6692" xr:uid="{00000000-0005-0000-0000-00003C5F0000}"/>
    <cellStyle name="20% - Accent6 2 4 2 2 3 3 2" xfId="19851" xr:uid="{00000000-0005-0000-0000-00003D5F0000}"/>
    <cellStyle name="20% - Accent6 2 4 2 2 3 3 2 2" xfId="57189" xr:uid="{00000000-0005-0000-0000-00003E5F0000}"/>
    <cellStyle name="20% - Accent6 2 4 2 2 3 3 3" xfId="44030" xr:uid="{00000000-0005-0000-0000-00003F5F0000}"/>
    <cellStyle name="20% - Accent6 2 4 2 2 3 4" xfId="16308" xr:uid="{00000000-0005-0000-0000-0000405F0000}"/>
    <cellStyle name="20% - Accent6 2 4 2 2 3 4 2" xfId="53646" xr:uid="{00000000-0005-0000-0000-0000415F0000}"/>
    <cellStyle name="20% - Accent6 2 4 2 2 3 5" xfId="32701" xr:uid="{00000000-0005-0000-0000-0000425F0000}"/>
    <cellStyle name="20% - Accent6 2 4 2 2 3 6" xfId="40485" xr:uid="{00000000-0005-0000-0000-0000435F0000}"/>
    <cellStyle name="20% - Accent6 2 4 2 2 4" xfId="9055" xr:uid="{00000000-0005-0000-0000-0000445F0000}"/>
    <cellStyle name="20% - Accent6 2 4 2 2 4 2" xfId="22214" xr:uid="{00000000-0005-0000-0000-0000455F0000}"/>
    <cellStyle name="20% - Accent6 2 4 2 2 4 2 2" xfId="59552" xr:uid="{00000000-0005-0000-0000-0000465F0000}"/>
    <cellStyle name="20% - Accent6 2 4 2 2 4 3" xfId="35413" xr:uid="{00000000-0005-0000-0000-0000475F0000}"/>
    <cellStyle name="20% - Accent6 2 4 2 2 4 4" xfId="46393" xr:uid="{00000000-0005-0000-0000-0000485F0000}"/>
    <cellStyle name="20% - Accent6 2 4 2 2 5" xfId="4332" xr:uid="{00000000-0005-0000-0000-0000495F0000}"/>
    <cellStyle name="20% - Accent6 2 4 2 2 5 2" xfId="17491" xr:uid="{00000000-0005-0000-0000-00004A5F0000}"/>
    <cellStyle name="20% - Accent6 2 4 2 2 5 2 2" xfId="54829" xr:uid="{00000000-0005-0000-0000-00004B5F0000}"/>
    <cellStyle name="20% - Accent6 2 4 2 2 5 3" xfId="29989" xr:uid="{00000000-0005-0000-0000-00004C5F0000}"/>
    <cellStyle name="20% - Accent6 2 4 2 2 5 4" xfId="41670" xr:uid="{00000000-0005-0000-0000-00004D5F0000}"/>
    <cellStyle name="20% - Accent6 2 4 2 2 6" xfId="13779" xr:uid="{00000000-0005-0000-0000-00004E5F0000}"/>
    <cellStyle name="20% - Accent6 2 4 2 2 6 2" xfId="51117" xr:uid="{00000000-0005-0000-0000-00004F5F0000}"/>
    <cellStyle name="20% - Accent6 2 4 2 2 7" xfId="27107" xr:uid="{00000000-0005-0000-0000-0000505F0000}"/>
    <cellStyle name="20% - Accent6 2 4 2 2 8" xfId="37956" xr:uid="{00000000-0005-0000-0000-0000515F0000}"/>
    <cellStyle name="20% - Accent6 2 4 2 3" xfId="1377" xr:uid="{00000000-0005-0000-0000-0000525F0000}"/>
    <cellStyle name="20% - Accent6 2 4 2 3 2" xfId="7451" xr:uid="{00000000-0005-0000-0000-0000535F0000}"/>
    <cellStyle name="20% - Accent6 2 4 2 3 2 2" xfId="12174" xr:uid="{00000000-0005-0000-0000-0000545F0000}"/>
    <cellStyle name="20% - Accent6 2 4 2 3 2 2 2" xfId="25333" xr:uid="{00000000-0005-0000-0000-0000555F0000}"/>
    <cellStyle name="20% - Accent6 2 4 2 3 2 2 2 2" xfId="62671" xr:uid="{00000000-0005-0000-0000-0000565F0000}"/>
    <cellStyle name="20% - Accent6 2 4 2 3 2 2 3" xfId="49512" xr:uid="{00000000-0005-0000-0000-0000575F0000}"/>
    <cellStyle name="20% - Accent6 2 4 2 3 2 3" xfId="20610" xr:uid="{00000000-0005-0000-0000-0000585F0000}"/>
    <cellStyle name="20% - Accent6 2 4 2 3 2 3 2" xfId="57948" xr:uid="{00000000-0005-0000-0000-0000595F0000}"/>
    <cellStyle name="20% - Accent6 2 4 2 3 2 4" xfId="33629" xr:uid="{00000000-0005-0000-0000-00005A5F0000}"/>
    <cellStyle name="20% - Accent6 2 4 2 3 2 5" xfId="44789" xr:uid="{00000000-0005-0000-0000-00005B5F0000}"/>
    <cellStyle name="20% - Accent6 2 4 2 3 3" xfId="9814" xr:uid="{00000000-0005-0000-0000-00005C5F0000}"/>
    <cellStyle name="20% - Accent6 2 4 2 3 3 2" xfId="22973" xr:uid="{00000000-0005-0000-0000-00005D5F0000}"/>
    <cellStyle name="20% - Accent6 2 4 2 3 3 2 2" xfId="60311" xr:uid="{00000000-0005-0000-0000-00005E5F0000}"/>
    <cellStyle name="20% - Accent6 2 4 2 3 3 3" xfId="36341" xr:uid="{00000000-0005-0000-0000-00005F5F0000}"/>
    <cellStyle name="20% - Accent6 2 4 2 3 3 4" xfId="47152" xr:uid="{00000000-0005-0000-0000-0000605F0000}"/>
    <cellStyle name="20% - Accent6 2 4 2 3 4" xfId="5091" xr:uid="{00000000-0005-0000-0000-0000615F0000}"/>
    <cellStyle name="20% - Accent6 2 4 2 3 4 2" xfId="18250" xr:uid="{00000000-0005-0000-0000-0000625F0000}"/>
    <cellStyle name="20% - Accent6 2 4 2 3 4 2 2" xfId="55588" xr:uid="{00000000-0005-0000-0000-0000635F0000}"/>
    <cellStyle name="20% - Accent6 2 4 2 3 4 3" xfId="30917" xr:uid="{00000000-0005-0000-0000-0000645F0000}"/>
    <cellStyle name="20% - Accent6 2 4 2 3 4 4" xfId="42429" xr:uid="{00000000-0005-0000-0000-0000655F0000}"/>
    <cellStyle name="20% - Accent6 2 4 2 3 5" xfId="14538" xr:uid="{00000000-0005-0000-0000-0000665F0000}"/>
    <cellStyle name="20% - Accent6 2 4 2 3 5 2" xfId="51876" xr:uid="{00000000-0005-0000-0000-0000675F0000}"/>
    <cellStyle name="20% - Accent6 2 4 2 3 6" xfId="28035" xr:uid="{00000000-0005-0000-0000-0000685F0000}"/>
    <cellStyle name="20% - Accent6 2 4 2 3 7" xfId="38715" xr:uid="{00000000-0005-0000-0000-0000695F0000}"/>
    <cellStyle name="20% - Accent6 2 4 2 4" xfId="2726" xr:uid="{00000000-0005-0000-0000-00006A5F0000}"/>
    <cellStyle name="20% - Accent6 2 4 2 4 2" xfId="10994" xr:uid="{00000000-0005-0000-0000-00006B5F0000}"/>
    <cellStyle name="20% - Accent6 2 4 2 4 2 2" xfId="24153" xr:uid="{00000000-0005-0000-0000-00006C5F0000}"/>
    <cellStyle name="20% - Accent6 2 4 2 4 2 2 2" xfId="61491" xr:uid="{00000000-0005-0000-0000-00006D5F0000}"/>
    <cellStyle name="20% - Accent6 2 4 2 4 2 3" xfId="48332" xr:uid="{00000000-0005-0000-0000-00006E5F0000}"/>
    <cellStyle name="20% - Accent6 2 4 2 4 3" xfId="6271" xr:uid="{00000000-0005-0000-0000-00006F5F0000}"/>
    <cellStyle name="20% - Accent6 2 4 2 4 3 2" xfId="19430" xr:uid="{00000000-0005-0000-0000-0000705F0000}"/>
    <cellStyle name="20% - Accent6 2 4 2 4 3 2 2" xfId="56768" xr:uid="{00000000-0005-0000-0000-0000715F0000}"/>
    <cellStyle name="20% - Accent6 2 4 2 4 3 3" xfId="43609" xr:uid="{00000000-0005-0000-0000-0000725F0000}"/>
    <cellStyle name="20% - Accent6 2 4 2 4 4" xfId="15887" xr:uid="{00000000-0005-0000-0000-0000735F0000}"/>
    <cellStyle name="20% - Accent6 2 4 2 4 4 2" xfId="53225" xr:uid="{00000000-0005-0000-0000-0000745F0000}"/>
    <cellStyle name="20% - Accent6 2 4 2 4 5" xfId="32280" xr:uid="{00000000-0005-0000-0000-0000755F0000}"/>
    <cellStyle name="20% - Accent6 2 4 2 4 6" xfId="40064" xr:uid="{00000000-0005-0000-0000-0000765F0000}"/>
    <cellStyle name="20% - Accent6 2 4 2 5" xfId="8634" xr:uid="{00000000-0005-0000-0000-0000775F0000}"/>
    <cellStyle name="20% - Accent6 2 4 2 5 2" xfId="21793" xr:uid="{00000000-0005-0000-0000-0000785F0000}"/>
    <cellStyle name="20% - Accent6 2 4 2 5 2 2" xfId="59131" xr:uid="{00000000-0005-0000-0000-0000795F0000}"/>
    <cellStyle name="20% - Accent6 2 4 2 5 3" xfId="34992" xr:uid="{00000000-0005-0000-0000-00007A5F0000}"/>
    <cellStyle name="20% - Accent6 2 4 2 5 4" xfId="45972" xr:uid="{00000000-0005-0000-0000-00007B5F0000}"/>
    <cellStyle name="20% - Accent6 2 4 2 6" xfId="3911" xr:uid="{00000000-0005-0000-0000-00007C5F0000}"/>
    <cellStyle name="20% - Accent6 2 4 2 6 2" xfId="17070" xr:uid="{00000000-0005-0000-0000-00007D5F0000}"/>
    <cellStyle name="20% - Accent6 2 4 2 6 2 2" xfId="54408" xr:uid="{00000000-0005-0000-0000-00007E5F0000}"/>
    <cellStyle name="20% - Accent6 2 4 2 6 3" xfId="29568" xr:uid="{00000000-0005-0000-0000-00007F5F0000}"/>
    <cellStyle name="20% - Accent6 2 4 2 6 4" xfId="41249" xr:uid="{00000000-0005-0000-0000-0000805F0000}"/>
    <cellStyle name="20% - Accent6 2 4 2 7" xfId="13358" xr:uid="{00000000-0005-0000-0000-0000815F0000}"/>
    <cellStyle name="20% - Accent6 2 4 2 7 2" xfId="50696" xr:uid="{00000000-0005-0000-0000-0000825F0000}"/>
    <cellStyle name="20% - Accent6 2 4 2 8" xfId="26686" xr:uid="{00000000-0005-0000-0000-0000835F0000}"/>
    <cellStyle name="20% - Accent6 2 4 2 9" xfId="37535" xr:uid="{00000000-0005-0000-0000-0000845F0000}"/>
    <cellStyle name="20% - Accent6 2 4 3" xfId="504" xr:uid="{00000000-0005-0000-0000-0000855F0000}"/>
    <cellStyle name="20% - Accent6 2 4 3 2" xfId="1686" xr:uid="{00000000-0005-0000-0000-0000865F0000}"/>
    <cellStyle name="20% - Accent6 2 4 3 2 2" xfId="7760" xr:uid="{00000000-0005-0000-0000-0000875F0000}"/>
    <cellStyle name="20% - Accent6 2 4 3 2 2 2" xfId="12483" xr:uid="{00000000-0005-0000-0000-0000885F0000}"/>
    <cellStyle name="20% - Accent6 2 4 3 2 2 2 2" xfId="25642" xr:uid="{00000000-0005-0000-0000-0000895F0000}"/>
    <cellStyle name="20% - Accent6 2 4 3 2 2 2 2 2" xfId="62980" xr:uid="{00000000-0005-0000-0000-00008A5F0000}"/>
    <cellStyle name="20% - Accent6 2 4 3 2 2 2 3" xfId="49821" xr:uid="{00000000-0005-0000-0000-00008B5F0000}"/>
    <cellStyle name="20% - Accent6 2 4 3 2 2 3" xfId="20919" xr:uid="{00000000-0005-0000-0000-00008C5F0000}"/>
    <cellStyle name="20% - Accent6 2 4 3 2 2 3 2" xfId="58257" xr:uid="{00000000-0005-0000-0000-00008D5F0000}"/>
    <cellStyle name="20% - Accent6 2 4 3 2 2 4" xfId="33938" xr:uid="{00000000-0005-0000-0000-00008E5F0000}"/>
    <cellStyle name="20% - Accent6 2 4 3 2 2 5" xfId="45098" xr:uid="{00000000-0005-0000-0000-00008F5F0000}"/>
    <cellStyle name="20% - Accent6 2 4 3 2 3" xfId="10123" xr:uid="{00000000-0005-0000-0000-0000905F0000}"/>
    <cellStyle name="20% - Accent6 2 4 3 2 3 2" xfId="23282" xr:uid="{00000000-0005-0000-0000-0000915F0000}"/>
    <cellStyle name="20% - Accent6 2 4 3 2 3 2 2" xfId="60620" xr:uid="{00000000-0005-0000-0000-0000925F0000}"/>
    <cellStyle name="20% - Accent6 2 4 3 2 3 3" xfId="36650" xr:uid="{00000000-0005-0000-0000-0000935F0000}"/>
    <cellStyle name="20% - Accent6 2 4 3 2 3 4" xfId="47461" xr:uid="{00000000-0005-0000-0000-0000945F0000}"/>
    <cellStyle name="20% - Accent6 2 4 3 2 4" xfId="5400" xr:uid="{00000000-0005-0000-0000-0000955F0000}"/>
    <cellStyle name="20% - Accent6 2 4 3 2 4 2" xfId="18559" xr:uid="{00000000-0005-0000-0000-0000965F0000}"/>
    <cellStyle name="20% - Accent6 2 4 3 2 4 2 2" xfId="55897" xr:uid="{00000000-0005-0000-0000-0000975F0000}"/>
    <cellStyle name="20% - Accent6 2 4 3 2 4 3" xfId="31226" xr:uid="{00000000-0005-0000-0000-0000985F0000}"/>
    <cellStyle name="20% - Accent6 2 4 3 2 4 4" xfId="42738" xr:uid="{00000000-0005-0000-0000-0000995F0000}"/>
    <cellStyle name="20% - Accent6 2 4 3 2 5" xfId="14847" xr:uid="{00000000-0005-0000-0000-00009A5F0000}"/>
    <cellStyle name="20% - Accent6 2 4 3 2 5 2" xfId="52185" xr:uid="{00000000-0005-0000-0000-00009B5F0000}"/>
    <cellStyle name="20% - Accent6 2 4 3 2 6" xfId="28344" xr:uid="{00000000-0005-0000-0000-00009C5F0000}"/>
    <cellStyle name="20% - Accent6 2 4 3 2 7" xfId="39024" xr:uid="{00000000-0005-0000-0000-00009D5F0000}"/>
    <cellStyle name="20% - Accent6 2 4 3 3" xfId="3035" xr:uid="{00000000-0005-0000-0000-00009E5F0000}"/>
    <cellStyle name="20% - Accent6 2 4 3 3 2" xfId="11303" xr:uid="{00000000-0005-0000-0000-00009F5F0000}"/>
    <cellStyle name="20% - Accent6 2 4 3 3 2 2" xfId="24462" xr:uid="{00000000-0005-0000-0000-0000A05F0000}"/>
    <cellStyle name="20% - Accent6 2 4 3 3 2 2 2" xfId="61800" xr:uid="{00000000-0005-0000-0000-0000A15F0000}"/>
    <cellStyle name="20% - Accent6 2 4 3 3 2 3" xfId="48641" xr:uid="{00000000-0005-0000-0000-0000A25F0000}"/>
    <cellStyle name="20% - Accent6 2 4 3 3 3" xfId="6580" xr:uid="{00000000-0005-0000-0000-0000A35F0000}"/>
    <cellStyle name="20% - Accent6 2 4 3 3 3 2" xfId="19739" xr:uid="{00000000-0005-0000-0000-0000A45F0000}"/>
    <cellStyle name="20% - Accent6 2 4 3 3 3 2 2" xfId="57077" xr:uid="{00000000-0005-0000-0000-0000A55F0000}"/>
    <cellStyle name="20% - Accent6 2 4 3 3 3 3" xfId="43918" xr:uid="{00000000-0005-0000-0000-0000A65F0000}"/>
    <cellStyle name="20% - Accent6 2 4 3 3 4" xfId="16196" xr:uid="{00000000-0005-0000-0000-0000A75F0000}"/>
    <cellStyle name="20% - Accent6 2 4 3 3 4 2" xfId="53534" xr:uid="{00000000-0005-0000-0000-0000A85F0000}"/>
    <cellStyle name="20% - Accent6 2 4 3 3 5" xfId="32589" xr:uid="{00000000-0005-0000-0000-0000A95F0000}"/>
    <cellStyle name="20% - Accent6 2 4 3 3 6" xfId="40373" xr:uid="{00000000-0005-0000-0000-0000AA5F0000}"/>
    <cellStyle name="20% - Accent6 2 4 3 4" xfId="8943" xr:uid="{00000000-0005-0000-0000-0000AB5F0000}"/>
    <cellStyle name="20% - Accent6 2 4 3 4 2" xfId="22102" xr:uid="{00000000-0005-0000-0000-0000AC5F0000}"/>
    <cellStyle name="20% - Accent6 2 4 3 4 2 2" xfId="59440" xr:uid="{00000000-0005-0000-0000-0000AD5F0000}"/>
    <cellStyle name="20% - Accent6 2 4 3 4 3" xfId="35301" xr:uid="{00000000-0005-0000-0000-0000AE5F0000}"/>
    <cellStyle name="20% - Accent6 2 4 3 4 4" xfId="46281" xr:uid="{00000000-0005-0000-0000-0000AF5F0000}"/>
    <cellStyle name="20% - Accent6 2 4 3 5" xfId="4220" xr:uid="{00000000-0005-0000-0000-0000B05F0000}"/>
    <cellStyle name="20% - Accent6 2 4 3 5 2" xfId="17379" xr:uid="{00000000-0005-0000-0000-0000B15F0000}"/>
    <cellStyle name="20% - Accent6 2 4 3 5 2 2" xfId="54717" xr:uid="{00000000-0005-0000-0000-0000B25F0000}"/>
    <cellStyle name="20% - Accent6 2 4 3 5 3" xfId="29877" xr:uid="{00000000-0005-0000-0000-0000B35F0000}"/>
    <cellStyle name="20% - Accent6 2 4 3 5 4" xfId="41558" xr:uid="{00000000-0005-0000-0000-0000B45F0000}"/>
    <cellStyle name="20% - Accent6 2 4 3 6" xfId="13667" xr:uid="{00000000-0005-0000-0000-0000B55F0000}"/>
    <cellStyle name="20% - Accent6 2 4 3 6 2" xfId="51005" xr:uid="{00000000-0005-0000-0000-0000B65F0000}"/>
    <cellStyle name="20% - Accent6 2 4 3 7" xfId="26995" xr:uid="{00000000-0005-0000-0000-0000B75F0000}"/>
    <cellStyle name="20% - Accent6 2 4 3 8" xfId="37844" xr:uid="{00000000-0005-0000-0000-0000B85F0000}"/>
    <cellStyle name="20% - Accent6 2 4 4" xfId="392" xr:uid="{00000000-0005-0000-0000-0000B95F0000}"/>
    <cellStyle name="20% - Accent6 2 4 4 2" xfId="1574" xr:uid="{00000000-0005-0000-0000-0000BA5F0000}"/>
    <cellStyle name="20% - Accent6 2 4 4 2 2" xfId="7648" xr:uid="{00000000-0005-0000-0000-0000BB5F0000}"/>
    <cellStyle name="20% - Accent6 2 4 4 2 2 2" xfId="12371" xr:uid="{00000000-0005-0000-0000-0000BC5F0000}"/>
    <cellStyle name="20% - Accent6 2 4 4 2 2 2 2" xfId="25530" xr:uid="{00000000-0005-0000-0000-0000BD5F0000}"/>
    <cellStyle name="20% - Accent6 2 4 4 2 2 2 2 2" xfId="62868" xr:uid="{00000000-0005-0000-0000-0000BE5F0000}"/>
    <cellStyle name="20% - Accent6 2 4 4 2 2 2 3" xfId="49709" xr:uid="{00000000-0005-0000-0000-0000BF5F0000}"/>
    <cellStyle name="20% - Accent6 2 4 4 2 2 3" xfId="20807" xr:uid="{00000000-0005-0000-0000-0000C05F0000}"/>
    <cellStyle name="20% - Accent6 2 4 4 2 2 3 2" xfId="58145" xr:uid="{00000000-0005-0000-0000-0000C15F0000}"/>
    <cellStyle name="20% - Accent6 2 4 4 2 2 4" xfId="33826" xr:uid="{00000000-0005-0000-0000-0000C25F0000}"/>
    <cellStyle name="20% - Accent6 2 4 4 2 2 5" xfId="44986" xr:uid="{00000000-0005-0000-0000-0000C35F0000}"/>
    <cellStyle name="20% - Accent6 2 4 4 2 3" xfId="10011" xr:uid="{00000000-0005-0000-0000-0000C45F0000}"/>
    <cellStyle name="20% - Accent6 2 4 4 2 3 2" xfId="23170" xr:uid="{00000000-0005-0000-0000-0000C55F0000}"/>
    <cellStyle name="20% - Accent6 2 4 4 2 3 2 2" xfId="60508" xr:uid="{00000000-0005-0000-0000-0000C65F0000}"/>
    <cellStyle name="20% - Accent6 2 4 4 2 3 3" xfId="36538" xr:uid="{00000000-0005-0000-0000-0000C75F0000}"/>
    <cellStyle name="20% - Accent6 2 4 4 2 3 4" xfId="47349" xr:uid="{00000000-0005-0000-0000-0000C85F0000}"/>
    <cellStyle name="20% - Accent6 2 4 4 2 4" xfId="5288" xr:uid="{00000000-0005-0000-0000-0000C95F0000}"/>
    <cellStyle name="20% - Accent6 2 4 4 2 4 2" xfId="18447" xr:uid="{00000000-0005-0000-0000-0000CA5F0000}"/>
    <cellStyle name="20% - Accent6 2 4 4 2 4 2 2" xfId="55785" xr:uid="{00000000-0005-0000-0000-0000CB5F0000}"/>
    <cellStyle name="20% - Accent6 2 4 4 2 4 3" xfId="31114" xr:uid="{00000000-0005-0000-0000-0000CC5F0000}"/>
    <cellStyle name="20% - Accent6 2 4 4 2 4 4" xfId="42626" xr:uid="{00000000-0005-0000-0000-0000CD5F0000}"/>
    <cellStyle name="20% - Accent6 2 4 4 2 5" xfId="14735" xr:uid="{00000000-0005-0000-0000-0000CE5F0000}"/>
    <cellStyle name="20% - Accent6 2 4 4 2 5 2" xfId="52073" xr:uid="{00000000-0005-0000-0000-0000CF5F0000}"/>
    <cellStyle name="20% - Accent6 2 4 4 2 6" xfId="28232" xr:uid="{00000000-0005-0000-0000-0000D05F0000}"/>
    <cellStyle name="20% - Accent6 2 4 4 2 7" xfId="38912" xr:uid="{00000000-0005-0000-0000-0000D15F0000}"/>
    <cellStyle name="20% - Accent6 2 4 4 3" xfId="2923" xr:uid="{00000000-0005-0000-0000-0000D25F0000}"/>
    <cellStyle name="20% - Accent6 2 4 4 3 2" xfId="11191" xr:uid="{00000000-0005-0000-0000-0000D35F0000}"/>
    <cellStyle name="20% - Accent6 2 4 4 3 2 2" xfId="24350" xr:uid="{00000000-0005-0000-0000-0000D45F0000}"/>
    <cellStyle name="20% - Accent6 2 4 4 3 2 2 2" xfId="61688" xr:uid="{00000000-0005-0000-0000-0000D55F0000}"/>
    <cellStyle name="20% - Accent6 2 4 4 3 2 3" xfId="48529" xr:uid="{00000000-0005-0000-0000-0000D65F0000}"/>
    <cellStyle name="20% - Accent6 2 4 4 3 3" xfId="6468" xr:uid="{00000000-0005-0000-0000-0000D75F0000}"/>
    <cellStyle name="20% - Accent6 2 4 4 3 3 2" xfId="19627" xr:uid="{00000000-0005-0000-0000-0000D85F0000}"/>
    <cellStyle name="20% - Accent6 2 4 4 3 3 2 2" xfId="56965" xr:uid="{00000000-0005-0000-0000-0000D95F0000}"/>
    <cellStyle name="20% - Accent6 2 4 4 3 3 3" xfId="43806" xr:uid="{00000000-0005-0000-0000-0000DA5F0000}"/>
    <cellStyle name="20% - Accent6 2 4 4 3 4" xfId="16084" xr:uid="{00000000-0005-0000-0000-0000DB5F0000}"/>
    <cellStyle name="20% - Accent6 2 4 4 3 4 2" xfId="53422" xr:uid="{00000000-0005-0000-0000-0000DC5F0000}"/>
    <cellStyle name="20% - Accent6 2 4 4 3 5" xfId="32477" xr:uid="{00000000-0005-0000-0000-0000DD5F0000}"/>
    <cellStyle name="20% - Accent6 2 4 4 3 6" xfId="40261" xr:uid="{00000000-0005-0000-0000-0000DE5F0000}"/>
    <cellStyle name="20% - Accent6 2 4 4 4" xfId="8831" xr:uid="{00000000-0005-0000-0000-0000DF5F0000}"/>
    <cellStyle name="20% - Accent6 2 4 4 4 2" xfId="21990" xr:uid="{00000000-0005-0000-0000-0000E05F0000}"/>
    <cellStyle name="20% - Accent6 2 4 4 4 2 2" xfId="59328" xr:uid="{00000000-0005-0000-0000-0000E15F0000}"/>
    <cellStyle name="20% - Accent6 2 4 4 4 3" xfId="35189" xr:uid="{00000000-0005-0000-0000-0000E25F0000}"/>
    <cellStyle name="20% - Accent6 2 4 4 4 4" xfId="46169" xr:uid="{00000000-0005-0000-0000-0000E35F0000}"/>
    <cellStyle name="20% - Accent6 2 4 4 5" xfId="4108" xr:uid="{00000000-0005-0000-0000-0000E45F0000}"/>
    <cellStyle name="20% - Accent6 2 4 4 5 2" xfId="17267" xr:uid="{00000000-0005-0000-0000-0000E55F0000}"/>
    <cellStyle name="20% - Accent6 2 4 4 5 2 2" xfId="54605" xr:uid="{00000000-0005-0000-0000-0000E65F0000}"/>
    <cellStyle name="20% - Accent6 2 4 4 5 3" xfId="29765" xr:uid="{00000000-0005-0000-0000-0000E75F0000}"/>
    <cellStyle name="20% - Accent6 2 4 4 5 4" xfId="41446" xr:uid="{00000000-0005-0000-0000-0000E85F0000}"/>
    <cellStyle name="20% - Accent6 2 4 4 6" xfId="13555" xr:uid="{00000000-0005-0000-0000-0000E95F0000}"/>
    <cellStyle name="20% - Accent6 2 4 4 6 2" xfId="50893" xr:uid="{00000000-0005-0000-0000-0000EA5F0000}"/>
    <cellStyle name="20% - Accent6 2 4 4 7" xfId="26883" xr:uid="{00000000-0005-0000-0000-0000EB5F0000}"/>
    <cellStyle name="20% - Accent6 2 4 4 8" xfId="37732" xr:uid="{00000000-0005-0000-0000-0000EC5F0000}"/>
    <cellStyle name="20% - Accent6 2 4 5" xfId="813" xr:uid="{00000000-0005-0000-0000-0000ED5F0000}"/>
    <cellStyle name="20% - Accent6 2 4 5 2" xfId="1995" xr:uid="{00000000-0005-0000-0000-0000EE5F0000}"/>
    <cellStyle name="20% - Accent6 2 4 5 2 2" xfId="8069" xr:uid="{00000000-0005-0000-0000-0000EF5F0000}"/>
    <cellStyle name="20% - Accent6 2 4 5 2 2 2" xfId="12792" xr:uid="{00000000-0005-0000-0000-0000F05F0000}"/>
    <cellStyle name="20% - Accent6 2 4 5 2 2 2 2" xfId="25951" xr:uid="{00000000-0005-0000-0000-0000F15F0000}"/>
    <cellStyle name="20% - Accent6 2 4 5 2 2 2 2 2" xfId="63289" xr:uid="{00000000-0005-0000-0000-0000F25F0000}"/>
    <cellStyle name="20% - Accent6 2 4 5 2 2 2 3" xfId="50130" xr:uid="{00000000-0005-0000-0000-0000F35F0000}"/>
    <cellStyle name="20% - Accent6 2 4 5 2 2 3" xfId="21228" xr:uid="{00000000-0005-0000-0000-0000F45F0000}"/>
    <cellStyle name="20% - Accent6 2 4 5 2 2 3 2" xfId="58566" xr:uid="{00000000-0005-0000-0000-0000F55F0000}"/>
    <cellStyle name="20% - Accent6 2 4 5 2 2 4" xfId="34247" xr:uid="{00000000-0005-0000-0000-0000F65F0000}"/>
    <cellStyle name="20% - Accent6 2 4 5 2 2 5" xfId="45407" xr:uid="{00000000-0005-0000-0000-0000F75F0000}"/>
    <cellStyle name="20% - Accent6 2 4 5 2 3" xfId="10432" xr:uid="{00000000-0005-0000-0000-0000F85F0000}"/>
    <cellStyle name="20% - Accent6 2 4 5 2 3 2" xfId="23591" xr:uid="{00000000-0005-0000-0000-0000F95F0000}"/>
    <cellStyle name="20% - Accent6 2 4 5 2 3 2 2" xfId="60929" xr:uid="{00000000-0005-0000-0000-0000FA5F0000}"/>
    <cellStyle name="20% - Accent6 2 4 5 2 3 3" xfId="36959" xr:uid="{00000000-0005-0000-0000-0000FB5F0000}"/>
    <cellStyle name="20% - Accent6 2 4 5 2 3 4" xfId="47770" xr:uid="{00000000-0005-0000-0000-0000FC5F0000}"/>
    <cellStyle name="20% - Accent6 2 4 5 2 4" xfId="5709" xr:uid="{00000000-0005-0000-0000-0000FD5F0000}"/>
    <cellStyle name="20% - Accent6 2 4 5 2 4 2" xfId="18868" xr:uid="{00000000-0005-0000-0000-0000FE5F0000}"/>
    <cellStyle name="20% - Accent6 2 4 5 2 4 2 2" xfId="56206" xr:uid="{00000000-0005-0000-0000-0000FF5F0000}"/>
    <cellStyle name="20% - Accent6 2 4 5 2 4 3" xfId="31535" xr:uid="{00000000-0005-0000-0000-000000600000}"/>
    <cellStyle name="20% - Accent6 2 4 5 2 4 4" xfId="43047" xr:uid="{00000000-0005-0000-0000-000001600000}"/>
    <cellStyle name="20% - Accent6 2 4 5 2 5" xfId="15156" xr:uid="{00000000-0005-0000-0000-000002600000}"/>
    <cellStyle name="20% - Accent6 2 4 5 2 5 2" xfId="52494" xr:uid="{00000000-0005-0000-0000-000003600000}"/>
    <cellStyle name="20% - Accent6 2 4 5 2 6" xfId="28653" xr:uid="{00000000-0005-0000-0000-000004600000}"/>
    <cellStyle name="20% - Accent6 2 4 5 2 7" xfId="39333" xr:uid="{00000000-0005-0000-0000-000005600000}"/>
    <cellStyle name="20% - Accent6 2 4 5 3" xfId="3344" xr:uid="{00000000-0005-0000-0000-000006600000}"/>
    <cellStyle name="20% - Accent6 2 4 5 3 2" xfId="11612" xr:uid="{00000000-0005-0000-0000-000007600000}"/>
    <cellStyle name="20% - Accent6 2 4 5 3 2 2" xfId="24771" xr:uid="{00000000-0005-0000-0000-000008600000}"/>
    <cellStyle name="20% - Accent6 2 4 5 3 2 2 2" xfId="62109" xr:uid="{00000000-0005-0000-0000-000009600000}"/>
    <cellStyle name="20% - Accent6 2 4 5 3 2 3" xfId="48950" xr:uid="{00000000-0005-0000-0000-00000A600000}"/>
    <cellStyle name="20% - Accent6 2 4 5 3 3" xfId="6889" xr:uid="{00000000-0005-0000-0000-00000B600000}"/>
    <cellStyle name="20% - Accent6 2 4 5 3 3 2" xfId="20048" xr:uid="{00000000-0005-0000-0000-00000C600000}"/>
    <cellStyle name="20% - Accent6 2 4 5 3 3 2 2" xfId="57386" xr:uid="{00000000-0005-0000-0000-00000D600000}"/>
    <cellStyle name="20% - Accent6 2 4 5 3 3 3" xfId="44227" xr:uid="{00000000-0005-0000-0000-00000E600000}"/>
    <cellStyle name="20% - Accent6 2 4 5 3 4" xfId="16505" xr:uid="{00000000-0005-0000-0000-00000F600000}"/>
    <cellStyle name="20% - Accent6 2 4 5 3 4 2" xfId="53843" xr:uid="{00000000-0005-0000-0000-000010600000}"/>
    <cellStyle name="20% - Accent6 2 4 5 3 5" xfId="32898" xr:uid="{00000000-0005-0000-0000-000011600000}"/>
    <cellStyle name="20% - Accent6 2 4 5 3 6" xfId="40682" xr:uid="{00000000-0005-0000-0000-000012600000}"/>
    <cellStyle name="20% - Accent6 2 4 5 4" xfId="9252" xr:uid="{00000000-0005-0000-0000-000013600000}"/>
    <cellStyle name="20% - Accent6 2 4 5 4 2" xfId="22411" xr:uid="{00000000-0005-0000-0000-000014600000}"/>
    <cellStyle name="20% - Accent6 2 4 5 4 2 2" xfId="59749" xr:uid="{00000000-0005-0000-0000-000015600000}"/>
    <cellStyle name="20% - Accent6 2 4 5 4 3" xfId="35610" xr:uid="{00000000-0005-0000-0000-000016600000}"/>
    <cellStyle name="20% - Accent6 2 4 5 4 4" xfId="46590" xr:uid="{00000000-0005-0000-0000-000017600000}"/>
    <cellStyle name="20% - Accent6 2 4 5 5" xfId="4529" xr:uid="{00000000-0005-0000-0000-000018600000}"/>
    <cellStyle name="20% - Accent6 2 4 5 5 2" xfId="17688" xr:uid="{00000000-0005-0000-0000-000019600000}"/>
    <cellStyle name="20% - Accent6 2 4 5 5 2 2" xfId="55026" xr:uid="{00000000-0005-0000-0000-00001A600000}"/>
    <cellStyle name="20% - Accent6 2 4 5 5 3" xfId="30186" xr:uid="{00000000-0005-0000-0000-00001B600000}"/>
    <cellStyle name="20% - Accent6 2 4 5 5 4" xfId="41867" xr:uid="{00000000-0005-0000-0000-00001C600000}"/>
    <cellStyle name="20% - Accent6 2 4 5 6" xfId="13976" xr:uid="{00000000-0005-0000-0000-00001D600000}"/>
    <cellStyle name="20% - Accent6 2 4 5 6 2" xfId="51314" xr:uid="{00000000-0005-0000-0000-00001E600000}"/>
    <cellStyle name="20% - Accent6 2 4 5 7" xfId="27304" xr:uid="{00000000-0005-0000-0000-00001F600000}"/>
    <cellStyle name="20% - Accent6 2 4 5 8" xfId="38153" xr:uid="{00000000-0005-0000-0000-000020600000}"/>
    <cellStyle name="20% - Accent6 2 4 6" xfId="982" xr:uid="{00000000-0005-0000-0000-000021600000}"/>
    <cellStyle name="20% - Accent6 2 4 6 2" xfId="2164" xr:uid="{00000000-0005-0000-0000-000022600000}"/>
    <cellStyle name="20% - Accent6 2 4 6 2 2" xfId="8238" xr:uid="{00000000-0005-0000-0000-000023600000}"/>
    <cellStyle name="20% - Accent6 2 4 6 2 2 2" xfId="12961" xr:uid="{00000000-0005-0000-0000-000024600000}"/>
    <cellStyle name="20% - Accent6 2 4 6 2 2 2 2" xfId="26120" xr:uid="{00000000-0005-0000-0000-000025600000}"/>
    <cellStyle name="20% - Accent6 2 4 6 2 2 2 2 2" xfId="63458" xr:uid="{00000000-0005-0000-0000-000026600000}"/>
    <cellStyle name="20% - Accent6 2 4 6 2 2 2 3" xfId="50299" xr:uid="{00000000-0005-0000-0000-000027600000}"/>
    <cellStyle name="20% - Accent6 2 4 6 2 2 3" xfId="21397" xr:uid="{00000000-0005-0000-0000-000028600000}"/>
    <cellStyle name="20% - Accent6 2 4 6 2 2 3 2" xfId="58735" xr:uid="{00000000-0005-0000-0000-000029600000}"/>
    <cellStyle name="20% - Accent6 2 4 6 2 2 4" xfId="34416" xr:uid="{00000000-0005-0000-0000-00002A600000}"/>
    <cellStyle name="20% - Accent6 2 4 6 2 2 5" xfId="45576" xr:uid="{00000000-0005-0000-0000-00002B600000}"/>
    <cellStyle name="20% - Accent6 2 4 6 2 3" xfId="10601" xr:uid="{00000000-0005-0000-0000-00002C600000}"/>
    <cellStyle name="20% - Accent6 2 4 6 2 3 2" xfId="23760" xr:uid="{00000000-0005-0000-0000-00002D600000}"/>
    <cellStyle name="20% - Accent6 2 4 6 2 3 2 2" xfId="61098" xr:uid="{00000000-0005-0000-0000-00002E600000}"/>
    <cellStyle name="20% - Accent6 2 4 6 2 3 3" xfId="37128" xr:uid="{00000000-0005-0000-0000-00002F600000}"/>
    <cellStyle name="20% - Accent6 2 4 6 2 3 4" xfId="47939" xr:uid="{00000000-0005-0000-0000-000030600000}"/>
    <cellStyle name="20% - Accent6 2 4 6 2 4" xfId="5878" xr:uid="{00000000-0005-0000-0000-000031600000}"/>
    <cellStyle name="20% - Accent6 2 4 6 2 4 2" xfId="19037" xr:uid="{00000000-0005-0000-0000-000032600000}"/>
    <cellStyle name="20% - Accent6 2 4 6 2 4 2 2" xfId="56375" xr:uid="{00000000-0005-0000-0000-000033600000}"/>
    <cellStyle name="20% - Accent6 2 4 6 2 4 3" xfId="31704" xr:uid="{00000000-0005-0000-0000-000034600000}"/>
    <cellStyle name="20% - Accent6 2 4 6 2 4 4" xfId="43216" xr:uid="{00000000-0005-0000-0000-000035600000}"/>
    <cellStyle name="20% - Accent6 2 4 6 2 5" xfId="15325" xr:uid="{00000000-0005-0000-0000-000036600000}"/>
    <cellStyle name="20% - Accent6 2 4 6 2 5 2" xfId="52663" xr:uid="{00000000-0005-0000-0000-000037600000}"/>
    <cellStyle name="20% - Accent6 2 4 6 2 6" xfId="28822" xr:uid="{00000000-0005-0000-0000-000038600000}"/>
    <cellStyle name="20% - Accent6 2 4 6 2 7" xfId="39502" xr:uid="{00000000-0005-0000-0000-000039600000}"/>
    <cellStyle name="20% - Accent6 2 4 6 3" xfId="3513" xr:uid="{00000000-0005-0000-0000-00003A600000}"/>
    <cellStyle name="20% - Accent6 2 4 6 3 2" xfId="11781" xr:uid="{00000000-0005-0000-0000-00003B600000}"/>
    <cellStyle name="20% - Accent6 2 4 6 3 2 2" xfId="24940" xr:uid="{00000000-0005-0000-0000-00003C600000}"/>
    <cellStyle name="20% - Accent6 2 4 6 3 2 2 2" xfId="62278" xr:uid="{00000000-0005-0000-0000-00003D600000}"/>
    <cellStyle name="20% - Accent6 2 4 6 3 2 3" xfId="49119" xr:uid="{00000000-0005-0000-0000-00003E600000}"/>
    <cellStyle name="20% - Accent6 2 4 6 3 3" xfId="7058" xr:uid="{00000000-0005-0000-0000-00003F600000}"/>
    <cellStyle name="20% - Accent6 2 4 6 3 3 2" xfId="20217" xr:uid="{00000000-0005-0000-0000-000040600000}"/>
    <cellStyle name="20% - Accent6 2 4 6 3 3 2 2" xfId="57555" xr:uid="{00000000-0005-0000-0000-000041600000}"/>
    <cellStyle name="20% - Accent6 2 4 6 3 3 3" xfId="44396" xr:uid="{00000000-0005-0000-0000-000042600000}"/>
    <cellStyle name="20% - Accent6 2 4 6 3 4" xfId="16674" xr:uid="{00000000-0005-0000-0000-000043600000}"/>
    <cellStyle name="20% - Accent6 2 4 6 3 4 2" xfId="54012" xr:uid="{00000000-0005-0000-0000-000044600000}"/>
    <cellStyle name="20% - Accent6 2 4 6 3 5" xfId="33067" xr:uid="{00000000-0005-0000-0000-000045600000}"/>
    <cellStyle name="20% - Accent6 2 4 6 3 6" xfId="40851" xr:uid="{00000000-0005-0000-0000-000046600000}"/>
    <cellStyle name="20% - Accent6 2 4 6 4" xfId="9421" xr:uid="{00000000-0005-0000-0000-000047600000}"/>
    <cellStyle name="20% - Accent6 2 4 6 4 2" xfId="22580" xr:uid="{00000000-0005-0000-0000-000048600000}"/>
    <cellStyle name="20% - Accent6 2 4 6 4 2 2" xfId="59918" xr:uid="{00000000-0005-0000-0000-000049600000}"/>
    <cellStyle name="20% - Accent6 2 4 6 4 3" xfId="35779" xr:uid="{00000000-0005-0000-0000-00004A600000}"/>
    <cellStyle name="20% - Accent6 2 4 6 4 4" xfId="46759" xr:uid="{00000000-0005-0000-0000-00004B600000}"/>
    <cellStyle name="20% - Accent6 2 4 6 5" xfId="4698" xr:uid="{00000000-0005-0000-0000-00004C600000}"/>
    <cellStyle name="20% - Accent6 2 4 6 5 2" xfId="17857" xr:uid="{00000000-0005-0000-0000-00004D600000}"/>
    <cellStyle name="20% - Accent6 2 4 6 5 2 2" xfId="55195" xr:uid="{00000000-0005-0000-0000-00004E600000}"/>
    <cellStyle name="20% - Accent6 2 4 6 5 3" xfId="30355" xr:uid="{00000000-0005-0000-0000-00004F600000}"/>
    <cellStyle name="20% - Accent6 2 4 6 5 4" xfId="42036" xr:uid="{00000000-0005-0000-0000-000050600000}"/>
    <cellStyle name="20% - Accent6 2 4 6 6" xfId="14145" xr:uid="{00000000-0005-0000-0000-000051600000}"/>
    <cellStyle name="20% - Accent6 2 4 6 6 2" xfId="51483" xr:uid="{00000000-0005-0000-0000-000052600000}"/>
    <cellStyle name="20% - Accent6 2 4 6 7" xfId="27473" xr:uid="{00000000-0005-0000-0000-000053600000}"/>
    <cellStyle name="20% - Accent6 2 4 6 8" xfId="38322" xr:uid="{00000000-0005-0000-0000-000054600000}"/>
    <cellStyle name="20% - Accent6 2 4 7" xfId="1153" xr:uid="{00000000-0005-0000-0000-000055600000}"/>
    <cellStyle name="20% - Accent6 2 4 7 2" xfId="2333" xr:uid="{00000000-0005-0000-0000-000056600000}"/>
    <cellStyle name="20% - Accent6 2 4 7 2 2" xfId="8407" xr:uid="{00000000-0005-0000-0000-000057600000}"/>
    <cellStyle name="20% - Accent6 2 4 7 2 2 2" xfId="13130" xr:uid="{00000000-0005-0000-0000-000058600000}"/>
    <cellStyle name="20% - Accent6 2 4 7 2 2 2 2" xfId="26289" xr:uid="{00000000-0005-0000-0000-000059600000}"/>
    <cellStyle name="20% - Accent6 2 4 7 2 2 2 2 2" xfId="63627" xr:uid="{00000000-0005-0000-0000-00005A600000}"/>
    <cellStyle name="20% - Accent6 2 4 7 2 2 2 3" xfId="50468" xr:uid="{00000000-0005-0000-0000-00005B600000}"/>
    <cellStyle name="20% - Accent6 2 4 7 2 2 3" xfId="21566" xr:uid="{00000000-0005-0000-0000-00005C600000}"/>
    <cellStyle name="20% - Accent6 2 4 7 2 2 3 2" xfId="58904" xr:uid="{00000000-0005-0000-0000-00005D600000}"/>
    <cellStyle name="20% - Accent6 2 4 7 2 2 4" xfId="34585" xr:uid="{00000000-0005-0000-0000-00005E600000}"/>
    <cellStyle name="20% - Accent6 2 4 7 2 2 5" xfId="45745" xr:uid="{00000000-0005-0000-0000-00005F600000}"/>
    <cellStyle name="20% - Accent6 2 4 7 2 3" xfId="10770" xr:uid="{00000000-0005-0000-0000-000060600000}"/>
    <cellStyle name="20% - Accent6 2 4 7 2 3 2" xfId="23929" xr:uid="{00000000-0005-0000-0000-000061600000}"/>
    <cellStyle name="20% - Accent6 2 4 7 2 3 2 2" xfId="61267" xr:uid="{00000000-0005-0000-0000-000062600000}"/>
    <cellStyle name="20% - Accent6 2 4 7 2 3 3" xfId="37297" xr:uid="{00000000-0005-0000-0000-000063600000}"/>
    <cellStyle name="20% - Accent6 2 4 7 2 3 4" xfId="48108" xr:uid="{00000000-0005-0000-0000-000064600000}"/>
    <cellStyle name="20% - Accent6 2 4 7 2 4" xfId="6047" xr:uid="{00000000-0005-0000-0000-000065600000}"/>
    <cellStyle name="20% - Accent6 2 4 7 2 4 2" xfId="19206" xr:uid="{00000000-0005-0000-0000-000066600000}"/>
    <cellStyle name="20% - Accent6 2 4 7 2 4 2 2" xfId="56544" xr:uid="{00000000-0005-0000-0000-000067600000}"/>
    <cellStyle name="20% - Accent6 2 4 7 2 4 3" xfId="31873" xr:uid="{00000000-0005-0000-0000-000068600000}"/>
    <cellStyle name="20% - Accent6 2 4 7 2 4 4" xfId="43385" xr:uid="{00000000-0005-0000-0000-000069600000}"/>
    <cellStyle name="20% - Accent6 2 4 7 2 5" xfId="15494" xr:uid="{00000000-0005-0000-0000-00006A600000}"/>
    <cellStyle name="20% - Accent6 2 4 7 2 5 2" xfId="52832" xr:uid="{00000000-0005-0000-0000-00006B600000}"/>
    <cellStyle name="20% - Accent6 2 4 7 2 6" xfId="28991" xr:uid="{00000000-0005-0000-0000-00006C600000}"/>
    <cellStyle name="20% - Accent6 2 4 7 2 7" xfId="39671" xr:uid="{00000000-0005-0000-0000-00006D600000}"/>
    <cellStyle name="20% - Accent6 2 4 7 3" xfId="3682" xr:uid="{00000000-0005-0000-0000-00006E600000}"/>
    <cellStyle name="20% - Accent6 2 4 7 3 2" xfId="11950" xr:uid="{00000000-0005-0000-0000-00006F600000}"/>
    <cellStyle name="20% - Accent6 2 4 7 3 2 2" xfId="25109" xr:uid="{00000000-0005-0000-0000-000070600000}"/>
    <cellStyle name="20% - Accent6 2 4 7 3 2 2 2" xfId="62447" xr:uid="{00000000-0005-0000-0000-000071600000}"/>
    <cellStyle name="20% - Accent6 2 4 7 3 2 3" xfId="49288" xr:uid="{00000000-0005-0000-0000-000072600000}"/>
    <cellStyle name="20% - Accent6 2 4 7 3 3" xfId="7227" xr:uid="{00000000-0005-0000-0000-000073600000}"/>
    <cellStyle name="20% - Accent6 2 4 7 3 3 2" xfId="20386" xr:uid="{00000000-0005-0000-0000-000074600000}"/>
    <cellStyle name="20% - Accent6 2 4 7 3 3 2 2" xfId="57724" xr:uid="{00000000-0005-0000-0000-000075600000}"/>
    <cellStyle name="20% - Accent6 2 4 7 3 3 3" xfId="44565" xr:uid="{00000000-0005-0000-0000-000076600000}"/>
    <cellStyle name="20% - Accent6 2 4 7 3 4" xfId="16843" xr:uid="{00000000-0005-0000-0000-000077600000}"/>
    <cellStyle name="20% - Accent6 2 4 7 3 4 2" xfId="54181" xr:uid="{00000000-0005-0000-0000-000078600000}"/>
    <cellStyle name="20% - Accent6 2 4 7 3 5" xfId="33236" xr:uid="{00000000-0005-0000-0000-000079600000}"/>
    <cellStyle name="20% - Accent6 2 4 7 3 6" xfId="41020" xr:uid="{00000000-0005-0000-0000-00007A600000}"/>
    <cellStyle name="20% - Accent6 2 4 7 4" xfId="9590" xr:uid="{00000000-0005-0000-0000-00007B600000}"/>
    <cellStyle name="20% - Accent6 2 4 7 4 2" xfId="22749" xr:uid="{00000000-0005-0000-0000-00007C600000}"/>
    <cellStyle name="20% - Accent6 2 4 7 4 2 2" xfId="60087" xr:uid="{00000000-0005-0000-0000-00007D600000}"/>
    <cellStyle name="20% - Accent6 2 4 7 4 3" xfId="35948" xr:uid="{00000000-0005-0000-0000-00007E600000}"/>
    <cellStyle name="20% - Accent6 2 4 7 4 4" xfId="46928" xr:uid="{00000000-0005-0000-0000-00007F600000}"/>
    <cellStyle name="20% - Accent6 2 4 7 5" xfId="4867" xr:uid="{00000000-0005-0000-0000-000080600000}"/>
    <cellStyle name="20% - Accent6 2 4 7 5 2" xfId="18026" xr:uid="{00000000-0005-0000-0000-000081600000}"/>
    <cellStyle name="20% - Accent6 2 4 7 5 2 2" xfId="55364" xr:uid="{00000000-0005-0000-0000-000082600000}"/>
    <cellStyle name="20% - Accent6 2 4 7 5 3" xfId="30524" xr:uid="{00000000-0005-0000-0000-000083600000}"/>
    <cellStyle name="20% - Accent6 2 4 7 5 4" xfId="42205" xr:uid="{00000000-0005-0000-0000-000084600000}"/>
    <cellStyle name="20% - Accent6 2 4 7 6" xfId="14314" xr:uid="{00000000-0005-0000-0000-000085600000}"/>
    <cellStyle name="20% - Accent6 2 4 7 6 2" xfId="51652" xr:uid="{00000000-0005-0000-0000-000086600000}"/>
    <cellStyle name="20% - Accent6 2 4 7 7" xfId="27642" xr:uid="{00000000-0005-0000-0000-000087600000}"/>
    <cellStyle name="20% - Accent6 2 4 7 8" xfId="38491" xr:uid="{00000000-0005-0000-0000-000088600000}"/>
    <cellStyle name="20% - Accent6 2 4 8" xfId="1265" xr:uid="{00000000-0005-0000-0000-000089600000}"/>
    <cellStyle name="20% - Accent6 2 4 8 2" xfId="2614" xr:uid="{00000000-0005-0000-0000-00008A600000}"/>
    <cellStyle name="20% - Accent6 2 4 8 2 2" xfId="12062" xr:uid="{00000000-0005-0000-0000-00008B600000}"/>
    <cellStyle name="20% - Accent6 2 4 8 2 2 2" xfId="25221" xr:uid="{00000000-0005-0000-0000-00008C600000}"/>
    <cellStyle name="20% - Accent6 2 4 8 2 2 2 2" xfId="62559" xr:uid="{00000000-0005-0000-0000-00008D600000}"/>
    <cellStyle name="20% - Accent6 2 4 8 2 2 3" xfId="33517" xr:uid="{00000000-0005-0000-0000-00008E600000}"/>
    <cellStyle name="20% - Accent6 2 4 8 2 2 4" xfId="49400" xr:uid="{00000000-0005-0000-0000-00008F600000}"/>
    <cellStyle name="20% - Accent6 2 4 8 2 3" xfId="7339" xr:uid="{00000000-0005-0000-0000-000090600000}"/>
    <cellStyle name="20% - Accent6 2 4 8 2 3 2" xfId="20498" xr:uid="{00000000-0005-0000-0000-000091600000}"/>
    <cellStyle name="20% - Accent6 2 4 8 2 3 2 2" xfId="57836" xr:uid="{00000000-0005-0000-0000-000092600000}"/>
    <cellStyle name="20% - Accent6 2 4 8 2 3 3" xfId="36229" xr:uid="{00000000-0005-0000-0000-000093600000}"/>
    <cellStyle name="20% - Accent6 2 4 8 2 3 4" xfId="44677" xr:uid="{00000000-0005-0000-0000-000094600000}"/>
    <cellStyle name="20% - Accent6 2 4 8 2 4" xfId="15775" xr:uid="{00000000-0005-0000-0000-000095600000}"/>
    <cellStyle name="20% - Accent6 2 4 8 2 4 2" xfId="30805" xr:uid="{00000000-0005-0000-0000-000096600000}"/>
    <cellStyle name="20% - Accent6 2 4 8 2 4 3" xfId="53113" xr:uid="{00000000-0005-0000-0000-000097600000}"/>
    <cellStyle name="20% - Accent6 2 4 8 2 5" xfId="27923" xr:uid="{00000000-0005-0000-0000-000098600000}"/>
    <cellStyle name="20% - Accent6 2 4 8 2 6" xfId="39952" xr:uid="{00000000-0005-0000-0000-000099600000}"/>
    <cellStyle name="20% - Accent6 2 4 8 3" xfId="9702" xr:uid="{00000000-0005-0000-0000-00009A600000}"/>
    <cellStyle name="20% - Accent6 2 4 8 3 2" xfId="22861" xr:uid="{00000000-0005-0000-0000-00009B600000}"/>
    <cellStyle name="20% - Accent6 2 4 8 3 2 2" xfId="60199" xr:uid="{00000000-0005-0000-0000-00009C600000}"/>
    <cellStyle name="20% - Accent6 2 4 8 3 3" xfId="32168" xr:uid="{00000000-0005-0000-0000-00009D600000}"/>
    <cellStyle name="20% - Accent6 2 4 8 3 4" xfId="47040" xr:uid="{00000000-0005-0000-0000-00009E600000}"/>
    <cellStyle name="20% - Accent6 2 4 8 4" xfId="4979" xr:uid="{00000000-0005-0000-0000-00009F600000}"/>
    <cellStyle name="20% - Accent6 2 4 8 4 2" xfId="18138" xr:uid="{00000000-0005-0000-0000-0000A0600000}"/>
    <cellStyle name="20% - Accent6 2 4 8 4 2 2" xfId="55476" xr:uid="{00000000-0005-0000-0000-0000A1600000}"/>
    <cellStyle name="20% - Accent6 2 4 8 4 3" xfId="34880" xr:uid="{00000000-0005-0000-0000-0000A2600000}"/>
    <cellStyle name="20% - Accent6 2 4 8 4 4" xfId="42317" xr:uid="{00000000-0005-0000-0000-0000A3600000}"/>
    <cellStyle name="20% - Accent6 2 4 8 5" xfId="14426" xr:uid="{00000000-0005-0000-0000-0000A4600000}"/>
    <cellStyle name="20% - Accent6 2 4 8 5 2" xfId="29456" xr:uid="{00000000-0005-0000-0000-0000A5600000}"/>
    <cellStyle name="20% - Accent6 2 4 8 5 3" xfId="51764" xr:uid="{00000000-0005-0000-0000-0000A6600000}"/>
    <cellStyle name="20% - Accent6 2 4 8 6" xfId="26574" xr:uid="{00000000-0005-0000-0000-0000A7600000}"/>
    <cellStyle name="20% - Accent6 2 4 8 7" xfId="38603" xr:uid="{00000000-0005-0000-0000-0000A8600000}"/>
    <cellStyle name="20% - Accent6 2 4 9" xfId="2502" xr:uid="{00000000-0005-0000-0000-0000A9600000}"/>
    <cellStyle name="20% - Accent6 2 4 9 2" xfId="10882" xr:uid="{00000000-0005-0000-0000-0000AA600000}"/>
    <cellStyle name="20% - Accent6 2 4 9 2 2" xfId="24041" xr:uid="{00000000-0005-0000-0000-0000AB600000}"/>
    <cellStyle name="20% - Accent6 2 4 9 2 2 2" xfId="61379" xr:uid="{00000000-0005-0000-0000-0000AC600000}"/>
    <cellStyle name="20% - Accent6 2 4 9 2 3" xfId="33405" xr:uid="{00000000-0005-0000-0000-0000AD600000}"/>
    <cellStyle name="20% - Accent6 2 4 9 2 4" xfId="48220" xr:uid="{00000000-0005-0000-0000-0000AE600000}"/>
    <cellStyle name="20% - Accent6 2 4 9 3" xfId="6159" xr:uid="{00000000-0005-0000-0000-0000AF600000}"/>
    <cellStyle name="20% - Accent6 2 4 9 3 2" xfId="19318" xr:uid="{00000000-0005-0000-0000-0000B0600000}"/>
    <cellStyle name="20% - Accent6 2 4 9 3 2 2" xfId="56656" xr:uid="{00000000-0005-0000-0000-0000B1600000}"/>
    <cellStyle name="20% - Accent6 2 4 9 3 3" xfId="36117" xr:uid="{00000000-0005-0000-0000-0000B2600000}"/>
    <cellStyle name="20% - Accent6 2 4 9 3 4" xfId="43497" xr:uid="{00000000-0005-0000-0000-0000B3600000}"/>
    <cellStyle name="20% - Accent6 2 4 9 4" xfId="15663" xr:uid="{00000000-0005-0000-0000-0000B4600000}"/>
    <cellStyle name="20% - Accent6 2 4 9 4 2" xfId="30693" xr:uid="{00000000-0005-0000-0000-0000B5600000}"/>
    <cellStyle name="20% - Accent6 2 4 9 4 3" xfId="53001" xr:uid="{00000000-0005-0000-0000-0000B6600000}"/>
    <cellStyle name="20% - Accent6 2 4 9 5" xfId="27811" xr:uid="{00000000-0005-0000-0000-0000B7600000}"/>
    <cellStyle name="20% - Accent6 2 4 9 6" xfId="39840" xr:uid="{00000000-0005-0000-0000-0000B8600000}"/>
    <cellStyle name="20% - Accent6 2 5" xfId="279" xr:uid="{00000000-0005-0000-0000-0000B9600000}"/>
    <cellStyle name="20% - Accent6 2 5 2" xfId="700" xr:uid="{00000000-0005-0000-0000-0000BA600000}"/>
    <cellStyle name="20% - Accent6 2 5 2 2" xfId="1882" xr:uid="{00000000-0005-0000-0000-0000BB600000}"/>
    <cellStyle name="20% - Accent6 2 5 2 2 2" xfId="7956" xr:uid="{00000000-0005-0000-0000-0000BC600000}"/>
    <cellStyle name="20% - Accent6 2 5 2 2 2 2" xfId="12679" xr:uid="{00000000-0005-0000-0000-0000BD600000}"/>
    <cellStyle name="20% - Accent6 2 5 2 2 2 2 2" xfId="25838" xr:uid="{00000000-0005-0000-0000-0000BE600000}"/>
    <cellStyle name="20% - Accent6 2 5 2 2 2 2 2 2" xfId="63176" xr:uid="{00000000-0005-0000-0000-0000BF600000}"/>
    <cellStyle name="20% - Accent6 2 5 2 2 2 2 3" xfId="50017" xr:uid="{00000000-0005-0000-0000-0000C0600000}"/>
    <cellStyle name="20% - Accent6 2 5 2 2 2 3" xfId="21115" xr:uid="{00000000-0005-0000-0000-0000C1600000}"/>
    <cellStyle name="20% - Accent6 2 5 2 2 2 3 2" xfId="58453" xr:uid="{00000000-0005-0000-0000-0000C2600000}"/>
    <cellStyle name="20% - Accent6 2 5 2 2 2 4" xfId="34134" xr:uid="{00000000-0005-0000-0000-0000C3600000}"/>
    <cellStyle name="20% - Accent6 2 5 2 2 2 5" xfId="45294" xr:uid="{00000000-0005-0000-0000-0000C4600000}"/>
    <cellStyle name="20% - Accent6 2 5 2 2 3" xfId="10319" xr:uid="{00000000-0005-0000-0000-0000C5600000}"/>
    <cellStyle name="20% - Accent6 2 5 2 2 3 2" xfId="23478" xr:uid="{00000000-0005-0000-0000-0000C6600000}"/>
    <cellStyle name="20% - Accent6 2 5 2 2 3 2 2" xfId="60816" xr:uid="{00000000-0005-0000-0000-0000C7600000}"/>
    <cellStyle name="20% - Accent6 2 5 2 2 3 3" xfId="36846" xr:uid="{00000000-0005-0000-0000-0000C8600000}"/>
    <cellStyle name="20% - Accent6 2 5 2 2 3 4" xfId="47657" xr:uid="{00000000-0005-0000-0000-0000C9600000}"/>
    <cellStyle name="20% - Accent6 2 5 2 2 4" xfId="5596" xr:uid="{00000000-0005-0000-0000-0000CA600000}"/>
    <cellStyle name="20% - Accent6 2 5 2 2 4 2" xfId="18755" xr:uid="{00000000-0005-0000-0000-0000CB600000}"/>
    <cellStyle name="20% - Accent6 2 5 2 2 4 2 2" xfId="56093" xr:uid="{00000000-0005-0000-0000-0000CC600000}"/>
    <cellStyle name="20% - Accent6 2 5 2 2 4 3" xfId="31422" xr:uid="{00000000-0005-0000-0000-0000CD600000}"/>
    <cellStyle name="20% - Accent6 2 5 2 2 4 4" xfId="42934" xr:uid="{00000000-0005-0000-0000-0000CE600000}"/>
    <cellStyle name="20% - Accent6 2 5 2 2 5" xfId="15043" xr:uid="{00000000-0005-0000-0000-0000CF600000}"/>
    <cellStyle name="20% - Accent6 2 5 2 2 5 2" xfId="52381" xr:uid="{00000000-0005-0000-0000-0000D0600000}"/>
    <cellStyle name="20% - Accent6 2 5 2 2 6" xfId="28540" xr:uid="{00000000-0005-0000-0000-0000D1600000}"/>
    <cellStyle name="20% - Accent6 2 5 2 2 7" xfId="39220" xr:uid="{00000000-0005-0000-0000-0000D2600000}"/>
    <cellStyle name="20% - Accent6 2 5 2 3" xfId="3231" xr:uid="{00000000-0005-0000-0000-0000D3600000}"/>
    <cellStyle name="20% - Accent6 2 5 2 3 2" xfId="11499" xr:uid="{00000000-0005-0000-0000-0000D4600000}"/>
    <cellStyle name="20% - Accent6 2 5 2 3 2 2" xfId="24658" xr:uid="{00000000-0005-0000-0000-0000D5600000}"/>
    <cellStyle name="20% - Accent6 2 5 2 3 2 2 2" xfId="61996" xr:uid="{00000000-0005-0000-0000-0000D6600000}"/>
    <cellStyle name="20% - Accent6 2 5 2 3 2 3" xfId="48837" xr:uid="{00000000-0005-0000-0000-0000D7600000}"/>
    <cellStyle name="20% - Accent6 2 5 2 3 3" xfId="6776" xr:uid="{00000000-0005-0000-0000-0000D8600000}"/>
    <cellStyle name="20% - Accent6 2 5 2 3 3 2" xfId="19935" xr:uid="{00000000-0005-0000-0000-0000D9600000}"/>
    <cellStyle name="20% - Accent6 2 5 2 3 3 2 2" xfId="57273" xr:uid="{00000000-0005-0000-0000-0000DA600000}"/>
    <cellStyle name="20% - Accent6 2 5 2 3 3 3" xfId="44114" xr:uid="{00000000-0005-0000-0000-0000DB600000}"/>
    <cellStyle name="20% - Accent6 2 5 2 3 4" xfId="16392" xr:uid="{00000000-0005-0000-0000-0000DC600000}"/>
    <cellStyle name="20% - Accent6 2 5 2 3 4 2" xfId="53730" xr:uid="{00000000-0005-0000-0000-0000DD600000}"/>
    <cellStyle name="20% - Accent6 2 5 2 3 5" xfId="32785" xr:uid="{00000000-0005-0000-0000-0000DE600000}"/>
    <cellStyle name="20% - Accent6 2 5 2 3 6" xfId="40569" xr:uid="{00000000-0005-0000-0000-0000DF600000}"/>
    <cellStyle name="20% - Accent6 2 5 2 4" xfId="9139" xr:uid="{00000000-0005-0000-0000-0000E0600000}"/>
    <cellStyle name="20% - Accent6 2 5 2 4 2" xfId="22298" xr:uid="{00000000-0005-0000-0000-0000E1600000}"/>
    <cellStyle name="20% - Accent6 2 5 2 4 2 2" xfId="59636" xr:uid="{00000000-0005-0000-0000-0000E2600000}"/>
    <cellStyle name="20% - Accent6 2 5 2 4 3" xfId="35497" xr:uid="{00000000-0005-0000-0000-0000E3600000}"/>
    <cellStyle name="20% - Accent6 2 5 2 4 4" xfId="46477" xr:uid="{00000000-0005-0000-0000-0000E4600000}"/>
    <cellStyle name="20% - Accent6 2 5 2 5" xfId="4416" xr:uid="{00000000-0005-0000-0000-0000E5600000}"/>
    <cellStyle name="20% - Accent6 2 5 2 5 2" xfId="17575" xr:uid="{00000000-0005-0000-0000-0000E6600000}"/>
    <cellStyle name="20% - Accent6 2 5 2 5 2 2" xfId="54913" xr:uid="{00000000-0005-0000-0000-0000E7600000}"/>
    <cellStyle name="20% - Accent6 2 5 2 5 3" xfId="30073" xr:uid="{00000000-0005-0000-0000-0000E8600000}"/>
    <cellStyle name="20% - Accent6 2 5 2 5 4" xfId="41754" xr:uid="{00000000-0005-0000-0000-0000E9600000}"/>
    <cellStyle name="20% - Accent6 2 5 2 6" xfId="13863" xr:uid="{00000000-0005-0000-0000-0000EA600000}"/>
    <cellStyle name="20% - Accent6 2 5 2 6 2" xfId="51201" xr:uid="{00000000-0005-0000-0000-0000EB600000}"/>
    <cellStyle name="20% - Accent6 2 5 2 7" xfId="27191" xr:uid="{00000000-0005-0000-0000-0000EC600000}"/>
    <cellStyle name="20% - Accent6 2 5 2 8" xfId="38040" xr:uid="{00000000-0005-0000-0000-0000ED600000}"/>
    <cellStyle name="20% - Accent6 2 5 3" xfId="1461" xr:uid="{00000000-0005-0000-0000-0000EE600000}"/>
    <cellStyle name="20% - Accent6 2 5 3 2" xfId="7535" xr:uid="{00000000-0005-0000-0000-0000EF600000}"/>
    <cellStyle name="20% - Accent6 2 5 3 2 2" xfId="12258" xr:uid="{00000000-0005-0000-0000-0000F0600000}"/>
    <cellStyle name="20% - Accent6 2 5 3 2 2 2" xfId="25417" xr:uid="{00000000-0005-0000-0000-0000F1600000}"/>
    <cellStyle name="20% - Accent6 2 5 3 2 2 2 2" xfId="62755" xr:uid="{00000000-0005-0000-0000-0000F2600000}"/>
    <cellStyle name="20% - Accent6 2 5 3 2 2 3" xfId="49596" xr:uid="{00000000-0005-0000-0000-0000F3600000}"/>
    <cellStyle name="20% - Accent6 2 5 3 2 3" xfId="20694" xr:uid="{00000000-0005-0000-0000-0000F4600000}"/>
    <cellStyle name="20% - Accent6 2 5 3 2 3 2" xfId="58032" xr:uid="{00000000-0005-0000-0000-0000F5600000}"/>
    <cellStyle name="20% - Accent6 2 5 3 2 4" xfId="33713" xr:uid="{00000000-0005-0000-0000-0000F6600000}"/>
    <cellStyle name="20% - Accent6 2 5 3 2 5" xfId="44873" xr:uid="{00000000-0005-0000-0000-0000F7600000}"/>
    <cellStyle name="20% - Accent6 2 5 3 3" xfId="9898" xr:uid="{00000000-0005-0000-0000-0000F8600000}"/>
    <cellStyle name="20% - Accent6 2 5 3 3 2" xfId="23057" xr:uid="{00000000-0005-0000-0000-0000F9600000}"/>
    <cellStyle name="20% - Accent6 2 5 3 3 2 2" xfId="60395" xr:uid="{00000000-0005-0000-0000-0000FA600000}"/>
    <cellStyle name="20% - Accent6 2 5 3 3 3" xfId="36425" xr:uid="{00000000-0005-0000-0000-0000FB600000}"/>
    <cellStyle name="20% - Accent6 2 5 3 3 4" xfId="47236" xr:uid="{00000000-0005-0000-0000-0000FC600000}"/>
    <cellStyle name="20% - Accent6 2 5 3 4" xfId="5175" xr:uid="{00000000-0005-0000-0000-0000FD600000}"/>
    <cellStyle name="20% - Accent6 2 5 3 4 2" xfId="18334" xr:uid="{00000000-0005-0000-0000-0000FE600000}"/>
    <cellStyle name="20% - Accent6 2 5 3 4 2 2" xfId="55672" xr:uid="{00000000-0005-0000-0000-0000FF600000}"/>
    <cellStyle name="20% - Accent6 2 5 3 4 3" xfId="31001" xr:uid="{00000000-0005-0000-0000-000000610000}"/>
    <cellStyle name="20% - Accent6 2 5 3 4 4" xfId="42513" xr:uid="{00000000-0005-0000-0000-000001610000}"/>
    <cellStyle name="20% - Accent6 2 5 3 5" xfId="14622" xr:uid="{00000000-0005-0000-0000-000002610000}"/>
    <cellStyle name="20% - Accent6 2 5 3 5 2" xfId="51960" xr:uid="{00000000-0005-0000-0000-000003610000}"/>
    <cellStyle name="20% - Accent6 2 5 3 6" xfId="28119" xr:uid="{00000000-0005-0000-0000-000004610000}"/>
    <cellStyle name="20% - Accent6 2 5 3 7" xfId="38799" xr:uid="{00000000-0005-0000-0000-000005610000}"/>
    <cellStyle name="20% - Accent6 2 5 4" xfId="2810" xr:uid="{00000000-0005-0000-0000-000006610000}"/>
    <cellStyle name="20% - Accent6 2 5 4 2" xfId="11078" xr:uid="{00000000-0005-0000-0000-000007610000}"/>
    <cellStyle name="20% - Accent6 2 5 4 2 2" xfId="24237" xr:uid="{00000000-0005-0000-0000-000008610000}"/>
    <cellStyle name="20% - Accent6 2 5 4 2 2 2" xfId="61575" xr:uid="{00000000-0005-0000-0000-000009610000}"/>
    <cellStyle name="20% - Accent6 2 5 4 2 3" xfId="48416" xr:uid="{00000000-0005-0000-0000-00000A610000}"/>
    <cellStyle name="20% - Accent6 2 5 4 3" xfId="6355" xr:uid="{00000000-0005-0000-0000-00000B610000}"/>
    <cellStyle name="20% - Accent6 2 5 4 3 2" xfId="19514" xr:uid="{00000000-0005-0000-0000-00000C610000}"/>
    <cellStyle name="20% - Accent6 2 5 4 3 2 2" xfId="56852" xr:uid="{00000000-0005-0000-0000-00000D610000}"/>
    <cellStyle name="20% - Accent6 2 5 4 3 3" xfId="43693" xr:uid="{00000000-0005-0000-0000-00000E610000}"/>
    <cellStyle name="20% - Accent6 2 5 4 4" xfId="15971" xr:uid="{00000000-0005-0000-0000-00000F610000}"/>
    <cellStyle name="20% - Accent6 2 5 4 4 2" xfId="53309" xr:uid="{00000000-0005-0000-0000-000010610000}"/>
    <cellStyle name="20% - Accent6 2 5 4 5" xfId="32364" xr:uid="{00000000-0005-0000-0000-000011610000}"/>
    <cellStyle name="20% - Accent6 2 5 4 6" xfId="40148" xr:uid="{00000000-0005-0000-0000-000012610000}"/>
    <cellStyle name="20% - Accent6 2 5 5" xfId="8718" xr:uid="{00000000-0005-0000-0000-000013610000}"/>
    <cellStyle name="20% - Accent6 2 5 5 2" xfId="21877" xr:uid="{00000000-0005-0000-0000-000014610000}"/>
    <cellStyle name="20% - Accent6 2 5 5 2 2" xfId="59215" xr:uid="{00000000-0005-0000-0000-000015610000}"/>
    <cellStyle name="20% - Accent6 2 5 5 3" xfId="35076" xr:uid="{00000000-0005-0000-0000-000016610000}"/>
    <cellStyle name="20% - Accent6 2 5 5 4" xfId="46056" xr:uid="{00000000-0005-0000-0000-000017610000}"/>
    <cellStyle name="20% - Accent6 2 5 6" xfId="3995" xr:uid="{00000000-0005-0000-0000-000018610000}"/>
    <cellStyle name="20% - Accent6 2 5 6 2" xfId="17154" xr:uid="{00000000-0005-0000-0000-000019610000}"/>
    <cellStyle name="20% - Accent6 2 5 6 2 2" xfId="54492" xr:uid="{00000000-0005-0000-0000-00001A610000}"/>
    <cellStyle name="20% - Accent6 2 5 6 3" xfId="29652" xr:uid="{00000000-0005-0000-0000-00001B610000}"/>
    <cellStyle name="20% - Accent6 2 5 6 4" xfId="41333" xr:uid="{00000000-0005-0000-0000-00001C610000}"/>
    <cellStyle name="20% - Accent6 2 5 7" xfId="13442" xr:uid="{00000000-0005-0000-0000-00001D610000}"/>
    <cellStyle name="20% - Accent6 2 5 7 2" xfId="50780" xr:uid="{00000000-0005-0000-0000-00001E610000}"/>
    <cellStyle name="20% - Accent6 2 5 8" xfId="26770" xr:uid="{00000000-0005-0000-0000-00001F610000}"/>
    <cellStyle name="20% - Accent6 2 5 9" xfId="37619" xr:uid="{00000000-0005-0000-0000-000020610000}"/>
    <cellStyle name="20% - Accent6 2 6" xfId="167" xr:uid="{00000000-0005-0000-0000-000021610000}"/>
    <cellStyle name="20% - Accent6 2 6 2" xfId="588" xr:uid="{00000000-0005-0000-0000-000022610000}"/>
    <cellStyle name="20% - Accent6 2 6 2 2" xfId="1770" xr:uid="{00000000-0005-0000-0000-000023610000}"/>
    <cellStyle name="20% - Accent6 2 6 2 2 2" xfId="7844" xr:uid="{00000000-0005-0000-0000-000024610000}"/>
    <cellStyle name="20% - Accent6 2 6 2 2 2 2" xfId="12567" xr:uid="{00000000-0005-0000-0000-000025610000}"/>
    <cellStyle name="20% - Accent6 2 6 2 2 2 2 2" xfId="25726" xr:uid="{00000000-0005-0000-0000-000026610000}"/>
    <cellStyle name="20% - Accent6 2 6 2 2 2 2 2 2" xfId="63064" xr:uid="{00000000-0005-0000-0000-000027610000}"/>
    <cellStyle name="20% - Accent6 2 6 2 2 2 2 3" xfId="49905" xr:uid="{00000000-0005-0000-0000-000028610000}"/>
    <cellStyle name="20% - Accent6 2 6 2 2 2 3" xfId="21003" xr:uid="{00000000-0005-0000-0000-000029610000}"/>
    <cellStyle name="20% - Accent6 2 6 2 2 2 3 2" xfId="58341" xr:uid="{00000000-0005-0000-0000-00002A610000}"/>
    <cellStyle name="20% - Accent6 2 6 2 2 2 4" xfId="34022" xr:uid="{00000000-0005-0000-0000-00002B610000}"/>
    <cellStyle name="20% - Accent6 2 6 2 2 2 5" xfId="45182" xr:uid="{00000000-0005-0000-0000-00002C610000}"/>
    <cellStyle name="20% - Accent6 2 6 2 2 3" xfId="10207" xr:uid="{00000000-0005-0000-0000-00002D610000}"/>
    <cellStyle name="20% - Accent6 2 6 2 2 3 2" xfId="23366" xr:uid="{00000000-0005-0000-0000-00002E610000}"/>
    <cellStyle name="20% - Accent6 2 6 2 2 3 2 2" xfId="60704" xr:uid="{00000000-0005-0000-0000-00002F610000}"/>
    <cellStyle name="20% - Accent6 2 6 2 2 3 3" xfId="36734" xr:uid="{00000000-0005-0000-0000-000030610000}"/>
    <cellStyle name="20% - Accent6 2 6 2 2 3 4" xfId="47545" xr:uid="{00000000-0005-0000-0000-000031610000}"/>
    <cellStyle name="20% - Accent6 2 6 2 2 4" xfId="5484" xr:uid="{00000000-0005-0000-0000-000032610000}"/>
    <cellStyle name="20% - Accent6 2 6 2 2 4 2" xfId="18643" xr:uid="{00000000-0005-0000-0000-000033610000}"/>
    <cellStyle name="20% - Accent6 2 6 2 2 4 2 2" xfId="55981" xr:uid="{00000000-0005-0000-0000-000034610000}"/>
    <cellStyle name="20% - Accent6 2 6 2 2 4 3" xfId="31310" xr:uid="{00000000-0005-0000-0000-000035610000}"/>
    <cellStyle name="20% - Accent6 2 6 2 2 4 4" xfId="42822" xr:uid="{00000000-0005-0000-0000-000036610000}"/>
    <cellStyle name="20% - Accent6 2 6 2 2 5" xfId="14931" xr:uid="{00000000-0005-0000-0000-000037610000}"/>
    <cellStyle name="20% - Accent6 2 6 2 2 5 2" xfId="52269" xr:uid="{00000000-0005-0000-0000-000038610000}"/>
    <cellStyle name="20% - Accent6 2 6 2 2 6" xfId="28428" xr:uid="{00000000-0005-0000-0000-000039610000}"/>
    <cellStyle name="20% - Accent6 2 6 2 2 7" xfId="39108" xr:uid="{00000000-0005-0000-0000-00003A610000}"/>
    <cellStyle name="20% - Accent6 2 6 2 3" xfId="3119" xr:uid="{00000000-0005-0000-0000-00003B610000}"/>
    <cellStyle name="20% - Accent6 2 6 2 3 2" xfId="11387" xr:uid="{00000000-0005-0000-0000-00003C610000}"/>
    <cellStyle name="20% - Accent6 2 6 2 3 2 2" xfId="24546" xr:uid="{00000000-0005-0000-0000-00003D610000}"/>
    <cellStyle name="20% - Accent6 2 6 2 3 2 2 2" xfId="61884" xr:uid="{00000000-0005-0000-0000-00003E610000}"/>
    <cellStyle name="20% - Accent6 2 6 2 3 2 3" xfId="48725" xr:uid="{00000000-0005-0000-0000-00003F610000}"/>
    <cellStyle name="20% - Accent6 2 6 2 3 3" xfId="6664" xr:uid="{00000000-0005-0000-0000-000040610000}"/>
    <cellStyle name="20% - Accent6 2 6 2 3 3 2" xfId="19823" xr:uid="{00000000-0005-0000-0000-000041610000}"/>
    <cellStyle name="20% - Accent6 2 6 2 3 3 2 2" xfId="57161" xr:uid="{00000000-0005-0000-0000-000042610000}"/>
    <cellStyle name="20% - Accent6 2 6 2 3 3 3" xfId="44002" xr:uid="{00000000-0005-0000-0000-000043610000}"/>
    <cellStyle name="20% - Accent6 2 6 2 3 4" xfId="16280" xr:uid="{00000000-0005-0000-0000-000044610000}"/>
    <cellStyle name="20% - Accent6 2 6 2 3 4 2" xfId="53618" xr:uid="{00000000-0005-0000-0000-000045610000}"/>
    <cellStyle name="20% - Accent6 2 6 2 3 5" xfId="32673" xr:uid="{00000000-0005-0000-0000-000046610000}"/>
    <cellStyle name="20% - Accent6 2 6 2 3 6" xfId="40457" xr:uid="{00000000-0005-0000-0000-000047610000}"/>
    <cellStyle name="20% - Accent6 2 6 2 4" xfId="9027" xr:uid="{00000000-0005-0000-0000-000048610000}"/>
    <cellStyle name="20% - Accent6 2 6 2 4 2" xfId="22186" xr:uid="{00000000-0005-0000-0000-000049610000}"/>
    <cellStyle name="20% - Accent6 2 6 2 4 2 2" xfId="59524" xr:uid="{00000000-0005-0000-0000-00004A610000}"/>
    <cellStyle name="20% - Accent6 2 6 2 4 3" xfId="35385" xr:uid="{00000000-0005-0000-0000-00004B610000}"/>
    <cellStyle name="20% - Accent6 2 6 2 4 4" xfId="46365" xr:uid="{00000000-0005-0000-0000-00004C610000}"/>
    <cellStyle name="20% - Accent6 2 6 2 5" xfId="4304" xr:uid="{00000000-0005-0000-0000-00004D610000}"/>
    <cellStyle name="20% - Accent6 2 6 2 5 2" xfId="17463" xr:uid="{00000000-0005-0000-0000-00004E610000}"/>
    <cellStyle name="20% - Accent6 2 6 2 5 2 2" xfId="54801" xr:uid="{00000000-0005-0000-0000-00004F610000}"/>
    <cellStyle name="20% - Accent6 2 6 2 5 3" xfId="29961" xr:uid="{00000000-0005-0000-0000-000050610000}"/>
    <cellStyle name="20% - Accent6 2 6 2 5 4" xfId="41642" xr:uid="{00000000-0005-0000-0000-000051610000}"/>
    <cellStyle name="20% - Accent6 2 6 2 6" xfId="13751" xr:uid="{00000000-0005-0000-0000-000052610000}"/>
    <cellStyle name="20% - Accent6 2 6 2 6 2" xfId="51089" xr:uid="{00000000-0005-0000-0000-000053610000}"/>
    <cellStyle name="20% - Accent6 2 6 2 7" xfId="27079" xr:uid="{00000000-0005-0000-0000-000054610000}"/>
    <cellStyle name="20% - Accent6 2 6 2 8" xfId="37928" xr:uid="{00000000-0005-0000-0000-000055610000}"/>
    <cellStyle name="20% - Accent6 2 6 3" xfId="1349" xr:uid="{00000000-0005-0000-0000-000056610000}"/>
    <cellStyle name="20% - Accent6 2 6 3 2" xfId="7423" xr:uid="{00000000-0005-0000-0000-000057610000}"/>
    <cellStyle name="20% - Accent6 2 6 3 2 2" xfId="12146" xr:uid="{00000000-0005-0000-0000-000058610000}"/>
    <cellStyle name="20% - Accent6 2 6 3 2 2 2" xfId="25305" xr:uid="{00000000-0005-0000-0000-000059610000}"/>
    <cellStyle name="20% - Accent6 2 6 3 2 2 2 2" xfId="62643" xr:uid="{00000000-0005-0000-0000-00005A610000}"/>
    <cellStyle name="20% - Accent6 2 6 3 2 2 3" xfId="49484" xr:uid="{00000000-0005-0000-0000-00005B610000}"/>
    <cellStyle name="20% - Accent6 2 6 3 2 3" xfId="20582" xr:uid="{00000000-0005-0000-0000-00005C610000}"/>
    <cellStyle name="20% - Accent6 2 6 3 2 3 2" xfId="57920" xr:uid="{00000000-0005-0000-0000-00005D610000}"/>
    <cellStyle name="20% - Accent6 2 6 3 2 4" xfId="33601" xr:uid="{00000000-0005-0000-0000-00005E610000}"/>
    <cellStyle name="20% - Accent6 2 6 3 2 5" xfId="44761" xr:uid="{00000000-0005-0000-0000-00005F610000}"/>
    <cellStyle name="20% - Accent6 2 6 3 3" xfId="9786" xr:uid="{00000000-0005-0000-0000-000060610000}"/>
    <cellStyle name="20% - Accent6 2 6 3 3 2" xfId="22945" xr:uid="{00000000-0005-0000-0000-000061610000}"/>
    <cellStyle name="20% - Accent6 2 6 3 3 2 2" xfId="60283" xr:uid="{00000000-0005-0000-0000-000062610000}"/>
    <cellStyle name="20% - Accent6 2 6 3 3 3" xfId="36313" xr:uid="{00000000-0005-0000-0000-000063610000}"/>
    <cellStyle name="20% - Accent6 2 6 3 3 4" xfId="47124" xr:uid="{00000000-0005-0000-0000-000064610000}"/>
    <cellStyle name="20% - Accent6 2 6 3 4" xfId="5063" xr:uid="{00000000-0005-0000-0000-000065610000}"/>
    <cellStyle name="20% - Accent6 2 6 3 4 2" xfId="18222" xr:uid="{00000000-0005-0000-0000-000066610000}"/>
    <cellStyle name="20% - Accent6 2 6 3 4 2 2" xfId="55560" xr:uid="{00000000-0005-0000-0000-000067610000}"/>
    <cellStyle name="20% - Accent6 2 6 3 4 3" xfId="30889" xr:uid="{00000000-0005-0000-0000-000068610000}"/>
    <cellStyle name="20% - Accent6 2 6 3 4 4" xfId="42401" xr:uid="{00000000-0005-0000-0000-000069610000}"/>
    <cellStyle name="20% - Accent6 2 6 3 5" xfId="14510" xr:uid="{00000000-0005-0000-0000-00006A610000}"/>
    <cellStyle name="20% - Accent6 2 6 3 5 2" xfId="51848" xr:uid="{00000000-0005-0000-0000-00006B610000}"/>
    <cellStyle name="20% - Accent6 2 6 3 6" xfId="28007" xr:uid="{00000000-0005-0000-0000-00006C610000}"/>
    <cellStyle name="20% - Accent6 2 6 3 7" xfId="38687" xr:uid="{00000000-0005-0000-0000-00006D610000}"/>
    <cellStyle name="20% - Accent6 2 6 4" xfId="2698" xr:uid="{00000000-0005-0000-0000-00006E610000}"/>
    <cellStyle name="20% - Accent6 2 6 4 2" xfId="10966" xr:uid="{00000000-0005-0000-0000-00006F610000}"/>
    <cellStyle name="20% - Accent6 2 6 4 2 2" xfId="24125" xr:uid="{00000000-0005-0000-0000-000070610000}"/>
    <cellStyle name="20% - Accent6 2 6 4 2 2 2" xfId="61463" xr:uid="{00000000-0005-0000-0000-000071610000}"/>
    <cellStyle name="20% - Accent6 2 6 4 2 3" xfId="48304" xr:uid="{00000000-0005-0000-0000-000072610000}"/>
    <cellStyle name="20% - Accent6 2 6 4 3" xfId="6243" xr:uid="{00000000-0005-0000-0000-000073610000}"/>
    <cellStyle name="20% - Accent6 2 6 4 3 2" xfId="19402" xr:uid="{00000000-0005-0000-0000-000074610000}"/>
    <cellStyle name="20% - Accent6 2 6 4 3 2 2" xfId="56740" xr:uid="{00000000-0005-0000-0000-000075610000}"/>
    <cellStyle name="20% - Accent6 2 6 4 3 3" xfId="43581" xr:uid="{00000000-0005-0000-0000-000076610000}"/>
    <cellStyle name="20% - Accent6 2 6 4 4" xfId="15859" xr:uid="{00000000-0005-0000-0000-000077610000}"/>
    <cellStyle name="20% - Accent6 2 6 4 4 2" xfId="53197" xr:uid="{00000000-0005-0000-0000-000078610000}"/>
    <cellStyle name="20% - Accent6 2 6 4 5" xfId="32252" xr:uid="{00000000-0005-0000-0000-000079610000}"/>
    <cellStyle name="20% - Accent6 2 6 4 6" xfId="40036" xr:uid="{00000000-0005-0000-0000-00007A610000}"/>
    <cellStyle name="20% - Accent6 2 6 5" xfId="8606" xr:uid="{00000000-0005-0000-0000-00007B610000}"/>
    <cellStyle name="20% - Accent6 2 6 5 2" xfId="21765" xr:uid="{00000000-0005-0000-0000-00007C610000}"/>
    <cellStyle name="20% - Accent6 2 6 5 2 2" xfId="59103" xr:uid="{00000000-0005-0000-0000-00007D610000}"/>
    <cellStyle name="20% - Accent6 2 6 5 3" xfId="34964" xr:uid="{00000000-0005-0000-0000-00007E610000}"/>
    <cellStyle name="20% - Accent6 2 6 5 4" xfId="45944" xr:uid="{00000000-0005-0000-0000-00007F610000}"/>
    <cellStyle name="20% - Accent6 2 6 6" xfId="3883" xr:uid="{00000000-0005-0000-0000-000080610000}"/>
    <cellStyle name="20% - Accent6 2 6 6 2" xfId="17042" xr:uid="{00000000-0005-0000-0000-000081610000}"/>
    <cellStyle name="20% - Accent6 2 6 6 2 2" xfId="54380" xr:uid="{00000000-0005-0000-0000-000082610000}"/>
    <cellStyle name="20% - Accent6 2 6 6 3" xfId="29540" xr:uid="{00000000-0005-0000-0000-000083610000}"/>
    <cellStyle name="20% - Accent6 2 6 6 4" xfId="41221" xr:uid="{00000000-0005-0000-0000-000084610000}"/>
    <cellStyle name="20% - Accent6 2 6 7" xfId="13330" xr:uid="{00000000-0005-0000-0000-000085610000}"/>
    <cellStyle name="20% - Accent6 2 6 7 2" xfId="50668" xr:uid="{00000000-0005-0000-0000-000086610000}"/>
    <cellStyle name="20% - Accent6 2 6 8" xfId="26658" xr:uid="{00000000-0005-0000-0000-000087610000}"/>
    <cellStyle name="20% - Accent6 2 6 9" xfId="37507" xr:uid="{00000000-0005-0000-0000-000088610000}"/>
    <cellStyle name="20% - Accent6 2 7" xfId="476" xr:uid="{00000000-0005-0000-0000-000089610000}"/>
    <cellStyle name="20% - Accent6 2 7 2" xfId="1658" xr:uid="{00000000-0005-0000-0000-00008A610000}"/>
    <cellStyle name="20% - Accent6 2 7 2 2" xfId="7732" xr:uid="{00000000-0005-0000-0000-00008B610000}"/>
    <cellStyle name="20% - Accent6 2 7 2 2 2" xfId="12455" xr:uid="{00000000-0005-0000-0000-00008C610000}"/>
    <cellStyle name="20% - Accent6 2 7 2 2 2 2" xfId="25614" xr:uid="{00000000-0005-0000-0000-00008D610000}"/>
    <cellStyle name="20% - Accent6 2 7 2 2 2 2 2" xfId="62952" xr:uid="{00000000-0005-0000-0000-00008E610000}"/>
    <cellStyle name="20% - Accent6 2 7 2 2 2 3" xfId="49793" xr:uid="{00000000-0005-0000-0000-00008F610000}"/>
    <cellStyle name="20% - Accent6 2 7 2 2 3" xfId="20891" xr:uid="{00000000-0005-0000-0000-000090610000}"/>
    <cellStyle name="20% - Accent6 2 7 2 2 3 2" xfId="58229" xr:uid="{00000000-0005-0000-0000-000091610000}"/>
    <cellStyle name="20% - Accent6 2 7 2 2 4" xfId="33910" xr:uid="{00000000-0005-0000-0000-000092610000}"/>
    <cellStyle name="20% - Accent6 2 7 2 2 5" xfId="45070" xr:uid="{00000000-0005-0000-0000-000093610000}"/>
    <cellStyle name="20% - Accent6 2 7 2 3" xfId="10095" xr:uid="{00000000-0005-0000-0000-000094610000}"/>
    <cellStyle name="20% - Accent6 2 7 2 3 2" xfId="23254" xr:uid="{00000000-0005-0000-0000-000095610000}"/>
    <cellStyle name="20% - Accent6 2 7 2 3 2 2" xfId="60592" xr:uid="{00000000-0005-0000-0000-000096610000}"/>
    <cellStyle name="20% - Accent6 2 7 2 3 3" xfId="36622" xr:uid="{00000000-0005-0000-0000-000097610000}"/>
    <cellStyle name="20% - Accent6 2 7 2 3 4" xfId="47433" xr:uid="{00000000-0005-0000-0000-000098610000}"/>
    <cellStyle name="20% - Accent6 2 7 2 4" xfId="5372" xr:uid="{00000000-0005-0000-0000-000099610000}"/>
    <cellStyle name="20% - Accent6 2 7 2 4 2" xfId="18531" xr:uid="{00000000-0005-0000-0000-00009A610000}"/>
    <cellStyle name="20% - Accent6 2 7 2 4 2 2" xfId="55869" xr:uid="{00000000-0005-0000-0000-00009B610000}"/>
    <cellStyle name="20% - Accent6 2 7 2 4 3" xfId="31198" xr:uid="{00000000-0005-0000-0000-00009C610000}"/>
    <cellStyle name="20% - Accent6 2 7 2 4 4" xfId="42710" xr:uid="{00000000-0005-0000-0000-00009D610000}"/>
    <cellStyle name="20% - Accent6 2 7 2 5" xfId="14819" xr:uid="{00000000-0005-0000-0000-00009E610000}"/>
    <cellStyle name="20% - Accent6 2 7 2 5 2" xfId="52157" xr:uid="{00000000-0005-0000-0000-00009F610000}"/>
    <cellStyle name="20% - Accent6 2 7 2 6" xfId="28316" xr:uid="{00000000-0005-0000-0000-0000A0610000}"/>
    <cellStyle name="20% - Accent6 2 7 2 7" xfId="38996" xr:uid="{00000000-0005-0000-0000-0000A1610000}"/>
    <cellStyle name="20% - Accent6 2 7 3" xfId="3007" xr:uid="{00000000-0005-0000-0000-0000A2610000}"/>
    <cellStyle name="20% - Accent6 2 7 3 2" xfId="11275" xr:uid="{00000000-0005-0000-0000-0000A3610000}"/>
    <cellStyle name="20% - Accent6 2 7 3 2 2" xfId="24434" xr:uid="{00000000-0005-0000-0000-0000A4610000}"/>
    <cellStyle name="20% - Accent6 2 7 3 2 2 2" xfId="61772" xr:uid="{00000000-0005-0000-0000-0000A5610000}"/>
    <cellStyle name="20% - Accent6 2 7 3 2 3" xfId="48613" xr:uid="{00000000-0005-0000-0000-0000A6610000}"/>
    <cellStyle name="20% - Accent6 2 7 3 3" xfId="6552" xr:uid="{00000000-0005-0000-0000-0000A7610000}"/>
    <cellStyle name="20% - Accent6 2 7 3 3 2" xfId="19711" xr:uid="{00000000-0005-0000-0000-0000A8610000}"/>
    <cellStyle name="20% - Accent6 2 7 3 3 2 2" xfId="57049" xr:uid="{00000000-0005-0000-0000-0000A9610000}"/>
    <cellStyle name="20% - Accent6 2 7 3 3 3" xfId="43890" xr:uid="{00000000-0005-0000-0000-0000AA610000}"/>
    <cellStyle name="20% - Accent6 2 7 3 4" xfId="16168" xr:uid="{00000000-0005-0000-0000-0000AB610000}"/>
    <cellStyle name="20% - Accent6 2 7 3 4 2" xfId="53506" xr:uid="{00000000-0005-0000-0000-0000AC610000}"/>
    <cellStyle name="20% - Accent6 2 7 3 5" xfId="32561" xr:uid="{00000000-0005-0000-0000-0000AD610000}"/>
    <cellStyle name="20% - Accent6 2 7 3 6" xfId="40345" xr:uid="{00000000-0005-0000-0000-0000AE610000}"/>
    <cellStyle name="20% - Accent6 2 7 4" xfId="8915" xr:uid="{00000000-0005-0000-0000-0000AF610000}"/>
    <cellStyle name="20% - Accent6 2 7 4 2" xfId="22074" xr:uid="{00000000-0005-0000-0000-0000B0610000}"/>
    <cellStyle name="20% - Accent6 2 7 4 2 2" xfId="59412" xr:uid="{00000000-0005-0000-0000-0000B1610000}"/>
    <cellStyle name="20% - Accent6 2 7 4 3" xfId="35273" xr:uid="{00000000-0005-0000-0000-0000B2610000}"/>
    <cellStyle name="20% - Accent6 2 7 4 4" xfId="46253" xr:uid="{00000000-0005-0000-0000-0000B3610000}"/>
    <cellStyle name="20% - Accent6 2 7 5" xfId="4192" xr:uid="{00000000-0005-0000-0000-0000B4610000}"/>
    <cellStyle name="20% - Accent6 2 7 5 2" xfId="17351" xr:uid="{00000000-0005-0000-0000-0000B5610000}"/>
    <cellStyle name="20% - Accent6 2 7 5 2 2" xfId="54689" xr:uid="{00000000-0005-0000-0000-0000B6610000}"/>
    <cellStyle name="20% - Accent6 2 7 5 3" xfId="29849" xr:uid="{00000000-0005-0000-0000-0000B7610000}"/>
    <cellStyle name="20% - Accent6 2 7 5 4" xfId="41530" xr:uid="{00000000-0005-0000-0000-0000B8610000}"/>
    <cellStyle name="20% - Accent6 2 7 6" xfId="13639" xr:uid="{00000000-0005-0000-0000-0000B9610000}"/>
    <cellStyle name="20% - Accent6 2 7 6 2" xfId="50977" xr:uid="{00000000-0005-0000-0000-0000BA610000}"/>
    <cellStyle name="20% - Accent6 2 7 7" xfId="26967" xr:uid="{00000000-0005-0000-0000-0000BB610000}"/>
    <cellStyle name="20% - Accent6 2 7 8" xfId="37816" xr:uid="{00000000-0005-0000-0000-0000BC610000}"/>
    <cellStyle name="20% - Accent6 2 8" xfId="307" xr:uid="{00000000-0005-0000-0000-0000BD610000}"/>
    <cellStyle name="20% - Accent6 2 8 2" xfId="1489" xr:uid="{00000000-0005-0000-0000-0000BE610000}"/>
    <cellStyle name="20% - Accent6 2 8 2 2" xfId="7563" xr:uid="{00000000-0005-0000-0000-0000BF610000}"/>
    <cellStyle name="20% - Accent6 2 8 2 2 2" xfId="12286" xr:uid="{00000000-0005-0000-0000-0000C0610000}"/>
    <cellStyle name="20% - Accent6 2 8 2 2 2 2" xfId="25445" xr:uid="{00000000-0005-0000-0000-0000C1610000}"/>
    <cellStyle name="20% - Accent6 2 8 2 2 2 2 2" xfId="62783" xr:uid="{00000000-0005-0000-0000-0000C2610000}"/>
    <cellStyle name="20% - Accent6 2 8 2 2 2 3" xfId="49624" xr:uid="{00000000-0005-0000-0000-0000C3610000}"/>
    <cellStyle name="20% - Accent6 2 8 2 2 3" xfId="20722" xr:uid="{00000000-0005-0000-0000-0000C4610000}"/>
    <cellStyle name="20% - Accent6 2 8 2 2 3 2" xfId="58060" xr:uid="{00000000-0005-0000-0000-0000C5610000}"/>
    <cellStyle name="20% - Accent6 2 8 2 2 4" xfId="33741" xr:uid="{00000000-0005-0000-0000-0000C6610000}"/>
    <cellStyle name="20% - Accent6 2 8 2 2 5" xfId="44901" xr:uid="{00000000-0005-0000-0000-0000C7610000}"/>
    <cellStyle name="20% - Accent6 2 8 2 3" xfId="9926" xr:uid="{00000000-0005-0000-0000-0000C8610000}"/>
    <cellStyle name="20% - Accent6 2 8 2 3 2" xfId="23085" xr:uid="{00000000-0005-0000-0000-0000C9610000}"/>
    <cellStyle name="20% - Accent6 2 8 2 3 2 2" xfId="60423" xr:uid="{00000000-0005-0000-0000-0000CA610000}"/>
    <cellStyle name="20% - Accent6 2 8 2 3 3" xfId="36453" xr:uid="{00000000-0005-0000-0000-0000CB610000}"/>
    <cellStyle name="20% - Accent6 2 8 2 3 4" xfId="47264" xr:uid="{00000000-0005-0000-0000-0000CC610000}"/>
    <cellStyle name="20% - Accent6 2 8 2 4" xfId="5203" xr:uid="{00000000-0005-0000-0000-0000CD610000}"/>
    <cellStyle name="20% - Accent6 2 8 2 4 2" xfId="18362" xr:uid="{00000000-0005-0000-0000-0000CE610000}"/>
    <cellStyle name="20% - Accent6 2 8 2 4 2 2" xfId="55700" xr:uid="{00000000-0005-0000-0000-0000CF610000}"/>
    <cellStyle name="20% - Accent6 2 8 2 4 3" xfId="31029" xr:uid="{00000000-0005-0000-0000-0000D0610000}"/>
    <cellStyle name="20% - Accent6 2 8 2 4 4" xfId="42541" xr:uid="{00000000-0005-0000-0000-0000D1610000}"/>
    <cellStyle name="20% - Accent6 2 8 2 5" xfId="14650" xr:uid="{00000000-0005-0000-0000-0000D2610000}"/>
    <cellStyle name="20% - Accent6 2 8 2 5 2" xfId="51988" xr:uid="{00000000-0005-0000-0000-0000D3610000}"/>
    <cellStyle name="20% - Accent6 2 8 2 6" xfId="28147" xr:uid="{00000000-0005-0000-0000-0000D4610000}"/>
    <cellStyle name="20% - Accent6 2 8 2 7" xfId="38827" xr:uid="{00000000-0005-0000-0000-0000D5610000}"/>
    <cellStyle name="20% - Accent6 2 8 3" xfId="2838" xr:uid="{00000000-0005-0000-0000-0000D6610000}"/>
    <cellStyle name="20% - Accent6 2 8 3 2" xfId="11106" xr:uid="{00000000-0005-0000-0000-0000D7610000}"/>
    <cellStyle name="20% - Accent6 2 8 3 2 2" xfId="24265" xr:uid="{00000000-0005-0000-0000-0000D8610000}"/>
    <cellStyle name="20% - Accent6 2 8 3 2 2 2" xfId="61603" xr:uid="{00000000-0005-0000-0000-0000D9610000}"/>
    <cellStyle name="20% - Accent6 2 8 3 2 3" xfId="48444" xr:uid="{00000000-0005-0000-0000-0000DA610000}"/>
    <cellStyle name="20% - Accent6 2 8 3 3" xfId="6383" xr:uid="{00000000-0005-0000-0000-0000DB610000}"/>
    <cellStyle name="20% - Accent6 2 8 3 3 2" xfId="19542" xr:uid="{00000000-0005-0000-0000-0000DC610000}"/>
    <cellStyle name="20% - Accent6 2 8 3 3 2 2" xfId="56880" xr:uid="{00000000-0005-0000-0000-0000DD610000}"/>
    <cellStyle name="20% - Accent6 2 8 3 3 3" xfId="43721" xr:uid="{00000000-0005-0000-0000-0000DE610000}"/>
    <cellStyle name="20% - Accent6 2 8 3 4" xfId="15999" xr:uid="{00000000-0005-0000-0000-0000DF610000}"/>
    <cellStyle name="20% - Accent6 2 8 3 4 2" xfId="53337" xr:uid="{00000000-0005-0000-0000-0000E0610000}"/>
    <cellStyle name="20% - Accent6 2 8 3 5" xfId="32392" xr:uid="{00000000-0005-0000-0000-0000E1610000}"/>
    <cellStyle name="20% - Accent6 2 8 3 6" xfId="40176" xr:uid="{00000000-0005-0000-0000-0000E2610000}"/>
    <cellStyle name="20% - Accent6 2 8 4" xfId="8746" xr:uid="{00000000-0005-0000-0000-0000E3610000}"/>
    <cellStyle name="20% - Accent6 2 8 4 2" xfId="21905" xr:uid="{00000000-0005-0000-0000-0000E4610000}"/>
    <cellStyle name="20% - Accent6 2 8 4 2 2" xfId="59243" xr:uid="{00000000-0005-0000-0000-0000E5610000}"/>
    <cellStyle name="20% - Accent6 2 8 4 3" xfId="35104" xr:uid="{00000000-0005-0000-0000-0000E6610000}"/>
    <cellStyle name="20% - Accent6 2 8 4 4" xfId="46084" xr:uid="{00000000-0005-0000-0000-0000E7610000}"/>
    <cellStyle name="20% - Accent6 2 8 5" xfId="4023" xr:uid="{00000000-0005-0000-0000-0000E8610000}"/>
    <cellStyle name="20% - Accent6 2 8 5 2" xfId="17182" xr:uid="{00000000-0005-0000-0000-0000E9610000}"/>
    <cellStyle name="20% - Accent6 2 8 5 2 2" xfId="54520" xr:uid="{00000000-0005-0000-0000-0000EA610000}"/>
    <cellStyle name="20% - Accent6 2 8 5 3" xfId="29680" xr:uid="{00000000-0005-0000-0000-0000EB610000}"/>
    <cellStyle name="20% - Accent6 2 8 5 4" xfId="41361" xr:uid="{00000000-0005-0000-0000-0000EC610000}"/>
    <cellStyle name="20% - Accent6 2 8 6" xfId="13470" xr:uid="{00000000-0005-0000-0000-0000ED610000}"/>
    <cellStyle name="20% - Accent6 2 8 6 2" xfId="50808" xr:uid="{00000000-0005-0000-0000-0000EE610000}"/>
    <cellStyle name="20% - Accent6 2 8 7" xfId="26798" xr:uid="{00000000-0005-0000-0000-0000EF610000}"/>
    <cellStyle name="20% - Accent6 2 8 8" xfId="37647" xr:uid="{00000000-0005-0000-0000-0000F0610000}"/>
    <cellStyle name="20% - Accent6 2 9" xfId="728" xr:uid="{00000000-0005-0000-0000-0000F1610000}"/>
    <cellStyle name="20% - Accent6 2 9 2" xfId="1910" xr:uid="{00000000-0005-0000-0000-0000F2610000}"/>
    <cellStyle name="20% - Accent6 2 9 2 2" xfId="7984" xr:uid="{00000000-0005-0000-0000-0000F3610000}"/>
    <cellStyle name="20% - Accent6 2 9 2 2 2" xfId="12707" xr:uid="{00000000-0005-0000-0000-0000F4610000}"/>
    <cellStyle name="20% - Accent6 2 9 2 2 2 2" xfId="25866" xr:uid="{00000000-0005-0000-0000-0000F5610000}"/>
    <cellStyle name="20% - Accent6 2 9 2 2 2 2 2" xfId="63204" xr:uid="{00000000-0005-0000-0000-0000F6610000}"/>
    <cellStyle name="20% - Accent6 2 9 2 2 2 3" xfId="50045" xr:uid="{00000000-0005-0000-0000-0000F7610000}"/>
    <cellStyle name="20% - Accent6 2 9 2 2 3" xfId="21143" xr:uid="{00000000-0005-0000-0000-0000F8610000}"/>
    <cellStyle name="20% - Accent6 2 9 2 2 3 2" xfId="58481" xr:uid="{00000000-0005-0000-0000-0000F9610000}"/>
    <cellStyle name="20% - Accent6 2 9 2 2 4" xfId="34162" xr:uid="{00000000-0005-0000-0000-0000FA610000}"/>
    <cellStyle name="20% - Accent6 2 9 2 2 5" xfId="45322" xr:uid="{00000000-0005-0000-0000-0000FB610000}"/>
    <cellStyle name="20% - Accent6 2 9 2 3" xfId="10347" xr:uid="{00000000-0005-0000-0000-0000FC610000}"/>
    <cellStyle name="20% - Accent6 2 9 2 3 2" xfId="23506" xr:uid="{00000000-0005-0000-0000-0000FD610000}"/>
    <cellStyle name="20% - Accent6 2 9 2 3 2 2" xfId="60844" xr:uid="{00000000-0005-0000-0000-0000FE610000}"/>
    <cellStyle name="20% - Accent6 2 9 2 3 3" xfId="36874" xr:uid="{00000000-0005-0000-0000-0000FF610000}"/>
    <cellStyle name="20% - Accent6 2 9 2 3 4" xfId="47685" xr:uid="{00000000-0005-0000-0000-000000620000}"/>
    <cellStyle name="20% - Accent6 2 9 2 4" xfId="5624" xr:uid="{00000000-0005-0000-0000-000001620000}"/>
    <cellStyle name="20% - Accent6 2 9 2 4 2" xfId="18783" xr:uid="{00000000-0005-0000-0000-000002620000}"/>
    <cellStyle name="20% - Accent6 2 9 2 4 2 2" xfId="56121" xr:uid="{00000000-0005-0000-0000-000003620000}"/>
    <cellStyle name="20% - Accent6 2 9 2 4 3" xfId="31450" xr:uid="{00000000-0005-0000-0000-000004620000}"/>
    <cellStyle name="20% - Accent6 2 9 2 4 4" xfId="42962" xr:uid="{00000000-0005-0000-0000-000005620000}"/>
    <cellStyle name="20% - Accent6 2 9 2 5" xfId="15071" xr:uid="{00000000-0005-0000-0000-000006620000}"/>
    <cellStyle name="20% - Accent6 2 9 2 5 2" xfId="52409" xr:uid="{00000000-0005-0000-0000-000007620000}"/>
    <cellStyle name="20% - Accent6 2 9 2 6" xfId="28568" xr:uid="{00000000-0005-0000-0000-000008620000}"/>
    <cellStyle name="20% - Accent6 2 9 2 7" xfId="39248" xr:uid="{00000000-0005-0000-0000-000009620000}"/>
    <cellStyle name="20% - Accent6 2 9 3" xfId="3259" xr:uid="{00000000-0005-0000-0000-00000A620000}"/>
    <cellStyle name="20% - Accent6 2 9 3 2" xfId="11527" xr:uid="{00000000-0005-0000-0000-00000B620000}"/>
    <cellStyle name="20% - Accent6 2 9 3 2 2" xfId="24686" xr:uid="{00000000-0005-0000-0000-00000C620000}"/>
    <cellStyle name="20% - Accent6 2 9 3 2 2 2" xfId="62024" xr:uid="{00000000-0005-0000-0000-00000D620000}"/>
    <cellStyle name="20% - Accent6 2 9 3 2 3" xfId="48865" xr:uid="{00000000-0005-0000-0000-00000E620000}"/>
    <cellStyle name="20% - Accent6 2 9 3 3" xfId="6804" xr:uid="{00000000-0005-0000-0000-00000F620000}"/>
    <cellStyle name="20% - Accent6 2 9 3 3 2" xfId="19963" xr:uid="{00000000-0005-0000-0000-000010620000}"/>
    <cellStyle name="20% - Accent6 2 9 3 3 2 2" xfId="57301" xr:uid="{00000000-0005-0000-0000-000011620000}"/>
    <cellStyle name="20% - Accent6 2 9 3 3 3" xfId="44142" xr:uid="{00000000-0005-0000-0000-000012620000}"/>
    <cellStyle name="20% - Accent6 2 9 3 4" xfId="16420" xr:uid="{00000000-0005-0000-0000-000013620000}"/>
    <cellStyle name="20% - Accent6 2 9 3 4 2" xfId="53758" xr:uid="{00000000-0005-0000-0000-000014620000}"/>
    <cellStyle name="20% - Accent6 2 9 3 5" xfId="32813" xr:uid="{00000000-0005-0000-0000-000015620000}"/>
    <cellStyle name="20% - Accent6 2 9 3 6" xfId="40597" xr:uid="{00000000-0005-0000-0000-000016620000}"/>
    <cellStyle name="20% - Accent6 2 9 4" xfId="9167" xr:uid="{00000000-0005-0000-0000-000017620000}"/>
    <cellStyle name="20% - Accent6 2 9 4 2" xfId="22326" xr:uid="{00000000-0005-0000-0000-000018620000}"/>
    <cellStyle name="20% - Accent6 2 9 4 2 2" xfId="59664" xr:uid="{00000000-0005-0000-0000-000019620000}"/>
    <cellStyle name="20% - Accent6 2 9 4 3" xfId="35525" xr:uid="{00000000-0005-0000-0000-00001A620000}"/>
    <cellStyle name="20% - Accent6 2 9 4 4" xfId="46505" xr:uid="{00000000-0005-0000-0000-00001B620000}"/>
    <cellStyle name="20% - Accent6 2 9 5" xfId="4444" xr:uid="{00000000-0005-0000-0000-00001C620000}"/>
    <cellStyle name="20% - Accent6 2 9 5 2" xfId="17603" xr:uid="{00000000-0005-0000-0000-00001D620000}"/>
    <cellStyle name="20% - Accent6 2 9 5 2 2" xfId="54941" xr:uid="{00000000-0005-0000-0000-00001E620000}"/>
    <cellStyle name="20% - Accent6 2 9 5 3" xfId="30101" xr:uid="{00000000-0005-0000-0000-00001F620000}"/>
    <cellStyle name="20% - Accent6 2 9 5 4" xfId="41782" xr:uid="{00000000-0005-0000-0000-000020620000}"/>
    <cellStyle name="20% - Accent6 2 9 6" xfId="13891" xr:uid="{00000000-0005-0000-0000-000021620000}"/>
    <cellStyle name="20% - Accent6 2 9 6 2" xfId="51229" xr:uid="{00000000-0005-0000-0000-000022620000}"/>
    <cellStyle name="20% - Accent6 2 9 7" xfId="27219" xr:uid="{00000000-0005-0000-0000-000023620000}"/>
    <cellStyle name="20% - Accent6 2 9 8" xfId="38068" xr:uid="{00000000-0005-0000-0000-000024620000}"/>
    <cellStyle name="20% - Accent6 20" xfId="26363" xr:uid="{00000000-0005-0000-0000-000025620000}"/>
    <cellStyle name="20% - Accent6 21" xfId="37381" xr:uid="{00000000-0005-0000-0000-000026620000}"/>
    <cellStyle name="20% - Accent6 3" xfId="97" xr:uid="{00000000-0005-0000-0000-000027620000}"/>
    <cellStyle name="20% - Accent6 3 10" xfId="8536" xr:uid="{00000000-0005-0000-0000-000028620000}"/>
    <cellStyle name="20% - Accent6 3 10 2" xfId="21695" xr:uid="{00000000-0005-0000-0000-000029620000}"/>
    <cellStyle name="20% - Accent6 3 10 2 2" xfId="59033" xr:uid="{00000000-0005-0000-0000-00002A620000}"/>
    <cellStyle name="20% - Accent6 3 10 3" xfId="29273" xr:uid="{00000000-0005-0000-0000-00002B620000}"/>
    <cellStyle name="20% - Accent6 3 10 4" xfId="45874" xr:uid="{00000000-0005-0000-0000-00002C620000}"/>
    <cellStyle name="20% - Accent6 3 11" xfId="3813" xr:uid="{00000000-0005-0000-0000-00002D620000}"/>
    <cellStyle name="20% - Accent6 3 11 2" xfId="16972" xr:uid="{00000000-0005-0000-0000-00002E620000}"/>
    <cellStyle name="20% - Accent6 3 11 2 2" xfId="54310" xr:uid="{00000000-0005-0000-0000-00002F620000}"/>
    <cellStyle name="20% - Accent6 3 11 3" xfId="31985" xr:uid="{00000000-0005-0000-0000-000030620000}"/>
    <cellStyle name="20% - Accent6 3 11 4" xfId="41151" xr:uid="{00000000-0005-0000-0000-000031620000}"/>
    <cellStyle name="20% - Accent6 3 12" xfId="13260" xr:uid="{00000000-0005-0000-0000-000032620000}"/>
    <cellStyle name="20% - Accent6 3 12 2" xfId="34697" xr:uid="{00000000-0005-0000-0000-000033620000}"/>
    <cellStyle name="20% - Accent6 3 12 3" xfId="50598" xr:uid="{00000000-0005-0000-0000-000034620000}"/>
    <cellStyle name="20% - Accent6 3 13" xfId="29104" xr:uid="{00000000-0005-0000-0000-000035620000}"/>
    <cellStyle name="20% - Accent6 3 14" xfId="26391" xr:uid="{00000000-0005-0000-0000-000036620000}"/>
    <cellStyle name="20% - Accent6 3 15" xfId="37437" xr:uid="{00000000-0005-0000-0000-000037620000}"/>
    <cellStyle name="20% - Accent6 3 2" xfId="209" xr:uid="{00000000-0005-0000-0000-000038620000}"/>
    <cellStyle name="20% - Accent6 3 2 10" xfId="3925" xr:uid="{00000000-0005-0000-0000-000039620000}"/>
    <cellStyle name="20% - Accent6 3 2 10 2" xfId="17084" xr:uid="{00000000-0005-0000-0000-00003A620000}"/>
    <cellStyle name="20% - Accent6 3 2 10 2 2" xfId="54422" xr:uid="{00000000-0005-0000-0000-00003B620000}"/>
    <cellStyle name="20% - Accent6 3 2 10 3" xfId="32070" xr:uid="{00000000-0005-0000-0000-00003C620000}"/>
    <cellStyle name="20% - Accent6 3 2 10 4" xfId="41263" xr:uid="{00000000-0005-0000-0000-00003D620000}"/>
    <cellStyle name="20% - Accent6 3 2 11" xfId="13372" xr:uid="{00000000-0005-0000-0000-00003E620000}"/>
    <cellStyle name="20% - Accent6 3 2 11 2" xfId="34782" xr:uid="{00000000-0005-0000-0000-00003F620000}"/>
    <cellStyle name="20% - Accent6 3 2 11 3" xfId="50710" xr:uid="{00000000-0005-0000-0000-000040620000}"/>
    <cellStyle name="20% - Accent6 3 2 12" xfId="29189" xr:uid="{00000000-0005-0000-0000-000041620000}"/>
    <cellStyle name="20% - Accent6 3 2 13" xfId="26476" xr:uid="{00000000-0005-0000-0000-000042620000}"/>
    <cellStyle name="20% - Accent6 3 2 14" xfId="37549" xr:uid="{00000000-0005-0000-0000-000043620000}"/>
    <cellStyle name="20% - Accent6 3 2 2" xfId="630" xr:uid="{00000000-0005-0000-0000-000044620000}"/>
    <cellStyle name="20% - Accent6 3 2 2 2" xfId="1812" xr:uid="{00000000-0005-0000-0000-000045620000}"/>
    <cellStyle name="20% - Accent6 3 2 2 2 2" xfId="7886" xr:uid="{00000000-0005-0000-0000-000046620000}"/>
    <cellStyle name="20% - Accent6 3 2 2 2 2 2" xfId="12609" xr:uid="{00000000-0005-0000-0000-000047620000}"/>
    <cellStyle name="20% - Accent6 3 2 2 2 2 2 2" xfId="25768" xr:uid="{00000000-0005-0000-0000-000048620000}"/>
    <cellStyle name="20% - Accent6 3 2 2 2 2 2 2 2" xfId="63106" xr:uid="{00000000-0005-0000-0000-000049620000}"/>
    <cellStyle name="20% - Accent6 3 2 2 2 2 2 3" xfId="49947" xr:uid="{00000000-0005-0000-0000-00004A620000}"/>
    <cellStyle name="20% - Accent6 3 2 2 2 2 3" xfId="21045" xr:uid="{00000000-0005-0000-0000-00004B620000}"/>
    <cellStyle name="20% - Accent6 3 2 2 2 2 3 2" xfId="58383" xr:uid="{00000000-0005-0000-0000-00004C620000}"/>
    <cellStyle name="20% - Accent6 3 2 2 2 2 4" xfId="34064" xr:uid="{00000000-0005-0000-0000-00004D620000}"/>
    <cellStyle name="20% - Accent6 3 2 2 2 2 5" xfId="45224" xr:uid="{00000000-0005-0000-0000-00004E620000}"/>
    <cellStyle name="20% - Accent6 3 2 2 2 3" xfId="10249" xr:uid="{00000000-0005-0000-0000-00004F620000}"/>
    <cellStyle name="20% - Accent6 3 2 2 2 3 2" xfId="23408" xr:uid="{00000000-0005-0000-0000-000050620000}"/>
    <cellStyle name="20% - Accent6 3 2 2 2 3 2 2" xfId="60746" xr:uid="{00000000-0005-0000-0000-000051620000}"/>
    <cellStyle name="20% - Accent6 3 2 2 2 3 3" xfId="36776" xr:uid="{00000000-0005-0000-0000-000052620000}"/>
    <cellStyle name="20% - Accent6 3 2 2 2 3 4" xfId="47587" xr:uid="{00000000-0005-0000-0000-000053620000}"/>
    <cellStyle name="20% - Accent6 3 2 2 2 4" xfId="5526" xr:uid="{00000000-0005-0000-0000-000054620000}"/>
    <cellStyle name="20% - Accent6 3 2 2 2 4 2" xfId="18685" xr:uid="{00000000-0005-0000-0000-000055620000}"/>
    <cellStyle name="20% - Accent6 3 2 2 2 4 2 2" xfId="56023" xr:uid="{00000000-0005-0000-0000-000056620000}"/>
    <cellStyle name="20% - Accent6 3 2 2 2 4 3" xfId="31352" xr:uid="{00000000-0005-0000-0000-000057620000}"/>
    <cellStyle name="20% - Accent6 3 2 2 2 4 4" xfId="42864" xr:uid="{00000000-0005-0000-0000-000058620000}"/>
    <cellStyle name="20% - Accent6 3 2 2 2 5" xfId="14973" xr:uid="{00000000-0005-0000-0000-000059620000}"/>
    <cellStyle name="20% - Accent6 3 2 2 2 5 2" xfId="52311" xr:uid="{00000000-0005-0000-0000-00005A620000}"/>
    <cellStyle name="20% - Accent6 3 2 2 2 6" xfId="28470" xr:uid="{00000000-0005-0000-0000-00005B620000}"/>
    <cellStyle name="20% - Accent6 3 2 2 2 7" xfId="39150" xr:uid="{00000000-0005-0000-0000-00005C620000}"/>
    <cellStyle name="20% - Accent6 3 2 2 3" xfId="3161" xr:uid="{00000000-0005-0000-0000-00005D620000}"/>
    <cellStyle name="20% - Accent6 3 2 2 3 2" xfId="11429" xr:uid="{00000000-0005-0000-0000-00005E620000}"/>
    <cellStyle name="20% - Accent6 3 2 2 3 2 2" xfId="24588" xr:uid="{00000000-0005-0000-0000-00005F620000}"/>
    <cellStyle name="20% - Accent6 3 2 2 3 2 2 2" xfId="61926" xr:uid="{00000000-0005-0000-0000-000060620000}"/>
    <cellStyle name="20% - Accent6 3 2 2 3 2 3" xfId="48767" xr:uid="{00000000-0005-0000-0000-000061620000}"/>
    <cellStyle name="20% - Accent6 3 2 2 3 3" xfId="6706" xr:uid="{00000000-0005-0000-0000-000062620000}"/>
    <cellStyle name="20% - Accent6 3 2 2 3 3 2" xfId="19865" xr:uid="{00000000-0005-0000-0000-000063620000}"/>
    <cellStyle name="20% - Accent6 3 2 2 3 3 2 2" xfId="57203" xr:uid="{00000000-0005-0000-0000-000064620000}"/>
    <cellStyle name="20% - Accent6 3 2 2 3 3 3" xfId="44044" xr:uid="{00000000-0005-0000-0000-000065620000}"/>
    <cellStyle name="20% - Accent6 3 2 2 3 4" xfId="16322" xr:uid="{00000000-0005-0000-0000-000066620000}"/>
    <cellStyle name="20% - Accent6 3 2 2 3 4 2" xfId="53660" xr:uid="{00000000-0005-0000-0000-000067620000}"/>
    <cellStyle name="20% - Accent6 3 2 2 3 5" xfId="32715" xr:uid="{00000000-0005-0000-0000-000068620000}"/>
    <cellStyle name="20% - Accent6 3 2 2 3 6" xfId="40499" xr:uid="{00000000-0005-0000-0000-000069620000}"/>
    <cellStyle name="20% - Accent6 3 2 2 4" xfId="9069" xr:uid="{00000000-0005-0000-0000-00006A620000}"/>
    <cellStyle name="20% - Accent6 3 2 2 4 2" xfId="22228" xr:uid="{00000000-0005-0000-0000-00006B620000}"/>
    <cellStyle name="20% - Accent6 3 2 2 4 2 2" xfId="59566" xr:uid="{00000000-0005-0000-0000-00006C620000}"/>
    <cellStyle name="20% - Accent6 3 2 2 4 3" xfId="35427" xr:uid="{00000000-0005-0000-0000-00006D620000}"/>
    <cellStyle name="20% - Accent6 3 2 2 4 4" xfId="46407" xr:uid="{00000000-0005-0000-0000-00006E620000}"/>
    <cellStyle name="20% - Accent6 3 2 2 5" xfId="4346" xr:uid="{00000000-0005-0000-0000-00006F620000}"/>
    <cellStyle name="20% - Accent6 3 2 2 5 2" xfId="17505" xr:uid="{00000000-0005-0000-0000-000070620000}"/>
    <cellStyle name="20% - Accent6 3 2 2 5 2 2" xfId="54843" xr:uid="{00000000-0005-0000-0000-000071620000}"/>
    <cellStyle name="20% - Accent6 3 2 2 5 3" xfId="30003" xr:uid="{00000000-0005-0000-0000-000072620000}"/>
    <cellStyle name="20% - Accent6 3 2 2 5 4" xfId="41684" xr:uid="{00000000-0005-0000-0000-000073620000}"/>
    <cellStyle name="20% - Accent6 3 2 2 6" xfId="13793" xr:uid="{00000000-0005-0000-0000-000074620000}"/>
    <cellStyle name="20% - Accent6 3 2 2 6 2" xfId="51131" xr:uid="{00000000-0005-0000-0000-000075620000}"/>
    <cellStyle name="20% - Accent6 3 2 2 7" xfId="27121" xr:uid="{00000000-0005-0000-0000-000076620000}"/>
    <cellStyle name="20% - Accent6 3 2 2 8" xfId="37970" xr:uid="{00000000-0005-0000-0000-000077620000}"/>
    <cellStyle name="20% - Accent6 3 2 3" xfId="406" xr:uid="{00000000-0005-0000-0000-000078620000}"/>
    <cellStyle name="20% - Accent6 3 2 3 2" xfId="1588" xr:uid="{00000000-0005-0000-0000-000079620000}"/>
    <cellStyle name="20% - Accent6 3 2 3 2 2" xfId="7662" xr:uid="{00000000-0005-0000-0000-00007A620000}"/>
    <cellStyle name="20% - Accent6 3 2 3 2 2 2" xfId="12385" xr:uid="{00000000-0005-0000-0000-00007B620000}"/>
    <cellStyle name="20% - Accent6 3 2 3 2 2 2 2" xfId="25544" xr:uid="{00000000-0005-0000-0000-00007C620000}"/>
    <cellStyle name="20% - Accent6 3 2 3 2 2 2 2 2" xfId="62882" xr:uid="{00000000-0005-0000-0000-00007D620000}"/>
    <cellStyle name="20% - Accent6 3 2 3 2 2 2 3" xfId="49723" xr:uid="{00000000-0005-0000-0000-00007E620000}"/>
    <cellStyle name="20% - Accent6 3 2 3 2 2 3" xfId="20821" xr:uid="{00000000-0005-0000-0000-00007F620000}"/>
    <cellStyle name="20% - Accent6 3 2 3 2 2 3 2" xfId="58159" xr:uid="{00000000-0005-0000-0000-000080620000}"/>
    <cellStyle name="20% - Accent6 3 2 3 2 2 4" xfId="33840" xr:uid="{00000000-0005-0000-0000-000081620000}"/>
    <cellStyle name="20% - Accent6 3 2 3 2 2 5" xfId="45000" xr:uid="{00000000-0005-0000-0000-000082620000}"/>
    <cellStyle name="20% - Accent6 3 2 3 2 3" xfId="10025" xr:uid="{00000000-0005-0000-0000-000083620000}"/>
    <cellStyle name="20% - Accent6 3 2 3 2 3 2" xfId="23184" xr:uid="{00000000-0005-0000-0000-000084620000}"/>
    <cellStyle name="20% - Accent6 3 2 3 2 3 2 2" xfId="60522" xr:uid="{00000000-0005-0000-0000-000085620000}"/>
    <cellStyle name="20% - Accent6 3 2 3 2 3 3" xfId="36552" xr:uid="{00000000-0005-0000-0000-000086620000}"/>
    <cellStyle name="20% - Accent6 3 2 3 2 3 4" xfId="47363" xr:uid="{00000000-0005-0000-0000-000087620000}"/>
    <cellStyle name="20% - Accent6 3 2 3 2 4" xfId="5302" xr:uid="{00000000-0005-0000-0000-000088620000}"/>
    <cellStyle name="20% - Accent6 3 2 3 2 4 2" xfId="18461" xr:uid="{00000000-0005-0000-0000-000089620000}"/>
    <cellStyle name="20% - Accent6 3 2 3 2 4 2 2" xfId="55799" xr:uid="{00000000-0005-0000-0000-00008A620000}"/>
    <cellStyle name="20% - Accent6 3 2 3 2 4 3" xfId="31128" xr:uid="{00000000-0005-0000-0000-00008B620000}"/>
    <cellStyle name="20% - Accent6 3 2 3 2 4 4" xfId="42640" xr:uid="{00000000-0005-0000-0000-00008C620000}"/>
    <cellStyle name="20% - Accent6 3 2 3 2 5" xfId="14749" xr:uid="{00000000-0005-0000-0000-00008D620000}"/>
    <cellStyle name="20% - Accent6 3 2 3 2 5 2" xfId="52087" xr:uid="{00000000-0005-0000-0000-00008E620000}"/>
    <cellStyle name="20% - Accent6 3 2 3 2 6" xfId="28246" xr:uid="{00000000-0005-0000-0000-00008F620000}"/>
    <cellStyle name="20% - Accent6 3 2 3 2 7" xfId="38926" xr:uid="{00000000-0005-0000-0000-000090620000}"/>
    <cellStyle name="20% - Accent6 3 2 3 3" xfId="2937" xr:uid="{00000000-0005-0000-0000-000091620000}"/>
    <cellStyle name="20% - Accent6 3 2 3 3 2" xfId="11205" xr:uid="{00000000-0005-0000-0000-000092620000}"/>
    <cellStyle name="20% - Accent6 3 2 3 3 2 2" xfId="24364" xr:uid="{00000000-0005-0000-0000-000093620000}"/>
    <cellStyle name="20% - Accent6 3 2 3 3 2 2 2" xfId="61702" xr:uid="{00000000-0005-0000-0000-000094620000}"/>
    <cellStyle name="20% - Accent6 3 2 3 3 2 3" xfId="48543" xr:uid="{00000000-0005-0000-0000-000095620000}"/>
    <cellStyle name="20% - Accent6 3 2 3 3 3" xfId="6482" xr:uid="{00000000-0005-0000-0000-000096620000}"/>
    <cellStyle name="20% - Accent6 3 2 3 3 3 2" xfId="19641" xr:uid="{00000000-0005-0000-0000-000097620000}"/>
    <cellStyle name="20% - Accent6 3 2 3 3 3 2 2" xfId="56979" xr:uid="{00000000-0005-0000-0000-000098620000}"/>
    <cellStyle name="20% - Accent6 3 2 3 3 3 3" xfId="43820" xr:uid="{00000000-0005-0000-0000-000099620000}"/>
    <cellStyle name="20% - Accent6 3 2 3 3 4" xfId="16098" xr:uid="{00000000-0005-0000-0000-00009A620000}"/>
    <cellStyle name="20% - Accent6 3 2 3 3 4 2" xfId="53436" xr:uid="{00000000-0005-0000-0000-00009B620000}"/>
    <cellStyle name="20% - Accent6 3 2 3 3 5" xfId="32491" xr:uid="{00000000-0005-0000-0000-00009C620000}"/>
    <cellStyle name="20% - Accent6 3 2 3 3 6" xfId="40275" xr:uid="{00000000-0005-0000-0000-00009D620000}"/>
    <cellStyle name="20% - Accent6 3 2 3 4" xfId="8845" xr:uid="{00000000-0005-0000-0000-00009E620000}"/>
    <cellStyle name="20% - Accent6 3 2 3 4 2" xfId="22004" xr:uid="{00000000-0005-0000-0000-00009F620000}"/>
    <cellStyle name="20% - Accent6 3 2 3 4 2 2" xfId="59342" xr:uid="{00000000-0005-0000-0000-0000A0620000}"/>
    <cellStyle name="20% - Accent6 3 2 3 4 3" xfId="35203" xr:uid="{00000000-0005-0000-0000-0000A1620000}"/>
    <cellStyle name="20% - Accent6 3 2 3 4 4" xfId="46183" xr:uid="{00000000-0005-0000-0000-0000A2620000}"/>
    <cellStyle name="20% - Accent6 3 2 3 5" xfId="4122" xr:uid="{00000000-0005-0000-0000-0000A3620000}"/>
    <cellStyle name="20% - Accent6 3 2 3 5 2" xfId="17281" xr:uid="{00000000-0005-0000-0000-0000A4620000}"/>
    <cellStyle name="20% - Accent6 3 2 3 5 2 2" xfId="54619" xr:uid="{00000000-0005-0000-0000-0000A5620000}"/>
    <cellStyle name="20% - Accent6 3 2 3 5 3" xfId="29779" xr:uid="{00000000-0005-0000-0000-0000A6620000}"/>
    <cellStyle name="20% - Accent6 3 2 3 5 4" xfId="41460" xr:uid="{00000000-0005-0000-0000-0000A7620000}"/>
    <cellStyle name="20% - Accent6 3 2 3 6" xfId="13569" xr:uid="{00000000-0005-0000-0000-0000A8620000}"/>
    <cellStyle name="20% - Accent6 3 2 3 6 2" xfId="50907" xr:uid="{00000000-0005-0000-0000-0000A9620000}"/>
    <cellStyle name="20% - Accent6 3 2 3 7" xfId="26897" xr:uid="{00000000-0005-0000-0000-0000AA620000}"/>
    <cellStyle name="20% - Accent6 3 2 3 8" xfId="37746" xr:uid="{00000000-0005-0000-0000-0000AB620000}"/>
    <cellStyle name="20% - Accent6 3 2 4" xfId="827" xr:uid="{00000000-0005-0000-0000-0000AC620000}"/>
    <cellStyle name="20% - Accent6 3 2 4 2" xfId="2009" xr:uid="{00000000-0005-0000-0000-0000AD620000}"/>
    <cellStyle name="20% - Accent6 3 2 4 2 2" xfId="8083" xr:uid="{00000000-0005-0000-0000-0000AE620000}"/>
    <cellStyle name="20% - Accent6 3 2 4 2 2 2" xfId="12806" xr:uid="{00000000-0005-0000-0000-0000AF620000}"/>
    <cellStyle name="20% - Accent6 3 2 4 2 2 2 2" xfId="25965" xr:uid="{00000000-0005-0000-0000-0000B0620000}"/>
    <cellStyle name="20% - Accent6 3 2 4 2 2 2 2 2" xfId="63303" xr:uid="{00000000-0005-0000-0000-0000B1620000}"/>
    <cellStyle name="20% - Accent6 3 2 4 2 2 2 3" xfId="50144" xr:uid="{00000000-0005-0000-0000-0000B2620000}"/>
    <cellStyle name="20% - Accent6 3 2 4 2 2 3" xfId="21242" xr:uid="{00000000-0005-0000-0000-0000B3620000}"/>
    <cellStyle name="20% - Accent6 3 2 4 2 2 3 2" xfId="58580" xr:uid="{00000000-0005-0000-0000-0000B4620000}"/>
    <cellStyle name="20% - Accent6 3 2 4 2 2 4" xfId="34261" xr:uid="{00000000-0005-0000-0000-0000B5620000}"/>
    <cellStyle name="20% - Accent6 3 2 4 2 2 5" xfId="45421" xr:uid="{00000000-0005-0000-0000-0000B6620000}"/>
    <cellStyle name="20% - Accent6 3 2 4 2 3" xfId="10446" xr:uid="{00000000-0005-0000-0000-0000B7620000}"/>
    <cellStyle name="20% - Accent6 3 2 4 2 3 2" xfId="23605" xr:uid="{00000000-0005-0000-0000-0000B8620000}"/>
    <cellStyle name="20% - Accent6 3 2 4 2 3 2 2" xfId="60943" xr:uid="{00000000-0005-0000-0000-0000B9620000}"/>
    <cellStyle name="20% - Accent6 3 2 4 2 3 3" xfId="36973" xr:uid="{00000000-0005-0000-0000-0000BA620000}"/>
    <cellStyle name="20% - Accent6 3 2 4 2 3 4" xfId="47784" xr:uid="{00000000-0005-0000-0000-0000BB620000}"/>
    <cellStyle name="20% - Accent6 3 2 4 2 4" xfId="5723" xr:uid="{00000000-0005-0000-0000-0000BC620000}"/>
    <cellStyle name="20% - Accent6 3 2 4 2 4 2" xfId="18882" xr:uid="{00000000-0005-0000-0000-0000BD620000}"/>
    <cellStyle name="20% - Accent6 3 2 4 2 4 2 2" xfId="56220" xr:uid="{00000000-0005-0000-0000-0000BE620000}"/>
    <cellStyle name="20% - Accent6 3 2 4 2 4 3" xfId="31549" xr:uid="{00000000-0005-0000-0000-0000BF620000}"/>
    <cellStyle name="20% - Accent6 3 2 4 2 4 4" xfId="43061" xr:uid="{00000000-0005-0000-0000-0000C0620000}"/>
    <cellStyle name="20% - Accent6 3 2 4 2 5" xfId="15170" xr:uid="{00000000-0005-0000-0000-0000C1620000}"/>
    <cellStyle name="20% - Accent6 3 2 4 2 5 2" xfId="52508" xr:uid="{00000000-0005-0000-0000-0000C2620000}"/>
    <cellStyle name="20% - Accent6 3 2 4 2 6" xfId="28667" xr:uid="{00000000-0005-0000-0000-0000C3620000}"/>
    <cellStyle name="20% - Accent6 3 2 4 2 7" xfId="39347" xr:uid="{00000000-0005-0000-0000-0000C4620000}"/>
    <cellStyle name="20% - Accent6 3 2 4 3" xfId="3358" xr:uid="{00000000-0005-0000-0000-0000C5620000}"/>
    <cellStyle name="20% - Accent6 3 2 4 3 2" xfId="11626" xr:uid="{00000000-0005-0000-0000-0000C6620000}"/>
    <cellStyle name="20% - Accent6 3 2 4 3 2 2" xfId="24785" xr:uid="{00000000-0005-0000-0000-0000C7620000}"/>
    <cellStyle name="20% - Accent6 3 2 4 3 2 2 2" xfId="62123" xr:uid="{00000000-0005-0000-0000-0000C8620000}"/>
    <cellStyle name="20% - Accent6 3 2 4 3 2 3" xfId="48964" xr:uid="{00000000-0005-0000-0000-0000C9620000}"/>
    <cellStyle name="20% - Accent6 3 2 4 3 3" xfId="6903" xr:uid="{00000000-0005-0000-0000-0000CA620000}"/>
    <cellStyle name="20% - Accent6 3 2 4 3 3 2" xfId="20062" xr:uid="{00000000-0005-0000-0000-0000CB620000}"/>
    <cellStyle name="20% - Accent6 3 2 4 3 3 2 2" xfId="57400" xr:uid="{00000000-0005-0000-0000-0000CC620000}"/>
    <cellStyle name="20% - Accent6 3 2 4 3 3 3" xfId="44241" xr:uid="{00000000-0005-0000-0000-0000CD620000}"/>
    <cellStyle name="20% - Accent6 3 2 4 3 4" xfId="16519" xr:uid="{00000000-0005-0000-0000-0000CE620000}"/>
    <cellStyle name="20% - Accent6 3 2 4 3 4 2" xfId="53857" xr:uid="{00000000-0005-0000-0000-0000CF620000}"/>
    <cellStyle name="20% - Accent6 3 2 4 3 5" xfId="32912" xr:uid="{00000000-0005-0000-0000-0000D0620000}"/>
    <cellStyle name="20% - Accent6 3 2 4 3 6" xfId="40696" xr:uid="{00000000-0005-0000-0000-0000D1620000}"/>
    <cellStyle name="20% - Accent6 3 2 4 4" xfId="9266" xr:uid="{00000000-0005-0000-0000-0000D2620000}"/>
    <cellStyle name="20% - Accent6 3 2 4 4 2" xfId="22425" xr:uid="{00000000-0005-0000-0000-0000D3620000}"/>
    <cellStyle name="20% - Accent6 3 2 4 4 2 2" xfId="59763" xr:uid="{00000000-0005-0000-0000-0000D4620000}"/>
    <cellStyle name="20% - Accent6 3 2 4 4 3" xfId="35624" xr:uid="{00000000-0005-0000-0000-0000D5620000}"/>
    <cellStyle name="20% - Accent6 3 2 4 4 4" xfId="46604" xr:uid="{00000000-0005-0000-0000-0000D6620000}"/>
    <cellStyle name="20% - Accent6 3 2 4 5" xfId="4543" xr:uid="{00000000-0005-0000-0000-0000D7620000}"/>
    <cellStyle name="20% - Accent6 3 2 4 5 2" xfId="17702" xr:uid="{00000000-0005-0000-0000-0000D8620000}"/>
    <cellStyle name="20% - Accent6 3 2 4 5 2 2" xfId="55040" xr:uid="{00000000-0005-0000-0000-0000D9620000}"/>
    <cellStyle name="20% - Accent6 3 2 4 5 3" xfId="30200" xr:uid="{00000000-0005-0000-0000-0000DA620000}"/>
    <cellStyle name="20% - Accent6 3 2 4 5 4" xfId="41881" xr:uid="{00000000-0005-0000-0000-0000DB620000}"/>
    <cellStyle name="20% - Accent6 3 2 4 6" xfId="13990" xr:uid="{00000000-0005-0000-0000-0000DC620000}"/>
    <cellStyle name="20% - Accent6 3 2 4 6 2" xfId="51328" xr:uid="{00000000-0005-0000-0000-0000DD620000}"/>
    <cellStyle name="20% - Accent6 3 2 4 7" xfId="27318" xr:uid="{00000000-0005-0000-0000-0000DE620000}"/>
    <cellStyle name="20% - Accent6 3 2 4 8" xfId="38167" xr:uid="{00000000-0005-0000-0000-0000DF620000}"/>
    <cellStyle name="20% - Accent6 3 2 5" xfId="996" xr:uid="{00000000-0005-0000-0000-0000E0620000}"/>
    <cellStyle name="20% - Accent6 3 2 5 2" xfId="2178" xr:uid="{00000000-0005-0000-0000-0000E1620000}"/>
    <cellStyle name="20% - Accent6 3 2 5 2 2" xfId="8252" xr:uid="{00000000-0005-0000-0000-0000E2620000}"/>
    <cellStyle name="20% - Accent6 3 2 5 2 2 2" xfId="12975" xr:uid="{00000000-0005-0000-0000-0000E3620000}"/>
    <cellStyle name="20% - Accent6 3 2 5 2 2 2 2" xfId="26134" xr:uid="{00000000-0005-0000-0000-0000E4620000}"/>
    <cellStyle name="20% - Accent6 3 2 5 2 2 2 2 2" xfId="63472" xr:uid="{00000000-0005-0000-0000-0000E5620000}"/>
    <cellStyle name="20% - Accent6 3 2 5 2 2 2 3" xfId="50313" xr:uid="{00000000-0005-0000-0000-0000E6620000}"/>
    <cellStyle name="20% - Accent6 3 2 5 2 2 3" xfId="21411" xr:uid="{00000000-0005-0000-0000-0000E7620000}"/>
    <cellStyle name="20% - Accent6 3 2 5 2 2 3 2" xfId="58749" xr:uid="{00000000-0005-0000-0000-0000E8620000}"/>
    <cellStyle name="20% - Accent6 3 2 5 2 2 4" xfId="34430" xr:uid="{00000000-0005-0000-0000-0000E9620000}"/>
    <cellStyle name="20% - Accent6 3 2 5 2 2 5" xfId="45590" xr:uid="{00000000-0005-0000-0000-0000EA620000}"/>
    <cellStyle name="20% - Accent6 3 2 5 2 3" xfId="10615" xr:uid="{00000000-0005-0000-0000-0000EB620000}"/>
    <cellStyle name="20% - Accent6 3 2 5 2 3 2" xfId="23774" xr:uid="{00000000-0005-0000-0000-0000EC620000}"/>
    <cellStyle name="20% - Accent6 3 2 5 2 3 2 2" xfId="61112" xr:uid="{00000000-0005-0000-0000-0000ED620000}"/>
    <cellStyle name="20% - Accent6 3 2 5 2 3 3" xfId="37142" xr:uid="{00000000-0005-0000-0000-0000EE620000}"/>
    <cellStyle name="20% - Accent6 3 2 5 2 3 4" xfId="47953" xr:uid="{00000000-0005-0000-0000-0000EF620000}"/>
    <cellStyle name="20% - Accent6 3 2 5 2 4" xfId="5892" xr:uid="{00000000-0005-0000-0000-0000F0620000}"/>
    <cellStyle name="20% - Accent6 3 2 5 2 4 2" xfId="19051" xr:uid="{00000000-0005-0000-0000-0000F1620000}"/>
    <cellStyle name="20% - Accent6 3 2 5 2 4 2 2" xfId="56389" xr:uid="{00000000-0005-0000-0000-0000F2620000}"/>
    <cellStyle name="20% - Accent6 3 2 5 2 4 3" xfId="31718" xr:uid="{00000000-0005-0000-0000-0000F3620000}"/>
    <cellStyle name="20% - Accent6 3 2 5 2 4 4" xfId="43230" xr:uid="{00000000-0005-0000-0000-0000F4620000}"/>
    <cellStyle name="20% - Accent6 3 2 5 2 5" xfId="15339" xr:uid="{00000000-0005-0000-0000-0000F5620000}"/>
    <cellStyle name="20% - Accent6 3 2 5 2 5 2" xfId="52677" xr:uid="{00000000-0005-0000-0000-0000F6620000}"/>
    <cellStyle name="20% - Accent6 3 2 5 2 6" xfId="28836" xr:uid="{00000000-0005-0000-0000-0000F7620000}"/>
    <cellStyle name="20% - Accent6 3 2 5 2 7" xfId="39516" xr:uid="{00000000-0005-0000-0000-0000F8620000}"/>
    <cellStyle name="20% - Accent6 3 2 5 3" xfId="3527" xr:uid="{00000000-0005-0000-0000-0000F9620000}"/>
    <cellStyle name="20% - Accent6 3 2 5 3 2" xfId="11795" xr:uid="{00000000-0005-0000-0000-0000FA620000}"/>
    <cellStyle name="20% - Accent6 3 2 5 3 2 2" xfId="24954" xr:uid="{00000000-0005-0000-0000-0000FB620000}"/>
    <cellStyle name="20% - Accent6 3 2 5 3 2 2 2" xfId="62292" xr:uid="{00000000-0005-0000-0000-0000FC620000}"/>
    <cellStyle name="20% - Accent6 3 2 5 3 2 3" xfId="49133" xr:uid="{00000000-0005-0000-0000-0000FD620000}"/>
    <cellStyle name="20% - Accent6 3 2 5 3 3" xfId="7072" xr:uid="{00000000-0005-0000-0000-0000FE620000}"/>
    <cellStyle name="20% - Accent6 3 2 5 3 3 2" xfId="20231" xr:uid="{00000000-0005-0000-0000-0000FF620000}"/>
    <cellStyle name="20% - Accent6 3 2 5 3 3 2 2" xfId="57569" xr:uid="{00000000-0005-0000-0000-000000630000}"/>
    <cellStyle name="20% - Accent6 3 2 5 3 3 3" xfId="44410" xr:uid="{00000000-0005-0000-0000-000001630000}"/>
    <cellStyle name="20% - Accent6 3 2 5 3 4" xfId="16688" xr:uid="{00000000-0005-0000-0000-000002630000}"/>
    <cellStyle name="20% - Accent6 3 2 5 3 4 2" xfId="54026" xr:uid="{00000000-0005-0000-0000-000003630000}"/>
    <cellStyle name="20% - Accent6 3 2 5 3 5" xfId="33081" xr:uid="{00000000-0005-0000-0000-000004630000}"/>
    <cellStyle name="20% - Accent6 3 2 5 3 6" xfId="40865" xr:uid="{00000000-0005-0000-0000-000005630000}"/>
    <cellStyle name="20% - Accent6 3 2 5 4" xfId="9435" xr:uid="{00000000-0005-0000-0000-000006630000}"/>
    <cellStyle name="20% - Accent6 3 2 5 4 2" xfId="22594" xr:uid="{00000000-0005-0000-0000-000007630000}"/>
    <cellStyle name="20% - Accent6 3 2 5 4 2 2" xfId="59932" xr:uid="{00000000-0005-0000-0000-000008630000}"/>
    <cellStyle name="20% - Accent6 3 2 5 4 3" xfId="35793" xr:uid="{00000000-0005-0000-0000-000009630000}"/>
    <cellStyle name="20% - Accent6 3 2 5 4 4" xfId="46773" xr:uid="{00000000-0005-0000-0000-00000A630000}"/>
    <cellStyle name="20% - Accent6 3 2 5 5" xfId="4712" xr:uid="{00000000-0005-0000-0000-00000B630000}"/>
    <cellStyle name="20% - Accent6 3 2 5 5 2" xfId="17871" xr:uid="{00000000-0005-0000-0000-00000C630000}"/>
    <cellStyle name="20% - Accent6 3 2 5 5 2 2" xfId="55209" xr:uid="{00000000-0005-0000-0000-00000D630000}"/>
    <cellStyle name="20% - Accent6 3 2 5 5 3" xfId="30369" xr:uid="{00000000-0005-0000-0000-00000E630000}"/>
    <cellStyle name="20% - Accent6 3 2 5 5 4" xfId="42050" xr:uid="{00000000-0005-0000-0000-00000F630000}"/>
    <cellStyle name="20% - Accent6 3 2 5 6" xfId="14159" xr:uid="{00000000-0005-0000-0000-000010630000}"/>
    <cellStyle name="20% - Accent6 3 2 5 6 2" xfId="51497" xr:uid="{00000000-0005-0000-0000-000011630000}"/>
    <cellStyle name="20% - Accent6 3 2 5 7" xfId="27487" xr:uid="{00000000-0005-0000-0000-000012630000}"/>
    <cellStyle name="20% - Accent6 3 2 5 8" xfId="38336" xr:uid="{00000000-0005-0000-0000-000013630000}"/>
    <cellStyle name="20% - Accent6 3 2 6" xfId="1167" xr:uid="{00000000-0005-0000-0000-000014630000}"/>
    <cellStyle name="20% - Accent6 3 2 6 2" xfId="2347" xr:uid="{00000000-0005-0000-0000-000015630000}"/>
    <cellStyle name="20% - Accent6 3 2 6 2 2" xfId="8421" xr:uid="{00000000-0005-0000-0000-000016630000}"/>
    <cellStyle name="20% - Accent6 3 2 6 2 2 2" xfId="13144" xr:uid="{00000000-0005-0000-0000-000017630000}"/>
    <cellStyle name="20% - Accent6 3 2 6 2 2 2 2" xfId="26303" xr:uid="{00000000-0005-0000-0000-000018630000}"/>
    <cellStyle name="20% - Accent6 3 2 6 2 2 2 2 2" xfId="63641" xr:uid="{00000000-0005-0000-0000-000019630000}"/>
    <cellStyle name="20% - Accent6 3 2 6 2 2 2 3" xfId="50482" xr:uid="{00000000-0005-0000-0000-00001A630000}"/>
    <cellStyle name="20% - Accent6 3 2 6 2 2 3" xfId="21580" xr:uid="{00000000-0005-0000-0000-00001B630000}"/>
    <cellStyle name="20% - Accent6 3 2 6 2 2 3 2" xfId="58918" xr:uid="{00000000-0005-0000-0000-00001C630000}"/>
    <cellStyle name="20% - Accent6 3 2 6 2 2 4" xfId="34599" xr:uid="{00000000-0005-0000-0000-00001D630000}"/>
    <cellStyle name="20% - Accent6 3 2 6 2 2 5" xfId="45759" xr:uid="{00000000-0005-0000-0000-00001E630000}"/>
    <cellStyle name="20% - Accent6 3 2 6 2 3" xfId="10784" xr:uid="{00000000-0005-0000-0000-00001F630000}"/>
    <cellStyle name="20% - Accent6 3 2 6 2 3 2" xfId="23943" xr:uid="{00000000-0005-0000-0000-000020630000}"/>
    <cellStyle name="20% - Accent6 3 2 6 2 3 2 2" xfId="61281" xr:uid="{00000000-0005-0000-0000-000021630000}"/>
    <cellStyle name="20% - Accent6 3 2 6 2 3 3" xfId="37311" xr:uid="{00000000-0005-0000-0000-000022630000}"/>
    <cellStyle name="20% - Accent6 3 2 6 2 3 4" xfId="48122" xr:uid="{00000000-0005-0000-0000-000023630000}"/>
    <cellStyle name="20% - Accent6 3 2 6 2 4" xfId="6061" xr:uid="{00000000-0005-0000-0000-000024630000}"/>
    <cellStyle name="20% - Accent6 3 2 6 2 4 2" xfId="19220" xr:uid="{00000000-0005-0000-0000-000025630000}"/>
    <cellStyle name="20% - Accent6 3 2 6 2 4 2 2" xfId="56558" xr:uid="{00000000-0005-0000-0000-000026630000}"/>
    <cellStyle name="20% - Accent6 3 2 6 2 4 3" xfId="31887" xr:uid="{00000000-0005-0000-0000-000027630000}"/>
    <cellStyle name="20% - Accent6 3 2 6 2 4 4" xfId="43399" xr:uid="{00000000-0005-0000-0000-000028630000}"/>
    <cellStyle name="20% - Accent6 3 2 6 2 5" xfId="15508" xr:uid="{00000000-0005-0000-0000-000029630000}"/>
    <cellStyle name="20% - Accent6 3 2 6 2 5 2" xfId="52846" xr:uid="{00000000-0005-0000-0000-00002A630000}"/>
    <cellStyle name="20% - Accent6 3 2 6 2 6" xfId="29005" xr:uid="{00000000-0005-0000-0000-00002B630000}"/>
    <cellStyle name="20% - Accent6 3 2 6 2 7" xfId="39685" xr:uid="{00000000-0005-0000-0000-00002C630000}"/>
    <cellStyle name="20% - Accent6 3 2 6 3" xfId="3696" xr:uid="{00000000-0005-0000-0000-00002D630000}"/>
    <cellStyle name="20% - Accent6 3 2 6 3 2" xfId="11964" xr:uid="{00000000-0005-0000-0000-00002E630000}"/>
    <cellStyle name="20% - Accent6 3 2 6 3 2 2" xfId="25123" xr:uid="{00000000-0005-0000-0000-00002F630000}"/>
    <cellStyle name="20% - Accent6 3 2 6 3 2 2 2" xfId="62461" xr:uid="{00000000-0005-0000-0000-000030630000}"/>
    <cellStyle name="20% - Accent6 3 2 6 3 2 3" xfId="49302" xr:uid="{00000000-0005-0000-0000-000031630000}"/>
    <cellStyle name="20% - Accent6 3 2 6 3 3" xfId="7241" xr:uid="{00000000-0005-0000-0000-000032630000}"/>
    <cellStyle name="20% - Accent6 3 2 6 3 3 2" xfId="20400" xr:uid="{00000000-0005-0000-0000-000033630000}"/>
    <cellStyle name="20% - Accent6 3 2 6 3 3 2 2" xfId="57738" xr:uid="{00000000-0005-0000-0000-000034630000}"/>
    <cellStyle name="20% - Accent6 3 2 6 3 3 3" xfId="44579" xr:uid="{00000000-0005-0000-0000-000035630000}"/>
    <cellStyle name="20% - Accent6 3 2 6 3 4" xfId="16857" xr:uid="{00000000-0005-0000-0000-000036630000}"/>
    <cellStyle name="20% - Accent6 3 2 6 3 4 2" xfId="54195" xr:uid="{00000000-0005-0000-0000-000037630000}"/>
    <cellStyle name="20% - Accent6 3 2 6 3 5" xfId="33250" xr:uid="{00000000-0005-0000-0000-000038630000}"/>
    <cellStyle name="20% - Accent6 3 2 6 3 6" xfId="41034" xr:uid="{00000000-0005-0000-0000-000039630000}"/>
    <cellStyle name="20% - Accent6 3 2 6 4" xfId="9604" xr:uid="{00000000-0005-0000-0000-00003A630000}"/>
    <cellStyle name="20% - Accent6 3 2 6 4 2" xfId="22763" xr:uid="{00000000-0005-0000-0000-00003B630000}"/>
    <cellStyle name="20% - Accent6 3 2 6 4 2 2" xfId="60101" xr:uid="{00000000-0005-0000-0000-00003C630000}"/>
    <cellStyle name="20% - Accent6 3 2 6 4 3" xfId="35962" xr:uid="{00000000-0005-0000-0000-00003D630000}"/>
    <cellStyle name="20% - Accent6 3 2 6 4 4" xfId="46942" xr:uid="{00000000-0005-0000-0000-00003E630000}"/>
    <cellStyle name="20% - Accent6 3 2 6 5" xfId="4881" xr:uid="{00000000-0005-0000-0000-00003F630000}"/>
    <cellStyle name="20% - Accent6 3 2 6 5 2" xfId="18040" xr:uid="{00000000-0005-0000-0000-000040630000}"/>
    <cellStyle name="20% - Accent6 3 2 6 5 2 2" xfId="55378" xr:uid="{00000000-0005-0000-0000-000041630000}"/>
    <cellStyle name="20% - Accent6 3 2 6 5 3" xfId="30538" xr:uid="{00000000-0005-0000-0000-000042630000}"/>
    <cellStyle name="20% - Accent6 3 2 6 5 4" xfId="42219" xr:uid="{00000000-0005-0000-0000-000043630000}"/>
    <cellStyle name="20% - Accent6 3 2 6 6" xfId="14328" xr:uid="{00000000-0005-0000-0000-000044630000}"/>
    <cellStyle name="20% - Accent6 3 2 6 6 2" xfId="51666" xr:uid="{00000000-0005-0000-0000-000045630000}"/>
    <cellStyle name="20% - Accent6 3 2 6 7" xfId="27656" xr:uid="{00000000-0005-0000-0000-000046630000}"/>
    <cellStyle name="20% - Accent6 3 2 6 8" xfId="38505" xr:uid="{00000000-0005-0000-0000-000047630000}"/>
    <cellStyle name="20% - Accent6 3 2 7" xfId="1391" xr:uid="{00000000-0005-0000-0000-000048630000}"/>
    <cellStyle name="20% - Accent6 3 2 7 2" xfId="2740" xr:uid="{00000000-0005-0000-0000-000049630000}"/>
    <cellStyle name="20% - Accent6 3 2 7 2 2" xfId="12188" xr:uid="{00000000-0005-0000-0000-00004A630000}"/>
    <cellStyle name="20% - Accent6 3 2 7 2 2 2" xfId="25347" xr:uid="{00000000-0005-0000-0000-00004B630000}"/>
    <cellStyle name="20% - Accent6 3 2 7 2 2 2 2" xfId="62685" xr:uid="{00000000-0005-0000-0000-00004C630000}"/>
    <cellStyle name="20% - Accent6 3 2 7 2 2 3" xfId="33643" xr:uid="{00000000-0005-0000-0000-00004D630000}"/>
    <cellStyle name="20% - Accent6 3 2 7 2 2 4" xfId="49526" xr:uid="{00000000-0005-0000-0000-00004E630000}"/>
    <cellStyle name="20% - Accent6 3 2 7 2 3" xfId="7465" xr:uid="{00000000-0005-0000-0000-00004F630000}"/>
    <cellStyle name="20% - Accent6 3 2 7 2 3 2" xfId="20624" xr:uid="{00000000-0005-0000-0000-000050630000}"/>
    <cellStyle name="20% - Accent6 3 2 7 2 3 2 2" xfId="57962" xr:uid="{00000000-0005-0000-0000-000051630000}"/>
    <cellStyle name="20% - Accent6 3 2 7 2 3 3" xfId="36355" xr:uid="{00000000-0005-0000-0000-000052630000}"/>
    <cellStyle name="20% - Accent6 3 2 7 2 3 4" xfId="44803" xr:uid="{00000000-0005-0000-0000-000053630000}"/>
    <cellStyle name="20% - Accent6 3 2 7 2 4" xfId="15901" xr:uid="{00000000-0005-0000-0000-000054630000}"/>
    <cellStyle name="20% - Accent6 3 2 7 2 4 2" xfId="30931" xr:uid="{00000000-0005-0000-0000-000055630000}"/>
    <cellStyle name="20% - Accent6 3 2 7 2 4 3" xfId="53239" xr:uid="{00000000-0005-0000-0000-000056630000}"/>
    <cellStyle name="20% - Accent6 3 2 7 2 5" xfId="28049" xr:uid="{00000000-0005-0000-0000-000057630000}"/>
    <cellStyle name="20% - Accent6 3 2 7 2 6" xfId="40078" xr:uid="{00000000-0005-0000-0000-000058630000}"/>
    <cellStyle name="20% - Accent6 3 2 7 3" xfId="9828" xr:uid="{00000000-0005-0000-0000-000059630000}"/>
    <cellStyle name="20% - Accent6 3 2 7 3 2" xfId="22987" xr:uid="{00000000-0005-0000-0000-00005A630000}"/>
    <cellStyle name="20% - Accent6 3 2 7 3 2 2" xfId="60325" xr:uid="{00000000-0005-0000-0000-00005B630000}"/>
    <cellStyle name="20% - Accent6 3 2 7 3 3" xfId="32294" xr:uid="{00000000-0005-0000-0000-00005C630000}"/>
    <cellStyle name="20% - Accent6 3 2 7 3 4" xfId="47166" xr:uid="{00000000-0005-0000-0000-00005D630000}"/>
    <cellStyle name="20% - Accent6 3 2 7 4" xfId="5105" xr:uid="{00000000-0005-0000-0000-00005E630000}"/>
    <cellStyle name="20% - Accent6 3 2 7 4 2" xfId="18264" xr:uid="{00000000-0005-0000-0000-00005F630000}"/>
    <cellStyle name="20% - Accent6 3 2 7 4 2 2" xfId="55602" xr:uid="{00000000-0005-0000-0000-000060630000}"/>
    <cellStyle name="20% - Accent6 3 2 7 4 3" xfId="35006" xr:uid="{00000000-0005-0000-0000-000061630000}"/>
    <cellStyle name="20% - Accent6 3 2 7 4 4" xfId="42443" xr:uid="{00000000-0005-0000-0000-000062630000}"/>
    <cellStyle name="20% - Accent6 3 2 7 5" xfId="14552" xr:uid="{00000000-0005-0000-0000-000063630000}"/>
    <cellStyle name="20% - Accent6 3 2 7 5 2" xfId="29582" xr:uid="{00000000-0005-0000-0000-000064630000}"/>
    <cellStyle name="20% - Accent6 3 2 7 5 3" xfId="51890" xr:uid="{00000000-0005-0000-0000-000065630000}"/>
    <cellStyle name="20% - Accent6 3 2 7 6" xfId="26700" xr:uid="{00000000-0005-0000-0000-000066630000}"/>
    <cellStyle name="20% - Accent6 3 2 7 7" xfId="38729" xr:uid="{00000000-0005-0000-0000-000067630000}"/>
    <cellStyle name="20% - Accent6 3 2 8" xfId="2516" xr:uid="{00000000-0005-0000-0000-000068630000}"/>
    <cellStyle name="20% - Accent6 3 2 8 2" xfId="11008" xr:uid="{00000000-0005-0000-0000-000069630000}"/>
    <cellStyle name="20% - Accent6 3 2 8 2 2" xfId="24167" xr:uid="{00000000-0005-0000-0000-00006A630000}"/>
    <cellStyle name="20% - Accent6 3 2 8 2 2 2" xfId="61505" xr:uid="{00000000-0005-0000-0000-00006B630000}"/>
    <cellStyle name="20% - Accent6 3 2 8 2 3" xfId="33419" xr:uid="{00000000-0005-0000-0000-00006C630000}"/>
    <cellStyle name="20% - Accent6 3 2 8 2 4" xfId="48346" xr:uid="{00000000-0005-0000-0000-00006D630000}"/>
    <cellStyle name="20% - Accent6 3 2 8 3" xfId="6285" xr:uid="{00000000-0005-0000-0000-00006E630000}"/>
    <cellStyle name="20% - Accent6 3 2 8 3 2" xfId="19444" xr:uid="{00000000-0005-0000-0000-00006F630000}"/>
    <cellStyle name="20% - Accent6 3 2 8 3 2 2" xfId="56782" xr:uid="{00000000-0005-0000-0000-000070630000}"/>
    <cellStyle name="20% - Accent6 3 2 8 3 3" xfId="36131" xr:uid="{00000000-0005-0000-0000-000071630000}"/>
    <cellStyle name="20% - Accent6 3 2 8 3 4" xfId="43623" xr:uid="{00000000-0005-0000-0000-000072630000}"/>
    <cellStyle name="20% - Accent6 3 2 8 4" xfId="15677" xr:uid="{00000000-0005-0000-0000-000073630000}"/>
    <cellStyle name="20% - Accent6 3 2 8 4 2" xfId="30707" xr:uid="{00000000-0005-0000-0000-000074630000}"/>
    <cellStyle name="20% - Accent6 3 2 8 4 3" xfId="53015" xr:uid="{00000000-0005-0000-0000-000075630000}"/>
    <cellStyle name="20% - Accent6 3 2 8 5" xfId="27825" xr:uid="{00000000-0005-0000-0000-000076630000}"/>
    <cellStyle name="20% - Accent6 3 2 8 6" xfId="39854" xr:uid="{00000000-0005-0000-0000-000077630000}"/>
    <cellStyle name="20% - Accent6 3 2 9" xfId="8648" xr:uid="{00000000-0005-0000-0000-000078630000}"/>
    <cellStyle name="20% - Accent6 3 2 9 2" xfId="21807" xr:uid="{00000000-0005-0000-0000-000079630000}"/>
    <cellStyle name="20% - Accent6 3 2 9 2 2" xfId="59145" xr:uid="{00000000-0005-0000-0000-00007A630000}"/>
    <cellStyle name="20% - Accent6 3 2 9 3" xfId="29358" xr:uid="{00000000-0005-0000-0000-00007B630000}"/>
    <cellStyle name="20% - Accent6 3 2 9 4" xfId="45986" xr:uid="{00000000-0005-0000-0000-00007C630000}"/>
    <cellStyle name="20% - Accent6 3 3" xfId="518" xr:uid="{00000000-0005-0000-0000-00007D630000}"/>
    <cellStyle name="20% - Accent6 3 3 2" xfId="1700" xr:uid="{00000000-0005-0000-0000-00007E630000}"/>
    <cellStyle name="20% - Accent6 3 3 2 2" xfId="7774" xr:uid="{00000000-0005-0000-0000-00007F630000}"/>
    <cellStyle name="20% - Accent6 3 3 2 2 2" xfId="12497" xr:uid="{00000000-0005-0000-0000-000080630000}"/>
    <cellStyle name="20% - Accent6 3 3 2 2 2 2" xfId="25656" xr:uid="{00000000-0005-0000-0000-000081630000}"/>
    <cellStyle name="20% - Accent6 3 3 2 2 2 2 2" xfId="62994" xr:uid="{00000000-0005-0000-0000-000082630000}"/>
    <cellStyle name="20% - Accent6 3 3 2 2 2 3" xfId="49835" xr:uid="{00000000-0005-0000-0000-000083630000}"/>
    <cellStyle name="20% - Accent6 3 3 2 2 3" xfId="20933" xr:uid="{00000000-0005-0000-0000-000084630000}"/>
    <cellStyle name="20% - Accent6 3 3 2 2 3 2" xfId="58271" xr:uid="{00000000-0005-0000-0000-000085630000}"/>
    <cellStyle name="20% - Accent6 3 3 2 2 4" xfId="33952" xr:uid="{00000000-0005-0000-0000-000086630000}"/>
    <cellStyle name="20% - Accent6 3 3 2 2 5" xfId="45112" xr:uid="{00000000-0005-0000-0000-000087630000}"/>
    <cellStyle name="20% - Accent6 3 3 2 3" xfId="10137" xr:uid="{00000000-0005-0000-0000-000088630000}"/>
    <cellStyle name="20% - Accent6 3 3 2 3 2" xfId="23296" xr:uid="{00000000-0005-0000-0000-000089630000}"/>
    <cellStyle name="20% - Accent6 3 3 2 3 2 2" xfId="60634" xr:uid="{00000000-0005-0000-0000-00008A630000}"/>
    <cellStyle name="20% - Accent6 3 3 2 3 3" xfId="36664" xr:uid="{00000000-0005-0000-0000-00008B630000}"/>
    <cellStyle name="20% - Accent6 3 3 2 3 4" xfId="47475" xr:uid="{00000000-0005-0000-0000-00008C630000}"/>
    <cellStyle name="20% - Accent6 3 3 2 4" xfId="5414" xr:uid="{00000000-0005-0000-0000-00008D630000}"/>
    <cellStyle name="20% - Accent6 3 3 2 4 2" xfId="18573" xr:uid="{00000000-0005-0000-0000-00008E630000}"/>
    <cellStyle name="20% - Accent6 3 3 2 4 2 2" xfId="55911" xr:uid="{00000000-0005-0000-0000-00008F630000}"/>
    <cellStyle name="20% - Accent6 3 3 2 4 3" xfId="31240" xr:uid="{00000000-0005-0000-0000-000090630000}"/>
    <cellStyle name="20% - Accent6 3 3 2 4 4" xfId="42752" xr:uid="{00000000-0005-0000-0000-000091630000}"/>
    <cellStyle name="20% - Accent6 3 3 2 5" xfId="14861" xr:uid="{00000000-0005-0000-0000-000092630000}"/>
    <cellStyle name="20% - Accent6 3 3 2 5 2" xfId="52199" xr:uid="{00000000-0005-0000-0000-000093630000}"/>
    <cellStyle name="20% - Accent6 3 3 2 6" xfId="28358" xr:uid="{00000000-0005-0000-0000-000094630000}"/>
    <cellStyle name="20% - Accent6 3 3 2 7" xfId="39038" xr:uid="{00000000-0005-0000-0000-000095630000}"/>
    <cellStyle name="20% - Accent6 3 3 3" xfId="3049" xr:uid="{00000000-0005-0000-0000-000096630000}"/>
    <cellStyle name="20% - Accent6 3 3 3 2" xfId="11317" xr:uid="{00000000-0005-0000-0000-000097630000}"/>
    <cellStyle name="20% - Accent6 3 3 3 2 2" xfId="24476" xr:uid="{00000000-0005-0000-0000-000098630000}"/>
    <cellStyle name="20% - Accent6 3 3 3 2 2 2" xfId="61814" xr:uid="{00000000-0005-0000-0000-000099630000}"/>
    <cellStyle name="20% - Accent6 3 3 3 2 3" xfId="48655" xr:uid="{00000000-0005-0000-0000-00009A630000}"/>
    <cellStyle name="20% - Accent6 3 3 3 3" xfId="6594" xr:uid="{00000000-0005-0000-0000-00009B630000}"/>
    <cellStyle name="20% - Accent6 3 3 3 3 2" xfId="19753" xr:uid="{00000000-0005-0000-0000-00009C630000}"/>
    <cellStyle name="20% - Accent6 3 3 3 3 2 2" xfId="57091" xr:uid="{00000000-0005-0000-0000-00009D630000}"/>
    <cellStyle name="20% - Accent6 3 3 3 3 3" xfId="43932" xr:uid="{00000000-0005-0000-0000-00009E630000}"/>
    <cellStyle name="20% - Accent6 3 3 3 4" xfId="16210" xr:uid="{00000000-0005-0000-0000-00009F630000}"/>
    <cellStyle name="20% - Accent6 3 3 3 4 2" xfId="53548" xr:uid="{00000000-0005-0000-0000-0000A0630000}"/>
    <cellStyle name="20% - Accent6 3 3 3 5" xfId="32603" xr:uid="{00000000-0005-0000-0000-0000A1630000}"/>
    <cellStyle name="20% - Accent6 3 3 3 6" xfId="40387" xr:uid="{00000000-0005-0000-0000-0000A2630000}"/>
    <cellStyle name="20% - Accent6 3 3 4" xfId="8957" xr:uid="{00000000-0005-0000-0000-0000A3630000}"/>
    <cellStyle name="20% - Accent6 3 3 4 2" xfId="22116" xr:uid="{00000000-0005-0000-0000-0000A4630000}"/>
    <cellStyle name="20% - Accent6 3 3 4 2 2" xfId="59454" xr:uid="{00000000-0005-0000-0000-0000A5630000}"/>
    <cellStyle name="20% - Accent6 3 3 4 3" xfId="35315" xr:uid="{00000000-0005-0000-0000-0000A6630000}"/>
    <cellStyle name="20% - Accent6 3 3 4 4" xfId="46295" xr:uid="{00000000-0005-0000-0000-0000A7630000}"/>
    <cellStyle name="20% - Accent6 3 3 5" xfId="4234" xr:uid="{00000000-0005-0000-0000-0000A8630000}"/>
    <cellStyle name="20% - Accent6 3 3 5 2" xfId="17393" xr:uid="{00000000-0005-0000-0000-0000A9630000}"/>
    <cellStyle name="20% - Accent6 3 3 5 2 2" xfId="54731" xr:uid="{00000000-0005-0000-0000-0000AA630000}"/>
    <cellStyle name="20% - Accent6 3 3 5 3" xfId="29891" xr:uid="{00000000-0005-0000-0000-0000AB630000}"/>
    <cellStyle name="20% - Accent6 3 3 5 4" xfId="41572" xr:uid="{00000000-0005-0000-0000-0000AC630000}"/>
    <cellStyle name="20% - Accent6 3 3 6" xfId="13681" xr:uid="{00000000-0005-0000-0000-0000AD630000}"/>
    <cellStyle name="20% - Accent6 3 3 6 2" xfId="51019" xr:uid="{00000000-0005-0000-0000-0000AE630000}"/>
    <cellStyle name="20% - Accent6 3 3 7" xfId="27009" xr:uid="{00000000-0005-0000-0000-0000AF630000}"/>
    <cellStyle name="20% - Accent6 3 3 8" xfId="37858" xr:uid="{00000000-0005-0000-0000-0000B0630000}"/>
    <cellStyle name="20% - Accent6 3 4" xfId="321" xr:uid="{00000000-0005-0000-0000-0000B1630000}"/>
    <cellStyle name="20% - Accent6 3 4 2" xfId="1503" xr:uid="{00000000-0005-0000-0000-0000B2630000}"/>
    <cellStyle name="20% - Accent6 3 4 2 2" xfId="7577" xr:uid="{00000000-0005-0000-0000-0000B3630000}"/>
    <cellStyle name="20% - Accent6 3 4 2 2 2" xfId="12300" xr:uid="{00000000-0005-0000-0000-0000B4630000}"/>
    <cellStyle name="20% - Accent6 3 4 2 2 2 2" xfId="25459" xr:uid="{00000000-0005-0000-0000-0000B5630000}"/>
    <cellStyle name="20% - Accent6 3 4 2 2 2 2 2" xfId="62797" xr:uid="{00000000-0005-0000-0000-0000B6630000}"/>
    <cellStyle name="20% - Accent6 3 4 2 2 2 3" xfId="49638" xr:uid="{00000000-0005-0000-0000-0000B7630000}"/>
    <cellStyle name="20% - Accent6 3 4 2 2 3" xfId="20736" xr:uid="{00000000-0005-0000-0000-0000B8630000}"/>
    <cellStyle name="20% - Accent6 3 4 2 2 3 2" xfId="58074" xr:uid="{00000000-0005-0000-0000-0000B9630000}"/>
    <cellStyle name="20% - Accent6 3 4 2 2 4" xfId="33755" xr:uid="{00000000-0005-0000-0000-0000BA630000}"/>
    <cellStyle name="20% - Accent6 3 4 2 2 5" xfId="44915" xr:uid="{00000000-0005-0000-0000-0000BB630000}"/>
    <cellStyle name="20% - Accent6 3 4 2 3" xfId="9940" xr:uid="{00000000-0005-0000-0000-0000BC630000}"/>
    <cellStyle name="20% - Accent6 3 4 2 3 2" xfId="23099" xr:uid="{00000000-0005-0000-0000-0000BD630000}"/>
    <cellStyle name="20% - Accent6 3 4 2 3 2 2" xfId="60437" xr:uid="{00000000-0005-0000-0000-0000BE630000}"/>
    <cellStyle name="20% - Accent6 3 4 2 3 3" xfId="36467" xr:uid="{00000000-0005-0000-0000-0000BF630000}"/>
    <cellStyle name="20% - Accent6 3 4 2 3 4" xfId="47278" xr:uid="{00000000-0005-0000-0000-0000C0630000}"/>
    <cellStyle name="20% - Accent6 3 4 2 4" xfId="5217" xr:uid="{00000000-0005-0000-0000-0000C1630000}"/>
    <cellStyle name="20% - Accent6 3 4 2 4 2" xfId="18376" xr:uid="{00000000-0005-0000-0000-0000C2630000}"/>
    <cellStyle name="20% - Accent6 3 4 2 4 2 2" xfId="55714" xr:uid="{00000000-0005-0000-0000-0000C3630000}"/>
    <cellStyle name="20% - Accent6 3 4 2 4 3" xfId="31043" xr:uid="{00000000-0005-0000-0000-0000C4630000}"/>
    <cellStyle name="20% - Accent6 3 4 2 4 4" xfId="42555" xr:uid="{00000000-0005-0000-0000-0000C5630000}"/>
    <cellStyle name="20% - Accent6 3 4 2 5" xfId="14664" xr:uid="{00000000-0005-0000-0000-0000C6630000}"/>
    <cellStyle name="20% - Accent6 3 4 2 5 2" xfId="52002" xr:uid="{00000000-0005-0000-0000-0000C7630000}"/>
    <cellStyle name="20% - Accent6 3 4 2 6" xfId="28161" xr:uid="{00000000-0005-0000-0000-0000C8630000}"/>
    <cellStyle name="20% - Accent6 3 4 2 7" xfId="38841" xr:uid="{00000000-0005-0000-0000-0000C9630000}"/>
    <cellStyle name="20% - Accent6 3 4 3" xfId="2852" xr:uid="{00000000-0005-0000-0000-0000CA630000}"/>
    <cellStyle name="20% - Accent6 3 4 3 2" xfId="11120" xr:uid="{00000000-0005-0000-0000-0000CB630000}"/>
    <cellStyle name="20% - Accent6 3 4 3 2 2" xfId="24279" xr:uid="{00000000-0005-0000-0000-0000CC630000}"/>
    <cellStyle name="20% - Accent6 3 4 3 2 2 2" xfId="61617" xr:uid="{00000000-0005-0000-0000-0000CD630000}"/>
    <cellStyle name="20% - Accent6 3 4 3 2 3" xfId="48458" xr:uid="{00000000-0005-0000-0000-0000CE630000}"/>
    <cellStyle name="20% - Accent6 3 4 3 3" xfId="6397" xr:uid="{00000000-0005-0000-0000-0000CF630000}"/>
    <cellStyle name="20% - Accent6 3 4 3 3 2" xfId="19556" xr:uid="{00000000-0005-0000-0000-0000D0630000}"/>
    <cellStyle name="20% - Accent6 3 4 3 3 2 2" xfId="56894" xr:uid="{00000000-0005-0000-0000-0000D1630000}"/>
    <cellStyle name="20% - Accent6 3 4 3 3 3" xfId="43735" xr:uid="{00000000-0005-0000-0000-0000D2630000}"/>
    <cellStyle name="20% - Accent6 3 4 3 4" xfId="16013" xr:uid="{00000000-0005-0000-0000-0000D3630000}"/>
    <cellStyle name="20% - Accent6 3 4 3 4 2" xfId="53351" xr:uid="{00000000-0005-0000-0000-0000D4630000}"/>
    <cellStyle name="20% - Accent6 3 4 3 5" xfId="32406" xr:uid="{00000000-0005-0000-0000-0000D5630000}"/>
    <cellStyle name="20% - Accent6 3 4 3 6" xfId="40190" xr:uid="{00000000-0005-0000-0000-0000D6630000}"/>
    <cellStyle name="20% - Accent6 3 4 4" xfId="8760" xr:uid="{00000000-0005-0000-0000-0000D7630000}"/>
    <cellStyle name="20% - Accent6 3 4 4 2" xfId="21919" xr:uid="{00000000-0005-0000-0000-0000D8630000}"/>
    <cellStyle name="20% - Accent6 3 4 4 2 2" xfId="59257" xr:uid="{00000000-0005-0000-0000-0000D9630000}"/>
    <cellStyle name="20% - Accent6 3 4 4 3" xfId="35118" xr:uid="{00000000-0005-0000-0000-0000DA630000}"/>
    <cellStyle name="20% - Accent6 3 4 4 4" xfId="46098" xr:uid="{00000000-0005-0000-0000-0000DB630000}"/>
    <cellStyle name="20% - Accent6 3 4 5" xfId="4037" xr:uid="{00000000-0005-0000-0000-0000DC630000}"/>
    <cellStyle name="20% - Accent6 3 4 5 2" xfId="17196" xr:uid="{00000000-0005-0000-0000-0000DD630000}"/>
    <cellStyle name="20% - Accent6 3 4 5 2 2" xfId="54534" xr:uid="{00000000-0005-0000-0000-0000DE630000}"/>
    <cellStyle name="20% - Accent6 3 4 5 3" xfId="29694" xr:uid="{00000000-0005-0000-0000-0000DF630000}"/>
    <cellStyle name="20% - Accent6 3 4 5 4" xfId="41375" xr:uid="{00000000-0005-0000-0000-0000E0630000}"/>
    <cellStyle name="20% - Accent6 3 4 6" xfId="13484" xr:uid="{00000000-0005-0000-0000-0000E1630000}"/>
    <cellStyle name="20% - Accent6 3 4 6 2" xfId="50822" xr:uid="{00000000-0005-0000-0000-0000E2630000}"/>
    <cellStyle name="20% - Accent6 3 4 7" xfId="26812" xr:uid="{00000000-0005-0000-0000-0000E3630000}"/>
    <cellStyle name="20% - Accent6 3 4 8" xfId="37661" xr:uid="{00000000-0005-0000-0000-0000E4630000}"/>
    <cellStyle name="20% - Accent6 3 5" xfId="742" xr:uid="{00000000-0005-0000-0000-0000E5630000}"/>
    <cellStyle name="20% - Accent6 3 5 2" xfId="1924" xr:uid="{00000000-0005-0000-0000-0000E6630000}"/>
    <cellStyle name="20% - Accent6 3 5 2 2" xfId="7998" xr:uid="{00000000-0005-0000-0000-0000E7630000}"/>
    <cellStyle name="20% - Accent6 3 5 2 2 2" xfId="12721" xr:uid="{00000000-0005-0000-0000-0000E8630000}"/>
    <cellStyle name="20% - Accent6 3 5 2 2 2 2" xfId="25880" xr:uid="{00000000-0005-0000-0000-0000E9630000}"/>
    <cellStyle name="20% - Accent6 3 5 2 2 2 2 2" xfId="63218" xr:uid="{00000000-0005-0000-0000-0000EA630000}"/>
    <cellStyle name="20% - Accent6 3 5 2 2 2 3" xfId="50059" xr:uid="{00000000-0005-0000-0000-0000EB630000}"/>
    <cellStyle name="20% - Accent6 3 5 2 2 3" xfId="21157" xr:uid="{00000000-0005-0000-0000-0000EC630000}"/>
    <cellStyle name="20% - Accent6 3 5 2 2 3 2" xfId="58495" xr:uid="{00000000-0005-0000-0000-0000ED630000}"/>
    <cellStyle name="20% - Accent6 3 5 2 2 4" xfId="34176" xr:uid="{00000000-0005-0000-0000-0000EE630000}"/>
    <cellStyle name="20% - Accent6 3 5 2 2 5" xfId="45336" xr:uid="{00000000-0005-0000-0000-0000EF630000}"/>
    <cellStyle name="20% - Accent6 3 5 2 3" xfId="10361" xr:uid="{00000000-0005-0000-0000-0000F0630000}"/>
    <cellStyle name="20% - Accent6 3 5 2 3 2" xfId="23520" xr:uid="{00000000-0005-0000-0000-0000F1630000}"/>
    <cellStyle name="20% - Accent6 3 5 2 3 2 2" xfId="60858" xr:uid="{00000000-0005-0000-0000-0000F2630000}"/>
    <cellStyle name="20% - Accent6 3 5 2 3 3" xfId="36888" xr:uid="{00000000-0005-0000-0000-0000F3630000}"/>
    <cellStyle name="20% - Accent6 3 5 2 3 4" xfId="47699" xr:uid="{00000000-0005-0000-0000-0000F4630000}"/>
    <cellStyle name="20% - Accent6 3 5 2 4" xfId="5638" xr:uid="{00000000-0005-0000-0000-0000F5630000}"/>
    <cellStyle name="20% - Accent6 3 5 2 4 2" xfId="18797" xr:uid="{00000000-0005-0000-0000-0000F6630000}"/>
    <cellStyle name="20% - Accent6 3 5 2 4 2 2" xfId="56135" xr:uid="{00000000-0005-0000-0000-0000F7630000}"/>
    <cellStyle name="20% - Accent6 3 5 2 4 3" xfId="31464" xr:uid="{00000000-0005-0000-0000-0000F8630000}"/>
    <cellStyle name="20% - Accent6 3 5 2 4 4" xfId="42976" xr:uid="{00000000-0005-0000-0000-0000F9630000}"/>
    <cellStyle name="20% - Accent6 3 5 2 5" xfId="15085" xr:uid="{00000000-0005-0000-0000-0000FA630000}"/>
    <cellStyle name="20% - Accent6 3 5 2 5 2" xfId="52423" xr:uid="{00000000-0005-0000-0000-0000FB630000}"/>
    <cellStyle name="20% - Accent6 3 5 2 6" xfId="28582" xr:uid="{00000000-0005-0000-0000-0000FC630000}"/>
    <cellStyle name="20% - Accent6 3 5 2 7" xfId="39262" xr:uid="{00000000-0005-0000-0000-0000FD630000}"/>
    <cellStyle name="20% - Accent6 3 5 3" xfId="3273" xr:uid="{00000000-0005-0000-0000-0000FE630000}"/>
    <cellStyle name="20% - Accent6 3 5 3 2" xfId="11541" xr:uid="{00000000-0005-0000-0000-0000FF630000}"/>
    <cellStyle name="20% - Accent6 3 5 3 2 2" xfId="24700" xr:uid="{00000000-0005-0000-0000-000000640000}"/>
    <cellStyle name="20% - Accent6 3 5 3 2 2 2" xfId="62038" xr:uid="{00000000-0005-0000-0000-000001640000}"/>
    <cellStyle name="20% - Accent6 3 5 3 2 3" xfId="48879" xr:uid="{00000000-0005-0000-0000-000002640000}"/>
    <cellStyle name="20% - Accent6 3 5 3 3" xfId="6818" xr:uid="{00000000-0005-0000-0000-000003640000}"/>
    <cellStyle name="20% - Accent6 3 5 3 3 2" xfId="19977" xr:uid="{00000000-0005-0000-0000-000004640000}"/>
    <cellStyle name="20% - Accent6 3 5 3 3 2 2" xfId="57315" xr:uid="{00000000-0005-0000-0000-000005640000}"/>
    <cellStyle name="20% - Accent6 3 5 3 3 3" xfId="44156" xr:uid="{00000000-0005-0000-0000-000006640000}"/>
    <cellStyle name="20% - Accent6 3 5 3 4" xfId="16434" xr:uid="{00000000-0005-0000-0000-000007640000}"/>
    <cellStyle name="20% - Accent6 3 5 3 4 2" xfId="53772" xr:uid="{00000000-0005-0000-0000-000008640000}"/>
    <cellStyle name="20% - Accent6 3 5 3 5" xfId="32827" xr:uid="{00000000-0005-0000-0000-000009640000}"/>
    <cellStyle name="20% - Accent6 3 5 3 6" xfId="40611" xr:uid="{00000000-0005-0000-0000-00000A640000}"/>
    <cellStyle name="20% - Accent6 3 5 4" xfId="9181" xr:uid="{00000000-0005-0000-0000-00000B640000}"/>
    <cellStyle name="20% - Accent6 3 5 4 2" xfId="22340" xr:uid="{00000000-0005-0000-0000-00000C640000}"/>
    <cellStyle name="20% - Accent6 3 5 4 2 2" xfId="59678" xr:uid="{00000000-0005-0000-0000-00000D640000}"/>
    <cellStyle name="20% - Accent6 3 5 4 3" xfId="35539" xr:uid="{00000000-0005-0000-0000-00000E640000}"/>
    <cellStyle name="20% - Accent6 3 5 4 4" xfId="46519" xr:uid="{00000000-0005-0000-0000-00000F640000}"/>
    <cellStyle name="20% - Accent6 3 5 5" xfId="4458" xr:uid="{00000000-0005-0000-0000-000010640000}"/>
    <cellStyle name="20% - Accent6 3 5 5 2" xfId="17617" xr:uid="{00000000-0005-0000-0000-000011640000}"/>
    <cellStyle name="20% - Accent6 3 5 5 2 2" xfId="54955" xr:uid="{00000000-0005-0000-0000-000012640000}"/>
    <cellStyle name="20% - Accent6 3 5 5 3" xfId="30115" xr:uid="{00000000-0005-0000-0000-000013640000}"/>
    <cellStyle name="20% - Accent6 3 5 5 4" xfId="41796" xr:uid="{00000000-0005-0000-0000-000014640000}"/>
    <cellStyle name="20% - Accent6 3 5 6" xfId="13905" xr:uid="{00000000-0005-0000-0000-000015640000}"/>
    <cellStyle name="20% - Accent6 3 5 6 2" xfId="51243" xr:uid="{00000000-0005-0000-0000-000016640000}"/>
    <cellStyle name="20% - Accent6 3 5 7" xfId="27233" xr:uid="{00000000-0005-0000-0000-000017640000}"/>
    <cellStyle name="20% - Accent6 3 5 8" xfId="38082" xr:uid="{00000000-0005-0000-0000-000018640000}"/>
    <cellStyle name="20% - Accent6 3 6" xfId="911" xr:uid="{00000000-0005-0000-0000-000019640000}"/>
    <cellStyle name="20% - Accent6 3 6 2" xfId="2093" xr:uid="{00000000-0005-0000-0000-00001A640000}"/>
    <cellStyle name="20% - Accent6 3 6 2 2" xfId="8167" xr:uid="{00000000-0005-0000-0000-00001B640000}"/>
    <cellStyle name="20% - Accent6 3 6 2 2 2" xfId="12890" xr:uid="{00000000-0005-0000-0000-00001C640000}"/>
    <cellStyle name="20% - Accent6 3 6 2 2 2 2" xfId="26049" xr:uid="{00000000-0005-0000-0000-00001D640000}"/>
    <cellStyle name="20% - Accent6 3 6 2 2 2 2 2" xfId="63387" xr:uid="{00000000-0005-0000-0000-00001E640000}"/>
    <cellStyle name="20% - Accent6 3 6 2 2 2 3" xfId="50228" xr:uid="{00000000-0005-0000-0000-00001F640000}"/>
    <cellStyle name="20% - Accent6 3 6 2 2 3" xfId="21326" xr:uid="{00000000-0005-0000-0000-000020640000}"/>
    <cellStyle name="20% - Accent6 3 6 2 2 3 2" xfId="58664" xr:uid="{00000000-0005-0000-0000-000021640000}"/>
    <cellStyle name="20% - Accent6 3 6 2 2 4" xfId="34345" xr:uid="{00000000-0005-0000-0000-000022640000}"/>
    <cellStyle name="20% - Accent6 3 6 2 2 5" xfId="45505" xr:uid="{00000000-0005-0000-0000-000023640000}"/>
    <cellStyle name="20% - Accent6 3 6 2 3" xfId="10530" xr:uid="{00000000-0005-0000-0000-000024640000}"/>
    <cellStyle name="20% - Accent6 3 6 2 3 2" xfId="23689" xr:uid="{00000000-0005-0000-0000-000025640000}"/>
    <cellStyle name="20% - Accent6 3 6 2 3 2 2" xfId="61027" xr:uid="{00000000-0005-0000-0000-000026640000}"/>
    <cellStyle name="20% - Accent6 3 6 2 3 3" xfId="37057" xr:uid="{00000000-0005-0000-0000-000027640000}"/>
    <cellStyle name="20% - Accent6 3 6 2 3 4" xfId="47868" xr:uid="{00000000-0005-0000-0000-000028640000}"/>
    <cellStyle name="20% - Accent6 3 6 2 4" xfId="5807" xr:uid="{00000000-0005-0000-0000-000029640000}"/>
    <cellStyle name="20% - Accent6 3 6 2 4 2" xfId="18966" xr:uid="{00000000-0005-0000-0000-00002A640000}"/>
    <cellStyle name="20% - Accent6 3 6 2 4 2 2" xfId="56304" xr:uid="{00000000-0005-0000-0000-00002B640000}"/>
    <cellStyle name="20% - Accent6 3 6 2 4 3" xfId="31633" xr:uid="{00000000-0005-0000-0000-00002C640000}"/>
    <cellStyle name="20% - Accent6 3 6 2 4 4" xfId="43145" xr:uid="{00000000-0005-0000-0000-00002D640000}"/>
    <cellStyle name="20% - Accent6 3 6 2 5" xfId="15254" xr:uid="{00000000-0005-0000-0000-00002E640000}"/>
    <cellStyle name="20% - Accent6 3 6 2 5 2" xfId="52592" xr:uid="{00000000-0005-0000-0000-00002F640000}"/>
    <cellStyle name="20% - Accent6 3 6 2 6" xfId="28751" xr:uid="{00000000-0005-0000-0000-000030640000}"/>
    <cellStyle name="20% - Accent6 3 6 2 7" xfId="39431" xr:uid="{00000000-0005-0000-0000-000031640000}"/>
    <cellStyle name="20% - Accent6 3 6 3" xfId="3442" xr:uid="{00000000-0005-0000-0000-000032640000}"/>
    <cellStyle name="20% - Accent6 3 6 3 2" xfId="11710" xr:uid="{00000000-0005-0000-0000-000033640000}"/>
    <cellStyle name="20% - Accent6 3 6 3 2 2" xfId="24869" xr:uid="{00000000-0005-0000-0000-000034640000}"/>
    <cellStyle name="20% - Accent6 3 6 3 2 2 2" xfId="62207" xr:uid="{00000000-0005-0000-0000-000035640000}"/>
    <cellStyle name="20% - Accent6 3 6 3 2 3" xfId="49048" xr:uid="{00000000-0005-0000-0000-000036640000}"/>
    <cellStyle name="20% - Accent6 3 6 3 3" xfId="6987" xr:uid="{00000000-0005-0000-0000-000037640000}"/>
    <cellStyle name="20% - Accent6 3 6 3 3 2" xfId="20146" xr:uid="{00000000-0005-0000-0000-000038640000}"/>
    <cellStyle name="20% - Accent6 3 6 3 3 2 2" xfId="57484" xr:uid="{00000000-0005-0000-0000-000039640000}"/>
    <cellStyle name="20% - Accent6 3 6 3 3 3" xfId="44325" xr:uid="{00000000-0005-0000-0000-00003A640000}"/>
    <cellStyle name="20% - Accent6 3 6 3 4" xfId="16603" xr:uid="{00000000-0005-0000-0000-00003B640000}"/>
    <cellStyle name="20% - Accent6 3 6 3 4 2" xfId="53941" xr:uid="{00000000-0005-0000-0000-00003C640000}"/>
    <cellStyle name="20% - Accent6 3 6 3 5" xfId="32996" xr:uid="{00000000-0005-0000-0000-00003D640000}"/>
    <cellStyle name="20% - Accent6 3 6 3 6" xfId="40780" xr:uid="{00000000-0005-0000-0000-00003E640000}"/>
    <cellStyle name="20% - Accent6 3 6 4" xfId="9350" xr:uid="{00000000-0005-0000-0000-00003F640000}"/>
    <cellStyle name="20% - Accent6 3 6 4 2" xfId="22509" xr:uid="{00000000-0005-0000-0000-000040640000}"/>
    <cellStyle name="20% - Accent6 3 6 4 2 2" xfId="59847" xr:uid="{00000000-0005-0000-0000-000041640000}"/>
    <cellStyle name="20% - Accent6 3 6 4 3" xfId="35708" xr:uid="{00000000-0005-0000-0000-000042640000}"/>
    <cellStyle name="20% - Accent6 3 6 4 4" xfId="46688" xr:uid="{00000000-0005-0000-0000-000043640000}"/>
    <cellStyle name="20% - Accent6 3 6 5" xfId="4627" xr:uid="{00000000-0005-0000-0000-000044640000}"/>
    <cellStyle name="20% - Accent6 3 6 5 2" xfId="17786" xr:uid="{00000000-0005-0000-0000-000045640000}"/>
    <cellStyle name="20% - Accent6 3 6 5 2 2" xfId="55124" xr:uid="{00000000-0005-0000-0000-000046640000}"/>
    <cellStyle name="20% - Accent6 3 6 5 3" xfId="30284" xr:uid="{00000000-0005-0000-0000-000047640000}"/>
    <cellStyle name="20% - Accent6 3 6 5 4" xfId="41965" xr:uid="{00000000-0005-0000-0000-000048640000}"/>
    <cellStyle name="20% - Accent6 3 6 6" xfId="14074" xr:uid="{00000000-0005-0000-0000-000049640000}"/>
    <cellStyle name="20% - Accent6 3 6 6 2" xfId="51412" xr:uid="{00000000-0005-0000-0000-00004A640000}"/>
    <cellStyle name="20% - Accent6 3 6 7" xfId="27402" xr:uid="{00000000-0005-0000-0000-00004B640000}"/>
    <cellStyle name="20% - Accent6 3 6 8" xfId="38251" xr:uid="{00000000-0005-0000-0000-00004C640000}"/>
    <cellStyle name="20% - Accent6 3 7" xfId="1082" xr:uid="{00000000-0005-0000-0000-00004D640000}"/>
    <cellStyle name="20% - Accent6 3 7 2" xfId="2262" xr:uid="{00000000-0005-0000-0000-00004E640000}"/>
    <cellStyle name="20% - Accent6 3 7 2 2" xfId="8336" xr:uid="{00000000-0005-0000-0000-00004F640000}"/>
    <cellStyle name="20% - Accent6 3 7 2 2 2" xfId="13059" xr:uid="{00000000-0005-0000-0000-000050640000}"/>
    <cellStyle name="20% - Accent6 3 7 2 2 2 2" xfId="26218" xr:uid="{00000000-0005-0000-0000-000051640000}"/>
    <cellStyle name="20% - Accent6 3 7 2 2 2 2 2" xfId="63556" xr:uid="{00000000-0005-0000-0000-000052640000}"/>
    <cellStyle name="20% - Accent6 3 7 2 2 2 3" xfId="50397" xr:uid="{00000000-0005-0000-0000-000053640000}"/>
    <cellStyle name="20% - Accent6 3 7 2 2 3" xfId="21495" xr:uid="{00000000-0005-0000-0000-000054640000}"/>
    <cellStyle name="20% - Accent6 3 7 2 2 3 2" xfId="58833" xr:uid="{00000000-0005-0000-0000-000055640000}"/>
    <cellStyle name="20% - Accent6 3 7 2 2 4" xfId="34514" xr:uid="{00000000-0005-0000-0000-000056640000}"/>
    <cellStyle name="20% - Accent6 3 7 2 2 5" xfId="45674" xr:uid="{00000000-0005-0000-0000-000057640000}"/>
    <cellStyle name="20% - Accent6 3 7 2 3" xfId="10699" xr:uid="{00000000-0005-0000-0000-000058640000}"/>
    <cellStyle name="20% - Accent6 3 7 2 3 2" xfId="23858" xr:uid="{00000000-0005-0000-0000-000059640000}"/>
    <cellStyle name="20% - Accent6 3 7 2 3 2 2" xfId="61196" xr:uid="{00000000-0005-0000-0000-00005A640000}"/>
    <cellStyle name="20% - Accent6 3 7 2 3 3" xfId="37226" xr:uid="{00000000-0005-0000-0000-00005B640000}"/>
    <cellStyle name="20% - Accent6 3 7 2 3 4" xfId="48037" xr:uid="{00000000-0005-0000-0000-00005C640000}"/>
    <cellStyle name="20% - Accent6 3 7 2 4" xfId="5976" xr:uid="{00000000-0005-0000-0000-00005D640000}"/>
    <cellStyle name="20% - Accent6 3 7 2 4 2" xfId="19135" xr:uid="{00000000-0005-0000-0000-00005E640000}"/>
    <cellStyle name="20% - Accent6 3 7 2 4 2 2" xfId="56473" xr:uid="{00000000-0005-0000-0000-00005F640000}"/>
    <cellStyle name="20% - Accent6 3 7 2 4 3" xfId="31802" xr:uid="{00000000-0005-0000-0000-000060640000}"/>
    <cellStyle name="20% - Accent6 3 7 2 4 4" xfId="43314" xr:uid="{00000000-0005-0000-0000-000061640000}"/>
    <cellStyle name="20% - Accent6 3 7 2 5" xfId="15423" xr:uid="{00000000-0005-0000-0000-000062640000}"/>
    <cellStyle name="20% - Accent6 3 7 2 5 2" xfId="52761" xr:uid="{00000000-0005-0000-0000-000063640000}"/>
    <cellStyle name="20% - Accent6 3 7 2 6" xfId="28920" xr:uid="{00000000-0005-0000-0000-000064640000}"/>
    <cellStyle name="20% - Accent6 3 7 2 7" xfId="39600" xr:uid="{00000000-0005-0000-0000-000065640000}"/>
    <cellStyle name="20% - Accent6 3 7 3" xfId="3611" xr:uid="{00000000-0005-0000-0000-000066640000}"/>
    <cellStyle name="20% - Accent6 3 7 3 2" xfId="11879" xr:uid="{00000000-0005-0000-0000-000067640000}"/>
    <cellStyle name="20% - Accent6 3 7 3 2 2" xfId="25038" xr:uid="{00000000-0005-0000-0000-000068640000}"/>
    <cellStyle name="20% - Accent6 3 7 3 2 2 2" xfId="62376" xr:uid="{00000000-0005-0000-0000-000069640000}"/>
    <cellStyle name="20% - Accent6 3 7 3 2 3" xfId="49217" xr:uid="{00000000-0005-0000-0000-00006A640000}"/>
    <cellStyle name="20% - Accent6 3 7 3 3" xfId="7156" xr:uid="{00000000-0005-0000-0000-00006B640000}"/>
    <cellStyle name="20% - Accent6 3 7 3 3 2" xfId="20315" xr:uid="{00000000-0005-0000-0000-00006C640000}"/>
    <cellStyle name="20% - Accent6 3 7 3 3 2 2" xfId="57653" xr:uid="{00000000-0005-0000-0000-00006D640000}"/>
    <cellStyle name="20% - Accent6 3 7 3 3 3" xfId="44494" xr:uid="{00000000-0005-0000-0000-00006E640000}"/>
    <cellStyle name="20% - Accent6 3 7 3 4" xfId="16772" xr:uid="{00000000-0005-0000-0000-00006F640000}"/>
    <cellStyle name="20% - Accent6 3 7 3 4 2" xfId="54110" xr:uid="{00000000-0005-0000-0000-000070640000}"/>
    <cellStyle name="20% - Accent6 3 7 3 5" xfId="33165" xr:uid="{00000000-0005-0000-0000-000071640000}"/>
    <cellStyle name="20% - Accent6 3 7 3 6" xfId="40949" xr:uid="{00000000-0005-0000-0000-000072640000}"/>
    <cellStyle name="20% - Accent6 3 7 4" xfId="9519" xr:uid="{00000000-0005-0000-0000-000073640000}"/>
    <cellStyle name="20% - Accent6 3 7 4 2" xfId="22678" xr:uid="{00000000-0005-0000-0000-000074640000}"/>
    <cellStyle name="20% - Accent6 3 7 4 2 2" xfId="60016" xr:uid="{00000000-0005-0000-0000-000075640000}"/>
    <cellStyle name="20% - Accent6 3 7 4 3" xfId="35877" xr:uid="{00000000-0005-0000-0000-000076640000}"/>
    <cellStyle name="20% - Accent6 3 7 4 4" xfId="46857" xr:uid="{00000000-0005-0000-0000-000077640000}"/>
    <cellStyle name="20% - Accent6 3 7 5" xfId="4796" xr:uid="{00000000-0005-0000-0000-000078640000}"/>
    <cellStyle name="20% - Accent6 3 7 5 2" xfId="17955" xr:uid="{00000000-0005-0000-0000-000079640000}"/>
    <cellStyle name="20% - Accent6 3 7 5 2 2" xfId="55293" xr:uid="{00000000-0005-0000-0000-00007A640000}"/>
    <cellStyle name="20% - Accent6 3 7 5 3" xfId="30453" xr:uid="{00000000-0005-0000-0000-00007B640000}"/>
    <cellStyle name="20% - Accent6 3 7 5 4" xfId="42134" xr:uid="{00000000-0005-0000-0000-00007C640000}"/>
    <cellStyle name="20% - Accent6 3 7 6" xfId="14243" xr:uid="{00000000-0005-0000-0000-00007D640000}"/>
    <cellStyle name="20% - Accent6 3 7 6 2" xfId="51581" xr:uid="{00000000-0005-0000-0000-00007E640000}"/>
    <cellStyle name="20% - Accent6 3 7 7" xfId="27571" xr:uid="{00000000-0005-0000-0000-00007F640000}"/>
    <cellStyle name="20% - Accent6 3 7 8" xfId="38420" xr:uid="{00000000-0005-0000-0000-000080640000}"/>
    <cellStyle name="20% - Accent6 3 8" xfId="1279" xr:uid="{00000000-0005-0000-0000-000081640000}"/>
    <cellStyle name="20% - Accent6 3 8 2" xfId="2628" xr:uid="{00000000-0005-0000-0000-000082640000}"/>
    <cellStyle name="20% - Accent6 3 8 2 2" xfId="12076" xr:uid="{00000000-0005-0000-0000-000083640000}"/>
    <cellStyle name="20% - Accent6 3 8 2 2 2" xfId="25235" xr:uid="{00000000-0005-0000-0000-000084640000}"/>
    <cellStyle name="20% - Accent6 3 8 2 2 2 2" xfId="62573" xr:uid="{00000000-0005-0000-0000-000085640000}"/>
    <cellStyle name="20% - Accent6 3 8 2 2 3" xfId="33531" xr:uid="{00000000-0005-0000-0000-000086640000}"/>
    <cellStyle name="20% - Accent6 3 8 2 2 4" xfId="49414" xr:uid="{00000000-0005-0000-0000-000087640000}"/>
    <cellStyle name="20% - Accent6 3 8 2 3" xfId="7353" xr:uid="{00000000-0005-0000-0000-000088640000}"/>
    <cellStyle name="20% - Accent6 3 8 2 3 2" xfId="20512" xr:uid="{00000000-0005-0000-0000-000089640000}"/>
    <cellStyle name="20% - Accent6 3 8 2 3 2 2" xfId="57850" xr:uid="{00000000-0005-0000-0000-00008A640000}"/>
    <cellStyle name="20% - Accent6 3 8 2 3 3" xfId="36243" xr:uid="{00000000-0005-0000-0000-00008B640000}"/>
    <cellStyle name="20% - Accent6 3 8 2 3 4" xfId="44691" xr:uid="{00000000-0005-0000-0000-00008C640000}"/>
    <cellStyle name="20% - Accent6 3 8 2 4" xfId="15789" xr:uid="{00000000-0005-0000-0000-00008D640000}"/>
    <cellStyle name="20% - Accent6 3 8 2 4 2" xfId="30819" xr:uid="{00000000-0005-0000-0000-00008E640000}"/>
    <cellStyle name="20% - Accent6 3 8 2 4 3" xfId="53127" xr:uid="{00000000-0005-0000-0000-00008F640000}"/>
    <cellStyle name="20% - Accent6 3 8 2 5" xfId="27937" xr:uid="{00000000-0005-0000-0000-000090640000}"/>
    <cellStyle name="20% - Accent6 3 8 2 6" xfId="39966" xr:uid="{00000000-0005-0000-0000-000091640000}"/>
    <cellStyle name="20% - Accent6 3 8 3" xfId="9716" xr:uid="{00000000-0005-0000-0000-000092640000}"/>
    <cellStyle name="20% - Accent6 3 8 3 2" xfId="22875" xr:uid="{00000000-0005-0000-0000-000093640000}"/>
    <cellStyle name="20% - Accent6 3 8 3 2 2" xfId="60213" xr:uid="{00000000-0005-0000-0000-000094640000}"/>
    <cellStyle name="20% - Accent6 3 8 3 3" xfId="32182" xr:uid="{00000000-0005-0000-0000-000095640000}"/>
    <cellStyle name="20% - Accent6 3 8 3 4" xfId="47054" xr:uid="{00000000-0005-0000-0000-000096640000}"/>
    <cellStyle name="20% - Accent6 3 8 4" xfId="4993" xr:uid="{00000000-0005-0000-0000-000097640000}"/>
    <cellStyle name="20% - Accent6 3 8 4 2" xfId="18152" xr:uid="{00000000-0005-0000-0000-000098640000}"/>
    <cellStyle name="20% - Accent6 3 8 4 2 2" xfId="55490" xr:uid="{00000000-0005-0000-0000-000099640000}"/>
    <cellStyle name="20% - Accent6 3 8 4 3" xfId="34894" xr:uid="{00000000-0005-0000-0000-00009A640000}"/>
    <cellStyle name="20% - Accent6 3 8 4 4" xfId="42331" xr:uid="{00000000-0005-0000-0000-00009B640000}"/>
    <cellStyle name="20% - Accent6 3 8 5" xfId="14440" xr:uid="{00000000-0005-0000-0000-00009C640000}"/>
    <cellStyle name="20% - Accent6 3 8 5 2" xfId="29470" xr:uid="{00000000-0005-0000-0000-00009D640000}"/>
    <cellStyle name="20% - Accent6 3 8 5 3" xfId="51778" xr:uid="{00000000-0005-0000-0000-00009E640000}"/>
    <cellStyle name="20% - Accent6 3 8 6" xfId="26588" xr:uid="{00000000-0005-0000-0000-00009F640000}"/>
    <cellStyle name="20% - Accent6 3 8 7" xfId="38617" xr:uid="{00000000-0005-0000-0000-0000A0640000}"/>
    <cellStyle name="20% - Accent6 3 9" xfId="2431" xr:uid="{00000000-0005-0000-0000-0000A1640000}"/>
    <cellStyle name="20% - Accent6 3 9 2" xfId="10896" xr:uid="{00000000-0005-0000-0000-0000A2640000}"/>
    <cellStyle name="20% - Accent6 3 9 2 2" xfId="24055" xr:uid="{00000000-0005-0000-0000-0000A3640000}"/>
    <cellStyle name="20% - Accent6 3 9 2 2 2" xfId="61393" xr:uid="{00000000-0005-0000-0000-0000A4640000}"/>
    <cellStyle name="20% - Accent6 3 9 2 3" xfId="33334" xr:uid="{00000000-0005-0000-0000-0000A5640000}"/>
    <cellStyle name="20% - Accent6 3 9 2 4" xfId="48234" xr:uid="{00000000-0005-0000-0000-0000A6640000}"/>
    <cellStyle name="20% - Accent6 3 9 3" xfId="6173" xr:uid="{00000000-0005-0000-0000-0000A7640000}"/>
    <cellStyle name="20% - Accent6 3 9 3 2" xfId="19332" xr:uid="{00000000-0005-0000-0000-0000A8640000}"/>
    <cellStyle name="20% - Accent6 3 9 3 2 2" xfId="56670" xr:uid="{00000000-0005-0000-0000-0000A9640000}"/>
    <cellStyle name="20% - Accent6 3 9 3 3" xfId="36046" xr:uid="{00000000-0005-0000-0000-0000AA640000}"/>
    <cellStyle name="20% - Accent6 3 9 3 4" xfId="43511" xr:uid="{00000000-0005-0000-0000-0000AB640000}"/>
    <cellStyle name="20% - Accent6 3 9 4" xfId="15592" xr:uid="{00000000-0005-0000-0000-0000AC640000}"/>
    <cellStyle name="20% - Accent6 3 9 4 2" xfId="30622" xr:uid="{00000000-0005-0000-0000-0000AD640000}"/>
    <cellStyle name="20% - Accent6 3 9 4 3" xfId="52930" xr:uid="{00000000-0005-0000-0000-0000AE640000}"/>
    <cellStyle name="20% - Accent6 3 9 5" xfId="27740" xr:uid="{00000000-0005-0000-0000-0000AF640000}"/>
    <cellStyle name="20% - Accent6 3 9 6" xfId="39769" xr:uid="{00000000-0005-0000-0000-0000B0640000}"/>
    <cellStyle name="20% - Accent6 4" xfId="125" xr:uid="{00000000-0005-0000-0000-0000B1640000}"/>
    <cellStyle name="20% - Accent6 4 10" xfId="8564" xr:uid="{00000000-0005-0000-0000-0000B2640000}"/>
    <cellStyle name="20% - Accent6 4 10 2" xfId="21723" xr:uid="{00000000-0005-0000-0000-0000B3640000}"/>
    <cellStyle name="20% - Accent6 4 10 2 2" xfId="59061" xr:uid="{00000000-0005-0000-0000-0000B4640000}"/>
    <cellStyle name="20% - Accent6 4 10 3" xfId="29301" xr:uid="{00000000-0005-0000-0000-0000B5640000}"/>
    <cellStyle name="20% - Accent6 4 10 4" xfId="45902" xr:uid="{00000000-0005-0000-0000-0000B6640000}"/>
    <cellStyle name="20% - Accent6 4 11" xfId="3841" xr:uid="{00000000-0005-0000-0000-0000B7640000}"/>
    <cellStyle name="20% - Accent6 4 11 2" xfId="17000" xr:uid="{00000000-0005-0000-0000-0000B8640000}"/>
    <cellStyle name="20% - Accent6 4 11 2 2" xfId="54338" xr:uid="{00000000-0005-0000-0000-0000B9640000}"/>
    <cellStyle name="20% - Accent6 4 11 3" xfId="32013" xr:uid="{00000000-0005-0000-0000-0000BA640000}"/>
    <cellStyle name="20% - Accent6 4 11 4" xfId="41179" xr:uid="{00000000-0005-0000-0000-0000BB640000}"/>
    <cellStyle name="20% - Accent6 4 12" xfId="13288" xr:uid="{00000000-0005-0000-0000-0000BC640000}"/>
    <cellStyle name="20% - Accent6 4 12 2" xfId="34725" xr:uid="{00000000-0005-0000-0000-0000BD640000}"/>
    <cellStyle name="20% - Accent6 4 12 3" xfId="50626" xr:uid="{00000000-0005-0000-0000-0000BE640000}"/>
    <cellStyle name="20% - Accent6 4 13" xfId="29132" xr:uid="{00000000-0005-0000-0000-0000BF640000}"/>
    <cellStyle name="20% - Accent6 4 14" xfId="26419" xr:uid="{00000000-0005-0000-0000-0000C0640000}"/>
    <cellStyle name="20% - Accent6 4 15" xfId="37465" xr:uid="{00000000-0005-0000-0000-0000C1640000}"/>
    <cellStyle name="20% - Accent6 4 2" xfId="237" xr:uid="{00000000-0005-0000-0000-0000C2640000}"/>
    <cellStyle name="20% - Accent6 4 2 10" xfId="3953" xr:uid="{00000000-0005-0000-0000-0000C3640000}"/>
    <cellStyle name="20% - Accent6 4 2 10 2" xfId="17112" xr:uid="{00000000-0005-0000-0000-0000C4640000}"/>
    <cellStyle name="20% - Accent6 4 2 10 2 2" xfId="54450" xr:uid="{00000000-0005-0000-0000-0000C5640000}"/>
    <cellStyle name="20% - Accent6 4 2 10 3" xfId="32098" xr:uid="{00000000-0005-0000-0000-0000C6640000}"/>
    <cellStyle name="20% - Accent6 4 2 10 4" xfId="41291" xr:uid="{00000000-0005-0000-0000-0000C7640000}"/>
    <cellStyle name="20% - Accent6 4 2 11" xfId="13400" xr:uid="{00000000-0005-0000-0000-0000C8640000}"/>
    <cellStyle name="20% - Accent6 4 2 11 2" xfId="34810" xr:uid="{00000000-0005-0000-0000-0000C9640000}"/>
    <cellStyle name="20% - Accent6 4 2 11 3" xfId="50738" xr:uid="{00000000-0005-0000-0000-0000CA640000}"/>
    <cellStyle name="20% - Accent6 4 2 12" xfId="29217" xr:uid="{00000000-0005-0000-0000-0000CB640000}"/>
    <cellStyle name="20% - Accent6 4 2 13" xfId="26504" xr:uid="{00000000-0005-0000-0000-0000CC640000}"/>
    <cellStyle name="20% - Accent6 4 2 14" xfId="37577" xr:uid="{00000000-0005-0000-0000-0000CD640000}"/>
    <cellStyle name="20% - Accent6 4 2 2" xfId="658" xr:uid="{00000000-0005-0000-0000-0000CE640000}"/>
    <cellStyle name="20% - Accent6 4 2 2 2" xfId="1840" xr:uid="{00000000-0005-0000-0000-0000CF640000}"/>
    <cellStyle name="20% - Accent6 4 2 2 2 2" xfId="7914" xr:uid="{00000000-0005-0000-0000-0000D0640000}"/>
    <cellStyle name="20% - Accent6 4 2 2 2 2 2" xfId="12637" xr:uid="{00000000-0005-0000-0000-0000D1640000}"/>
    <cellStyle name="20% - Accent6 4 2 2 2 2 2 2" xfId="25796" xr:uid="{00000000-0005-0000-0000-0000D2640000}"/>
    <cellStyle name="20% - Accent6 4 2 2 2 2 2 2 2" xfId="63134" xr:uid="{00000000-0005-0000-0000-0000D3640000}"/>
    <cellStyle name="20% - Accent6 4 2 2 2 2 2 3" xfId="49975" xr:uid="{00000000-0005-0000-0000-0000D4640000}"/>
    <cellStyle name="20% - Accent6 4 2 2 2 2 3" xfId="21073" xr:uid="{00000000-0005-0000-0000-0000D5640000}"/>
    <cellStyle name="20% - Accent6 4 2 2 2 2 3 2" xfId="58411" xr:uid="{00000000-0005-0000-0000-0000D6640000}"/>
    <cellStyle name="20% - Accent6 4 2 2 2 2 4" xfId="34092" xr:uid="{00000000-0005-0000-0000-0000D7640000}"/>
    <cellStyle name="20% - Accent6 4 2 2 2 2 5" xfId="45252" xr:uid="{00000000-0005-0000-0000-0000D8640000}"/>
    <cellStyle name="20% - Accent6 4 2 2 2 3" xfId="10277" xr:uid="{00000000-0005-0000-0000-0000D9640000}"/>
    <cellStyle name="20% - Accent6 4 2 2 2 3 2" xfId="23436" xr:uid="{00000000-0005-0000-0000-0000DA640000}"/>
    <cellStyle name="20% - Accent6 4 2 2 2 3 2 2" xfId="60774" xr:uid="{00000000-0005-0000-0000-0000DB640000}"/>
    <cellStyle name="20% - Accent6 4 2 2 2 3 3" xfId="36804" xr:uid="{00000000-0005-0000-0000-0000DC640000}"/>
    <cellStyle name="20% - Accent6 4 2 2 2 3 4" xfId="47615" xr:uid="{00000000-0005-0000-0000-0000DD640000}"/>
    <cellStyle name="20% - Accent6 4 2 2 2 4" xfId="5554" xr:uid="{00000000-0005-0000-0000-0000DE640000}"/>
    <cellStyle name="20% - Accent6 4 2 2 2 4 2" xfId="18713" xr:uid="{00000000-0005-0000-0000-0000DF640000}"/>
    <cellStyle name="20% - Accent6 4 2 2 2 4 2 2" xfId="56051" xr:uid="{00000000-0005-0000-0000-0000E0640000}"/>
    <cellStyle name="20% - Accent6 4 2 2 2 4 3" xfId="31380" xr:uid="{00000000-0005-0000-0000-0000E1640000}"/>
    <cellStyle name="20% - Accent6 4 2 2 2 4 4" xfId="42892" xr:uid="{00000000-0005-0000-0000-0000E2640000}"/>
    <cellStyle name="20% - Accent6 4 2 2 2 5" xfId="15001" xr:uid="{00000000-0005-0000-0000-0000E3640000}"/>
    <cellStyle name="20% - Accent6 4 2 2 2 5 2" xfId="52339" xr:uid="{00000000-0005-0000-0000-0000E4640000}"/>
    <cellStyle name="20% - Accent6 4 2 2 2 6" xfId="28498" xr:uid="{00000000-0005-0000-0000-0000E5640000}"/>
    <cellStyle name="20% - Accent6 4 2 2 2 7" xfId="39178" xr:uid="{00000000-0005-0000-0000-0000E6640000}"/>
    <cellStyle name="20% - Accent6 4 2 2 3" xfId="3189" xr:uid="{00000000-0005-0000-0000-0000E7640000}"/>
    <cellStyle name="20% - Accent6 4 2 2 3 2" xfId="11457" xr:uid="{00000000-0005-0000-0000-0000E8640000}"/>
    <cellStyle name="20% - Accent6 4 2 2 3 2 2" xfId="24616" xr:uid="{00000000-0005-0000-0000-0000E9640000}"/>
    <cellStyle name="20% - Accent6 4 2 2 3 2 2 2" xfId="61954" xr:uid="{00000000-0005-0000-0000-0000EA640000}"/>
    <cellStyle name="20% - Accent6 4 2 2 3 2 3" xfId="48795" xr:uid="{00000000-0005-0000-0000-0000EB640000}"/>
    <cellStyle name="20% - Accent6 4 2 2 3 3" xfId="6734" xr:uid="{00000000-0005-0000-0000-0000EC640000}"/>
    <cellStyle name="20% - Accent6 4 2 2 3 3 2" xfId="19893" xr:uid="{00000000-0005-0000-0000-0000ED640000}"/>
    <cellStyle name="20% - Accent6 4 2 2 3 3 2 2" xfId="57231" xr:uid="{00000000-0005-0000-0000-0000EE640000}"/>
    <cellStyle name="20% - Accent6 4 2 2 3 3 3" xfId="44072" xr:uid="{00000000-0005-0000-0000-0000EF640000}"/>
    <cellStyle name="20% - Accent6 4 2 2 3 4" xfId="16350" xr:uid="{00000000-0005-0000-0000-0000F0640000}"/>
    <cellStyle name="20% - Accent6 4 2 2 3 4 2" xfId="53688" xr:uid="{00000000-0005-0000-0000-0000F1640000}"/>
    <cellStyle name="20% - Accent6 4 2 2 3 5" xfId="32743" xr:uid="{00000000-0005-0000-0000-0000F2640000}"/>
    <cellStyle name="20% - Accent6 4 2 2 3 6" xfId="40527" xr:uid="{00000000-0005-0000-0000-0000F3640000}"/>
    <cellStyle name="20% - Accent6 4 2 2 4" xfId="9097" xr:uid="{00000000-0005-0000-0000-0000F4640000}"/>
    <cellStyle name="20% - Accent6 4 2 2 4 2" xfId="22256" xr:uid="{00000000-0005-0000-0000-0000F5640000}"/>
    <cellStyle name="20% - Accent6 4 2 2 4 2 2" xfId="59594" xr:uid="{00000000-0005-0000-0000-0000F6640000}"/>
    <cellStyle name="20% - Accent6 4 2 2 4 3" xfId="35455" xr:uid="{00000000-0005-0000-0000-0000F7640000}"/>
    <cellStyle name="20% - Accent6 4 2 2 4 4" xfId="46435" xr:uid="{00000000-0005-0000-0000-0000F8640000}"/>
    <cellStyle name="20% - Accent6 4 2 2 5" xfId="4374" xr:uid="{00000000-0005-0000-0000-0000F9640000}"/>
    <cellStyle name="20% - Accent6 4 2 2 5 2" xfId="17533" xr:uid="{00000000-0005-0000-0000-0000FA640000}"/>
    <cellStyle name="20% - Accent6 4 2 2 5 2 2" xfId="54871" xr:uid="{00000000-0005-0000-0000-0000FB640000}"/>
    <cellStyle name="20% - Accent6 4 2 2 5 3" xfId="30031" xr:uid="{00000000-0005-0000-0000-0000FC640000}"/>
    <cellStyle name="20% - Accent6 4 2 2 5 4" xfId="41712" xr:uid="{00000000-0005-0000-0000-0000FD640000}"/>
    <cellStyle name="20% - Accent6 4 2 2 6" xfId="13821" xr:uid="{00000000-0005-0000-0000-0000FE640000}"/>
    <cellStyle name="20% - Accent6 4 2 2 6 2" xfId="51159" xr:uid="{00000000-0005-0000-0000-0000FF640000}"/>
    <cellStyle name="20% - Accent6 4 2 2 7" xfId="27149" xr:uid="{00000000-0005-0000-0000-000000650000}"/>
    <cellStyle name="20% - Accent6 4 2 2 8" xfId="37998" xr:uid="{00000000-0005-0000-0000-000001650000}"/>
    <cellStyle name="20% - Accent6 4 2 3" xfId="434" xr:uid="{00000000-0005-0000-0000-000002650000}"/>
    <cellStyle name="20% - Accent6 4 2 3 2" xfId="1616" xr:uid="{00000000-0005-0000-0000-000003650000}"/>
    <cellStyle name="20% - Accent6 4 2 3 2 2" xfId="7690" xr:uid="{00000000-0005-0000-0000-000004650000}"/>
    <cellStyle name="20% - Accent6 4 2 3 2 2 2" xfId="12413" xr:uid="{00000000-0005-0000-0000-000005650000}"/>
    <cellStyle name="20% - Accent6 4 2 3 2 2 2 2" xfId="25572" xr:uid="{00000000-0005-0000-0000-000006650000}"/>
    <cellStyle name="20% - Accent6 4 2 3 2 2 2 2 2" xfId="62910" xr:uid="{00000000-0005-0000-0000-000007650000}"/>
    <cellStyle name="20% - Accent6 4 2 3 2 2 2 3" xfId="49751" xr:uid="{00000000-0005-0000-0000-000008650000}"/>
    <cellStyle name="20% - Accent6 4 2 3 2 2 3" xfId="20849" xr:uid="{00000000-0005-0000-0000-000009650000}"/>
    <cellStyle name="20% - Accent6 4 2 3 2 2 3 2" xfId="58187" xr:uid="{00000000-0005-0000-0000-00000A650000}"/>
    <cellStyle name="20% - Accent6 4 2 3 2 2 4" xfId="33868" xr:uid="{00000000-0005-0000-0000-00000B650000}"/>
    <cellStyle name="20% - Accent6 4 2 3 2 2 5" xfId="45028" xr:uid="{00000000-0005-0000-0000-00000C650000}"/>
    <cellStyle name="20% - Accent6 4 2 3 2 3" xfId="10053" xr:uid="{00000000-0005-0000-0000-00000D650000}"/>
    <cellStyle name="20% - Accent6 4 2 3 2 3 2" xfId="23212" xr:uid="{00000000-0005-0000-0000-00000E650000}"/>
    <cellStyle name="20% - Accent6 4 2 3 2 3 2 2" xfId="60550" xr:uid="{00000000-0005-0000-0000-00000F650000}"/>
    <cellStyle name="20% - Accent6 4 2 3 2 3 3" xfId="36580" xr:uid="{00000000-0005-0000-0000-000010650000}"/>
    <cellStyle name="20% - Accent6 4 2 3 2 3 4" xfId="47391" xr:uid="{00000000-0005-0000-0000-000011650000}"/>
    <cellStyle name="20% - Accent6 4 2 3 2 4" xfId="5330" xr:uid="{00000000-0005-0000-0000-000012650000}"/>
    <cellStyle name="20% - Accent6 4 2 3 2 4 2" xfId="18489" xr:uid="{00000000-0005-0000-0000-000013650000}"/>
    <cellStyle name="20% - Accent6 4 2 3 2 4 2 2" xfId="55827" xr:uid="{00000000-0005-0000-0000-000014650000}"/>
    <cellStyle name="20% - Accent6 4 2 3 2 4 3" xfId="31156" xr:uid="{00000000-0005-0000-0000-000015650000}"/>
    <cellStyle name="20% - Accent6 4 2 3 2 4 4" xfId="42668" xr:uid="{00000000-0005-0000-0000-000016650000}"/>
    <cellStyle name="20% - Accent6 4 2 3 2 5" xfId="14777" xr:uid="{00000000-0005-0000-0000-000017650000}"/>
    <cellStyle name="20% - Accent6 4 2 3 2 5 2" xfId="52115" xr:uid="{00000000-0005-0000-0000-000018650000}"/>
    <cellStyle name="20% - Accent6 4 2 3 2 6" xfId="28274" xr:uid="{00000000-0005-0000-0000-000019650000}"/>
    <cellStyle name="20% - Accent6 4 2 3 2 7" xfId="38954" xr:uid="{00000000-0005-0000-0000-00001A650000}"/>
    <cellStyle name="20% - Accent6 4 2 3 3" xfId="2965" xr:uid="{00000000-0005-0000-0000-00001B650000}"/>
    <cellStyle name="20% - Accent6 4 2 3 3 2" xfId="11233" xr:uid="{00000000-0005-0000-0000-00001C650000}"/>
    <cellStyle name="20% - Accent6 4 2 3 3 2 2" xfId="24392" xr:uid="{00000000-0005-0000-0000-00001D650000}"/>
    <cellStyle name="20% - Accent6 4 2 3 3 2 2 2" xfId="61730" xr:uid="{00000000-0005-0000-0000-00001E650000}"/>
    <cellStyle name="20% - Accent6 4 2 3 3 2 3" xfId="48571" xr:uid="{00000000-0005-0000-0000-00001F650000}"/>
    <cellStyle name="20% - Accent6 4 2 3 3 3" xfId="6510" xr:uid="{00000000-0005-0000-0000-000020650000}"/>
    <cellStyle name="20% - Accent6 4 2 3 3 3 2" xfId="19669" xr:uid="{00000000-0005-0000-0000-000021650000}"/>
    <cellStyle name="20% - Accent6 4 2 3 3 3 2 2" xfId="57007" xr:uid="{00000000-0005-0000-0000-000022650000}"/>
    <cellStyle name="20% - Accent6 4 2 3 3 3 3" xfId="43848" xr:uid="{00000000-0005-0000-0000-000023650000}"/>
    <cellStyle name="20% - Accent6 4 2 3 3 4" xfId="16126" xr:uid="{00000000-0005-0000-0000-000024650000}"/>
    <cellStyle name="20% - Accent6 4 2 3 3 4 2" xfId="53464" xr:uid="{00000000-0005-0000-0000-000025650000}"/>
    <cellStyle name="20% - Accent6 4 2 3 3 5" xfId="32519" xr:uid="{00000000-0005-0000-0000-000026650000}"/>
    <cellStyle name="20% - Accent6 4 2 3 3 6" xfId="40303" xr:uid="{00000000-0005-0000-0000-000027650000}"/>
    <cellStyle name="20% - Accent6 4 2 3 4" xfId="8873" xr:uid="{00000000-0005-0000-0000-000028650000}"/>
    <cellStyle name="20% - Accent6 4 2 3 4 2" xfId="22032" xr:uid="{00000000-0005-0000-0000-000029650000}"/>
    <cellStyle name="20% - Accent6 4 2 3 4 2 2" xfId="59370" xr:uid="{00000000-0005-0000-0000-00002A650000}"/>
    <cellStyle name="20% - Accent6 4 2 3 4 3" xfId="35231" xr:uid="{00000000-0005-0000-0000-00002B650000}"/>
    <cellStyle name="20% - Accent6 4 2 3 4 4" xfId="46211" xr:uid="{00000000-0005-0000-0000-00002C650000}"/>
    <cellStyle name="20% - Accent6 4 2 3 5" xfId="4150" xr:uid="{00000000-0005-0000-0000-00002D650000}"/>
    <cellStyle name="20% - Accent6 4 2 3 5 2" xfId="17309" xr:uid="{00000000-0005-0000-0000-00002E650000}"/>
    <cellStyle name="20% - Accent6 4 2 3 5 2 2" xfId="54647" xr:uid="{00000000-0005-0000-0000-00002F650000}"/>
    <cellStyle name="20% - Accent6 4 2 3 5 3" xfId="29807" xr:uid="{00000000-0005-0000-0000-000030650000}"/>
    <cellStyle name="20% - Accent6 4 2 3 5 4" xfId="41488" xr:uid="{00000000-0005-0000-0000-000031650000}"/>
    <cellStyle name="20% - Accent6 4 2 3 6" xfId="13597" xr:uid="{00000000-0005-0000-0000-000032650000}"/>
    <cellStyle name="20% - Accent6 4 2 3 6 2" xfId="50935" xr:uid="{00000000-0005-0000-0000-000033650000}"/>
    <cellStyle name="20% - Accent6 4 2 3 7" xfId="26925" xr:uid="{00000000-0005-0000-0000-000034650000}"/>
    <cellStyle name="20% - Accent6 4 2 3 8" xfId="37774" xr:uid="{00000000-0005-0000-0000-000035650000}"/>
    <cellStyle name="20% - Accent6 4 2 4" xfId="855" xr:uid="{00000000-0005-0000-0000-000036650000}"/>
    <cellStyle name="20% - Accent6 4 2 4 2" xfId="2037" xr:uid="{00000000-0005-0000-0000-000037650000}"/>
    <cellStyle name="20% - Accent6 4 2 4 2 2" xfId="8111" xr:uid="{00000000-0005-0000-0000-000038650000}"/>
    <cellStyle name="20% - Accent6 4 2 4 2 2 2" xfId="12834" xr:uid="{00000000-0005-0000-0000-000039650000}"/>
    <cellStyle name="20% - Accent6 4 2 4 2 2 2 2" xfId="25993" xr:uid="{00000000-0005-0000-0000-00003A650000}"/>
    <cellStyle name="20% - Accent6 4 2 4 2 2 2 2 2" xfId="63331" xr:uid="{00000000-0005-0000-0000-00003B650000}"/>
    <cellStyle name="20% - Accent6 4 2 4 2 2 2 3" xfId="50172" xr:uid="{00000000-0005-0000-0000-00003C650000}"/>
    <cellStyle name="20% - Accent6 4 2 4 2 2 3" xfId="21270" xr:uid="{00000000-0005-0000-0000-00003D650000}"/>
    <cellStyle name="20% - Accent6 4 2 4 2 2 3 2" xfId="58608" xr:uid="{00000000-0005-0000-0000-00003E650000}"/>
    <cellStyle name="20% - Accent6 4 2 4 2 2 4" xfId="34289" xr:uid="{00000000-0005-0000-0000-00003F650000}"/>
    <cellStyle name="20% - Accent6 4 2 4 2 2 5" xfId="45449" xr:uid="{00000000-0005-0000-0000-000040650000}"/>
    <cellStyle name="20% - Accent6 4 2 4 2 3" xfId="10474" xr:uid="{00000000-0005-0000-0000-000041650000}"/>
    <cellStyle name="20% - Accent6 4 2 4 2 3 2" xfId="23633" xr:uid="{00000000-0005-0000-0000-000042650000}"/>
    <cellStyle name="20% - Accent6 4 2 4 2 3 2 2" xfId="60971" xr:uid="{00000000-0005-0000-0000-000043650000}"/>
    <cellStyle name="20% - Accent6 4 2 4 2 3 3" xfId="37001" xr:uid="{00000000-0005-0000-0000-000044650000}"/>
    <cellStyle name="20% - Accent6 4 2 4 2 3 4" xfId="47812" xr:uid="{00000000-0005-0000-0000-000045650000}"/>
    <cellStyle name="20% - Accent6 4 2 4 2 4" xfId="5751" xr:uid="{00000000-0005-0000-0000-000046650000}"/>
    <cellStyle name="20% - Accent6 4 2 4 2 4 2" xfId="18910" xr:uid="{00000000-0005-0000-0000-000047650000}"/>
    <cellStyle name="20% - Accent6 4 2 4 2 4 2 2" xfId="56248" xr:uid="{00000000-0005-0000-0000-000048650000}"/>
    <cellStyle name="20% - Accent6 4 2 4 2 4 3" xfId="31577" xr:uid="{00000000-0005-0000-0000-000049650000}"/>
    <cellStyle name="20% - Accent6 4 2 4 2 4 4" xfId="43089" xr:uid="{00000000-0005-0000-0000-00004A650000}"/>
    <cellStyle name="20% - Accent6 4 2 4 2 5" xfId="15198" xr:uid="{00000000-0005-0000-0000-00004B650000}"/>
    <cellStyle name="20% - Accent6 4 2 4 2 5 2" xfId="52536" xr:uid="{00000000-0005-0000-0000-00004C650000}"/>
    <cellStyle name="20% - Accent6 4 2 4 2 6" xfId="28695" xr:uid="{00000000-0005-0000-0000-00004D650000}"/>
    <cellStyle name="20% - Accent6 4 2 4 2 7" xfId="39375" xr:uid="{00000000-0005-0000-0000-00004E650000}"/>
    <cellStyle name="20% - Accent6 4 2 4 3" xfId="3386" xr:uid="{00000000-0005-0000-0000-00004F650000}"/>
    <cellStyle name="20% - Accent6 4 2 4 3 2" xfId="11654" xr:uid="{00000000-0005-0000-0000-000050650000}"/>
    <cellStyle name="20% - Accent6 4 2 4 3 2 2" xfId="24813" xr:uid="{00000000-0005-0000-0000-000051650000}"/>
    <cellStyle name="20% - Accent6 4 2 4 3 2 2 2" xfId="62151" xr:uid="{00000000-0005-0000-0000-000052650000}"/>
    <cellStyle name="20% - Accent6 4 2 4 3 2 3" xfId="48992" xr:uid="{00000000-0005-0000-0000-000053650000}"/>
    <cellStyle name="20% - Accent6 4 2 4 3 3" xfId="6931" xr:uid="{00000000-0005-0000-0000-000054650000}"/>
    <cellStyle name="20% - Accent6 4 2 4 3 3 2" xfId="20090" xr:uid="{00000000-0005-0000-0000-000055650000}"/>
    <cellStyle name="20% - Accent6 4 2 4 3 3 2 2" xfId="57428" xr:uid="{00000000-0005-0000-0000-000056650000}"/>
    <cellStyle name="20% - Accent6 4 2 4 3 3 3" xfId="44269" xr:uid="{00000000-0005-0000-0000-000057650000}"/>
    <cellStyle name="20% - Accent6 4 2 4 3 4" xfId="16547" xr:uid="{00000000-0005-0000-0000-000058650000}"/>
    <cellStyle name="20% - Accent6 4 2 4 3 4 2" xfId="53885" xr:uid="{00000000-0005-0000-0000-000059650000}"/>
    <cellStyle name="20% - Accent6 4 2 4 3 5" xfId="32940" xr:uid="{00000000-0005-0000-0000-00005A650000}"/>
    <cellStyle name="20% - Accent6 4 2 4 3 6" xfId="40724" xr:uid="{00000000-0005-0000-0000-00005B650000}"/>
    <cellStyle name="20% - Accent6 4 2 4 4" xfId="9294" xr:uid="{00000000-0005-0000-0000-00005C650000}"/>
    <cellStyle name="20% - Accent6 4 2 4 4 2" xfId="22453" xr:uid="{00000000-0005-0000-0000-00005D650000}"/>
    <cellStyle name="20% - Accent6 4 2 4 4 2 2" xfId="59791" xr:uid="{00000000-0005-0000-0000-00005E650000}"/>
    <cellStyle name="20% - Accent6 4 2 4 4 3" xfId="35652" xr:uid="{00000000-0005-0000-0000-00005F650000}"/>
    <cellStyle name="20% - Accent6 4 2 4 4 4" xfId="46632" xr:uid="{00000000-0005-0000-0000-000060650000}"/>
    <cellStyle name="20% - Accent6 4 2 4 5" xfId="4571" xr:uid="{00000000-0005-0000-0000-000061650000}"/>
    <cellStyle name="20% - Accent6 4 2 4 5 2" xfId="17730" xr:uid="{00000000-0005-0000-0000-000062650000}"/>
    <cellStyle name="20% - Accent6 4 2 4 5 2 2" xfId="55068" xr:uid="{00000000-0005-0000-0000-000063650000}"/>
    <cellStyle name="20% - Accent6 4 2 4 5 3" xfId="30228" xr:uid="{00000000-0005-0000-0000-000064650000}"/>
    <cellStyle name="20% - Accent6 4 2 4 5 4" xfId="41909" xr:uid="{00000000-0005-0000-0000-000065650000}"/>
    <cellStyle name="20% - Accent6 4 2 4 6" xfId="14018" xr:uid="{00000000-0005-0000-0000-000066650000}"/>
    <cellStyle name="20% - Accent6 4 2 4 6 2" xfId="51356" xr:uid="{00000000-0005-0000-0000-000067650000}"/>
    <cellStyle name="20% - Accent6 4 2 4 7" xfId="27346" xr:uid="{00000000-0005-0000-0000-000068650000}"/>
    <cellStyle name="20% - Accent6 4 2 4 8" xfId="38195" xr:uid="{00000000-0005-0000-0000-000069650000}"/>
    <cellStyle name="20% - Accent6 4 2 5" xfId="1024" xr:uid="{00000000-0005-0000-0000-00006A650000}"/>
    <cellStyle name="20% - Accent6 4 2 5 2" xfId="2206" xr:uid="{00000000-0005-0000-0000-00006B650000}"/>
    <cellStyle name="20% - Accent6 4 2 5 2 2" xfId="8280" xr:uid="{00000000-0005-0000-0000-00006C650000}"/>
    <cellStyle name="20% - Accent6 4 2 5 2 2 2" xfId="13003" xr:uid="{00000000-0005-0000-0000-00006D650000}"/>
    <cellStyle name="20% - Accent6 4 2 5 2 2 2 2" xfId="26162" xr:uid="{00000000-0005-0000-0000-00006E650000}"/>
    <cellStyle name="20% - Accent6 4 2 5 2 2 2 2 2" xfId="63500" xr:uid="{00000000-0005-0000-0000-00006F650000}"/>
    <cellStyle name="20% - Accent6 4 2 5 2 2 2 3" xfId="50341" xr:uid="{00000000-0005-0000-0000-000070650000}"/>
    <cellStyle name="20% - Accent6 4 2 5 2 2 3" xfId="21439" xr:uid="{00000000-0005-0000-0000-000071650000}"/>
    <cellStyle name="20% - Accent6 4 2 5 2 2 3 2" xfId="58777" xr:uid="{00000000-0005-0000-0000-000072650000}"/>
    <cellStyle name="20% - Accent6 4 2 5 2 2 4" xfId="34458" xr:uid="{00000000-0005-0000-0000-000073650000}"/>
    <cellStyle name="20% - Accent6 4 2 5 2 2 5" xfId="45618" xr:uid="{00000000-0005-0000-0000-000074650000}"/>
    <cellStyle name="20% - Accent6 4 2 5 2 3" xfId="10643" xr:uid="{00000000-0005-0000-0000-000075650000}"/>
    <cellStyle name="20% - Accent6 4 2 5 2 3 2" xfId="23802" xr:uid="{00000000-0005-0000-0000-000076650000}"/>
    <cellStyle name="20% - Accent6 4 2 5 2 3 2 2" xfId="61140" xr:uid="{00000000-0005-0000-0000-000077650000}"/>
    <cellStyle name="20% - Accent6 4 2 5 2 3 3" xfId="37170" xr:uid="{00000000-0005-0000-0000-000078650000}"/>
    <cellStyle name="20% - Accent6 4 2 5 2 3 4" xfId="47981" xr:uid="{00000000-0005-0000-0000-000079650000}"/>
    <cellStyle name="20% - Accent6 4 2 5 2 4" xfId="5920" xr:uid="{00000000-0005-0000-0000-00007A650000}"/>
    <cellStyle name="20% - Accent6 4 2 5 2 4 2" xfId="19079" xr:uid="{00000000-0005-0000-0000-00007B650000}"/>
    <cellStyle name="20% - Accent6 4 2 5 2 4 2 2" xfId="56417" xr:uid="{00000000-0005-0000-0000-00007C650000}"/>
    <cellStyle name="20% - Accent6 4 2 5 2 4 3" xfId="31746" xr:uid="{00000000-0005-0000-0000-00007D650000}"/>
    <cellStyle name="20% - Accent6 4 2 5 2 4 4" xfId="43258" xr:uid="{00000000-0005-0000-0000-00007E650000}"/>
    <cellStyle name="20% - Accent6 4 2 5 2 5" xfId="15367" xr:uid="{00000000-0005-0000-0000-00007F650000}"/>
    <cellStyle name="20% - Accent6 4 2 5 2 5 2" xfId="52705" xr:uid="{00000000-0005-0000-0000-000080650000}"/>
    <cellStyle name="20% - Accent6 4 2 5 2 6" xfId="28864" xr:uid="{00000000-0005-0000-0000-000081650000}"/>
    <cellStyle name="20% - Accent6 4 2 5 2 7" xfId="39544" xr:uid="{00000000-0005-0000-0000-000082650000}"/>
    <cellStyle name="20% - Accent6 4 2 5 3" xfId="3555" xr:uid="{00000000-0005-0000-0000-000083650000}"/>
    <cellStyle name="20% - Accent6 4 2 5 3 2" xfId="11823" xr:uid="{00000000-0005-0000-0000-000084650000}"/>
    <cellStyle name="20% - Accent6 4 2 5 3 2 2" xfId="24982" xr:uid="{00000000-0005-0000-0000-000085650000}"/>
    <cellStyle name="20% - Accent6 4 2 5 3 2 2 2" xfId="62320" xr:uid="{00000000-0005-0000-0000-000086650000}"/>
    <cellStyle name="20% - Accent6 4 2 5 3 2 3" xfId="49161" xr:uid="{00000000-0005-0000-0000-000087650000}"/>
    <cellStyle name="20% - Accent6 4 2 5 3 3" xfId="7100" xr:uid="{00000000-0005-0000-0000-000088650000}"/>
    <cellStyle name="20% - Accent6 4 2 5 3 3 2" xfId="20259" xr:uid="{00000000-0005-0000-0000-000089650000}"/>
    <cellStyle name="20% - Accent6 4 2 5 3 3 2 2" xfId="57597" xr:uid="{00000000-0005-0000-0000-00008A650000}"/>
    <cellStyle name="20% - Accent6 4 2 5 3 3 3" xfId="44438" xr:uid="{00000000-0005-0000-0000-00008B650000}"/>
    <cellStyle name="20% - Accent6 4 2 5 3 4" xfId="16716" xr:uid="{00000000-0005-0000-0000-00008C650000}"/>
    <cellStyle name="20% - Accent6 4 2 5 3 4 2" xfId="54054" xr:uid="{00000000-0005-0000-0000-00008D650000}"/>
    <cellStyle name="20% - Accent6 4 2 5 3 5" xfId="33109" xr:uid="{00000000-0005-0000-0000-00008E650000}"/>
    <cellStyle name="20% - Accent6 4 2 5 3 6" xfId="40893" xr:uid="{00000000-0005-0000-0000-00008F650000}"/>
    <cellStyle name="20% - Accent6 4 2 5 4" xfId="9463" xr:uid="{00000000-0005-0000-0000-000090650000}"/>
    <cellStyle name="20% - Accent6 4 2 5 4 2" xfId="22622" xr:uid="{00000000-0005-0000-0000-000091650000}"/>
    <cellStyle name="20% - Accent6 4 2 5 4 2 2" xfId="59960" xr:uid="{00000000-0005-0000-0000-000092650000}"/>
    <cellStyle name="20% - Accent6 4 2 5 4 3" xfId="35821" xr:uid="{00000000-0005-0000-0000-000093650000}"/>
    <cellStyle name="20% - Accent6 4 2 5 4 4" xfId="46801" xr:uid="{00000000-0005-0000-0000-000094650000}"/>
    <cellStyle name="20% - Accent6 4 2 5 5" xfId="4740" xr:uid="{00000000-0005-0000-0000-000095650000}"/>
    <cellStyle name="20% - Accent6 4 2 5 5 2" xfId="17899" xr:uid="{00000000-0005-0000-0000-000096650000}"/>
    <cellStyle name="20% - Accent6 4 2 5 5 2 2" xfId="55237" xr:uid="{00000000-0005-0000-0000-000097650000}"/>
    <cellStyle name="20% - Accent6 4 2 5 5 3" xfId="30397" xr:uid="{00000000-0005-0000-0000-000098650000}"/>
    <cellStyle name="20% - Accent6 4 2 5 5 4" xfId="42078" xr:uid="{00000000-0005-0000-0000-000099650000}"/>
    <cellStyle name="20% - Accent6 4 2 5 6" xfId="14187" xr:uid="{00000000-0005-0000-0000-00009A650000}"/>
    <cellStyle name="20% - Accent6 4 2 5 6 2" xfId="51525" xr:uid="{00000000-0005-0000-0000-00009B650000}"/>
    <cellStyle name="20% - Accent6 4 2 5 7" xfId="27515" xr:uid="{00000000-0005-0000-0000-00009C650000}"/>
    <cellStyle name="20% - Accent6 4 2 5 8" xfId="38364" xr:uid="{00000000-0005-0000-0000-00009D650000}"/>
    <cellStyle name="20% - Accent6 4 2 6" xfId="1195" xr:uid="{00000000-0005-0000-0000-00009E650000}"/>
    <cellStyle name="20% - Accent6 4 2 6 2" xfId="2375" xr:uid="{00000000-0005-0000-0000-00009F650000}"/>
    <cellStyle name="20% - Accent6 4 2 6 2 2" xfId="8449" xr:uid="{00000000-0005-0000-0000-0000A0650000}"/>
    <cellStyle name="20% - Accent6 4 2 6 2 2 2" xfId="13172" xr:uid="{00000000-0005-0000-0000-0000A1650000}"/>
    <cellStyle name="20% - Accent6 4 2 6 2 2 2 2" xfId="26331" xr:uid="{00000000-0005-0000-0000-0000A2650000}"/>
    <cellStyle name="20% - Accent6 4 2 6 2 2 2 2 2" xfId="63669" xr:uid="{00000000-0005-0000-0000-0000A3650000}"/>
    <cellStyle name="20% - Accent6 4 2 6 2 2 2 3" xfId="50510" xr:uid="{00000000-0005-0000-0000-0000A4650000}"/>
    <cellStyle name="20% - Accent6 4 2 6 2 2 3" xfId="21608" xr:uid="{00000000-0005-0000-0000-0000A5650000}"/>
    <cellStyle name="20% - Accent6 4 2 6 2 2 3 2" xfId="58946" xr:uid="{00000000-0005-0000-0000-0000A6650000}"/>
    <cellStyle name="20% - Accent6 4 2 6 2 2 4" xfId="34627" xr:uid="{00000000-0005-0000-0000-0000A7650000}"/>
    <cellStyle name="20% - Accent6 4 2 6 2 2 5" xfId="45787" xr:uid="{00000000-0005-0000-0000-0000A8650000}"/>
    <cellStyle name="20% - Accent6 4 2 6 2 3" xfId="10812" xr:uid="{00000000-0005-0000-0000-0000A9650000}"/>
    <cellStyle name="20% - Accent6 4 2 6 2 3 2" xfId="23971" xr:uid="{00000000-0005-0000-0000-0000AA650000}"/>
    <cellStyle name="20% - Accent6 4 2 6 2 3 2 2" xfId="61309" xr:uid="{00000000-0005-0000-0000-0000AB650000}"/>
    <cellStyle name="20% - Accent6 4 2 6 2 3 3" xfId="37339" xr:uid="{00000000-0005-0000-0000-0000AC650000}"/>
    <cellStyle name="20% - Accent6 4 2 6 2 3 4" xfId="48150" xr:uid="{00000000-0005-0000-0000-0000AD650000}"/>
    <cellStyle name="20% - Accent6 4 2 6 2 4" xfId="6089" xr:uid="{00000000-0005-0000-0000-0000AE650000}"/>
    <cellStyle name="20% - Accent6 4 2 6 2 4 2" xfId="19248" xr:uid="{00000000-0005-0000-0000-0000AF650000}"/>
    <cellStyle name="20% - Accent6 4 2 6 2 4 2 2" xfId="56586" xr:uid="{00000000-0005-0000-0000-0000B0650000}"/>
    <cellStyle name="20% - Accent6 4 2 6 2 4 3" xfId="31915" xr:uid="{00000000-0005-0000-0000-0000B1650000}"/>
    <cellStyle name="20% - Accent6 4 2 6 2 4 4" xfId="43427" xr:uid="{00000000-0005-0000-0000-0000B2650000}"/>
    <cellStyle name="20% - Accent6 4 2 6 2 5" xfId="15536" xr:uid="{00000000-0005-0000-0000-0000B3650000}"/>
    <cellStyle name="20% - Accent6 4 2 6 2 5 2" xfId="52874" xr:uid="{00000000-0005-0000-0000-0000B4650000}"/>
    <cellStyle name="20% - Accent6 4 2 6 2 6" xfId="29033" xr:uid="{00000000-0005-0000-0000-0000B5650000}"/>
    <cellStyle name="20% - Accent6 4 2 6 2 7" xfId="39713" xr:uid="{00000000-0005-0000-0000-0000B6650000}"/>
    <cellStyle name="20% - Accent6 4 2 6 3" xfId="3724" xr:uid="{00000000-0005-0000-0000-0000B7650000}"/>
    <cellStyle name="20% - Accent6 4 2 6 3 2" xfId="11992" xr:uid="{00000000-0005-0000-0000-0000B8650000}"/>
    <cellStyle name="20% - Accent6 4 2 6 3 2 2" xfId="25151" xr:uid="{00000000-0005-0000-0000-0000B9650000}"/>
    <cellStyle name="20% - Accent6 4 2 6 3 2 2 2" xfId="62489" xr:uid="{00000000-0005-0000-0000-0000BA650000}"/>
    <cellStyle name="20% - Accent6 4 2 6 3 2 3" xfId="49330" xr:uid="{00000000-0005-0000-0000-0000BB650000}"/>
    <cellStyle name="20% - Accent6 4 2 6 3 3" xfId="7269" xr:uid="{00000000-0005-0000-0000-0000BC650000}"/>
    <cellStyle name="20% - Accent6 4 2 6 3 3 2" xfId="20428" xr:uid="{00000000-0005-0000-0000-0000BD650000}"/>
    <cellStyle name="20% - Accent6 4 2 6 3 3 2 2" xfId="57766" xr:uid="{00000000-0005-0000-0000-0000BE650000}"/>
    <cellStyle name="20% - Accent6 4 2 6 3 3 3" xfId="44607" xr:uid="{00000000-0005-0000-0000-0000BF650000}"/>
    <cellStyle name="20% - Accent6 4 2 6 3 4" xfId="16885" xr:uid="{00000000-0005-0000-0000-0000C0650000}"/>
    <cellStyle name="20% - Accent6 4 2 6 3 4 2" xfId="54223" xr:uid="{00000000-0005-0000-0000-0000C1650000}"/>
    <cellStyle name="20% - Accent6 4 2 6 3 5" xfId="33278" xr:uid="{00000000-0005-0000-0000-0000C2650000}"/>
    <cellStyle name="20% - Accent6 4 2 6 3 6" xfId="41062" xr:uid="{00000000-0005-0000-0000-0000C3650000}"/>
    <cellStyle name="20% - Accent6 4 2 6 4" xfId="9632" xr:uid="{00000000-0005-0000-0000-0000C4650000}"/>
    <cellStyle name="20% - Accent6 4 2 6 4 2" xfId="22791" xr:uid="{00000000-0005-0000-0000-0000C5650000}"/>
    <cellStyle name="20% - Accent6 4 2 6 4 2 2" xfId="60129" xr:uid="{00000000-0005-0000-0000-0000C6650000}"/>
    <cellStyle name="20% - Accent6 4 2 6 4 3" xfId="35990" xr:uid="{00000000-0005-0000-0000-0000C7650000}"/>
    <cellStyle name="20% - Accent6 4 2 6 4 4" xfId="46970" xr:uid="{00000000-0005-0000-0000-0000C8650000}"/>
    <cellStyle name="20% - Accent6 4 2 6 5" xfId="4909" xr:uid="{00000000-0005-0000-0000-0000C9650000}"/>
    <cellStyle name="20% - Accent6 4 2 6 5 2" xfId="18068" xr:uid="{00000000-0005-0000-0000-0000CA650000}"/>
    <cellStyle name="20% - Accent6 4 2 6 5 2 2" xfId="55406" xr:uid="{00000000-0005-0000-0000-0000CB650000}"/>
    <cellStyle name="20% - Accent6 4 2 6 5 3" xfId="30566" xr:uid="{00000000-0005-0000-0000-0000CC650000}"/>
    <cellStyle name="20% - Accent6 4 2 6 5 4" xfId="42247" xr:uid="{00000000-0005-0000-0000-0000CD650000}"/>
    <cellStyle name="20% - Accent6 4 2 6 6" xfId="14356" xr:uid="{00000000-0005-0000-0000-0000CE650000}"/>
    <cellStyle name="20% - Accent6 4 2 6 6 2" xfId="51694" xr:uid="{00000000-0005-0000-0000-0000CF650000}"/>
    <cellStyle name="20% - Accent6 4 2 6 7" xfId="27684" xr:uid="{00000000-0005-0000-0000-0000D0650000}"/>
    <cellStyle name="20% - Accent6 4 2 6 8" xfId="38533" xr:uid="{00000000-0005-0000-0000-0000D1650000}"/>
    <cellStyle name="20% - Accent6 4 2 7" xfId="1419" xr:uid="{00000000-0005-0000-0000-0000D2650000}"/>
    <cellStyle name="20% - Accent6 4 2 7 2" xfId="2768" xr:uid="{00000000-0005-0000-0000-0000D3650000}"/>
    <cellStyle name="20% - Accent6 4 2 7 2 2" xfId="12216" xr:uid="{00000000-0005-0000-0000-0000D4650000}"/>
    <cellStyle name="20% - Accent6 4 2 7 2 2 2" xfId="25375" xr:uid="{00000000-0005-0000-0000-0000D5650000}"/>
    <cellStyle name="20% - Accent6 4 2 7 2 2 2 2" xfId="62713" xr:uid="{00000000-0005-0000-0000-0000D6650000}"/>
    <cellStyle name="20% - Accent6 4 2 7 2 2 3" xfId="33671" xr:uid="{00000000-0005-0000-0000-0000D7650000}"/>
    <cellStyle name="20% - Accent6 4 2 7 2 2 4" xfId="49554" xr:uid="{00000000-0005-0000-0000-0000D8650000}"/>
    <cellStyle name="20% - Accent6 4 2 7 2 3" xfId="7493" xr:uid="{00000000-0005-0000-0000-0000D9650000}"/>
    <cellStyle name="20% - Accent6 4 2 7 2 3 2" xfId="20652" xr:uid="{00000000-0005-0000-0000-0000DA650000}"/>
    <cellStyle name="20% - Accent6 4 2 7 2 3 2 2" xfId="57990" xr:uid="{00000000-0005-0000-0000-0000DB650000}"/>
    <cellStyle name="20% - Accent6 4 2 7 2 3 3" xfId="36383" xr:uid="{00000000-0005-0000-0000-0000DC650000}"/>
    <cellStyle name="20% - Accent6 4 2 7 2 3 4" xfId="44831" xr:uid="{00000000-0005-0000-0000-0000DD650000}"/>
    <cellStyle name="20% - Accent6 4 2 7 2 4" xfId="15929" xr:uid="{00000000-0005-0000-0000-0000DE650000}"/>
    <cellStyle name="20% - Accent6 4 2 7 2 4 2" xfId="30959" xr:uid="{00000000-0005-0000-0000-0000DF650000}"/>
    <cellStyle name="20% - Accent6 4 2 7 2 4 3" xfId="53267" xr:uid="{00000000-0005-0000-0000-0000E0650000}"/>
    <cellStyle name="20% - Accent6 4 2 7 2 5" xfId="28077" xr:uid="{00000000-0005-0000-0000-0000E1650000}"/>
    <cellStyle name="20% - Accent6 4 2 7 2 6" xfId="40106" xr:uid="{00000000-0005-0000-0000-0000E2650000}"/>
    <cellStyle name="20% - Accent6 4 2 7 3" xfId="9856" xr:uid="{00000000-0005-0000-0000-0000E3650000}"/>
    <cellStyle name="20% - Accent6 4 2 7 3 2" xfId="23015" xr:uid="{00000000-0005-0000-0000-0000E4650000}"/>
    <cellStyle name="20% - Accent6 4 2 7 3 2 2" xfId="60353" xr:uid="{00000000-0005-0000-0000-0000E5650000}"/>
    <cellStyle name="20% - Accent6 4 2 7 3 3" xfId="32322" xr:uid="{00000000-0005-0000-0000-0000E6650000}"/>
    <cellStyle name="20% - Accent6 4 2 7 3 4" xfId="47194" xr:uid="{00000000-0005-0000-0000-0000E7650000}"/>
    <cellStyle name="20% - Accent6 4 2 7 4" xfId="5133" xr:uid="{00000000-0005-0000-0000-0000E8650000}"/>
    <cellStyle name="20% - Accent6 4 2 7 4 2" xfId="18292" xr:uid="{00000000-0005-0000-0000-0000E9650000}"/>
    <cellStyle name="20% - Accent6 4 2 7 4 2 2" xfId="55630" xr:uid="{00000000-0005-0000-0000-0000EA650000}"/>
    <cellStyle name="20% - Accent6 4 2 7 4 3" xfId="35034" xr:uid="{00000000-0005-0000-0000-0000EB650000}"/>
    <cellStyle name="20% - Accent6 4 2 7 4 4" xfId="42471" xr:uid="{00000000-0005-0000-0000-0000EC650000}"/>
    <cellStyle name="20% - Accent6 4 2 7 5" xfId="14580" xr:uid="{00000000-0005-0000-0000-0000ED650000}"/>
    <cellStyle name="20% - Accent6 4 2 7 5 2" xfId="29610" xr:uid="{00000000-0005-0000-0000-0000EE650000}"/>
    <cellStyle name="20% - Accent6 4 2 7 5 3" xfId="51918" xr:uid="{00000000-0005-0000-0000-0000EF650000}"/>
    <cellStyle name="20% - Accent6 4 2 7 6" xfId="26728" xr:uid="{00000000-0005-0000-0000-0000F0650000}"/>
    <cellStyle name="20% - Accent6 4 2 7 7" xfId="38757" xr:uid="{00000000-0005-0000-0000-0000F1650000}"/>
    <cellStyle name="20% - Accent6 4 2 8" xfId="2544" xr:uid="{00000000-0005-0000-0000-0000F2650000}"/>
    <cellStyle name="20% - Accent6 4 2 8 2" xfId="11036" xr:uid="{00000000-0005-0000-0000-0000F3650000}"/>
    <cellStyle name="20% - Accent6 4 2 8 2 2" xfId="24195" xr:uid="{00000000-0005-0000-0000-0000F4650000}"/>
    <cellStyle name="20% - Accent6 4 2 8 2 2 2" xfId="61533" xr:uid="{00000000-0005-0000-0000-0000F5650000}"/>
    <cellStyle name="20% - Accent6 4 2 8 2 3" xfId="33447" xr:uid="{00000000-0005-0000-0000-0000F6650000}"/>
    <cellStyle name="20% - Accent6 4 2 8 2 4" xfId="48374" xr:uid="{00000000-0005-0000-0000-0000F7650000}"/>
    <cellStyle name="20% - Accent6 4 2 8 3" xfId="6313" xr:uid="{00000000-0005-0000-0000-0000F8650000}"/>
    <cellStyle name="20% - Accent6 4 2 8 3 2" xfId="19472" xr:uid="{00000000-0005-0000-0000-0000F9650000}"/>
    <cellStyle name="20% - Accent6 4 2 8 3 2 2" xfId="56810" xr:uid="{00000000-0005-0000-0000-0000FA650000}"/>
    <cellStyle name="20% - Accent6 4 2 8 3 3" xfId="36159" xr:uid="{00000000-0005-0000-0000-0000FB650000}"/>
    <cellStyle name="20% - Accent6 4 2 8 3 4" xfId="43651" xr:uid="{00000000-0005-0000-0000-0000FC650000}"/>
    <cellStyle name="20% - Accent6 4 2 8 4" xfId="15705" xr:uid="{00000000-0005-0000-0000-0000FD650000}"/>
    <cellStyle name="20% - Accent6 4 2 8 4 2" xfId="30735" xr:uid="{00000000-0005-0000-0000-0000FE650000}"/>
    <cellStyle name="20% - Accent6 4 2 8 4 3" xfId="53043" xr:uid="{00000000-0005-0000-0000-0000FF650000}"/>
    <cellStyle name="20% - Accent6 4 2 8 5" xfId="27853" xr:uid="{00000000-0005-0000-0000-000000660000}"/>
    <cellStyle name="20% - Accent6 4 2 8 6" xfId="39882" xr:uid="{00000000-0005-0000-0000-000001660000}"/>
    <cellStyle name="20% - Accent6 4 2 9" xfId="8676" xr:uid="{00000000-0005-0000-0000-000002660000}"/>
    <cellStyle name="20% - Accent6 4 2 9 2" xfId="21835" xr:uid="{00000000-0005-0000-0000-000003660000}"/>
    <cellStyle name="20% - Accent6 4 2 9 2 2" xfId="59173" xr:uid="{00000000-0005-0000-0000-000004660000}"/>
    <cellStyle name="20% - Accent6 4 2 9 3" xfId="29386" xr:uid="{00000000-0005-0000-0000-000005660000}"/>
    <cellStyle name="20% - Accent6 4 2 9 4" xfId="46014" xr:uid="{00000000-0005-0000-0000-000006660000}"/>
    <cellStyle name="20% - Accent6 4 3" xfId="546" xr:uid="{00000000-0005-0000-0000-000007660000}"/>
    <cellStyle name="20% - Accent6 4 3 2" xfId="1728" xr:uid="{00000000-0005-0000-0000-000008660000}"/>
    <cellStyle name="20% - Accent6 4 3 2 2" xfId="7802" xr:uid="{00000000-0005-0000-0000-000009660000}"/>
    <cellStyle name="20% - Accent6 4 3 2 2 2" xfId="12525" xr:uid="{00000000-0005-0000-0000-00000A660000}"/>
    <cellStyle name="20% - Accent6 4 3 2 2 2 2" xfId="25684" xr:uid="{00000000-0005-0000-0000-00000B660000}"/>
    <cellStyle name="20% - Accent6 4 3 2 2 2 2 2" xfId="63022" xr:uid="{00000000-0005-0000-0000-00000C660000}"/>
    <cellStyle name="20% - Accent6 4 3 2 2 2 3" xfId="49863" xr:uid="{00000000-0005-0000-0000-00000D660000}"/>
    <cellStyle name="20% - Accent6 4 3 2 2 3" xfId="20961" xr:uid="{00000000-0005-0000-0000-00000E660000}"/>
    <cellStyle name="20% - Accent6 4 3 2 2 3 2" xfId="58299" xr:uid="{00000000-0005-0000-0000-00000F660000}"/>
    <cellStyle name="20% - Accent6 4 3 2 2 4" xfId="33980" xr:uid="{00000000-0005-0000-0000-000010660000}"/>
    <cellStyle name="20% - Accent6 4 3 2 2 5" xfId="45140" xr:uid="{00000000-0005-0000-0000-000011660000}"/>
    <cellStyle name="20% - Accent6 4 3 2 3" xfId="10165" xr:uid="{00000000-0005-0000-0000-000012660000}"/>
    <cellStyle name="20% - Accent6 4 3 2 3 2" xfId="23324" xr:uid="{00000000-0005-0000-0000-000013660000}"/>
    <cellStyle name="20% - Accent6 4 3 2 3 2 2" xfId="60662" xr:uid="{00000000-0005-0000-0000-000014660000}"/>
    <cellStyle name="20% - Accent6 4 3 2 3 3" xfId="36692" xr:uid="{00000000-0005-0000-0000-000015660000}"/>
    <cellStyle name="20% - Accent6 4 3 2 3 4" xfId="47503" xr:uid="{00000000-0005-0000-0000-000016660000}"/>
    <cellStyle name="20% - Accent6 4 3 2 4" xfId="5442" xr:uid="{00000000-0005-0000-0000-000017660000}"/>
    <cellStyle name="20% - Accent6 4 3 2 4 2" xfId="18601" xr:uid="{00000000-0005-0000-0000-000018660000}"/>
    <cellStyle name="20% - Accent6 4 3 2 4 2 2" xfId="55939" xr:uid="{00000000-0005-0000-0000-000019660000}"/>
    <cellStyle name="20% - Accent6 4 3 2 4 3" xfId="31268" xr:uid="{00000000-0005-0000-0000-00001A660000}"/>
    <cellStyle name="20% - Accent6 4 3 2 4 4" xfId="42780" xr:uid="{00000000-0005-0000-0000-00001B660000}"/>
    <cellStyle name="20% - Accent6 4 3 2 5" xfId="14889" xr:uid="{00000000-0005-0000-0000-00001C660000}"/>
    <cellStyle name="20% - Accent6 4 3 2 5 2" xfId="52227" xr:uid="{00000000-0005-0000-0000-00001D660000}"/>
    <cellStyle name="20% - Accent6 4 3 2 6" xfId="28386" xr:uid="{00000000-0005-0000-0000-00001E660000}"/>
    <cellStyle name="20% - Accent6 4 3 2 7" xfId="39066" xr:uid="{00000000-0005-0000-0000-00001F660000}"/>
    <cellStyle name="20% - Accent6 4 3 3" xfId="3077" xr:uid="{00000000-0005-0000-0000-000020660000}"/>
    <cellStyle name="20% - Accent6 4 3 3 2" xfId="11345" xr:uid="{00000000-0005-0000-0000-000021660000}"/>
    <cellStyle name="20% - Accent6 4 3 3 2 2" xfId="24504" xr:uid="{00000000-0005-0000-0000-000022660000}"/>
    <cellStyle name="20% - Accent6 4 3 3 2 2 2" xfId="61842" xr:uid="{00000000-0005-0000-0000-000023660000}"/>
    <cellStyle name="20% - Accent6 4 3 3 2 3" xfId="48683" xr:uid="{00000000-0005-0000-0000-000024660000}"/>
    <cellStyle name="20% - Accent6 4 3 3 3" xfId="6622" xr:uid="{00000000-0005-0000-0000-000025660000}"/>
    <cellStyle name="20% - Accent6 4 3 3 3 2" xfId="19781" xr:uid="{00000000-0005-0000-0000-000026660000}"/>
    <cellStyle name="20% - Accent6 4 3 3 3 2 2" xfId="57119" xr:uid="{00000000-0005-0000-0000-000027660000}"/>
    <cellStyle name="20% - Accent6 4 3 3 3 3" xfId="43960" xr:uid="{00000000-0005-0000-0000-000028660000}"/>
    <cellStyle name="20% - Accent6 4 3 3 4" xfId="16238" xr:uid="{00000000-0005-0000-0000-000029660000}"/>
    <cellStyle name="20% - Accent6 4 3 3 4 2" xfId="53576" xr:uid="{00000000-0005-0000-0000-00002A660000}"/>
    <cellStyle name="20% - Accent6 4 3 3 5" xfId="32631" xr:uid="{00000000-0005-0000-0000-00002B660000}"/>
    <cellStyle name="20% - Accent6 4 3 3 6" xfId="40415" xr:uid="{00000000-0005-0000-0000-00002C660000}"/>
    <cellStyle name="20% - Accent6 4 3 4" xfId="8985" xr:uid="{00000000-0005-0000-0000-00002D660000}"/>
    <cellStyle name="20% - Accent6 4 3 4 2" xfId="22144" xr:uid="{00000000-0005-0000-0000-00002E660000}"/>
    <cellStyle name="20% - Accent6 4 3 4 2 2" xfId="59482" xr:uid="{00000000-0005-0000-0000-00002F660000}"/>
    <cellStyle name="20% - Accent6 4 3 4 3" xfId="35343" xr:uid="{00000000-0005-0000-0000-000030660000}"/>
    <cellStyle name="20% - Accent6 4 3 4 4" xfId="46323" xr:uid="{00000000-0005-0000-0000-000031660000}"/>
    <cellStyle name="20% - Accent6 4 3 5" xfId="4262" xr:uid="{00000000-0005-0000-0000-000032660000}"/>
    <cellStyle name="20% - Accent6 4 3 5 2" xfId="17421" xr:uid="{00000000-0005-0000-0000-000033660000}"/>
    <cellStyle name="20% - Accent6 4 3 5 2 2" xfId="54759" xr:uid="{00000000-0005-0000-0000-000034660000}"/>
    <cellStyle name="20% - Accent6 4 3 5 3" xfId="29919" xr:uid="{00000000-0005-0000-0000-000035660000}"/>
    <cellStyle name="20% - Accent6 4 3 5 4" xfId="41600" xr:uid="{00000000-0005-0000-0000-000036660000}"/>
    <cellStyle name="20% - Accent6 4 3 6" xfId="13709" xr:uid="{00000000-0005-0000-0000-000037660000}"/>
    <cellStyle name="20% - Accent6 4 3 6 2" xfId="51047" xr:uid="{00000000-0005-0000-0000-000038660000}"/>
    <cellStyle name="20% - Accent6 4 3 7" xfId="27037" xr:uid="{00000000-0005-0000-0000-000039660000}"/>
    <cellStyle name="20% - Accent6 4 3 8" xfId="37886" xr:uid="{00000000-0005-0000-0000-00003A660000}"/>
    <cellStyle name="20% - Accent6 4 4" xfId="349" xr:uid="{00000000-0005-0000-0000-00003B660000}"/>
    <cellStyle name="20% - Accent6 4 4 2" xfId="1531" xr:uid="{00000000-0005-0000-0000-00003C660000}"/>
    <cellStyle name="20% - Accent6 4 4 2 2" xfId="7605" xr:uid="{00000000-0005-0000-0000-00003D660000}"/>
    <cellStyle name="20% - Accent6 4 4 2 2 2" xfId="12328" xr:uid="{00000000-0005-0000-0000-00003E660000}"/>
    <cellStyle name="20% - Accent6 4 4 2 2 2 2" xfId="25487" xr:uid="{00000000-0005-0000-0000-00003F660000}"/>
    <cellStyle name="20% - Accent6 4 4 2 2 2 2 2" xfId="62825" xr:uid="{00000000-0005-0000-0000-000040660000}"/>
    <cellStyle name="20% - Accent6 4 4 2 2 2 3" xfId="49666" xr:uid="{00000000-0005-0000-0000-000041660000}"/>
    <cellStyle name="20% - Accent6 4 4 2 2 3" xfId="20764" xr:uid="{00000000-0005-0000-0000-000042660000}"/>
    <cellStyle name="20% - Accent6 4 4 2 2 3 2" xfId="58102" xr:uid="{00000000-0005-0000-0000-000043660000}"/>
    <cellStyle name="20% - Accent6 4 4 2 2 4" xfId="33783" xr:uid="{00000000-0005-0000-0000-000044660000}"/>
    <cellStyle name="20% - Accent6 4 4 2 2 5" xfId="44943" xr:uid="{00000000-0005-0000-0000-000045660000}"/>
    <cellStyle name="20% - Accent6 4 4 2 3" xfId="9968" xr:uid="{00000000-0005-0000-0000-000046660000}"/>
    <cellStyle name="20% - Accent6 4 4 2 3 2" xfId="23127" xr:uid="{00000000-0005-0000-0000-000047660000}"/>
    <cellStyle name="20% - Accent6 4 4 2 3 2 2" xfId="60465" xr:uid="{00000000-0005-0000-0000-000048660000}"/>
    <cellStyle name="20% - Accent6 4 4 2 3 3" xfId="36495" xr:uid="{00000000-0005-0000-0000-000049660000}"/>
    <cellStyle name="20% - Accent6 4 4 2 3 4" xfId="47306" xr:uid="{00000000-0005-0000-0000-00004A660000}"/>
    <cellStyle name="20% - Accent6 4 4 2 4" xfId="5245" xr:uid="{00000000-0005-0000-0000-00004B660000}"/>
    <cellStyle name="20% - Accent6 4 4 2 4 2" xfId="18404" xr:uid="{00000000-0005-0000-0000-00004C660000}"/>
    <cellStyle name="20% - Accent6 4 4 2 4 2 2" xfId="55742" xr:uid="{00000000-0005-0000-0000-00004D660000}"/>
    <cellStyle name="20% - Accent6 4 4 2 4 3" xfId="31071" xr:uid="{00000000-0005-0000-0000-00004E660000}"/>
    <cellStyle name="20% - Accent6 4 4 2 4 4" xfId="42583" xr:uid="{00000000-0005-0000-0000-00004F660000}"/>
    <cellStyle name="20% - Accent6 4 4 2 5" xfId="14692" xr:uid="{00000000-0005-0000-0000-000050660000}"/>
    <cellStyle name="20% - Accent6 4 4 2 5 2" xfId="52030" xr:uid="{00000000-0005-0000-0000-000051660000}"/>
    <cellStyle name="20% - Accent6 4 4 2 6" xfId="28189" xr:uid="{00000000-0005-0000-0000-000052660000}"/>
    <cellStyle name="20% - Accent6 4 4 2 7" xfId="38869" xr:uid="{00000000-0005-0000-0000-000053660000}"/>
    <cellStyle name="20% - Accent6 4 4 3" xfId="2880" xr:uid="{00000000-0005-0000-0000-000054660000}"/>
    <cellStyle name="20% - Accent6 4 4 3 2" xfId="11148" xr:uid="{00000000-0005-0000-0000-000055660000}"/>
    <cellStyle name="20% - Accent6 4 4 3 2 2" xfId="24307" xr:uid="{00000000-0005-0000-0000-000056660000}"/>
    <cellStyle name="20% - Accent6 4 4 3 2 2 2" xfId="61645" xr:uid="{00000000-0005-0000-0000-000057660000}"/>
    <cellStyle name="20% - Accent6 4 4 3 2 3" xfId="48486" xr:uid="{00000000-0005-0000-0000-000058660000}"/>
    <cellStyle name="20% - Accent6 4 4 3 3" xfId="6425" xr:uid="{00000000-0005-0000-0000-000059660000}"/>
    <cellStyle name="20% - Accent6 4 4 3 3 2" xfId="19584" xr:uid="{00000000-0005-0000-0000-00005A660000}"/>
    <cellStyle name="20% - Accent6 4 4 3 3 2 2" xfId="56922" xr:uid="{00000000-0005-0000-0000-00005B660000}"/>
    <cellStyle name="20% - Accent6 4 4 3 3 3" xfId="43763" xr:uid="{00000000-0005-0000-0000-00005C660000}"/>
    <cellStyle name="20% - Accent6 4 4 3 4" xfId="16041" xr:uid="{00000000-0005-0000-0000-00005D660000}"/>
    <cellStyle name="20% - Accent6 4 4 3 4 2" xfId="53379" xr:uid="{00000000-0005-0000-0000-00005E660000}"/>
    <cellStyle name="20% - Accent6 4 4 3 5" xfId="32434" xr:uid="{00000000-0005-0000-0000-00005F660000}"/>
    <cellStyle name="20% - Accent6 4 4 3 6" xfId="40218" xr:uid="{00000000-0005-0000-0000-000060660000}"/>
    <cellStyle name="20% - Accent6 4 4 4" xfId="8788" xr:uid="{00000000-0005-0000-0000-000061660000}"/>
    <cellStyle name="20% - Accent6 4 4 4 2" xfId="21947" xr:uid="{00000000-0005-0000-0000-000062660000}"/>
    <cellStyle name="20% - Accent6 4 4 4 2 2" xfId="59285" xr:uid="{00000000-0005-0000-0000-000063660000}"/>
    <cellStyle name="20% - Accent6 4 4 4 3" xfId="35146" xr:uid="{00000000-0005-0000-0000-000064660000}"/>
    <cellStyle name="20% - Accent6 4 4 4 4" xfId="46126" xr:uid="{00000000-0005-0000-0000-000065660000}"/>
    <cellStyle name="20% - Accent6 4 4 5" xfId="4065" xr:uid="{00000000-0005-0000-0000-000066660000}"/>
    <cellStyle name="20% - Accent6 4 4 5 2" xfId="17224" xr:uid="{00000000-0005-0000-0000-000067660000}"/>
    <cellStyle name="20% - Accent6 4 4 5 2 2" xfId="54562" xr:uid="{00000000-0005-0000-0000-000068660000}"/>
    <cellStyle name="20% - Accent6 4 4 5 3" xfId="29722" xr:uid="{00000000-0005-0000-0000-000069660000}"/>
    <cellStyle name="20% - Accent6 4 4 5 4" xfId="41403" xr:uid="{00000000-0005-0000-0000-00006A660000}"/>
    <cellStyle name="20% - Accent6 4 4 6" xfId="13512" xr:uid="{00000000-0005-0000-0000-00006B660000}"/>
    <cellStyle name="20% - Accent6 4 4 6 2" xfId="50850" xr:uid="{00000000-0005-0000-0000-00006C660000}"/>
    <cellStyle name="20% - Accent6 4 4 7" xfId="26840" xr:uid="{00000000-0005-0000-0000-00006D660000}"/>
    <cellStyle name="20% - Accent6 4 4 8" xfId="37689" xr:uid="{00000000-0005-0000-0000-00006E660000}"/>
    <cellStyle name="20% - Accent6 4 5" xfId="770" xr:uid="{00000000-0005-0000-0000-00006F660000}"/>
    <cellStyle name="20% - Accent6 4 5 2" xfId="1952" xr:uid="{00000000-0005-0000-0000-000070660000}"/>
    <cellStyle name="20% - Accent6 4 5 2 2" xfId="8026" xr:uid="{00000000-0005-0000-0000-000071660000}"/>
    <cellStyle name="20% - Accent6 4 5 2 2 2" xfId="12749" xr:uid="{00000000-0005-0000-0000-000072660000}"/>
    <cellStyle name="20% - Accent6 4 5 2 2 2 2" xfId="25908" xr:uid="{00000000-0005-0000-0000-000073660000}"/>
    <cellStyle name="20% - Accent6 4 5 2 2 2 2 2" xfId="63246" xr:uid="{00000000-0005-0000-0000-000074660000}"/>
    <cellStyle name="20% - Accent6 4 5 2 2 2 3" xfId="50087" xr:uid="{00000000-0005-0000-0000-000075660000}"/>
    <cellStyle name="20% - Accent6 4 5 2 2 3" xfId="21185" xr:uid="{00000000-0005-0000-0000-000076660000}"/>
    <cellStyle name="20% - Accent6 4 5 2 2 3 2" xfId="58523" xr:uid="{00000000-0005-0000-0000-000077660000}"/>
    <cellStyle name="20% - Accent6 4 5 2 2 4" xfId="34204" xr:uid="{00000000-0005-0000-0000-000078660000}"/>
    <cellStyle name="20% - Accent6 4 5 2 2 5" xfId="45364" xr:uid="{00000000-0005-0000-0000-000079660000}"/>
    <cellStyle name="20% - Accent6 4 5 2 3" xfId="10389" xr:uid="{00000000-0005-0000-0000-00007A660000}"/>
    <cellStyle name="20% - Accent6 4 5 2 3 2" xfId="23548" xr:uid="{00000000-0005-0000-0000-00007B660000}"/>
    <cellStyle name="20% - Accent6 4 5 2 3 2 2" xfId="60886" xr:uid="{00000000-0005-0000-0000-00007C660000}"/>
    <cellStyle name="20% - Accent6 4 5 2 3 3" xfId="36916" xr:uid="{00000000-0005-0000-0000-00007D660000}"/>
    <cellStyle name="20% - Accent6 4 5 2 3 4" xfId="47727" xr:uid="{00000000-0005-0000-0000-00007E660000}"/>
    <cellStyle name="20% - Accent6 4 5 2 4" xfId="5666" xr:uid="{00000000-0005-0000-0000-00007F660000}"/>
    <cellStyle name="20% - Accent6 4 5 2 4 2" xfId="18825" xr:uid="{00000000-0005-0000-0000-000080660000}"/>
    <cellStyle name="20% - Accent6 4 5 2 4 2 2" xfId="56163" xr:uid="{00000000-0005-0000-0000-000081660000}"/>
    <cellStyle name="20% - Accent6 4 5 2 4 3" xfId="31492" xr:uid="{00000000-0005-0000-0000-000082660000}"/>
    <cellStyle name="20% - Accent6 4 5 2 4 4" xfId="43004" xr:uid="{00000000-0005-0000-0000-000083660000}"/>
    <cellStyle name="20% - Accent6 4 5 2 5" xfId="15113" xr:uid="{00000000-0005-0000-0000-000084660000}"/>
    <cellStyle name="20% - Accent6 4 5 2 5 2" xfId="52451" xr:uid="{00000000-0005-0000-0000-000085660000}"/>
    <cellStyle name="20% - Accent6 4 5 2 6" xfId="28610" xr:uid="{00000000-0005-0000-0000-000086660000}"/>
    <cellStyle name="20% - Accent6 4 5 2 7" xfId="39290" xr:uid="{00000000-0005-0000-0000-000087660000}"/>
    <cellStyle name="20% - Accent6 4 5 3" xfId="3301" xr:uid="{00000000-0005-0000-0000-000088660000}"/>
    <cellStyle name="20% - Accent6 4 5 3 2" xfId="11569" xr:uid="{00000000-0005-0000-0000-000089660000}"/>
    <cellStyle name="20% - Accent6 4 5 3 2 2" xfId="24728" xr:uid="{00000000-0005-0000-0000-00008A660000}"/>
    <cellStyle name="20% - Accent6 4 5 3 2 2 2" xfId="62066" xr:uid="{00000000-0005-0000-0000-00008B660000}"/>
    <cellStyle name="20% - Accent6 4 5 3 2 3" xfId="48907" xr:uid="{00000000-0005-0000-0000-00008C660000}"/>
    <cellStyle name="20% - Accent6 4 5 3 3" xfId="6846" xr:uid="{00000000-0005-0000-0000-00008D660000}"/>
    <cellStyle name="20% - Accent6 4 5 3 3 2" xfId="20005" xr:uid="{00000000-0005-0000-0000-00008E660000}"/>
    <cellStyle name="20% - Accent6 4 5 3 3 2 2" xfId="57343" xr:uid="{00000000-0005-0000-0000-00008F660000}"/>
    <cellStyle name="20% - Accent6 4 5 3 3 3" xfId="44184" xr:uid="{00000000-0005-0000-0000-000090660000}"/>
    <cellStyle name="20% - Accent6 4 5 3 4" xfId="16462" xr:uid="{00000000-0005-0000-0000-000091660000}"/>
    <cellStyle name="20% - Accent6 4 5 3 4 2" xfId="53800" xr:uid="{00000000-0005-0000-0000-000092660000}"/>
    <cellStyle name="20% - Accent6 4 5 3 5" xfId="32855" xr:uid="{00000000-0005-0000-0000-000093660000}"/>
    <cellStyle name="20% - Accent6 4 5 3 6" xfId="40639" xr:uid="{00000000-0005-0000-0000-000094660000}"/>
    <cellStyle name="20% - Accent6 4 5 4" xfId="9209" xr:uid="{00000000-0005-0000-0000-000095660000}"/>
    <cellStyle name="20% - Accent6 4 5 4 2" xfId="22368" xr:uid="{00000000-0005-0000-0000-000096660000}"/>
    <cellStyle name="20% - Accent6 4 5 4 2 2" xfId="59706" xr:uid="{00000000-0005-0000-0000-000097660000}"/>
    <cellStyle name="20% - Accent6 4 5 4 3" xfId="35567" xr:uid="{00000000-0005-0000-0000-000098660000}"/>
    <cellStyle name="20% - Accent6 4 5 4 4" xfId="46547" xr:uid="{00000000-0005-0000-0000-000099660000}"/>
    <cellStyle name="20% - Accent6 4 5 5" xfId="4486" xr:uid="{00000000-0005-0000-0000-00009A660000}"/>
    <cellStyle name="20% - Accent6 4 5 5 2" xfId="17645" xr:uid="{00000000-0005-0000-0000-00009B660000}"/>
    <cellStyle name="20% - Accent6 4 5 5 2 2" xfId="54983" xr:uid="{00000000-0005-0000-0000-00009C660000}"/>
    <cellStyle name="20% - Accent6 4 5 5 3" xfId="30143" xr:uid="{00000000-0005-0000-0000-00009D660000}"/>
    <cellStyle name="20% - Accent6 4 5 5 4" xfId="41824" xr:uid="{00000000-0005-0000-0000-00009E660000}"/>
    <cellStyle name="20% - Accent6 4 5 6" xfId="13933" xr:uid="{00000000-0005-0000-0000-00009F660000}"/>
    <cellStyle name="20% - Accent6 4 5 6 2" xfId="51271" xr:uid="{00000000-0005-0000-0000-0000A0660000}"/>
    <cellStyle name="20% - Accent6 4 5 7" xfId="27261" xr:uid="{00000000-0005-0000-0000-0000A1660000}"/>
    <cellStyle name="20% - Accent6 4 5 8" xfId="38110" xr:uid="{00000000-0005-0000-0000-0000A2660000}"/>
    <cellStyle name="20% - Accent6 4 6" xfId="939" xr:uid="{00000000-0005-0000-0000-0000A3660000}"/>
    <cellStyle name="20% - Accent6 4 6 2" xfId="2121" xr:uid="{00000000-0005-0000-0000-0000A4660000}"/>
    <cellStyle name="20% - Accent6 4 6 2 2" xfId="8195" xr:uid="{00000000-0005-0000-0000-0000A5660000}"/>
    <cellStyle name="20% - Accent6 4 6 2 2 2" xfId="12918" xr:uid="{00000000-0005-0000-0000-0000A6660000}"/>
    <cellStyle name="20% - Accent6 4 6 2 2 2 2" xfId="26077" xr:uid="{00000000-0005-0000-0000-0000A7660000}"/>
    <cellStyle name="20% - Accent6 4 6 2 2 2 2 2" xfId="63415" xr:uid="{00000000-0005-0000-0000-0000A8660000}"/>
    <cellStyle name="20% - Accent6 4 6 2 2 2 3" xfId="50256" xr:uid="{00000000-0005-0000-0000-0000A9660000}"/>
    <cellStyle name="20% - Accent6 4 6 2 2 3" xfId="21354" xr:uid="{00000000-0005-0000-0000-0000AA660000}"/>
    <cellStyle name="20% - Accent6 4 6 2 2 3 2" xfId="58692" xr:uid="{00000000-0005-0000-0000-0000AB660000}"/>
    <cellStyle name="20% - Accent6 4 6 2 2 4" xfId="34373" xr:uid="{00000000-0005-0000-0000-0000AC660000}"/>
    <cellStyle name="20% - Accent6 4 6 2 2 5" xfId="45533" xr:uid="{00000000-0005-0000-0000-0000AD660000}"/>
    <cellStyle name="20% - Accent6 4 6 2 3" xfId="10558" xr:uid="{00000000-0005-0000-0000-0000AE660000}"/>
    <cellStyle name="20% - Accent6 4 6 2 3 2" xfId="23717" xr:uid="{00000000-0005-0000-0000-0000AF660000}"/>
    <cellStyle name="20% - Accent6 4 6 2 3 2 2" xfId="61055" xr:uid="{00000000-0005-0000-0000-0000B0660000}"/>
    <cellStyle name="20% - Accent6 4 6 2 3 3" xfId="37085" xr:uid="{00000000-0005-0000-0000-0000B1660000}"/>
    <cellStyle name="20% - Accent6 4 6 2 3 4" xfId="47896" xr:uid="{00000000-0005-0000-0000-0000B2660000}"/>
    <cellStyle name="20% - Accent6 4 6 2 4" xfId="5835" xr:uid="{00000000-0005-0000-0000-0000B3660000}"/>
    <cellStyle name="20% - Accent6 4 6 2 4 2" xfId="18994" xr:uid="{00000000-0005-0000-0000-0000B4660000}"/>
    <cellStyle name="20% - Accent6 4 6 2 4 2 2" xfId="56332" xr:uid="{00000000-0005-0000-0000-0000B5660000}"/>
    <cellStyle name="20% - Accent6 4 6 2 4 3" xfId="31661" xr:uid="{00000000-0005-0000-0000-0000B6660000}"/>
    <cellStyle name="20% - Accent6 4 6 2 4 4" xfId="43173" xr:uid="{00000000-0005-0000-0000-0000B7660000}"/>
    <cellStyle name="20% - Accent6 4 6 2 5" xfId="15282" xr:uid="{00000000-0005-0000-0000-0000B8660000}"/>
    <cellStyle name="20% - Accent6 4 6 2 5 2" xfId="52620" xr:uid="{00000000-0005-0000-0000-0000B9660000}"/>
    <cellStyle name="20% - Accent6 4 6 2 6" xfId="28779" xr:uid="{00000000-0005-0000-0000-0000BA660000}"/>
    <cellStyle name="20% - Accent6 4 6 2 7" xfId="39459" xr:uid="{00000000-0005-0000-0000-0000BB660000}"/>
    <cellStyle name="20% - Accent6 4 6 3" xfId="3470" xr:uid="{00000000-0005-0000-0000-0000BC660000}"/>
    <cellStyle name="20% - Accent6 4 6 3 2" xfId="11738" xr:uid="{00000000-0005-0000-0000-0000BD660000}"/>
    <cellStyle name="20% - Accent6 4 6 3 2 2" xfId="24897" xr:uid="{00000000-0005-0000-0000-0000BE660000}"/>
    <cellStyle name="20% - Accent6 4 6 3 2 2 2" xfId="62235" xr:uid="{00000000-0005-0000-0000-0000BF660000}"/>
    <cellStyle name="20% - Accent6 4 6 3 2 3" xfId="49076" xr:uid="{00000000-0005-0000-0000-0000C0660000}"/>
    <cellStyle name="20% - Accent6 4 6 3 3" xfId="7015" xr:uid="{00000000-0005-0000-0000-0000C1660000}"/>
    <cellStyle name="20% - Accent6 4 6 3 3 2" xfId="20174" xr:uid="{00000000-0005-0000-0000-0000C2660000}"/>
    <cellStyle name="20% - Accent6 4 6 3 3 2 2" xfId="57512" xr:uid="{00000000-0005-0000-0000-0000C3660000}"/>
    <cellStyle name="20% - Accent6 4 6 3 3 3" xfId="44353" xr:uid="{00000000-0005-0000-0000-0000C4660000}"/>
    <cellStyle name="20% - Accent6 4 6 3 4" xfId="16631" xr:uid="{00000000-0005-0000-0000-0000C5660000}"/>
    <cellStyle name="20% - Accent6 4 6 3 4 2" xfId="53969" xr:uid="{00000000-0005-0000-0000-0000C6660000}"/>
    <cellStyle name="20% - Accent6 4 6 3 5" xfId="33024" xr:uid="{00000000-0005-0000-0000-0000C7660000}"/>
    <cellStyle name="20% - Accent6 4 6 3 6" xfId="40808" xr:uid="{00000000-0005-0000-0000-0000C8660000}"/>
    <cellStyle name="20% - Accent6 4 6 4" xfId="9378" xr:uid="{00000000-0005-0000-0000-0000C9660000}"/>
    <cellStyle name="20% - Accent6 4 6 4 2" xfId="22537" xr:uid="{00000000-0005-0000-0000-0000CA660000}"/>
    <cellStyle name="20% - Accent6 4 6 4 2 2" xfId="59875" xr:uid="{00000000-0005-0000-0000-0000CB660000}"/>
    <cellStyle name="20% - Accent6 4 6 4 3" xfId="35736" xr:uid="{00000000-0005-0000-0000-0000CC660000}"/>
    <cellStyle name="20% - Accent6 4 6 4 4" xfId="46716" xr:uid="{00000000-0005-0000-0000-0000CD660000}"/>
    <cellStyle name="20% - Accent6 4 6 5" xfId="4655" xr:uid="{00000000-0005-0000-0000-0000CE660000}"/>
    <cellStyle name="20% - Accent6 4 6 5 2" xfId="17814" xr:uid="{00000000-0005-0000-0000-0000CF660000}"/>
    <cellStyle name="20% - Accent6 4 6 5 2 2" xfId="55152" xr:uid="{00000000-0005-0000-0000-0000D0660000}"/>
    <cellStyle name="20% - Accent6 4 6 5 3" xfId="30312" xr:uid="{00000000-0005-0000-0000-0000D1660000}"/>
    <cellStyle name="20% - Accent6 4 6 5 4" xfId="41993" xr:uid="{00000000-0005-0000-0000-0000D2660000}"/>
    <cellStyle name="20% - Accent6 4 6 6" xfId="14102" xr:uid="{00000000-0005-0000-0000-0000D3660000}"/>
    <cellStyle name="20% - Accent6 4 6 6 2" xfId="51440" xr:uid="{00000000-0005-0000-0000-0000D4660000}"/>
    <cellStyle name="20% - Accent6 4 6 7" xfId="27430" xr:uid="{00000000-0005-0000-0000-0000D5660000}"/>
    <cellStyle name="20% - Accent6 4 6 8" xfId="38279" xr:uid="{00000000-0005-0000-0000-0000D6660000}"/>
    <cellStyle name="20% - Accent6 4 7" xfId="1110" xr:uid="{00000000-0005-0000-0000-0000D7660000}"/>
    <cellStyle name="20% - Accent6 4 7 2" xfId="2290" xr:uid="{00000000-0005-0000-0000-0000D8660000}"/>
    <cellStyle name="20% - Accent6 4 7 2 2" xfId="8364" xr:uid="{00000000-0005-0000-0000-0000D9660000}"/>
    <cellStyle name="20% - Accent6 4 7 2 2 2" xfId="13087" xr:uid="{00000000-0005-0000-0000-0000DA660000}"/>
    <cellStyle name="20% - Accent6 4 7 2 2 2 2" xfId="26246" xr:uid="{00000000-0005-0000-0000-0000DB660000}"/>
    <cellStyle name="20% - Accent6 4 7 2 2 2 2 2" xfId="63584" xr:uid="{00000000-0005-0000-0000-0000DC660000}"/>
    <cellStyle name="20% - Accent6 4 7 2 2 2 3" xfId="50425" xr:uid="{00000000-0005-0000-0000-0000DD660000}"/>
    <cellStyle name="20% - Accent6 4 7 2 2 3" xfId="21523" xr:uid="{00000000-0005-0000-0000-0000DE660000}"/>
    <cellStyle name="20% - Accent6 4 7 2 2 3 2" xfId="58861" xr:uid="{00000000-0005-0000-0000-0000DF660000}"/>
    <cellStyle name="20% - Accent6 4 7 2 2 4" xfId="34542" xr:uid="{00000000-0005-0000-0000-0000E0660000}"/>
    <cellStyle name="20% - Accent6 4 7 2 2 5" xfId="45702" xr:uid="{00000000-0005-0000-0000-0000E1660000}"/>
    <cellStyle name="20% - Accent6 4 7 2 3" xfId="10727" xr:uid="{00000000-0005-0000-0000-0000E2660000}"/>
    <cellStyle name="20% - Accent6 4 7 2 3 2" xfId="23886" xr:uid="{00000000-0005-0000-0000-0000E3660000}"/>
    <cellStyle name="20% - Accent6 4 7 2 3 2 2" xfId="61224" xr:uid="{00000000-0005-0000-0000-0000E4660000}"/>
    <cellStyle name="20% - Accent6 4 7 2 3 3" xfId="37254" xr:uid="{00000000-0005-0000-0000-0000E5660000}"/>
    <cellStyle name="20% - Accent6 4 7 2 3 4" xfId="48065" xr:uid="{00000000-0005-0000-0000-0000E6660000}"/>
    <cellStyle name="20% - Accent6 4 7 2 4" xfId="6004" xr:uid="{00000000-0005-0000-0000-0000E7660000}"/>
    <cellStyle name="20% - Accent6 4 7 2 4 2" xfId="19163" xr:uid="{00000000-0005-0000-0000-0000E8660000}"/>
    <cellStyle name="20% - Accent6 4 7 2 4 2 2" xfId="56501" xr:uid="{00000000-0005-0000-0000-0000E9660000}"/>
    <cellStyle name="20% - Accent6 4 7 2 4 3" xfId="31830" xr:uid="{00000000-0005-0000-0000-0000EA660000}"/>
    <cellStyle name="20% - Accent6 4 7 2 4 4" xfId="43342" xr:uid="{00000000-0005-0000-0000-0000EB660000}"/>
    <cellStyle name="20% - Accent6 4 7 2 5" xfId="15451" xr:uid="{00000000-0005-0000-0000-0000EC660000}"/>
    <cellStyle name="20% - Accent6 4 7 2 5 2" xfId="52789" xr:uid="{00000000-0005-0000-0000-0000ED660000}"/>
    <cellStyle name="20% - Accent6 4 7 2 6" xfId="28948" xr:uid="{00000000-0005-0000-0000-0000EE660000}"/>
    <cellStyle name="20% - Accent6 4 7 2 7" xfId="39628" xr:uid="{00000000-0005-0000-0000-0000EF660000}"/>
    <cellStyle name="20% - Accent6 4 7 3" xfId="3639" xr:uid="{00000000-0005-0000-0000-0000F0660000}"/>
    <cellStyle name="20% - Accent6 4 7 3 2" xfId="11907" xr:uid="{00000000-0005-0000-0000-0000F1660000}"/>
    <cellStyle name="20% - Accent6 4 7 3 2 2" xfId="25066" xr:uid="{00000000-0005-0000-0000-0000F2660000}"/>
    <cellStyle name="20% - Accent6 4 7 3 2 2 2" xfId="62404" xr:uid="{00000000-0005-0000-0000-0000F3660000}"/>
    <cellStyle name="20% - Accent6 4 7 3 2 3" xfId="49245" xr:uid="{00000000-0005-0000-0000-0000F4660000}"/>
    <cellStyle name="20% - Accent6 4 7 3 3" xfId="7184" xr:uid="{00000000-0005-0000-0000-0000F5660000}"/>
    <cellStyle name="20% - Accent6 4 7 3 3 2" xfId="20343" xr:uid="{00000000-0005-0000-0000-0000F6660000}"/>
    <cellStyle name="20% - Accent6 4 7 3 3 2 2" xfId="57681" xr:uid="{00000000-0005-0000-0000-0000F7660000}"/>
    <cellStyle name="20% - Accent6 4 7 3 3 3" xfId="44522" xr:uid="{00000000-0005-0000-0000-0000F8660000}"/>
    <cellStyle name="20% - Accent6 4 7 3 4" xfId="16800" xr:uid="{00000000-0005-0000-0000-0000F9660000}"/>
    <cellStyle name="20% - Accent6 4 7 3 4 2" xfId="54138" xr:uid="{00000000-0005-0000-0000-0000FA660000}"/>
    <cellStyle name="20% - Accent6 4 7 3 5" xfId="33193" xr:uid="{00000000-0005-0000-0000-0000FB660000}"/>
    <cellStyle name="20% - Accent6 4 7 3 6" xfId="40977" xr:uid="{00000000-0005-0000-0000-0000FC660000}"/>
    <cellStyle name="20% - Accent6 4 7 4" xfId="9547" xr:uid="{00000000-0005-0000-0000-0000FD660000}"/>
    <cellStyle name="20% - Accent6 4 7 4 2" xfId="22706" xr:uid="{00000000-0005-0000-0000-0000FE660000}"/>
    <cellStyle name="20% - Accent6 4 7 4 2 2" xfId="60044" xr:uid="{00000000-0005-0000-0000-0000FF660000}"/>
    <cellStyle name="20% - Accent6 4 7 4 3" xfId="35905" xr:uid="{00000000-0005-0000-0000-000000670000}"/>
    <cellStyle name="20% - Accent6 4 7 4 4" xfId="46885" xr:uid="{00000000-0005-0000-0000-000001670000}"/>
    <cellStyle name="20% - Accent6 4 7 5" xfId="4824" xr:uid="{00000000-0005-0000-0000-000002670000}"/>
    <cellStyle name="20% - Accent6 4 7 5 2" xfId="17983" xr:uid="{00000000-0005-0000-0000-000003670000}"/>
    <cellStyle name="20% - Accent6 4 7 5 2 2" xfId="55321" xr:uid="{00000000-0005-0000-0000-000004670000}"/>
    <cellStyle name="20% - Accent6 4 7 5 3" xfId="30481" xr:uid="{00000000-0005-0000-0000-000005670000}"/>
    <cellStyle name="20% - Accent6 4 7 5 4" xfId="42162" xr:uid="{00000000-0005-0000-0000-000006670000}"/>
    <cellStyle name="20% - Accent6 4 7 6" xfId="14271" xr:uid="{00000000-0005-0000-0000-000007670000}"/>
    <cellStyle name="20% - Accent6 4 7 6 2" xfId="51609" xr:uid="{00000000-0005-0000-0000-000008670000}"/>
    <cellStyle name="20% - Accent6 4 7 7" xfId="27599" xr:uid="{00000000-0005-0000-0000-000009670000}"/>
    <cellStyle name="20% - Accent6 4 7 8" xfId="38448" xr:uid="{00000000-0005-0000-0000-00000A670000}"/>
    <cellStyle name="20% - Accent6 4 8" xfId="1307" xr:uid="{00000000-0005-0000-0000-00000B670000}"/>
    <cellStyle name="20% - Accent6 4 8 2" xfId="2656" xr:uid="{00000000-0005-0000-0000-00000C670000}"/>
    <cellStyle name="20% - Accent6 4 8 2 2" xfId="12104" xr:uid="{00000000-0005-0000-0000-00000D670000}"/>
    <cellStyle name="20% - Accent6 4 8 2 2 2" xfId="25263" xr:uid="{00000000-0005-0000-0000-00000E670000}"/>
    <cellStyle name="20% - Accent6 4 8 2 2 2 2" xfId="62601" xr:uid="{00000000-0005-0000-0000-00000F670000}"/>
    <cellStyle name="20% - Accent6 4 8 2 2 3" xfId="33559" xr:uid="{00000000-0005-0000-0000-000010670000}"/>
    <cellStyle name="20% - Accent6 4 8 2 2 4" xfId="49442" xr:uid="{00000000-0005-0000-0000-000011670000}"/>
    <cellStyle name="20% - Accent6 4 8 2 3" xfId="7381" xr:uid="{00000000-0005-0000-0000-000012670000}"/>
    <cellStyle name="20% - Accent6 4 8 2 3 2" xfId="20540" xr:uid="{00000000-0005-0000-0000-000013670000}"/>
    <cellStyle name="20% - Accent6 4 8 2 3 2 2" xfId="57878" xr:uid="{00000000-0005-0000-0000-000014670000}"/>
    <cellStyle name="20% - Accent6 4 8 2 3 3" xfId="36271" xr:uid="{00000000-0005-0000-0000-000015670000}"/>
    <cellStyle name="20% - Accent6 4 8 2 3 4" xfId="44719" xr:uid="{00000000-0005-0000-0000-000016670000}"/>
    <cellStyle name="20% - Accent6 4 8 2 4" xfId="15817" xr:uid="{00000000-0005-0000-0000-000017670000}"/>
    <cellStyle name="20% - Accent6 4 8 2 4 2" xfId="30847" xr:uid="{00000000-0005-0000-0000-000018670000}"/>
    <cellStyle name="20% - Accent6 4 8 2 4 3" xfId="53155" xr:uid="{00000000-0005-0000-0000-000019670000}"/>
    <cellStyle name="20% - Accent6 4 8 2 5" xfId="27965" xr:uid="{00000000-0005-0000-0000-00001A670000}"/>
    <cellStyle name="20% - Accent6 4 8 2 6" xfId="39994" xr:uid="{00000000-0005-0000-0000-00001B670000}"/>
    <cellStyle name="20% - Accent6 4 8 3" xfId="9744" xr:uid="{00000000-0005-0000-0000-00001C670000}"/>
    <cellStyle name="20% - Accent6 4 8 3 2" xfId="22903" xr:uid="{00000000-0005-0000-0000-00001D670000}"/>
    <cellStyle name="20% - Accent6 4 8 3 2 2" xfId="60241" xr:uid="{00000000-0005-0000-0000-00001E670000}"/>
    <cellStyle name="20% - Accent6 4 8 3 3" xfId="32210" xr:uid="{00000000-0005-0000-0000-00001F670000}"/>
    <cellStyle name="20% - Accent6 4 8 3 4" xfId="47082" xr:uid="{00000000-0005-0000-0000-000020670000}"/>
    <cellStyle name="20% - Accent6 4 8 4" xfId="5021" xr:uid="{00000000-0005-0000-0000-000021670000}"/>
    <cellStyle name="20% - Accent6 4 8 4 2" xfId="18180" xr:uid="{00000000-0005-0000-0000-000022670000}"/>
    <cellStyle name="20% - Accent6 4 8 4 2 2" xfId="55518" xr:uid="{00000000-0005-0000-0000-000023670000}"/>
    <cellStyle name="20% - Accent6 4 8 4 3" xfId="34922" xr:uid="{00000000-0005-0000-0000-000024670000}"/>
    <cellStyle name="20% - Accent6 4 8 4 4" xfId="42359" xr:uid="{00000000-0005-0000-0000-000025670000}"/>
    <cellStyle name="20% - Accent6 4 8 5" xfId="14468" xr:uid="{00000000-0005-0000-0000-000026670000}"/>
    <cellStyle name="20% - Accent6 4 8 5 2" xfId="29498" xr:uid="{00000000-0005-0000-0000-000027670000}"/>
    <cellStyle name="20% - Accent6 4 8 5 3" xfId="51806" xr:uid="{00000000-0005-0000-0000-000028670000}"/>
    <cellStyle name="20% - Accent6 4 8 6" xfId="26616" xr:uid="{00000000-0005-0000-0000-000029670000}"/>
    <cellStyle name="20% - Accent6 4 8 7" xfId="38645" xr:uid="{00000000-0005-0000-0000-00002A670000}"/>
    <cellStyle name="20% - Accent6 4 9" xfId="2459" xr:uid="{00000000-0005-0000-0000-00002B670000}"/>
    <cellStyle name="20% - Accent6 4 9 2" xfId="10924" xr:uid="{00000000-0005-0000-0000-00002C670000}"/>
    <cellStyle name="20% - Accent6 4 9 2 2" xfId="24083" xr:uid="{00000000-0005-0000-0000-00002D670000}"/>
    <cellStyle name="20% - Accent6 4 9 2 2 2" xfId="61421" xr:uid="{00000000-0005-0000-0000-00002E670000}"/>
    <cellStyle name="20% - Accent6 4 9 2 3" xfId="33362" xr:uid="{00000000-0005-0000-0000-00002F670000}"/>
    <cellStyle name="20% - Accent6 4 9 2 4" xfId="48262" xr:uid="{00000000-0005-0000-0000-000030670000}"/>
    <cellStyle name="20% - Accent6 4 9 3" xfId="6201" xr:uid="{00000000-0005-0000-0000-000031670000}"/>
    <cellStyle name="20% - Accent6 4 9 3 2" xfId="19360" xr:uid="{00000000-0005-0000-0000-000032670000}"/>
    <cellStyle name="20% - Accent6 4 9 3 2 2" xfId="56698" xr:uid="{00000000-0005-0000-0000-000033670000}"/>
    <cellStyle name="20% - Accent6 4 9 3 3" xfId="36074" xr:uid="{00000000-0005-0000-0000-000034670000}"/>
    <cellStyle name="20% - Accent6 4 9 3 4" xfId="43539" xr:uid="{00000000-0005-0000-0000-000035670000}"/>
    <cellStyle name="20% - Accent6 4 9 4" xfId="15620" xr:uid="{00000000-0005-0000-0000-000036670000}"/>
    <cellStyle name="20% - Accent6 4 9 4 2" xfId="30650" xr:uid="{00000000-0005-0000-0000-000037670000}"/>
    <cellStyle name="20% - Accent6 4 9 4 3" xfId="52958" xr:uid="{00000000-0005-0000-0000-000038670000}"/>
    <cellStyle name="20% - Accent6 4 9 5" xfId="27768" xr:uid="{00000000-0005-0000-0000-000039670000}"/>
    <cellStyle name="20% - Accent6 4 9 6" xfId="39797" xr:uid="{00000000-0005-0000-0000-00003A670000}"/>
    <cellStyle name="20% - Accent6 5" xfId="69" xr:uid="{00000000-0005-0000-0000-00003B670000}"/>
    <cellStyle name="20% - Accent6 5 10" xfId="8508" xr:uid="{00000000-0005-0000-0000-00003C670000}"/>
    <cellStyle name="20% - Accent6 5 10 2" xfId="21667" xr:uid="{00000000-0005-0000-0000-00003D670000}"/>
    <cellStyle name="20% - Accent6 5 10 2 2" xfId="59005" xr:uid="{00000000-0005-0000-0000-00003E670000}"/>
    <cellStyle name="20% - Accent6 5 10 3" xfId="29330" xr:uid="{00000000-0005-0000-0000-00003F670000}"/>
    <cellStyle name="20% - Accent6 5 10 4" xfId="45846" xr:uid="{00000000-0005-0000-0000-000040670000}"/>
    <cellStyle name="20% - Accent6 5 11" xfId="3785" xr:uid="{00000000-0005-0000-0000-000041670000}"/>
    <cellStyle name="20% - Accent6 5 11 2" xfId="16944" xr:uid="{00000000-0005-0000-0000-000042670000}"/>
    <cellStyle name="20% - Accent6 5 11 2 2" xfId="54282" xr:uid="{00000000-0005-0000-0000-000043670000}"/>
    <cellStyle name="20% - Accent6 5 11 3" xfId="32042" xr:uid="{00000000-0005-0000-0000-000044670000}"/>
    <cellStyle name="20% - Accent6 5 11 4" xfId="41123" xr:uid="{00000000-0005-0000-0000-000045670000}"/>
    <cellStyle name="20% - Accent6 5 12" xfId="13232" xr:uid="{00000000-0005-0000-0000-000046670000}"/>
    <cellStyle name="20% - Accent6 5 12 2" xfId="34754" xr:uid="{00000000-0005-0000-0000-000047670000}"/>
    <cellStyle name="20% - Accent6 5 12 3" xfId="50570" xr:uid="{00000000-0005-0000-0000-000048670000}"/>
    <cellStyle name="20% - Accent6 5 13" xfId="29161" xr:uid="{00000000-0005-0000-0000-000049670000}"/>
    <cellStyle name="20% - Accent6 5 14" xfId="26448" xr:uid="{00000000-0005-0000-0000-00004A670000}"/>
    <cellStyle name="20% - Accent6 5 15" xfId="37409" xr:uid="{00000000-0005-0000-0000-00004B670000}"/>
    <cellStyle name="20% - Accent6 5 2" xfId="181" xr:uid="{00000000-0005-0000-0000-00004C670000}"/>
    <cellStyle name="20% - Accent6 5 2 2" xfId="602" xr:uid="{00000000-0005-0000-0000-00004D670000}"/>
    <cellStyle name="20% - Accent6 5 2 2 2" xfId="1784" xr:uid="{00000000-0005-0000-0000-00004E670000}"/>
    <cellStyle name="20% - Accent6 5 2 2 2 2" xfId="7858" xr:uid="{00000000-0005-0000-0000-00004F670000}"/>
    <cellStyle name="20% - Accent6 5 2 2 2 2 2" xfId="12581" xr:uid="{00000000-0005-0000-0000-000050670000}"/>
    <cellStyle name="20% - Accent6 5 2 2 2 2 2 2" xfId="25740" xr:uid="{00000000-0005-0000-0000-000051670000}"/>
    <cellStyle name="20% - Accent6 5 2 2 2 2 2 2 2" xfId="63078" xr:uid="{00000000-0005-0000-0000-000052670000}"/>
    <cellStyle name="20% - Accent6 5 2 2 2 2 2 3" xfId="49919" xr:uid="{00000000-0005-0000-0000-000053670000}"/>
    <cellStyle name="20% - Accent6 5 2 2 2 2 3" xfId="21017" xr:uid="{00000000-0005-0000-0000-000054670000}"/>
    <cellStyle name="20% - Accent6 5 2 2 2 2 3 2" xfId="58355" xr:uid="{00000000-0005-0000-0000-000055670000}"/>
    <cellStyle name="20% - Accent6 5 2 2 2 2 4" xfId="34036" xr:uid="{00000000-0005-0000-0000-000056670000}"/>
    <cellStyle name="20% - Accent6 5 2 2 2 2 5" xfId="45196" xr:uid="{00000000-0005-0000-0000-000057670000}"/>
    <cellStyle name="20% - Accent6 5 2 2 2 3" xfId="10221" xr:uid="{00000000-0005-0000-0000-000058670000}"/>
    <cellStyle name="20% - Accent6 5 2 2 2 3 2" xfId="23380" xr:uid="{00000000-0005-0000-0000-000059670000}"/>
    <cellStyle name="20% - Accent6 5 2 2 2 3 2 2" xfId="60718" xr:uid="{00000000-0005-0000-0000-00005A670000}"/>
    <cellStyle name="20% - Accent6 5 2 2 2 3 3" xfId="36748" xr:uid="{00000000-0005-0000-0000-00005B670000}"/>
    <cellStyle name="20% - Accent6 5 2 2 2 3 4" xfId="47559" xr:uid="{00000000-0005-0000-0000-00005C670000}"/>
    <cellStyle name="20% - Accent6 5 2 2 2 4" xfId="5498" xr:uid="{00000000-0005-0000-0000-00005D670000}"/>
    <cellStyle name="20% - Accent6 5 2 2 2 4 2" xfId="18657" xr:uid="{00000000-0005-0000-0000-00005E670000}"/>
    <cellStyle name="20% - Accent6 5 2 2 2 4 2 2" xfId="55995" xr:uid="{00000000-0005-0000-0000-00005F670000}"/>
    <cellStyle name="20% - Accent6 5 2 2 2 4 3" xfId="31324" xr:uid="{00000000-0005-0000-0000-000060670000}"/>
    <cellStyle name="20% - Accent6 5 2 2 2 4 4" xfId="42836" xr:uid="{00000000-0005-0000-0000-000061670000}"/>
    <cellStyle name="20% - Accent6 5 2 2 2 5" xfId="14945" xr:uid="{00000000-0005-0000-0000-000062670000}"/>
    <cellStyle name="20% - Accent6 5 2 2 2 5 2" xfId="52283" xr:uid="{00000000-0005-0000-0000-000063670000}"/>
    <cellStyle name="20% - Accent6 5 2 2 2 6" xfId="28442" xr:uid="{00000000-0005-0000-0000-000064670000}"/>
    <cellStyle name="20% - Accent6 5 2 2 2 7" xfId="39122" xr:uid="{00000000-0005-0000-0000-000065670000}"/>
    <cellStyle name="20% - Accent6 5 2 2 3" xfId="3133" xr:uid="{00000000-0005-0000-0000-000066670000}"/>
    <cellStyle name="20% - Accent6 5 2 2 3 2" xfId="11401" xr:uid="{00000000-0005-0000-0000-000067670000}"/>
    <cellStyle name="20% - Accent6 5 2 2 3 2 2" xfId="24560" xr:uid="{00000000-0005-0000-0000-000068670000}"/>
    <cellStyle name="20% - Accent6 5 2 2 3 2 2 2" xfId="61898" xr:uid="{00000000-0005-0000-0000-000069670000}"/>
    <cellStyle name="20% - Accent6 5 2 2 3 2 3" xfId="48739" xr:uid="{00000000-0005-0000-0000-00006A670000}"/>
    <cellStyle name="20% - Accent6 5 2 2 3 3" xfId="6678" xr:uid="{00000000-0005-0000-0000-00006B670000}"/>
    <cellStyle name="20% - Accent6 5 2 2 3 3 2" xfId="19837" xr:uid="{00000000-0005-0000-0000-00006C670000}"/>
    <cellStyle name="20% - Accent6 5 2 2 3 3 2 2" xfId="57175" xr:uid="{00000000-0005-0000-0000-00006D670000}"/>
    <cellStyle name="20% - Accent6 5 2 2 3 3 3" xfId="44016" xr:uid="{00000000-0005-0000-0000-00006E670000}"/>
    <cellStyle name="20% - Accent6 5 2 2 3 4" xfId="16294" xr:uid="{00000000-0005-0000-0000-00006F670000}"/>
    <cellStyle name="20% - Accent6 5 2 2 3 4 2" xfId="53632" xr:uid="{00000000-0005-0000-0000-000070670000}"/>
    <cellStyle name="20% - Accent6 5 2 2 3 5" xfId="32687" xr:uid="{00000000-0005-0000-0000-000071670000}"/>
    <cellStyle name="20% - Accent6 5 2 2 3 6" xfId="40471" xr:uid="{00000000-0005-0000-0000-000072670000}"/>
    <cellStyle name="20% - Accent6 5 2 2 4" xfId="9041" xr:uid="{00000000-0005-0000-0000-000073670000}"/>
    <cellStyle name="20% - Accent6 5 2 2 4 2" xfId="22200" xr:uid="{00000000-0005-0000-0000-000074670000}"/>
    <cellStyle name="20% - Accent6 5 2 2 4 2 2" xfId="59538" xr:uid="{00000000-0005-0000-0000-000075670000}"/>
    <cellStyle name="20% - Accent6 5 2 2 4 3" xfId="35399" xr:uid="{00000000-0005-0000-0000-000076670000}"/>
    <cellStyle name="20% - Accent6 5 2 2 4 4" xfId="46379" xr:uid="{00000000-0005-0000-0000-000077670000}"/>
    <cellStyle name="20% - Accent6 5 2 2 5" xfId="4318" xr:uid="{00000000-0005-0000-0000-000078670000}"/>
    <cellStyle name="20% - Accent6 5 2 2 5 2" xfId="17477" xr:uid="{00000000-0005-0000-0000-000079670000}"/>
    <cellStyle name="20% - Accent6 5 2 2 5 2 2" xfId="54815" xr:uid="{00000000-0005-0000-0000-00007A670000}"/>
    <cellStyle name="20% - Accent6 5 2 2 5 3" xfId="29975" xr:uid="{00000000-0005-0000-0000-00007B670000}"/>
    <cellStyle name="20% - Accent6 5 2 2 5 4" xfId="41656" xr:uid="{00000000-0005-0000-0000-00007C670000}"/>
    <cellStyle name="20% - Accent6 5 2 2 6" xfId="13765" xr:uid="{00000000-0005-0000-0000-00007D670000}"/>
    <cellStyle name="20% - Accent6 5 2 2 6 2" xfId="51103" xr:uid="{00000000-0005-0000-0000-00007E670000}"/>
    <cellStyle name="20% - Accent6 5 2 2 7" xfId="27093" xr:uid="{00000000-0005-0000-0000-00007F670000}"/>
    <cellStyle name="20% - Accent6 5 2 2 8" xfId="37942" xr:uid="{00000000-0005-0000-0000-000080670000}"/>
    <cellStyle name="20% - Accent6 5 2 3" xfId="1363" xr:uid="{00000000-0005-0000-0000-000081670000}"/>
    <cellStyle name="20% - Accent6 5 2 3 2" xfId="7437" xr:uid="{00000000-0005-0000-0000-000082670000}"/>
    <cellStyle name="20% - Accent6 5 2 3 2 2" xfId="12160" xr:uid="{00000000-0005-0000-0000-000083670000}"/>
    <cellStyle name="20% - Accent6 5 2 3 2 2 2" xfId="25319" xr:uid="{00000000-0005-0000-0000-000084670000}"/>
    <cellStyle name="20% - Accent6 5 2 3 2 2 2 2" xfId="62657" xr:uid="{00000000-0005-0000-0000-000085670000}"/>
    <cellStyle name="20% - Accent6 5 2 3 2 2 3" xfId="49498" xr:uid="{00000000-0005-0000-0000-000086670000}"/>
    <cellStyle name="20% - Accent6 5 2 3 2 3" xfId="20596" xr:uid="{00000000-0005-0000-0000-000087670000}"/>
    <cellStyle name="20% - Accent6 5 2 3 2 3 2" xfId="57934" xr:uid="{00000000-0005-0000-0000-000088670000}"/>
    <cellStyle name="20% - Accent6 5 2 3 2 4" xfId="33615" xr:uid="{00000000-0005-0000-0000-000089670000}"/>
    <cellStyle name="20% - Accent6 5 2 3 2 5" xfId="44775" xr:uid="{00000000-0005-0000-0000-00008A670000}"/>
    <cellStyle name="20% - Accent6 5 2 3 3" xfId="9800" xr:uid="{00000000-0005-0000-0000-00008B670000}"/>
    <cellStyle name="20% - Accent6 5 2 3 3 2" xfId="22959" xr:uid="{00000000-0005-0000-0000-00008C670000}"/>
    <cellStyle name="20% - Accent6 5 2 3 3 2 2" xfId="60297" xr:uid="{00000000-0005-0000-0000-00008D670000}"/>
    <cellStyle name="20% - Accent6 5 2 3 3 3" xfId="36327" xr:uid="{00000000-0005-0000-0000-00008E670000}"/>
    <cellStyle name="20% - Accent6 5 2 3 3 4" xfId="47138" xr:uid="{00000000-0005-0000-0000-00008F670000}"/>
    <cellStyle name="20% - Accent6 5 2 3 4" xfId="5077" xr:uid="{00000000-0005-0000-0000-000090670000}"/>
    <cellStyle name="20% - Accent6 5 2 3 4 2" xfId="18236" xr:uid="{00000000-0005-0000-0000-000091670000}"/>
    <cellStyle name="20% - Accent6 5 2 3 4 2 2" xfId="55574" xr:uid="{00000000-0005-0000-0000-000092670000}"/>
    <cellStyle name="20% - Accent6 5 2 3 4 3" xfId="30903" xr:uid="{00000000-0005-0000-0000-000093670000}"/>
    <cellStyle name="20% - Accent6 5 2 3 4 4" xfId="42415" xr:uid="{00000000-0005-0000-0000-000094670000}"/>
    <cellStyle name="20% - Accent6 5 2 3 5" xfId="14524" xr:uid="{00000000-0005-0000-0000-000095670000}"/>
    <cellStyle name="20% - Accent6 5 2 3 5 2" xfId="51862" xr:uid="{00000000-0005-0000-0000-000096670000}"/>
    <cellStyle name="20% - Accent6 5 2 3 6" xfId="28021" xr:uid="{00000000-0005-0000-0000-000097670000}"/>
    <cellStyle name="20% - Accent6 5 2 3 7" xfId="38701" xr:uid="{00000000-0005-0000-0000-000098670000}"/>
    <cellStyle name="20% - Accent6 5 2 4" xfId="2712" xr:uid="{00000000-0005-0000-0000-000099670000}"/>
    <cellStyle name="20% - Accent6 5 2 4 2" xfId="10980" xr:uid="{00000000-0005-0000-0000-00009A670000}"/>
    <cellStyle name="20% - Accent6 5 2 4 2 2" xfId="24139" xr:uid="{00000000-0005-0000-0000-00009B670000}"/>
    <cellStyle name="20% - Accent6 5 2 4 2 2 2" xfId="61477" xr:uid="{00000000-0005-0000-0000-00009C670000}"/>
    <cellStyle name="20% - Accent6 5 2 4 2 3" xfId="48318" xr:uid="{00000000-0005-0000-0000-00009D670000}"/>
    <cellStyle name="20% - Accent6 5 2 4 3" xfId="6257" xr:uid="{00000000-0005-0000-0000-00009E670000}"/>
    <cellStyle name="20% - Accent6 5 2 4 3 2" xfId="19416" xr:uid="{00000000-0005-0000-0000-00009F670000}"/>
    <cellStyle name="20% - Accent6 5 2 4 3 2 2" xfId="56754" xr:uid="{00000000-0005-0000-0000-0000A0670000}"/>
    <cellStyle name="20% - Accent6 5 2 4 3 3" xfId="43595" xr:uid="{00000000-0005-0000-0000-0000A1670000}"/>
    <cellStyle name="20% - Accent6 5 2 4 4" xfId="15873" xr:uid="{00000000-0005-0000-0000-0000A2670000}"/>
    <cellStyle name="20% - Accent6 5 2 4 4 2" xfId="53211" xr:uid="{00000000-0005-0000-0000-0000A3670000}"/>
    <cellStyle name="20% - Accent6 5 2 4 5" xfId="32266" xr:uid="{00000000-0005-0000-0000-0000A4670000}"/>
    <cellStyle name="20% - Accent6 5 2 4 6" xfId="40050" xr:uid="{00000000-0005-0000-0000-0000A5670000}"/>
    <cellStyle name="20% - Accent6 5 2 5" xfId="8620" xr:uid="{00000000-0005-0000-0000-0000A6670000}"/>
    <cellStyle name="20% - Accent6 5 2 5 2" xfId="21779" xr:uid="{00000000-0005-0000-0000-0000A7670000}"/>
    <cellStyle name="20% - Accent6 5 2 5 2 2" xfId="59117" xr:uid="{00000000-0005-0000-0000-0000A8670000}"/>
    <cellStyle name="20% - Accent6 5 2 5 3" xfId="34978" xr:uid="{00000000-0005-0000-0000-0000A9670000}"/>
    <cellStyle name="20% - Accent6 5 2 5 4" xfId="45958" xr:uid="{00000000-0005-0000-0000-0000AA670000}"/>
    <cellStyle name="20% - Accent6 5 2 6" xfId="3897" xr:uid="{00000000-0005-0000-0000-0000AB670000}"/>
    <cellStyle name="20% - Accent6 5 2 6 2" xfId="17056" xr:uid="{00000000-0005-0000-0000-0000AC670000}"/>
    <cellStyle name="20% - Accent6 5 2 6 2 2" xfId="54394" xr:uid="{00000000-0005-0000-0000-0000AD670000}"/>
    <cellStyle name="20% - Accent6 5 2 6 3" xfId="29554" xr:uid="{00000000-0005-0000-0000-0000AE670000}"/>
    <cellStyle name="20% - Accent6 5 2 6 4" xfId="41235" xr:uid="{00000000-0005-0000-0000-0000AF670000}"/>
    <cellStyle name="20% - Accent6 5 2 7" xfId="13344" xr:uid="{00000000-0005-0000-0000-0000B0670000}"/>
    <cellStyle name="20% - Accent6 5 2 7 2" xfId="50682" xr:uid="{00000000-0005-0000-0000-0000B1670000}"/>
    <cellStyle name="20% - Accent6 5 2 8" xfId="26672" xr:uid="{00000000-0005-0000-0000-0000B2670000}"/>
    <cellStyle name="20% - Accent6 5 2 9" xfId="37521" xr:uid="{00000000-0005-0000-0000-0000B3670000}"/>
    <cellStyle name="20% - Accent6 5 3" xfId="490" xr:uid="{00000000-0005-0000-0000-0000B4670000}"/>
    <cellStyle name="20% - Accent6 5 3 2" xfId="1672" xr:uid="{00000000-0005-0000-0000-0000B5670000}"/>
    <cellStyle name="20% - Accent6 5 3 2 2" xfId="7746" xr:uid="{00000000-0005-0000-0000-0000B6670000}"/>
    <cellStyle name="20% - Accent6 5 3 2 2 2" xfId="12469" xr:uid="{00000000-0005-0000-0000-0000B7670000}"/>
    <cellStyle name="20% - Accent6 5 3 2 2 2 2" xfId="25628" xr:uid="{00000000-0005-0000-0000-0000B8670000}"/>
    <cellStyle name="20% - Accent6 5 3 2 2 2 2 2" xfId="62966" xr:uid="{00000000-0005-0000-0000-0000B9670000}"/>
    <cellStyle name="20% - Accent6 5 3 2 2 2 3" xfId="49807" xr:uid="{00000000-0005-0000-0000-0000BA670000}"/>
    <cellStyle name="20% - Accent6 5 3 2 2 3" xfId="20905" xr:uid="{00000000-0005-0000-0000-0000BB670000}"/>
    <cellStyle name="20% - Accent6 5 3 2 2 3 2" xfId="58243" xr:uid="{00000000-0005-0000-0000-0000BC670000}"/>
    <cellStyle name="20% - Accent6 5 3 2 2 4" xfId="33924" xr:uid="{00000000-0005-0000-0000-0000BD670000}"/>
    <cellStyle name="20% - Accent6 5 3 2 2 5" xfId="45084" xr:uid="{00000000-0005-0000-0000-0000BE670000}"/>
    <cellStyle name="20% - Accent6 5 3 2 3" xfId="10109" xr:uid="{00000000-0005-0000-0000-0000BF670000}"/>
    <cellStyle name="20% - Accent6 5 3 2 3 2" xfId="23268" xr:uid="{00000000-0005-0000-0000-0000C0670000}"/>
    <cellStyle name="20% - Accent6 5 3 2 3 2 2" xfId="60606" xr:uid="{00000000-0005-0000-0000-0000C1670000}"/>
    <cellStyle name="20% - Accent6 5 3 2 3 3" xfId="36636" xr:uid="{00000000-0005-0000-0000-0000C2670000}"/>
    <cellStyle name="20% - Accent6 5 3 2 3 4" xfId="47447" xr:uid="{00000000-0005-0000-0000-0000C3670000}"/>
    <cellStyle name="20% - Accent6 5 3 2 4" xfId="5386" xr:uid="{00000000-0005-0000-0000-0000C4670000}"/>
    <cellStyle name="20% - Accent6 5 3 2 4 2" xfId="18545" xr:uid="{00000000-0005-0000-0000-0000C5670000}"/>
    <cellStyle name="20% - Accent6 5 3 2 4 2 2" xfId="55883" xr:uid="{00000000-0005-0000-0000-0000C6670000}"/>
    <cellStyle name="20% - Accent6 5 3 2 4 3" xfId="31212" xr:uid="{00000000-0005-0000-0000-0000C7670000}"/>
    <cellStyle name="20% - Accent6 5 3 2 4 4" xfId="42724" xr:uid="{00000000-0005-0000-0000-0000C8670000}"/>
    <cellStyle name="20% - Accent6 5 3 2 5" xfId="14833" xr:uid="{00000000-0005-0000-0000-0000C9670000}"/>
    <cellStyle name="20% - Accent6 5 3 2 5 2" xfId="52171" xr:uid="{00000000-0005-0000-0000-0000CA670000}"/>
    <cellStyle name="20% - Accent6 5 3 2 6" xfId="28330" xr:uid="{00000000-0005-0000-0000-0000CB670000}"/>
    <cellStyle name="20% - Accent6 5 3 2 7" xfId="39010" xr:uid="{00000000-0005-0000-0000-0000CC670000}"/>
    <cellStyle name="20% - Accent6 5 3 3" xfId="3021" xr:uid="{00000000-0005-0000-0000-0000CD670000}"/>
    <cellStyle name="20% - Accent6 5 3 3 2" xfId="11289" xr:uid="{00000000-0005-0000-0000-0000CE670000}"/>
    <cellStyle name="20% - Accent6 5 3 3 2 2" xfId="24448" xr:uid="{00000000-0005-0000-0000-0000CF670000}"/>
    <cellStyle name="20% - Accent6 5 3 3 2 2 2" xfId="61786" xr:uid="{00000000-0005-0000-0000-0000D0670000}"/>
    <cellStyle name="20% - Accent6 5 3 3 2 3" xfId="48627" xr:uid="{00000000-0005-0000-0000-0000D1670000}"/>
    <cellStyle name="20% - Accent6 5 3 3 3" xfId="6566" xr:uid="{00000000-0005-0000-0000-0000D2670000}"/>
    <cellStyle name="20% - Accent6 5 3 3 3 2" xfId="19725" xr:uid="{00000000-0005-0000-0000-0000D3670000}"/>
    <cellStyle name="20% - Accent6 5 3 3 3 2 2" xfId="57063" xr:uid="{00000000-0005-0000-0000-0000D4670000}"/>
    <cellStyle name="20% - Accent6 5 3 3 3 3" xfId="43904" xr:uid="{00000000-0005-0000-0000-0000D5670000}"/>
    <cellStyle name="20% - Accent6 5 3 3 4" xfId="16182" xr:uid="{00000000-0005-0000-0000-0000D6670000}"/>
    <cellStyle name="20% - Accent6 5 3 3 4 2" xfId="53520" xr:uid="{00000000-0005-0000-0000-0000D7670000}"/>
    <cellStyle name="20% - Accent6 5 3 3 5" xfId="32575" xr:uid="{00000000-0005-0000-0000-0000D8670000}"/>
    <cellStyle name="20% - Accent6 5 3 3 6" xfId="40359" xr:uid="{00000000-0005-0000-0000-0000D9670000}"/>
    <cellStyle name="20% - Accent6 5 3 4" xfId="8929" xr:uid="{00000000-0005-0000-0000-0000DA670000}"/>
    <cellStyle name="20% - Accent6 5 3 4 2" xfId="22088" xr:uid="{00000000-0005-0000-0000-0000DB670000}"/>
    <cellStyle name="20% - Accent6 5 3 4 2 2" xfId="59426" xr:uid="{00000000-0005-0000-0000-0000DC670000}"/>
    <cellStyle name="20% - Accent6 5 3 4 3" xfId="35287" xr:uid="{00000000-0005-0000-0000-0000DD670000}"/>
    <cellStyle name="20% - Accent6 5 3 4 4" xfId="46267" xr:uid="{00000000-0005-0000-0000-0000DE670000}"/>
    <cellStyle name="20% - Accent6 5 3 5" xfId="4206" xr:uid="{00000000-0005-0000-0000-0000DF670000}"/>
    <cellStyle name="20% - Accent6 5 3 5 2" xfId="17365" xr:uid="{00000000-0005-0000-0000-0000E0670000}"/>
    <cellStyle name="20% - Accent6 5 3 5 2 2" xfId="54703" xr:uid="{00000000-0005-0000-0000-0000E1670000}"/>
    <cellStyle name="20% - Accent6 5 3 5 3" xfId="29863" xr:uid="{00000000-0005-0000-0000-0000E2670000}"/>
    <cellStyle name="20% - Accent6 5 3 5 4" xfId="41544" xr:uid="{00000000-0005-0000-0000-0000E3670000}"/>
    <cellStyle name="20% - Accent6 5 3 6" xfId="13653" xr:uid="{00000000-0005-0000-0000-0000E4670000}"/>
    <cellStyle name="20% - Accent6 5 3 6 2" xfId="50991" xr:uid="{00000000-0005-0000-0000-0000E5670000}"/>
    <cellStyle name="20% - Accent6 5 3 7" xfId="26981" xr:uid="{00000000-0005-0000-0000-0000E6670000}"/>
    <cellStyle name="20% - Accent6 5 3 8" xfId="37830" xr:uid="{00000000-0005-0000-0000-0000E7670000}"/>
    <cellStyle name="20% - Accent6 5 4" xfId="378" xr:uid="{00000000-0005-0000-0000-0000E8670000}"/>
    <cellStyle name="20% - Accent6 5 4 2" xfId="1560" xr:uid="{00000000-0005-0000-0000-0000E9670000}"/>
    <cellStyle name="20% - Accent6 5 4 2 2" xfId="7634" xr:uid="{00000000-0005-0000-0000-0000EA670000}"/>
    <cellStyle name="20% - Accent6 5 4 2 2 2" xfId="12357" xr:uid="{00000000-0005-0000-0000-0000EB670000}"/>
    <cellStyle name="20% - Accent6 5 4 2 2 2 2" xfId="25516" xr:uid="{00000000-0005-0000-0000-0000EC670000}"/>
    <cellStyle name="20% - Accent6 5 4 2 2 2 2 2" xfId="62854" xr:uid="{00000000-0005-0000-0000-0000ED670000}"/>
    <cellStyle name="20% - Accent6 5 4 2 2 2 3" xfId="49695" xr:uid="{00000000-0005-0000-0000-0000EE670000}"/>
    <cellStyle name="20% - Accent6 5 4 2 2 3" xfId="20793" xr:uid="{00000000-0005-0000-0000-0000EF670000}"/>
    <cellStyle name="20% - Accent6 5 4 2 2 3 2" xfId="58131" xr:uid="{00000000-0005-0000-0000-0000F0670000}"/>
    <cellStyle name="20% - Accent6 5 4 2 2 4" xfId="33812" xr:uid="{00000000-0005-0000-0000-0000F1670000}"/>
    <cellStyle name="20% - Accent6 5 4 2 2 5" xfId="44972" xr:uid="{00000000-0005-0000-0000-0000F2670000}"/>
    <cellStyle name="20% - Accent6 5 4 2 3" xfId="9997" xr:uid="{00000000-0005-0000-0000-0000F3670000}"/>
    <cellStyle name="20% - Accent6 5 4 2 3 2" xfId="23156" xr:uid="{00000000-0005-0000-0000-0000F4670000}"/>
    <cellStyle name="20% - Accent6 5 4 2 3 2 2" xfId="60494" xr:uid="{00000000-0005-0000-0000-0000F5670000}"/>
    <cellStyle name="20% - Accent6 5 4 2 3 3" xfId="36524" xr:uid="{00000000-0005-0000-0000-0000F6670000}"/>
    <cellStyle name="20% - Accent6 5 4 2 3 4" xfId="47335" xr:uid="{00000000-0005-0000-0000-0000F7670000}"/>
    <cellStyle name="20% - Accent6 5 4 2 4" xfId="5274" xr:uid="{00000000-0005-0000-0000-0000F8670000}"/>
    <cellStyle name="20% - Accent6 5 4 2 4 2" xfId="18433" xr:uid="{00000000-0005-0000-0000-0000F9670000}"/>
    <cellStyle name="20% - Accent6 5 4 2 4 2 2" xfId="55771" xr:uid="{00000000-0005-0000-0000-0000FA670000}"/>
    <cellStyle name="20% - Accent6 5 4 2 4 3" xfId="31100" xr:uid="{00000000-0005-0000-0000-0000FB670000}"/>
    <cellStyle name="20% - Accent6 5 4 2 4 4" xfId="42612" xr:uid="{00000000-0005-0000-0000-0000FC670000}"/>
    <cellStyle name="20% - Accent6 5 4 2 5" xfId="14721" xr:uid="{00000000-0005-0000-0000-0000FD670000}"/>
    <cellStyle name="20% - Accent6 5 4 2 5 2" xfId="52059" xr:uid="{00000000-0005-0000-0000-0000FE670000}"/>
    <cellStyle name="20% - Accent6 5 4 2 6" xfId="28218" xr:uid="{00000000-0005-0000-0000-0000FF670000}"/>
    <cellStyle name="20% - Accent6 5 4 2 7" xfId="38898" xr:uid="{00000000-0005-0000-0000-000000680000}"/>
    <cellStyle name="20% - Accent6 5 4 3" xfId="2909" xr:uid="{00000000-0005-0000-0000-000001680000}"/>
    <cellStyle name="20% - Accent6 5 4 3 2" xfId="11177" xr:uid="{00000000-0005-0000-0000-000002680000}"/>
    <cellStyle name="20% - Accent6 5 4 3 2 2" xfId="24336" xr:uid="{00000000-0005-0000-0000-000003680000}"/>
    <cellStyle name="20% - Accent6 5 4 3 2 2 2" xfId="61674" xr:uid="{00000000-0005-0000-0000-000004680000}"/>
    <cellStyle name="20% - Accent6 5 4 3 2 3" xfId="48515" xr:uid="{00000000-0005-0000-0000-000005680000}"/>
    <cellStyle name="20% - Accent6 5 4 3 3" xfId="6454" xr:uid="{00000000-0005-0000-0000-000006680000}"/>
    <cellStyle name="20% - Accent6 5 4 3 3 2" xfId="19613" xr:uid="{00000000-0005-0000-0000-000007680000}"/>
    <cellStyle name="20% - Accent6 5 4 3 3 2 2" xfId="56951" xr:uid="{00000000-0005-0000-0000-000008680000}"/>
    <cellStyle name="20% - Accent6 5 4 3 3 3" xfId="43792" xr:uid="{00000000-0005-0000-0000-000009680000}"/>
    <cellStyle name="20% - Accent6 5 4 3 4" xfId="16070" xr:uid="{00000000-0005-0000-0000-00000A680000}"/>
    <cellStyle name="20% - Accent6 5 4 3 4 2" xfId="53408" xr:uid="{00000000-0005-0000-0000-00000B680000}"/>
    <cellStyle name="20% - Accent6 5 4 3 5" xfId="32463" xr:uid="{00000000-0005-0000-0000-00000C680000}"/>
    <cellStyle name="20% - Accent6 5 4 3 6" xfId="40247" xr:uid="{00000000-0005-0000-0000-00000D680000}"/>
    <cellStyle name="20% - Accent6 5 4 4" xfId="8817" xr:uid="{00000000-0005-0000-0000-00000E680000}"/>
    <cellStyle name="20% - Accent6 5 4 4 2" xfId="21976" xr:uid="{00000000-0005-0000-0000-00000F680000}"/>
    <cellStyle name="20% - Accent6 5 4 4 2 2" xfId="59314" xr:uid="{00000000-0005-0000-0000-000010680000}"/>
    <cellStyle name="20% - Accent6 5 4 4 3" xfId="35175" xr:uid="{00000000-0005-0000-0000-000011680000}"/>
    <cellStyle name="20% - Accent6 5 4 4 4" xfId="46155" xr:uid="{00000000-0005-0000-0000-000012680000}"/>
    <cellStyle name="20% - Accent6 5 4 5" xfId="4094" xr:uid="{00000000-0005-0000-0000-000013680000}"/>
    <cellStyle name="20% - Accent6 5 4 5 2" xfId="17253" xr:uid="{00000000-0005-0000-0000-000014680000}"/>
    <cellStyle name="20% - Accent6 5 4 5 2 2" xfId="54591" xr:uid="{00000000-0005-0000-0000-000015680000}"/>
    <cellStyle name="20% - Accent6 5 4 5 3" xfId="29751" xr:uid="{00000000-0005-0000-0000-000016680000}"/>
    <cellStyle name="20% - Accent6 5 4 5 4" xfId="41432" xr:uid="{00000000-0005-0000-0000-000017680000}"/>
    <cellStyle name="20% - Accent6 5 4 6" xfId="13541" xr:uid="{00000000-0005-0000-0000-000018680000}"/>
    <cellStyle name="20% - Accent6 5 4 6 2" xfId="50879" xr:uid="{00000000-0005-0000-0000-000019680000}"/>
    <cellStyle name="20% - Accent6 5 4 7" xfId="26869" xr:uid="{00000000-0005-0000-0000-00001A680000}"/>
    <cellStyle name="20% - Accent6 5 4 8" xfId="37718" xr:uid="{00000000-0005-0000-0000-00001B680000}"/>
    <cellStyle name="20% - Accent6 5 5" xfId="799" xr:uid="{00000000-0005-0000-0000-00001C680000}"/>
    <cellStyle name="20% - Accent6 5 5 2" xfId="1981" xr:uid="{00000000-0005-0000-0000-00001D680000}"/>
    <cellStyle name="20% - Accent6 5 5 2 2" xfId="8055" xr:uid="{00000000-0005-0000-0000-00001E680000}"/>
    <cellStyle name="20% - Accent6 5 5 2 2 2" xfId="12778" xr:uid="{00000000-0005-0000-0000-00001F680000}"/>
    <cellStyle name="20% - Accent6 5 5 2 2 2 2" xfId="25937" xr:uid="{00000000-0005-0000-0000-000020680000}"/>
    <cellStyle name="20% - Accent6 5 5 2 2 2 2 2" xfId="63275" xr:uid="{00000000-0005-0000-0000-000021680000}"/>
    <cellStyle name="20% - Accent6 5 5 2 2 2 3" xfId="50116" xr:uid="{00000000-0005-0000-0000-000022680000}"/>
    <cellStyle name="20% - Accent6 5 5 2 2 3" xfId="21214" xr:uid="{00000000-0005-0000-0000-000023680000}"/>
    <cellStyle name="20% - Accent6 5 5 2 2 3 2" xfId="58552" xr:uid="{00000000-0005-0000-0000-000024680000}"/>
    <cellStyle name="20% - Accent6 5 5 2 2 4" xfId="34233" xr:uid="{00000000-0005-0000-0000-000025680000}"/>
    <cellStyle name="20% - Accent6 5 5 2 2 5" xfId="45393" xr:uid="{00000000-0005-0000-0000-000026680000}"/>
    <cellStyle name="20% - Accent6 5 5 2 3" xfId="10418" xr:uid="{00000000-0005-0000-0000-000027680000}"/>
    <cellStyle name="20% - Accent6 5 5 2 3 2" xfId="23577" xr:uid="{00000000-0005-0000-0000-000028680000}"/>
    <cellStyle name="20% - Accent6 5 5 2 3 2 2" xfId="60915" xr:uid="{00000000-0005-0000-0000-000029680000}"/>
    <cellStyle name="20% - Accent6 5 5 2 3 3" xfId="36945" xr:uid="{00000000-0005-0000-0000-00002A680000}"/>
    <cellStyle name="20% - Accent6 5 5 2 3 4" xfId="47756" xr:uid="{00000000-0005-0000-0000-00002B680000}"/>
    <cellStyle name="20% - Accent6 5 5 2 4" xfId="5695" xr:uid="{00000000-0005-0000-0000-00002C680000}"/>
    <cellStyle name="20% - Accent6 5 5 2 4 2" xfId="18854" xr:uid="{00000000-0005-0000-0000-00002D680000}"/>
    <cellStyle name="20% - Accent6 5 5 2 4 2 2" xfId="56192" xr:uid="{00000000-0005-0000-0000-00002E680000}"/>
    <cellStyle name="20% - Accent6 5 5 2 4 3" xfId="31521" xr:uid="{00000000-0005-0000-0000-00002F680000}"/>
    <cellStyle name="20% - Accent6 5 5 2 4 4" xfId="43033" xr:uid="{00000000-0005-0000-0000-000030680000}"/>
    <cellStyle name="20% - Accent6 5 5 2 5" xfId="15142" xr:uid="{00000000-0005-0000-0000-000031680000}"/>
    <cellStyle name="20% - Accent6 5 5 2 5 2" xfId="52480" xr:uid="{00000000-0005-0000-0000-000032680000}"/>
    <cellStyle name="20% - Accent6 5 5 2 6" xfId="28639" xr:uid="{00000000-0005-0000-0000-000033680000}"/>
    <cellStyle name="20% - Accent6 5 5 2 7" xfId="39319" xr:uid="{00000000-0005-0000-0000-000034680000}"/>
    <cellStyle name="20% - Accent6 5 5 3" xfId="3330" xr:uid="{00000000-0005-0000-0000-000035680000}"/>
    <cellStyle name="20% - Accent6 5 5 3 2" xfId="11598" xr:uid="{00000000-0005-0000-0000-000036680000}"/>
    <cellStyle name="20% - Accent6 5 5 3 2 2" xfId="24757" xr:uid="{00000000-0005-0000-0000-000037680000}"/>
    <cellStyle name="20% - Accent6 5 5 3 2 2 2" xfId="62095" xr:uid="{00000000-0005-0000-0000-000038680000}"/>
    <cellStyle name="20% - Accent6 5 5 3 2 3" xfId="48936" xr:uid="{00000000-0005-0000-0000-000039680000}"/>
    <cellStyle name="20% - Accent6 5 5 3 3" xfId="6875" xr:uid="{00000000-0005-0000-0000-00003A680000}"/>
    <cellStyle name="20% - Accent6 5 5 3 3 2" xfId="20034" xr:uid="{00000000-0005-0000-0000-00003B680000}"/>
    <cellStyle name="20% - Accent6 5 5 3 3 2 2" xfId="57372" xr:uid="{00000000-0005-0000-0000-00003C680000}"/>
    <cellStyle name="20% - Accent6 5 5 3 3 3" xfId="44213" xr:uid="{00000000-0005-0000-0000-00003D680000}"/>
    <cellStyle name="20% - Accent6 5 5 3 4" xfId="16491" xr:uid="{00000000-0005-0000-0000-00003E680000}"/>
    <cellStyle name="20% - Accent6 5 5 3 4 2" xfId="53829" xr:uid="{00000000-0005-0000-0000-00003F680000}"/>
    <cellStyle name="20% - Accent6 5 5 3 5" xfId="32884" xr:uid="{00000000-0005-0000-0000-000040680000}"/>
    <cellStyle name="20% - Accent6 5 5 3 6" xfId="40668" xr:uid="{00000000-0005-0000-0000-000041680000}"/>
    <cellStyle name="20% - Accent6 5 5 4" xfId="9238" xr:uid="{00000000-0005-0000-0000-000042680000}"/>
    <cellStyle name="20% - Accent6 5 5 4 2" xfId="22397" xr:uid="{00000000-0005-0000-0000-000043680000}"/>
    <cellStyle name="20% - Accent6 5 5 4 2 2" xfId="59735" xr:uid="{00000000-0005-0000-0000-000044680000}"/>
    <cellStyle name="20% - Accent6 5 5 4 3" xfId="35596" xr:uid="{00000000-0005-0000-0000-000045680000}"/>
    <cellStyle name="20% - Accent6 5 5 4 4" xfId="46576" xr:uid="{00000000-0005-0000-0000-000046680000}"/>
    <cellStyle name="20% - Accent6 5 5 5" xfId="4515" xr:uid="{00000000-0005-0000-0000-000047680000}"/>
    <cellStyle name="20% - Accent6 5 5 5 2" xfId="17674" xr:uid="{00000000-0005-0000-0000-000048680000}"/>
    <cellStyle name="20% - Accent6 5 5 5 2 2" xfId="55012" xr:uid="{00000000-0005-0000-0000-000049680000}"/>
    <cellStyle name="20% - Accent6 5 5 5 3" xfId="30172" xr:uid="{00000000-0005-0000-0000-00004A680000}"/>
    <cellStyle name="20% - Accent6 5 5 5 4" xfId="41853" xr:uid="{00000000-0005-0000-0000-00004B680000}"/>
    <cellStyle name="20% - Accent6 5 5 6" xfId="13962" xr:uid="{00000000-0005-0000-0000-00004C680000}"/>
    <cellStyle name="20% - Accent6 5 5 6 2" xfId="51300" xr:uid="{00000000-0005-0000-0000-00004D680000}"/>
    <cellStyle name="20% - Accent6 5 5 7" xfId="27290" xr:uid="{00000000-0005-0000-0000-00004E680000}"/>
    <cellStyle name="20% - Accent6 5 5 8" xfId="38139" xr:uid="{00000000-0005-0000-0000-00004F680000}"/>
    <cellStyle name="20% - Accent6 5 6" xfId="968" xr:uid="{00000000-0005-0000-0000-000050680000}"/>
    <cellStyle name="20% - Accent6 5 6 2" xfId="2150" xr:uid="{00000000-0005-0000-0000-000051680000}"/>
    <cellStyle name="20% - Accent6 5 6 2 2" xfId="8224" xr:uid="{00000000-0005-0000-0000-000052680000}"/>
    <cellStyle name="20% - Accent6 5 6 2 2 2" xfId="12947" xr:uid="{00000000-0005-0000-0000-000053680000}"/>
    <cellStyle name="20% - Accent6 5 6 2 2 2 2" xfId="26106" xr:uid="{00000000-0005-0000-0000-000054680000}"/>
    <cellStyle name="20% - Accent6 5 6 2 2 2 2 2" xfId="63444" xr:uid="{00000000-0005-0000-0000-000055680000}"/>
    <cellStyle name="20% - Accent6 5 6 2 2 2 3" xfId="50285" xr:uid="{00000000-0005-0000-0000-000056680000}"/>
    <cellStyle name="20% - Accent6 5 6 2 2 3" xfId="21383" xr:uid="{00000000-0005-0000-0000-000057680000}"/>
    <cellStyle name="20% - Accent6 5 6 2 2 3 2" xfId="58721" xr:uid="{00000000-0005-0000-0000-000058680000}"/>
    <cellStyle name="20% - Accent6 5 6 2 2 4" xfId="34402" xr:uid="{00000000-0005-0000-0000-000059680000}"/>
    <cellStyle name="20% - Accent6 5 6 2 2 5" xfId="45562" xr:uid="{00000000-0005-0000-0000-00005A680000}"/>
    <cellStyle name="20% - Accent6 5 6 2 3" xfId="10587" xr:uid="{00000000-0005-0000-0000-00005B680000}"/>
    <cellStyle name="20% - Accent6 5 6 2 3 2" xfId="23746" xr:uid="{00000000-0005-0000-0000-00005C680000}"/>
    <cellStyle name="20% - Accent6 5 6 2 3 2 2" xfId="61084" xr:uid="{00000000-0005-0000-0000-00005D680000}"/>
    <cellStyle name="20% - Accent6 5 6 2 3 3" xfId="37114" xr:uid="{00000000-0005-0000-0000-00005E680000}"/>
    <cellStyle name="20% - Accent6 5 6 2 3 4" xfId="47925" xr:uid="{00000000-0005-0000-0000-00005F680000}"/>
    <cellStyle name="20% - Accent6 5 6 2 4" xfId="5864" xr:uid="{00000000-0005-0000-0000-000060680000}"/>
    <cellStyle name="20% - Accent6 5 6 2 4 2" xfId="19023" xr:uid="{00000000-0005-0000-0000-000061680000}"/>
    <cellStyle name="20% - Accent6 5 6 2 4 2 2" xfId="56361" xr:uid="{00000000-0005-0000-0000-000062680000}"/>
    <cellStyle name="20% - Accent6 5 6 2 4 3" xfId="31690" xr:uid="{00000000-0005-0000-0000-000063680000}"/>
    <cellStyle name="20% - Accent6 5 6 2 4 4" xfId="43202" xr:uid="{00000000-0005-0000-0000-000064680000}"/>
    <cellStyle name="20% - Accent6 5 6 2 5" xfId="15311" xr:uid="{00000000-0005-0000-0000-000065680000}"/>
    <cellStyle name="20% - Accent6 5 6 2 5 2" xfId="52649" xr:uid="{00000000-0005-0000-0000-000066680000}"/>
    <cellStyle name="20% - Accent6 5 6 2 6" xfId="28808" xr:uid="{00000000-0005-0000-0000-000067680000}"/>
    <cellStyle name="20% - Accent6 5 6 2 7" xfId="39488" xr:uid="{00000000-0005-0000-0000-000068680000}"/>
    <cellStyle name="20% - Accent6 5 6 3" xfId="3499" xr:uid="{00000000-0005-0000-0000-000069680000}"/>
    <cellStyle name="20% - Accent6 5 6 3 2" xfId="11767" xr:uid="{00000000-0005-0000-0000-00006A680000}"/>
    <cellStyle name="20% - Accent6 5 6 3 2 2" xfId="24926" xr:uid="{00000000-0005-0000-0000-00006B680000}"/>
    <cellStyle name="20% - Accent6 5 6 3 2 2 2" xfId="62264" xr:uid="{00000000-0005-0000-0000-00006C680000}"/>
    <cellStyle name="20% - Accent6 5 6 3 2 3" xfId="49105" xr:uid="{00000000-0005-0000-0000-00006D680000}"/>
    <cellStyle name="20% - Accent6 5 6 3 3" xfId="7044" xr:uid="{00000000-0005-0000-0000-00006E680000}"/>
    <cellStyle name="20% - Accent6 5 6 3 3 2" xfId="20203" xr:uid="{00000000-0005-0000-0000-00006F680000}"/>
    <cellStyle name="20% - Accent6 5 6 3 3 2 2" xfId="57541" xr:uid="{00000000-0005-0000-0000-000070680000}"/>
    <cellStyle name="20% - Accent6 5 6 3 3 3" xfId="44382" xr:uid="{00000000-0005-0000-0000-000071680000}"/>
    <cellStyle name="20% - Accent6 5 6 3 4" xfId="16660" xr:uid="{00000000-0005-0000-0000-000072680000}"/>
    <cellStyle name="20% - Accent6 5 6 3 4 2" xfId="53998" xr:uid="{00000000-0005-0000-0000-000073680000}"/>
    <cellStyle name="20% - Accent6 5 6 3 5" xfId="33053" xr:uid="{00000000-0005-0000-0000-000074680000}"/>
    <cellStyle name="20% - Accent6 5 6 3 6" xfId="40837" xr:uid="{00000000-0005-0000-0000-000075680000}"/>
    <cellStyle name="20% - Accent6 5 6 4" xfId="9407" xr:uid="{00000000-0005-0000-0000-000076680000}"/>
    <cellStyle name="20% - Accent6 5 6 4 2" xfId="22566" xr:uid="{00000000-0005-0000-0000-000077680000}"/>
    <cellStyle name="20% - Accent6 5 6 4 2 2" xfId="59904" xr:uid="{00000000-0005-0000-0000-000078680000}"/>
    <cellStyle name="20% - Accent6 5 6 4 3" xfId="35765" xr:uid="{00000000-0005-0000-0000-000079680000}"/>
    <cellStyle name="20% - Accent6 5 6 4 4" xfId="46745" xr:uid="{00000000-0005-0000-0000-00007A680000}"/>
    <cellStyle name="20% - Accent6 5 6 5" xfId="4684" xr:uid="{00000000-0005-0000-0000-00007B680000}"/>
    <cellStyle name="20% - Accent6 5 6 5 2" xfId="17843" xr:uid="{00000000-0005-0000-0000-00007C680000}"/>
    <cellStyle name="20% - Accent6 5 6 5 2 2" xfId="55181" xr:uid="{00000000-0005-0000-0000-00007D680000}"/>
    <cellStyle name="20% - Accent6 5 6 5 3" xfId="30341" xr:uid="{00000000-0005-0000-0000-00007E680000}"/>
    <cellStyle name="20% - Accent6 5 6 5 4" xfId="42022" xr:uid="{00000000-0005-0000-0000-00007F680000}"/>
    <cellStyle name="20% - Accent6 5 6 6" xfId="14131" xr:uid="{00000000-0005-0000-0000-000080680000}"/>
    <cellStyle name="20% - Accent6 5 6 6 2" xfId="51469" xr:uid="{00000000-0005-0000-0000-000081680000}"/>
    <cellStyle name="20% - Accent6 5 6 7" xfId="27459" xr:uid="{00000000-0005-0000-0000-000082680000}"/>
    <cellStyle name="20% - Accent6 5 6 8" xfId="38308" xr:uid="{00000000-0005-0000-0000-000083680000}"/>
    <cellStyle name="20% - Accent6 5 7" xfId="1139" xr:uid="{00000000-0005-0000-0000-000084680000}"/>
    <cellStyle name="20% - Accent6 5 7 2" xfId="2319" xr:uid="{00000000-0005-0000-0000-000085680000}"/>
    <cellStyle name="20% - Accent6 5 7 2 2" xfId="8393" xr:uid="{00000000-0005-0000-0000-000086680000}"/>
    <cellStyle name="20% - Accent6 5 7 2 2 2" xfId="13116" xr:uid="{00000000-0005-0000-0000-000087680000}"/>
    <cellStyle name="20% - Accent6 5 7 2 2 2 2" xfId="26275" xr:uid="{00000000-0005-0000-0000-000088680000}"/>
    <cellStyle name="20% - Accent6 5 7 2 2 2 2 2" xfId="63613" xr:uid="{00000000-0005-0000-0000-000089680000}"/>
    <cellStyle name="20% - Accent6 5 7 2 2 2 3" xfId="50454" xr:uid="{00000000-0005-0000-0000-00008A680000}"/>
    <cellStyle name="20% - Accent6 5 7 2 2 3" xfId="21552" xr:uid="{00000000-0005-0000-0000-00008B680000}"/>
    <cellStyle name="20% - Accent6 5 7 2 2 3 2" xfId="58890" xr:uid="{00000000-0005-0000-0000-00008C680000}"/>
    <cellStyle name="20% - Accent6 5 7 2 2 4" xfId="34571" xr:uid="{00000000-0005-0000-0000-00008D680000}"/>
    <cellStyle name="20% - Accent6 5 7 2 2 5" xfId="45731" xr:uid="{00000000-0005-0000-0000-00008E680000}"/>
    <cellStyle name="20% - Accent6 5 7 2 3" xfId="10756" xr:uid="{00000000-0005-0000-0000-00008F680000}"/>
    <cellStyle name="20% - Accent6 5 7 2 3 2" xfId="23915" xr:uid="{00000000-0005-0000-0000-000090680000}"/>
    <cellStyle name="20% - Accent6 5 7 2 3 2 2" xfId="61253" xr:uid="{00000000-0005-0000-0000-000091680000}"/>
    <cellStyle name="20% - Accent6 5 7 2 3 3" xfId="37283" xr:uid="{00000000-0005-0000-0000-000092680000}"/>
    <cellStyle name="20% - Accent6 5 7 2 3 4" xfId="48094" xr:uid="{00000000-0005-0000-0000-000093680000}"/>
    <cellStyle name="20% - Accent6 5 7 2 4" xfId="6033" xr:uid="{00000000-0005-0000-0000-000094680000}"/>
    <cellStyle name="20% - Accent6 5 7 2 4 2" xfId="19192" xr:uid="{00000000-0005-0000-0000-000095680000}"/>
    <cellStyle name="20% - Accent6 5 7 2 4 2 2" xfId="56530" xr:uid="{00000000-0005-0000-0000-000096680000}"/>
    <cellStyle name="20% - Accent6 5 7 2 4 3" xfId="31859" xr:uid="{00000000-0005-0000-0000-000097680000}"/>
    <cellStyle name="20% - Accent6 5 7 2 4 4" xfId="43371" xr:uid="{00000000-0005-0000-0000-000098680000}"/>
    <cellStyle name="20% - Accent6 5 7 2 5" xfId="15480" xr:uid="{00000000-0005-0000-0000-000099680000}"/>
    <cellStyle name="20% - Accent6 5 7 2 5 2" xfId="52818" xr:uid="{00000000-0005-0000-0000-00009A680000}"/>
    <cellStyle name="20% - Accent6 5 7 2 6" xfId="28977" xr:uid="{00000000-0005-0000-0000-00009B680000}"/>
    <cellStyle name="20% - Accent6 5 7 2 7" xfId="39657" xr:uid="{00000000-0005-0000-0000-00009C680000}"/>
    <cellStyle name="20% - Accent6 5 7 3" xfId="3668" xr:uid="{00000000-0005-0000-0000-00009D680000}"/>
    <cellStyle name="20% - Accent6 5 7 3 2" xfId="11936" xr:uid="{00000000-0005-0000-0000-00009E680000}"/>
    <cellStyle name="20% - Accent6 5 7 3 2 2" xfId="25095" xr:uid="{00000000-0005-0000-0000-00009F680000}"/>
    <cellStyle name="20% - Accent6 5 7 3 2 2 2" xfId="62433" xr:uid="{00000000-0005-0000-0000-0000A0680000}"/>
    <cellStyle name="20% - Accent6 5 7 3 2 3" xfId="49274" xr:uid="{00000000-0005-0000-0000-0000A1680000}"/>
    <cellStyle name="20% - Accent6 5 7 3 3" xfId="7213" xr:uid="{00000000-0005-0000-0000-0000A2680000}"/>
    <cellStyle name="20% - Accent6 5 7 3 3 2" xfId="20372" xr:uid="{00000000-0005-0000-0000-0000A3680000}"/>
    <cellStyle name="20% - Accent6 5 7 3 3 2 2" xfId="57710" xr:uid="{00000000-0005-0000-0000-0000A4680000}"/>
    <cellStyle name="20% - Accent6 5 7 3 3 3" xfId="44551" xr:uid="{00000000-0005-0000-0000-0000A5680000}"/>
    <cellStyle name="20% - Accent6 5 7 3 4" xfId="16829" xr:uid="{00000000-0005-0000-0000-0000A6680000}"/>
    <cellStyle name="20% - Accent6 5 7 3 4 2" xfId="54167" xr:uid="{00000000-0005-0000-0000-0000A7680000}"/>
    <cellStyle name="20% - Accent6 5 7 3 5" xfId="33222" xr:uid="{00000000-0005-0000-0000-0000A8680000}"/>
    <cellStyle name="20% - Accent6 5 7 3 6" xfId="41006" xr:uid="{00000000-0005-0000-0000-0000A9680000}"/>
    <cellStyle name="20% - Accent6 5 7 4" xfId="9576" xr:uid="{00000000-0005-0000-0000-0000AA680000}"/>
    <cellStyle name="20% - Accent6 5 7 4 2" xfId="22735" xr:uid="{00000000-0005-0000-0000-0000AB680000}"/>
    <cellStyle name="20% - Accent6 5 7 4 2 2" xfId="60073" xr:uid="{00000000-0005-0000-0000-0000AC680000}"/>
    <cellStyle name="20% - Accent6 5 7 4 3" xfId="35934" xr:uid="{00000000-0005-0000-0000-0000AD680000}"/>
    <cellStyle name="20% - Accent6 5 7 4 4" xfId="46914" xr:uid="{00000000-0005-0000-0000-0000AE680000}"/>
    <cellStyle name="20% - Accent6 5 7 5" xfId="4853" xr:uid="{00000000-0005-0000-0000-0000AF680000}"/>
    <cellStyle name="20% - Accent6 5 7 5 2" xfId="18012" xr:uid="{00000000-0005-0000-0000-0000B0680000}"/>
    <cellStyle name="20% - Accent6 5 7 5 2 2" xfId="55350" xr:uid="{00000000-0005-0000-0000-0000B1680000}"/>
    <cellStyle name="20% - Accent6 5 7 5 3" xfId="30510" xr:uid="{00000000-0005-0000-0000-0000B2680000}"/>
    <cellStyle name="20% - Accent6 5 7 5 4" xfId="42191" xr:uid="{00000000-0005-0000-0000-0000B3680000}"/>
    <cellStyle name="20% - Accent6 5 7 6" xfId="14300" xr:uid="{00000000-0005-0000-0000-0000B4680000}"/>
    <cellStyle name="20% - Accent6 5 7 6 2" xfId="51638" xr:uid="{00000000-0005-0000-0000-0000B5680000}"/>
    <cellStyle name="20% - Accent6 5 7 7" xfId="27628" xr:uid="{00000000-0005-0000-0000-0000B6680000}"/>
    <cellStyle name="20% - Accent6 5 7 8" xfId="38477" xr:uid="{00000000-0005-0000-0000-0000B7680000}"/>
    <cellStyle name="20% - Accent6 5 8" xfId="1251" xr:uid="{00000000-0005-0000-0000-0000B8680000}"/>
    <cellStyle name="20% - Accent6 5 8 2" xfId="2600" xr:uid="{00000000-0005-0000-0000-0000B9680000}"/>
    <cellStyle name="20% - Accent6 5 8 2 2" xfId="12048" xr:uid="{00000000-0005-0000-0000-0000BA680000}"/>
    <cellStyle name="20% - Accent6 5 8 2 2 2" xfId="25207" xr:uid="{00000000-0005-0000-0000-0000BB680000}"/>
    <cellStyle name="20% - Accent6 5 8 2 2 2 2" xfId="62545" xr:uid="{00000000-0005-0000-0000-0000BC680000}"/>
    <cellStyle name="20% - Accent6 5 8 2 2 3" xfId="33503" xr:uid="{00000000-0005-0000-0000-0000BD680000}"/>
    <cellStyle name="20% - Accent6 5 8 2 2 4" xfId="49386" xr:uid="{00000000-0005-0000-0000-0000BE680000}"/>
    <cellStyle name="20% - Accent6 5 8 2 3" xfId="7325" xr:uid="{00000000-0005-0000-0000-0000BF680000}"/>
    <cellStyle name="20% - Accent6 5 8 2 3 2" xfId="20484" xr:uid="{00000000-0005-0000-0000-0000C0680000}"/>
    <cellStyle name="20% - Accent6 5 8 2 3 2 2" xfId="57822" xr:uid="{00000000-0005-0000-0000-0000C1680000}"/>
    <cellStyle name="20% - Accent6 5 8 2 3 3" xfId="36215" xr:uid="{00000000-0005-0000-0000-0000C2680000}"/>
    <cellStyle name="20% - Accent6 5 8 2 3 4" xfId="44663" xr:uid="{00000000-0005-0000-0000-0000C3680000}"/>
    <cellStyle name="20% - Accent6 5 8 2 4" xfId="15761" xr:uid="{00000000-0005-0000-0000-0000C4680000}"/>
    <cellStyle name="20% - Accent6 5 8 2 4 2" xfId="30791" xr:uid="{00000000-0005-0000-0000-0000C5680000}"/>
    <cellStyle name="20% - Accent6 5 8 2 4 3" xfId="53099" xr:uid="{00000000-0005-0000-0000-0000C6680000}"/>
    <cellStyle name="20% - Accent6 5 8 2 5" xfId="27909" xr:uid="{00000000-0005-0000-0000-0000C7680000}"/>
    <cellStyle name="20% - Accent6 5 8 2 6" xfId="39938" xr:uid="{00000000-0005-0000-0000-0000C8680000}"/>
    <cellStyle name="20% - Accent6 5 8 3" xfId="9688" xr:uid="{00000000-0005-0000-0000-0000C9680000}"/>
    <cellStyle name="20% - Accent6 5 8 3 2" xfId="22847" xr:uid="{00000000-0005-0000-0000-0000CA680000}"/>
    <cellStyle name="20% - Accent6 5 8 3 2 2" xfId="60185" xr:uid="{00000000-0005-0000-0000-0000CB680000}"/>
    <cellStyle name="20% - Accent6 5 8 3 3" xfId="32154" xr:uid="{00000000-0005-0000-0000-0000CC680000}"/>
    <cellStyle name="20% - Accent6 5 8 3 4" xfId="47026" xr:uid="{00000000-0005-0000-0000-0000CD680000}"/>
    <cellStyle name="20% - Accent6 5 8 4" xfId="4965" xr:uid="{00000000-0005-0000-0000-0000CE680000}"/>
    <cellStyle name="20% - Accent6 5 8 4 2" xfId="18124" xr:uid="{00000000-0005-0000-0000-0000CF680000}"/>
    <cellStyle name="20% - Accent6 5 8 4 2 2" xfId="55462" xr:uid="{00000000-0005-0000-0000-0000D0680000}"/>
    <cellStyle name="20% - Accent6 5 8 4 3" xfId="34866" xr:uid="{00000000-0005-0000-0000-0000D1680000}"/>
    <cellStyle name="20% - Accent6 5 8 4 4" xfId="42303" xr:uid="{00000000-0005-0000-0000-0000D2680000}"/>
    <cellStyle name="20% - Accent6 5 8 5" xfId="14412" xr:uid="{00000000-0005-0000-0000-0000D3680000}"/>
    <cellStyle name="20% - Accent6 5 8 5 2" xfId="29442" xr:uid="{00000000-0005-0000-0000-0000D4680000}"/>
    <cellStyle name="20% - Accent6 5 8 5 3" xfId="51750" xr:uid="{00000000-0005-0000-0000-0000D5680000}"/>
    <cellStyle name="20% - Accent6 5 8 6" xfId="26560" xr:uid="{00000000-0005-0000-0000-0000D6680000}"/>
    <cellStyle name="20% - Accent6 5 8 7" xfId="38589" xr:uid="{00000000-0005-0000-0000-0000D7680000}"/>
    <cellStyle name="20% - Accent6 5 9" xfId="2488" xr:uid="{00000000-0005-0000-0000-0000D8680000}"/>
    <cellStyle name="20% - Accent6 5 9 2" xfId="10868" xr:uid="{00000000-0005-0000-0000-0000D9680000}"/>
    <cellStyle name="20% - Accent6 5 9 2 2" xfId="24027" xr:uid="{00000000-0005-0000-0000-0000DA680000}"/>
    <cellStyle name="20% - Accent6 5 9 2 2 2" xfId="61365" xr:uid="{00000000-0005-0000-0000-0000DB680000}"/>
    <cellStyle name="20% - Accent6 5 9 2 3" xfId="33391" xr:uid="{00000000-0005-0000-0000-0000DC680000}"/>
    <cellStyle name="20% - Accent6 5 9 2 4" xfId="48206" xr:uid="{00000000-0005-0000-0000-0000DD680000}"/>
    <cellStyle name="20% - Accent6 5 9 3" xfId="6145" xr:uid="{00000000-0005-0000-0000-0000DE680000}"/>
    <cellStyle name="20% - Accent6 5 9 3 2" xfId="19304" xr:uid="{00000000-0005-0000-0000-0000DF680000}"/>
    <cellStyle name="20% - Accent6 5 9 3 2 2" xfId="56642" xr:uid="{00000000-0005-0000-0000-0000E0680000}"/>
    <cellStyle name="20% - Accent6 5 9 3 3" xfId="36103" xr:uid="{00000000-0005-0000-0000-0000E1680000}"/>
    <cellStyle name="20% - Accent6 5 9 3 4" xfId="43483" xr:uid="{00000000-0005-0000-0000-0000E2680000}"/>
    <cellStyle name="20% - Accent6 5 9 4" xfId="15649" xr:uid="{00000000-0005-0000-0000-0000E3680000}"/>
    <cellStyle name="20% - Accent6 5 9 4 2" xfId="30679" xr:uid="{00000000-0005-0000-0000-0000E4680000}"/>
    <cellStyle name="20% - Accent6 5 9 4 3" xfId="52987" xr:uid="{00000000-0005-0000-0000-0000E5680000}"/>
    <cellStyle name="20% - Accent6 5 9 5" xfId="27797" xr:uid="{00000000-0005-0000-0000-0000E6680000}"/>
    <cellStyle name="20% - Accent6 5 9 6" xfId="39826" xr:uid="{00000000-0005-0000-0000-0000E7680000}"/>
    <cellStyle name="20% - Accent6 6" xfId="265" xr:uid="{00000000-0005-0000-0000-0000E8680000}"/>
    <cellStyle name="20% - Accent6 6 2" xfId="686" xr:uid="{00000000-0005-0000-0000-0000E9680000}"/>
    <cellStyle name="20% - Accent6 6 2 2" xfId="1868" xr:uid="{00000000-0005-0000-0000-0000EA680000}"/>
    <cellStyle name="20% - Accent6 6 2 2 2" xfId="7942" xr:uid="{00000000-0005-0000-0000-0000EB680000}"/>
    <cellStyle name="20% - Accent6 6 2 2 2 2" xfId="12665" xr:uid="{00000000-0005-0000-0000-0000EC680000}"/>
    <cellStyle name="20% - Accent6 6 2 2 2 2 2" xfId="25824" xr:uid="{00000000-0005-0000-0000-0000ED680000}"/>
    <cellStyle name="20% - Accent6 6 2 2 2 2 2 2" xfId="63162" xr:uid="{00000000-0005-0000-0000-0000EE680000}"/>
    <cellStyle name="20% - Accent6 6 2 2 2 2 3" xfId="50003" xr:uid="{00000000-0005-0000-0000-0000EF680000}"/>
    <cellStyle name="20% - Accent6 6 2 2 2 3" xfId="21101" xr:uid="{00000000-0005-0000-0000-0000F0680000}"/>
    <cellStyle name="20% - Accent6 6 2 2 2 3 2" xfId="58439" xr:uid="{00000000-0005-0000-0000-0000F1680000}"/>
    <cellStyle name="20% - Accent6 6 2 2 2 4" xfId="34120" xr:uid="{00000000-0005-0000-0000-0000F2680000}"/>
    <cellStyle name="20% - Accent6 6 2 2 2 5" xfId="45280" xr:uid="{00000000-0005-0000-0000-0000F3680000}"/>
    <cellStyle name="20% - Accent6 6 2 2 3" xfId="10305" xr:uid="{00000000-0005-0000-0000-0000F4680000}"/>
    <cellStyle name="20% - Accent6 6 2 2 3 2" xfId="23464" xr:uid="{00000000-0005-0000-0000-0000F5680000}"/>
    <cellStyle name="20% - Accent6 6 2 2 3 2 2" xfId="60802" xr:uid="{00000000-0005-0000-0000-0000F6680000}"/>
    <cellStyle name="20% - Accent6 6 2 2 3 3" xfId="36832" xr:uid="{00000000-0005-0000-0000-0000F7680000}"/>
    <cellStyle name="20% - Accent6 6 2 2 3 4" xfId="47643" xr:uid="{00000000-0005-0000-0000-0000F8680000}"/>
    <cellStyle name="20% - Accent6 6 2 2 4" xfId="5582" xr:uid="{00000000-0005-0000-0000-0000F9680000}"/>
    <cellStyle name="20% - Accent6 6 2 2 4 2" xfId="18741" xr:uid="{00000000-0005-0000-0000-0000FA680000}"/>
    <cellStyle name="20% - Accent6 6 2 2 4 2 2" xfId="56079" xr:uid="{00000000-0005-0000-0000-0000FB680000}"/>
    <cellStyle name="20% - Accent6 6 2 2 4 3" xfId="31408" xr:uid="{00000000-0005-0000-0000-0000FC680000}"/>
    <cellStyle name="20% - Accent6 6 2 2 4 4" xfId="42920" xr:uid="{00000000-0005-0000-0000-0000FD680000}"/>
    <cellStyle name="20% - Accent6 6 2 2 5" xfId="15029" xr:uid="{00000000-0005-0000-0000-0000FE680000}"/>
    <cellStyle name="20% - Accent6 6 2 2 5 2" xfId="52367" xr:uid="{00000000-0005-0000-0000-0000FF680000}"/>
    <cellStyle name="20% - Accent6 6 2 2 6" xfId="28526" xr:uid="{00000000-0005-0000-0000-000000690000}"/>
    <cellStyle name="20% - Accent6 6 2 2 7" xfId="39206" xr:uid="{00000000-0005-0000-0000-000001690000}"/>
    <cellStyle name="20% - Accent6 6 2 3" xfId="3217" xr:uid="{00000000-0005-0000-0000-000002690000}"/>
    <cellStyle name="20% - Accent6 6 2 3 2" xfId="11485" xr:uid="{00000000-0005-0000-0000-000003690000}"/>
    <cellStyle name="20% - Accent6 6 2 3 2 2" xfId="24644" xr:uid="{00000000-0005-0000-0000-000004690000}"/>
    <cellStyle name="20% - Accent6 6 2 3 2 2 2" xfId="61982" xr:uid="{00000000-0005-0000-0000-000005690000}"/>
    <cellStyle name="20% - Accent6 6 2 3 2 3" xfId="48823" xr:uid="{00000000-0005-0000-0000-000006690000}"/>
    <cellStyle name="20% - Accent6 6 2 3 3" xfId="6762" xr:uid="{00000000-0005-0000-0000-000007690000}"/>
    <cellStyle name="20% - Accent6 6 2 3 3 2" xfId="19921" xr:uid="{00000000-0005-0000-0000-000008690000}"/>
    <cellStyle name="20% - Accent6 6 2 3 3 2 2" xfId="57259" xr:uid="{00000000-0005-0000-0000-000009690000}"/>
    <cellStyle name="20% - Accent6 6 2 3 3 3" xfId="44100" xr:uid="{00000000-0005-0000-0000-00000A690000}"/>
    <cellStyle name="20% - Accent6 6 2 3 4" xfId="16378" xr:uid="{00000000-0005-0000-0000-00000B690000}"/>
    <cellStyle name="20% - Accent6 6 2 3 4 2" xfId="53716" xr:uid="{00000000-0005-0000-0000-00000C690000}"/>
    <cellStyle name="20% - Accent6 6 2 3 5" xfId="32771" xr:uid="{00000000-0005-0000-0000-00000D690000}"/>
    <cellStyle name="20% - Accent6 6 2 3 6" xfId="40555" xr:uid="{00000000-0005-0000-0000-00000E690000}"/>
    <cellStyle name="20% - Accent6 6 2 4" xfId="9125" xr:uid="{00000000-0005-0000-0000-00000F690000}"/>
    <cellStyle name="20% - Accent6 6 2 4 2" xfId="22284" xr:uid="{00000000-0005-0000-0000-000010690000}"/>
    <cellStyle name="20% - Accent6 6 2 4 2 2" xfId="59622" xr:uid="{00000000-0005-0000-0000-000011690000}"/>
    <cellStyle name="20% - Accent6 6 2 4 3" xfId="35483" xr:uid="{00000000-0005-0000-0000-000012690000}"/>
    <cellStyle name="20% - Accent6 6 2 4 4" xfId="46463" xr:uid="{00000000-0005-0000-0000-000013690000}"/>
    <cellStyle name="20% - Accent6 6 2 5" xfId="4402" xr:uid="{00000000-0005-0000-0000-000014690000}"/>
    <cellStyle name="20% - Accent6 6 2 5 2" xfId="17561" xr:uid="{00000000-0005-0000-0000-000015690000}"/>
    <cellStyle name="20% - Accent6 6 2 5 2 2" xfId="54899" xr:uid="{00000000-0005-0000-0000-000016690000}"/>
    <cellStyle name="20% - Accent6 6 2 5 3" xfId="30059" xr:uid="{00000000-0005-0000-0000-000017690000}"/>
    <cellStyle name="20% - Accent6 6 2 5 4" xfId="41740" xr:uid="{00000000-0005-0000-0000-000018690000}"/>
    <cellStyle name="20% - Accent6 6 2 6" xfId="13849" xr:uid="{00000000-0005-0000-0000-000019690000}"/>
    <cellStyle name="20% - Accent6 6 2 6 2" xfId="51187" xr:uid="{00000000-0005-0000-0000-00001A690000}"/>
    <cellStyle name="20% - Accent6 6 2 7" xfId="27177" xr:uid="{00000000-0005-0000-0000-00001B690000}"/>
    <cellStyle name="20% - Accent6 6 2 8" xfId="38026" xr:uid="{00000000-0005-0000-0000-00001C690000}"/>
    <cellStyle name="20% - Accent6 6 3" xfId="1447" xr:uid="{00000000-0005-0000-0000-00001D690000}"/>
    <cellStyle name="20% - Accent6 6 3 2" xfId="7521" xr:uid="{00000000-0005-0000-0000-00001E690000}"/>
    <cellStyle name="20% - Accent6 6 3 2 2" xfId="12244" xr:uid="{00000000-0005-0000-0000-00001F690000}"/>
    <cellStyle name="20% - Accent6 6 3 2 2 2" xfId="25403" xr:uid="{00000000-0005-0000-0000-000020690000}"/>
    <cellStyle name="20% - Accent6 6 3 2 2 2 2" xfId="62741" xr:uid="{00000000-0005-0000-0000-000021690000}"/>
    <cellStyle name="20% - Accent6 6 3 2 2 3" xfId="49582" xr:uid="{00000000-0005-0000-0000-000022690000}"/>
    <cellStyle name="20% - Accent6 6 3 2 3" xfId="20680" xr:uid="{00000000-0005-0000-0000-000023690000}"/>
    <cellStyle name="20% - Accent6 6 3 2 3 2" xfId="58018" xr:uid="{00000000-0005-0000-0000-000024690000}"/>
    <cellStyle name="20% - Accent6 6 3 2 4" xfId="33699" xr:uid="{00000000-0005-0000-0000-000025690000}"/>
    <cellStyle name="20% - Accent6 6 3 2 5" xfId="44859" xr:uid="{00000000-0005-0000-0000-000026690000}"/>
    <cellStyle name="20% - Accent6 6 3 3" xfId="9884" xr:uid="{00000000-0005-0000-0000-000027690000}"/>
    <cellStyle name="20% - Accent6 6 3 3 2" xfId="23043" xr:uid="{00000000-0005-0000-0000-000028690000}"/>
    <cellStyle name="20% - Accent6 6 3 3 2 2" xfId="60381" xr:uid="{00000000-0005-0000-0000-000029690000}"/>
    <cellStyle name="20% - Accent6 6 3 3 3" xfId="36411" xr:uid="{00000000-0005-0000-0000-00002A690000}"/>
    <cellStyle name="20% - Accent6 6 3 3 4" xfId="47222" xr:uid="{00000000-0005-0000-0000-00002B690000}"/>
    <cellStyle name="20% - Accent6 6 3 4" xfId="5161" xr:uid="{00000000-0005-0000-0000-00002C690000}"/>
    <cellStyle name="20% - Accent6 6 3 4 2" xfId="18320" xr:uid="{00000000-0005-0000-0000-00002D690000}"/>
    <cellStyle name="20% - Accent6 6 3 4 2 2" xfId="55658" xr:uid="{00000000-0005-0000-0000-00002E690000}"/>
    <cellStyle name="20% - Accent6 6 3 4 3" xfId="30987" xr:uid="{00000000-0005-0000-0000-00002F690000}"/>
    <cellStyle name="20% - Accent6 6 3 4 4" xfId="42499" xr:uid="{00000000-0005-0000-0000-000030690000}"/>
    <cellStyle name="20% - Accent6 6 3 5" xfId="14608" xr:uid="{00000000-0005-0000-0000-000031690000}"/>
    <cellStyle name="20% - Accent6 6 3 5 2" xfId="51946" xr:uid="{00000000-0005-0000-0000-000032690000}"/>
    <cellStyle name="20% - Accent6 6 3 6" xfId="28105" xr:uid="{00000000-0005-0000-0000-000033690000}"/>
    <cellStyle name="20% - Accent6 6 3 7" xfId="38785" xr:uid="{00000000-0005-0000-0000-000034690000}"/>
    <cellStyle name="20% - Accent6 6 4" xfId="2796" xr:uid="{00000000-0005-0000-0000-000035690000}"/>
    <cellStyle name="20% - Accent6 6 4 2" xfId="11064" xr:uid="{00000000-0005-0000-0000-000036690000}"/>
    <cellStyle name="20% - Accent6 6 4 2 2" xfId="24223" xr:uid="{00000000-0005-0000-0000-000037690000}"/>
    <cellStyle name="20% - Accent6 6 4 2 2 2" xfId="61561" xr:uid="{00000000-0005-0000-0000-000038690000}"/>
    <cellStyle name="20% - Accent6 6 4 2 3" xfId="48402" xr:uid="{00000000-0005-0000-0000-000039690000}"/>
    <cellStyle name="20% - Accent6 6 4 3" xfId="6341" xr:uid="{00000000-0005-0000-0000-00003A690000}"/>
    <cellStyle name="20% - Accent6 6 4 3 2" xfId="19500" xr:uid="{00000000-0005-0000-0000-00003B690000}"/>
    <cellStyle name="20% - Accent6 6 4 3 2 2" xfId="56838" xr:uid="{00000000-0005-0000-0000-00003C690000}"/>
    <cellStyle name="20% - Accent6 6 4 3 3" xfId="43679" xr:uid="{00000000-0005-0000-0000-00003D690000}"/>
    <cellStyle name="20% - Accent6 6 4 4" xfId="15957" xr:uid="{00000000-0005-0000-0000-00003E690000}"/>
    <cellStyle name="20% - Accent6 6 4 4 2" xfId="53295" xr:uid="{00000000-0005-0000-0000-00003F690000}"/>
    <cellStyle name="20% - Accent6 6 4 5" xfId="32350" xr:uid="{00000000-0005-0000-0000-000040690000}"/>
    <cellStyle name="20% - Accent6 6 4 6" xfId="40134" xr:uid="{00000000-0005-0000-0000-000041690000}"/>
    <cellStyle name="20% - Accent6 6 5" xfId="8704" xr:uid="{00000000-0005-0000-0000-000042690000}"/>
    <cellStyle name="20% - Accent6 6 5 2" xfId="21863" xr:uid="{00000000-0005-0000-0000-000043690000}"/>
    <cellStyle name="20% - Accent6 6 5 2 2" xfId="59201" xr:uid="{00000000-0005-0000-0000-000044690000}"/>
    <cellStyle name="20% - Accent6 6 5 3" xfId="35062" xr:uid="{00000000-0005-0000-0000-000045690000}"/>
    <cellStyle name="20% - Accent6 6 5 4" xfId="46042" xr:uid="{00000000-0005-0000-0000-000046690000}"/>
    <cellStyle name="20% - Accent6 6 6" xfId="3981" xr:uid="{00000000-0005-0000-0000-000047690000}"/>
    <cellStyle name="20% - Accent6 6 6 2" xfId="17140" xr:uid="{00000000-0005-0000-0000-000048690000}"/>
    <cellStyle name="20% - Accent6 6 6 2 2" xfId="54478" xr:uid="{00000000-0005-0000-0000-000049690000}"/>
    <cellStyle name="20% - Accent6 6 6 3" xfId="29638" xr:uid="{00000000-0005-0000-0000-00004A690000}"/>
    <cellStyle name="20% - Accent6 6 6 4" xfId="41319" xr:uid="{00000000-0005-0000-0000-00004B690000}"/>
    <cellStyle name="20% - Accent6 6 7" xfId="13428" xr:uid="{00000000-0005-0000-0000-00004C690000}"/>
    <cellStyle name="20% - Accent6 6 7 2" xfId="50766" xr:uid="{00000000-0005-0000-0000-00004D690000}"/>
    <cellStyle name="20% - Accent6 6 8" xfId="26756" xr:uid="{00000000-0005-0000-0000-00004E690000}"/>
    <cellStyle name="20% - Accent6 6 9" xfId="37605" xr:uid="{00000000-0005-0000-0000-00004F690000}"/>
    <cellStyle name="20% - Accent6 7" xfId="153" xr:uid="{00000000-0005-0000-0000-000050690000}"/>
    <cellStyle name="20% - Accent6 7 2" xfId="574" xr:uid="{00000000-0005-0000-0000-000051690000}"/>
    <cellStyle name="20% - Accent6 7 2 2" xfId="1756" xr:uid="{00000000-0005-0000-0000-000052690000}"/>
    <cellStyle name="20% - Accent6 7 2 2 2" xfId="7830" xr:uid="{00000000-0005-0000-0000-000053690000}"/>
    <cellStyle name="20% - Accent6 7 2 2 2 2" xfId="12553" xr:uid="{00000000-0005-0000-0000-000054690000}"/>
    <cellStyle name="20% - Accent6 7 2 2 2 2 2" xfId="25712" xr:uid="{00000000-0005-0000-0000-000055690000}"/>
    <cellStyle name="20% - Accent6 7 2 2 2 2 2 2" xfId="63050" xr:uid="{00000000-0005-0000-0000-000056690000}"/>
    <cellStyle name="20% - Accent6 7 2 2 2 2 3" xfId="49891" xr:uid="{00000000-0005-0000-0000-000057690000}"/>
    <cellStyle name="20% - Accent6 7 2 2 2 3" xfId="20989" xr:uid="{00000000-0005-0000-0000-000058690000}"/>
    <cellStyle name="20% - Accent6 7 2 2 2 3 2" xfId="58327" xr:uid="{00000000-0005-0000-0000-000059690000}"/>
    <cellStyle name="20% - Accent6 7 2 2 2 4" xfId="34008" xr:uid="{00000000-0005-0000-0000-00005A690000}"/>
    <cellStyle name="20% - Accent6 7 2 2 2 5" xfId="45168" xr:uid="{00000000-0005-0000-0000-00005B690000}"/>
    <cellStyle name="20% - Accent6 7 2 2 3" xfId="10193" xr:uid="{00000000-0005-0000-0000-00005C690000}"/>
    <cellStyle name="20% - Accent6 7 2 2 3 2" xfId="23352" xr:uid="{00000000-0005-0000-0000-00005D690000}"/>
    <cellStyle name="20% - Accent6 7 2 2 3 2 2" xfId="60690" xr:uid="{00000000-0005-0000-0000-00005E690000}"/>
    <cellStyle name="20% - Accent6 7 2 2 3 3" xfId="36720" xr:uid="{00000000-0005-0000-0000-00005F690000}"/>
    <cellStyle name="20% - Accent6 7 2 2 3 4" xfId="47531" xr:uid="{00000000-0005-0000-0000-000060690000}"/>
    <cellStyle name="20% - Accent6 7 2 2 4" xfId="5470" xr:uid="{00000000-0005-0000-0000-000061690000}"/>
    <cellStyle name="20% - Accent6 7 2 2 4 2" xfId="18629" xr:uid="{00000000-0005-0000-0000-000062690000}"/>
    <cellStyle name="20% - Accent6 7 2 2 4 2 2" xfId="55967" xr:uid="{00000000-0005-0000-0000-000063690000}"/>
    <cellStyle name="20% - Accent6 7 2 2 4 3" xfId="31296" xr:uid="{00000000-0005-0000-0000-000064690000}"/>
    <cellStyle name="20% - Accent6 7 2 2 4 4" xfId="42808" xr:uid="{00000000-0005-0000-0000-000065690000}"/>
    <cellStyle name="20% - Accent6 7 2 2 5" xfId="14917" xr:uid="{00000000-0005-0000-0000-000066690000}"/>
    <cellStyle name="20% - Accent6 7 2 2 5 2" xfId="52255" xr:uid="{00000000-0005-0000-0000-000067690000}"/>
    <cellStyle name="20% - Accent6 7 2 2 6" xfId="28414" xr:uid="{00000000-0005-0000-0000-000068690000}"/>
    <cellStyle name="20% - Accent6 7 2 2 7" xfId="39094" xr:uid="{00000000-0005-0000-0000-000069690000}"/>
    <cellStyle name="20% - Accent6 7 2 3" xfId="3105" xr:uid="{00000000-0005-0000-0000-00006A690000}"/>
    <cellStyle name="20% - Accent6 7 2 3 2" xfId="11373" xr:uid="{00000000-0005-0000-0000-00006B690000}"/>
    <cellStyle name="20% - Accent6 7 2 3 2 2" xfId="24532" xr:uid="{00000000-0005-0000-0000-00006C690000}"/>
    <cellStyle name="20% - Accent6 7 2 3 2 2 2" xfId="61870" xr:uid="{00000000-0005-0000-0000-00006D690000}"/>
    <cellStyle name="20% - Accent6 7 2 3 2 3" xfId="48711" xr:uid="{00000000-0005-0000-0000-00006E690000}"/>
    <cellStyle name="20% - Accent6 7 2 3 3" xfId="6650" xr:uid="{00000000-0005-0000-0000-00006F690000}"/>
    <cellStyle name="20% - Accent6 7 2 3 3 2" xfId="19809" xr:uid="{00000000-0005-0000-0000-000070690000}"/>
    <cellStyle name="20% - Accent6 7 2 3 3 2 2" xfId="57147" xr:uid="{00000000-0005-0000-0000-000071690000}"/>
    <cellStyle name="20% - Accent6 7 2 3 3 3" xfId="43988" xr:uid="{00000000-0005-0000-0000-000072690000}"/>
    <cellStyle name="20% - Accent6 7 2 3 4" xfId="16266" xr:uid="{00000000-0005-0000-0000-000073690000}"/>
    <cellStyle name="20% - Accent6 7 2 3 4 2" xfId="53604" xr:uid="{00000000-0005-0000-0000-000074690000}"/>
    <cellStyle name="20% - Accent6 7 2 3 5" xfId="32659" xr:uid="{00000000-0005-0000-0000-000075690000}"/>
    <cellStyle name="20% - Accent6 7 2 3 6" xfId="40443" xr:uid="{00000000-0005-0000-0000-000076690000}"/>
    <cellStyle name="20% - Accent6 7 2 4" xfId="9013" xr:uid="{00000000-0005-0000-0000-000077690000}"/>
    <cellStyle name="20% - Accent6 7 2 4 2" xfId="22172" xr:uid="{00000000-0005-0000-0000-000078690000}"/>
    <cellStyle name="20% - Accent6 7 2 4 2 2" xfId="59510" xr:uid="{00000000-0005-0000-0000-000079690000}"/>
    <cellStyle name="20% - Accent6 7 2 4 3" xfId="35371" xr:uid="{00000000-0005-0000-0000-00007A690000}"/>
    <cellStyle name="20% - Accent6 7 2 4 4" xfId="46351" xr:uid="{00000000-0005-0000-0000-00007B690000}"/>
    <cellStyle name="20% - Accent6 7 2 5" xfId="4290" xr:uid="{00000000-0005-0000-0000-00007C690000}"/>
    <cellStyle name="20% - Accent6 7 2 5 2" xfId="17449" xr:uid="{00000000-0005-0000-0000-00007D690000}"/>
    <cellStyle name="20% - Accent6 7 2 5 2 2" xfId="54787" xr:uid="{00000000-0005-0000-0000-00007E690000}"/>
    <cellStyle name="20% - Accent6 7 2 5 3" xfId="29947" xr:uid="{00000000-0005-0000-0000-00007F690000}"/>
    <cellStyle name="20% - Accent6 7 2 5 4" xfId="41628" xr:uid="{00000000-0005-0000-0000-000080690000}"/>
    <cellStyle name="20% - Accent6 7 2 6" xfId="13737" xr:uid="{00000000-0005-0000-0000-000081690000}"/>
    <cellStyle name="20% - Accent6 7 2 6 2" xfId="51075" xr:uid="{00000000-0005-0000-0000-000082690000}"/>
    <cellStyle name="20% - Accent6 7 2 7" xfId="27065" xr:uid="{00000000-0005-0000-0000-000083690000}"/>
    <cellStyle name="20% - Accent6 7 2 8" xfId="37914" xr:uid="{00000000-0005-0000-0000-000084690000}"/>
    <cellStyle name="20% - Accent6 7 3" xfId="1335" xr:uid="{00000000-0005-0000-0000-000085690000}"/>
    <cellStyle name="20% - Accent6 7 3 2" xfId="7409" xr:uid="{00000000-0005-0000-0000-000086690000}"/>
    <cellStyle name="20% - Accent6 7 3 2 2" xfId="12132" xr:uid="{00000000-0005-0000-0000-000087690000}"/>
    <cellStyle name="20% - Accent6 7 3 2 2 2" xfId="25291" xr:uid="{00000000-0005-0000-0000-000088690000}"/>
    <cellStyle name="20% - Accent6 7 3 2 2 2 2" xfId="62629" xr:uid="{00000000-0005-0000-0000-000089690000}"/>
    <cellStyle name="20% - Accent6 7 3 2 2 3" xfId="49470" xr:uid="{00000000-0005-0000-0000-00008A690000}"/>
    <cellStyle name="20% - Accent6 7 3 2 3" xfId="20568" xr:uid="{00000000-0005-0000-0000-00008B690000}"/>
    <cellStyle name="20% - Accent6 7 3 2 3 2" xfId="57906" xr:uid="{00000000-0005-0000-0000-00008C690000}"/>
    <cellStyle name="20% - Accent6 7 3 2 4" xfId="33587" xr:uid="{00000000-0005-0000-0000-00008D690000}"/>
    <cellStyle name="20% - Accent6 7 3 2 5" xfId="44747" xr:uid="{00000000-0005-0000-0000-00008E690000}"/>
    <cellStyle name="20% - Accent6 7 3 3" xfId="9772" xr:uid="{00000000-0005-0000-0000-00008F690000}"/>
    <cellStyle name="20% - Accent6 7 3 3 2" xfId="22931" xr:uid="{00000000-0005-0000-0000-000090690000}"/>
    <cellStyle name="20% - Accent6 7 3 3 2 2" xfId="60269" xr:uid="{00000000-0005-0000-0000-000091690000}"/>
    <cellStyle name="20% - Accent6 7 3 3 3" xfId="36299" xr:uid="{00000000-0005-0000-0000-000092690000}"/>
    <cellStyle name="20% - Accent6 7 3 3 4" xfId="47110" xr:uid="{00000000-0005-0000-0000-000093690000}"/>
    <cellStyle name="20% - Accent6 7 3 4" xfId="5049" xr:uid="{00000000-0005-0000-0000-000094690000}"/>
    <cellStyle name="20% - Accent6 7 3 4 2" xfId="18208" xr:uid="{00000000-0005-0000-0000-000095690000}"/>
    <cellStyle name="20% - Accent6 7 3 4 2 2" xfId="55546" xr:uid="{00000000-0005-0000-0000-000096690000}"/>
    <cellStyle name="20% - Accent6 7 3 4 3" xfId="30875" xr:uid="{00000000-0005-0000-0000-000097690000}"/>
    <cellStyle name="20% - Accent6 7 3 4 4" xfId="42387" xr:uid="{00000000-0005-0000-0000-000098690000}"/>
    <cellStyle name="20% - Accent6 7 3 5" xfId="14496" xr:uid="{00000000-0005-0000-0000-000099690000}"/>
    <cellStyle name="20% - Accent6 7 3 5 2" xfId="51834" xr:uid="{00000000-0005-0000-0000-00009A690000}"/>
    <cellStyle name="20% - Accent6 7 3 6" xfId="27993" xr:uid="{00000000-0005-0000-0000-00009B690000}"/>
    <cellStyle name="20% - Accent6 7 3 7" xfId="38673" xr:uid="{00000000-0005-0000-0000-00009C690000}"/>
    <cellStyle name="20% - Accent6 7 4" xfId="2684" xr:uid="{00000000-0005-0000-0000-00009D690000}"/>
    <cellStyle name="20% - Accent6 7 4 2" xfId="10952" xr:uid="{00000000-0005-0000-0000-00009E690000}"/>
    <cellStyle name="20% - Accent6 7 4 2 2" xfId="24111" xr:uid="{00000000-0005-0000-0000-00009F690000}"/>
    <cellStyle name="20% - Accent6 7 4 2 2 2" xfId="61449" xr:uid="{00000000-0005-0000-0000-0000A0690000}"/>
    <cellStyle name="20% - Accent6 7 4 2 3" xfId="48290" xr:uid="{00000000-0005-0000-0000-0000A1690000}"/>
    <cellStyle name="20% - Accent6 7 4 3" xfId="6229" xr:uid="{00000000-0005-0000-0000-0000A2690000}"/>
    <cellStyle name="20% - Accent6 7 4 3 2" xfId="19388" xr:uid="{00000000-0005-0000-0000-0000A3690000}"/>
    <cellStyle name="20% - Accent6 7 4 3 2 2" xfId="56726" xr:uid="{00000000-0005-0000-0000-0000A4690000}"/>
    <cellStyle name="20% - Accent6 7 4 3 3" xfId="43567" xr:uid="{00000000-0005-0000-0000-0000A5690000}"/>
    <cellStyle name="20% - Accent6 7 4 4" xfId="15845" xr:uid="{00000000-0005-0000-0000-0000A6690000}"/>
    <cellStyle name="20% - Accent6 7 4 4 2" xfId="53183" xr:uid="{00000000-0005-0000-0000-0000A7690000}"/>
    <cellStyle name="20% - Accent6 7 4 5" xfId="32238" xr:uid="{00000000-0005-0000-0000-0000A8690000}"/>
    <cellStyle name="20% - Accent6 7 4 6" xfId="40022" xr:uid="{00000000-0005-0000-0000-0000A9690000}"/>
    <cellStyle name="20% - Accent6 7 5" xfId="8592" xr:uid="{00000000-0005-0000-0000-0000AA690000}"/>
    <cellStyle name="20% - Accent6 7 5 2" xfId="21751" xr:uid="{00000000-0005-0000-0000-0000AB690000}"/>
    <cellStyle name="20% - Accent6 7 5 2 2" xfId="59089" xr:uid="{00000000-0005-0000-0000-0000AC690000}"/>
    <cellStyle name="20% - Accent6 7 5 3" xfId="34950" xr:uid="{00000000-0005-0000-0000-0000AD690000}"/>
    <cellStyle name="20% - Accent6 7 5 4" xfId="45930" xr:uid="{00000000-0005-0000-0000-0000AE690000}"/>
    <cellStyle name="20% - Accent6 7 6" xfId="3869" xr:uid="{00000000-0005-0000-0000-0000AF690000}"/>
    <cellStyle name="20% - Accent6 7 6 2" xfId="17028" xr:uid="{00000000-0005-0000-0000-0000B0690000}"/>
    <cellStyle name="20% - Accent6 7 6 2 2" xfId="54366" xr:uid="{00000000-0005-0000-0000-0000B1690000}"/>
    <cellStyle name="20% - Accent6 7 6 3" xfId="29526" xr:uid="{00000000-0005-0000-0000-0000B2690000}"/>
    <cellStyle name="20% - Accent6 7 6 4" xfId="41207" xr:uid="{00000000-0005-0000-0000-0000B3690000}"/>
    <cellStyle name="20% - Accent6 7 7" xfId="13316" xr:uid="{00000000-0005-0000-0000-0000B4690000}"/>
    <cellStyle name="20% - Accent6 7 7 2" xfId="50654" xr:uid="{00000000-0005-0000-0000-0000B5690000}"/>
    <cellStyle name="20% - Accent6 7 8" xfId="26644" xr:uid="{00000000-0005-0000-0000-0000B6690000}"/>
    <cellStyle name="20% - Accent6 7 9" xfId="37493" xr:uid="{00000000-0005-0000-0000-0000B7690000}"/>
    <cellStyle name="20% - Accent6 8" xfId="462" xr:uid="{00000000-0005-0000-0000-0000B8690000}"/>
    <cellStyle name="20% - Accent6 8 2" xfId="1644" xr:uid="{00000000-0005-0000-0000-0000B9690000}"/>
    <cellStyle name="20% - Accent6 8 2 2" xfId="7718" xr:uid="{00000000-0005-0000-0000-0000BA690000}"/>
    <cellStyle name="20% - Accent6 8 2 2 2" xfId="12441" xr:uid="{00000000-0005-0000-0000-0000BB690000}"/>
    <cellStyle name="20% - Accent6 8 2 2 2 2" xfId="25600" xr:uid="{00000000-0005-0000-0000-0000BC690000}"/>
    <cellStyle name="20% - Accent6 8 2 2 2 2 2" xfId="62938" xr:uid="{00000000-0005-0000-0000-0000BD690000}"/>
    <cellStyle name="20% - Accent6 8 2 2 2 3" xfId="49779" xr:uid="{00000000-0005-0000-0000-0000BE690000}"/>
    <cellStyle name="20% - Accent6 8 2 2 3" xfId="20877" xr:uid="{00000000-0005-0000-0000-0000BF690000}"/>
    <cellStyle name="20% - Accent6 8 2 2 3 2" xfId="58215" xr:uid="{00000000-0005-0000-0000-0000C0690000}"/>
    <cellStyle name="20% - Accent6 8 2 2 4" xfId="33896" xr:uid="{00000000-0005-0000-0000-0000C1690000}"/>
    <cellStyle name="20% - Accent6 8 2 2 5" xfId="45056" xr:uid="{00000000-0005-0000-0000-0000C2690000}"/>
    <cellStyle name="20% - Accent6 8 2 3" xfId="10081" xr:uid="{00000000-0005-0000-0000-0000C3690000}"/>
    <cellStyle name="20% - Accent6 8 2 3 2" xfId="23240" xr:uid="{00000000-0005-0000-0000-0000C4690000}"/>
    <cellStyle name="20% - Accent6 8 2 3 2 2" xfId="60578" xr:uid="{00000000-0005-0000-0000-0000C5690000}"/>
    <cellStyle name="20% - Accent6 8 2 3 3" xfId="36608" xr:uid="{00000000-0005-0000-0000-0000C6690000}"/>
    <cellStyle name="20% - Accent6 8 2 3 4" xfId="47419" xr:uid="{00000000-0005-0000-0000-0000C7690000}"/>
    <cellStyle name="20% - Accent6 8 2 4" xfId="5358" xr:uid="{00000000-0005-0000-0000-0000C8690000}"/>
    <cellStyle name="20% - Accent6 8 2 4 2" xfId="18517" xr:uid="{00000000-0005-0000-0000-0000C9690000}"/>
    <cellStyle name="20% - Accent6 8 2 4 2 2" xfId="55855" xr:uid="{00000000-0005-0000-0000-0000CA690000}"/>
    <cellStyle name="20% - Accent6 8 2 4 3" xfId="31184" xr:uid="{00000000-0005-0000-0000-0000CB690000}"/>
    <cellStyle name="20% - Accent6 8 2 4 4" xfId="42696" xr:uid="{00000000-0005-0000-0000-0000CC690000}"/>
    <cellStyle name="20% - Accent6 8 2 5" xfId="14805" xr:uid="{00000000-0005-0000-0000-0000CD690000}"/>
    <cellStyle name="20% - Accent6 8 2 5 2" xfId="52143" xr:uid="{00000000-0005-0000-0000-0000CE690000}"/>
    <cellStyle name="20% - Accent6 8 2 6" xfId="28302" xr:uid="{00000000-0005-0000-0000-0000CF690000}"/>
    <cellStyle name="20% - Accent6 8 2 7" xfId="38982" xr:uid="{00000000-0005-0000-0000-0000D0690000}"/>
    <cellStyle name="20% - Accent6 8 3" xfId="2993" xr:uid="{00000000-0005-0000-0000-0000D1690000}"/>
    <cellStyle name="20% - Accent6 8 3 2" xfId="11261" xr:uid="{00000000-0005-0000-0000-0000D2690000}"/>
    <cellStyle name="20% - Accent6 8 3 2 2" xfId="24420" xr:uid="{00000000-0005-0000-0000-0000D3690000}"/>
    <cellStyle name="20% - Accent6 8 3 2 2 2" xfId="61758" xr:uid="{00000000-0005-0000-0000-0000D4690000}"/>
    <cellStyle name="20% - Accent6 8 3 2 3" xfId="48599" xr:uid="{00000000-0005-0000-0000-0000D5690000}"/>
    <cellStyle name="20% - Accent6 8 3 3" xfId="6538" xr:uid="{00000000-0005-0000-0000-0000D6690000}"/>
    <cellStyle name="20% - Accent6 8 3 3 2" xfId="19697" xr:uid="{00000000-0005-0000-0000-0000D7690000}"/>
    <cellStyle name="20% - Accent6 8 3 3 2 2" xfId="57035" xr:uid="{00000000-0005-0000-0000-0000D8690000}"/>
    <cellStyle name="20% - Accent6 8 3 3 3" xfId="43876" xr:uid="{00000000-0005-0000-0000-0000D9690000}"/>
    <cellStyle name="20% - Accent6 8 3 4" xfId="16154" xr:uid="{00000000-0005-0000-0000-0000DA690000}"/>
    <cellStyle name="20% - Accent6 8 3 4 2" xfId="53492" xr:uid="{00000000-0005-0000-0000-0000DB690000}"/>
    <cellStyle name="20% - Accent6 8 3 5" xfId="32547" xr:uid="{00000000-0005-0000-0000-0000DC690000}"/>
    <cellStyle name="20% - Accent6 8 3 6" xfId="40331" xr:uid="{00000000-0005-0000-0000-0000DD690000}"/>
    <cellStyle name="20% - Accent6 8 4" xfId="8901" xr:uid="{00000000-0005-0000-0000-0000DE690000}"/>
    <cellStyle name="20% - Accent6 8 4 2" xfId="22060" xr:uid="{00000000-0005-0000-0000-0000DF690000}"/>
    <cellStyle name="20% - Accent6 8 4 2 2" xfId="59398" xr:uid="{00000000-0005-0000-0000-0000E0690000}"/>
    <cellStyle name="20% - Accent6 8 4 3" xfId="35259" xr:uid="{00000000-0005-0000-0000-0000E1690000}"/>
    <cellStyle name="20% - Accent6 8 4 4" xfId="46239" xr:uid="{00000000-0005-0000-0000-0000E2690000}"/>
    <cellStyle name="20% - Accent6 8 5" xfId="4178" xr:uid="{00000000-0005-0000-0000-0000E3690000}"/>
    <cellStyle name="20% - Accent6 8 5 2" xfId="17337" xr:uid="{00000000-0005-0000-0000-0000E4690000}"/>
    <cellStyle name="20% - Accent6 8 5 2 2" xfId="54675" xr:uid="{00000000-0005-0000-0000-0000E5690000}"/>
    <cellStyle name="20% - Accent6 8 5 3" xfId="29835" xr:uid="{00000000-0005-0000-0000-0000E6690000}"/>
    <cellStyle name="20% - Accent6 8 5 4" xfId="41516" xr:uid="{00000000-0005-0000-0000-0000E7690000}"/>
    <cellStyle name="20% - Accent6 8 6" xfId="13625" xr:uid="{00000000-0005-0000-0000-0000E8690000}"/>
    <cellStyle name="20% - Accent6 8 6 2" xfId="50963" xr:uid="{00000000-0005-0000-0000-0000E9690000}"/>
    <cellStyle name="20% - Accent6 8 7" xfId="26953" xr:uid="{00000000-0005-0000-0000-0000EA690000}"/>
    <cellStyle name="20% - Accent6 8 8" xfId="37802" xr:uid="{00000000-0005-0000-0000-0000EB690000}"/>
    <cellStyle name="20% - Accent6 9" xfId="293" xr:uid="{00000000-0005-0000-0000-0000EC690000}"/>
    <cellStyle name="20% - Accent6 9 2" xfId="1475" xr:uid="{00000000-0005-0000-0000-0000ED690000}"/>
    <cellStyle name="20% - Accent6 9 2 2" xfId="7549" xr:uid="{00000000-0005-0000-0000-0000EE690000}"/>
    <cellStyle name="20% - Accent6 9 2 2 2" xfId="12272" xr:uid="{00000000-0005-0000-0000-0000EF690000}"/>
    <cellStyle name="20% - Accent6 9 2 2 2 2" xfId="25431" xr:uid="{00000000-0005-0000-0000-0000F0690000}"/>
    <cellStyle name="20% - Accent6 9 2 2 2 2 2" xfId="62769" xr:uid="{00000000-0005-0000-0000-0000F1690000}"/>
    <cellStyle name="20% - Accent6 9 2 2 2 3" xfId="49610" xr:uid="{00000000-0005-0000-0000-0000F2690000}"/>
    <cellStyle name="20% - Accent6 9 2 2 3" xfId="20708" xr:uid="{00000000-0005-0000-0000-0000F3690000}"/>
    <cellStyle name="20% - Accent6 9 2 2 3 2" xfId="58046" xr:uid="{00000000-0005-0000-0000-0000F4690000}"/>
    <cellStyle name="20% - Accent6 9 2 2 4" xfId="33727" xr:uid="{00000000-0005-0000-0000-0000F5690000}"/>
    <cellStyle name="20% - Accent6 9 2 2 5" xfId="44887" xr:uid="{00000000-0005-0000-0000-0000F6690000}"/>
    <cellStyle name="20% - Accent6 9 2 3" xfId="9912" xr:uid="{00000000-0005-0000-0000-0000F7690000}"/>
    <cellStyle name="20% - Accent6 9 2 3 2" xfId="23071" xr:uid="{00000000-0005-0000-0000-0000F8690000}"/>
    <cellStyle name="20% - Accent6 9 2 3 2 2" xfId="60409" xr:uid="{00000000-0005-0000-0000-0000F9690000}"/>
    <cellStyle name="20% - Accent6 9 2 3 3" xfId="36439" xr:uid="{00000000-0005-0000-0000-0000FA690000}"/>
    <cellStyle name="20% - Accent6 9 2 3 4" xfId="47250" xr:uid="{00000000-0005-0000-0000-0000FB690000}"/>
    <cellStyle name="20% - Accent6 9 2 4" xfId="5189" xr:uid="{00000000-0005-0000-0000-0000FC690000}"/>
    <cellStyle name="20% - Accent6 9 2 4 2" xfId="18348" xr:uid="{00000000-0005-0000-0000-0000FD690000}"/>
    <cellStyle name="20% - Accent6 9 2 4 2 2" xfId="55686" xr:uid="{00000000-0005-0000-0000-0000FE690000}"/>
    <cellStyle name="20% - Accent6 9 2 4 3" xfId="31015" xr:uid="{00000000-0005-0000-0000-0000FF690000}"/>
    <cellStyle name="20% - Accent6 9 2 4 4" xfId="42527" xr:uid="{00000000-0005-0000-0000-0000006A0000}"/>
    <cellStyle name="20% - Accent6 9 2 5" xfId="14636" xr:uid="{00000000-0005-0000-0000-0000016A0000}"/>
    <cellStyle name="20% - Accent6 9 2 5 2" xfId="51974" xr:uid="{00000000-0005-0000-0000-0000026A0000}"/>
    <cellStyle name="20% - Accent6 9 2 6" xfId="28133" xr:uid="{00000000-0005-0000-0000-0000036A0000}"/>
    <cellStyle name="20% - Accent6 9 2 7" xfId="38813" xr:uid="{00000000-0005-0000-0000-0000046A0000}"/>
    <cellStyle name="20% - Accent6 9 3" xfId="2824" xr:uid="{00000000-0005-0000-0000-0000056A0000}"/>
    <cellStyle name="20% - Accent6 9 3 2" xfId="11092" xr:uid="{00000000-0005-0000-0000-0000066A0000}"/>
    <cellStyle name="20% - Accent6 9 3 2 2" xfId="24251" xr:uid="{00000000-0005-0000-0000-0000076A0000}"/>
    <cellStyle name="20% - Accent6 9 3 2 2 2" xfId="61589" xr:uid="{00000000-0005-0000-0000-0000086A0000}"/>
    <cellStyle name="20% - Accent6 9 3 2 3" xfId="48430" xr:uid="{00000000-0005-0000-0000-0000096A0000}"/>
    <cellStyle name="20% - Accent6 9 3 3" xfId="6369" xr:uid="{00000000-0005-0000-0000-00000A6A0000}"/>
    <cellStyle name="20% - Accent6 9 3 3 2" xfId="19528" xr:uid="{00000000-0005-0000-0000-00000B6A0000}"/>
    <cellStyle name="20% - Accent6 9 3 3 2 2" xfId="56866" xr:uid="{00000000-0005-0000-0000-00000C6A0000}"/>
    <cellStyle name="20% - Accent6 9 3 3 3" xfId="43707" xr:uid="{00000000-0005-0000-0000-00000D6A0000}"/>
    <cellStyle name="20% - Accent6 9 3 4" xfId="15985" xr:uid="{00000000-0005-0000-0000-00000E6A0000}"/>
    <cellStyle name="20% - Accent6 9 3 4 2" xfId="53323" xr:uid="{00000000-0005-0000-0000-00000F6A0000}"/>
    <cellStyle name="20% - Accent6 9 3 5" xfId="32378" xr:uid="{00000000-0005-0000-0000-0000106A0000}"/>
    <cellStyle name="20% - Accent6 9 3 6" xfId="40162" xr:uid="{00000000-0005-0000-0000-0000116A0000}"/>
    <cellStyle name="20% - Accent6 9 4" xfId="8732" xr:uid="{00000000-0005-0000-0000-0000126A0000}"/>
    <cellStyle name="20% - Accent6 9 4 2" xfId="21891" xr:uid="{00000000-0005-0000-0000-0000136A0000}"/>
    <cellStyle name="20% - Accent6 9 4 2 2" xfId="59229" xr:uid="{00000000-0005-0000-0000-0000146A0000}"/>
    <cellStyle name="20% - Accent6 9 4 3" xfId="35090" xr:uid="{00000000-0005-0000-0000-0000156A0000}"/>
    <cellStyle name="20% - Accent6 9 4 4" xfId="46070" xr:uid="{00000000-0005-0000-0000-0000166A0000}"/>
    <cellStyle name="20% - Accent6 9 5" xfId="4009" xr:uid="{00000000-0005-0000-0000-0000176A0000}"/>
    <cellStyle name="20% - Accent6 9 5 2" xfId="17168" xr:uid="{00000000-0005-0000-0000-0000186A0000}"/>
    <cellStyle name="20% - Accent6 9 5 2 2" xfId="54506" xr:uid="{00000000-0005-0000-0000-0000196A0000}"/>
    <cellStyle name="20% - Accent6 9 5 3" xfId="29666" xr:uid="{00000000-0005-0000-0000-00001A6A0000}"/>
    <cellStyle name="20% - Accent6 9 5 4" xfId="41347" xr:uid="{00000000-0005-0000-0000-00001B6A0000}"/>
    <cellStyle name="20% - Accent6 9 6" xfId="13456" xr:uid="{00000000-0005-0000-0000-00001C6A0000}"/>
    <cellStyle name="20% - Accent6 9 6 2" xfId="50794" xr:uid="{00000000-0005-0000-0000-00001D6A0000}"/>
    <cellStyle name="20% - Accent6 9 7" xfId="26784" xr:uid="{00000000-0005-0000-0000-00001E6A0000}"/>
    <cellStyle name="20% - Accent6 9 8" xfId="37633" xr:uid="{00000000-0005-0000-0000-00001F6A0000}"/>
    <cellStyle name="40% - Accent1" xfId="20" builtinId="31" customBuiltin="1"/>
    <cellStyle name="40% - Accent1 10" xfId="705" xr:uid="{00000000-0005-0000-0000-0000216A0000}"/>
    <cellStyle name="40% - Accent1 10 2" xfId="1887" xr:uid="{00000000-0005-0000-0000-0000226A0000}"/>
    <cellStyle name="40% - Accent1 10 2 2" xfId="7961" xr:uid="{00000000-0005-0000-0000-0000236A0000}"/>
    <cellStyle name="40% - Accent1 10 2 2 2" xfId="12684" xr:uid="{00000000-0005-0000-0000-0000246A0000}"/>
    <cellStyle name="40% - Accent1 10 2 2 2 2" xfId="25843" xr:uid="{00000000-0005-0000-0000-0000256A0000}"/>
    <cellStyle name="40% - Accent1 10 2 2 2 2 2" xfId="63181" xr:uid="{00000000-0005-0000-0000-0000266A0000}"/>
    <cellStyle name="40% - Accent1 10 2 2 2 3" xfId="50022" xr:uid="{00000000-0005-0000-0000-0000276A0000}"/>
    <cellStyle name="40% - Accent1 10 2 2 3" xfId="21120" xr:uid="{00000000-0005-0000-0000-0000286A0000}"/>
    <cellStyle name="40% - Accent1 10 2 2 3 2" xfId="58458" xr:uid="{00000000-0005-0000-0000-0000296A0000}"/>
    <cellStyle name="40% - Accent1 10 2 2 4" xfId="34139" xr:uid="{00000000-0005-0000-0000-00002A6A0000}"/>
    <cellStyle name="40% - Accent1 10 2 2 5" xfId="45299" xr:uid="{00000000-0005-0000-0000-00002B6A0000}"/>
    <cellStyle name="40% - Accent1 10 2 3" xfId="10324" xr:uid="{00000000-0005-0000-0000-00002C6A0000}"/>
    <cellStyle name="40% - Accent1 10 2 3 2" xfId="23483" xr:uid="{00000000-0005-0000-0000-00002D6A0000}"/>
    <cellStyle name="40% - Accent1 10 2 3 2 2" xfId="60821" xr:uid="{00000000-0005-0000-0000-00002E6A0000}"/>
    <cellStyle name="40% - Accent1 10 2 3 3" xfId="36851" xr:uid="{00000000-0005-0000-0000-00002F6A0000}"/>
    <cellStyle name="40% - Accent1 10 2 3 4" xfId="47662" xr:uid="{00000000-0005-0000-0000-0000306A0000}"/>
    <cellStyle name="40% - Accent1 10 2 4" xfId="5601" xr:uid="{00000000-0005-0000-0000-0000316A0000}"/>
    <cellStyle name="40% - Accent1 10 2 4 2" xfId="18760" xr:uid="{00000000-0005-0000-0000-0000326A0000}"/>
    <cellStyle name="40% - Accent1 10 2 4 2 2" xfId="56098" xr:uid="{00000000-0005-0000-0000-0000336A0000}"/>
    <cellStyle name="40% - Accent1 10 2 4 3" xfId="31427" xr:uid="{00000000-0005-0000-0000-0000346A0000}"/>
    <cellStyle name="40% - Accent1 10 2 4 4" xfId="42939" xr:uid="{00000000-0005-0000-0000-0000356A0000}"/>
    <cellStyle name="40% - Accent1 10 2 5" xfId="15048" xr:uid="{00000000-0005-0000-0000-0000366A0000}"/>
    <cellStyle name="40% - Accent1 10 2 5 2" xfId="52386" xr:uid="{00000000-0005-0000-0000-0000376A0000}"/>
    <cellStyle name="40% - Accent1 10 2 6" xfId="28545" xr:uid="{00000000-0005-0000-0000-0000386A0000}"/>
    <cellStyle name="40% - Accent1 10 2 7" xfId="39225" xr:uid="{00000000-0005-0000-0000-0000396A0000}"/>
    <cellStyle name="40% - Accent1 10 3" xfId="3236" xr:uid="{00000000-0005-0000-0000-00003A6A0000}"/>
    <cellStyle name="40% - Accent1 10 3 2" xfId="11504" xr:uid="{00000000-0005-0000-0000-00003B6A0000}"/>
    <cellStyle name="40% - Accent1 10 3 2 2" xfId="24663" xr:uid="{00000000-0005-0000-0000-00003C6A0000}"/>
    <cellStyle name="40% - Accent1 10 3 2 2 2" xfId="62001" xr:uid="{00000000-0005-0000-0000-00003D6A0000}"/>
    <cellStyle name="40% - Accent1 10 3 2 3" xfId="48842" xr:uid="{00000000-0005-0000-0000-00003E6A0000}"/>
    <cellStyle name="40% - Accent1 10 3 3" xfId="6781" xr:uid="{00000000-0005-0000-0000-00003F6A0000}"/>
    <cellStyle name="40% - Accent1 10 3 3 2" xfId="19940" xr:uid="{00000000-0005-0000-0000-0000406A0000}"/>
    <cellStyle name="40% - Accent1 10 3 3 2 2" xfId="57278" xr:uid="{00000000-0005-0000-0000-0000416A0000}"/>
    <cellStyle name="40% - Accent1 10 3 3 3" xfId="44119" xr:uid="{00000000-0005-0000-0000-0000426A0000}"/>
    <cellStyle name="40% - Accent1 10 3 4" xfId="16397" xr:uid="{00000000-0005-0000-0000-0000436A0000}"/>
    <cellStyle name="40% - Accent1 10 3 4 2" xfId="53735" xr:uid="{00000000-0005-0000-0000-0000446A0000}"/>
    <cellStyle name="40% - Accent1 10 3 5" xfId="32790" xr:uid="{00000000-0005-0000-0000-0000456A0000}"/>
    <cellStyle name="40% - Accent1 10 3 6" xfId="40574" xr:uid="{00000000-0005-0000-0000-0000466A0000}"/>
    <cellStyle name="40% - Accent1 10 4" xfId="9144" xr:uid="{00000000-0005-0000-0000-0000476A0000}"/>
    <cellStyle name="40% - Accent1 10 4 2" xfId="22303" xr:uid="{00000000-0005-0000-0000-0000486A0000}"/>
    <cellStyle name="40% - Accent1 10 4 2 2" xfId="59641" xr:uid="{00000000-0005-0000-0000-0000496A0000}"/>
    <cellStyle name="40% - Accent1 10 4 3" xfId="35502" xr:uid="{00000000-0005-0000-0000-00004A6A0000}"/>
    <cellStyle name="40% - Accent1 10 4 4" xfId="46482" xr:uid="{00000000-0005-0000-0000-00004B6A0000}"/>
    <cellStyle name="40% - Accent1 10 5" xfId="4421" xr:uid="{00000000-0005-0000-0000-00004C6A0000}"/>
    <cellStyle name="40% - Accent1 10 5 2" xfId="17580" xr:uid="{00000000-0005-0000-0000-00004D6A0000}"/>
    <cellStyle name="40% - Accent1 10 5 2 2" xfId="54918" xr:uid="{00000000-0005-0000-0000-00004E6A0000}"/>
    <cellStyle name="40% - Accent1 10 5 3" xfId="30078" xr:uid="{00000000-0005-0000-0000-00004F6A0000}"/>
    <cellStyle name="40% - Accent1 10 5 4" xfId="41759" xr:uid="{00000000-0005-0000-0000-0000506A0000}"/>
    <cellStyle name="40% - Accent1 10 6" xfId="13868" xr:uid="{00000000-0005-0000-0000-0000516A0000}"/>
    <cellStyle name="40% - Accent1 10 6 2" xfId="51206" xr:uid="{00000000-0005-0000-0000-0000526A0000}"/>
    <cellStyle name="40% - Accent1 10 7" xfId="27196" xr:uid="{00000000-0005-0000-0000-0000536A0000}"/>
    <cellStyle name="40% - Accent1 10 8" xfId="38045" xr:uid="{00000000-0005-0000-0000-0000546A0000}"/>
    <cellStyle name="40% - Accent1 11" xfId="874" xr:uid="{00000000-0005-0000-0000-0000556A0000}"/>
    <cellStyle name="40% - Accent1 11 2" xfId="2056" xr:uid="{00000000-0005-0000-0000-0000566A0000}"/>
    <cellStyle name="40% - Accent1 11 2 2" xfId="8130" xr:uid="{00000000-0005-0000-0000-0000576A0000}"/>
    <cellStyle name="40% - Accent1 11 2 2 2" xfId="12853" xr:uid="{00000000-0005-0000-0000-0000586A0000}"/>
    <cellStyle name="40% - Accent1 11 2 2 2 2" xfId="26012" xr:uid="{00000000-0005-0000-0000-0000596A0000}"/>
    <cellStyle name="40% - Accent1 11 2 2 2 2 2" xfId="63350" xr:uid="{00000000-0005-0000-0000-00005A6A0000}"/>
    <cellStyle name="40% - Accent1 11 2 2 2 3" xfId="50191" xr:uid="{00000000-0005-0000-0000-00005B6A0000}"/>
    <cellStyle name="40% - Accent1 11 2 2 3" xfId="21289" xr:uid="{00000000-0005-0000-0000-00005C6A0000}"/>
    <cellStyle name="40% - Accent1 11 2 2 3 2" xfId="58627" xr:uid="{00000000-0005-0000-0000-00005D6A0000}"/>
    <cellStyle name="40% - Accent1 11 2 2 4" xfId="34308" xr:uid="{00000000-0005-0000-0000-00005E6A0000}"/>
    <cellStyle name="40% - Accent1 11 2 2 5" xfId="45468" xr:uid="{00000000-0005-0000-0000-00005F6A0000}"/>
    <cellStyle name="40% - Accent1 11 2 3" xfId="10493" xr:uid="{00000000-0005-0000-0000-0000606A0000}"/>
    <cellStyle name="40% - Accent1 11 2 3 2" xfId="23652" xr:uid="{00000000-0005-0000-0000-0000616A0000}"/>
    <cellStyle name="40% - Accent1 11 2 3 2 2" xfId="60990" xr:uid="{00000000-0005-0000-0000-0000626A0000}"/>
    <cellStyle name="40% - Accent1 11 2 3 3" xfId="37020" xr:uid="{00000000-0005-0000-0000-0000636A0000}"/>
    <cellStyle name="40% - Accent1 11 2 3 4" xfId="47831" xr:uid="{00000000-0005-0000-0000-0000646A0000}"/>
    <cellStyle name="40% - Accent1 11 2 4" xfId="5770" xr:uid="{00000000-0005-0000-0000-0000656A0000}"/>
    <cellStyle name="40% - Accent1 11 2 4 2" xfId="18929" xr:uid="{00000000-0005-0000-0000-0000666A0000}"/>
    <cellStyle name="40% - Accent1 11 2 4 2 2" xfId="56267" xr:uid="{00000000-0005-0000-0000-0000676A0000}"/>
    <cellStyle name="40% - Accent1 11 2 4 3" xfId="31596" xr:uid="{00000000-0005-0000-0000-0000686A0000}"/>
    <cellStyle name="40% - Accent1 11 2 4 4" xfId="43108" xr:uid="{00000000-0005-0000-0000-0000696A0000}"/>
    <cellStyle name="40% - Accent1 11 2 5" xfId="15217" xr:uid="{00000000-0005-0000-0000-00006A6A0000}"/>
    <cellStyle name="40% - Accent1 11 2 5 2" xfId="52555" xr:uid="{00000000-0005-0000-0000-00006B6A0000}"/>
    <cellStyle name="40% - Accent1 11 2 6" xfId="28714" xr:uid="{00000000-0005-0000-0000-00006C6A0000}"/>
    <cellStyle name="40% - Accent1 11 2 7" xfId="39394" xr:uid="{00000000-0005-0000-0000-00006D6A0000}"/>
    <cellStyle name="40% - Accent1 11 3" xfId="3405" xr:uid="{00000000-0005-0000-0000-00006E6A0000}"/>
    <cellStyle name="40% - Accent1 11 3 2" xfId="11673" xr:uid="{00000000-0005-0000-0000-00006F6A0000}"/>
    <cellStyle name="40% - Accent1 11 3 2 2" xfId="24832" xr:uid="{00000000-0005-0000-0000-0000706A0000}"/>
    <cellStyle name="40% - Accent1 11 3 2 2 2" xfId="62170" xr:uid="{00000000-0005-0000-0000-0000716A0000}"/>
    <cellStyle name="40% - Accent1 11 3 2 3" xfId="49011" xr:uid="{00000000-0005-0000-0000-0000726A0000}"/>
    <cellStyle name="40% - Accent1 11 3 3" xfId="6950" xr:uid="{00000000-0005-0000-0000-0000736A0000}"/>
    <cellStyle name="40% - Accent1 11 3 3 2" xfId="20109" xr:uid="{00000000-0005-0000-0000-0000746A0000}"/>
    <cellStyle name="40% - Accent1 11 3 3 2 2" xfId="57447" xr:uid="{00000000-0005-0000-0000-0000756A0000}"/>
    <cellStyle name="40% - Accent1 11 3 3 3" xfId="44288" xr:uid="{00000000-0005-0000-0000-0000766A0000}"/>
    <cellStyle name="40% - Accent1 11 3 4" xfId="16566" xr:uid="{00000000-0005-0000-0000-0000776A0000}"/>
    <cellStyle name="40% - Accent1 11 3 4 2" xfId="53904" xr:uid="{00000000-0005-0000-0000-0000786A0000}"/>
    <cellStyle name="40% - Accent1 11 3 5" xfId="32959" xr:uid="{00000000-0005-0000-0000-0000796A0000}"/>
    <cellStyle name="40% - Accent1 11 3 6" xfId="40743" xr:uid="{00000000-0005-0000-0000-00007A6A0000}"/>
    <cellStyle name="40% - Accent1 11 4" xfId="9313" xr:uid="{00000000-0005-0000-0000-00007B6A0000}"/>
    <cellStyle name="40% - Accent1 11 4 2" xfId="22472" xr:uid="{00000000-0005-0000-0000-00007C6A0000}"/>
    <cellStyle name="40% - Accent1 11 4 2 2" xfId="59810" xr:uid="{00000000-0005-0000-0000-00007D6A0000}"/>
    <cellStyle name="40% - Accent1 11 4 3" xfId="35671" xr:uid="{00000000-0005-0000-0000-00007E6A0000}"/>
    <cellStyle name="40% - Accent1 11 4 4" xfId="46651" xr:uid="{00000000-0005-0000-0000-00007F6A0000}"/>
    <cellStyle name="40% - Accent1 11 5" xfId="4590" xr:uid="{00000000-0005-0000-0000-0000806A0000}"/>
    <cellStyle name="40% - Accent1 11 5 2" xfId="17749" xr:uid="{00000000-0005-0000-0000-0000816A0000}"/>
    <cellStyle name="40% - Accent1 11 5 2 2" xfId="55087" xr:uid="{00000000-0005-0000-0000-0000826A0000}"/>
    <cellStyle name="40% - Accent1 11 5 3" xfId="30247" xr:uid="{00000000-0005-0000-0000-0000836A0000}"/>
    <cellStyle name="40% - Accent1 11 5 4" xfId="41928" xr:uid="{00000000-0005-0000-0000-0000846A0000}"/>
    <cellStyle name="40% - Accent1 11 6" xfId="14037" xr:uid="{00000000-0005-0000-0000-0000856A0000}"/>
    <cellStyle name="40% - Accent1 11 6 2" xfId="51375" xr:uid="{00000000-0005-0000-0000-0000866A0000}"/>
    <cellStyle name="40% - Accent1 11 7" xfId="27365" xr:uid="{00000000-0005-0000-0000-0000876A0000}"/>
    <cellStyle name="40% - Accent1 11 8" xfId="38214" xr:uid="{00000000-0005-0000-0000-0000886A0000}"/>
    <cellStyle name="40% - Accent1 12" xfId="1045" xr:uid="{00000000-0005-0000-0000-0000896A0000}"/>
    <cellStyle name="40% - Accent1 12 2" xfId="2225" xr:uid="{00000000-0005-0000-0000-00008A6A0000}"/>
    <cellStyle name="40% - Accent1 12 2 2" xfId="8299" xr:uid="{00000000-0005-0000-0000-00008B6A0000}"/>
    <cellStyle name="40% - Accent1 12 2 2 2" xfId="13022" xr:uid="{00000000-0005-0000-0000-00008C6A0000}"/>
    <cellStyle name="40% - Accent1 12 2 2 2 2" xfId="26181" xr:uid="{00000000-0005-0000-0000-00008D6A0000}"/>
    <cellStyle name="40% - Accent1 12 2 2 2 2 2" xfId="63519" xr:uid="{00000000-0005-0000-0000-00008E6A0000}"/>
    <cellStyle name="40% - Accent1 12 2 2 2 3" xfId="50360" xr:uid="{00000000-0005-0000-0000-00008F6A0000}"/>
    <cellStyle name="40% - Accent1 12 2 2 3" xfId="21458" xr:uid="{00000000-0005-0000-0000-0000906A0000}"/>
    <cellStyle name="40% - Accent1 12 2 2 3 2" xfId="58796" xr:uid="{00000000-0005-0000-0000-0000916A0000}"/>
    <cellStyle name="40% - Accent1 12 2 2 4" xfId="34477" xr:uid="{00000000-0005-0000-0000-0000926A0000}"/>
    <cellStyle name="40% - Accent1 12 2 2 5" xfId="45637" xr:uid="{00000000-0005-0000-0000-0000936A0000}"/>
    <cellStyle name="40% - Accent1 12 2 3" xfId="10662" xr:uid="{00000000-0005-0000-0000-0000946A0000}"/>
    <cellStyle name="40% - Accent1 12 2 3 2" xfId="23821" xr:uid="{00000000-0005-0000-0000-0000956A0000}"/>
    <cellStyle name="40% - Accent1 12 2 3 2 2" xfId="61159" xr:uid="{00000000-0005-0000-0000-0000966A0000}"/>
    <cellStyle name="40% - Accent1 12 2 3 3" xfId="37189" xr:uid="{00000000-0005-0000-0000-0000976A0000}"/>
    <cellStyle name="40% - Accent1 12 2 3 4" xfId="48000" xr:uid="{00000000-0005-0000-0000-0000986A0000}"/>
    <cellStyle name="40% - Accent1 12 2 4" xfId="5939" xr:uid="{00000000-0005-0000-0000-0000996A0000}"/>
    <cellStyle name="40% - Accent1 12 2 4 2" xfId="19098" xr:uid="{00000000-0005-0000-0000-00009A6A0000}"/>
    <cellStyle name="40% - Accent1 12 2 4 2 2" xfId="56436" xr:uid="{00000000-0005-0000-0000-00009B6A0000}"/>
    <cellStyle name="40% - Accent1 12 2 4 3" xfId="31765" xr:uid="{00000000-0005-0000-0000-00009C6A0000}"/>
    <cellStyle name="40% - Accent1 12 2 4 4" xfId="43277" xr:uid="{00000000-0005-0000-0000-00009D6A0000}"/>
    <cellStyle name="40% - Accent1 12 2 5" xfId="15386" xr:uid="{00000000-0005-0000-0000-00009E6A0000}"/>
    <cellStyle name="40% - Accent1 12 2 5 2" xfId="52724" xr:uid="{00000000-0005-0000-0000-00009F6A0000}"/>
    <cellStyle name="40% - Accent1 12 2 6" xfId="28883" xr:uid="{00000000-0005-0000-0000-0000A06A0000}"/>
    <cellStyle name="40% - Accent1 12 2 7" xfId="39563" xr:uid="{00000000-0005-0000-0000-0000A16A0000}"/>
    <cellStyle name="40% - Accent1 12 3" xfId="3574" xr:uid="{00000000-0005-0000-0000-0000A26A0000}"/>
    <cellStyle name="40% - Accent1 12 3 2" xfId="11842" xr:uid="{00000000-0005-0000-0000-0000A36A0000}"/>
    <cellStyle name="40% - Accent1 12 3 2 2" xfId="25001" xr:uid="{00000000-0005-0000-0000-0000A46A0000}"/>
    <cellStyle name="40% - Accent1 12 3 2 2 2" xfId="62339" xr:uid="{00000000-0005-0000-0000-0000A56A0000}"/>
    <cellStyle name="40% - Accent1 12 3 2 3" xfId="49180" xr:uid="{00000000-0005-0000-0000-0000A66A0000}"/>
    <cellStyle name="40% - Accent1 12 3 3" xfId="7119" xr:uid="{00000000-0005-0000-0000-0000A76A0000}"/>
    <cellStyle name="40% - Accent1 12 3 3 2" xfId="20278" xr:uid="{00000000-0005-0000-0000-0000A86A0000}"/>
    <cellStyle name="40% - Accent1 12 3 3 2 2" xfId="57616" xr:uid="{00000000-0005-0000-0000-0000A96A0000}"/>
    <cellStyle name="40% - Accent1 12 3 3 3" xfId="44457" xr:uid="{00000000-0005-0000-0000-0000AA6A0000}"/>
    <cellStyle name="40% - Accent1 12 3 4" xfId="16735" xr:uid="{00000000-0005-0000-0000-0000AB6A0000}"/>
    <cellStyle name="40% - Accent1 12 3 4 2" xfId="54073" xr:uid="{00000000-0005-0000-0000-0000AC6A0000}"/>
    <cellStyle name="40% - Accent1 12 3 5" xfId="33128" xr:uid="{00000000-0005-0000-0000-0000AD6A0000}"/>
    <cellStyle name="40% - Accent1 12 3 6" xfId="40912" xr:uid="{00000000-0005-0000-0000-0000AE6A0000}"/>
    <cellStyle name="40% - Accent1 12 4" xfId="9482" xr:uid="{00000000-0005-0000-0000-0000AF6A0000}"/>
    <cellStyle name="40% - Accent1 12 4 2" xfId="22641" xr:uid="{00000000-0005-0000-0000-0000B06A0000}"/>
    <cellStyle name="40% - Accent1 12 4 2 2" xfId="59979" xr:uid="{00000000-0005-0000-0000-0000B16A0000}"/>
    <cellStyle name="40% - Accent1 12 4 3" xfId="35840" xr:uid="{00000000-0005-0000-0000-0000B26A0000}"/>
    <cellStyle name="40% - Accent1 12 4 4" xfId="46820" xr:uid="{00000000-0005-0000-0000-0000B36A0000}"/>
    <cellStyle name="40% - Accent1 12 5" xfId="4759" xr:uid="{00000000-0005-0000-0000-0000B46A0000}"/>
    <cellStyle name="40% - Accent1 12 5 2" xfId="17918" xr:uid="{00000000-0005-0000-0000-0000B56A0000}"/>
    <cellStyle name="40% - Accent1 12 5 2 2" xfId="55256" xr:uid="{00000000-0005-0000-0000-0000B66A0000}"/>
    <cellStyle name="40% - Accent1 12 5 3" xfId="30416" xr:uid="{00000000-0005-0000-0000-0000B76A0000}"/>
    <cellStyle name="40% - Accent1 12 5 4" xfId="42097" xr:uid="{00000000-0005-0000-0000-0000B86A0000}"/>
    <cellStyle name="40% - Accent1 12 6" xfId="14206" xr:uid="{00000000-0005-0000-0000-0000B96A0000}"/>
    <cellStyle name="40% - Accent1 12 6 2" xfId="51544" xr:uid="{00000000-0005-0000-0000-0000BA6A0000}"/>
    <cellStyle name="40% - Accent1 12 7" xfId="27534" xr:uid="{00000000-0005-0000-0000-0000BB6A0000}"/>
    <cellStyle name="40% - Accent1 12 8" xfId="38383" xr:uid="{00000000-0005-0000-0000-0000BC6A0000}"/>
    <cellStyle name="40% - Accent1 13" xfId="1214" xr:uid="{00000000-0005-0000-0000-0000BD6A0000}"/>
    <cellStyle name="40% - Accent1 13 2" xfId="2563" xr:uid="{00000000-0005-0000-0000-0000BE6A0000}"/>
    <cellStyle name="40% - Accent1 13 2 2" xfId="12011" xr:uid="{00000000-0005-0000-0000-0000BF6A0000}"/>
    <cellStyle name="40% - Accent1 13 2 2 2" xfId="25170" xr:uid="{00000000-0005-0000-0000-0000C06A0000}"/>
    <cellStyle name="40% - Accent1 13 2 2 2 2" xfId="62508" xr:uid="{00000000-0005-0000-0000-0000C16A0000}"/>
    <cellStyle name="40% - Accent1 13 2 2 3" xfId="33466" xr:uid="{00000000-0005-0000-0000-0000C26A0000}"/>
    <cellStyle name="40% - Accent1 13 2 2 4" xfId="49349" xr:uid="{00000000-0005-0000-0000-0000C36A0000}"/>
    <cellStyle name="40% - Accent1 13 2 3" xfId="7288" xr:uid="{00000000-0005-0000-0000-0000C46A0000}"/>
    <cellStyle name="40% - Accent1 13 2 3 2" xfId="20447" xr:uid="{00000000-0005-0000-0000-0000C56A0000}"/>
    <cellStyle name="40% - Accent1 13 2 3 2 2" xfId="57785" xr:uid="{00000000-0005-0000-0000-0000C66A0000}"/>
    <cellStyle name="40% - Accent1 13 2 3 3" xfId="36178" xr:uid="{00000000-0005-0000-0000-0000C76A0000}"/>
    <cellStyle name="40% - Accent1 13 2 3 4" xfId="44626" xr:uid="{00000000-0005-0000-0000-0000C86A0000}"/>
    <cellStyle name="40% - Accent1 13 2 4" xfId="15724" xr:uid="{00000000-0005-0000-0000-0000C96A0000}"/>
    <cellStyle name="40% - Accent1 13 2 4 2" xfId="30754" xr:uid="{00000000-0005-0000-0000-0000CA6A0000}"/>
    <cellStyle name="40% - Accent1 13 2 4 3" xfId="53062" xr:uid="{00000000-0005-0000-0000-0000CB6A0000}"/>
    <cellStyle name="40% - Accent1 13 2 5" xfId="27872" xr:uid="{00000000-0005-0000-0000-0000CC6A0000}"/>
    <cellStyle name="40% - Accent1 13 2 6" xfId="39901" xr:uid="{00000000-0005-0000-0000-0000CD6A0000}"/>
    <cellStyle name="40% - Accent1 13 3" xfId="9651" xr:uid="{00000000-0005-0000-0000-0000CE6A0000}"/>
    <cellStyle name="40% - Accent1 13 3 2" xfId="22810" xr:uid="{00000000-0005-0000-0000-0000CF6A0000}"/>
    <cellStyle name="40% - Accent1 13 3 2 2" xfId="60148" xr:uid="{00000000-0005-0000-0000-0000D06A0000}"/>
    <cellStyle name="40% - Accent1 13 3 3" xfId="32117" xr:uid="{00000000-0005-0000-0000-0000D16A0000}"/>
    <cellStyle name="40% - Accent1 13 3 4" xfId="46989" xr:uid="{00000000-0005-0000-0000-0000D26A0000}"/>
    <cellStyle name="40% - Accent1 13 4" xfId="4928" xr:uid="{00000000-0005-0000-0000-0000D36A0000}"/>
    <cellStyle name="40% - Accent1 13 4 2" xfId="18087" xr:uid="{00000000-0005-0000-0000-0000D46A0000}"/>
    <cellStyle name="40% - Accent1 13 4 2 2" xfId="55425" xr:uid="{00000000-0005-0000-0000-0000D56A0000}"/>
    <cellStyle name="40% - Accent1 13 4 3" xfId="34829" xr:uid="{00000000-0005-0000-0000-0000D66A0000}"/>
    <cellStyle name="40% - Accent1 13 4 4" xfId="42266" xr:uid="{00000000-0005-0000-0000-0000D76A0000}"/>
    <cellStyle name="40% - Accent1 13 5" xfId="14375" xr:uid="{00000000-0005-0000-0000-0000D86A0000}"/>
    <cellStyle name="40% - Accent1 13 5 2" xfId="29405" xr:uid="{00000000-0005-0000-0000-0000D96A0000}"/>
    <cellStyle name="40% - Accent1 13 5 3" xfId="51713" xr:uid="{00000000-0005-0000-0000-0000DA6A0000}"/>
    <cellStyle name="40% - Accent1 13 6" xfId="26523" xr:uid="{00000000-0005-0000-0000-0000DB6A0000}"/>
    <cellStyle name="40% - Accent1 13 7" xfId="38552" xr:uid="{00000000-0005-0000-0000-0000DC6A0000}"/>
    <cellStyle name="40% - Accent1 14" xfId="2394" xr:uid="{00000000-0005-0000-0000-0000DD6A0000}"/>
    <cellStyle name="40% - Accent1 14 2" xfId="10831" xr:uid="{00000000-0005-0000-0000-0000DE6A0000}"/>
    <cellStyle name="40% - Accent1 14 2 2" xfId="23990" xr:uid="{00000000-0005-0000-0000-0000DF6A0000}"/>
    <cellStyle name="40% - Accent1 14 2 2 2" xfId="61328" xr:uid="{00000000-0005-0000-0000-0000E06A0000}"/>
    <cellStyle name="40% - Accent1 14 2 3" xfId="34648" xr:uid="{00000000-0005-0000-0000-0000E16A0000}"/>
    <cellStyle name="40% - Accent1 14 2 4" xfId="48169" xr:uid="{00000000-0005-0000-0000-0000E26A0000}"/>
    <cellStyle name="40% - Accent1 14 3" xfId="6108" xr:uid="{00000000-0005-0000-0000-0000E36A0000}"/>
    <cellStyle name="40% - Accent1 14 3 2" xfId="19267" xr:uid="{00000000-0005-0000-0000-0000E46A0000}"/>
    <cellStyle name="40% - Accent1 14 3 2 2" xfId="56605" xr:uid="{00000000-0005-0000-0000-0000E56A0000}"/>
    <cellStyle name="40% - Accent1 14 3 3" xfId="37360" xr:uid="{00000000-0005-0000-0000-0000E66A0000}"/>
    <cellStyle name="40% - Accent1 14 3 4" xfId="43446" xr:uid="{00000000-0005-0000-0000-0000E76A0000}"/>
    <cellStyle name="40% - Accent1 14 4" xfId="15555" xr:uid="{00000000-0005-0000-0000-0000E86A0000}"/>
    <cellStyle name="40% - Accent1 14 4 2" xfId="31936" xr:uid="{00000000-0005-0000-0000-0000E96A0000}"/>
    <cellStyle name="40% - Accent1 14 4 3" xfId="52893" xr:uid="{00000000-0005-0000-0000-0000EA6A0000}"/>
    <cellStyle name="40% - Accent1 14 5" xfId="29054" xr:uid="{00000000-0005-0000-0000-0000EB6A0000}"/>
    <cellStyle name="40% - Accent1 14 6" xfId="39732" xr:uid="{00000000-0005-0000-0000-0000EC6A0000}"/>
    <cellStyle name="40% - Accent1 15" xfId="8471" xr:uid="{00000000-0005-0000-0000-0000ED6A0000}"/>
    <cellStyle name="40% - Accent1 15 2" xfId="21630" xr:uid="{00000000-0005-0000-0000-0000EE6A0000}"/>
    <cellStyle name="40% - Accent1 15 2 2" xfId="33297" xr:uid="{00000000-0005-0000-0000-0000EF6A0000}"/>
    <cellStyle name="40% - Accent1 15 2 3" xfId="58968" xr:uid="{00000000-0005-0000-0000-0000F06A0000}"/>
    <cellStyle name="40% - Accent1 15 3" xfId="36009" xr:uid="{00000000-0005-0000-0000-0000F16A0000}"/>
    <cellStyle name="40% - Accent1 15 4" xfId="30585" xr:uid="{00000000-0005-0000-0000-0000F26A0000}"/>
    <cellStyle name="40% - Accent1 15 5" xfId="27703" xr:uid="{00000000-0005-0000-0000-0000F36A0000}"/>
    <cellStyle name="40% - Accent1 15 6" xfId="45809" xr:uid="{00000000-0005-0000-0000-0000F46A0000}"/>
    <cellStyle name="40% - Accent1 16" xfId="3748" xr:uid="{00000000-0005-0000-0000-0000F56A0000}"/>
    <cellStyle name="40% - Accent1 16 2" xfId="16907" xr:uid="{00000000-0005-0000-0000-0000F66A0000}"/>
    <cellStyle name="40% - Accent1 16 2 2" xfId="54245" xr:uid="{00000000-0005-0000-0000-0000F76A0000}"/>
    <cellStyle name="40% - Accent1 16 3" xfId="29236" xr:uid="{00000000-0005-0000-0000-0000F86A0000}"/>
    <cellStyle name="40% - Accent1 16 4" xfId="41086" xr:uid="{00000000-0005-0000-0000-0000F96A0000}"/>
    <cellStyle name="40% - Accent1 17" xfId="13195" xr:uid="{00000000-0005-0000-0000-0000FA6A0000}"/>
    <cellStyle name="40% - Accent1 17 2" xfId="31948" xr:uid="{00000000-0005-0000-0000-0000FB6A0000}"/>
    <cellStyle name="40% - Accent1 17 3" xfId="50533" xr:uid="{00000000-0005-0000-0000-0000FC6A0000}"/>
    <cellStyle name="40% - Accent1 18" xfId="34660" xr:uid="{00000000-0005-0000-0000-0000FD6A0000}"/>
    <cellStyle name="40% - Accent1 19" xfId="29067" xr:uid="{00000000-0005-0000-0000-0000FE6A0000}"/>
    <cellStyle name="40% - Accent1 2" xfId="46" xr:uid="{00000000-0005-0000-0000-0000FF6A0000}"/>
    <cellStyle name="40% - Accent1 2 10" xfId="888" xr:uid="{00000000-0005-0000-0000-0000006B0000}"/>
    <cellStyle name="40% - Accent1 2 10 2" xfId="2070" xr:uid="{00000000-0005-0000-0000-0000016B0000}"/>
    <cellStyle name="40% - Accent1 2 10 2 2" xfId="8144" xr:uid="{00000000-0005-0000-0000-0000026B0000}"/>
    <cellStyle name="40% - Accent1 2 10 2 2 2" xfId="12867" xr:uid="{00000000-0005-0000-0000-0000036B0000}"/>
    <cellStyle name="40% - Accent1 2 10 2 2 2 2" xfId="26026" xr:uid="{00000000-0005-0000-0000-0000046B0000}"/>
    <cellStyle name="40% - Accent1 2 10 2 2 2 2 2" xfId="63364" xr:uid="{00000000-0005-0000-0000-0000056B0000}"/>
    <cellStyle name="40% - Accent1 2 10 2 2 2 3" xfId="50205" xr:uid="{00000000-0005-0000-0000-0000066B0000}"/>
    <cellStyle name="40% - Accent1 2 10 2 2 3" xfId="21303" xr:uid="{00000000-0005-0000-0000-0000076B0000}"/>
    <cellStyle name="40% - Accent1 2 10 2 2 3 2" xfId="58641" xr:uid="{00000000-0005-0000-0000-0000086B0000}"/>
    <cellStyle name="40% - Accent1 2 10 2 2 4" xfId="34322" xr:uid="{00000000-0005-0000-0000-0000096B0000}"/>
    <cellStyle name="40% - Accent1 2 10 2 2 5" xfId="45482" xr:uid="{00000000-0005-0000-0000-00000A6B0000}"/>
    <cellStyle name="40% - Accent1 2 10 2 3" xfId="10507" xr:uid="{00000000-0005-0000-0000-00000B6B0000}"/>
    <cellStyle name="40% - Accent1 2 10 2 3 2" xfId="23666" xr:uid="{00000000-0005-0000-0000-00000C6B0000}"/>
    <cellStyle name="40% - Accent1 2 10 2 3 2 2" xfId="61004" xr:uid="{00000000-0005-0000-0000-00000D6B0000}"/>
    <cellStyle name="40% - Accent1 2 10 2 3 3" xfId="37034" xr:uid="{00000000-0005-0000-0000-00000E6B0000}"/>
    <cellStyle name="40% - Accent1 2 10 2 3 4" xfId="47845" xr:uid="{00000000-0005-0000-0000-00000F6B0000}"/>
    <cellStyle name="40% - Accent1 2 10 2 4" xfId="5784" xr:uid="{00000000-0005-0000-0000-0000106B0000}"/>
    <cellStyle name="40% - Accent1 2 10 2 4 2" xfId="18943" xr:uid="{00000000-0005-0000-0000-0000116B0000}"/>
    <cellStyle name="40% - Accent1 2 10 2 4 2 2" xfId="56281" xr:uid="{00000000-0005-0000-0000-0000126B0000}"/>
    <cellStyle name="40% - Accent1 2 10 2 4 3" xfId="31610" xr:uid="{00000000-0005-0000-0000-0000136B0000}"/>
    <cellStyle name="40% - Accent1 2 10 2 4 4" xfId="43122" xr:uid="{00000000-0005-0000-0000-0000146B0000}"/>
    <cellStyle name="40% - Accent1 2 10 2 5" xfId="15231" xr:uid="{00000000-0005-0000-0000-0000156B0000}"/>
    <cellStyle name="40% - Accent1 2 10 2 5 2" xfId="52569" xr:uid="{00000000-0005-0000-0000-0000166B0000}"/>
    <cellStyle name="40% - Accent1 2 10 2 6" xfId="28728" xr:uid="{00000000-0005-0000-0000-0000176B0000}"/>
    <cellStyle name="40% - Accent1 2 10 2 7" xfId="39408" xr:uid="{00000000-0005-0000-0000-0000186B0000}"/>
    <cellStyle name="40% - Accent1 2 10 3" xfId="3419" xr:uid="{00000000-0005-0000-0000-0000196B0000}"/>
    <cellStyle name="40% - Accent1 2 10 3 2" xfId="11687" xr:uid="{00000000-0005-0000-0000-00001A6B0000}"/>
    <cellStyle name="40% - Accent1 2 10 3 2 2" xfId="24846" xr:uid="{00000000-0005-0000-0000-00001B6B0000}"/>
    <cellStyle name="40% - Accent1 2 10 3 2 2 2" xfId="62184" xr:uid="{00000000-0005-0000-0000-00001C6B0000}"/>
    <cellStyle name="40% - Accent1 2 10 3 2 3" xfId="49025" xr:uid="{00000000-0005-0000-0000-00001D6B0000}"/>
    <cellStyle name="40% - Accent1 2 10 3 3" xfId="6964" xr:uid="{00000000-0005-0000-0000-00001E6B0000}"/>
    <cellStyle name="40% - Accent1 2 10 3 3 2" xfId="20123" xr:uid="{00000000-0005-0000-0000-00001F6B0000}"/>
    <cellStyle name="40% - Accent1 2 10 3 3 2 2" xfId="57461" xr:uid="{00000000-0005-0000-0000-0000206B0000}"/>
    <cellStyle name="40% - Accent1 2 10 3 3 3" xfId="44302" xr:uid="{00000000-0005-0000-0000-0000216B0000}"/>
    <cellStyle name="40% - Accent1 2 10 3 4" xfId="16580" xr:uid="{00000000-0005-0000-0000-0000226B0000}"/>
    <cellStyle name="40% - Accent1 2 10 3 4 2" xfId="53918" xr:uid="{00000000-0005-0000-0000-0000236B0000}"/>
    <cellStyle name="40% - Accent1 2 10 3 5" xfId="32973" xr:uid="{00000000-0005-0000-0000-0000246B0000}"/>
    <cellStyle name="40% - Accent1 2 10 3 6" xfId="40757" xr:uid="{00000000-0005-0000-0000-0000256B0000}"/>
    <cellStyle name="40% - Accent1 2 10 4" xfId="9327" xr:uid="{00000000-0005-0000-0000-0000266B0000}"/>
    <cellStyle name="40% - Accent1 2 10 4 2" xfId="22486" xr:uid="{00000000-0005-0000-0000-0000276B0000}"/>
    <cellStyle name="40% - Accent1 2 10 4 2 2" xfId="59824" xr:uid="{00000000-0005-0000-0000-0000286B0000}"/>
    <cellStyle name="40% - Accent1 2 10 4 3" xfId="35685" xr:uid="{00000000-0005-0000-0000-0000296B0000}"/>
    <cellStyle name="40% - Accent1 2 10 4 4" xfId="46665" xr:uid="{00000000-0005-0000-0000-00002A6B0000}"/>
    <cellStyle name="40% - Accent1 2 10 5" xfId="4604" xr:uid="{00000000-0005-0000-0000-00002B6B0000}"/>
    <cellStyle name="40% - Accent1 2 10 5 2" xfId="17763" xr:uid="{00000000-0005-0000-0000-00002C6B0000}"/>
    <cellStyle name="40% - Accent1 2 10 5 2 2" xfId="55101" xr:uid="{00000000-0005-0000-0000-00002D6B0000}"/>
    <cellStyle name="40% - Accent1 2 10 5 3" xfId="30261" xr:uid="{00000000-0005-0000-0000-00002E6B0000}"/>
    <cellStyle name="40% - Accent1 2 10 5 4" xfId="41942" xr:uid="{00000000-0005-0000-0000-00002F6B0000}"/>
    <cellStyle name="40% - Accent1 2 10 6" xfId="14051" xr:uid="{00000000-0005-0000-0000-0000306B0000}"/>
    <cellStyle name="40% - Accent1 2 10 6 2" xfId="51389" xr:uid="{00000000-0005-0000-0000-0000316B0000}"/>
    <cellStyle name="40% - Accent1 2 10 7" xfId="27379" xr:uid="{00000000-0005-0000-0000-0000326B0000}"/>
    <cellStyle name="40% - Accent1 2 10 8" xfId="38228" xr:uid="{00000000-0005-0000-0000-0000336B0000}"/>
    <cellStyle name="40% - Accent1 2 11" xfId="1059" xr:uid="{00000000-0005-0000-0000-0000346B0000}"/>
    <cellStyle name="40% - Accent1 2 11 2" xfId="2239" xr:uid="{00000000-0005-0000-0000-0000356B0000}"/>
    <cellStyle name="40% - Accent1 2 11 2 2" xfId="8313" xr:uid="{00000000-0005-0000-0000-0000366B0000}"/>
    <cellStyle name="40% - Accent1 2 11 2 2 2" xfId="13036" xr:uid="{00000000-0005-0000-0000-0000376B0000}"/>
    <cellStyle name="40% - Accent1 2 11 2 2 2 2" xfId="26195" xr:uid="{00000000-0005-0000-0000-0000386B0000}"/>
    <cellStyle name="40% - Accent1 2 11 2 2 2 2 2" xfId="63533" xr:uid="{00000000-0005-0000-0000-0000396B0000}"/>
    <cellStyle name="40% - Accent1 2 11 2 2 2 3" xfId="50374" xr:uid="{00000000-0005-0000-0000-00003A6B0000}"/>
    <cellStyle name="40% - Accent1 2 11 2 2 3" xfId="21472" xr:uid="{00000000-0005-0000-0000-00003B6B0000}"/>
    <cellStyle name="40% - Accent1 2 11 2 2 3 2" xfId="58810" xr:uid="{00000000-0005-0000-0000-00003C6B0000}"/>
    <cellStyle name="40% - Accent1 2 11 2 2 4" xfId="34491" xr:uid="{00000000-0005-0000-0000-00003D6B0000}"/>
    <cellStyle name="40% - Accent1 2 11 2 2 5" xfId="45651" xr:uid="{00000000-0005-0000-0000-00003E6B0000}"/>
    <cellStyle name="40% - Accent1 2 11 2 3" xfId="10676" xr:uid="{00000000-0005-0000-0000-00003F6B0000}"/>
    <cellStyle name="40% - Accent1 2 11 2 3 2" xfId="23835" xr:uid="{00000000-0005-0000-0000-0000406B0000}"/>
    <cellStyle name="40% - Accent1 2 11 2 3 2 2" xfId="61173" xr:uid="{00000000-0005-0000-0000-0000416B0000}"/>
    <cellStyle name="40% - Accent1 2 11 2 3 3" xfId="37203" xr:uid="{00000000-0005-0000-0000-0000426B0000}"/>
    <cellStyle name="40% - Accent1 2 11 2 3 4" xfId="48014" xr:uid="{00000000-0005-0000-0000-0000436B0000}"/>
    <cellStyle name="40% - Accent1 2 11 2 4" xfId="5953" xr:uid="{00000000-0005-0000-0000-0000446B0000}"/>
    <cellStyle name="40% - Accent1 2 11 2 4 2" xfId="19112" xr:uid="{00000000-0005-0000-0000-0000456B0000}"/>
    <cellStyle name="40% - Accent1 2 11 2 4 2 2" xfId="56450" xr:uid="{00000000-0005-0000-0000-0000466B0000}"/>
    <cellStyle name="40% - Accent1 2 11 2 4 3" xfId="31779" xr:uid="{00000000-0005-0000-0000-0000476B0000}"/>
    <cellStyle name="40% - Accent1 2 11 2 4 4" xfId="43291" xr:uid="{00000000-0005-0000-0000-0000486B0000}"/>
    <cellStyle name="40% - Accent1 2 11 2 5" xfId="15400" xr:uid="{00000000-0005-0000-0000-0000496B0000}"/>
    <cellStyle name="40% - Accent1 2 11 2 5 2" xfId="52738" xr:uid="{00000000-0005-0000-0000-00004A6B0000}"/>
    <cellStyle name="40% - Accent1 2 11 2 6" xfId="28897" xr:uid="{00000000-0005-0000-0000-00004B6B0000}"/>
    <cellStyle name="40% - Accent1 2 11 2 7" xfId="39577" xr:uid="{00000000-0005-0000-0000-00004C6B0000}"/>
    <cellStyle name="40% - Accent1 2 11 3" xfId="3588" xr:uid="{00000000-0005-0000-0000-00004D6B0000}"/>
    <cellStyle name="40% - Accent1 2 11 3 2" xfId="11856" xr:uid="{00000000-0005-0000-0000-00004E6B0000}"/>
    <cellStyle name="40% - Accent1 2 11 3 2 2" xfId="25015" xr:uid="{00000000-0005-0000-0000-00004F6B0000}"/>
    <cellStyle name="40% - Accent1 2 11 3 2 2 2" xfId="62353" xr:uid="{00000000-0005-0000-0000-0000506B0000}"/>
    <cellStyle name="40% - Accent1 2 11 3 2 3" xfId="49194" xr:uid="{00000000-0005-0000-0000-0000516B0000}"/>
    <cellStyle name="40% - Accent1 2 11 3 3" xfId="7133" xr:uid="{00000000-0005-0000-0000-0000526B0000}"/>
    <cellStyle name="40% - Accent1 2 11 3 3 2" xfId="20292" xr:uid="{00000000-0005-0000-0000-0000536B0000}"/>
    <cellStyle name="40% - Accent1 2 11 3 3 2 2" xfId="57630" xr:uid="{00000000-0005-0000-0000-0000546B0000}"/>
    <cellStyle name="40% - Accent1 2 11 3 3 3" xfId="44471" xr:uid="{00000000-0005-0000-0000-0000556B0000}"/>
    <cellStyle name="40% - Accent1 2 11 3 4" xfId="16749" xr:uid="{00000000-0005-0000-0000-0000566B0000}"/>
    <cellStyle name="40% - Accent1 2 11 3 4 2" xfId="54087" xr:uid="{00000000-0005-0000-0000-0000576B0000}"/>
    <cellStyle name="40% - Accent1 2 11 3 5" xfId="33142" xr:uid="{00000000-0005-0000-0000-0000586B0000}"/>
    <cellStyle name="40% - Accent1 2 11 3 6" xfId="40926" xr:uid="{00000000-0005-0000-0000-0000596B0000}"/>
    <cellStyle name="40% - Accent1 2 11 4" xfId="9496" xr:uid="{00000000-0005-0000-0000-00005A6B0000}"/>
    <cellStyle name="40% - Accent1 2 11 4 2" xfId="22655" xr:uid="{00000000-0005-0000-0000-00005B6B0000}"/>
    <cellStyle name="40% - Accent1 2 11 4 2 2" xfId="59993" xr:uid="{00000000-0005-0000-0000-00005C6B0000}"/>
    <cellStyle name="40% - Accent1 2 11 4 3" xfId="35854" xr:uid="{00000000-0005-0000-0000-00005D6B0000}"/>
    <cellStyle name="40% - Accent1 2 11 4 4" xfId="46834" xr:uid="{00000000-0005-0000-0000-00005E6B0000}"/>
    <cellStyle name="40% - Accent1 2 11 5" xfId="4773" xr:uid="{00000000-0005-0000-0000-00005F6B0000}"/>
    <cellStyle name="40% - Accent1 2 11 5 2" xfId="17932" xr:uid="{00000000-0005-0000-0000-0000606B0000}"/>
    <cellStyle name="40% - Accent1 2 11 5 2 2" xfId="55270" xr:uid="{00000000-0005-0000-0000-0000616B0000}"/>
    <cellStyle name="40% - Accent1 2 11 5 3" xfId="30430" xr:uid="{00000000-0005-0000-0000-0000626B0000}"/>
    <cellStyle name="40% - Accent1 2 11 5 4" xfId="42111" xr:uid="{00000000-0005-0000-0000-0000636B0000}"/>
    <cellStyle name="40% - Accent1 2 11 6" xfId="14220" xr:uid="{00000000-0005-0000-0000-0000646B0000}"/>
    <cellStyle name="40% - Accent1 2 11 6 2" xfId="51558" xr:uid="{00000000-0005-0000-0000-0000656B0000}"/>
    <cellStyle name="40% - Accent1 2 11 7" xfId="27548" xr:uid="{00000000-0005-0000-0000-0000666B0000}"/>
    <cellStyle name="40% - Accent1 2 11 8" xfId="38397" xr:uid="{00000000-0005-0000-0000-0000676B0000}"/>
    <cellStyle name="40% - Accent1 2 12" xfId="1228" xr:uid="{00000000-0005-0000-0000-0000686B0000}"/>
    <cellStyle name="40% - Accent1 2 12 2" xfId="2577" xr:uid="{00000000-0005-0000-0000-0000696B0000}"/>
    <cellStyle name="40% - Accent1 2 12 2 2" xfId="12025" xr:uid="{00000000-0005-0000-0000-00006A6B0000}"/>
    <cellStyle name="40% - Accent1 2 12 2 2 2" xfId="25184" xr:uid="{00000000-0005-0000-0000-00006B6B0000}"/>
    <cellStyle name="40% - Accent1 2 12 2 2 2 2" xfId="62522" xr:uid="{00000000-0005-0000-0000-00006C6B0000}"/>
    <cellStyle name="40% - Accent1 2 12 2 2 3" xfId="33480" xr:uid="{00000000-0005-0000-0000-00006D6B0000}"/>
    <cellStyle name="40% - Accent1 2 12 2 2 4" xfId="49363" xr:uid="{00000000-0005-0000-0000-00006E6B0000}"/>
    <cellStyle name="40% - Accent1 2 12 2 3" xfId="7302" xr:uid="{00000000-0005-0000-0000-00006F6B0000}"/>
    <cellStyle name="40% - Accent1 2 12 2 3 2" xfId="20461" xr:uid="{00000000-0005-0000-0000-0000706B0000}"/>
    <cellStyle name="40% - Accent1 2 12 2 3 2 2" xfId="57799" xr:uid="{00000000-0005-0000-0000-0000716B0000}"/>
    <cellStyle name="40% - Accent1 2 12 2 3 3" xfId="36192" xr:uid="{00000000-0005-0000-0000-0000726B0000}"/>
    <cellStyle name="40% - Accent1 2 12 2 3 4" xfId="44640" xr:uid="{00000000-0005-0000-0000-0000736B0000}"/>
    <cellStyle name="40% - Accent1 2 12 2 4" xfId="15738" xr:uid="{00000000-0005-0000-0000-0000746B0000}"/>
    <cellStyle name="40% - Accent1 2 12 2 4 2" xfId="30768" xr:uid="{00000000-0005-0000-0000-0000756B0000}"/>
    <cellStyle name="40% - Accent1 2 12 2 4 3" xfId="53076" xr:uid="{00000000-0005-0000-0000-0000766B0000}"/>
    <cellStyle name="40% - Accent1 2 12 2 5" xfId="27886" xr:uid="{00000000-0005-0000-0000-0000776B0000}"/>
    <cellStyle name="40% - Accent1 2 12 2 6" xfId="39915" xr:uid="{00000000-0005-0000-0000-0000786B0000}"/>
    <cellStyle name="40% - Accent1 2 12 3" xfId="9665" xr:uid="{00000000-0005-0000-0000-0000796B0000}"/>
    <cellStyle name="40% - Accent1 2 12 3 2" xfId="22824" xr:uid="{00000000-0005-0000-0000-00007A6B0000}"/>
    <cellStyle name="40% - Accent1 2 12 3 2 2" xfId="60162" xr:uid="{00000000-0005-0000-0000-00007B6B0000}"/>
    <cellStyle name="40% - Accent1 2 12 3 3" xfId="32131" xr:uid="{00000000-0005-0000-0000-00007C6B0000}"/>
    <cellStyle name="40% - Accent1 2 12 3 4" xfId="47003" xr:uid="{00000000-0005-0000-0000-00007D6B0000}"/>
    <cellStyle name="40% - Accent1 2 12 4" xfId="4942" xr:uid="{00000000-0005-0000-0000-00007E6B0000}"/>
    <cellStyle name="40% - Accent1 2 12 4 2" xfId="18101" xr:uid="{00000000-0005-0000-0000-00007F6B0000}"/>
    <cellStyle name="40% - Accent1 2 12 4 2 2" xfId="55439" xr:uid="{00000000-0005-0000-0000-0000806B0000}"/>
    <cellStyle name="40% - Accent1 2 12 4 3" xfId="34843" xr:uid="{00000000-0005-0000-0000-0000816B0000}"/>
    <cellStyle name="40% - Accent1 2 12 4 4" xfId="42280" xr:uid="{00000000-0005-0000-0000-0000826B0000}"/>
    <cellStyle name="40% - Accent1 2 12 5" xfId="14389" xr:uid="{00000000-0005-0000-0000-0000836B0000}"/>
    <cellStyle name="40% - Accent1 2 12 5 2" xfId="29419" xr:uid="{00000000-0005-0000-0000-0000846B0000}"/>
    <cellStyle name="40% - Accent1 2 12 5 3" xfId="51727" xr:uid="{00000000-0005-0000-0000-0000856B0000}"/>
    <cellStyle name="40% - Accent1 2 12 6" xfId="26537" xr:uid="{00000000-0005-0000-0000-0000866B0000}"/>
    <cellStyle name="40% - Accent1 2 12 7" xfId="38566" xr:uid="{00000000-0005-0000-0000-0000876B0000}"/>
    <cellStyle name="40% - Accent1 2 13" xfId="2408" xr:uid="{00000000-0005-0000-0000-0000886B0000}"/>
    <cellStyle name="40% - Accent1 2 13 2" xfId="10845" xr:uid="{00000000-0005-0000-0000-0000896B0000}"/>
    <cellStyle name="40% - Accent1 2 13 2 2" xfId="24004" xr:uid="{00000000-0005-0000-0000-00008A6B0000}"/>
    <cellStyle name="40% - Accent1 2 13 2 2 2" xfId="61342" xr:uid="{00000000-0005-0000-0000-00008B6B0000}"/>
    <cellStyle name="40% - Accent1 2 13 2 3" xfId="33311" xr:uid="{00000000-0005-0000-0000-00008C6B0000}"/>
    <cellStyle name="40% - Accent1 2 13 2 4" xfId="48183" xr:uid="{00000000-0005-0000-0000-00008D6B0000}"/>
    <cellStyle name="40% - Accent1 2 13 3" xfId="6122" xr:uid="{00000000-0005-0000-0000-00008E6B0000}"/>
    <cellStyle name="40% - Accent1 2 13 3 2" xfId="19281" xr:uid="{00000000-0005-0000-0000-00008F6B0000}"/>
    <cellStyle name="40% - Accent1 2 13 3 2 2" xfId="56619" xr:uid="{00000000-0005-0000-0000-0000906B0000}"/>
    <cellStyle name="40% - Accent1 2 13 3 3" xfId="36023" xr:uid="{00000000-0005-0000-0000-0000916B0000}"/>
    <cellStyle name="40% - Accent1 2 13 3 4" xfId="43460" xr:uid="{00000000-0005-0000-0000-0000926B0000}"/>
    <cellStyle name="40% - Accent1 2 13 4" xfId="15569" xr:uid="{00000000-0005-0000-0000-0000936B0000}"/>
    <cellStyle name="40% - Accent1 2 13 4 2" xfId="30599" xr:uid="{00000000-0005-0000-0000-0000946B0000}"/>
    <cellStyle name="40% - Accent1 2 13 4 3" xfId="52907" xr:uid="{00000000-0005-0000-0000-0000956B0000}"/>
    <cellStyle name="40% - Accent1 2 13 5" xfId="27717" xr:uid="{00000000-0005-0000-0000-0000966B0000}"/>
    <cellStyle name="40% - Accent1 2 13 6" xfId="39746" xr:uid="{00000000-0005-0000-0000-0000976B0000}"/>
    <cellStyle name="40% - Accent1 2 14" xfId="8485" xr:uid="{00000000-0005-0000-0000-0000986B0000}"/>
    <cellStyle name="40% - Accent1 2 14 2" xfId="21644" xr:uid="{00000000-0005-0000-0000-0000996B0000}"/>
    <cellStyle name="40% - Accent1 2 14 2 2" xfId="58982" xr:uid="{00000000-0005-0000-0000-00009A6B0000}"/>
    <cellStyle name="40% - Accent1 2 14 3" xfId="29250" xr:uid="{00000000-0005-0000-0000-00009B6B0000}"/>
    <cellStyle name="40% - Accent1 2 14 4" xfId="45823" xr:uid="{00000000-0005-0000-0000-00009C6B0000}"/>
    <cellStyle name="40% - Accent1 2 15" xfId="3762" xr:uid="{00000000-0005-0000-0000-00009D6B0000}"/>
    <cellStyle name="40% - Accent1 2 15 2" xfId="16921" xr:uid="{00000000-0005-0000-0000-00009E6B0000}"/>
    <cellStyle name="40% - Accent1 2 15 2 2" xfId="54259" xr:uid="{00000000-0005-0000-0000-00009F6B0000}"/>
    <cellStyle name="40% - Accent1 2 15 3" xfId="31962" xr:uid="{00000000-0005-0000-0000-0000A06B0000}"/>
    <cellStyle name="40% - Accent1 2 15 4" xfId="41100" xr:uid="{00000000-0005-0000-0000-0000A16B0000}"/>
    <cellStyle name="40% - Accent1 2 16" xfId="13209" xr:uid="{00000000-0005-0000-0000-0000A26B0000}"/>
    <cellStyle name="40% - Accent1 2 16 2" xfId="34674" xr:uid="{00000000-0005-0000-0000-0000A36B0000}"/>
    <cellStyle name="40% - Accent1 2 16 3" xfId="50547" xr:uid="{00000000-0005-0000-0000-0000A46B0000}"/>
    <cellStyle name="40% - Accent1 2 17" xfId="29081" xr:uid="{00000000-0005-0000-0000-0000A56B0000}"/>
    <cellStyle name="40% - Accent1 2 18" xfId="26368" xr:uid="{00000000-0005-0000-0000-0000A66B0000}"/>
    <cellStyle name="40% - Accent1 2 19" xfId="37386" xr:uid="{00000000-0005-0000-0000-0000A76B0000}"/>
    <cellStyle name="40% - Accent1 2 2" xfId="102" xr:uid="{00000000-0005-0000-0000-0000A86B0000}"/>
    <cellStyle name="40% - Accent1 2 2 10" xfId="8541" xr:uid="{00000000-0005-0000-0000-0000A96B0000}"/>
    <cellStyle name="40% - Accent1 2 2 10 2" xfId="21700" xr:uid="{00000000-0005-0000-0000-0000AA6B0000}"/>
    <cellStyle name="40% - Accent1 2 2 10 2 2" xfId="59038" xr:uid="{00000000-0005-0000-0000-0000AB6B0000}"/>
    <cellStyle name="40% - Accent1 2 2 10 3" xfId="29278" xr:uid="{00000000-0005-0000-0000-0000AC6B0000}"/>
    <cellStyle name="40% - Accent1 2 2 10 4" xfId="45879" xr:uid="{00000000-0005-0000-0000-0000AD6B0000}"/>
    <cellStyle name="40% - Accent1 2 2 11" xfId="3818" xr:uid="{00000000-0005-0000-0000-0000AE6B0000}"/>
    <cellStyle name="40% - Accent1 2 2 11 2" xfId="16977" xr:uid="{00000000-0005-0000-0000-0000AF6B0000}"/>
    <cellStyle name="40% - Accent1 2 2 11 2 2" xfId="54315" xr:uid="{00000000-0005-0000-0000-0000B06B0000}"/>
    <cellStyle name="40% - Accent1 2 2 11 3" xfId="31990" xr:uid="{00000000-0005-0000-0000-0000B16B0000}"/>
    <cellStyle name="40% - Accent1 2 2 11 4" xfId="41156" xr:uid="{00000000-0005-0000-0000-0000B26B0000}"/>
    <cellStyle name="40% - Accent1 2 2 12" xfId="13265" xr:uid="{00000000-0005-0000-0000-0000B36B0000}"/>
    <cellStyle name="40% - Accent1 2 2 12 2" xfId="34702" xr:uid="{00000000-0005-0000-0000-0000B46B0000}"/>
    <cellStyle name="40% - Accent1 2 2 12 3" xfId="50603" xr:uid="{00000000-0005-0000-0000-0000B56B0000}"/>
    <cellStyle name="40% - Accent1 2 2 13" xfId="29109" xr:uid="{00000000-0005-0000-0000-0000B66B0000}"/>
    <cellStyle name="40% - Accent1 2 2 14" xfId="26396" xr:uid="{00000000-0005-0000-0000-0000B76B0000}"/>
    <cellStyle name="40% - Accent1 2 2 15" xfId="37442" xr:uid="{00000000-0005-0000-0000-0000B86B0000}"/>
    <cellStyle name="40% - Accent1 2 2 2" xfId="214" xr:uid="{00000000-0005-0000-0000-0000B96B0000}"/>
    <cellStyle name="40% - Accent1 2 2 2 10" xfId="3930" xr:uid="{00000000-0005-0000-0000-0000BA6B0000}"/>
    <cellStyle name="40% - Accent1 2 2 2 10 2" xfId="17089" xr:uid="{00000000-0005-0000-0000-0000BB6B0000}"/>
    <cellStyle name="40% - Accent1 2 2 2 10 2 2" xfId="54427" xr:uid="{00000000-0005-0000-0000-0000BC6B0000}"/>
    <cellStyle name="40% - Accent1 2 2 2 10 3" xfId="32075" xr:uid="{00000000-0005-0000-0000-0000BD6B0000}"/>
    <cellStyle name="40% - Accent1 2 2 2 10 4" xfId="41268" xr:uid="{00000000-0005-0000-0000-0000BE6B0000}"/>
    <cellStyle name="40% - Accent1 2 2 2 11" xfId="13377" xr:uid="{00000000-0005-0000-0000-0000BF6B0000}"/>
    <cellStyle name="40% - Accent1 2 2 2 11 2" xfId="34787" xr:uid="{00000000-0005-0000-0000-0000C06B0000}"/>
    <cellStyle name="40% - Accent1 2 2 2 11 3" xfId="50715" xr:uid="{00000000-0005-0000-0000-0000C16B0000}"/>
    <cellStyle name="40% - Accent1 2 2 2 12" xfId="29194" xr:uid="{00000000-0005-0000-0000-0000C26B0000}"/>
    <cellStyle name="40% - Accent1 2 2 2 13" xfId="26481" xr:uid="{00000000-0005-0000-0000-0000C36B0000}"/>
    <cellStyle name="40% - Accent1 2 2 2 14" xfId="37554" xr:uid="{00000000-0005-0000-0000-0000C46B0000}"/>
    <cellStyle name="40% - Accent1 2 2 2 2" xfId="635" xr:uid="{00000000-0005-0000-0000-0000C56B0000}"/>
    <cellStyle name="40% - Accent1 2 2 2 2 2" xfId="1817" xr:uid="{00000000-0005-0000-0000-0000C66B0000}"/>
    <cellStyle name="40% - Accent1 2 2 2 2 2 2" xfId="7891" xr:uid="{00000000-0005-0000-0000-0000C76B0000}"/>
    <cellStyle name="40% - Accent1 2 2 2 2 2 2 2" xfId="12614" xr:uid="{00000000-0005-0000-0000-0000C86B0000}"/>
    <cellStyle name="40% - Accent1 2 2 2 2 2 2 2 2" xfId="25773" xr:uid="{00000000-0005-0000-0000-0000C96B0000}"/>
    <cellStyle name="40% - Accent1 2 2 2 2 2 2 2 2 2" xfId="63111" xr:uid="{00000000-0005-0000-0000-0000CA6B0000}"/>
    <cellStyle name="40% - Accent1 2 2 2 2 2 2 2 3" xfId="49952" xr:uid="{00000000-0005-0000-0000-0000CB6B0000}"/>
    <cellStyle name="40% - Accent1 2 2 2 2 2 2 3" xfId="21050" xr:uid="{00000000-0005-0000-0000-0000CC6B0000}"/>
    <cellStyle name="40% - Accent1 2 2 2 2 2 2 3 2" xfId="58388" xr:uid="{00000000-0005-0000-0000-0000CD6B0000}"/>
    <cellStyle name="40% - Accent1 2 2 2 2 2 2 4" xfId="34069" xr:uid="{00000000-0005-0000-0000-0000CE6B0000}"/>
    <cellStyle name="40% - Accent1 2 2 2 2 2 2 5" xfId="45229" xr:uid="{00000000-0005-0000-0000-0000CF6B0000}"/>
    <cellStyle name="40% - Accent1 2 2 2 2 2 3" xfId="10254" xr:uid="{00000000-0005-0000-0000-0000D06B0000}"/>
    <cellStyle name="40% - Accent1 2 2 2 2 2 3 2" xfId="23413" xr:uid="{00000000-0005-0000-0000-0000D16B0000}"/>
    <cellStyle name="40% - Accent1 2 2 2 2 2 3 2 2" xfId="60751" xr:uid="{00000000-0005-0000-0000-0000D26B0000}"/>
    <cellStyle name="40% - Accent1 2 2 2 2 2 3 3" xfId="36781" xr:uid="{00000000-0005-0000-0000-0000D36B0000}"/>
    <cellStyle name="40% - Accent1 2 2 2 2 2 3 4" xfId="47592" xr:uid="{00000000-0005-0000-0000-0000D46B0000}"/>
    <cellStyle name="40% - Accent1 2 2 2 2 2 4" xfId="5531" xr:uid="{00000000-0005-0000-0000-0000D56B0000}"/>
    <cellStyle name="40% - Accent1 2 2 2 2 2 4 2" xfId="18690" xr:uid="{00000000-0005-0000-0000-0000D66B0000}"/>
    <cellStyle name="40% - Accent1 2 2 2 2 2 4 2 2" xfId="56028" xr:uid="{00000000-0005-0000-0000-0000D76B0000}"/>
    <cellStyle name="40% - Accent1 2 2 2 2 2 4 3" xfId="31357" xr:uid="{00000000-0005-0000-0000-0000D86B0000}"/>
    <cellStyle name="40% - Accent1 2 2 2 2 2 4 4" xfId="42869" xr:uid="{00000000-0005-0000-0000-0000D96B0000}"/>
    <cellStyle name="40% - Accent1 2 2 2 2 2 5" xfId="14978" xr:uid="{00000000-0005-0000-0000-0000DA6B0000}"/>
    <cellStyle name="40% - Accent1 2 2 2 2 2 5 2" xfId="52316" xr:uid="{00000000-0005-0000-0000-0000DB6B0000}"/>
    <cellStyle name="40% - Accent1 2 2 2 2 2 6" xfId="28475" xr:uid="{00000000-0005-0000-0000-0000DC6B0000}"/>
    <cellStyle name="40% - Accent1 2 2 2 2 2 7" xfId="39155" xr:uid="{00000000-0005-0000-0000-0000DD6B0000}"/>
    <cellStyle name="40% - Accent1 2 2 2 2 3" xfId="3166" xr:uid="{00000000-0005-0000-0000-0000DE6B0000}"/>
    <cellStyle name="40% - Accent1 2 2 2 2 3 2" xfId="11434" xr:uid="{00000000-0005-0000-0000-0000DF6B0000}"/>
    <cellStyle name="40% - Accent1 2 2 2 2 3 2 2" xfId="24593" xr:uid="{00000000-0005-0000-0000-0000E06B0000}"/>
    <cellStyle name="40% - Accent1 2 2 2 2 3 2 2 2" xfId="61931" xr:uid="{00000000-0005-0000-0000-0000E16B0000}"/>
    <cellStyle name="40% - Accent1 2 2 2 2 3 2 3" xfId="48772" xr:uid="{00000000-0005-0000-0000-0000E26B0000}"/>
    <cellStyle name="40% - Accent1 2 2 2 2 3 3" xfId="6711" xr:uid="{00000000-0005-0000-0000-0000E36B0000}"/>
    <cellStyle name="40% - Accent1 2 2 2 2 3 3 2" xfId="19870" xr:uid="{00000000-0005-0000-0000-0000E46B0000}"/>
    <cellStyle name="40% - Accent1 2 2 2 2 3 3 2 2" xfId="57208" xr:uid="{00000000-0005-0000-0000-0000E56B0000}"/>
    <cellStyle name="40% - Accent1 2 2 2 2 3 3 3" xfId="44049" xr:uid="{00000000-0005-0000-0000-0000E66B0000}"/>
    <cellStyle name="40% - Accent1 2 2 2 2 3 4" xfId="16327" xr:uid="{00000000-0005-0000-0000-0000E76B0000}"/>
    <cellStyle name="40% - Accent1 2 2 2 2 3 4 2" xfId="53665" xr:uid="{00000000-0005-0000-0000-0000E86B0000}"/>
    <cellStyle name="40% - Accent1 2 2 2 2 3 5" xfId="32720" xr:uid="{00000000-0005-0000-0000-0000E96B0000}"/>
    <cellStyle name="40% - Accent1 2 2 2 2 3 6" xfId="40504" xr:uid="{00000000-0005-0000-0000-0000EA6B0000}"/>
    <cellStyle name="40% - Accent1 2 2 2 2 4" xfId="9074" xr:uid="{00000000-0005-0000-0000-0000EB6B0000}"/>
    <cellStyle name="40% - Accent1 2 2 2 2 4 2" xfId="22233" xr:uid="{00000000-0005-0000-0000-0000EC6B0000}"/>
    <cellStyle name="40% - Accent1 2 2 2 2 4 2 2" xfId="59571" xr:uid="{00000000-0005-0000-0000-0000ED6B0000}"/>
    <cellStyle name="40% - Accent1 2 2 2 2 4 3" xfId="35432" xr:uid="{00000000-0005-0000-0000-0000EE6B0000}"/>
    <cellStyle name="40% - Accent1 2 2 2 2 4 4" xfId="46412" xr:uid="{00000000-0005-0000-0000-0000EF6B0000}"/>
    <cellStyle name="40% - Accent1 2 2 2 2 5" xfId="4351" xr:uid="{00000000-0005-0000-0000-0000F06B0000}"/>
    <cellStyle name="40% - Accent1 2 2 2 2 5 2" xfId="17510" xr:uid="{00000000-0005-0000-0000-0000F16B0000}"/>
    <cellStyle name="40% - Accent1 2 2 2 2 5 2 2" xfId="54848" xr:uid="{00000000-0005-0000-0000-0000F26B0000}"/>
    <cellStyle name="40% - Accent1 2 2 2 2 5 3" xfId="30008" xr:uid="{00000000-0005-0000-0000-0000F36B0000}"/>
    <cellStyle name="40% - Accent1 2 2 2 2 5 4" xfId="41689" xr:uid="{00000000-0005-0000-0000-0000F46B0000}"/>
    <cellStyle name="40% - Accent1 2 2 2 2 6" xfId="13798" xr:uid="{00000000-0005-0000-0000-0000F56B0000}"/>
    <cellStyle name="40% - Accent1 2 2 2 2 6 2" xfId="51136" xr:uid="{00000000-0005-0000-0000-0000F66B0000}"/>
    <cellStyle name="40% - Accent1 2 2 2 2 7" xfId="27126" xr:uid="{00000000-0005-0000-0000-0000F76B0000}"/>
    <cellStyle name="40% - Accent1 2 2 2 2 8" xfId="37975" xr:uid="{00000000-0005-0000-0000-0000F86B0000}"/>
    <cellStyle name="40% - Accent1 2 2 2 3" xfId="411" xr:uid="{00000000-0005-0000-0000-0000F96B0000}"/>
    <cellStyle name="40% - Accent1 2 2 2 3 2" xfId="1593" xr:uid="{00000000-0005-0000-0000-0000FA6B0000}"/>
    <cellStyle name="40% - Accent1 2 2 2 3 2 2" xfId="7667" xr:uid="{00000000-0005-0000-0000-0000FB6B0000}"/>
    <cellStyle name="40% - Accent1 2 2 2 3 2 2 2" xfId="12390" xr:uid="{00000000-0005-0000-0000-0000FC6B0000}"/>
    <cellStyle name="40% - Accent1 2 2 2 3 2 2 2 2" xfId="25549" xr:uid="{00000000-0005-0000-0000-0000FD6B0000}"/>
    <cellStyle name="40% - Accent1 2 2 2 3 2 2 2 2 2" xfId="62887" xr:uid="{00000000-0005-0000-0000-0000FE6B0000}"/>
    <cellStyle name="40% - Accent1 2 2 2 3 2 2 2 3" xfId="49728" xr:uid="{00000000-0005-0000-0000-0000FF6B0000}"/>
    <cellStyle name="40% - Accent1 2 2 2 3 2 2 3" xfId="20826" xr:uid="{00000000-0005-0000-0000-0000006C0000}"/>
    <cellStyle name="40% - Accent1 2 2 2 3 2 2 3 2" xfId="58164" xr:uid="{00000000-0005-0000-0000-0000016C0000}"/>
    <cellStyle name="40% - Accent1 2 2 2 3 2 2 4" xfId="33845" xr:uid="{00000000-0005-0000-0000-0000026C0000}"/>
    <cellStyle name="40% - Accent1 2 2 2 3 2 2 5" xfId="45005" xr:uid="{00000000-0005-0000-0000-0000036C0000}"/>
    <cellStyle name="40% - Accent1 2 2 2 3 2 3" xfId="10030" xr:uid="{00000000-0005-0000-0000-0000046C0000}"/>
    <cellStyle name="40% - Accent1 2 2 2 3 2 3 2" xfId="23189" xr:uid="{00000000-0005-0000-0000-0000056C0000}"/>
    <cellStyle name="40% - Accent1 2 2 2 3 2 3 2 2" xfId="60527" xr:uid="{00000000-0005-0000-0000-0000066C0000}"/>
    <cellStyle name="40% - Accent1 2 2 2 3 2 3 3" xfId="36557" xr:uid="{00000000-0005-0000-0000-0000076C0000}"/>
    <cellStyle name="40% - Accent1 2 2 2 3 2 3 4" xfId="47368" xr:uid="{00000000-0005-0000-0000-0000086C0000}"/>
    <cellStyle name="40% - Accent1 2 2 2 3 2 4" xfId="5307" xr:uid="{00000000-0005-0000-0000-0000096C0000}"/>
    <cellStyle name="40% - Accent1 2 2 2 3 2 4 2" xfId="18466" xr:uid="{00000000-0005-0000-0000-00000A6C0000}"/>
    <cellStyle name="40% - Accent1 2 2 2 3 2 4 2 2" xfId="55804" xr:uid="{00000000-0005-0000-0000-00000B6C0000}"/>
    <cellStyle name="40% - Accent1 2 2 2 3 2 4 3" xfId="31133" xr:uid="{00000000-0005-0000-0000-00000C6C0000}"/>
    <cellStyle name="40% - Accent1 2 2 2 3 2 4 4" xfId="42645" xr:uid="{00000000-0005-0000-0000-00000D6C0000}"/>
    <cellStyle name="40% - Accent1 2 2 2 3 2 5" xfId="14754" xr:uid="{00000000-0005-0000-0000-00000E6C0000}"/>
    <cellStyle name="40% - Accent1 2 2 2 3 2 5 2" xfId="52092" xr:uid="{00000000-0005-0000-0000-00000F6C0000}"/>
    <cellStyle name="40% - Accent1 2 2 2 3 2 6" xfId="28251" xr:uid="{00000000-0005-0000-0000-0000106C0000}"/>
    <cellStyle name="40% - Accent1 2 2 2 3 2 7" xfId="38931" xr:uid="{00000000-0005-0000-0000-0000116C0000}"/>
    <cellStyle name="40% - Accent1 2 2 2 3 3" xfId="2942" xr:uid="{00000000-0005-0000-0000-0000126C0000}"/>
    <cellStyle name="40% - Accent1 2 2 2 3 3 2" xfId="11210" xr:uid="{00000000-0005-0000-0000-0000136C0000}"/>
    <cellStyle name="40% - Accent1 2 2 2 3 3 2 2" xfId="24369" xr:uid="{00000000-0005-0000-0000-0000146C0000}"/>
    <cellStyle name="40% - Accent1 2 2 2 3 3 2 2 2" xfId="61707" xr:uid="{00000000-0005-0000-0000-0000156C0000}"/>
    <cellStyle name="40% - Accent1 2 2 2 3 3 2 3" xfId="48548" xr:uid="{00000000-0005-0000-0000-0000166C0000}"/>
    <cellStyle name="40% - Accent1 2 2 2 3 3 3" xfId="6487" xr:uid="{00000000-0005-0000-0000-0000176C0000}"/>
    <cellStyle name="40% - Accent1 2 2 2 3 3 3 2" xfId="19646" xr:uid="{00000000-0005-0000-0000-0000186C0000}"/>
    <cellStyle name="40% - Accent1 2 2 2 3 3 3 2 2" xfId="56984" xr:uid="{00000000-0005-0000-0000-0000196C0000}"/>
    <cellStyle name="40% - Accent1 2 2 2 3 3 3 3" xfId="43825" xr:uid="{00000000-0005-0000-0000-00001A6C0000}"/>
    <cellStyle name="40% - Accent1 2 2 2 3 3 4" xfId="16103" xr:uid="{00000000-0005-0000-0000-00001B6C0000}"/>
    <cellStyle name="40% - Accent1 2 2 2 3 3 4 2" xfId="53441" xr:uid="{00000000-0005-0000-0000-00001C6C0000}"/>
    <cellStyle name="40% - Accent1 2 2 2 3 3 5" xfId="32496" xr:uid="{00000000-0005-0000-0000-00001D6C0000}"/>
    <cellStyle name="40% - Accent1 2 2 2 3 3 6" xfId="40280" xr:uid="{00000000-0005-0000-0000-00001E6C0000}"/>
    <cellStyle name="40% - Accent1 2 2 2 3 4" xfId="8850" xr:uid="{00000000-0005-0000-0000-00001F6C0000}"/>
    <cellStyle name="40% - Accent1 2 2 2 3 4 2" xfId="22009" xr:uid="{00000000-0005-0000-0000-0000206C0000}"/>
    <cellStyle name="40% - Accent1 2 2 2 3 4 2 2" xfId="59347" xr:uid="{00000000-0005-0000-0000-0000216C0000}"/>
    <cellStyle name="40% - Accent1 2 2 2 3 4 3" xfId="35208" xr:uid="{00000000-0005-0000-0000-0000226C0000}"/>
    <cellStyle name="40% - Accent1 2 2 2 3 4 4" xfId="46188" xr:uid="{00000000-0005-0000-0000-0000236C0000}"/>
    <cellStyle name="40% - Accent1 2 2 2 3 5" xfId="4127" xr:uid="{00000000-0005-0000-0000-0000246C0000}"/>
    <cellStyle name="40% - Accent1 2 2 2 3 5 2" xfId="17286" xr:uid="{00000000-0005-0000-0000-0000256C0000}"/>
    <cellStyle name="40% - Accent1 2 2 2 3 5 2 2" xfId="54624" xr:uid="{00000000-0005-0000-0000-0000266C0000}"/>
    <cellStyle name="40% - Accent1 2 2 2 3 5 3" xfId="29784" xr:uid="{00000000-0005-0000-0000-0000276C0000}"/>
    <cellStyle name="40% - Accent1 2 2 2 3 5 4" xfId="41465" xr:uid="{00000000-0005-0000-0000-0000286C0000}"/>
    <cellStyle name="40% - Accent1 2 2 2 3 6" xfId="13574" xr:uid="{00000000-0005-0000-0000-0000296C0000}"/>
    <cellStyle name="40% - Accent1 2 2 2 3 6 2" xfId="50912" xr:uid="{00000000-0005-0000-0000-00002A6C0000}"/>
    <cellStyle name="40% - Accent1 2 2 2 3 7" xfId="26902" xr:uid="{00000000-0005-0000-0000-00002B6C0000}"/>
    <cellStyle name="40% - Accent1 2 2 2 3 8" xfId="37751" xr:uid="{00000000-0005-0000-0000-00002C6C0000}"/>
    <cellStyle name="40% - Accent1 2 2 2 4" xfId="832" xr:uid="{00000000-0005-0000-0000-00002D6C0000}"/>
    <cellStyle name="40% - Accent1 2 2 2 4 2" xfId="2014" xr:uid="{00000000-0005-0000-0000-00002E6C0000}"/>
    <cellStyle name="40% - Accent1 2 2 2 4 2 2" xfId="8088" xr:uid="{00000000-0005-0000-0000-00002F6C0000}"/>
    <cellStyle name="40% - Accent1 2 2 2 4 2 2 2" xfId="12811" xr:uid="{00000000-0005-0000-0000-0000306C0000}"/>
    <cellStyle name="40% - Accent1 2 2 2 4 2 2 2 2" xfId="25970" xr:uid="{00000000-0005-0000-0000-0000316C0000}"/>
    <cellStyle name="40% - Accent1 2 2 2 4 2 2 2 2 2" xfId="63308" xr:uid="{00000000-0005-0000-0000-0000326C0000}"/>
    <cellStyle name="40% - Accent1 2 2 2 4 2 2 2 3" xfId="50149" xr:uid="{00000000-0005-0000-0000-0000336C0000}"/>
    <cellStyle name="40% - Accent1 2 2 2 4 2 2 3" xfId="21247" xr:uid="{00000000-0005-0000-0000-0000346C0000}"/>
    <cellStyle name="40% - Accent1 2 2 2 4 2 2 3 2" xfId="58585" xr:uid="{00000000-0005-0000-0000-0000356C0000}"/>
    <cellStyle name="40% - Accent1 2 2 2 4 2 2 4" xfId="34266" xr:uid="{00000000-0005-0000-0000-0000366C0000}"/>
    <cellStyle name="40% - Accent1 2 2 2 4 2 2 5" xfId="45426" xr:uid="{00000000-0005-0000-0000-0000376C0000}"/>
    <cellStyle name="40% - Accent1 2 2 2 4 2 3" xfId="10451" xr:uid="{00000000-0005-0000-0000-0000386C0000}"/>
    <cellStyle name="40% - Accent1 2 2 2 4 2 3 2" xfId="23610" xr:uid="{00000000-0005-0000-0000-0000396C0000}"/>
    <cellStyle name="40% - Accent1 2 2 2 4 2 3 2 2" xfId="60948" xr:uid="{00000000-0005-0000-0000-00003A6C0000}"/>
    <cellStyle name="40% - Accent1 2 2 2 4 2 3 3" xfId="36978" xr:uid="{00000000-0005-0000-0000-00003B6C0000}"/>
    <cellStyle name="40% - Accent1 2 2 2 4 2 3 4" xfId="47789" xr:uid="{00000000-0005-0000-0000-00003C6C0000}"/>
    <cellStyle name="40% - Accent1 2 2 2 4 2 4" xfId="5728" xr:uid="{00000000-0005-0000-0000-00003D6C0000}"/>
    <cellStyle name="40% - Accent1 2 2 2 4 2 4 2" xfId="18887" xr:uid="{00000000-0005-0000-0000-00003E6C0000}"/>
    <cellStyle name="40% - Accent1 2 2 2 4 2 4 2 2" xfId="56225" xr:uid="{00000000-0005-0000-0000-00003F6C0000}"/>
    <cellStyle name="40% - Accent1 2 2 2 4 2 4 3" xfId="31554" xr:uid="{00000000-0005-0000-0000-0000406C0000}"/>
    <cellStyle name="40% - Accent1 2 2 2 4 2 4 4" xfId="43066" xr:uid="{00000000-0005-0000-0000-0000416C0000}"/>
    <cellStyle name="40% - Accent1 2 2 2 4 2 5" xfId="15175" xr:uid="{00000000-0005-0000-0000-0000426C0000}"/>
    <cellStyle name="40% - Accent1 2 2 2 4 2 5 2" xfId="52513" xr:uid="{00000000-0005-0000-0000-0000436C0000}"/>
    <cellStyle name="40% - Accent1 2 2 2 4 2 6" xfId="28672" xr:uid="{00000000-0005-0000-0000-0000446C0000}"/>
    <cellStyle name="40% - Accent1 2 2 2 4 2 7" xfId="39352" xr:uid="{00000000-0005-0000-0000-0000456C0000}"/>
    <cellStyle name="40% - Accent1 2 2 2 4 3" xfId="3363" xr:uid="{00000000-0005-0000-0000-0000466C0000}"/>
    <cellStyle name="40% - Accent1 2 2 2 4 3 2" xfId="11631" xr:uid="{00000000-0005-0000-0000-0000476C0000}"/>
    <cellStyle name="40% - Accent1 2 2 2 4 3 2 2" xfId="24790" xr:uid="{00000000-0005-0000-0000-0000486C0000}"/>
    <cellStyle name="40% - Accent1 2 2 2 4 3 2 2 2" xfId="62128" xr:uid="{00000000-0005-0000-0000-0000496C0000}"/>
    <cellStyle name="40% - Accent1 2 2 2 4 3 2 3" xfId="48969" xr:uid="{00000000-0005-0000-0000-00004A6C0000}"/>
    <cellStyle name="40% - Accent1 2 2 2 4 3 3" xfId="6908" xr:uid="{00000000-0005-0000-0000-00004B6C0000}"/>
    <cellStyle name="40% - Accent1 2 2 2 4 3 3 2" xfId="20067" xr:uid="{00000000-0005-0000-0000-00004C6C0000}"/>
    <cellStyle name="40% - Accent1 2 2 2 4 3 3 2 2" xfId="57405" xr:uid="{00000000-0005-0000-0000-00004D6C0000}"/>
    <cellStyle name="40% - Accent1 2 2 2 4 3 3 3" xfId="44246" xr:uid="{00000000-0005-0000-0000-00004E6C0000}"/>
    <cellStyle name="40% - Accent1 2 2 2 4 3 4" xfId="16524" xr:uid="{00000000-0005-0000-0000-00004F6C0000}"/>
    <cellStyle name="40% - Accent1 2 2 2 4 3 4 2" xfId="53862" xr:uid="{00000000-0005-0000-0000-0000506C0000}"/>
    <cellStyle name="40% - Accent1 2 2 2 4 3 5" xfId="32917" xr:uid="{00000000-0005-0000-0000-0000516C0000}"/>
    <cellStyle name="40% - Accent1 2 2 2 4 3 6" xfId="40701" xr:uid="{00000000-0005-0000-0000-0000526C0000}"/>
    <cellStyle name="40% - Accent1 2 2 2 4 4" xfId="9271" xr:uid="{00000000-0005-0000-0000-0000536C0000}"/>
    <cellStyle name="40% - Accent1 2 2 2 4 4 2" xfId="22430" xr:uid="{00000000-0005-0000-0000-0000546C0000}"/>
    <cellStyle name="40% - Accent1 2 2 2 4 4 2 2" xfId="59768" xr:uid="{00000000-0005-0000-0000-0000556C0000}"/>
    <cellStyle name="40% - Accent1 2 2 2 4 4 3" xfId="35629" xr:uid="{00000000-0005-0000-0000-0000566C0000}"/>
    <cellStyle name="40% - Accent1 2 2 2 4 4 4" xfId="46609" xr:uid="{00000000-0005-0000-0000-0000576C0000}"/>
    <cellStyle name="40% - Accent1 2 2 2 4 5" xfId="4548" xr:uid="{00000000-0005-0000-0000-0000586C0000}"/>
    <cellStyle name="40% - Accent1 2 2 2 4 5 2" xfId="17707" xr:uid="{00000000-0005-0000-0000-0000596C0000}"/>
    <cellStyle name="40% - Accent1 2 2 2 4 5 2 2" xfId="55045" xr:uid="{00000000-0005-0000-0000-00005A6C0000}"/>
    <cellStyle name="40% - Accent1 2 2 2 4 5 3" xfId="30205" xr:uid="{00000000-0005-0000-0000-00005B6C0000}"/>
    <cellStyle name="40% - Accent1 2 2 2 4 5 4" xfId="41886" xr:uid="{00000000-0005-0000-0000-00005C6C0000}"/>
    <cellStyle name="40% - Accent1 2 2 2 4 6" xfId="13995" xr:uid="{00000000-0005-0000-0000-00005D6C0000}"/>
    <cellStyle name="40% - Accent1 2 2 2 4 6 2" xfId="51333" xr:uid="{00000000-0005-0000-0000-00005E6C0000}"/>
    <cellStyle name="40% - Accent1 2 2 2 4 7" xfId="27323" xr:uid="{00000000-0005-0000-0000-00005F6C0000}"/>
    <cellStyle name="40% - Accent1 2 2 2 4 8" xfId="38172" xr:uid="{00000000-0005-0000-0000-0000606C0000}"/>
    <cellStyle name="40% - Accent1 2 2 2 5" xfId="1001" xr:uid="{00000000-0005-0000-0000-0000616C0000}"/>
    <cellStyle name="40% - Accent1 2 2 2 5 2" xfId="2183" xr:uid="{00000000-0005-0000-0000-0000626C0000}"/>
    <cellStyle name="40% - Accent1 2 2 2 5 2 2" xfId="8257" xr:uid="{00000000-0005-0000-0000-0000636C0000}"/>
    <cellStyle name="40% - Accent1 2 2 2 5 2 2 2" xfId="12980" xr:uid="{00000000-0005-0000-0000-0000646C0000}"/>
    <cellStyle name="40% - Accent1 2 2 2 5 2 2 2 2" xfId="26139" xr:uid="{00000000-0005-0000-0000-0000656C0000}"/>
    <cellStyle name="40% - Accent1 2 2 2 5 2 2 2 2 2" xfId="63477" xr:uid="{00000000-0005-0000-0000-0000666C0000}"/>
    <cellStyle name="40% - Accent1 2 2 2 5 2 2 2 3" xfId="50318" xr:uid="{00000000-0005-0000-0000-0000676C0000}"/>
    <cellStyle name="40% - Accent1 2 2 2 5 2 2 3" xfId="21416" xr:uid="{00000000-0005-0000-0000-0000686C0000}"/>
    <cellStyle name="40% - Accent1 2 2 2 5 2 2 3 2" xfId="58754" xr:uid="{00000000-0005-0000-0000-0000696C0000}"/>
    <cellStyle name="40% - Accent1 2 2 2 5 2 2 4" xfId="34435" xr:uid="{00000000-0005-0000-0000-00006A6C0000}"/>
    <cellStyle name="40% - Accent1 2 2 2 5 2 2 5" xfId="45595" xr:uid="{00000000-0005-0000-0000-00006B6C0000}"/>
    <cellStyle name="40% - Accent1 2 2 2 5 2 3" xfId="10620" xr:uid="{00000000-0005-0000-0000-00006C6C0000}"/>
    <cellStyle name="40% - Accent1 2 2 2 5 2 3 2" xfId="23779" xr:uid="{00000000-0005-0000-0000-00006D6C0000}"/>
    <cellStyle name="40% - Accent1 2 2 2 5 2 3 2 2" xfId="61117" xr:uid="{00000000-0005-0000-0000-00006E6C0000}"/>
    <cellStyle name="40% - Accent1 2 2 2 5 2 3 3" xfId="37147" xr:uid="{00000000-0005-0000-0000-00006F6C0000}"/>
    <cellStyle name="40% - Accent1 2 2 2 5 2 3 4" xfId="47958" xr:uid="{00000000-0005-0000-0000-0000706C0000}"/>
    <cellStyle name="40% - Accent1 2 2 2 5 2 4" xfId="5897" xr:uid="{00000000-0005-0000-0000-0000716C0000}"/>
    <cellStyle name="40% - Accent1 2 2 2 5 2 4 2" xfId="19056" xr:uid="{00000000-0005-0000-0000-0000726C0000}"/>
    <cellStyle name="40% - Accent1 2 2 2 5 2 4 2 2" xfId="56394" xr:uid="{00000000-0005-0000-0000-0000736C0000}"/>
    <cellStyle name="40% - Accent1 2 2 2 5 2 4 3" xfId="31723" xr:uid="{00000000-0005-0000-0000-0000746C0000}"/>
    <cellStyle name="40% - Accent1 2 2 2 5 2 4 4" xfId="43235" xr:uid="{00000000-0005-0000-0000-0000756C0000}"/>
    <cellStyle name="40% - Accent1 2 2 2 5 2 5" xfId="15344" xr:uid="{00000000-0005-0000-0000-0000766C0000}"/>
    <cellStyle name="40% - Accent1 2 2 2 5 2 5 2" xfId="52682" xr:uid="{00000000-0005-0000-0000-0000776C0000}"/>
    <cellStyle name="40% - Accent1 2 2 2 5 2 6" xfId="28841" xr:uid="{00000000-0005-0000-0000-0000786C0000}"/>
    <cellStyle name="40% - Accent1 2 2 2 5 2 7" xfId="39521" xr:uid="{00000000-0005-0000-0000-0000796C0000}"/>
    <cellStyle name="40% - Accent1 2 2 2 5 3" xfId="3532" xr:uid="{00000000-0005-0000-0000-00007A6C0000}"/>
    <cellStyle name="40% - Accent1 2 2 2 5 3 2" xfId="11800" xr:uid="{00000000-0005-0000-0000-00007B6C0000}"/>
    <cellStyle name="40% - Accent1 2 2 2 5 3 2 2" xfId="24959" xr:uid="{00000000-0005-0000-0000-00007C6C0000}"/>
    <cellStyle name="40% - Accent1 2 2 2 5 3 2 2 2" xfId="62297" xr:uid="{00000000-0005-0000-0000-00007D6C0000}"/>
    <cellStyle name="40% - Accent1 2 2 2 5 3 2 3" xfId="49138" xr:uid="{00000000-0005-0000-0000-00007E6C0000}"/>
    <cellStyle name="40% - Accent1 2 2 2 5 3 3" xfId="7077" xr:uid="{00000000-0005-0000-0000-00007F6C0000}"/>
    <cellStyle name="40% - Accent1 2 2 2 5 3 3 2" xfId="20236" xr:uid="{00000000-0005-0000-0000-0000806C0000}"/>
    <cellStyle name="40% - Accent1 2 2 2 5 3 3 2 2" xfId="57574" xr:uid="{00000000-0005-0000-0000-0000816C0000}"/>
    <cellStyle name="40% - Accent1 2 2 2 5 3 3 3" xfId="44415" xr:uid="{00000000-0005-0000-0000-0000826C0000}"/>
    <cellStyle name="40% - Accent1 2 2 2 5 3 4" xfId="16693" xr:uid="{00000000-0005-0000-0000-0000836C0000}"/>
    <cellStyle name="40% - Accent1 2 2 2 5 3 4 2" xfId="54031" xr:uid="{00000000-0005-0000-0000-0000846C0000}"/>
    <cellStyle name="40% - Accent1 2 2 2 5 3 5" xfId="33086" xr:uid="{00000000-0005-0000-0000-0000856C0000}"/>
    <cellStyle name="40% - Accent1 2 2 2 5 3 6" xfId="40870" xr:uid="{00000000-0005-0000-0000-0000866C0000}"/>
    <cellStyle name="40% - Accent1 2 2 2 5 4" xfId="9440" xr:uid="{00000000-0005-0000-0000-0000876C0000}"/>
    <cellStyle name="40% - Accent1 2 2 2 5 4 2" xfId="22599" xr:uid="{00000000-0005-0000-0000-0000886C0000}"/>
    <cellStyle name="40% - Accent1 2 2 2 5 4 2 2" xfId="59937" xr:uid="{00000000-0005-0000-0000-0000896C0000}"/>
    <cellStyle name="40% - Accent1 2 2 2 5 4 3" xfId="35798" xr:uid="{00000000-0005-0000-0000-00008A6C0000}"/>
    <cellStyle name="40% - Accent1 2 2 2 5 4 4" xfId="46778" xr:uid="{00000000-0005-0000-0000-00008B6C0000}"/>
    <cellStyle name="40% - Accent1 2 2 2 5 5" xfId="4717" xr:uid="{00000000-0005-0000-0000-00008C6C0000}"/>
    <cellStyle name="40% - Accent1 2 2 2 5 5 2" xfId="17876" xr:uid="{00000000-0005-0000-0000-00008D6C0000}"/>
    <cellStyle name="40% - Accent1 2 2 2 5 5 2 2" xfId="55214" xr:uid="{00000000-0005-0000-0000-00008E6C0000}"/>
    <cellStyle name="40% - Accent1 2 2 2 5 5 3" xfId="30374" xr:uid="{00000000-0005-0000-0000-00008F6C0000}"/>
    <cellStyle name="40% - Accent1 2 2 2 5 5 4" xfId="42055" xr:uid="{00000000-0005-0000-0000-0000906C0000}"/>
    <cellStyle name="40% - Accent1 2 2 2 5 6" xfId="14164" xr:uid="{00000000-0005-0000-0000-0000916C0000}"/>
    <cellStyle name="40% - Accent1 2 2 2 5 6 2" xfId="51502" xr:uid="{00000000-0005-0000-0000-0000926C0000}"/>
    <cellStyle name="40% - Accent1 2 2 2 5 7" xfId="27492" xr:uid="{00000000-0005-0000-0000-0000936C0000}"/>
    <cellStyle name="40% - Accent1 2 2 2 5 8" xfId="38341" xr:uid="{00000000-0005-0000-0000-0000946C0000}"/>
    <cellStyle name="40% - Accent1 2 2 2 6" xfId="1172" xr:uid="{00000000-0005-0000-0000-0000956C0000}"/>
    <cellStyle name="40% - Accent1 2 2 2 6 2" xfId="2352" xr:uid="{00000000-0005-0000-0000-0000966C0000}"/>
    <cellStyle name="40% - Accent1 2 2 2 6 2 2" xfId="8426" xr:uid="{00000000-0005-0000-0000-0000976C0000}"/>
    <cellStyle name="40% - Accent1 2 2 2 6 2 2 2" xfId="13149" xr:uid="{00000000-0005-0000-0000-0000986C0000}"/>
    <cellStyle name="40% - Accent1 2 2 2 6 2 2 2 2" xfId="26308" xr:uid="{00000000-0005-0000-0000-0000996C0000}"/>
    <cellStyle name="40% - Accent1 2 2 2 6 2 2 2 2 2" xfId="63646" xr:uid="{00000000-0005-0000-0000-00009A6C0000}"/>
    <cellStyle name="40% - Accent1 2 2 2 6 2 2 2 3" xfId="50487" xr:uid="{00000000-0005-0000-0000-00009B6C0000}"/>
    <cellStyle name="40% - Accent1 2 2 2 6 2 2 3" xfId="21585" xr:uid="{00000000-0005-0000-0000-00009C6C0000}"/>
    <cellStyle name="40% - Accent1 2 2 2 6 2 2 3 2" xfId="58923" xr:uid="{00000000-0005-0000-0000-00009D6C0000}"/>
    <cellStyle name="40% - Accent1 2 2 2 6 2 2 4" xfId="34604" xr:uid="{00000000-0005-0000-0000-00009E6C0000}"/>
    <cellStyle name="40% - Accent1 2 2 2 6 2 2 5" xfId="45764" xr:uid="{00000000-0005-0000-0000-00009F6C0000}"/>
    <cellStyle name="40% - Accent1 2 2 2 6 2 3" xfId="10789" xr:uid="{00000000-0005-0000-0000-0000A06C0000}"/>
    <cellStyle name="40% - Accent1 2 2 2 6 2 3 2" xfId="23948" xr:uid="{00000000-0005-0000-0000-0000A16C0000}"/>
    <cellStyle name="40% - Accent1 2 2 2 6 2 3 2 2" xfId="61286" xr:uid="{00000000-0005-0000-0000-0000A26C0000}"/>
    <cellStyle name="40% - Accent1 2 2 2 6 2 3 3" xfId="37316" xr:uid="{00000000-0005-0000-0000-0000A36C0000}"/>
    <cellStyle name="40% - Accent1 2 2 2 6 2 3 4" xfId="48127" xr:uid="{00000000-0005-0000-0000-0000A46C0000}"/>
    <cellStyle name="40% - Accent1 2 2 2 6 2 4" xfId="6066" xr:uid="{00000000-0005-0000-0000-0000A56C0000}"/>
    <cellStyle name="40% - Accent1 2 2 2 6 2 4 2" xfId="19225" xr:uid="{00000000-0005-0000-0000-0000A66C0000}"/>
    <cellStyle name="40% - Accent1 2 2 2 6 2 4 2 2" xfId="56563" xr:uid="{00000000-0005-0000-0000-0000A76C0000}"/>
    <cellStyle name="40% - Accent1 2 2 2 6 2 4 3" xfId="31892" xr:uid="{00000000-0005-0000-0000-0000A86C0000}"/>
    <cellStyle name="40% - Accent1 2 2 2 6 2 4 4" xfId="43404" xr:uid="{00000000-0005-0000-0000-0000A96C0000}"/>
    <cellStyle name="40% - Accent1 2 2 2 6 2 5" xfId="15513" xr:uid="{00000000-0005-0000-0000-0000AA6C0000}"/>
    <cellStyle name="40% - Accent1 2 2 2 6 2 5 2" xfId="52851" xr:uid="{00000000-0005-0000-0000-0000AB6C0000}"/>
    <cellStyle name="40% - Accent1 2 2 2 6 2 6" xfId="29010" xr:uid="{00000000-0005-0000-0000-0000AC6C0000}"/>
    <cellStyle name="40% - Accent1 2 2 2 6 2 7" xfId="39690" xr:uid="{00000000-0005-0000-0000-0000AD6C0000}"/>
    <cellStyle name="40% - Accent1 2 2 2 6 3" xfId="3701" xr:uid="{00000000-0005-0000-0000-0000AE6C0000}"/>
    <cellStyle name="40% - Accent1 2 2 2 6 3 2" xfId="11969" xr:uid="{00000000-0005-0000-0000-0000AF6C0000}"/>
    <cellStyle name="40% - Accent1 2 2 2 6 3 2 2" xfId="25128" xr:uid="{00000000-0005-0000-0000-0000B06C0000}"/>
    <cellStyle name="40% - Accent1 2 2 2 6 3 2 2 2" xfId="62466" xr:uid="{00000000-0005-0000-0000-0000B16C0000}"/>
    <cellStyle name="40% - Accent1 2 2 2 6 3 2 3" xfId="49307" xr:uid="{00000000-0005-0000-0000-0000B26C0000}"/>
    <cellStyle name="40% - Accent1 2 2 2 6 3 3" xfId="7246" xr:uid="{00000000-0005-0000-0000-0000B36C0000}"/>
    <cellStyle name="40% - Accent1 2 2 2 6 3 3 2" xfId="20405" xr:uid="{00000000-0005-0000-0000-0000B46C0000}"/>
    <cellStyle name="40% - Accent1 2 2 2 6 3 3 2 2" xfId="57743" xr:uid="{00000000-0005-0000-0000-0000B56C0000}"/>
    <cellStyle name="40% - Accent1 2 2 2 6 3 3 3" xfId="44584" xr:uid="{00000000-0005-0000-0000-0000B66C0000}"/>
    <cellStyle name="40% - Accent1 2 2 2 6 3 4" xfId="16862" xr:uid="{00000000-0005-0000-0000-0000B76C0000}"/>
    <cellStyle name="40% - Accent1 2 2 2 6 3 4 2" xfId="54200" xr:uid="{00000000-0005-0000-0000-0000B86C0000}"/>
    <cellStyle name="40% - Accent1 2 2 2 6 3 5" xfId="33255" xr:uid="{00000000-0005-0000-0000-0000B96C0000}"/>
    <cellStyle name="40% - Accent1 2 2 2 6 3 6" xfId="41039" xr:uid="{00000000-0005-0000-0000-0000BA6C0000}"/>
    <cellStyle name="40% - Accent1 2 2 2 6 4" xfId="9609" xr:uid="{00000000-0005-0000-0000-0000BB6C0000}"/>
    <cellStyle name="40% - Accent1 2 2 2 6 4 2" xfId="22768" xr:uid="{00000000-0005-0000-0000-0000BC6C0000}"/>
    <cellStyle name="40% - Accent1 2 2 2 6 4 2 2" xfId="60106" xr:uid="{00000000-0005-0000-0000-0000BD6C0000}"/>
    <cellStyle name="40% - Accent1 2 2 2 6 4 3" xfId="35967" xr:uid="{00000000-0005-0000-0000-0000BE6C0000}"/>
    <cellStyle name="40% - Accent1 2 2 2 6 4 4" xfId="46947" xr:uid="{00000000-0005-0000-0000-0000BF6C0000}"/>
    <cellStyle name="40% - Accent1 2 2 2 6 5" xfId="4886" xr:uid="{00000000-0005-0000-0000-0000C06C0000}"/>
    <cellStyle name="40% - Accent1 2 2 2 6 5 2" xfId="18045" xr:uid="{00000000-0005-0000-0000-0000C16C0000}"/>
    <cellStyle name="40% - Accent1 2 2 2 6 5 2 2" xfId="55383" xr:uid="{00000000-0005-0000-0000-0000C26C0000}"/>
    <cellStyle name="40% - Accent1 2 2 2 6 5 3" xfId="30543" xr:uid="{00000000-0005-0000-0000-0000C36C0000}"/>
    <cellStyle name="40% - Accent1 2 2 2 6 5 4" xfId="42224" xr:uid="{00000000-0005-0000-0000-0000C46C0000}"/>
    <cellStyle name="40% - Accent1 2 2 2 6 6" xfId="14333" xr:uid="{00000000-0005-0000-0000-0000C56C0000}"/>
    <cellStyle name="40% - Accent1 2 2 2 6 6 2" xfId="51671" xr:uid="{00000000-0005-0000-0000-0000C66C0000}"/>
    <cellStyle name="40% - Accent1 2 2 2 6 7" xfId="27661" xr:uid="{00000000-0005-0000-0000-0000C76C0000}"/>
    <cellStyle name="40% - Accent1 2 2 2 6 8" xfId="38510" xr:uid="{00000000-0005-0000-0000-0000C86C0000}"/>
    <cellStyle name="40% - Accent1 2 2 2 7" xfId="1396" xr:uid="{00000000-0005-0000-0000-0000C96C0000}"/>
    <cellStyle name="40% - Accent1 2 2 2 7 2" xfId="2745" xr:uid="{00000000-0005-0000-0000-0000CA6C0000}"/>
    <cellStyle name="40% - Accent1 2 2 2 7 2 2" xfId="12193" xr:uid="{00000000-0005-0000-0000-0000CB6C0000}"/>
    <cellStyle name="40% - Accent1 2 2 2 7 2 2 2" xfId="25352" xr:uid="{00000000-0005-0000-0000-0000CC6C0000}"/>
    <cellStyle name="40% - Accent1 2 2 2 7 2 2 2 2" xfId="62690" xr:uid="{00000000-0005-0000-0000-0000CD6C0000}"/>
    <cellStyle name="40% - Accent1 2 2 2 7 2 2 3" xfId="33648" xr:uid="{00000000-0005-0000-0000-0000CE6C0000}"/>
    <cellStyle name="40% - Accent1 2 2 2 7 2 2 4" xfId="49531" xr:uid="{00000000-0005-0000-0000-0000CF6C0000}"/>
    <cellStyle name="40% - Accent1 2 2 2 7 2 3" xfId="7470" xr:uid="{00000000-0005-0000-0000-0000D06C0000}"/>
    <cellStyle name="40% - Accent1 2 2 2 7 2 3 2" xfId="20629" xr:uid="{00000000-0005-0000-0000-0000D16C0000}"/>
    <cellStyle name="40% - Accent1 2 2 2 7 2 3 2 2" xfId="57967" xr:uid="{00000000-0005-0000-0000-0000D26C0000}"/>
    <cellStyle name="40% - Accent1 2 2 2 7 2 3 3" xfId="36360" xr:uid="{00000000-0005-0000-0000-0000D36C0000}"/>
    <cellStyle name="40% - Accent1 2 2 2 7 2 3 4" xfId="44808" xr:uid="{00000000-0005-0000-0000-0000D46C0000}"/>
    <cellStyle name="40% - Accent1 2 2 2 7 2 4" xfId="15906" xr:uid="{00000000-0005-0000-0000-0000D56C0000}"/>
    <cellStyle name="40% - Accent1 2 2 2 7 2 4 2" xfId="30936" xr:uid="{00000000-0005-0000-0000-0000D66C0000}"/>
    <cellStyle name="40% - Accent1 2 2 2 7 2 4 3" xfId="53244" xr:uid="{00000000-0005-0000-0000-0000D76C0000}"/>
    <cellStyle name="40% - Accent1 2 2 2 7 2 5" xfId="28054" xr:uid="{00000000-0005-0000-0000-0000D86C0000}"/>
    <cellStyle name="40% - Accent1 2 2 2 7 2 6" xfId="40083" xr:uid="{00000000-0005-0000-0000-0000D96C0000}"/>
    <cellStyle name="40% - Accent1 2 2 2 7 3" xfId="9833" xr:uid="{00000000-0005-0000-0000-0000DA6C0000}"/>
    <cellStyle name="40% - Accent1 2 2 2 7 3 2" xfId="22992" xr:uid="{00000000-0005-0000-0000-0000DB6C0000}"/>
    <cellStyle name="40% - Accent1 2 2 2 7 3 2 2" xfId="60330" xr:uid="{00000000-0005-0000-0000-0000DC6C0000}"/>
    <cellStyle name="40% - Accent1 2 2 2 7 3 3" xfId="32299" xr:uid="{00000000-0005-0000-0000-0000DD6C0000}"/>
    <cellStyle name="40% - Accent1 2 2 2 7 3 4" xfId="47171" xr:uid="{00000000-0005-0000-0000-0000DE6C0000}"/>
    <cellStyle name="40% - Accent1 2 2 2 7 4" xfId="5110" xr:uid="{00000000-0005-0000-0000-0000DF6C0000}"/>
    <cellStyle name="40% - Accent1 2 2 2 7 4 2" xfId="18269" xr:uid="{00000000-0005-0000-0000-0000E06C0000}"/>
    <cellStyle name="40% - Accent1 2 2 2 7 4 2 2" xfId="55607" xr:uid="{00000000-0005-0000-0000-0000E16C0000}"/>
    <cellStyle name="40% - Accent1 2 2 2 7 4 3" xfId="35011" xr:uid="{00000000-0005-0000-0000-0000E26C0000}"/>
    <cellStyle name="40% - Accent1 2 2 2 7 4 4" xfId="42448" xr:uid="{00000000-0005-0000-0000-0000E36C0000}"/>
    <cellStyle name="40% - Accent1 2 2 2 7 5" xfId="14557" xr:uid="{00000000-0005-0000-0000-0000E46C0000}"/>
    <cellStyle name="40% - Accent1 2 2 2 7 5 2" xfId="29587" xr:uid="{00000000-0005-0000-0000-0000E56C0000}"/>
    <cellStyle name="40% - Accent1 2 2 2 7 5 3" xfId="51895" xr:uid="{00000000-0005-0000-0000-0000E66C0000}"/>
    <cellStyle name="40% - Accent1 2 2 2 7 6" xfId="26705" xr:uid="{00000000-0005-0000-0000-0000E76C0000}"/>
    <cellStyle name="40% - Accent1 2 2 2 7 7" xfId="38734" xr:uid="{00000000-0005-0000-0000-0000E86C0000}"/>
    <cellStyle name="40% - Accent1 2 2 2 8" xfId="2521" xr:uid="{00000000-0005-0000-0000-0000E96C0000}"/>
    <cellStyle name="40% - Accent1 2 2 2 8 2" xfId="11013" xr:uid="{00000000-0005-0000-0000-0000EA6C0000}"/>
    <cellStyle name="40% - Accent1 2 2 2 8 2 2" xfId="24172" xr:uid="{00000000-0005-0000-0000-0000EB6C0000}"/>
    <cellStyle name="40% - Accent1 2 2 2 8 2 2 2" xfId="61510" xr:uid="{00000000-0005-0000-0000-0000EC6C0000}"/>
    <cellStyle name="40% - Accent1 2 2 2 8 2 3" xfId="33424" xr:uid="{00000000-0005-0000-0000-0000ED6C0000}"/>
    <cellStyle name="40% - Accent1 2 2 2 8 2 4" xfId="48351" xr:uid="{00000000-0005-0000-0000-0000EE6C0000}"/>
    <cellStyle name="40% - Accent1 2 2 2 8 3" xfId="6290" xr:uid="{00000000-0005-0000-0000-0000EF6C0000}"/>
    <cellStyle name="40% - Accent1 2 2 2 8 3 2" xfId="19449" xr:uid="{00000000-0005-0000-0000-0000F06C0000}"/>
    <cellStyle name="40% - Accent1 2 2 2 8 3 2 2" xfId="56787" xr:uid="{00000000-0005-0000-0000-0000F16C0000}"/>
    <cellStyle name="40% - Accent1 2 2 2 8 3 3" xfId="36136" xr:uid="{00000000-0005-0000-0000-0000F26C0000}"/>
    <cellStyle name="40% - Accent1 2 2 2 8 3 4" xfId="43628" xr:uid="{00000000-0005-0000-0000-0000F36C0000}"/>
    <cellStyle name="40% - Accent1 2 2 2 8 4" xfId="15682" xr:uid="{00000000-0005-0000-0000-0000F46C0000}"/>
    <cellStyle name="40% - Accent1 2 2 2 8 4 2" xfId="30712" xr:uid="{00000000-0005-0000-0000-0000F56C0000}"/>
    <cellStyle name="40% - Accent1 2 2 2 8 4 3" xfId="53020" xr:uid="{00000000-0005-0000-0000-0000F66C0000}"/>
    <cellStyle name="40% - Accent1 2 2 2 8 5" xfId="27830" xr:uid="{00000000-0005-0000-0000-0000F76C0000}"/>
    <cellStyle name="40% - Accent1 2 2 2 8 6" xfId="39859" xr:uid="{00000000-0005-0000-0000-0000F86C0000}"/>
    <cellStyle name="40% - Accent1 2 2 2 9" xfId="8653" xr:uid="{00000000-0005-0000-0000-0000F96C0000}"/>
    <cellStyle name="40% - Accent1 2 2 2 9 2" xfId="21812" xr:uid="{00000000-0005-0000-0000-0000FA6C0000}"/>
    <cellStyle name="40% - Accent1 2 2 2 9 2 2" xfId="59150" xr:uid="{00000000-0005-0000-0000-0000FB6C0000}"/>
    <cellStyle name="40% - Accent1 2 2 2 9 3" xfId="29363" xr:uid="{00000000-0005-0000-0000-0000FC6C0000}"/>
    <cellStyle name="40% - Accent1 2 2 2 9 4" xfId="45991" xr:uid="{00000000-0005-0000-0000-0000FD6C0000}"/>
    <cellStyle name="40% - Accent1 2 2 3" xfId="523" xr:uid="{00000000-0005-0000-0000-0000FE6C0000}"/>
    <cellStyle name="40% - Accent1 2 2 3 2" xfId="1705" xr:uid="{00000000-0005-0000-0000-0000FF6C0000}"/>
    <cellStyle name="40% - Accent1 2 2 3 2 2" xfId="7779" xr:uid="{00000000-0005-0000-0000-0000006D0000}"/>
    <cellStyle name="40% - Accent1 2 2 3 2 2 2" xfId="12502" xr:uid="{00000000-0005-0000-0000-0000016D0000}"/>
    <cellStyle name="40% - Accent1 2 2 3 2 2 2 2" xfId="25661" xr:uid="{00000000-0005-0000-0000-0000026D0000}"/>
    <cellStyle name="40% - Accent1 2 2 3 2 2 2 2 2" xfId="62999" xr:uid="{00000000-0005-0000-0000-0000036D0000}"/>
    <cellStyle name="40% - Accent1 2 2 3 2 2 2 3" xfId="49840" xr:uid="{00000000-0005-0000-0000-0000046D0000}"/>
    <cellStyle name="40% - Accent1 2 2 3 2 2 3" xfId="20938" xr:uid="{00000000-0005-0000-0000-0000056D0000}"/>
    <cellStyle name="40% - Accent1 2 2 3 2 2 3 2" xfId="58276" xr:uid="{00000000-0005-0000-0000-0000066D0000}"/>
    <cellStyle name="40% - Accent1 2 2 3 2 2 4" xfId="33957" xr:uid="{00000000-0005-0000-0000-0000076D0000}"/>
    <cellStyle name="40% - Accent1 2 2 3 2 2 5" xfId="45117" xr:uid="{00000000-0005-0000-0000-0000086D0000}"/>
    <cellStyle name="40% - Accent1 2 2 3 2 3" xfId="10142" xr:uid="{00000000-0005-0000-0000-0000096D0000}"/>
    <cellStyle name="40% - Accent1 2 2 3 2 3 2" xfId="23301" xr:uid="{00000000-0005-0000-0000-00000A6D0000}"/>
    <cellStyle name="40% - Accent1 2 2 3 2 3 2 2" xfId="60639" xr:uid="{00000000-0005-0000-0000-00000B6D0000}"/>
    <cellStyle name="40% - Accent1 2 2 3 2 3 3" xfId="36669" xr:uid="{00000000-0005-0000-0000-00000C6D0000}"/>
    <cellStyle name="40% - Accent1 2 2 3 2 3 4" xfId="47480" xr:uid="{00000000-0005-0000-0000-00000D6D0000}"/>
    <cellStyle name="40% - Accent1 2 2 3 2 4" xfId="5419" xr:uid="{00000000-0005-0000-0000-00000E6D0000}"/>
    <cellStyle name="40% - Accent1 2 2 3 2 4 2" xfId="18578" xr:uid="{00000000-0005-0000-0000-00000F6D0000}"/>
    <cellStyle name="40% - Accent1 2 2 3 2 4 2 2" xfId="55916" xr:uid="{00000000-0005-0000-0000-0000106D0000}"/>
    <cellStyle name="40% - Accent1 2 2 3 2 4 3" xfId="31245" xr:uid="{00000000-0005-0000-0000-0000116D0000}"/>
    <cellStyle name="40% - Accent1 2 2 3 2 4 4" xfId="42757" xr:uid="{00000000-0005-0000-0000-0000126D0000}"/>
    <cellStyle name="40% - Accent1 2 2 3 2 5" xfId="14866" xr:uid="{00000000-0005-0000-0000-0000136D0000}"/>
    <cellStyle name="40% - Accent1 2 2 3 2 5 2" xfId="52204" xr:uid="{00000000-0005-0000-0000-0000146D0000}"/>
    <cellStyle name="40% - Accent1 2 2 3 2 6" xfId="28363" xr:uid="{00000000-0005-0000-0000-0000156D0000}"/>
    <cellStyle name="40% - Accent1 2 2 3 2 7" xfId="39043" xr:uid="{00000000-0005-0000-0000-0000166D0000}"/>
    <cellStyle name="40% - Accent1 2 2 3 3" xfId="3054" xr:uid="{00000000-0005-0000-0000-0000176D0000}"/>
    <cellStyle name="40% - Accent1 2 2 3 3 2" xfId="11322" xr:uid="{00000000-0005-0000-0000-0000186D0000}"/>
    <cellStyle name="40% - Accent1 2 2 3 3 2 2" xfId="24481" xr:uid="{00000000-0005-0000-0000-0000196D0000}"/>
    <cellStyle name="40% - Accent1 2 2 3 3 2 2 2" xfId="61819" xr:uid="{00000000-0005-0000-0000-00001A6D0000}"/>
    <cellStyle name="40% - Accent1 2 2 3 3 2 3" xfId="48660" xr:uid="{00000000-0005-0000-0000-00001B6D0000}"/>
    <cellStyle name="40% - Accent1 2 2 3 3 3" xfId="6599" xr:uid="{00000000-0005-0000-0000-00001C6D0000}"/>
    <cellStyle name="40% - Accent1 2 2 3 3 3 2" xfId="19758" xr:uid="{00000000-0005-0000-0000-00001D6D0000}"/>
    <cellStyle name="40% - Accent1 2 2 3 3 3 2 2" xfId="57096" xr:uid="{00000000-0005-0000-0000-00001E6D0000}"/>
    <cellStyle name="40% - Accent1 2 2 3 3 3 3" xfId="43937" xr:uid="{00000000-0005-0000-0000-00001F6D0000}"/>
    <cellStyle name="40% - Accent1 2 2 3 3 4" xfId="16215" xr:uid="{00000000-0005-0000-0000-0000206D0000}"/>
    <cellStyle name="40% - Accent1 2 2 3 3 4 2" xfId="53553" xr:uid="{00000000-0005-0000-0000-0000216D0000}"/>
    <cellStyle name="40% - Accent1 2 2 3 3 5" xfId="32608" xr:uid="{00000000-0005-0000-0000-0000226D0000}"/>
    <cellStyle name="40% - Accent1 2 2 3 3 6" xfId="40392" xr:uid="{00000000-0005-0000-0000-0000236D0000}"/>
    <cellStyle name="40% - Accent1 2 2 3 4" xfId="8962" xr:uid="{00000000-0005-0000-0000-0000246D0000}"/>
    <cellStyle name="40% - Accent1 2 2 3 4 2" xfId="22121" xr:uid="{00000000-0005-0000-0000-0000256D0000}"/>
    <cellStyle name="40% - Accent1 2 2 3 4 2 2" xfId="59459" xr:uid="{00000000-0005-0000-0000-0000266D0000}"/>
    <cellStyle name="40% - Accent1 2 2 3 4 3" xfId="35320" xr:uid="{00000000-0005-0000-0000-0000276D0000}"/>
    <cellStyle name="40% - Accent1 2 2 3 4 4" xfId="46300" xr:uid="{00000000-0005-0000-0000-0000286D0000}"/>
    <cellStyle name="40% - Accent1 2 2 3 5" xfId="4239" xr:uid="{00000000-0005-0000-0000-0000296D0000}"/>
    <cellStyle name="40% - Accent1 2 2 3 5 2" xfId="17398" xr:uid="{00000000-0005-0000-0000-00002A6D0000}"/>
    <cellStyle name="40% - Accent1 2 2 3 5 2 2" xfId="54736" xr:uid="{00000000-0005-0000-0000-00002B6D0000}"/>
    <cellStyle name="40% - Accent1 2 2 3 5 3" xfId="29896" xr:uid="{00000000-0005-0000-0000-00002C6D0000}"/>
    <cellStyle name="40% - Accent1 2 2 3 5 4" xfId="41577" xr:uid="{00000000-0005-0000-0000-00002D6D0000}"/>
    <cellStyle name="40% - Accent1 2 2 3 6" xfId="13686" xr:uid="{00000000-0005-0000-0000-00002E6D0000}"/>
    <cellStyle name="40% - Accent1 2 2 3 6 2" xfId="51024" xr:uid="{00000000-0005-0000-0000-00002F6D0000}"/>
    <cellStyle name="40% - Accent1 2 2 3 7" xfId="27014" xr:uid="{00000000-0005-0000-0000-0000306D0000}"/>
    <cellStyle name="40% - Accent1 2 2 3 8" xfId="37863" xr:uid="{00000000-0005-0000-0000-0000316D0000}"/>
    <cellStyle name="40% - Accent1 2 2 4" xfId="326" xr:uid="{00000000-0005-0000-0000-0000326D0000}"/>
    <cellStyle name="40% - Accent1 2 2 4 2" xfId="1508" xr:uid="{00000000-0005-0000-0000-0000336D0000}"/>
    <cellStyle name="40% - Accent1 2 2 4 2 2" xfId="7582" xr:uid="{00000000-0005-0000-0000-0000346D0000}"/>
    <cellStyle name="40% - Accent1 2 2 4 2 2 2" xfId="12305" xr:uid="{00000000-0005-0000-0000-0000356D0000}"/>
    <cellStyle name="40% - Accent1 2 2 4 2 2 2 2" xfId="25464" xr:uid="{00000000-0005-0000-0000-0000366D0000}"/>
    <cellStyle name="40% - Accent1 2 2 4 2 2 2 2 2" xfId="62802" xr:uid="{00000000-0005-0000-0000-0000376D0000}"/>
    <cellStyle name="40% - Accent1 2 2 4 2 2 2 3" xfId="49643" xr:uid="{00000000-0005-0000-0000-0000386D0000}"/>
    <cellStyle name="40% - Accent1 2 2 4 2 2 3" xfId="20741" xr:uid="{00000000-0005-0000-0000-0000396D0000}"/>
    <cellStyle name="40% - Accent1 2 2 4 2 2 3 2" xfId="58079" xr:uid="{00000000-0005-0000-0000-00003A6D0000}"/>
    <cellStyle name="40% - Accent1 2 2 4 2 2 4" xfId="33760" xr:uid="{00000000-0005-0000-0000-00003B6D0000}"/>
    <cellStyle name="40% - Accent1 2 2 4 2 2 5" xfId="44920" xr:uid="{00000000-0005-0000-0000-00003C6D0000}"/>
    <cellStyle name="40% - Accent1 2 2 4 2 3" xfId="9945" xr:uid="{00000000-0005-0000-0000-00003D6D0000}"/>
    <cellStyle name="40% - Accent1 2 2 4 2 3 2" xfId="23104" xr:uid="{00000000-0005-0000-0000-00003E6D0000}"/>
    <cellStyle name="40% - Accent1 2 2 4 2 3 2 2" xfId="60442" xr:uid="{00000000-0005-0000-0000-00003F6D0000}"/>
    <cellStyle name="40% - Accent1 2 2 4 2 3 3" xfId="36472" xr:uid="{00000000-0005-0000-0000-0000406D0000}"/>
    <cellStyle name="40% - Accent1 2 2 4 2 3 4" xfId="47283" xr:uid="{00000000-0005-0000-0000-0000416D0000}"/>
    <cellStyle name="40% - Accent1 2 2 4 2 4" xfId="5222" xr:uid="{00000000-0005-0000-0000-0000426D0000}"/>
    <cellStyle name="40% - Accent1 2 2 4 2 4 2" xfId="18381" xr:uid="{00000000-0005-0000-0000-0000436D0000}"/>
    <cellStyle name="40% - Accent1 2 2 4 2 4 2 2" xfId="55719" xr:uid="{00000000-0005-0000-0000-0000446D0000}"/>
    <cellStyle name="40% - Accent1 2 2 4 2 4 3" xfId="31048" xr:uid="{00000000-0005-0000-0000-0000456D0000}"/>
    <cellStyle name="40% - Accent1 2 2 4 2 4 4" xfId="42560" xr:uid="{00000000-0005-0000-0000-0000466D0000}"/>
    <cellStyle name="40% - Accent1 2 2 4 2 5" xfId="14669" xr:uid="{00000000-0005-0000-0000-0000476D0000}"/>
    <cellStyle name="40% - Accent1 2 2 4 2 5 2" xfId="52007" xr:uid="{00000000-0005-0000-0000-0000486D0000}"/>
    <cellStyle name="40% - Accent1 2 2 4 2 6" xfId="28166" xr:uid="{00000000-0005-0000-0000-0000496D0000}"/>
    <cellStyle name="40% - Accent1 2 2 4 2 7" xfId="38846" xr:uid="{00000000-0005-0000-0000-00004A6D0000}"/>
    <cellStyle name="40% - Accent1 2 2 4 3" xfId="2857" xr:uid="{00000000-0005-0000-0000-00004B6D0000}"/>
    <cellStyle name="40% - Accent1 2 2 4 3 2" xfId="11125" xr:uid="{00000000-0005-0000-0000-00004C6D0000}"/>
    <cellStyle name="40% - Accent1 2 2 4 3 2 2" xfId="24284" xr:uid="{00000000-0005-0000-0000-00004D6D0000}"/>
    <cellStyle name="40% - Accent1 2 2 4 3 2 2 2" xfId="61622" xr:uid="{00000000-0005-0000-0000-00004E6D0000}"/>
    <cellStyle name="40% - Accent1 2 2 4 3 2 3" xfId="48463" xr:uid="{00000000-0005-0000-0000-00004F6D0000}"/>
    <cellStyle name="40% - Accent1 2 2 4 3 3" xfId="6402" xr:uid="{00000000-0005-0000-0000-0000506D0000}"/>
    <cellStyle name="40% - Accent1 2 2 4 3 3 2" xfId="19561" xr:uid="{00000000-0005-0000-0000-0000516D0000}"/>
    <cellStyle name="40% - Accent1 2 2 4 3 3 2 2" xfId="56899" xr:uid="{00000000-0005-0000-0000-0000526D0000}"/>
    <cellStyle name="40% - Accent1 2 2 4 3 3 3" xfId="43740" xr:uid="{00000000-0005-0000-0000-0000536D0000}"/>
    <cellStyle name="40% - Accent1 2 2 4 3 4" xfId="16018" xr:uid="{00000000-0005-0000-0000-0000546D0000}"/>
    <cellStyle name="40% - Accent1 2 2 4 3 4 2" xfId="53356" xr:uid="{00000000-0005-0000-0000-0000556D0000}"/>
    <cellStyle name="40% - Accent1 2 2 4 3 5" xfId="32411" xr:uid="{00000000-0005-0000-0000-0000566D0000}"/>
    <cellStyle name="40% - Accent1 2 2 4 3 6" xfId="40195" xr:uid="{00000000-0005-0000-0000-0000576D0000}"/>
    <cellStyle name="40% - Accent1 2 2 4 4" xfId="8765" xr:uid="{00000000-0005-0000-0000-0000586D0000}"/>
    <cellStyle name="40% - Accent1 2 2 4 4 2" xfId="21924" xr:uid="{00000000-0005-0000-0000-0000596D0000}"/>
    <cellStyle name="40% - Accent1 2 2 4 4 2 2" xfId="59262" xr:uid="{00000000-0005-0000-0000-00005A6D0000}"/>
    <cellStyle name="40% - Accent1 2 2 4 4 3" xfId="35123" xr:uid="{00000000-0005-0000-0000-00005B6D0000}"/>
    <cellStyle name="40% - Accent1 2 2 4 4 4" xfId="46103" xr:uid="{00000000-0005-0000-0000-00005C6D0000}"/>
    <cellStyle name="40% - Accent1 2 2 4 5" xfId="4042" xr:uid="{00000000-0005-0000-0000-00005D6D0000}"/>
    <cellStyle name="40% - Accent1 2 2 4 5 2" xfId="17201" xr:uid="{00000000-0005-0000-0000-00005E6D0000}"/>
    <cellStyle name="40% - Accent1 2 2 4 5 2 2" xfId="54539" xr:uid="{00000000-0005-0000-0000-00005F6D0000}"/>
    <cellStyle name="40% - Accent1 2 2 4 5 3" xfId="29699" xr:uid="{00000000-0005-0000-0000-0000606D0000}"/>
    <cellStyle name="40% - Accent1 2 2 4 5 4" xfId="41380" xr:uid="{00000000-0005-0000-0000-0000616D0000}"/>
    <cellStyle name="40% - Accent1 2 2 4 6" xfId="13489" xr:uid="{00000000-0005-0000-0000-0000626D0000}"/>
    <cellStyle name="40% - Accent1 2 2 4 6 2" xfId="50827" xr:uid="{00000000-0005-0000-0000-0000636D0000}"/>
    <cellStyle name="40% - Accent1 2 2 4 7" xfId="26817" xr:uid="{00000000-0005-0000-0000-0000646D0000}"/>
    <cellStyle name="40% - Accent1 2 2 4 8" xfId="37666" xr:uid="{00000000-0005-0000-0000-0000656D0000}"/>
    <cellStyle name="40% - Accent1 2 2 5" xfId="747" xr:uid="{00000000-0005-0000-0000-0000666D0000}"/>
    <cellStyle name="40% - Accent1 2 2 5 2" xfId="1929" xr:uid="{00000000-0005-0000-0000-0000676D0000}"/>
    <cellStyle name="40% - Accent1 2 2 5 2 2" xfId="8003" xr:uid="{00000000-0005-0000-0000-0000686D0000}"/>
    <cellStyle name="40% - Accent1 2 2 5 2 2 2" xfId="12726" xr:uid="{00000000-0005-0000-0000-0000696D0000}"/>
    <cellStyle name="40% - Accent1 2 2 5 2 2 2 2" xfId="25885" xr:uid="{00000000-0005-0000-0000-00006A6D0000}"/>
    <cellStyle name="40% - Accent1 2 2 5 2 2 2 2 2" xfId="63223" xr:uid="{00000000-0005-0000-0000-00006B6D0000}"/>
    <cellStyle name="40% - Accent1 2 2 5 2 2 2 3" xfId="50064" xr:uid="{00000000-0005-0000-0000-00006C6D0000}"/>
    <cellStyle name="40% - Accent1 2 2 5 2 2 3" xfId="21162" xr:uid="{00000000-0005-0000-0000-00006D6D0000}"/>
    <cellStyle name="40% - Accent1 2 2 5 2 2 3 2" xfId="58500" xr:uid="{00000000-0005-0000-0000-00006E6D0000}"/>
    <cellStyle name="40% - Accent1 2 2 5 2 2 4" xfId="34181" xr:uid="{00000000-0005-0000-0000-00006F6D0000}"/>
    <cellStyle name="40% - Accent1 2 2 5 2 2 5" xfId="45341" xr:uid="{00000000-0005-0000-0000-0000706D0000}"/>
    <cellStyle name="40% - Accent1 2 2 5 2 3" xfId="10366" xr:uid="{00000000-0005-0000-0000-0000716D0000}"/>
    <cellStyle name="40% - Accent1 2 2 5 2 3 2" xfId="23525" xr:uid="{00000000-0005-0000-0000-0000726D0000}"/>
    <cellStyle name="40% - Accent1 2 2 5 2 3 2 2" xfId="60863" xr:uid="{00000000-0005-0000-0000-0000736D0000}"/>
    <cellStyle name="40% - Accent1 2 2 5 2 3 3" xfId="36893" xr:uid="{00000000-0005-0000-0000-0000746D0000}"/>
    <cellStyle name="40% - Accent1 2 2 5 2 3 4" xfId="47704" xr:uid="{00000000-0005-0000-0000-0000756D0000}"/>
    <cellStyle name="40% - Accent1 2 2 5 2 4" xfId="5643" xr:uid="{00000000-0005-0000-0000-0000766D0000}"/>
    <cellStyle name="40% - Accent1 2 2 5 2 4 2" xfId="18802" xr:uid="{00000000-0005-0000-0000-0000776D0000}"/>
    <cellStyle name="40% - Accent1 2 2 5 2 4 2 2" xfId="56140" xr:uid="{00000000-0005-0000-0000-0000786D0000}"/>
    <cellStyle name="40% - Accent1 2 2 5 2 4 3" xfId="31469" xr:uid="{00000000-0005-0000-0000-0000796D0000}"/>
    <cellStyle name="40% - Accent1 2 2 5 2 4 4" xfId="42981" xr:uid="{00000000-0005-0000-0000-00007A6D0000}"/>
    <cellStyle name="40% - Accent1 2 2 5 2 5" xfId="15090" xr:uid="{00000000-0005-0000-0000-00007B6D0000}"/>
    <cellStyle name="40% - Accent1 2 2 5 2 5 2" xfId="52428" xr:uid="{00000000-0005-0000-0000-00007C6D0000}"/>
    <cellStyle name="40% - Accent1 2 2 5 2 6" xfId="28587" xr:uid="{00000000-0005-0000-0000-00007D6D0000}"/>
    <cellStyle name="40% - Accent1 2 2 5 2 7" xfId="39267" xr:uid="{00000000-0005-0000-0000-00007E6D0000}"/>
    <cellStyle name="40% - Accent1 2 2 5 3" xfId="3278" xr:uid="{00000000-0005-0000-0000-00007F6D0000}"/>
    <cellStyle name="40% - Accent1 2 2 5 3 2" xfId="11546" xr:uid="{00000000-0005-0000-0000-0000806D0000}"/>
    <cellStyle name="40% - Accent1 2 2 5 3 2 2" xfId="24705" xr:uid="{00000000-0005-0000-0000-0000816D0000}"/>
    <cellStyle name="40% - Accent1 2 2 5 3 2 2 2" xfId="62043" xr:uid="{00000000-0005-0000-0000-0000826D0000}"/>
    <cellStyle name="40% - Accent1 2 2 5 3 2 3" xfId="48884" xr:uid="{00000000-0005-0000-0000-0000836D0000}"/>
    <cellStyle name="40% - Accent1 2 2 5 3 3" xfId="6823" xr:uid="{00000000-0005-0000-0000-0000846D0000}"/>
    <cellStyle name="40% - Accent1 2 2 5 3 3 2" xfId="19982" xr:uid="{00000000-0005-0000-0000-0000856D0000}"/>
    <cellStyle name="40% - Accent1 2 2 5 3 3 2 2" xfId="57320" xr:uid="{00000000-0005-0000-0000-0000866D0000}"/>
    <cellStyle name="40% - Accent1 2 2 5 3 3 3" xfId="44161" xr:uid="{00000000-0005-0000-0000-0000876D0000}"/>
    <cellStyle name="40% - Accent1 2 2 5 3 4" xfId="16439" xr:uid="{00000000-0005-0000-0000-0000886D0000}"/>
    <cellStyle name="40% - Accent1 2 2 5 3 4 2" xfId="53777" xr:uid="{00000000-0005-0000-0000-0000896D0000}"/>
    <cellStyle name="40% - Accent1 2 2 5 3 5" xfId="32832" xr:uid="{00000000-0005-0000-0000-00008A6D0000}"/>
    <cellStyle name="40% - Accent1 2 2 5 3 6" xfId="40616" xr:uid="{00000000-0005-0000-0000-00008B6D0000}"/>
    <cellStyle name="40% - Accent1 2 2 5 4" xfId="9186" xr:uid="{00000000-0005-0000-0000-00008C6D0000}"/>
    <cellStyle name="40% - Accent1 2 2 5 4 2" xfId="22345" xr:uid="{00000000-0005-0000-0000-00008D6D0000}"/>
    <cellStyle name="40% - Accent1 2 2 5 4 2 2" xfId="59683" xr:uid="{00000000-0005-0000-0000-00008E6D0000}"/>
    <cellStyle name="40% - Accent1 2 2 5 4 3" xfId="35544" xr:uid="{00000000-0005-0000-0000-00008F6D0000}"/>
    <cellStyle name="40% - Accent1 2 2 5 4 4" xfId="46524" xr:uid="{00000000-0005-0000-0000-0000906D0000}"/>
    <cellStyle name="40% - Accent1 2 2 5 5" xfId="4463" xr:uid="{00000000-0005-0000-0000-0000916D0000}"/>
    <cellStyle name="40% - Accent1 2 2 5 5 2" xfId="17622" xr:uid="{00000000-0005-0000-0000-0000926D0000}"/>
    <cellStyle name="40% - Accent1 2 2 5 5 2 2" xfId="54960" xr:uid="{00000000-0005-0000-0000-0000936D0000}"/>
    <cellStyle name="40% - Accent1 2 2 5 5 3" xfId="30120" xr:uid="{00000000-0005-0000-0000-0000946D0000}"/>
    <cellStyle name="40% - Accent1 2 2 5 5 4" xfId="41801" xr:uid="{00000000-0005-0000-0000-0000956D0000}"/>
    <cellStyle name="40% - Accent1 2 2 5 6" xfId="13910" xr:uid="{00000000-0005-0000-0000-0000966D0000}"/>
    <cellStyle name="40% - Accent1 2 2 5 6 2" xfId="51248" xr:uid="{00000000-0005-0000-0000-0000976D0000}"/>
    <cellStyle name="40% - Accent1 2 2 5 7" xfId="27238" xr:uid="{00000000-0005-0000-0000-0000986D0000}"/>
    <cellStyle name="40% - Accent1 2 2 5 8" xfId="38087" xr:uid="{00000000-0005-0000-0000-0000996D0000}"/>
    <cellStyle name="40% - Accent1 2 2 6" xfId="916" xr:uid="{00000000-0005-0000-0000-00009A6D0000}"/>
    <cellStyle name="40% - Accent1 2 2 6 2" xfId="2098" xr:uid="{00000000-0005-0000-0000-00009B6D0000}"/>
    <cellStyle name="40% - Accent1 2 2 6 2 2" xfId="8172" xr:uid="{00000000-0005-0000-0000-00009C6D0000}"/>
    <cellStyle name="40% - Accent1 2 2 6 2 2 2" xfId="12895" xr:uid="{00000000-0005-0000-0000-00009D6D0000}"/>
    <cellStyle name="40% - Accent1 2 2 6 2 2 2 2" xfId="26054" xr:uid="{00000000-0005-0000-0000-00009E6D0000}"/>
    <cellStyle name="40% - Accent1 2 2 6 2 2 2 2 2" xfId="63392" xr:uid="{00000000-0005-0000-0000-00009F6D0000}"/>
    <cellStyle name="40% - Accent1 2 2 6 2 2 2 3" xfId="50233" xr:uid="{00000000-0005-0000-0000-0000A06D0000}"/>
    <cellStyle name="40% - Accent1 2 2 6 2 2 3" xfId="21331" xr:uid="{00000000-0005-0000-0000-0000A16D0000}"/>
    <cellStyle name="40% - Accent1 2 2 6 2 2 3 2" xfId="58669" xr:uid="{00000000-0005-0000-0000-0000A26D0000}"/>
    <cellStyle name="40% - Accent1 2 2 6 2 2 4" xfId="34350" xr:uid="{00000000-0005-0000-0000-0000A36D0000}"/>
    <cellStyle name="40% - Accent1 2 2 6 2 2 5" xfId="45510" xr:uid="{00000000-0005-0000-0000-0000A46D0000}"/>
    <cellStyle name="40% - Accent1 2 2 6 2 3" xfId="10535" xr:uid="{00000000-0005-0000-0000-0000A56D0000}"/>
    <cellStyle name="40% - Accent1 2 2 6 2 3 2" xfId="23694" xr:uid="{00000000-0005-0000-0000-0000A66D0000}"/>
    <cellStyle name="40% - Accent1 2 2 6 2 3 2 2" xfId="61032" xr:uid="{00000000-0005-0000-0000-0000A76D0000}"/>
    <cellStyle name="40% - Accent1 2 2 6 2 3 3" xfId="37062" xr:uid="{00000000-0005-0000-0000-0000A86D0000}"/>
    <cellStyle name="40% - Accent1 2 2 6 2 3 4" xfId="47873" xr:uid="{00000000-0005-0000-0000-0000A96D0000}"/>
    <cellStyle name="40% - Accent1 2 2 6 2 4" xfId="5812" xr:uid="{00000000-0005-0000-0000-0000AA6D0000}"/>
    <cellStyle name="40% - Accent1 2 2 6 2 4 2" xfId="18971" xr:uid="{00000000-0005-0000-0000-0000AB6D0000}"/>
    <cellStyle name="40% - Accent1 2 2 6 2 4 2 2" xfId="56309" xr:uid="{00000000-0005-0000-0000-0000AC6D0000}"/>
    <cellStyle name="40% - Accent1 2 2 6 2 4 3" xfId="31638" xr:uid="{00000000-0005-0000-0000-0000AD6D0000}"/>
    <cellStyle name="40% - Accent1 2 2 6 2 4 4" xfId="43150" xr:uid="{00000000-0005-0000-0000-0000AE6D0000}"/>
    <cellStyle name="40% - Accent1 2 2 6 2 5" xfId="15259" xr:uid="{00000000-0005-0000-0000-0000AF6D0000}"/>
    <cellStyle name="40% - Accent1 2 2 6 2 5 2" xfId="52597" xr:uid="{00000000-0005-0000-0000-0000B06D0000}"/>
    <cellStyle name="40% - Accent1 2 2 6 2 6" xfId="28756" xr:uid="{00000000-0005-0000-0000-0000B16D0000}"/>
    <cellStyle name="40% - Accent1 2 2 6 2 7" xfId="39436" xr:uid="{00000000-0005-0000-0000-0000B26D0000}"/>
    <cellStyle name="40% - Accent1 2 2 6 3" xfId="3447" xr:uid="{00000000-0005-0000-0000-0000B36D0000}"/>
    <cellStyle name="40% - Accent1 2 2 6 3 2" xfId="11715" xr:uid="{00000000-0005-0000-0000-0000B46D0000}"/>
    <cellStyle name="40% - Accent1 2 2 6 3 2 2" xfId="24874" xr:uid="{00000000-0005-0000-0000-0000B56D0000}"/>
    <cellStyle name="40% - Accent1 2 2 6 3 2 2 2" xfId="62212" xr:uid="{00000000-0005-0000-0000-0000B66D0000}"/>
    <cellStyle name="40% - Accent1 2 2 6 3 2 3" xfId="49053" xr:uid="{00000000-0005-0000-0000-0000B76D0000}"/>
    <cellStyle name="40% - Accent1 2 2 6 3 3" xfId="6992" xr:uid="{00000000-0005-0000-0000-0000B86D0000}"/>
    <cellStyle name="40% - Accent1 2 2 6 3 3 2" xfId="20151" xr:uid="{00000000-0005-0000-0000-0000B96D0000}"/>
    <cellStyle name="40% - Accent1 2 2 6 3 3 2 2" xfId="57489" xr:uid="{00000000-0005-0000-0000-0000BA6D0000}"/>
    <cellStyle name="40% - Accent1 2 2 6 3 3 3" xfId="44330" xr:uid="{00000000-0005-0000-0000-0000BB6D0000}"/>
    <cellStyle name="40% - Accent1 2 2 6 3 4" xfId="16608" xr:uid="{00000000-0005-0000-0000-0000BC6D0000}"/>
    <cellStyle name="40% - Accent1 2 2 6 3 4 2" xfId="53946" xr:uid="{00000000-0005-0000-0000-0000BD6D0000}"/>
    <cellStyle name="40% - Accent1 2 2 6 3 5" xfId="33001" xr:uid="{00000000-0005-0000-0000-0000BE6D0000}"/>
    <cellStyle name="40% - Accent1 2 2 6 3 6" xfId="40785" xr:uid="{00000000-0005-0000-0000-0000BF6D0000}"/>
    <cellStyle name="40% - Accent1 2 2 6 4" xfId="9355" xr:uid="{00000000-0005-0000-0000-0000C06D0000}"/>
    <cellStyle name="40% - Accent1 2 2 6 4 2" xfId="22514" xr:uid="{00000000-0005-0000-0000-0000C16D0000}"/>
    <cellStyle name="40% - Accent1 2 2 6 4 2 2" xfId="59852" xr:uid="{00000000-0005-0000-0000-0000C26D0000}"/>
    <cellStyle name="40% - Accent1 2 2 6 4 3" xfId="35713" xr:uid="{00000000-0005-0000-0000-0000C36D0000}"/>
    <cellStyle name="40% - Accent1 2 2 6 4 4" xfId="46693" xr:uid="{00000000-0005-0000-0000-0000C46D0000}"/>
    <cellStyle name="40% - Accent1 2 2 6 5" xfId="4632" xr:uid="{00000000-0005-0000-0000-0000C56D0000}"/>
    <cellStyle name="40% - Accent1 2 2 6 5 2" xfId="17791" xr:uid="{00000000-0005-0000-0000-0000C66D0000}"/>
    <cellStyle name="40% - Accent1 2 2 6 5 2 2" xfId="55129" xr:uid="{00000000-0005-0000-0000-0000C76D0000}"/>
    <cellStyle name="40% - Accent1 2 2 6 5 3" xfId="30289" xr:uid="{00000000-0005-0000-0000-0000C86D0000}"/>
    <cellStyle name="40% - Accent1 2 2 6 5 4" xfId="41970" xr:uid="{00000000-0005-0000-0000-0000C96D0000}"/>
    <cellStyle name="40% - Accent1 2 2 6 6" xfId="14079" xr:uid="{00000000-0005-0000-0000-0000CA6D0000}"/>
    <cellStyle name="40% - Accent1 2 2 6 6 2" xfId="51417" xr:uid="{00000000-0005-0000-0000-0000CB6D0000}"/>
    <cellStyle name="40% - Accent1 2 2 6 7" xfId="27407" xr:uid="{00000000-0005-0000-0000-0000CC6D0000}"/>
    <cellStyle name="40% - Accent1 2 2 6 8" xfId="38256" xr:uid="{00000000-0005-0000-0000-0000CD6D0000}"/>
    <cellStyle name="40% - Accent1 2 2 7" xfId="1087" xr:uid="{00000000-0005-0000-0000-0000CE6D0000}"/>
    <cellStyle name="40% - Accent1 2 2 7 2" xfId="2267" xr:uid="{00000000-0005-0000-0000-0000CF6D0000}"/>
    <cellStyle name="40% - Accent1 2 2 7 2 2" xfId="8341" xr:uid="{00000000-0005-0000-0000-0000D06D0000}"/>
    <cellStyle name="40% - Accent1 2 2 7 2 2 2" xfId="13064" xr:uid="{00000000-0005-0000-0000-0000D16D0000}"/>
    <cellStyle name="40% - Accent1 2 2 7 2 2 2 2" xfId="26223" xr:uid="{00000000-0005-0000-0000-0000D26D0000}"/>
    <cellStyle name="40% - Accent1 2 2 7 2 2 2 2 2" xfId="63561" xr:uid="{00000000-0005-0000-0000-0000D36D0000}"/>
    <cellStyle name="40% - Accent1 2 2 7 2 2 2 3" xfId="50402" xr:uid="{00000000-0005-0000-0000-0000D46D0000}"/>
    <cellStyle name="40% - Accent1 2 2 7 2 2 3" xfId="21500" xr:uid="{00000000-0005-0000-0000-0000D56D0000}"/>
    <cellStyle name="40% - Accent1 2 2 7 2 2 3 2" xfId="58838" xr:uid="{00000000-0005-0000-0000-0000D66D0000}"/>
    <cellStyle name="40% - Accent1 2 2 7 2 2 4" xfId="34519" xr:uid="{00000000-0005-0000-0000-0000D76D0000}"/>
    <cellStyle name="40% - Accent1 2 2 7 2 2 5" xfId="45679" xr:uid="{00000000-0005-0000-0000-0000D86D0000}"/>
    <cellStyle name="40% - Accent1 2 2 7 2 3" xfId="10704" xr:uid="{00000000-0005-0000-0000-0000D96D0000}"/>
    <cellStyle name="40% - Accent1 2 2 7 2 3 2" xfId="23863" xr:uid="{00000000-0005-0000-0000-0000DA6D0000}"/>
    <cellStyle name="40% - Accent1 2 2 7 2 3 2 2" xfId="61201" xr:uid="{00000000-0005-0000-0000-0000DB6D0000}"/>
    <cellStyle name="40% - Accent1 2 2 7 2 3 3" xfId="37231" xr:uid="{00000000-0005-0000-0000-0000DC6D0000}"/>
    <cellStyle name="40% - Accent1 2 2 7 2 3 4" xfId="48042" xr:uid="{00000000-0005-0000-0000-0000DD6D0000}"/>
    <cellStyle name="40% - Accent1 2 2 7 2 4" xfId="5981" xr:uid="{00000000-0005-0000-0000-0000DE6D0000}"/>
    <cellStyle name="40% - Accent1 2 2 7 2 4 2" xfId="19140" xr:uid="{00000000-0005-0000-0000-0000DF6D0000}"/>
    <cellStyle name="40% - Accent1 2 2 7 2 4 2 2" xfId="56478" xr:uid="{00000000-0005-0000-0000-0000E06D0000}"/>
    <cellStyle name="40% - Accent1 2 2 7 2 4 3" xfId="31807" xr:uid="{00000000-0005-0000-0000-0000E16D0000}"/>
    <cellStyle name="40% - Accent1 2 2 7 2 4 4" xfId="43319" xr:uid="{00000000-0005-0000-0000-0000E26D0000}"/>
    <cellStyle name="40% - Accent1 2 2 7 2 5" xfId="15428" xr:uid="{00000000-0005-0000-0000-0000E36D0000}"/>
    <cellStyle name="40% - Accent1 2 2 7 2 5 2" xfId="52766" xr:uid="{00000000-0005-0000-0000-0000E46D0000}"/>
    <cellStyle name="40% - Accent1 2 2 7 2 6" xfId="28925" xr:uid="{00000000-0005-0000-0000-0000E56D0000}"/>
    <cellStyle name="40% - Accent1 2 2 7 2 7" xfId="39605" xr:uid="{00000000-0005-0000-0000-0000E66D0000}"/>
    <cellStyle name="40% - Accent1 2 2 7 3" xfId="3616" xr:uid="{00000000-0005-0000-0000-0000E76D0000}"/>
    <cellStyle name="40% - Accent1 2 2 7 3 2" xfId="11884" xr:uid="{00000000-0005-0000-0000-0000E86D0000}"/>
    <cellStyle name="40% - Accent1 2 2 7 3 2 2" xfId="25043" xr:uid="{00000000-0005-0000-0000-0000E96D0000}"/>
    <cellStyle name="40% - Accent1 2 2 7 3 2 2 2" xfId="62381" xr:uid="{00000000-0005-0000-0000-0000EA6D0000}"/>
    <cellStyle name="40% - Accent1 2 2 7 3 2 3" xfId="49222" xr:uid="{00000000-0005-0000-0000-0000EB6D0000}"/>
    <cellStyle name="40% - Accent1 2 2 7 3 3" xfId="7161" xr:uid="{00000000-0005-0000-0000-0000EC6D0000}"/>
    <cellStyle name="40% - Accent1 2 2 7 3 3 2" xfId="20320" xr:uid="{00000000-0005-0000-0000-0000ED6D0000}"/>
    <cellStyle name="40% - Accent1 2 2 7 3 3 2 2" xfId="57658" xr:uid="{00000000-0005-0000-0000-0000EE6D0000}"/>
    <cellStyle name="40% - Accent1 2 2 7 3 3 3" xfId="44499" xr:uid="{00000000-0005-0000-0000-0000EF6D0000}"/>
    <cellStyle name="40% - Accent1 2 2 7 3 4" xfId="16777" xr:uid="{00000000-0005-0000-0000-0000F06D0000}"/>
    <cellStyle name="40% - Accent1 2 2 7 3 4 2" xfId="54115" xr:uid="{00000000-0005-0000-0000-0000F16D0000}"/>
    <cellStyle name="40% - Accent1 2 2 7 3 5" xfId="33170" xr:uid="{00000000-0005-0000-0000-0000F26D0000}"/>
    <cellStyle name="40% - Accent1 2 2 7 3 6" xfId="40954" xr:uid="{00000000-0005-0000-0000-0000F36D0000}"/>
    <cellStyle name="40% - Accent1 2 2 7 4" xfId="9524" xr:uid="{00000000-0005-0000-0000-0000F46D0000}"/>
    <cellStyle name="40% - Accent1 2 2 7 4 2" xfId="22683" xr:uid="{00000000-0005-0000-0000-0000F56D0000}"/>
    <cellStyle name="40% - Accent1 2 2 7 4 2 2" xfId="60021" xr:uid="{00000000-0005-0000-0000-0000F66D0000}"/>
    <cellStyle name="40% - Accent1 2 2 7 4 3" xfId="35882" xr:uid="{00000000-0005-0000-0000-0000F76D0000}"/>
    <cellStyle name="40% - Accent1 2 2 7 4 4" xfId="46862" xr:uid="{00000000-0005-0000-0000-0000F86D0000}"/>
    <cellStyle name="40% - Accent1 2 2 7 5" xfId="4801" xr:uid="{00000000-0005-0000-0000-0000F96D0000}"/>
    <cellStyle name="40% - Accent1 2 2 7 5 2" xfId="17960" xr:uid="{00000000-0005-0000-0000-0000FA6D0000}"/>
    <cellStyle name="40% - Accent1 2 2 7 5 2 2" xfId="55298" xr:uid="{00000000-0005-0000-0000-0000FB6D0000}"/>
    <cellStyle name="40% - Accent1 2 2 7 5 3" xfId="30458" xr:uid="{00000000-0005-0000-0000-0000FC6D0000}"/>
    <cellStyle name="40% - Accent1 2 2 7 5 4" xfId="42139" xr:uid="{00000000-0005-0000-0000-0000FD6D0000}"/>
    <cellStyle name="40% - Accent1 2 2 7 6" xfId="14248" xr:uid="{00000000-0005-0000-0000-0000FE6D0000}"/>
    <cellStyle name="40% - Accent1 2 2 7 6 2" xfId="51586" xr:uid="{00000000-0005-0000-0000-0000FF6D0000}"/>
    <cellStyle name="40% - Accent1 2 2 7 7" xfId="27576" xr:uid="{00000000-0005-0000-0000-0000006E0000}"/>
    <cellStyle name="40% - Accent1 2 2 7 8" xfId="38425" xr:uid="{00000000-0005-0000-0000-0000016E0000}"/>
    <cellStyle name="40% - Accent1 2 2 8" xfId="1284" xr:uid="{00000000-0005-0000-0000-0000026E0000}"/>
    <cellStyle name="40% - Accent1 2 2 8 2" xfId="2633" xr:uid="{00000000-0005-0000-0000-0000036E0000}"/>
    <cellStyle name="40% - Accent1 2 2 8 2 2" xfId="12081" xr:uid="{00000000-0005-0000-0000-0000046E0000}"/>
    <cellStyle name="40% - Accent1 2 2 8 2 2 2" xfId="25240" xr:uid="{00000000-0005-0000-0000-0000056E0000}"/>
    <cellStyle name="40% - Accent1 2 2 8 2 2 2 2" xfId="62578" xr:uid="{00000000-0005-0000-0000-0000066E0000}"/>
    <cellStyle name="40% - Accent1 2 2 8 2 2 3" xfId="33536" xr:uid="{00000000-0005-0000-0000-0000076E0000}"/>
    <cellStyle name="40% - Accent1 2 2 8 2 2 4" xfId="49419" xr:uid="{00000000-0005-0000-0000-0000086E0000}"/>
    <cellStyle name="40% - Accent1 2 2 8 2 3" xfId="7358" xr:uid="{00000000-0005-0000-0000-0000096E0000}"/>
    <cellStyle name="40% - Accent1 2 2 8 2 3 2" xfId="20517" xr:uid="{00000000-0005-0000-0000-00000A6E0000}"/>
    <cellStyle name="40% - Accent1 2 2 8 2 3 2 2" xfId="57855" xr:uid="{00000000-0005-0000-0000-00000B6E0000}"/>
    <cellStyle name="40% - Accent1 2 2 8 2 3 3" xfId="36248" xr:uid="{00000000-0005-0000-0000-00000C6E0000}"/>
    <cellStyle name="40% - Accent1 2 2 8 2 3 4" xfId="44696" xr:uid="{00000000-0005-0000-0000-00000D6E0000}"/>
    <cellStyle name="40% - Accent1 2 2 8 2 4" xfId="15794" xr:uid="{00000000-0005-0000-0000-00000E6E0000}"/>
    <cellStyle name="40% - Accent1 2 2 8 2 4 2" xfId="30824" xr:uid="{00000000-0005-0000-0000-00000F6E0000}"/>
    <cellStyle name="40% - Accent1 2 2 8 2 4 3" xfId="53132" xr:uid="{00000000-0005-0000-0000-0000106E0000}"/>
    <cellStyle name="40% - Accent1 2 2 8 2 5" xfId="27942" xr:uid="{00000000-0005-0000-0000-0000116E0000}"/>
    <cellStyle name="40% - Accent1 2 2 8 2 6" xfId="39971" xr:uid="{00000000-0005-0000-0000-0000126E0000}"/>
    <cellStyle name="40% - Accent1 2 2 8 3" xfId="9721" xr:uid="{00000000-0005-0000-0000-0000136E0000}"/>
    <cellStyle name="40% - Accent1 2 2 8 3 2" xfId="22880" xr:uid="{00000000-0005-0000-0000-0000146E0000}"/>
    <cellStyle name="40% - Accent1 2 2 8 3 2 2" xfId="60218" xr:uid="{00000000-0005-0000-0000-0000156E0000}"/>
    <cellStyle name="40% - Accent1 2 2 8 3 3" xfId="32187" xr:uid="{00000000-0005-0000-0000-0000166E0000}"/>
    <cellStyle name="40% - Accent1 2 2 8 3 4" xfId="47059" xr:uid="{00000000-0005-0000-0000-0000176E0000}"/>
    <cellStyle name="40% - Accent1 2 2 8 4" xfId="4998" xr:uid="{00000000-0005-0000-0000-0000186E0000}"/>
    <cellStyle name="40% - Accent1 2 2 8 4 2" xfId="18157" xr:uid="{00000000-0005-0000-0000-0000196E0000}"/>
    <cellStyle name="40% - Accent1 2 2 8 4 2 2" xfId="55495" xr:uid="{00000000-0005-0000-0000-00001A6E0000}"/>
    <cellStyle name="40% - Accent1 2 2 8 4 3" xfId="34899" xr:uid="{00000000-0005-0000-0000-00001B6E0000}"/>
    <cellStyle name="40% - Accent1 2 2 8 4 4" xfId="42336" xr:uid="{00000000-0005-0000-0000-00001C6E0000}"/>
    <cellStyle name="40% - Accent1 2 2 8 5" xfId="14445" xr:uid="{00000000-0005-0000-0000-00001D6E0000}"/>
    <cellStyle name="40% - Accent1 2 2 8 5 2" xfId="29475" xr:uid="{00000000-0005-0000-0000-00001E6E0000}"/>
    <cellStyle name="40% - Accent1 2 2 8 5 3" xfId="51783" xr:uid="{00000000-0005-0000-0000-00001F6E0000}"/>
    <cellStyle name="40% - Accent1 2 2 8 6" xfId="26593" xr:uid="{00000000-0005-0000-0000-0000206E0000}"/>
    <cellStyle name="40% - Accent1 2 2 8 7" xfId="38622" xr:uid="{00000000-0005-0000-0000-0000216E0000}"/>
    <cellStyle name="40% - Accent1 2 2 9" xfId="2436" xr:uid="{00000000-0005-0000-0000-0000226E0000}"/>
    <cellStyle name="40% - Accent1 2 2 9 2" xfId="10901" xr:uid="{00000000-0005-0000-0000-0000236E0000}"/>
    <cellStyle name="40% - Accent1 2 2 9 2 2" xfId="24060" xr:uid="{00000000-0005-0000-0000-0000246E0000}"/>
    <cellStyle name="40% - Accent1 2 2 9 2 2 2" xfId="61398" xr:uid="{00000000-0005-0000-0000-0000256E0000}"/>
    <cellStyle name="40% - Accent1 2 2 9 2 3" xfId="33339" xr:uid="{00000000-0005-0000-0000-0000266E0000}"/>
    <cellStyle name="40% - Accent1 2 2 9 2 4" xfId="48239" xr:uid="{00000000-0005-0000-0000-0000276E0000}"/>
    <cellStyle name="40% - Accent1 2 2 9 3" xfId="6178" xr:uid="{00000000-0005-0000-0000-0000286E0000}"/>
    <cellStyle name="40% - Accent1 2 2 9 3 2" xfId="19337" xr:uid="{00000000-0005-0000-0000-0000296E0000}"/>
    <cellStyle name="40% - Accent1 2 2 9 3 2 2" xfId="56675" xr:uid="{00000000-0005-0000-0000-00002A6E0000}"/>
    <cellStyle name="40% - Accent1 2 2 9 3 3" xfId="36051" xr:uid="{00000000-0005-0000-0000-00002B6E0000}"/>
    <cellStyle name="40% - Accent1 2 2 9 3 4" xfId="43516" xr:uid="{00000000-0005-0000-0000-00002C6E0000}"/>
    <cellStyle name="40% - Accent1 2 2 9 4" xfId="15597" xr:uid="{00000000-0005-0000-0000-00002D6E0000}"/>
    <cellStyle name="40% - Accent1 2 2 9 4 2" xfId="30627" xr:uid="{00000000-0005-0000-0000-00002E6E0000}"/>
    <cellStyle name="40% - Accent1 2 2 9 4 3" xfId="52935" xr:uid="{00000000-0005-0000-0000-00002F6E0000}"/>
    <cellStyle name="40% - Accent1 2 2 9 5" xfId="27745" xr:uid="{00000000-0005-0000-0000-0000306E0000}"/>
    <cellStyle name="40% - Accent1 2 2 9 6" xfId="39774" xr:uid="{00000000-0005-0000-0000-0000316E0000}"/>
    <cellStyle name="40% - Accent1 2 3" xfId="130" xr:uid="{00000000-0005-0000-0000-0000326E0000}"/>
    <cellStyle name="40% - Accent1 2 3 10" xfId="8569" xr:uid="{00000000-0005-0000-0000-0000336E0000}"/>
    <cellStyle name="40% - Accent1 2 3 10 2" xfId="21728" xr:uid="{00000000-0005-0000-0000-0000346E0000}"/>
    <cellStyle name="40% - Accent1 2 3 10 2 2" xfId="59066" xr:uid="{00000000-0005-0000-0000-0000356E0000}"/>
    <cellStyle name="40% - Accent1 2 3 10 3" xfId="29306" xr:uid="{00000000-0005-0000-0000-0000366E0000}"/>
    <cellStyle name="40% - Accent1 2 3 10 4" xfId="45907" xr:uid="{00000000-0005-0000-0000-0000376E0000}"/>
    <cellStyle name="40% - Accent1 2 3 11" xfId="3846" xr:uid="{00000000-0005-0000-0000-0000386E0000}"/>
    <cellStyle name="40% - Accent1 2 3 11 2" xfId="17005" xr:uid="{00000000-0005-0000-0000-0000396E0000}"/>
    <cellStyle name="40% - Accent1 2 3 11 2 2" xfId="54343" xr:uid="{00000000-0005-0000-0000-00003A6E0000}"/>
    <cellStyle name="40% - Accent1 2 3 11 3" xfId="32018" xr:uid="{00000000-0005-0000-0000-00003B6E0000}"/>
    <cellStyle name="40% - Accent1 2 3 11 4" xfId="41184" xr:uid="{00000000-0005-0000-0000-00003C6E0000}"/>
    <cellStyle name="40% - Accent1 2 3 12" xfId="13293" xr:uid="{00000000-0005-0000-0000-00003D6E0000}"/>
    <cellStyle name="40% - Accent1 2 3 12 2" xfId="34730" xr:uid="{00000000-0005-0000-0000-00003E6E0000}"/>
    <cellStyle name="40% - Accent1 2 3 12 3" xfId="50631" xr:uid="{00000000-0005-0000-0000-00003F6E0000}"/>
    <cellStyle name="40% - Accent1 2 3 13" xfId="29137" xr:uid="{00000000-0005-0000-0000-0000406E0000}"/>
    <cellStyle name="40% - Accent1 2 3 14" xfId="26424" xr:uid="{00000000-0005-0000-0000-0000416E0000}"/>
    <cellStyle name="40% - Accent1 2 3 15" xfId="37470" xr:uid="{00000000-0005-0000-0000-0000426E0000}"/>
    <cellStyle name="40% - Accent1 2 3 2" xfId="242" xr:uid="{00000000-0005-0000-0000-0000436E0000}"/>
    <cellStyle name="40% - Accent1 2 3 2 10" xfId="3958" xr:uid="{00000000-0005-0000-0000-0000446E0000}"/>
    <cellStyle name="40% - Accent1 2 3 2 10 2" xfId="17117" xr:uid="{00000000-0005-0000-0000-0000456E0000}"/>
    <cellStyle name="40% - Accent1 2 3 2 10 2 2" xfId="54455" xr:uid="{00000000-0005-0000-0000-0000466E0000}"/>
    <cellStyle name="40% - Accent1 2 3 2 10 3" xfId="32103" xr:uid="{00000000-0005-0000-0000-0000476E0000}"/>
    <cellStyle name="40% - Accent1 2 3 2 10 4" xfId="41296" xr:uid="{00000000-0005-0000-0000-0000486E0000}"/>
    <cellStyle name="40% - Accent1 2 3 2 11" xfId="13405" xr:uid="{00000000-0005-0000-0000-0000496E0000}"/>
    <cellStyle name="40% - Accent1 2 3 2 11 2" xfId="34815" xr:uid="{00000000-0005-0000-0000-00004A6E0000}"/>
    <cellStyle name="40% - Accent1 2 3 2 11 3" xfId="50743" xr:uid="{00000000-0005-0000-0000-00004B6E0000}"/>
    <cellStyle name="40% - Accent1 2 3 2 12" xfId="29222" xr:uid="{00000000-0005-0000-0000-00004C6E0000}"/>
    <cellStyle name="40% - Accent1 2 3 2 13" xfId="26509" xr:uid="{00000000-0005-0000-0000-00004D6E0000}"/>
    <cellStyle name="40% - Accent1 2 3 2 14" xfId="37582" xr:uid="{00000000-0005-0000-0000-00004E6E0000}"/>
    <cellStyle name="40% - Accent1 2 3 2 2" xfId="663" xr:uid="{00000000-0005-0000-0000-00004F6E0000}"/>
    <cellStyle name="40% - Accent1 2 3 2 2 2" xfId="1845" xr:uid="{00000000-0005-0000-0000-0000506E0000}"/>
    <cellStyle name="40% - Accent1 2 3 2 2 2 2" xfId="7919" xr:uid="{00000000-0005-0000-0000-0000516E0000}"/>
    <cellStyle name="40% - Accent1 2 3 2 2 2 2 2" xfId="12642" xr:uid="{00000000-0005-0000-0000-0000526E0000}"/>
    <cellStyle name="40% - Accent1 2 3 2 2 2 2 2 2" xfId="25801" xr:uid="{00000000-0005-0000-0000-0000536E0000}"/>
    <cellStyle name="40% - Accent1 2 3 2 2 2 2 2 2 2" xfId="63139" xr:uid="{00000000-0005-0000-0000-0000546E0000}"/>
    <cellStyle name="40% - Accent1 2 3 2 2 2 2 2 3" xfId="49980" xr:uid="{00000000-0005-0000-0000-0000556E0000}"/>
    <cellStyle name="40% - Accent1 2 3 2 2 2 2 3" xfId="21078" xr:uid="{00000000-0005-0000-0000-0000566E0000}"/>
    <cellStyle name="40% - Accent1 2 3 2 2 2 2 3 2" xfId="58416" xr:uid="{00000000-0005-0000-0000-0000576E0000}"/>
    <cellStyle name="40% - Accent1 2 3 2 2 2 2 4" xfId="34097" xr:uid="{00000000-0005-0000-0000-0000586E0000}"/>
    <cellStyle name="40% - Accent1 2 3 2 2 2 2 5" xfId="45257" xr:uid="{00000000-0005-0000-0000-0000596E0000}"/>
    <cellStyle name="40% - Accent1 2 3 2 2 2 3" xfId="10282" xr:uid="{00000000-0005-0000-0000-00005A6E0000}"/>
    <cellStyle name="40% - Accent1 2 3 2 2 2 3 2" xfId="23441" xr:uid="{00000000-0005-0000-0000-00005B6E0000}"/>
    <cellStyle name="40% - Accent1 2 3 2 2 2 3 2 2" xfId="60779" xr:uid="{00000000-0005-0000-0000-00005C6E0000}"/>
    <cellStyle name="40% - Accent1 2 3 2 2 2 3 3" xfId="36809" xr:uid="{00000000-0005-0000-0000-00005D6E0000}"/>
    <cellStyle name="40% - Accent1 2 3 2 2 2 3 4" xfId="47620" xr:uid="{00000000-0005-0000-0000-00005E6E0000}"/>
    <cellStyle name="40% - Accent1 2 3 2 2 2 4" xfId="5559" xr:uid="{00000000-0005-0000-0000-00005F6E0000}"/>
    <cellStyle name="40% - Accent1 2 3 2 2 2 4 2" xfId="18718" xr:uid="{00000000-0005-0000-0000-0000606E0000}"/>
    <cellStyle name="40% - Accent1 2 3 2 2 2 4 2 2" xfId="56056" xr:uid="{00000000-0005-0000-0000-0000616E0000}"/>
    <cellStyle name="40% - Accent1 2 3 2 2 2 4 3" xfId="31385" xr:uid="{00000000-0005-0000-0000-0000626E0000}"/>
    <cellStyle name="40% - Accent1 2 3 2 2 2 4 4" xfId="42897" xr:uid="{00000000-0005-0000-0000-0000636E0000}"/>
    <cellStyle name="40% - Accent1 2 3 2 2 2 5" xfId="15006" xr:uid="{00000000-0005-0000-0000-0000646E0000}"/>
    <cellStyle name="40% - Accent1 2 3 2 2 2 5 2" xfId="52344" xr:uid="{00000000-0005-0000-0000-0000656E0000}"/>
    <cellStyle name="40% - Accent1 2 3 2 2 2 6" xfId="28503" xr:uid="{00000000-0005-0000-0000-0000666E0000}"/>
    <cellStyle name="40% - Accent1 2 3 2 2 2 7" xfId="39183" xr:uid="{00000000-0005-0000-0000-0000676E0000}"/>
    <cellStyle name="40% - Accent1 2 3 2 2 3" xfId="3194" xr:uid="{00000000-0005-0000-0000-0000686E0000}"/>
    <cellStyle name="40% - Accent1 2 3 2 2 3 2" xfId="11462" xr:uid="{00000000-0005-0000-0000-0000696E0000}"/>
    <cellStyle name="40% - Accent1 2 3 2 2 3 2 2" xfId="24621" xr:uid="{00000000-0005-0000-0000-00006A6E0000}"/>
    <cellStyle name="40% - Accent1 2 3 2 2 3 2 2 2" xfId="61959" xr:uid="{00000000-0005-0000-0000-00006B6E0000}"/>
    <cellStyle name="40% - Accent1 2 3 2 2 3 2 3" xfId="48800" xr:uid="{00000000-0005-0000-0000-00006C6E0000}"/>
    <cellStyle name="40% - Accent1 2 3 2 2 3 3" xfId="6739" xr:uid="{00000000-0005-0000-0000-00006D6E0000}"/>
    <cellStyle name="40% - Accent1 2 3 2 2 3 3 2" xfId="19898" xr:uid="{00000000-0005-0000-0000-00006E6E0000}"/>
    <cellStyle name="40% - Accent1 2 3 2 2 3 3 2 2" xfId="57236" xr:uid="{00000000-0005-0000-0000-00006F6E0000}"/>
    <cellStyle name="40% - Accent1 2 3 2 2 3 3 3" xfId="44077" xr:uid="{00000000-0005-0000-0000-0000706E0000}"/>
    <cellStyle name="40% - Accent1 2 3 2 2 3 4" xfId="16355" xr:uid="{00000000-0005-0000-0000-0000716E0000}"/>
    <cellStyle name="40% - Accent1 2 3 2 2 3 4 2" xfId="53693" xr:uid="{00000000-0005-0000-0000-0000726E0000}"/>
    <cellStyle name="40% - Accent1 2 3 2 2 3 5" xfId="32748" xr:uid="{00000000-0005-0000-0000-0000736E0000}"/>
    <cellStyle name="40% - Accent1 2 3 2 2 3 6" xfId="40532" xr:uid="{00000000-0005-0000-0000-0000746E0000}"/>
    <cellStyle name="40% - Accent1 2 3 2 2 4" xfId="9102" xr:uid="{00000000-0005-0000-0000-0000756E0000}"/>
    <cellStyle name="40% - Accent1 2 3 2 2 4 2" xfId="22261" xr:uid="{00000000-0005-0000-0000-0000766E0000}"/>
    <cellStyle name="40% - Accent1 2 3 2 2 4 2 2" xfId="59599" xr:uid="{00000000-0005-0000-0000-0000776E0000}"/>
    <cellStyle name="40% - Accent1 2 3 2 2 4 3" xfId="35460" xr:uid="{00000000-0005-0000-0000-0000786E0000}"/>
    <cellStyle name="40% - Accent1 2 3 2 2 4 4" xfId="46440" xr:uid="{00000000-0005-0000-0000-0000796E0000}"/>
    <cellStyle name="40% - Accent1 2 3 2 2 5" xfId="4379" xr:uid="{00000000-0005-0000-0000-00007A6E0000}"/>
    <cellStyle name="40% - Accent1 2 3 2 2 5 2" xfId="17538" xr:uid="{00000000-0005-0000-0000-00007B6E0000}"/>
    <cellStyle name="40% - Accent1 2 3 2 2 5 2 2" xfId="54876" xr:uid="{00000000-0005-0000-0000-00007C6E0000}"/>
    <cellStyle name="40% - Accent1 2 3 2 2 5 3" xfId="30036" xr:uid="{00000000-0005-0000-0000-00007D6E0000}"/>
    <cellStyle name="40% - Accent1 2 3 2 2 5 4" xfId="41717" xr:uid="{00000000-0005-0000-0000-00007E6E0000}"/>
    <cellStyle name="40% - Accent1 2 3 2 2 6" xfId="13826" xr:uid="{00000000-0005-0000-0000-00007F6E0000}"/>
    <cellStyle name="40% - Accent1 2 3 2 2 6 2" xfId="51164" xr:uid="{00000000-0005-0000-0000-0000806E0000}"/>
    <cellStyle name="40% - Accent1 2 3 2 2 7" xfId="27154" xr:uid="{00000000-0005-0000-0000-0000816E0000}"/>
    <cellStyle name="40% - Accent1 2 3 2 2 8" xfId="38003" xr:uid="{00000000-0005-0000-0000-0000826E0000}"/>
    <cellStyle name="40% - Accent1 2 3 2 3" xfId="439" xr:uid="{00000000-0005-0000-0000-0000836E0000}"/>
    <cellStyle name="40% - Accent1 2 3 2 3 2" xfId="1621" xr:uid="{00000000-0005-0000-0000-0000846E0000}"/>
    <cellStyle name="40% - Accent1 2 3 2 3 2 2" xfId="7695" xr:uid="{00000000-0005-0000-0000-0000856E0000}"/>
    <cellStyle name="40% - Accent1 2 3 2 3 2 2 2" xfId="12418" xr:uid="{00000000-0005-0000-0000-0000866E0000}"/>
    <cellStyle name="40% - Accent1 2 3 2 3 2 2 2 2" xfId="25577" xr:uid="{00000000-0005-0000-0000-0000876E0000}"/>
    <cellStyle name="40% - Accent1 2 3 2 3 2 2 2 2 2" xfId="62915" xr:uid="{00000000-0005-0000-0000-0000886E0000}"/>
    <cellStyle name="40% - Accent1 2 3 2 3 2 2 2 3" xfId="49756" xr:uid="{00000000-0005-0000-0000-0000896E0000}"/>
    <cellStyle name="40% - Accent1 2 3 2 3 2 2 3" xfId="20854" xr:uid="{00000000-0005-0000-0000-00008A6E0000}"/>
    <cellStyle name="40% - Accent1 2 3 2 3 2 2 3 2" xfId="58192" xr:uid="{00000000-0005-0000-0000-00008B6E0000}"/>
    <cellStyle name="40% - Accent1 2 3 2 3 2 2 4" xfId="33873" xr:uid="{00000000-0005-0000-0000-00008C6E0000}"/>
    <cellStyle name="40% - Accent1 2 3 2 3 2 2 5" xfId="45033" xr:uid="{00000000-0005-0000-0000-00008D6E0000}"/>
    <cellStyle name="40% - Accent1 2 3 2 3 2 3" xfId="10058" xr:uid="{00000000-0005-0000-0000-00008E6E0000}"/>
    <cellStyle name="40% - Accent1 2 3 2 3 2 3 2" xfId="23217" xr:uid="{00000000-0005-0000-0000-00008F6E0000}"/>
    <cellStyle name="40% - Accent1 2 3 2 3 2 3 2 2" xfId="60555" xr:uid="{00000000-0005-0000-0000-0000906E0000}"/>
    <cellStyle name="40% - Accent1 2 3 2 3 2 3 3" xfId="36585" xr:uid="{00000000-0005-0000-0000-0000916E0000}"/>
    <cellStyle name="40% - Accent1 2 3 2 3 2 3 4" xfId="47396" xr:uid="{00000000-0005-0000-0000-0000926E0000}"/>
    <cellStyle name="40% - Accent1 2 3 2 3 2 4" xfId="5335" xr:uid="{00000000-0005-0000-0000-0000936E0000}"/>
    <cellStyle name="40% - Accent1 2 3 2 3 2 4 2" xfId="18494" xr:uid="{00000000-0005-0000-0000-0000946E0000}"/>
    <cellStyle name="40% - Accent1 2 3 2 3 2 4 2 2" xfId="55832" xr:uid="{00000000-0005-0000-0000-0000956E0000}"/>
    <cellStyle name="40% - Accent1 2 3 2 3 2 4 3" xfId="31161" xr:uid="{00000000-0005-0000-0000-0000966E0000}"/>
    <cellStyle name="40% - Accent1 2 3 2 3 2 4 4" xfId="42673" xr:uid="{00000000-0005-0000-0000-0000976E0000}"/>
    <cellStyle name="40% - Accent1 2 3 2 3 2 5" xfId="14782" xr:uid="{00000000-0005-0000-0000-0000986E0000}"/>
    <cellStyle name="40% - Accent1 2 3 2 3 2 5 2" xfId="52120" xr:uid="{00000000-0005-0000-0000-0000996E0000}"/>
    <cellStyle name="40% - Accent1 2 3 2 3 2 6" xfId="28279" xr:uid="{00000000-0005-0000-0000-00009A6E0000}"/>
    <cellStyle name="40% - Accent1 2 3 2 3 2 7" xfId="38959" xr:uid="{00000000-0005-0000-0000-00009B6E0000}"/>
    <cellStyle name="40% - Accent1 2 3 2 3 3" xfId="2970" xr:uid="{00000000-0005-0000-0000-00009C6E0000}"/>
    <cellStyle name="40% - Accent1 2 3 2 3 3 2" xfId="11238" xr:uid="{00000000-0005-0000-0000-00009D6E0000}"/>
    <cellStyle name="40% - Accent1 2 3 2 3 3 2 2" xfId="24397" xr:uid="{00000000-0005-0000-0000-00009E6E0000}"/>
    <cellStyle name="40% - Accent1 2 3 2 3 3 2 2 2" xfId="61735" xr:uid="{00000000-0005-0000-0000-00009F6E0000}"/>
    <cellStyle name="40% - Accent1 2 3 2 3 3 2 3" xfId="48576" xr:uid="{00000000-0005-0000-0000-0000A06E0000}"/>
    <cellStyle name="40% - Accent1 2 3 2 3 3 3" xfId="6515" xr:uid="{00000000-0005-0000-0000-0000A16E0000}"/>
    <cellStyle name="40% - Accent1 2 3 2 3 3 3 2" xfId="19674" xr:uid="{00000000-0005-0000-0000-0000A26E0000}"/>
    <cellStyle name="40% - Accent1 2 3 2 3 3 3 2 2" xfId="57012" xr:uid="{00000000-0005-0000-0000-0000A36E0000}"/>
    <cellStyle name="40% - Accent1 2 3 2 3 3 3 3" xfId="43853" xr:uid="{00000000-0005-0000-0000-0000A46E0000}"/>
    <cellStyle name="40% - Accent1 2 3 2 3 3 4" xfId="16131" xr:uid="{00000000-0005-0000-0000-0000A56E0000}"/>
    <cellStyle name="40% - Accent1 2 3 2 3 3 4 2" xfId="53469" xr:uid="{00000000-0005-0000-0000-0000A66E0000}"/>
    <cellStyle name="40% - Accent1 2 3 2 3 3 5" xfId="32524" xr:uid="{00000000-0005-0000-0000-0000A76E0000}"/>
    <cellStyle name="40% - Accent1 2 3 2 3 3 6" xfId="40308" xr:uid="{00000000-0005-0000-0000-0000A86E0000}"/>
    <cellStyle name="40% - Accent1 2 3 2 3 4" xfId="8878" xr:uid="{00000000-0005-0000-0000-0000A96E0000}"/>
    <cellStyle name="40% - Accent1 2 3 2 3 4 2" xfId="22037" xr:uid="{00000000-0005-0000-0000-0000AA6E0000}"/>
    <cellStyle name="40% - Accent1 2 3 2 3 4 2 2" xfId="59375" xr:uid="{00000000-0005-0000-0000-0000AB6E0000}"/>
    <cellStyle name="40% - Accent1 2 3 2 3 4 3" xfId="35236" xr:uid="{00000000-0005-0000-0000-0000AC6E0000}"/>
    <cellStyle name="40% - Accent1 2 3 2 3 4 4" xfId="46216" xr:uid="{00000000-0005-0000-0000-0000AD6E0000}"/>
    <cellStyle name="40% - Accent1 2 3 2 3 5" xfId="4155" xr:uid="{00000000-0005-0000-0000-0000AE6E0000}"/>
    <cellStyle name="40% - Accent1 2 3 2 3 5 2" xfId="17314" xr:uid="{00000000-0005-0000-0000-0000AF6E0000}"/>
    <cellStyle name="40% - Accent1 2 3 2 3 5 2 2" xfId="54652" xr:uid="{00000000-0005-0000-0000-0000B06E0000}"/>
    <cellStyle name="40% - Accent1 2 3 2 3 5 3" xfId="29812" xr:uid="{00000000-0005-0000-0000-0000B16E0000}"/>
    <cellStyle name="40% - Accent1 2 3 2 3 5 4" xfId="41493" xr:uid="{00000000-0005-0000-0000-0000B26E0000}"/>
    <cellStyle name="40% - Accent1 2 3 2 3 6" xfId="13602" xr:uid="{00000000-0005-0000-0000-0000B36E0000}"/>
    <cellStyle name="40% - Accent1 2 3 2 3 6 2" xfId="50940" xr:uid="{00000000-0005-0000-0000-0000B46E0000}"/>
    <cellStyle name="40% - Accent1 2 3 2 3 7" xfId="26930" xr:uid="{00000000-0005-0000-0000-0000B56E0000}"/>
    <cellStyle name="40% - Accent1 2 3 2 3 8" xfId="37779" xr:uid="{00000000-0005-0000-0000-0000B66E0000}"/>
    <cellStyle name="40% - Accent1 2 3 2 4" xfId="860" xr:uid="{00000000-0005-0000-0000-0000B76E0000}"/>
    <cellStyle name="40% - Accent1 2 3 2 4 2" xfId="2042" xr:uid="{00000000-0005-0000-0000-0000B86E0000}"/>
    <cellStyle name="40% - Accent1 2 3 2 4 2 2" xfId="8116" xr:uid="{00000000-0005-0000-0000-0000B96E0000}"/>
    <cellStyle name="40% - Accent1 2 3 2 4 2 2 2" xfId="12839" xr:uid="{00000000-0005-0000-0000-0000BA6E0000}"/>
    <cellStyle name="40% - Accent1 2 3 2 4 2 2 2 2" xfId="25998" xr:uid="{00000000-0005-0000-0000-0000BB6E0000}"/>
    <cellStyle name="40% - Accent1 2 3 2 4 2 2 2 2 2" xfId="63336" xr:uid="{00000000-0005-0000-0000-0000BC6E0000}"/>
    <cellStyle name="40% - Accent1 2 3 2 4 2 2 2 3" xfId="50177" xr:uid="{00000000-0005-0000-0000-0000BD6E0000}"/>
    <cellStyle name="40% - Accent1 2 3 2 4 2 2 3" xfId="21275" xr:uid="{00000000-0005-0000-0000-0000BE6E0000}"/>
    <cellStyle name="40% - Accent1 2 3 2 4 2 2 3 2" xfId="58613" xr:uid="{00000000-0005-0000-0000-0000BF6E0000}"/>
    <cellStyle name="40% - Accent1 2 3 2 4 2 2 4" xfId="34294" xr:uid="{00000000-0005-0000-0000-0000C06E0000}"/>
    <cellStyle name="40% - Accent1 2 3 2 4 2 2 5" xfId="45454" xr:uid="{00000000-0005-0000-0000-0000C16E0000}"/>
    <cellStyle name="40% - Accent1 2 3 2 4 2 3" xfId="10479" xr:uid="{00000000-0005-0000-0000-0000C26E0000}"/>
    <cellStyle name="40% - Accent1 2 3 2 4 2 3 2" xfId="23638" xr:uid="{00000000-0005-0000-0000-0000C36E0000}"/>
    <cellStyle name="40% - Accent1 2 3 2 4 2 3 2 2" xfId="60976" xr:uid="{00000000-0005-0000-0000-0000C46E0000}"/>
    <cellStyle name="40% - Accent1 2 3 2 4 2 3 3" xfId="37006" xr:uid="{00000000-0005-0000-0000-0000C56E0000}"/>
    <cellStyle name="40% - Accent1 2 3 2 4 2 3 4" xfId="47817" xr:uid="{00000000-0005-0000-0000-0000C66E0000}"/>
    <cellStyle name="40% - Accent1 2 3 2 4 2 4" xfId="5756" xr:uid="{00000000-0005-0000-0000-0000C76E0000}"/>
    <cellStyle name="40% - Accent1 2 3 2 4 2 4 2" xfId="18915" xr:uid="{00000000-0005-0000-0000-0000C86E0000}"/>
    <cellStyle name="40% - Accent1 2 3 2 4 2 4 2 2" xfId="56253" xr:uid="{00000000-0005-0000-0000-0000C96E0000}"/>
    <cellStyle name="40% - Accent1 2 3 2 4 2 4 3" xfId="31582" xr:uid="{00000000-0005-0000-0000-0000CA6E0000}"/>
    <cellStyle name="40% - Accent1 2 3 2 4 2 4 4" xfId="43094" xr:uid="{00000000-0005-0000-0000-0000CB6E0000}"/>
    <cellStyle name="40% - Accent1 2 3 2 4 2 5" xfId="15203" xr:uid="{00000000-0005-0000-0000-0000CC6E0000}"/>
    <cellStyle name="40% - Accent1 2 3 2 4 2 5 2" xfId="52541" xr:uid="{00000000-0005-0000-0000-0000CD6E0000}"/>
    <cellStyle name="40% - Accent1 2 3 2 4 2 6" xfId="28700" xr:uid="{00000000-0005-0000-0000-0000CE6E0000}"/>
    <cellStyle name="40% - Accent1 2 3 2 4 2 7" xfId="39380" xr:uid="{00000000-0005-0000-0000-0000CF6E0000}"/>
    <cellStyle name="40% - Accent1 2 3 2 4 3" xfId="3391" xr:uid="{00000000-0005-0000-0000-0000D06E0000}"/>
    <cellStyle name="40% - Accent1 2 3 2 4 3 2" xfId="11659" xr:uid="{00000000-0005-0000-0000-0000D16E0000}"/>
    <cellStyle name="40% - Accent1 2 3 2 4 3 2 2" xfId="24818" xr:uid="{00000000-0005-0000-0000-0000D26E0000}"/>
    <cellStyle name="40% - Accent1 2 3 2 4 3 2 2 2" xfId="62156" xr:uid="{00000000-0005-0000-0000-0000D36E0000}"/>
    <cellStyle name="40% - Accent1 2 3 2 4 3 2 3" xfId="48997" xr:uid="{00000000-0005-0000-0000-0000D46E0000}"/>
    <cellStyle name="40% - Accent1 2 3 2 4 3 3" xfId="6936" xr:uid="{00000000-0005-0000-0000-0000D56E0000}"/>
    <cellStyle name="40% - Accent1 2 3 2 4 3 3 2" xfId="20095" xr:uid="{00000000-0005-0000-0000-0000D66E0000}"/>
    <cellStyle name="40% - Accent1 2 3 2 4 3 3 2 2" xfId="57433" xr:uid="{00000000-0005-0000-0000-0000D76E0000}"/>
    <cellStyle name="40% - Accent1 2 3 2 4 3 3 3" xfId="44274" xr:uid="{00000000-0005-0000-0000-0000D86E0000}"/>
    <cellStyle name="40% - Accent1 2 3 2 4 3 4" xfId="16552" xr:uid="{00000000-0005-0000-0000-0000D96E0000}"/>
    <cellStyle name="40% - Accent1 2 3 2 4 3 4 2" xfId="53890" xr:uid="{00000000-0005-0000-0000-0000DA6E0000}"/>
    <cellStyle name="40% - Accent1 2 3 2 4 3 5" xfId="32945" xr:uid="{00000000-0005-0000-0000-0000DB6E0000}"/>
    <cellStyle name="40% - Accent1 2 3 2 4 3 6" xfId="40729" xr:uid="{00000000-0005-0000-0000-0000DC6E0000}"/>
    <cellStyle name="40% - Accent1 2 3 2 4 4" xfId="9299" xr:uid="{00000000-0005-0000-0000-0000DD6E0000}"/>
    <cellStyle name="40% - Accent1 2 3 2 4 4 2" xfId="22458" xr:uid="{00000000-0005-0000-0000-0000DE6E0000}"/>
    <cellStyle name="40% - Accent1 2 3 2 4 4 2 2" xfId="59796" xr:uid="{00000000-0005-0000-0000-0000DF6E0000}"/>
    <cellStyle name="40% - Accent1 2 3 2 4 4 3" xfId="35657" xr:uid="{00000000-0005-0000-0000-0000E06E0000}"/>
    <cellStyle name="40% - Accent1 2 3 2 4 4 4" xfId="46637" xr:uid="{00000000-0005-0000-0000-0000E16E0000}"/>
    <cellStyle name="40% - Accent1 2 3 2 4 5" xfId="4576" xr:uid="{00000000-0005-0000-0000-0000E26E0000}"/>
    <cellStyle name="40% - Accent1 2 3 2 4 5 2" xfId="17735" xr:uid="{00000000-0005-0000-0000-0000E36E0000}"/>
    <cellStyle name="40% - Accent1 2 3 2 4 5 2 2" xfId="55073" xr:uid="{00000000-0005-0000-0000-0000E46E0000}"/>
    <cellStyle name="40% - Accent1 2 3 2 4 5 3" xfId="30233" xr:uid="{00000000-0005-0000-0000-0000E56E0000}"/>
    <cellStyle name="40% - Accent1 2 3 2 4 5 4" xfId="41914" xr:uid="{00000000-0005-0000-0000-0000E66E0000}"/>
    <cellStyle name="40% - Accent1 2 3 2 4 6" xfId="14023" xr:uid="{00000000-0005-0000-0000-0000E76E0000}"/>
    <cellStyle name="40% - Accent1 2 3 2 4 6 2" xfId="51361" xr:uid="{00000000-0005-0000-0000-0000E86E0000}"/>
    <cellStyle name="40% - Accent1 2 3 2 4 7" xfId="27351" xr:uid="{00000000-0005-0000-0000-0000E96E0000}"/>
    <cellStyle name="40% - Accent1 2 3 2 4 8" xfId="38200" xr:uid="{00000000-0005-0000-0000-0000EA6E0000}"/>
    <cellStyle name="40% - Accent1 2 3 2 5" xfId="1029" xr:uid="{00000000-0005-0000-0000-0000EB6E0000}"/>
    <cellStyle name="40% - Accent1 2 3 2 5 2" xfId="2211" xr:uid="{00000000-0005-0000-0000-0000EC6E0000}"/>
    <cellStyle name="40% - Accent1 2 3 2 5 2 2" xfId="8285" xr:uid="{00000000-0005-0000-0000-0000ED6E0000}"/>
    <cellStyle name="40% - Accent1 2 3 2 5 2 2 2" xfId="13008" xr:uid="{00000000-0005-0000-0000-0000EE6E0000}"/>
    <cellStyle name="40% - Accent1 2 3 2 5 2 2 2 2" xfId="26167" xr:uid="{00000000-0005-0000-0000-0000EF6E0000}"/>
    <cellStyle name="40% - Accent1 2 3 2 5 2 2 2 2 2" xfId="63505" xr:uid="{00000000-0005-0000-0000-0000F06E0000}"/>
    <cellStyle name="40% - Accent1 2 3 2 5 2 2 2 3" xfId="50346" xr:uid="{00000000-0005-0000-0000-0000F16E0000}"/>
    <cellStyle name="40% - Accent1 2 3 2 5 2 2 3" xfId="21444" xr:uid="{00000000-0005-0000-0000-0000F26E0000}"/>
    <cellStyle name="40% - Accent1 2 3 2 5 2 2 3 2" xfId="58782" xr:uid="{00000000-0005-0000-0000-0000F36E0000}"/>
    <cellStyle name="40% - Accent1 2 3 2 5 2 2 4" xfId="34463" xr:uid="{00000000-0005-0000-0000-0000F46E0000}"/>
    <cellStyle name="40% - Accent1 2 3 2 5 2 2 5" xfId="45623" xr:uid="{00000000-0005-0000-0000-0000F56E0000}"/>
    <cellStyle name="40% - Accent1 2 3 2 5 2 3" xfId="10648" xr:uid="{00000000-0005-0000-0000-0000F66E0000}"/>
    <cellStyle name="40% - Accent1 2 3 2 5 2 3 2" xfId="23807" xr:uid="{00000000-0005-0000-0000-0000F76E0000}"/>
    <cellStyle name="40% - Accent1 2 3 2 5 2 3 2 2" xfId="61145" xr:uid="{00000000-0005-0000-0000-0000F86E0000}"/>
    <cellStyle name="40% - Accent1 2 3 2 5 2 3 3" xfId="37175" xr:uid="{00000000-0005-0000-0000-0000F96E0000}"/>
    <cellStyle name="40% - Accent1 2 3 2 5 2 3 4" xfId="47986" xr:uid="{00000000-0005-0000-0000-0000FA6E0000}"/>
    <cellStyle name="40% - Accent1 2 3 2 5 2 4" xfId="5925" xr:uid="{00000000-0005-0000-0000-0000FB6E0000}"/>
    <cellStyle name="40% - Accent1 2 3 2 5 2 4 2" xfId="19084" xr:uid="{00000000-0005-0000-0000-0000FC6E0000}"/>
    <cellStyle name="40% - Accent1 2 3 2 5 2 4 2 2" xfId="56422" xr:uid="{00000000-0005-0000-0000-0000FD6E0000}"/>
    <cellStyle name="40% - Accent1 2 3 2 5 2 4 3" xfId="31751" xr:uid="{00000000-0005-0000-0000-0000FE6E0000}"/>
    <cellStyle name="40% - Accent1 2 3 2 5 2 4 4" xfId="43263" xr:uid="{00000000-0005-0000-0000-0000FF6E0000}"/>
    <cellStyle name="40% - Accent1 2 3 2 5 2 5" xfId="15372" xr:uid="{00000000-0005-0000-0000-0000006F0000}"/>
    <cellStyle name="40% - Accent1 2 3 2 5 2 5 2" xfId="52710" xr:uid="{00000000-0005-0000-0000-0000016F0000}"/>
    <cellStyle name="40% - Accent1 2 3 2 5 2 6" xfId="28869" xr:uid="{00000000-0005-0000-0000-0000026F0000}"/>
    <cellStyle name="40% - Accent1 2 3 2 5 2 7" xfId="39549" xr:uid="{00000000-0005-0000-0000-0000036F0000}"/>
    <cellStyle name="40% - Accent1 2 3 2 5 3" xfId="3560" xr:uid="{00000000-0005-0000-0000-0000046F0000}"/>
    <cellStyle name="40% - Accent1 2 3 2 5 3 2" xfId="11828" xr:uid="{00000000-0005-0000-0000-0000056F0000}"/>
    <cellStyle name="40% - Accent1 2 3 2 5 3 2 2" xfId="24987" xr:uid="{00000000-0005-0000-0000-0000066F0000}"/>
    <cellStyle name="40% - Accent1 2 3 2 5 3 2 2 2" xfId="62325" xr:uid="{00000000-0005-0000-0000-0000076F0000}"/>
    <cellStyle name="40% - Accent1 2 3 2 5 3 2 3" xfId="49166" xr:uid="{00000000-0005-0000-0000-0000086F0000}"/>
    <cellStyle name="40% - Accent1 2 3 2 5 3 3" xfId="7105" xr:uid="{00000000-0005-0000-0000-0000096F0000}"/>
    <cellStyle name="40% - Accent1 2 3 2 5 3 3 2" xfId="20264" xr:uid="{00000000-0005-0000-0000-00000A6F0000}"/>
    <cellStyle name="40% - Accent1 2 3 2 5 3 3 2 2" xfId="57602" xr:uid="{00000000-0005-0000-0000-00000B6F0000}"/>
    <cellStyle name="40% - Accent1 2 3 2 5 3 3 3" xfId="44443" xr:uid="{00000000-0005-0000-0000-00000C6F0000}"/>
    <cellStyle name="40% - Accent1 2 3 2 5 3 4" xfId="16721" xr:uid="{00000000-0005-0000-0000-00000D6F0000}"/>
    <cellStyle name="40% - Accent1 2 3 2 5 3 4 2" xfId="54059" xr:uid="{00000000-0005-0000-0000-00000E6F0000}"/>
    <cellStyle name="40% - Accent1 2 3 2 5 3 5" xfId="33114" xr:uid="{00000000-0005-0000-0000-00000F6F0000}"/>
    <cellStyle name="40% - Accent1 2 3 2 5 3 6" xfId="40898" xr:uid="{00000000-0005-0000-0000-0000106F0000}"/>
    <cellStyle name="40% - Accent1 2 3 2 5 4" xfId="9468" xr:uid="{00000000-0005-0000-0000-0000116F0000}"/>
    <cellStyle name="40% - Accent1 2 3 2 5 4 2" xfId="22627" xr:uid="{00000000-0005-0000-0000-0000126F0000}"/>
    <cellStyle name="40% - Accent1 2 3 2 5 4 2 2" xfId="59965" xr:uid="{00000000-0005-0000-0000-0000136F0000}"/>
    <cellStyle name="40% - Accent1 2 3 2 5 4 3" xfId="35826" xr:uid="{00000000-0005-0000-0000-0000146F0000}"/>
    <cellStyle name="40% - Accent1 2 3 2 5 4 4" xfId="46806" xr:uid="{00000000-0005-0000-0000-0000156F0000}"/>
    <cellStyle name="40% - Accent1 2 3 2 5 5" xfId="4745" xr:uid="{00000000-0005-0000-0000-0000166F0000}"/>
    <cellStyle name="40% - Accent1 2 3 2 5 5 2" xfId="17904" xr:uid="{00000000-0005-0000-0000-0000176F0000}"/>
    <cellStyle name="40% - Accent1 2 3 2 5 5 2 2" xfId="55242" xr:uid="{00000000-0005-0000-0000-0000186F0000}"/>
    <cellStyle name="40% - Accent1 2 3 2 5 5 3" xfId="30402" xr:uid="{00000000-0005-0000-0000-0000196F0000}"/>
    <cellStyle name="40% - Accent1 2 3 2 5 5 4" xfId="42083" xr:uid="{00000000-0005-0000-0000-00001A6F0000}"/>
    <cellStyle name="40% - Accent1 2 3 2 5 6" xfId="14192" xr:uid="{00000000-0005-0000-0000-00001B6F0000}"/>
    <cellStyle name="40% - Accent1 2 3 2 5 6 2" xfId="51530" xr:uid="{00000000-0005-0000-0000-00001C6F0000}"/>
    <cellStyle name="40% - Accent1 2 3 2 5 7" xfId="27520" xr:uid="{00000000-0005-0000-0000-00001D6F0000}"/>
    <cellStyle name="40% - Accent1 2 3 2 5 8" xfId="38369" xr:uid="{00000000-0005-0000-0000-00001E6F0000}"/>
    <cellStyle name="40% - Accent1 2 3 2 6" xfId="1200" xr:uid="{00000000-0005-0000-0000-00001F6F0000}"/>
    <cellStyle name="40% - Accent1 2 3 2 6 2" xfId="2380" xr:uid="{00000000-0005-0000-0000-0000206F0000}"/>
    <cellStyle name="40% - Accent1 2 3 2 6 2 2" xfId="8454" xr:uid="{00000000-0005-0000-0000-0000216F0000}"/>
    <cellStyle name="40% - Accent1 2 3 2 6 2 2 2" xfId="13177" xr:uid="{00000000-0005-0000-0000-0000226F0000}"/>
    <cellStyle name="40% - Accent1 2 3 2 6 2 2 2 2" xfId="26336" xr:uid="{00000000-0005-0000-0000-0000236F0000}"/>
    <cellStyle name="40% - Accent1 2 3 2 6 2 2 2 2 2" xfId="63674" xr:uid="{00000000-0005-0000-0000-0000246F0000}"/>
    <cellStyle name="40% - Accent1 2 3 2 6 2 2 2 3" xfId="50515" xr:uid="{00000000-0005-0000-0000-0000256F0000}"/>
    <cellStyle name="40% - Accent1 2 3 2 6 2 2 3" xfId="21613" xr:uid="{00000000-0005-0000-0000-0000266F0000}"/>
    <cellStyle name="40% - Accent1 2 3 2 6 2 2 3 2" xfId="58951" xr:uid="{00000000-0005-0000-0000-0000276F0000}"/>
    <cellStyle name="40% - Accent1 2 3 2 6 2 2 4" xfId="34632" xr:uid="{00000000-0005-0000-0000-0000286F0000}"/>
    <cellStyle name="40% - Accent1 2 3 2 6 2 2 5" xfId="45792" xr:uid="{00000000-0005-0000-0000-0000296F0000}"/>
    <cellStyle name="40% - Accent1 2 3 2 6 2 3" xfId="10817" xr:uid="{00000000-0005-0000-0000-00002A6F0000}"/>
    <cellStyle name="40% - Accent1 2 3 2 6 2 3 2" xfId="23976" xr:uid="{00000000-0005-0000-0000-00002B6F0000}"/>
    <cellStyle name="40% - Accent1 2 3 2 6 2 3 2 2" xfId="61314" xr:uid="{00000000-0005-0000-0000-00002C6F0000}"/>
    <cellStyle name="40% - Accent1 2 3 2 6 2 3 3" xfId="37344" xr:uid="{00000000-0005-0000-0000-00002D6F0000}"/>
    <cellStyle name="40% - Accent1 2 3 2 6 2 3 4" xfId="48155" xr:uid="{00000000-0005-0000-0000-00002E6F0000}"/>
    <cellStyle name="40% - Accent1 2 3 2 6 2 4" xfId="6094" xr:uid="{00000000-0005-0000-0000-00002F6F0000}"/>
    <cellStyle name="40% - Accent1 2 3 2 6 2 4 2" xfId="19253" xr:uid="{00000000-0005-0000-0000-0000306F0000}"/>
    <cellStyle name="40% - Accent1 2 3 2 6 2 4 2 2" xfId="56591" xr:uid="{00000000-0005-0000-0000-0000316F0000}"/>
    <cellStyle name="40% - Accent1 2 3 2 6 2 4 3" xfId="31920" xr:uid="{00000000-0005-0000-0000-0000326F0000}"/>
    <cellStyle name="40% - Accent1 2 3 2 6 2 4 4" xfId="43432" xr:uid="{00000000-0005-0000-0000-0000336F0000}"/>
    <cellStyle name="40% - Accent1 2 3 2 6 2 5" xfId="15541" xr:uid="{00000000-0005-0000-0000-0000346F0000}"/>
    <cellStyle name="40% - Accent1 2 3 2 6 2 5 2" xfId="52879" xr:uid="{00000000-0005-0000-0000-0000356F0000}"/>
    <cellStyle name="40% - Accent1 2 3 2 6 2 6" xfId="29038" xr:uid="{00000000-0005-0000-0000-0000366F0000}"/>
    <cellStyle name="40% - Accent1 2 3 2 6 2 7" xfId="39718" xr:uid="{00000000-0005-0000-0000-0000376F0000}"/>
    <cellStyle name="40% - Accent1 2 3 2 6 3" xfId="3729" xr:uid="{00000000-0005-0000-0000-0000386F0000}"/>
    <cellStyle name="40% - Accent1 2 3 2 6 3 2" xfId="11997" xr:uid="{00000000-0005-0000-0000-0000396F0000}"/>
    <cellStyle name="40% - Accent1 2 3 2 6 3 2 2" xfId="25156" xr:uid="{00000000-0005-0000-0000-00003A6F0000}"/>
    <cellStyle name="40% - Accent1 2 3 2 6 3 2 2 2" xfId="62494" xr:uid="{00000000-0005-0000-0000-00003B6F0000}"/>
    <cellStyle name="40% - Accent1 2 3 2 6 3 2 3" xfId="49335" xr:uid="{00000000-0005-0000-0000-00003C6F0000}"/>
    <cellStyle name="40% - Accent1 2 3 2 6 3 3" xfId="7274" xr:uid="{00000000-0005-0000-0000-00003D6F0000}"/>
    <cellStyle name="40% - Accent1 2 3 2 6 3 3 2" xfId="20433" xr:uid="{00000000-0005-0000-0000-00003E6F0000}"/>
    <cellStyle name="40% - Accent1 2 3 2 6 3 3 2 2" xfId="57771" xr:uid="{00000000-0005-0000-0000-00003F6F0000}"/>
    <cellStyle name="40% - Accent1 2 3 2 6 3 3 3" xfId="44612" xr:uid="{00000000-0005-0000-0000-0000406F0000}"/>
    <cellStyle name="40% - Accent1 2 3 2 6 3 4" xfId="16890" xr:uid="{00000000-0005-0000-0000-0000416F0000}"/>
    <cellStyle name="40% - Accent1 2 3 2 6 3 4 2" xfId="54228" xr:uid="{00000000-0005-0000-0000-0000426F0000}"/>
    <cellStyle name="40% - Accent1 2 3 2 6 3 5" xfId="33283" xr:uid="{00000000-0005-0000-0000-0000436F0000}"/>
    <cellStyle name="40% - Accent1 2 3 2 6 3 6" xfId="41067" xr:uid="{00000000-0005-0000-0000-0000446F0000}"/>
    <cellStyle name="40% - Accent1 2 3 2 6 4" xfId="9637" xr:uid="{00000000-0005-0000-0000-0000456F0000}"/>
    <cellStyle name="40% - Accent1 2 3 2 6 4 2" xfId="22796" xr:uid="{00000000-0005-0000-0000-0000466F0000}"/>
    <cellStyle name="40% - Accent1 2 3 2 6 4 2 2" xfId="60134" xr:uid="{00000000-0005-0000-0000-0000476F0000}"/>
    <cellStyle name="40% - Accent1 2 3 2 6 4 3" xfId="35995" xr:uid="{00000000-0005-0000-0000-0000486F0000}"/>
    <cellStyle name="40% - Accent1 2 3 2 6 4 4" xfId="46975" xr:uid="{00000000-0005-0000-0000-0000496F0000}"/>
    <cellStyle name="40% - Accent1 2 3 2 6 5" xfId="4914" xr:uid="{00000000-0005-0000-0000-00004A6F0000}"/>
    <cellStyle name="40% - Accent1 2 3 2 6 5 2" xfId="18073" xr:uid="{00000000-0005-0000-0000-00004B6F0000}"/>
    <cellStyle name="40% - Accent1 2 3 2 6 5 2 2" xfId="55411" xr:uid="{00000000-0005-0000-0000-00004C6F0000}"/>
    <cellStyle name="40% - Accent1 2 3 2 6 5 3" xfId="30571" xr:uid="{00000000-0005-0000-0000-00004D6F0000}"/>
    <cellStyle name="40% - Accent1 2 3 2 6 5 4" xfId="42252" xr:uid="{00000000-0005-0000-0000-00004E6F0000}"/>
    <cellStyle name="40% - Accent1 2 3 2 6 6" xfId="14361" xr:uid="{00000000-0005-0000-0000-00004F6F0000}"/>
    <cellStyle name="40% - Accent1 2 3 2 6 6 2" xfId="51699" xr:uid="{00000000-0005-0000-0000-0000506F0000}"/>
    <cellStyle name="40% - Accent1 2 3 2 6 7" xfId="27689" xr:uid="{00000000-0005-0000-0000-0000516F0000}"/>
    <cellStyle name="40% - Accent1 2 3 2 6 8" xfId="38538" xr:uid="{00000000-0005-0000-0000-0000526F0000}"/>
    <cellStyle name="40% - Accent1 2 3 2 7" xfId="1424" xr:uid="{00000000-0005-0000-0000-0000536F0000}"/>
    <cellStyle name="40% - Accent1 2 3 2 7 2" xfId="2773" xr:uid="{00000000-0005-0000-0000-0000546F0000}"/>
    <cellStyle name="40% - Accent1 2 3 2 7 2 2" xfId="12221" xr:uid="{00000000-0005-0000-0000-0000556F0000}"/>
    <cellStyle name="40% - Accent1 2 3 2 7 2 2 2" xfId="25380" xr:uid="{00000000-0005-0000-0000-0000566F0000}"/>
    <cellStyle name="40% - Accent1 2 3 2 7 2 2 2 2" xfId="62718" xr:uid="{00000000-0005-0000-0000-0000576F0000}"/>
    <cellStyle name="40% - Accent1 2 3 2 7 2 2 3" xfId="33676" xr:uid="{00000000-0005-0000-0000-0000586F0000}"/>
    <cellStyle name="40% - Accent1 2 3 2 7 2 2 4" xfId="49559" xr:uid="{00000000-0005-0000-0000-0000596F0000}"/>
    <cellStyle name="40% - Accent1 2 3 2 7 2 3" xfId="7498" xr:uid="{00000000-0005-0000-0000-00005A6F0000}"/>
    <cellStyle name="40% - Accent1 2 3 2 7 2 3 2" xfId="20657" xr:uid="{00000000-0005-0000-0000-00005B6F0000}"/>
    <cellStyle name="40% - Accent1 2 3 2 7 2 3 2 2" xfId="57995" xr:uid="{00000000-0005-0000-0000-00005C6F0000}"/>
    <cellStyle name="40% - Accent1 2 3 2 7 2 3 3" xfId="36388" xr:uid="{00000000-0005-0000-0000-00005D6F0000}"/>
    <cellStyle name="40% - Accent1 2 3 2 7 2 3 4" xfId="44836" xr:uid="{00000000-0005-0000-0000-00005E6F0000}"/>
    <cellStyle name="40% - Accent1 2 3 2 7 2 4" xfId="15934" xr:uid="{00000000-0005-0000-0000-00005F6F0000}"/>
    <cellStyle name="40% - Accent1 2 3 2 7 2 4 2" xfId="30964" xr:uid="{00000000-0005-0000-0000-0000606F0000}"/>
    <cellStyle name="40% - Accent1 2 3 2 7 2 4 3" xfId="53272" xr:uid="{00000000-0005-0000-0000-0000616F0000}"/>
    <cellStyle name="40% - Accent1 2 3 2 7 2 5" xfId="28082" xr:uid="{00000000-0005-0000-0000-0000626F0000}"/>
    <cellStyle name="40% - Accent1 2 3 2 7 2 6" xfId="40111" xr:uid="{00000000-0005-0000-0000-0000636F0000}"/>
    <cellStyle name="40% - Accent1 2 3 2 7 3" xfId="9861" xr:uid="{00000000-0005-0000-0000-0000646F0000}"/>
    <cellStyle name="40% - Accent1 2 3 2 7 3 2" xfId="23020" xr:uid="{00000000-0005-0000-0000-0000656F0000}"/>
    <cellStyle name="40% - Accent1 2 3 2 7 3 2 2" xfId="60358" xr:uid="{00000000-0005-0000-0000-0000666F0000}"/>
    <cellStyle name="40% - Accent1 2 3 2 7 3 3" xfId="32327" xr:uid="{00000000-0005-0000-0000-0000676F0000}"/>
    <cellStyle name="40% - Accent1 2 3 2 7 3 4" xfId="47199" xr:uid="{00000000-0005-0000-0000-0000686F0000}"/>
    <cellStyle name="40% - Accent1 2 3 2 7 4" xfId="5138" xr:uid="{00000000-0005-0000-0000-0000696F0000}"/>
    <cellStyle name="40% - Accent1 2 3 2 7 4 2" xfId="18297" xr:uid="{00000000-0005-0000-0000-00006A6F0000}"/>
    <cellStyle name="40% - Accent1 2 3 2 7 4 2 2" xfId="55635" xr:uid="{00000000-0005-0000-0000-00006B6F0000}"/>
    <cellStyle name="40% - Accent1 2 3 2 7 4 3" xfId="35039" xr:uid="{00000000-0005-0000-0000-00006C6F0000}"/>
    <cellStyle name="40% - Accent1 2 3 2 7 4 4" xfId="42476" xr:uid="{00000000-0005-0000-0000-00006D6F0000}"/>
    <cellStyle name="40% - Accent1 2 3 2 7 5" xfId="14585" xr:uid="{00000000-0005-0000-0000-00006E6F0000}"/>
    <cellStyle name="40% - Accent1 2 3 2 7 5 2" xfId="29615" xr:uid="{00000000-0005-0000-0000-00006F6F0000}"/>
    <cellStyle name="40% - Accent1 2 3 2 7 5 3" xfId="51923" xr:uid="{00000000-0005-0000-0000-0000706F0000}"/>
    <cellStyle name="40% - Accent1 2 3 2 7 6" xfId="26733" xr:uid="{00000000-0005-0000-0000-0000716F0000}"/>
    <cellStyle name="40% - Accent1 2 3 2 7 7" xfId="38762" xr:uid="{00000000-0005-0000-0000-0000726F0000}"/>
    <cellStyle name="40% - Accent1 2 3 2 8" xfId="2549" xr:uid="{00000000-0005-0000-0000-0000736F0000}"/>
    <cellStyle name="40% - Accent1 2 3 2 8 2" xfId="11041" xr:uid="{00000000-0005-0000-0000-0000746F0000}"/>
    <cellStyle name="40% - Accent1 2 3 2 8 2 2" xfId="24200" xr:uid="{00000000-0005-0000-0000-0000756F0000}"/>
    <cellStyle name="40% - Accent1 2 3 2 8 2 2 2" xfId="61538" xr:uid="{00000000-0005-0000-0000-0000766F0000}"/>
    <cellStyle name="40% - Accent1 2 3 2 8 2 3" xfId="33452" xr:uid="{00000000-0005-0000-0000-0000776F0000}"/>
    <cellStyle name="40% - Accent1 2 3 2 8 2 4" xfId="48379" xr:uid="{00000000-0005-0000-0000-0000786F0000}"/>
    <cellStyle name="40% - Accent1 2 3 2 8 3" xfId="6318" xr:uid="{00000000-0005-0000-0000-0000796F0000}"/>
    <cellStyle name="40% - Accent1 2 3 2 8 3 2" xfId="19477" xr:uid="{00000000-0005-0000-0000-00007A6F0000}"/>
    <cellStyle name="40% - Accent1 2 3 2 8 3 2 2" xfId="56815" xr:uid="{00000000-0005-0000-0000-00007B6F0000}"/>
    <cellStyle name="40% - Accent1 2 3 2 8 3 3" xfId="36164" xr:uid="{00000000-0005-0000-0000-00007C6F0000}"/>
    <cellStyle name="40% - Accent1 2 3 2 8 3 4" xfId="43656" xr:uid="{00000000-0005-0000-0000-00007D6F0000}"/>
    <cellStyle name="40% - Accent1 2 3 2 8 4" xfId="15710" xr:uid="{00000000-0005-0000-0000-00007E6F0000}"/>
    <cellStyle name="40% - Accent1 2 3 2 8 4 2" xfId="30740" xr:uid="{00000000-0005-0000-0000-00007F6F0000}"/>
    <cellStyle name="40% - Accent1 2 3 2 8 4 3" xfId="53048" xr:uid="{00000000-0005-0000-0000-0000806F0000}"/>
    <cellStyle name="40% - Accent1 2 3 2 8 5" xfId="27858" xr:uid="{00000000-0005-0000-0000-0000816F0000}"/>
    <cellStyle name="40% - Accent1 2 3 2 8 6" xfId="39887" xr:uid="{00000000-0005-0000-0000-0000826F0000}"/>
    <cellStyle name="40% - Accent1 2 3 2 9" xfId="8681" xr:uid="{00000000-0005-0000-0000-0000836F0000}"/>
    <cellStyle name="40% - Accent1 2 3 2 9 2" xfId="21840" xr:uid="{00000000-0005-0000-0000-0000846F0000}"/>
    <cellStyle name="40% - Accent1 2 3 2 9 2 2" xfId="59178" xr:uid="{00000000-0005-0000-0000-0000856F0000}"/>
    <cellStyle name="40% - Accent1 2 3 2 9 3" xfId="29391" xr:uid="{00000000-0005-0000-0000-0000866F0000}"/>
    <cellStyle name="40% - Accent1 2 3 2 9 4" xfId="46019" xr:uid="{00000000-0005-0000-0000-0000876F0000}"/>
    <cellStyle name="40% - Accent1 2 3 3" xfId="551" xr:uid="{00000000-0005-0000-0000-0000886F0000}"/>
    <cellStyle name="40% - Accent1 2 3 3 2" xfId="1733" xr:uid="{00000000-0005-0000-0000-0000896F0000}"/>
    <cellStyle name="40% - Accent1 2 3 3 2 2" xfId="7807" xr:uid="{00000000-0005-0000-0000-00008A6F0000}"/>
    <cellStyle name="40% - Accent1 2 3 3 2 2 2" xfId="12530" xr:uid="{00000000-0005-0000-0000-00008B6F0000}"/>
    <cellStyle name="40% - Accent1 2 3 3 2 2 2 2" xfId="25689" xr:uid="{00000000-0005-0000-0000-00008C6F0000}"/>
    <cellStyle name="40% - Accent1 2 3 3 2 2 2 2 2" xfId="63027" xr:uid="{00000000-0005-0000-0000-00008D6F0000}"/>
    <cellStyle name="40% - Accent1 2 3 3 2 2 2 3" xfId="49868" xr:uid="{00000000-0005-0000-0000-00008E6F0000}"/>
    <cellStyle name="40% - Accent1 2 3 3 2 2 3" xfId="20966" xr:uid="{00000000-0005-0000-0000-00008F6F0000}"/>
    <cellStyle name="40% - Accent1 2 3 3 2 2 3 2" xfId="58304" xr:uid="{00000000-0005-0000-0000-0000906F0000}"/>
    <cellStyle name="40% - Accent1 2 3 3 2 2 4" xfId="33985" xr:uid="{00000000-0005-0000-0000-0000916F0000}"/>
    <cellStyle name="40% - Accent1 2 3 3 2 2 5" xfId="45145" xr:uid="{00000000-0005-0000-0000-0000926F0000}"/>
    <cellStyle name="40% - Accent1 2 3 3 2 3" xfId="10170" xr:uid="{00000000-0005-0000-0000-0000936F0000}"/>
    <cellStyle name="40% - Accent1 2 3 3 2 3 2" xfId="23329" xr:uid="{00000000-0005-0000-0000-0000946F0000}"/>
    <cellStyle name="40% - Accent1 2 3 3 2 3 2 2" xfId="60667" xr:uid="{00000000-0005-0000-0000-0000956F0000}"/>
    <cellStyle name="40% - Accent1 2 3 3 2 3 3" xfId="36697" xr:uid="{00000000-0005-0000-0000-0000966F0000}"/>
    <cellStyle name="40% - Accent1 2 3 3 2 3 4" xfId="47508" xr:uid="{00000000-0005-0000-0000-0000976F0000}"/>
    <cellStyle name="40% - Accent1 2 3 3 2 4" xfId="5447" xr:uid="{00000000-0005-0000-0000-0000986F0000}"/>
    <cellStyle name="40% - Accent1 2 3 3 2 4 2" xfId="18606" xr:uid="{00000000-0005-0000-0000-0000996F0000}"/>
    <cellStyle name="40% - Accent1 2 3 3 2 4 2 2" xfId="55944" xr:uid="{00000000-0005-0000-0000-00009A6F0000}"/>
    <cellStyle name="40% - Accent1 2 3 3 2 4 3" xfId="31273" xr:uid="{00000000-0005-0000-0000-00009B6F0000}"/>
    <cellStyle name="40% - Accent1 2 3 3 2 4 4" xfId="42785" xr:uid="{00000000-0005-0000-0000-00009C6F0000}"/>
    <cellStyle name="40% - Accent1 2 3 3 2 5" xfId="14894" xr:uid="{00000000-0005-0000-0000-00009D6F0000}"/>
    <cellStyle name="40% - Accent1 2 3 3 2 5 2" xfId="52232" xr:uid="{00000000-0005-0000-0000-00009E6F0000}"/>
    <cellStyle name="40% - Accent1 2 3 3 2 6" xfId="28391" xr:uid="{00000000-0005-0000-0000-00009F6F0000}"/>
    <cellStyle name="40% - Accent1 2 3 3 2 7" xfId="39071" xr:uid="{00000000-0005-0000-0000-0000A06F0000}"/>
    <cellStyle name="40% - Accent1 2 3 3 3" xfId="3082" xr:uid="{00000000-0005-0000-0000-0000A16F0000}"/>
    <cellStyle name="40% - Accent1 2 3 3 3 2" xfId="11350" xr:uid="{00000000-0005-0000-0000-0000A26F0000}"/>
    <cellStyle name="40% - Accent1 2 3 3 3 2 2" xfId="24509" xr:uid="{00000000-0005-0000-0000-0000A36F0000}"/>
    <cellStyle name="40% - Accent1 2 3 3 3 2 2 2" xfId="61847" xr:uid="{00000000-0005-0000-0000-0000A46F0000}"/>
    <cellStyle name="40% - Accent1 2 3 3 3 2 3" xfId="48688" xr:uid="{00000000-0005-0000-0000-0000A56F0000}"/>
    <cellStyle name="40% - Accent1 2 3 3 3 3" xfId="6627" xr:uid="{00000000-0005-0000-0000-0000A66F0000}"/>
    <cellStyle name="40% - Accent1 2 3 3 3 3 2" xfId="19786" xr:uid="{00000000-0005-0000-0000-0000A76F0000}"/>
    <cellStyle name="40% - Accent1 2 3 3 3 3 2 2" xfId="57124" xr:uid="{00000000-0005-0000-0000-0000A86F0000}"/>
    <cellStyle name="40% - Accent1 2 3 3 3 3 3" xfId="43965" xr:uid="{00000000-0005-0000-0000-0000A96F0000}"/>
    <cellStyle name="40% - Accent1 2 3 3 3 4" xfId="16243" xr:uid="{00000000-0005-0000-0000-0000AA6F0000}"/>
    <cellStyle name="40% - Accent1 2 3 3 3 4 2" xfId="53581" xr:uid="{00000000-0005-0000-0000-0000AB6F0000}"/>
    <cellStyle name="40% - Accent1 2 3 3 3 5" xfId="32636" xr:uid="{00000000-0005-0000-0000-0000AC6F0000}"/>
    <cellStyle name="40% - Accent1 2 3 3 3 6" xfId="40420" xr:uid="{00000000-0005-0000-0000-0000AD6F0000}"/>
    <cellStyle name="40% - Accent1 2 3 3 4" xfId="8990" xr:uid="{00000000-0005-0000-0000-0000AE6F0000}"/>
    <cellStyle name="40% - Accent1 2 3 3 4 2" xfId="22149" xr:uid="{00000000-0005-0000-0000-0000AF6F0000}"/>
    <cellStyle name="40% - Accent1 2 3 3 4 2 2" xfId="59487" xr:uid="{00000000-0005-0000-0000-0000B06F0000}"/>
    <cellStyle name="40% - Accent1 2 3 3 4 3" xfId="35348" xr:uid="{00000000-0005-0000-0000-0000B16F0000}"/>
    <cellStyle name="40% - Accent1 2 3 3 4 4" xfId="46328" xr:uid="{00000000-0005-0000-0000-0000B26F0000}"/>
    <cellStyle name="40% - Accent1 2 3 3 5" xfId="4267" xr:uid="{00000000-0005-0000-0000-0000B36F0000}"/>
    <cellStyle name="40% - Accent1 2 3 3 5 2" xfId="17426" xr:uid="{00000000-0005-0000-0000-0000B46F0000}"/>
    <cellStyle name="40% - Accent1 2 3 3 5 2 2" xfId="54764" xr:uid="{00000000-0005-0000-0000-0000B56F0000}"/>
    <cellStyle name="40% - Accent1 2 3 3 5 3" xfId="29924" xr:uid="{00000000-0005-0000-0000-0000B66F0000}"/>
    <cellStyle name="40% - Accent1 2 3 3 5 4" xfId="41605" xr:uid="{00000000-0005-0000-0000-0000B76F0000}"/>
    <cellStyle name="40% - Accent1 2 3 3 6" xfId="13714" xr:uid="{00000000-0005-0000-0000-0000B86F0000}"/>
    <cellStyle name="40% - Accent1 2 3 3 6 2" xfId="51052" xr:uid="{00000000-0005-0000-0000-0000B96F0000}"/>
    <cellStyle name="40% - Accent1 2 3 3 7" xfId="27042" xr:uid="{00000000-0005-0000-0000-0000BA6F0000}"/>
    <cellStyle name="40% - Accent1 2 3 3 8" xfId="37891" xr:uid="{00000000-0005-0000-0000-0000BB6F0000}"/>
    <cellStyle name="40% - Accent1 2 3 4" xfId="354" xr:uid="{00000000-0005-0000-0000-0000BC6F0000}"/>
    <cellStyle name="40% - Accent1 2 3 4 2" xfId="1536" xr:uid="{00000000-0005-0000-0000-0000BD6F0000}"/>
    <cellStyle name="40% - Accent1 2 3 4 2 2" xfId="7610" xr:uid="{00000000-0005-0000-0000-0000BE6F0000}"/>
    <cellStyle name="40% - Accent1 2 3 4 2 2 2" xfId="12333" xr:uid="{00000000-0005-0000-0000-0000BF6F0000}"/>
    <cellStyle name="40% - Accent1 2 3 4 2 2 2 2" xfId="25492" xr:uid="{00000000-0005-0000-0000-0000C06F0000}"/>
    <cellStyle name="40% - Accent1 2 3 4 2 2 2 2 2" xfId="62830" xr:uid="{00000000-0005-0000-0000-0000C16F0000}"/>
    <cellStyle name="40% - Accent1 2 3 4 2 2 2 3" xfId="49671" xr:uid="{00000000-0005-0000-0000-0000C26F0000}"/>
    <cellStyle name="40% - Accent1 2 3 4 2 2 3" xfId="20769" xr:uid="{00000000-0005-0000-0000-0000C36F0000}"/>
    <cellStyle name="40% - Accent1 2 3 4 2 2 3 2" xfId="58107" xr:uid="{00000000-0005-0000-0000-0000C46F0000}"/>
    <cellStyle name="40% - Accent1 2 3 4 2 2 4" xfId="33788" xr:uid="{00000000-0005-0000-0000-0000C56F0000}"/>
    <cellStyle name="40% - Accent1 2 3 4 2 2 5" xfId="44948" xr:uid="{00000000-0005-0000-0000-0000C66F0000}"/>
    <cellStyle name="40% - Accent1 2 3 4 2 3" xfId="9973" xr:uid="{00000000-0005-0000-0000-0000C76F0000}"/>
    <cellStyle name="40% - Accent1 2 3 4 2 3 2" xfId="23132" xr:uid="{00000000-0005-0000-0000-0000C86F0000}"/>
    <cellStyle name="40% - Accent1 2 3 4 2 3 2 2" xfId="60470" xr:uid="{00000000-0005-0000-0000-0000C96F0000}"/>
    <cellStyle name="40% - Accent1 2 3 4 2 3 3" xfId="36500" xr:uid="{00000000-0005-0000-0000-0000CA6F0000}"/>
    <cellStyle name="40% - Accent1 2 3 4 2 3 4" xfId="47311" xr:uid="{00000000-0005-0000-0000-0000CB6F0000}"/>
    <cellStyle name="40% - Accent1 2 3 4 2 4" xfId="5250" xr:uid="{00000000-0005-0000-0000-0000CC6F0000}"/>
    <cellStyle name="40% - Accent1 2 3 4 2 4 2" xfId="18409" xr:uid="{00000000-0005-0000-0000-0000CD6F0000}"/>
    <cellStyle name="40% - Accent1 2 3 4 2 4 2 2" xfId="55747" xr:uid="{00000000-0005-0000-0000-0000CE6F0000}"/>
    <cellStyle name="40% - Accent1 2 3 4 2 4 3" xfId="31076" xr:uid="{00000000-0005-0000-0000-0000CF6F0000}"/>
    <cellStyle name="40% - Accent1 2 3 4 2 4 4" xfId="42588" xr:uid="{00000000-0005-0000-0000-0000D06F0000}"/>
    <cellStyle name="40% - Accent1 2 3 4 2 5" xfId="14697" xr:uid="{00000000-0005-0000-0000-0000D16F0000}"/>
    <cellStyle name="40% - Accent1 2 3 4 2 5 2" xfId="52035" xr:uid="{00000000-0005-0000-0000-0000D26F0000}"/>
    <cellStyle name="40% - Accent1 2 3 4 2 6" xfId="28194" xr:uid="{00000000-0005-0000-0000-0000D36F0000}"/>
    <cellStyle name="40% - Accent1 2 3 4 2 7" xfId="38874" xr:uid="{00000000-0005-0000-0000-0000D46F0000}"/>
    <cellStyle name="40% - Accent1 2 3 4 3" xfId="2885" xr:uid="{00000000-0005-0000-0000-0000D56F0000}"/>
    <cellStyle name="40% - Accent1 2 3 4 3 2" xfId="11153" xr:uid="{00000000-0005-0000-0000-0000D66F0000}"/>
    <cellStyle name="40% - Accent1 2 3 4 3 2 2" xfId="24312" xr:uid="{00000000-0005-0000-0000-0000D76F0000}"/>
    <cellStyle name="40% - Accent1 2 3 4 3 2 2 2" xfId="61650" xr:uid="{00000000-0005-0000-0000-0000D86F0000}"/>
    <cellStyle name="40% - Accent1 2 3 4 3 2 3" xfId="48491" xr:uid="{00000000-0005-0000-0000-0000D96F0000}"/>
    <cellStyle name="40% - Accent1 2 3 4 3 3" xfId="6430" xr:uid="{00000000-0005-0000-0000-0000DA6F0000}"/>
    <cellStyle name="40% - Accent1 2 3 4 3 3 2" xfId="19589" xr:uid="{00000000-0005-0000-0000-0000DB6F0000}"/>
    <cellStyle name="40% - Accent1 2 3 4 3 3 2 2" xfId="56927" xr:uid="{00000000-0005-0000-0000-0000DC6F0000}"/>
    <cellStyle name="40% - Accent1 2 3 4 3 3 3" xfId="43768" xr:uid="{00000000-0005-0000-0000-0000DD6F0000}"/>
    <cellStyle name="40% - Accent1 2 3 4 3 4" xfId="16046" xr:uid="{00000000-0005-0000-0000-0000DE6F0000}"/>
    <cellStyle name="40% - Accent1 2 3 4 3 4 2" xfId="53384" xr:uid="{00000000-0005-0000-0000-0000DF6F0000}"/>
    <cellStyle name="40% - Accent1 2 3 4 3 5" xfId="32439" xr:uid="{00000000-0005-0000-0000-0000E06F0000}"/>
    <cellStyle name="40% - Accent1 2 3 4 3 6" xfId="40223" xr:uid="{00000000-0005-0000-0000-0000E16F0000}"/>
    <cellStyle name="40% - Accent1 2 3 4 4" xfId="8793" xr:uid="{00000000-0005-0000-0000-0000E26F0000}"/>
    <cellStyle name="40% - Accent1 2 3 4 4 2" xfId="21952" xr:uid="{00000000-0005-0000-0000-0000E36F0000}"/>
    <cellStyle name="40% - Accent1 2 3 4 4 2 2" xfId="59290" xr:uid="{00000000-0005-0000-0000-0000E46F0000}"/>
    <cellStyle name="40% - Accent1 2 3 4 4 3" xfId="35151" xr:uid="{00000000-0005-0000-0000-0000E56F0000}"/>
    <cellStyle name="40% - Accent1 2 3 4 4 4" xfId="46131" xr:uid="{00000000-0005-0000-0000-0000E66F0000}"/>
    <cellStyle name="40% - Accent1 2 3 4 5" xfId="4070" xr:uid="{00000000-0005-0000-0000-0000E76F0000}"/>
    <cellStyle name="40% - Accent1 2 3 4 5 2" xfId="17229" xr:uid="{00000000-0005-0000-0000-0000E86F0000}"/>
    <cellStyle name="40% - Accent1 2 3 4 5 2 2" xfId="54567" xr:uid="{00000000-0005-0000-0000-0000E96F0000}"/>
    <cellStyle name="40% - Accent1 2 3 4 5 3" xfId="29727" xr:uid="{00000000-0005-0000-0000-0000EA6F0000}"/>
    <cellStyle name="40% - Accent1 2 3 4 5 4" xfId="41408" xr:uid="{00000000-0005-0000-0000-0000EB6F0000}"/>
    <cellStyle name="40% - Accent1 2 3 4 6" xfId="13517" xr:uid="{00000000-0005-0000-0000-0000EC6F0000}"/>
    <cellStyle name="40% - Accent1 2 3 4 6 2" xfId="50855" xr:uid="{00000000-0005-0000-0000-0000ED6F0000}"/>
    <cellStyle name="40% - Accent1 2 3 4 7" xfId="26845" xr:uid="{00000000-0005-0000-0000-0000EE6F0000}"/>
    <cellStyle name="40% - Accent1 2 3 4 8" xfId="37694" xr:uid="{00000000-0005-0000-0000-0000EF6F0000}"/>
    <cellStyle name="40% - Accent1 2 3 5" xfId="775" xr:uid="{00000000-0005-0000-0000-0000F06F0000}"/>
    <cellStyle name="40% - Accent1 2 3 5 2" xfId="1957" xr:uid="{00000000-0005-0000-0000-0000F16F0000}"/>
    <cellStyle name="40% - Accent1 2 3 5 2 2" xfId="8031" xr:uid="{00000000-0005-0000-0000-0000F26F0000}"/>
    <cellStyle name="40% - Accent1 2 3 5 2 2 2" xfId="12754" xr:uid="{00000000-0005-0000-0000-0000F36F0000}"/>
    <cellStyle name="40% - Accent1 2 3 5 2 2 2 2" xfId="25913" xr:uid="{00000000-0005-0000-0000-0000F46F0000}"/>
    <cellStyle name="40% - Accent1 2 3 5 2 2 2 2 2" xfId="63251" xr:uid="{00000000-0005-0000-0000-0000F56F0000}"/>
    <cellStyle name="40% - Accent1 2 3 5 2 2 2 3" xfId="50092" xr:uid="{00000000-0005-0000-0000-0000F66F0000}"/>
    <cellStyle name="40% - Accent1 2 3 5 2 2 3" xfId="21190" xr:uid="{00000000-0005-0000-0000-0000F76F0000}"/>
    <cellStyle name="40% - Accent1 2 3 5 2 2 3 2" xfId="58528" xr:uid="{00000000-0005-0000-0000-0000F86F0000}"/>
    <cellStyle name="40% - Accent1 2 3 5 2 2 4" xfId="34209" xr:uid="{00000000-0005-0000-0000-0000F96F0000}"/>
    <cellStyle name="40% - Accent1 2 3 5 2 2 5" xfId="45369" xr:uid="{00000000-0005-0000-0000-0000FA6F0000}"/>
    <cellStyle name="40% - Accent1 2 3 5 2 3" xfId="10394" xr:uid="{00000000-0005-0000-0000-0000FB6F0000}"/>
    <cellStyle name="40% - Accent1 2 3 5 2 3 2" xfId="23553" xr:uid="{00000000-0005-0000-0000-0000FC6F0000}"/>
    <cellStyle name="40% - Accent1 2 3 5 2 3 2 2" xfId="60891" xr:uid="{00000000-0005-0000-0000-0000FD6F0000}"/>
    <cellStyle name="40% - Accent1 2 3 5 2 3 3" xfId="36921" xr:uid="{00000000-0005-0000-0000-0000FE6F0000}"/>
    <cellStyle name="40% - Accent1 2 3 5 2 3 4" xfId="47732" xr:uid="{00000000-0005-0000-0000-0000FF6F0000}"/>
    <cellStyle name="40% - Accent1 2 3 5 2 4" xfId="5671" xr:uid="{00000000-0005-0000-0000-000000700000}"/>
    <cellStyle name="40% - Accent1 2 3 5 2 4 2" xfId="18830" xr:uid="{00000000-0005-0000-0000-000001700000}"/>
    <cellStyle name="40% - Accent1 2 3 5 2 4 2 2" xfId="56168" xr:uid="{00000000-0005-0000-0000-000002700000}"/>
    <cellStyle name="40% - Accent1 2 3 5 2 4 3" xfId="31497" xr:uid="{00000000-0005-0000-0000-000003700000}"/>
    <cellStyle name="40% - Accent1 2 3 5 2 4 4" xfId="43009" xr:uid="{00000000-0005-0000-0000-000004700000}"/>
    <cellStyle name="40% - Accent1 2 3 5 2 5" xfId="15118" xr:uid="{00000000-0005-0000-0000-000005700000}"/>
    <cellStyle name="40% - Accent1 2 3 5 2 5 2" xfId="52456" xr:uid="{00000000-0005-0000-0000-000006700000}"/>
    <cellStyle name="40% - Accent1 2 3 5 2 6" xfId="28615" xr:uid="{00000000-0005-0000-0000-000007700000}"/>
    <cellStyle name="40% - Accent1 2 3 5 2 7" xfId="39295" xr:uid="{00000000-0005-0000-0000-000008700000}"/>
    <cellStyle name="40% - Accent1 2 3 5 3" xfId="3306" xr:uid="{00000000-0005-0000-0000-000009700000}"/>
    <cellStyle name="40% - Accent1 2 3 5 3 2" xfId="11574" xr:uid="{00000000-0005-0000-0000-00000A700000}"/>
    <cellStyle name="40% - Accent1 2 3 5 3 2 2" xfId="24733" xr:uid="{00000000-0005-0000-0000-00000B700000}"/>
    <cellStyle name="40% - Accent1 2 3 5 3 2 2 2" xfId="62071" xr:uid="{00000000-0005-0000-0000-00000C700000}"/>
    <cellStyle name="40% - Accent1 2 3 5 3 2 3" xfId="48912" xr:uid="{00000000-0005-0000-0000-00000D700000}"/>
    <cellStyle name="40% - Accent1 2 3 5 3 3" xfId="6851" xr:uid="{00000000-0005-0000-0000-00000E700000}"/>
    <cellStyle name="40% - Accent1 2 3 5 3 3 2" xfId="20010" xr:uid="{00000000-0005-0000-0000-00000F700000}"/>
    <cellStyle name="40% - Accent1 2 3 5 3 3 2 2" xfId="57348" xr:uid="{00000000-0005-0000-0000-000010700000}"/>
    <cellStyle name="40% - Accent1 2 3 5 3 3 3" xfId="44189" xr:uid="{00000000-0005-0000-0000-000011700000}"/>
    <cellStyle name="40% - Accent1 2 3 5 3 4" xfId="16467" xr:uid="{00000000-0005-0000-0000-000012700000}"/>
    <cellStyle name="40% - Accent1 2 3 5 3 4 2" xfId="53805" xr:uid="{00000000-0005-0000-0000-000013700000}"/>
    <cellStyle name="40% - Accent1 2 3 5 3 5" xfId="32860" xr:uid="{00000000-0005-0000-0000-000014700000}"/>
    <cellStyle name="40% - Accent1 2 3 5 3 6" xfId="40644" xr:uid="{00000000-0005-0000-0000-000015700000}"/>
    <cellStyle name="40% - Accent1 2 3 5 4" xfId="9214" xr:uid="{00000000-0005-0000-0000-000016700000}"/>
    <cellStyle name="40% - Accent1 2 3 5 4 2" xfId="22373" xr:uid="{00000000-0005-0000-0000-000017700000}"/>
    <cellStyle name="40% - Accent1 2 3 5 4 2 2" xfId="59711" xr:uid="{00000000-0005-0000-0000-000018700000}"/>
    <cellStyle name="40% - Accent1 2 3 5 4 3" xfId="35572" xr:uid="{00000000-0005-0000-0000-000019700000}"/>
    <cellStyle name="40% - Accent1 2 3 5 4 4" xfId="46552" xr:uid="{00000000-0005-0000-0000-00001A700000}"/>
    <cellStyle name="40% - Accent1 2 3 5 5" xfId="4491" xr:uid="{00000000-0005-0000-0000-00001B700000}"/>
    <cellStyle name="40% - Accent1 2 3 5 5 2" xfId="17650" xr:uid="{00000000-0005-0000-0000-00001C700000}"/>
    <cellStyle name="40% - Accent1 2 3 5 5 2 2" xfId="54988" xr:uid="{00000000-0005-0000-0000-00001D700000}"/>
    <cellStyle name="40% - Accent1 2 3 5 5 3" xfId="30148" xr:uid="{00000000-0005-0000-0000-00001E700000}"/>
    <cellStyle name="40% - Accent1 2 3 5 5 4" xfId="41829" xr:uid="{00000000-0005-0000-0000-00001F700000}"/>
    <cellStyle name="40% - Accent1 2 3 5 6" xfId="13938" xr:uid="{00000000-0005-0000-0000-000020700000}"/>
    <cellStyle name="40% - Accent1 2 3 5 6 2" xfId="51276" xr:uid="{00000000-0005-0000-0000-000021700000}"/>
    <cellStyle name="40% - Accent1 2 3 5 7" xfId="27266" xr:uid="{00000000-0005-0000-0000-000022700000}"/>
    <cellStyle name="40% - Accent1 2 3 5 8" xfId="38115" xr:uid="{00000000-0005-0000-0000-000023700000}"/>
    <cellStyle name="40% - Accent1 2 3 6" xfId="944" xr:uid="{00000000-0005-0000-0000-000024700000}"/>
    <cellStyle name="40% - Accent1 2 3 6 2" xfId="2126" xr:uid="{00000000-0005-0000-0000-000025700000}"/>
    <cellStyle name="40% - Accent1 2 3 6 2 2" xfId="8200" xr:uid="{00000000-0005-0000-0000-000026700000}"/>
    <cellStyle name="40% - Accent1 2 3 6 2 2 2" xfId="12923" xr:uid="{00000000-0005-0000-0000-000027700000}"/>
    <cellStyle name="40% - Accent1 2 3 6 2 2 2 2" xfId="26082" xr:uid="{00000000-0005-0000-0000-000028700000}"/>
    <cellStyle name="40% - Accent1 2 3 6 2 2 2 2 2" xfId="63420" xr:uid="{00000000-0005-0000-0000-000029700000}"/>
    <cellStyle name="40% - Accent1 2 3 6 2 2 2 3" xfId="50261" xr:uid="{00000000-0005-0000-0000-00002A700000}"/>
    <cellStyle name="40% - Accent1 2 3 6 2 2 3" xfId="21359" xr:uid="{00000000-0005-0000-0000-00002B700000}"/>
    <cellStyle name="40% - Accent1 2 3 6 2 2 3 2" xfId="58697" xr:uid="{00000000-0005-0000-0000-00002C700000}"/>
    <cellStyle name="40% - Accent1 2 3 6 2 2 4" xfId="34378" xr:uid="{00000000-0005-0000-0000-00002D700000}"/>
    <cellStyle name="40% - Accent1 2 3 6 2 2 5" xfId="45538" xr:uid="{00000000-0005-0000-0000-00002E700000}"/>
    <cellStyle name="40% - Accent1 2 3 6 2 3" xfId="10563" xr:uid="{00000000-0005-0000-0000-00002F700000}"/>
    <cellStyle name="40% - Accent1 2 3 6 2 3 2" xfId="23722" xr:uid="{00000000-0005-0000-0000-000030700000}"/>
    <cellStyle name="40% - Accent1 2 3 6 2 3 2 2" xfId="61060" xr:uid="{00000000-0005-0000-0000-000031700000}"/>
    <cellStyle name="40% - Accent1 2 3 6 2 3 3" xfId="37090" xr:uid="{00000000-0005-0000-0000-000032700000}"/>
    <cellStyle name="40% - Accent1 2 3 6 2 3 4" xfId="47901" xr:uid="{00000000-0005-0000-0000-000033700000}"/>
    <cellStyle name="40% - Accent1 2 3 6 2 4" xfId="5840" xr:uid="{00000000-0005-0000-0000-000034700000}"/>
    <cellStyle name="40% - Accent1 2 3 6 2 4 2" xfId="18999" xr:uid="{00000000-0005-0000-0000-000035700000}"/>
    <cellStyle name="40% - Accent1 2 3 6 2 4 2 2" xfId="56337" xr:uid="{00000000-0005-0000-0000-000036700000}"/>
    <cellStyle name="40% - Accent1 2 3 6 2 4 3" xfId="31666" xr:uid="{00000000-0005-0000-0000-000037700000}"/>
    <cellStyle name="40% - Accent1 2 3 6 2 4 4" xfId="43178" xr:uid="{00000000-0005-0000-0000-000038700000}"/>
    <cellStyle name="40% - Accent1 2 3 6 2 5" xfId="15287" xr:uid="{00000000-0005-0000-0000-000039700000}"/>
    <cellStyle name="40% - Accent1 2 3 6 2 5 2" xfId="52625" xr:uid="{00000000-0005-0000-0000-00003A700000}"/>
    <cellStyle name="40% - Accent1 2 3 6 2 6" xfId="28784" xr:uid="{00000000-0005-0000-0000-00003B700000}"/>
    <cellStyle name="40% - Accent1 2 3 6 2 7" xfId="39464" xr:uid="{00000000-0005-0000-0000-00003C700000}"/>
    <cellStyle name="40% - Accent1 2 3 6 3" xfId="3475" xr:uid="{00000000-0005-0000-0000-00003D700000}"/>
    <cellStyle name="40% - Accent1 2 3 6 3 2" xfId="11743" xr:uid="{00000000-0005-0000-0000-00003E700000}"/>
    <cellStyle name="40% - Accent1 2 3 6 3 2 2" xfId="24902" xr:uid="{00000000-0005-0000-0000-00003F700000}"/>
    <cellStyle name="40% - Accent1 2 3 6 3 2 2 2" xfId="62240" xr:uid="{00000000-0005-0000-0000-000040700000}"/>
    <cellStyle name="40% - Accent1 2 3 6 3 2 3" xfId="49081" xr:uid="{00000000-0005-0000-0000-000041700000}"/>
    <cellStyle name="40% - Accent1 2 3 6 3 3" xfId="7020" xr:uid="{00000000-0005-0000-0000-000042700000}"/>
    <cellStyle name="40% - Accent1 2 3 6 3 3 2" xfId="20179" xr:uid="{00000000-0005-0000-0000-000043700000}"/>
    <cellStyle name="40% - Accent1 2 3 6 3 3 2 2" xfId="57517" xr:uid="{00000000-0005-0000-0000-000044700000}"/>
    <cellStyle name="40% - Accent1 2 3 6 3 3 3" xfId="44358" xr:uid="{00000000-0005-0000-0000-000045700000}"/>
    <cellStyle name="40% - Accent1 2 3 6 3 4" xfId="16636" xr:uid="{00000000-0005-0000-0000-000046700000}"/>
    <cellStyle name="40% - Accent1 2 3 6 3 4 2" xfId="53974" xr:uid="{00000000-0005-0000-0000-000047700000}"/>
    <cellStyle name="40% - Accent1 2 3 6 3 5" xfId="33029" xr:uid="{00000000-0005-0000-0000-000048700000}"/>
    <cellStyle name="40% - Accent1 2 3 6 3 6" xfId="40813" xr:uid="{00000000-0005-0000-0000-000049700000}"/>
    <cellStyle name="40% - Accent1 2 3 6 4" xfId="9383" xr:uid="{00000000-0005-0000-0000-00004A700000}"/>
    <cellStyle name="40% - Accent1 2 3 6 4 2" xfId="22542" xr:uid="{00000000-0005-0000-0000-00004B700000}"/>
    <cellStyle name="40% - Accent1 2 3 6 4 2 2" xfId="59880" xr:uid="{00000000-0005-0000-0000-00004C700000}"/>
    <cellStyle name="40% - Accent1 2 3 6 4 3" xfId="35741" xr:uid="{00000000-0005-0000-0000-00004D700000}"/>
    <cellStyle name="40% - Accent1 2 3 6 4 4" xfId="46721" xr:uid="{00000000-0005-0000-0000-00004E700000}"/>
    <cellStyle name="40% - Accent1 2 3 6 5" xfId="4660" xr:uid="{00000000-0005-0000-0000-00004F700000}"/>
    <cellStyle name="40% - Accent1 2 3 6 5 2" xfId="17819" xr:uid="{00000000-0005-0000-0000-000050700000}"/>
    <cellStyle name="40% - Accent1 2 3 6 5 2 2" xfId="55157" xr:uid="{00000000-0005-0000-0000-000051700000}"/>
    <cellStyle name="40% - Accent1 2 3 6 5 3" xfId="30317" xr:uid="{00000000-0005-0000-0000-000052700000}"/>
    <cellStyle name="40% - Accent1 2 3 6 5 4" xfId="41998" xr:uid="{00000000-0005-0000-0000-000053700000}"/>
    <cellStyle name="40% - Accent1 2 3 6 6" xfId="14107" xr:uid="{00000000-0005-0000-0000-000054700000}"/>
    <cellStyle name="40% - Accent1 2 3 6 6 2" xfId="51445" xr:uid="{00000000-0005-0000-0000-000055700000}"/>
    <cellStyle name="40% - Accent1 2 3 6 7" xfId="27435" xr:uid="{00000000-0005-0000-0000-000056700000}"/>
    <cellStyle name="40% - Accent1 2 3 6 8" xfId="38284" xr:uid="{00000000-0005-0000-0000-000057700000}"/>
    <cellStyle name="40% - Accent1 2 3 7" xfId="1115" xr:uid="{00000000-0005-0000-0000-000058700000}"/>
    <cellStyle name="40% - Accent1 2 3 7 2" xfId="2295" xr:uid="{00000000-0005-0000-0000-000059700000}"/>
    <cellStyle name="40% - Accent1 2 3 7 2 2" xfId="8369" xr:uid="{00000000-0005-0000-0000-00005A700000}"/>
    <cellStyle name="40% - Accent1 2 3 7 2 2 2" xfId="13092" xr:uid="{00000000-0005-0000-0000-00005B700000}"/>
    <cellStyle name="40% - Accent1 2 3 7 2 2 2 2" xfId="26251" xr:uid="{00000000-0005-0000-0000-00005C700000}"/>
    <cellStyle name="40% - Accent1 2 3 7 2 2 2 2 2" xfId="63589" xr:uid="{00000000-0005-0000-0000-00005D700000}"/>
    <cellStyle name="40% - Accent1 2 3 7 2 2 2 3" xfId="50430" xr:uid="{00000000-0005-0000-0000-00005E700000}"/>
    <cellStyle name="40% - Accent1 2 3 7 2 2 3" xfId="21528" xr:uid="{00000000-0005-0000-0000-00005F700000}"/>
    <cellStyle name="40% - Accent1 2 3 7 2 2 3 2" xfId="58866" xr:uid="{00000000-0005-0000-0000-000060700000}"/>
    <cellStyle name="40% - Accent1 2 3 7 2 2 4" xfId="34547" xr:uid="{00000000-0005-0000-0000-000061700000}"/>
    <cellStyle name="40% - Accent1 2 3 7 2 2 5" xfId="45707" xr:uid="{00000000-0005-0000-0000-000062700000}"/>
    <cellStyle name="40% - Accent1 2 3 7 2 3" xfId="10732" xr:uid="{00000000-0005-0000-0000-000063700000}"/>
    <cellStyle name="40% - Accent1 2 3 7 2 3 2" xfId="23891" xr:uid="{00000000-0005-0000-0000-000064700000}"/>
    <cellStyle name="40% - Accent1 2 3 7 2 3 2 2" xfId="61229" xr:uid="{00000000-0005-0000-0000-000065700000}"/>
    <cellStyle name="40% - Accent1 2 3 7 2 3 3" xfId="37259" xr:uid="{00000000-0005-0000-0000-000066700000}"/>
    <cellStyle name="40% - Accent1 2 3 7 2 3 4" xfId="48070" xr:uid="{00000000-0005-0000-0000-000067700000}"/>
    <cellStyle name="40% - Accent1 2 3 7 2 4" xfId="6009" xr:uid="{00000000-0005-0000-0000-000068700000}"/>
    <cellStyle name="40% - Accent1 2 3 7 2 4 2" xfId="19168" xr:uid="{00000000-0005-0000-0000-000069700000}"/>
    <cellStyle name="40% - Accent1 2 3 7 2 4 2 2" xfId="56506" xr:uid="{00000000-0005-0000-0000-00006A700000}"/>
    <cellStyle name="40% - Accent1 2 3 7 2 4 3" xfId="31835" xr:uid="{00000000-0005-0000-0000-00006B700000}"/>
    <cellStyle name="40% - Accent1 2 3 7 2 4 4" xfId="43347" xr:uid="{00000000-0005-0000-0000-00006C700000}"/>
    <cellStyle name="40% - Accent1 2 3 7 2 5" xfId="15456" xr:uid="{00000000-0005-0000-0000-00006D700000}"/>
    <cellStyle name="40% - Accent1 2 3 7 2 5 2" xfId="52794" xr:uid="{00000000-0005-0000-0000-00006E700000}"/>
    <cellStyle name="40% - Accent1 2 3 7 2 6" xfId="28953" xr:uid="{00000000-0005-0000-0000-00006F700000}"/>
    <cellStyle name="40% - Accent1 2 3 7 2 7" xfId="39633" xr:uid="{00000000-0005-0000-0000-000070700000}"/>
    <cellStyle name="40% - Accent1 2 3 7 3" xfId="3644" xr:uid="{00000000-0005-0000-0000-000071700000}"/>
    <cellStyle name="40% - Accent1 2 3 7 3 2" xfId="11912" xr:uid="{00000000-0005-0000-0000-000072700000}"/>
    <cellStyle name="40% - Accent1 2 3 7 3 2 2" xfId="25071" xr:uid="{00000000-0005-0000-0000-000073700000}"/>
    <cellStyle name="40% - Accent1 2 3 7 3 2 2 2" xfId="62409" xr:uid="{00000000-0005-0000-0000-000074700000}"/>
    <cellStyle name="40% - Accent1 2 3 7 3 2 3" xfId="49250" xr:uid="{00000000-0005-0000-0000-000075700000}"/>
    <cellStyle name="40% - Accent1 2 3 7 3 3" xfId="7189" xr:uid="{00000000-0005-0000-0000-000076700000}"/>
    <cellStyle name="40% - Accent1 2 3 7 3 3 2" xfId="20348" xr:uid="{00000000-0005-0000-0000-000077700000}"/>
    <cellStyle name="40% - Accent1 2 3 7 3 3 2 2" xfId="57686" xr:uid="{00000000-0005-0000-0000-000078700000}"/>
    <cellStyle name="40% - Accent1 2 3 7 3 3 3" xfId="44527" xr:uid="{00000000-0005-0000-0000-000079700000}"/>
    <cellStyle name="40% - Accent1 2 3 7 3 4" xfId="16805" xr:uid="{00000000-0005-0000-0000-00007A700000}"/>
    <cellStyle name="40% - Accent1 2 3 7 3 4 2" xfId="54143" xr:uid="{00000000-0005-0000-0000-00007B700000}"/>
    <cellStyle name="40% - Accent1 2 3 7 3 5" xfId="33198" xr:uid="{00000000-0005-0000-0000-00007C700000}"/>
    <cellStyle name="40% - Accent1 2 3 7 3 6" xfId="40982" xr:uid="{00000000-0005-0000-0000-00007D700000}"/>
    <cellStyle name="40% - Accent1 2 3 7 4" xfId="9552" xr:uid="{00000000-0005-0000-0000-00007E700000}"/>
    <cellStyle name="40% - Accent1 2 3 7 4 2" xfId="22711" xr:uid="{00000000-0005-0000-0000-00007F700000}"/>
    <cellStyle name="40% - Accent1 2 3 7 4 2 2" xfId="60049" xr:uid="{00000000-0005-0000-0000-000080700000}"/>
    <cellStyle name="40% - Accent1 2 3 7 4 3" xfId="35910" xr:uid="{00000000-0005-0000-0000-000081700000}"/>
    <cellStyle name="40% - Accent1 2 3 7 4 4" xfId="46890" xr:uid="{00000000-0005-0000-0000-000082700000}"/>
    <cellStyle name="40% - Accent1 2 3 7 5" xfId="4829" xr:uid="{00000000-0005-0000-0000-000083700000}"/>
    <cellStyle name="40% - Accent1 2 3 7 5 2" xfId="17988" xr:uid="{00000000-0005-0000-0000-000084700000}"/>
    <cellStyle name="40% - Accent1 2 3 7 5 2 2" xfId="55326" xr:uid="{00000000-0005-0000-0000-000085700000}"/>
    <cellStyle name="40% - Accent1 2 3 7 5 3" xfId="30486" xr:uid="{00000000-0005-0000-0000-000086700000}"/>
    <cellStyle name="40% - Accent1 2 3 7 5 4" xfId="42167" xr:uid="{00000000-0005-0000-0000-000087700000}"/>
    <cellStyle name="40% - Accent1 2 3 7 6" xfId="14276" xr:uid="{00000000-0005-0000-0000-000088700000}"/>
    <cellStyle name="40% - Accent1 2 3 7 6 2" xfId="51614" xr:uid="{00000000-0005-0000-0000-000089700000}"/>
    <cellStyle name="40% - Accent1 2 3 7 7" xfId="27604" xr:uid="{00000000-0005-0000-0000-00008A700000}"/>
    <cellStyle name="40% - Accent1 2 3 7 8" xfId="38453" xr:uid="{00000000-0005-0000-0000-00008B700000}"/>
    <cellStyle name="40% - Accent1 2 3 8" xfId="1312" xr:uid="{00000000-0005-0000-0000-00008C700000}"/>
    <cellStyle name="40% - Accent1 2 3 8 2" xfId="2661" xr:uid="{00000000-0005-0000-0000-00008D700000}"/>
    <cellStyle name="40% - Accent1 2 3 8 2 2" xfId="12109" xr:uid="{00000000-0005-0000-0000-00008E700000}"/>
    <cellStyle name="40% - Accent1 2 3 8 2 2 2" xfId="25268" xr:uid="{00000000-0005-0000-0000-00008F700000}"/>
    <cellStyle name="40% - Accent1 2 3 8 2 2 2 2" xfId="62606" xr:uid="{00000000-0005-0000-0000-000090700000}"/>
    <cellStyle name="40% - Accent1 2 3 8 2 2 3" xfId="33564" xr:uid="{00000000-0005-0000-0000-000091700000}"/>
    <cellStyle name="40% - Accent1 2 3 8 2 2 4" xfId="49447" xr:uid="{00000000-0005-0000-0000-000092700000}"/>
    <cellStyle name="40% - Accent1 2 3 8 2 3" xfId="7386" xr:uid="{00000000-0005-0000-0000-000093700000}"/>
    <cellStyle name="40% - Accent1 2 3 8 2 3 2" xfId="20545" xr:uid="{00000000-0005-0000-0000-000094700000}"/>
    <cellStyle name="40% - Accent1 2 3 8 2 3 2 2" xfId="57883" xr:uid="{00000000-0005-0000-0000-000095700000}"/>
    <cellStyle name="40% - Accent1 2 3 8 2 3 3" xfId="36276" xr:uid="{00000000-0005-0000-0000-000096700000}"/>
    <cellStyle name="40% - Accent1 2 3 8 2 3 4" xfId="44724" xr:uid="{00000000-0005-0000-0000-000097700000}"/>
    <cellStyle name="40% - Accent1 2 3 8 2 4" xfId="15822" xr:uid="{00000000-0005-0000-0000-000098700000}"/>
    <cellStyle name="40% - Accent1 2 3 8 2 4 2" xfId="30852" xr:uid="{00000000-0005-0000-0000-000099700000}"/>
    <cellStyle name="40% - Accent1 2 3 8 2 4 3" xfId="53160" xr:uid="{00000000-0005-0000-0000-00009A700000}"/>
    <cellStyle name="40% - Accent1 2 3 8 2 5" xfId="27970" xr:uid="{00000000-0005-0000-0000-00009B700000}"/>
    <cellStyle name="40% - Accent1 2 3 8 2 6" xfId="39999" xr:uid="{00000000-0005-0000-0000-00009C700000}"/>
    <cellStyle name="40% - Accent1 2 3 8 3" xfId="9749" xr:uid="{00000000-0005-0000-0000-00009D700000}"/>
    <cellStyle name="40% - Accent1 2 3 8 3 2" xfId="22908" xr:uid="{00000000-0005-0000-0000-00009E700000}"/>
    <cellStyle name="40% - Accent1 2 3 8 3 2 2" xfId="60246" xr:uid="{00000000-0005-0000-0000-00009F700000}"/>
    <cellStyle name="40% - Accent1 2 3 8 3 3" xfId="32215" xr:uid="{00000000-0005-0000-0000-0000A0700000}"/>
    <cellStyle name="40% - Accent1 2 3 8 3 4" xfId="47087" xr:uid="{00000000-0005-0000-0000-0000A1700000}"/>
    <cellStyle name="40% - Accent1 2 3 8 4" xfId="5026" xr:uid="{00000000-0005-0000-0000-0000A2700000}"/>
    <cellStyle name="40% - Accent1 2 3 8 4 2" xfId="18185" xr:uid="{00000000-0005-0000-0000-0000A3700000}"/>
    <cellStyle name="40% - Accent1 2 3 8 4 2 2" xfId="55523" xr:uid="{00000000-0005-0000-0000-0000A4700000}"/>
    <cellStyle name="40% - Accent1 2 3 8 4 3" xfId="34927" xr:uid="{00000000-0005-0000-0000-0000A5700000}"/>
    <cellStyle name="40% - Accent1 2 3 8 4 4" xfId="42364" xr:uid="{00000000-0005-0000-0000-0000A6700000}"/>
    <cellStyle name="40% - Accent1 2 3 8 5" xfId="14473" xr:uid="{00000000-0005-0000-0000-0000A7700000}"/>
    <cellStyle name="40% - Accent1 2 3 8 5 2" xfId="29503" xr:uid="{00000000-0005-0000-0000-0000A8700000}"/>
    <cellStyle name="40% - Accent1 2 3 8 5 3" xfId="51811" xr:uid="{00000000-0005-0000-0000-0000A9700000}"/>
    <cellStyle name="40% - Accent1 2 3 8 6" xfId="26621" xr:uid="{00000000-0005-0000-0000-0000AA700000}"/>
    <cellStyle name="40% - Accent1 2 3 8 7" xfId="38650" xr:uid="{00000000-0005-0000-0000-0000AB700000}"/>
    <cellStyle name="40% - Accent1 2 3 9" xfId="2464" xr:uid="{00000000-0005-0000-0000-0000AC700000}"/>
    <cellStyle name="40% - Accent1 2 3 9 2" xfId="10929" xr:uid="{00000000-0005-0000-0000-0000AD700000}"/>
    <cellStyle name="40% - Accent1 2 3 9 2 2" xfId="24088" xr:uid="{00000000-0005-0000-0000-0000AE700000}"/>
    <cellStyle name="40% - Accent1 2 3 9 2 2 2" xfId="61426" xr:uid="{00000000-0005-0000-0000-0000AF700000}"/>
    <cellStyle name="40% - Accent1 2 3 9 2 3" xfId="33367" xr:uid="{00000000-0005-0000-0000-0000B0700000}"/>
    <cellStyle name="40% - Accent1 2 3 9 2 4" xfId="48267" xr:uid="{00000000-0005-0000-0000-0000B1700000}"/>
    <cellStyle name="40% - Accent1 2 3 9 3" xfId="6206" xr:uid="{00000000-0005-0000-0000-0000B2700000}"/>
    <cellStyle name="40% - Accent1 2 3 9 3 2" xfId="19365" xr:uid="{00000000-0005-0000-0000-0000B3700000}"/>
    <cellStyle name="40% - Accent1 2 3 9 3 2 2" xfId="56703" xr:uid="{00000000-0005-0000-0000-0000B4700000}"/>
    <cellStyle name="40% - Accent1 2 3 9 3 3" xfId="36079" xr:uid="{00000000-0005-0000-0000-0000B5700000}"/>
    <cellStyle name="40% - Accent1 2 3 9 3 4" xfId="43544" xr:uid="{00000000-0005-0000-0000-0000B6700000}"/>
    <cellStyle name="40% - Accent1 2 3 9 4" xfId="15625" xr:uid="{00000000-0005-0000-0000-0000B7700000}"/>
    <cellStyle name="40% - Accent1 2 3 9 4 2" xfId="30655" xr:uid="{00000000-0005-0000-0000-0000B8700000}"/>
    <cellStyle name="40% - Accent1 2 3 9 4 3" xfId="52963" xr:uid="{00000000-0005-0000-0000-0000B9700000}"/>
    <cellStyle name="40% - Accent1 2 3 9 5" xfId="27773" xr:uid="{00000000-0005-0000-0000-0000BA700000}"/>
    <cellStyle name="40% - Accent1 2 3 9 6" xfId="39802" xr:uid="{00000000-0005-0000-0000-0000BB700000}"/>
    <cellStyle name="40% - Accent1 2 4" xfId="74" xr:uid="{00000000-0005-0000-0000-0000BC700000}"/>
    <cellStyle name="40% - Accent1 2 4 10" xfId="8513" xr:uid="{00000000-0005-0000-0000-0000BD700000}"/>
    <cellStyle name="40% - Accent1 2 4 10 2" xfId="21672" xr:uid="{00000000-0005-0000-0000-0000BE700000}"/>
    <cellStyle name="40% - Accent1 2 4 10 2 2" xfId="59010" xr:uid="{00000000-0005-0000-0000-0000BF700000}"/>
    <cellStyle name="40% - Accent1 2 4 10 3" xfId="29335" xr:uid="{00000000-0005-0000-0000-0000C0700000}"/>
    <cellStyle name="40% - Accent1 2 4 10 4" xfId="45851" xr:uid="{00000000-0005-0000-0000-0000C1700000}"/>
    <cellStyle name="40% - Accent1 2 4 11" xfId="3790" xr:uid="{00000000-0005-0000-0000-0000C2700000}"/>
    <cellStyle name="40% - Accent1 2 4 11 2" xfId="16949" xr:uid="{00000000-0005-0000-0000-0000C3700000}"/>
    <cellStyle name="40% - Accent1 2 4 11 2 2" xfId="54287" xr:uid="{00000000-0005-0000-0000-0000C4700000}"/>
    <cellStyle name="40% - Accent1 2 4 11 3" xfId="32047" xr:uid="{00000000-0005-0000-0000-0000C5700000}"/>
    <cellStyle name="40% - Accent1 2 4 11 4" xfId="41128" xr:uid="{00000000-0005-0000-0000-0000C6700000}"/>
    <cellStyle name="40% - Accent1 2 4 12" xfId="13237" xr:uid="{00000000-0005-0000-0000-0000C7700000}"/>
    <cellStyle name="40% - Accent1 2 4 12 2" xfId="34759" xr:uid="{00000000-0005-0000-0000-0000C8700000}"/>
    <cellStyle name="40% - Accent1 2 4 12 3" xfId="50575" xr:uid="{00000000-0005-0000-0000-0000C9700000}"/>
    <cellStyle name="40% - Accent1 2 4 13" xfId="29166" xr:uid="{00000000-0005-0000-0000-0000CA700000}"/>
    <cellStyle name="40% - Accent1 2 4 14" xfId="26453" xr:uid="{00000000-0005-0000-0000-0000CB700000}"/>
    <cellStyle name="40% - Accent1 2 4 15" xfId="37414" xr:uid="{00000000-0005-0000-0000-0000CC700000}"/>
    <cellStyle name="40% - Accent1 2 4 2" xfId="186" xr:uid="{00000000-0005-0000-0000-0000CD700000}"/>
    <cellStyle name="40% - Accent1 2 4 2 2" xfId="607" xr:uid="{00000000-0005-0000-0000-0000CE700000}"/>
    <cellStyle name="40% - Accent1 2 4 2 2 2" xfId="1789" xr:uid="{00000000-0005-0000-0000-0000CF700000}"/>
    <cellStyle name="40% - Accent1 2 4 2 2 2 2" xfId="7863" xr:uid="{00000000-0005-0000-0000-0000D0700000}"/>
    <cellStyle name="40% - Accent1 2 4 2 2 2 2 2" xfId="12586" xr:uid="{00000000-0005-0000-0000-0000D1700000}"/>
    <cellStyle name="40% - Accent1 2 4 2 2 2 2 2 2" xfId="25745" xr:uid="{00000000-0005-0000-0000-0000D2700000}"/>
    <cellStyle name="40% - Accent1 2 4 2 2 2 2 2 2 2" xfId="63083" xr:uid="{00000000-0005-0000-0000-0000D3700000}"/>
    <cellStyle name="40% - Accent1 2 4 2 2 2 2 2 3" xfId="49924" xr:uid="{00000000-0005-0000-0000-0000D4700000}"/>
    <cellStyle name="40% - Accent1 2 4 2 2 2 2 3" xfId="21022" xr:uid="{00000000-0005-0000-0000-0000D5700000}"/>
    <cellStyle name="40% - Accent1 2 4 2 2 2 2 3 2" xfId="58360" xr:uid="{00000000-0005-0000-0000-0000D6700000}"/>
    <cellStyle name="40% - Accent1 2 4 2 2 2 2 4" xfId="34041" xr:uid="{00000000-0005-0000-0000-0000D7700000}"/>
    <cellStyle name="40% - Accent1 2 4 2 2 2 2 5" xfId="45201" xr:uid="{00000000-0005-0000-0000-0000D8700000}"/>
    <cellStyle name="40% - Accent1 2 4 2 2 2 3" xfId="10226" xr:uid="{00000000-0005-0000-0000-0000D9700000}"/>
    <cellStyle name="40% - Accent1 2 4 2 2 2 3 2" xfId="23385" xr:uid="{00000000-0005-0000-0000-0000DA700000}"/>
    <cellStyle name="40% - Accent1 2 4 2 2 2 3 2 2" xfId="60723" xr:uid="{00000000-0005-0000-0000-0000DB700000}"/>
    <cellStyle name="40% - Accent1 2 4 2 2 2 3 3" xfId="36753" xr:uid="{00000000-0005-0000-0000-0000DC700000}"/>
    <cellStyle name="40% - Accent1 2 4 2 2 2 3 4" xfId="47564" xr:uid="{00000000-0005-0000-0000-0000DD700000}"/>
    <cellStyle name="40% - Accent1 2 4 2 2 2 4" xfId="5503" xr:uid="{00000000-0005-0000-0000-0000DE700000}"/>
    <cellStyle name="40% - Accent1 2 4 2 2 2 4 2" xfId="18662" xr:uid="{00000000-0005-0000-0000-0000DF700000}"/>
    <cellStyle name="40% - Accent1 2 4 2 2 2 4 2 2" xfId="56000" xr:uid="{00000000-0005-0000-0000-0000E0700000}"/>
    <cellStyle name="40% - Accent1 2 4 2 2 2 4 3" xfId="31329" xr:uid="{00000000-0005-0000-0000-0000E1700000}"/>
    <cellStyle name="40% - Accent1 2 4 2 2 2 4 4" xfId="42841" xr:uid="{00000000-0005-0000-0000-0000E2700000}"/>
    <cellStyle name="40% - Accent1 2 4 2 2 2 5" xfId="14950" xr:uid="{00000000-0005-0000-0000-0000E3700000}"/>
    <cellStyle name="40% - Accent1 2 4 2 2 2 5 2" xfId="52288" xr:uid="{00000000-0005-0000-0000-0000E4700000}"/>
    <cellStyle name="40% - Accent1 2 4 2 2 2 6" xfId="28447" xr:uid="{00000000-0005-0000-0000-0000E5700000}"/>
    <cellStyle name="40% - Accent1 2 4 2 2 2 7" xfId="39127" xr:uid="{00000000-0005-0000-0000-0000E6700000}"/>
    <cellStyle name="40% - Accent1 2 4 2 2 3" xfId="3138" xr:uid="{00000000-0005-0000-0000-0000E7700000}"/>
    <cellStyle name="40% - Accent1 2 4 2 2 3 2" xfId="11406" xr:uid="{00000000-0005-0000-0000-0000E8700000}"/>
    <cellStyle name="40% - Accent1 2 4 2 2 3 2 2" xfId="24565" xr:uid="{00000000-0005-0000-0000-0000E9700000}"/>
    <cellStyle name="40% - Accent1 2 4 2 2 3 2 2 2" xfId="61903" xr:uid="{00000000-0005-0000-0000-0000EA700000}"/>
    <cellStyle name="40% - Accent1 2 4 2 2 3 2 3" xfId="48744" xr:uid="{00000000-0005-0000-0000-0000EB700000}"/>
    <cellStyle name="40% - Accent1 2 4 2 2 3 3" xfId="6683" xr:uid="{00000000-0005-0000-0000-0000EC700000}"/>
    <cellStyle name="40% - Accent1 2 4 2 2 3 3 2" xfId="19842" xr:uid="{00000000-0005-0000-0000-0000ED700000}"/>
    <cellStyle name="40% - Accent1 2 4 2 2 3 3 2 2" xfId="57180" xr:uid="{00000000-0005-0000-0000-0000EE700000}"/>
    <cellStyle name="40% - Accent1 2 4 2 2 3 3 3" xfId="44021" xr:uid="{00000000-0005-0000-0000-0000EF700000}"/>
    <cellStyle name="40% - Accent1 2 4 2 2 3 4" xfId="16299" xr:uid="{00000000-0005-0000-0000-0000F0700000}"/>
    <cellStyle name="40% - Accent1 2 4 2 2 3 4 2" xfId="53637" xr:uid="{00000000-0005-0000-0000-0000F1700000}"/>
    <cellStyle name="40% - Accent1 2 4 2 2 3 5" xfId="32692" xr:uid="{00000000-0005-0000-0000-0000F2700000}"/>
    <cellStyle name="40% - Accent1 2 4 2 2 3 6" xfId="40476" xr:uid="{00000000-0005-0000-0000-0000F3700000}"/>
    <cellStyle name="40% - Accent1 2 4 2 2 4" xfId="9046" xr:uid="{00000000-0005-0000-0000-0000F4700000}"/>
    <cellStyle name="40% - Accent1 2 4 2 2 4 2" xfId="22205" xr:uid="{00000000-0005-0000-0000-0000F5700000}"/>
    <cellStyle name="40% - Accent1 2 4 2 2 4 2 2" xfId="59543" xr:uid="{00000000-0005-0000-0000-0000F6700000}"/>
    <cellStyle name="40% - Accent1 2 4 2 2 4 3" xfId="35404" xr:uid="{00000000-0005-0000-0000-0000F7700000}"/>
    <cellStyle name="40% - Accent1 2 4 2 2 4 4" xfId="46384" xr:uid="{00000000-0005-0000-0000-0000F8700000}"/>
    <cellStyle name="40% - Accent1 2 4 2 2 5" xfId="4323" xr:uid="{00000000-0005-0000-0000-0000F9700000}"/>
    <cellStyle name="40% - Accent1 2 4 2 2 5 2" xfId="17482" xr:uid="{00000000-0005-0000-0000-0000FA700000}"/>
    <cellStyle name="40% - Accent1 2 4 2 2 5 2 2" xfId="54820" xr:uid="{00000000-0005-0000-0000-0000FB700000}"/>
    <cellStyle name="40% - Accent1 2 4 2 2 5 3" xfId="29980" xr:uid="{00000000-0005-0000-0000-0000FC700000}"/>
    <cellStyle name="40% - Accent1 2 4 2 2 5 4" xfId="41661" xr:uid="{00000000-0005-0000-0000-0000FD700000}"/>
    <cellStyle name="40% - Accent1 2 4 2 2 6" xfId="13770" xr:uid="{00000000-0005-0000-0000-0000FE700000}"/>
    <cellStyle name="40% - Accent1 2 4 2 2 6 2" xfId="51108" xr:uid="{00000000-0005-0000-0000-0000FF700000}"/>
    <cellStyle name="40% - Accent1 2 4 2 2 7" xfId="27098" xr:uid="{00000000-0005-0000-0000-000000710000}"/>
    <cellStyle name="40% - Accent1 2 4 2 2 8" xfId="37947" xr:uid="{00000000-0005-0000-0000-000001710000}"/>
    <cellStyle name="40% - Accent1 2 4 2 3" xfId="1368" xr:uid="{00000000-0005-0000-0000-000002710000}"/>
    <cellStyle name="40% - Accent1 2 4 2 3 2" xfId="7442" xr:uid="{00000000-0005-0000-0000-000003710000}"/>
    <cellStyle name="40% - Accent1 2 4 2 3 2 2" xfId="12165" xr:uid="{00000000-0005-0000-0000-000004710000}"/>
    <cellStyle name="40% - Accent1 2 4 2 3 2 2 2" xfId="25324" xr:uid="{00000000-0005-0000-0000-000005710000}"/>
    <cellStyle name="40% - Accent1 2 4 2 3 2 2 2 2" xfId="62662" xr:uid="{00000000-0005-0000-0000-000006710000}"/>
    <cellStyle name="40% - Accent1 2 4 2 3 2 2 3" xfId="49503" xr:uid="{00000000-0005-0000-0000-000007710000}"/>
    <cellStyle name="40% - Accent1 2 4 2 3 2 3" xfId="20601" xr:uid="{00000000-0005-0000-0000-000008710000}"/>
    <cellStyle name="40% - Accent1 2 4 2 3 2 3 2" xfId="57939" xr:uid="{00000000-0005-0000-0000-000009710000}"/>
    <cellStyle name="40% - Accent1 2 4 2 3 2 4" xfId="33620" xr:uid="{00000000-0005-0000-0000-00000A710000}"/>
    <cellStyle name="40% - Accent1 2 4 2 3 2 5" xfId="44780" xr:uid="{00000000-0005-0000-0000-00000B710000}"/>
    <cellStyle name="40% - Accent1 2 4 2 3 3" xfId="9805" xr:uid="{00000000-0005-0000-0000-00000C710000}"/>
    <cellStyle name="40% - Accent1 2 4 2 3 3 2" xfId="22964" xr:uid="{00000000-0005-0000-0000-00000D710000}"/>
    <cellStyle name="40% - Accent1 2 4 2 3 3 2 2" xfId="60302" xr:uid="{00000000-0005-0000-0000-00000E710000}"/>
    <cellStyle name="40% - Accent1 2 4 2 3 3 3" xfId="36332" xr:uid="{00000000-0005-0000-0000-00000F710000}"/>
    <cellStyle name="40% - Accent1 2 4 2 3 3 4" xfId="47143" xr:uid="{00000000-0005-0000-0000-000010710000}"/>
    <cellStyle name="40% - Accent1 2 4 2 3 4" xfId="5082" xr:uid="{00000000-0005-0000-0000-000011710000}"/>
    <cellStyle name="40% - Accent1 2 4 2 3 4 2" xfId="18241" xr:uid="{00000000-0005-0000-0000-000012710000}"/>
    <cellStyle name="40% - Accent1 2 4 2 3 4 2 2" xfId="55579" xr:uid="{00000000-0005-0000-0000-000013710000}"/>
    <cellStyle name="40% - Accent1 2 4 2 3 4 3" xfId="30908" xr:uid="{00000000-0005-0000-0000-000014710000}"/>
    <cellStyle name="40% - Accent1 2 4 2 3 4 4" xfId="42420" xr:uid="{00000000-0005-0000-0000-000015710000}"/>
    <cellStyle name="40% - Accent1 2 4 2 3 5" xfId="14529" xr:uid="{00000000-0005-0000-0000-000016710000}"/>
    <cellStyle name="40% - Accent1 2 4 2 3 5 2" xfId="51867" xr:uid="{00000000-0005-0000-0000-000017710000}"/>
    <cellStyle name="40% - Accent1 2 4 2 3 6" xfId="28026" xr:uid="{00000000-0005-0000-0000-000018710000}"/>
    <cellStyle name="40% - Accent1 2 4 2 3 7" xfId="38706" xr:uid="{00000000-0005-0000-0000-000019710000}"/>
    <cellStyle name="40% - Accent1 2 4 2 4" xfId="2717" xr:uid="{00000000-0005-0000-0000-00001A710000}"/>
    <cellStyle name="40% - Accent1 2 4 2 4 2" xfId="10985" xr:uid="{00000000-0005-0000-0000-00001B710000}"/>
    <cellStyle name="40% - Accent1 2 4 2 4 2 2" xfId="24144" xr:uid="{00000000-0005-0000-0000-00001C710000}"/>
    <cellStyle name="40% - Accent1 2 4 2 4 2 2 2" xfId="61482" xr:uid="{00000000-0005-0000-0000-00001D710000}"/>
    <cellStyle name="40% - Accent1 2 4 2 4 2 3" xfId="48323" xr:uid="{00000000-0005-0000-0000-00001E710000}"/>
    <cellStyle name="40% - Accent1 2 4 2 4 3" xfId="6262" xr:uid="{00000000-0005-0000-0000-00001F710000}"/>
    <cellStyle name="40% - Accent1 2 4 2 4 3 2" xfId="19421" xr:uid="{00000000-0005-0000-0000-000020710000}"/>
    <cellStyle name="40% - Accent1 2 4 2 4 3 2 2" xfId="56759" xr:uid="{00000000-0005-0000-0000-000021710000}"/>
    <cellStyle name="40% - Accent1 2 4 2 4 3 3" xfId="43600" xr:uid="{00000000-0005-0000-0000-000022710000}"/>
    <cellStyle name="40% - Accent1 2 4 2 4 4" xfId="15878" xr:uid="{00000000-0005-0000-0000-000023710000}"/>
    <cellStyle name="40% - Accent1 2 4 2 4 4 2" xfId="53216" xr:uid="{00000000-0005-0000-0000-000024710000}"/>
    <cellStyle name="40% - Accent1 2 4 2 4 5" xfId="32271" xr:uid="{00000000-0005-0000-0000-000025710000}"/>
    <cellStyle name="40% - Accent1 2 4 2 4 6" xfId="40055" xr:uid="{00000000-0005-0000-0000-000026710000}"/>
    <cellStyle name="40% - Accent1 2 4 2 5" xfId="8625" xr:uid="{00000000-0005-0000-0000-000027710000}"/>
    <cellStyle name="40% - Accent1 2 4 2 5 2" xfId="21784" xr:uid="{00000000-0005-0000-0000-000028710000}"/>
    <cellStyle name="40% - Accent1 2 4 2 5 2 2" xfId="59122" xr:uid="{00000000-0005-0000-0000-000029710000}"/>
    <cellStyle name="40% - Accent1 2 4 2 5 3" xfId="34983" xr:uid="{00000000-0005-0000-0000-00002A710000}"/>
    <cellStyle name="40% - Accent1 2 4 2 5 4" xfId="45963" xr:uid="{00000000-0005-0000-0000-00002B710000}"/>
    <cellStyle name="40% - Accent1 2 4 2 6" xfId="3902" xr:uid="{00000000-0005-0000-0000-00002C710000}"/>
    <cellStyle name="40% - Accent1 2 4 2 6 2" xfId="17061" xr:uid="{00000000-0005-0000-0000-00002D710000}"/>
    <cellStyle name="40% - Accent1 2 4 2 6 2 2" xfId="54399" xr:uid="{00000000-0005-0000-0000-00002E710000}"/>
    <cellStyle name="40% - Accent1 2 4 2 6 3" xfId="29559" xr:uid="{00000000-0005-0000-0000-00002F710000}"/>
    <cellStyle name="40% - Accent1 2 4 2 6 4" xfId="41240" xr:uid="{00000000-0005-0000-0000-000030710000}"/>
    <cellStyle name="40% - Accent1 2 4 2 7" xfId="13349" xr:uid="{00000000-0005-0000-0000-000031710000}"/>
    <cellStyle name="40% - Accent1 2 4 2 7 2" xfId="50687" xr:uid="{00000000-0005-0000-0000-000032710000}"/>
    <cellStyle name="40% - Accent1 2 4 2 8" xfId="26677" xr:uid="{00000000-0005-0000-0000-000033710000}"/>
    <cellStyle name="40% - Accent1 2 4 2 9" xfId="37526" xr:uid="{00000000-0005-0000-0000-000034710000}"/>
    <cellStyle name="40% - Accent1 2 4 3" xfId="495" xr:uid="{00000000-0005-0000-0000-000035710000}"/>
    <cellStyle name="40% - Accent1 2 4 3 2" xfId="1677" xr:uid="{00000000-0005-0000-0000-000036710000}"/>
    <cellStyle name="40% - Accent1 2 4 3 2 2" xfId="7751" xr:uid="{00000000-0005-0000-0000-000037710000}"/>
    <cellStyle name="40% - Accent1 2 4 3 2 2 2" xfId="12474" xr:uid="{00000000-0005-0000-0000-000038710000}"/>
    <cellStyle name="40% - Accent1 2 4 3 2 2 2 2" xfId="25633" xr:uid="{00000000-0005-0000-0000-000039710000}"/>
    <cellStyle name="40% - Accent1 2 4 3 2 2 2 2 2" xfId="62971" xr:uid="{00000000-0005-0000-0000-00003A710000}"/>
    <cellStyle name="40% - Accent1 2 4 3 2 2 2 3" xfId="49812" xr:uid="{00000000-0005-0000-0000-00003B710000}"/>
    <cellStyle name="40% - Accent1 2 4 3 2 2 3" xfId="20910" xr:uid="{00000000-0005-0000-0000-00003C710000}"/>
    <cellStyle name="40% - Accent1 2 4 3 2 2 3 2" xfId="58248" xr:uid="{00000000-0005-0000-0000-00003D710000}"/>
    <cellStyle name="40% - Accent1 2 4 3 2 2 4" xfId="33929" xr:uid="{00000000-0005-0000-0000-00003E710000}"/>
    <cellStyle name="40% - Accent1 2 4 3 2 2 5" xfId="45089" xr:uid="{00000000-0005-0000-0000-00003F710000}"/>
    <cellStyle name="40% - Accent1 2 4 3 2 3" xfId="10114" xr:uid="{00000000-0005-0000-0000-000040710000}"/>
    <cellStyle name="40% - Accent1 2 4 3 2 3 2" xfId="23273" xr:uid="{00000000-0005-0000-0000-000041710000}"/>
    <cellStyle name="40% - Accent1 2 4 3 2 3 2 2" xfId="60611" xr:uid="{00000000-0005-0000-0000-000042710000}"/>
    <cellStyle name="40% - Accent1 2 4 3 2 3 3" xfId="36641" xr:uid="{00000000-0005-0000-0000-000043710000}"/>
    <cellStyle name="40% - Accent1 2 4 3 2 3 4" xfId="47452" xr:uid="{00000000-0005-0000-0000-000044710000}"/>
    <cellStyle name="40% - Accent1 2 4 3 2 4" xfId="5391" xr:uid="{00000000-0005-0000-0000-000045710000}"/>
    <cellStyle name="40% - Accent1 2 4 3 2 4 2" xfId="18550" xr:uid="{00000000-0005-0000-0000-000046710000}"/>
    <cellStyle name="40% - Accent1 2 4 3 2 4 2 2" xfId="55888" xr:uid="{00000000-0005-0000-0000-000047710000}"/>
    <cellStyle name="40% - Accent1 2 4 3 2 4 3" xfId="31217" xr:uid="{00000000-0005-0000-0000-000048710000}"/>
    <cellStyle name="40% - Accent1 2 4 3 2 4 4" xfId="42729" xr:uid="{00000000-0005-0000-0000-000049710000}"/>
    <cellStyle name="40% - Accent1 2 4 3 2 5" xfId="14838" xr:uid="{00000000-0005-0000-0000-00004A710000}"/>
    <cellStyle name="40% - Accent1 2 4 3 2 5 2" xfId="52176" xr:uid="{00000000-0005-0000-0000-00004B710000}"/>
    <cellStyle name="40% - Accent1 2 4 3 2 6" xfId="28335" xr:uid="{00000000-0005-0000-0000-00004C710000}"/>
    <cellStyle name="40% - Accent1 2 4 3 2 7" xfId="39015" xr:uid="{00000000-0005-0000-0000-00004D710000}"/>
    <cellStyle name="40% - Accent1 2 4 3 3" xfId="3026" xr:uid="{00000000-0005-0000-0000-00004E710000}"/>
    <cellStyle name="40% - Accent1 2 4 3 3 2" xfId="11294" xr:uid="{00000000-0005-0000-0000-00004F710000}"/>
    <cellStyle name="40% - Accent1 2 4 3 3 2 2" xfId="24453" xr:uid="{00000000-0005-0000-0000-000050710000}"/>
    <cellStyle name="40% - Accent1 2 4 3 3 2 2 2" xfId="61791" xr:uid="{00000000-0005-0000-0000-000051710000}"/>
    <cellStyle name="40% - Accent1 2 4 3 3 2 3" xfId="48632" xr:uid="{00000000-0005-0000-0000-000052710000}"/>
    <cellStyle name="40% - Accent1 2 4 3 3 3" xfId="6571" xr:uid="{00000000-0005-0000-0000-000053710000}"/>
    <cellStyle name="40% - Accent1 2 4 3 3 3 2" xfId="19730" xr:uid="{00000000-0005-0000-0000-000054710000}"/>
    <cellStyle name="40% - Accent1 2 4 3 3 3 2 2" xfId="57068" xr:uid="{00000000-0005-0000-0000-000055710000}"/>
    <cellStyle name="40% - Accent1 2 4 3 3 3 3" xfId="43909" xr:uid="{00000000-0005-0000-0000-000056710000}"/>
    <cellStyle name="40% - Accent1 2 4 3 3 4" xfId="16187" xr:uid="{00000000-0005-0000-0000-000057710000}"/>
    <cellStyle name="40% - Accent1 2 4 3 3 4 2" xfId="53525" xr:uid="{00000000-0005-0000-0000-000058710000}"/>
    <cellStyle name="40% - Accent1 2 4 3 3 5" xfId="32580" xr:uid="{00000000-0005-0000-0000-000059710000}"/>
    <cellStyle name="40% - Accent1 2 4 3 3 6" xfId="40364" xr:uid="{00000000-0005-0000-0000-00005A710000}"/>
    <cellStyle name="40% - Accent1 2 4 3 4" xfId="8934" xr:uid="{00000000-0005-0000-0000-00005B710000}"/>
    <cellStyle name="40% - Accent1 2 4 3 4 2" xfId="22093" xr:uid="{00000000-0005-0000-0000-00005C710000}"/>
    <cellStyle name="40% - Accent1 2 4 3 4 2 2" xfId="59431" xr:uid="{00000000-0005-0000-0000-00005D710000}"/>
    <cellStyle name="40% - Accent1 2 4 3 4 3" xfId="35292" xr:uid="{00000000-0005-0000-0000-00005E710000}"/>
    <cellStyle name="40% - Accent1 2 4 3 4 4" xfId="46272" xr:uid="{00000000-0005-0000-0000-00005F710000}"/>
    <cellStyle name="40% - Accent1 2 4 3 5" xfId="4211" xr:uid="{00000000-0005-0000-0000-000060710000}"/>
    <cellStyle name="40% - Accent1 2 4 3 5 2" xfId="17370" xr:uid="{00000000-0005-0000-0000-000061710000}"/>
    <cellStyle name="40% - Accent1 2 4 3 5 2 2" xfId="54708" xr:uid="{00000000-0005-0000-0000-000062710000}"/>
    <cellStyle name="40% - Accent1 2 4 3 5 3" xfId="29868" xr:uid="{00000000-0005-0000-0000-000063710000}"/>
    <cellStyle name="40% - Accent1 2 4 3 5 4" xfId="41549" xr:uid="{00000000-0005-0000-0000-000064710000}"/>
    <cellStyle name="40% - Accent1 2 4 3 6" xfId="13658" xr:uid="{00000000-0005-0000-0000-000065710000}"/>
    <cellStyle name="40% - Accent1 2 4 3 6 2" xfId="50996" xr:uid="{00000000-0005-0000-0000-000066710000}"/>
    <cellStyle name="40% - Accent1 2 4 3 7" xfId="26986" xr:uid="{00000000-0005-0000-0000-000067710000}"/>
    <cellStyle name="40% - Accent1 2 4 3 8" xfId="37835" xr:uid="{00000000-0005-0000-0000-000068710000}"/>
    <cellStyle name="40% - Accent1 2 4 4" xfId="383" xr:uid="{00000000-0005-0000-0000-000069710000}"/>
    <cellStyle name="40% - Accent1 2 4 4 2" xfId="1565" xr:uid="{00000000-0005-0000-0000-00006A710000}"/>
    <cellStyle name="40% - Accent1 2 4 4 2 2" xfId="7639" xr:uid="{00000000-0005-0000-0000-00006B710000}"/>
    <cellStyle name="40% - Accent1 2 4 4 2 2 2" xfId="12362" xr:uid="{00000000-0005-0000-0000-00006C710000}"/>
    <cellStyle name="40% - Accent1 2 4 4 2 2 2 2" xfId="25521" xr:uid="{00000000-0005-0000-0000-00006D710000}"/>
    <cellStyle name="40% - Accent1 2 4 4 2 2 2 2 2" xfId="62859" xr:uid="{00000000-0005-0000-0000-00006E710000}"/>
    <cellStyle name="40% - Accent1 2 4 4 2 2 2 3" xfId="49700" xr:uid="{00000000-0005-0000-0000-00006F710000}"/>
    <cellStyle name="40% - Accent1 2 4 4 2 2 3" xfId="20798" xr:uid="{00000000-0005-0000-0000-000070710000}"/>
    <cellStyle name="40% - Accent1 2 4 4 2 2 3 2" xfId="58136" xr:uid="{00000000-0005-0000-0000-000071710000}"/>
    <cellStyle name="40% - Accent1 2 4 4 2 2 4" xfId="33817" xr:uid="{00000000-0005-0000-0000-000072710000}"/>
    <cellStyle name="40% - Accent1 2 4 4 2 2 5" xfId="44977" xr:uid="{00000000-0005-0000-0000-000073710000}"/>
    <cellStyle name="40% - Accent1 2 4 4 2 3" xfId="10002" xr:uid="{00000000-0005-0000-0000-000074710000}"/>
    <cellStyle name="40% - Accent1 2 4 4 2 3 2" xfId="23161" xr:uid="{00000000-0005-0000-0000-000075710000}"/>
    <cellStyle name="40% - Accent1 2 4 4 2 3 2 2" xfId="60499" xr:uid="{00000000-0005-0000-0000-000076710000}"/>
    <cellStyle name="40% - Accent1 2 4 4 2 3 3" xfId="36529" xr:uid="{00000000-0005-0000-0000-000077710000}"/>
    <cellStyle name="40% - Accent1 2 4 4 2 3 4" xfId="47340" xr:uid="{00000000-0005-0000-0000-000078710000}"/>
    <cellStyle name="40% - Accent1 2 4 4 2 4" xfId="5279" xr:uid="{00000000-0005-0000-0000-000079710000}"/>
    <cellStyle name="40% - Accent1 2 4 4 2 4 2" xfId="18438" xr:uid="{00000000-0005-0000-0000-00007A710000}"/>
    <cellStyle name="40% - Accent1 2 4 4 2 4 2 2" xfId="55776" xr:uid="{00000000-0005-0000-0000-00007B710000}"/>
    <cellStyle name="40% - Accent1 2 4 4 2 4 3" xfId="31105" xr:uid="{00000000-0005-0000-0000-00007C710000}"/>
    <cellStyle name="40% - Accent1 2 4 4 2 4 4" xfId="42617" xr:uid="{00000000-0005-0000-0000-00007D710000}"/>
    <cellStyle name="40% - Accent1 2 4 4 2 5" xfId="14726" xr:uid="{00000000-0005-0000-0000-00007E710000}"/>
    <cellStyle name="40% - Accent1 2 4 4 2 5 2" xfId="52064" xr:uid="{00000000-0005-0000-0000-00007F710000}"/>
    <cellStyle name="40% - Accent1 2 4 4 2 6" xfId="28223" xr:uid="{00000000-0005-0000-0000-000080710000}"/>
    <cellStyle name="40% - Accent1 2 4 4 2 7" xfId="38903" xr:uid="{00000000-0005-0000-0000-000081710000}"/>
    <cellStyle name="40% - Accent1 2 4 4 3" xfId="2914" xr:uid="{00000000-0005-0000-0000-000082710000}"/>
    <cellStyle name="40% - Accent1 2 4 4 3 2" xfId="11182" xr:uid="{00000000-0005-0000-0000-000083710000}"/>
    <cellStyle name="40% - Accent1 2 4 4 3 2 2" xfId="24341" xr:uid="{00000000-0005-0000-0000-000084710000}"/>
    <cellStyle name="40% - Accent1 2 4 4 3 2 2 2" xfId="61679" xr:uid="{00000000-0005-0000-0000-000085710000}"/>
    <cellStyle name="40% - Accent1 2 4 4 3 2 3" xfId="48520" xr:uid="{00000000-0005-0000-0000-000086710000}"/>
    <cellStyle name="40% - Accent1 2 4 4 3 3" xfId="6459" xr:uid="{00000000-0005-0000-0000-000087710000}"/>
    <cellStyle name="40% - Accent1 2 4 4 3 3 2" xfId="19618" xr:uid="{00000000-0005-0000-0000-000088710000}"/>
    <cellStyle name="40% - Accent1 2 4 4 3 3 2 2" xfId="56956" xr:uid="{00000000-0005-0000-0000-000089710000}"/>
    <cellStyle name="40% - Accent1 2 4 4 3 3 3" xfId="43797" xr:uid="{00000000-0005-0000-0000-00008A710000}"/>
    <cellStyle name="40% - Accent1 2 4 4 3 4" xfId="16075" xr:uid="{00000000-0005-0000-0000-00008B710000}"/>
    <cellStyle name="40% - Accent1 2 4 4 3 4 2" xfId="53413" xr:uid="{00000000-0005-0000-0000-00008C710000}"/>
    <cellStyle name="40% - Accent1 2 4 4 3 5" xfId="32468" xr:uid="{00000000-0005-0000-0000-00008D710000}"/>
    <cellStyle name="40% - Accent1 2 4 4 3 6" xfId="40252" xr:uid="{00000000-0005-0000-0000-00008E710000}"/>
    <cellStyle name="40% - Accent1 2 4 4 4" xfId="8822" xr:uid="{00000000-0005-0000-0000-00008F710000}"/>
    <cellStyle name="40% - Accent1 2 4 4 4 2" xfId="21981" xr:uid="{00000000-0005-0000-0000-000090710000}"/>
    <cellStyle name="40% - Accent1 2 4 4 4 2 2" xfId="59319" xr:uid="{00000000-0005-0000-0000-000091710000}"/>
    <cellStyle name="40% - Accent1 2 4 4 4 3" xfId="35180" xr:uid="{00000000-0005-0000-0000-000092710000}"/>
    <cellStyle name="40% - Accent1 2 4 4 4 4" xfId="46160" xr:uid="{00000000-0005-0000-0000-000093710000}"/>
    <cellStyle name="40% - Accent1 2 4 4 5" xfId="4099" xr:uid="{00000000-0005-0000-0000-000094710000}"/>
    <cellStyle name="40% - Accent1 2 4 4 5 2" xfId="17258" xr:uid="{00000000-0005-0000-0000-000095710000}"/>
    <cellStyle name="40% - Accent1 2 4 4 5 2 2" xfId="54596" xr:uid="{00000000-0005-0000-0000-000096710000}"/>
    <cellStyle name="40% - Accent1 2 4 4 5 3" xfId="29756" xr:uid="{00000000-0005-0000-0000-000097710000}"/>
    <cellStyle name="40% - Accent1 2 4 4 5 4" xfId="41437" xr:uid="{00000000-0005-0000-0000-000098710000}"/>
    <cellStyle name="40% - Accent1 2 4 4 6" xfId="13546" xr:uid="{00000000-0005-0000-0000-000099710000}"/>
    <cellStyle name="40% - Accent1 2 4 4 6 2" xfId="50884" xr:uid="{00000000-0005-0000-0000-00009A710000}"/>
    <cellStyle name="40% - Accent1 2 4 4 7" xfId="26874" xr:uid="{00000000-0005-0000-0000-00009B710000}"/>
    <cellStyle name="40% - Accent1 2 4 4 8" xfId="37723" xr:uid="{00000000-0005-0000-0000-00009C710000}"/>
    <cellStyle name="40% - Accent1 2 4 5" xfId="804" xr:uid="{00000000-0005-0000-0000-00009D710000}"/>
    <cellStyle name="40% - Accent1 2 4 5 2" xfId="1986" xr:uid="{00000000-0005-0000-0000-00009E710000}"/>
    <cellStyle name="40% - Accent1 2 4 5 2 2" xfId="8060" xr:uid="{00000000-0005-0000-0000-00009F710000}"/>
    <cellStyle name="40% - Accent1 2 4 5 2 2 2" xfId="12783" xr:uid="{00000000-0005-0000-0000-0000A0710000}"/>
    <cellStyle name="40% - Accent1 2 4 5 2 2 2 2" xfId="25942" xr:uid="{00000000-0005-0000-0000-0000A1710000}"/>
    <cellStyle name="40% - Accent1 2 4 5 2 2 2 2 2" xfId="63280" xr:uid="{00000000-0005-0000-0000-0000A2710000}"/>
    <cellStyle name="40% - Accent1 2 4 5 2 2 2 3" xfId="50121" xr:uid="{00000000-0005-0000-0000-0000A3710000}"/>
    <cellStyle name="40% - Accent1 2 4 5 2 2 3" xfId="21219" xr:uid="{00000000-0005-0000-0000-0000A4710000}"/>
    <cellStyle name="40% - Accent1 2 4 5 2 2 3 2" xfId="58557" xr:uid="{00000000-0005-0000-0000-0000A5710000}"/>
    <cellStyle name="40% - Accent1 2 4 5 2 2 4" xfId="34238" xr:uid="{00000000-0005-0000-0000-0000A6710000}"/>
    <cellStyle name="40% - Accent1 2 4 5 2 2 5" xfId="45398" xr:uid="{00000000-0005-0000-0000-0000A7710000}"/>
    <cellStyle name="40% - Accent1 2 4 5 2 3" xfId="10423" xr:uid="{00000000-0005-0000-0000-0000A8710000}"/>
    <cellStyle name="40% - Accent1 2 4 5 2 3 2" xfId="23582" xr:uid="{00000000-0005-0000-0000-0000A9710000}"/>
    <cellStyle name="40% - Accent1 2 4 5 2 3 2 2" xfId="60920" xr:uid="{00000000-0005-0000-0000-0000AA710000}"/>
    <cellStyle name="40% - Accent1 2 4 5 2 3 3" xfId="36950" xr:uid="{00000000-0005-0000-0000-0000AB710000}"/>
    <cellStyle name="40% - Accent1 2 4 5 2 3 4" xfId="47761" xr:uid="{00000000-0005-0000-0000-0000AC710000}"/>
    <cellStyle name="40% - Accent1 2 4 5 2 4" xfId="5700" xr:uid="{00000000-0005-0000-0000-0000AD710000}"/>
    <cellStyle name="40% - Accent1 2 4 5 2 4 2" xfId="18859" xr:uid="{00000000-0005-0000-0000-0000AE710000}"/>
    <cellStyle name="40% - Accent1 2 4 5 2 4 2 2" xfId="56197" xr:uid="{00000000-0005-0000-0000-0000AF710000}"/>
    <cellStyle name="40% - Accent1 2 4 5 2 4 3" xfId="31526" xr:uid="{00000000-0005-0000-0000-0000B0710000}"/>
    <cellStyle name="40% - Accent1 2 4 5 2 4 4" xfId="43038" xr:uid="{00000000-0005-0000-0000-0000B1710000}"/>
    <cellStyle name="40% - Accent1 2 4 5 2 5" xfId="15147" xr:uid="{00000000-0005-0000-0000-0000B2710000}"/>
    <cellStyle name="40% - Accent1 2 4 5 2 5 2" xfId="52485" xr:uid="{00000000-0005-0000-0000-0000B3710000}"/>
    <cellStyle name="40% - Accent1 2 4 5 2 6" xfId="28644" xr:uid="{00000000-0005-0000-0000-0000B4710000}"/>
    <cellStyle name="40% - Accent1 2 4 5 2 7" xfId="39324" xr:uid="{00000000-0005-0000-0000-0000B5710000}"/>
    <cellStyle name="40% - Accent1 2 4 5 3" xfId="3335" xr:uid="{00000000-0005-0000-0000-0000B6710000}"/>
    <cellStyle name="40% - Accent1 2 4 5 3 2" xfId="11603" xr:uid="{00000000-0005-0000-0000-0000B7710000}"/>
    <cellStyle name="40% - Accent1 2 4 5 3 2 2" xfId="24762" xr:uid="{00000000-0005-0000-0000-0000B8710000}"/>
    <cellStyle name="40% - Accent1 2 4 5 3 2 2 2" xfId="62100" xr:uid="{00000000-0005-0000-0000-0000B9710000}"/>
    <cellStyle name="40% - Accent1 2 4 5 3 2 3" xfId="48941" xr:uid="{00000000-0005-0000-0000-0000BA710000}"/>
    <cellStyle name="40% - Accent1 2 4 5 3 3" xfId="6880" xr:uid="{00000000-0005-0000-0000-0000BB710000}"/>
    <cellStyle name="40% - Accent1 2 4 5 3 3 2" xfId="20039" xr:uid="{00000000-0005-0000-0000-0000BC710000}"/>
    <cellStyle name="40% - Accent1 2 4 5 3 3 2 2" xfId="57377" xr:uid="{00000000-0005-0000-0000-0000BD710000}"/>
    <cellStyle name="40% - Accent1 2 4 5 3 3 3" xfId="44218" xr:uid="{00000000-0005-0000-0000-0000BE710000}"/>
    <cellStyle name="40% - Accent1 2 4 5 3 4" xfId="16496" xr:uid="{00000000-0005-0000-0000-0000BF710000}"/>
    <cellStyle name="40% - Accent1 2 4 5 3 4 2" xfId="53834" xr:uid="{00000000-0005-0000-0000-0000C0710000}"/>
    <cellStyle name="40% - Accent1 2 4 5 3 5" xfId="32889" xr:uid="{00000000-0005-0000-0000-0000C1710000}"/>
    <cellStyle name="40% - Accent1 2 4 5 3 6" xfId="40673" xr:uid="{00000000-0005-0000-0000-0000C2710000}"/>
    <cellStyle name="40% - Accent1 2 4 5 4" xfId="9243" xr:uid="{00000000-0005-0000-0000-0000C3710000}"/>
    <cellStyle name="40% - Accent1 2 4 5 4 2" xfId="22402" xr:uid="{00000000-0005-0000-0000-0000C4710000}"/>
    <cellStyle name="40% - Accent1 2 4 5 4 2 2" xfId="59740" xr:uid="{00000000-0005-0000-0000-0000C5710000}"/>
    <cellStyle name="40% - Accent1 2 4 5 4 3" xfId="35601" xr:uid="{00000000-0005-0000-0000-0000C6710000}"/>
    <cellStyle name="40% - Accent1 2 4 5 4 4" xfId="46581" xr:uid="{00000000-0005-0000-0000-0000C7710000}"/>
    <cellStyle name="40% - Accent1 2 4 5 5" xfId="4520" xr:uid="{00000000-0005-0000-0000-0000C8710000}"/>
    <cellStyle name="40% - Accent1 2 4 5 5 2" xfId="17679" xr:uid="{00000000-0005-0000-0000-0000C9710000}"/>
    <cellStyle name="40% - Accent1 2 4 5 5 2 2" xfId="55017" xr:uid="{00000000-0005-0000-0000-0000CA710000}"/>
    <cellStyle name="40% - Accent1 2 4 5 5 3" xfId="30177" xr:uid="{00000000-0005-0000-0000-0000CB710000}"/>
    <cellStyle name="40% - Accent1 2 4 5 5 4" xfId="41858" xr:uid="{00000000-0005-0000-0000-0000CC710000}"/>
    <cellStyle name="40% - Accent1 2 4 5 6" xfId="13967" xr:uid="{00000000-0005-0000-0000-0000CD710000}"/>
    <cellStyle name="40% - Accent1 2 4 5 6 2" xfId="51305" xr:uid="{00000000-0005-0000-0000-0000CE710000}"/>
    <cellStyle name="40% - Accent1 2 4 5 7" xfId="27295" xr:uid="{00000000-0005-0000-0000-0000CF710000}"/>
    <cellStyle name="40% - Accent1 2 4 5 8" xfId="38144" xr:uid="{00000000-0005-0000-0000-0000D0710000}"/>
    <cellStyle name="40% - Accent1 2 4 6" xfId="973" xr:uid="{00000000-0005-0000-0000-0000D1710000}"/>
    <cellStyle name="40% - Accent1 2 4 6 2" xfId="2155" xr:uid="{00000000-0005-0000-0000-0000D2710000}"/>
    <cellStyle name="40% - Accent1 2 4 6 2 2" xfId="8229" xr:uid="{00000000-0005-0000-0000-0000D3710000}"/>
    <cellStyle name="40% - Accent1 2 4 6 2 2 2" xfId="12952" xr:uid="{00000000-0005-0000-0000-0000D4710000}"/>
    <cellStyle name="40% - Accent1 2 4 6 2 2 2 2" xfId="26111" xr:uid="{00000000-0005-0000-0000-0000D5710000}"/>
    <cellStyle name="40% - Accent1 2 4 6 2 2 2 2 2" xfId="63449" xr:uid="{00000000-0005-0000-0000-0000D6710000}"/>
    <cellStyle name="40% - Accent1 2 4 6 2 2 2 3" xfId="50290" xr:uid="{00000000-0005-0000-0000-0000D7710000}"/>
    <cellStyle name="40% - Accent1 2 4 6 2 2 3" xfId="21388" xr:uid="{00000000-0005-0000-0000-0000D8710000}"/>
    <cellStyle name="40% - Accent1 2 4 6 2 2 3 2" xfId="58726" xr:uid="{00000000-0005-0000-0000-0000D9710000}"/>
    <cellStyle name="40% - Accent1 2 4 6 2 2 4" xfId="34407" xr:uid="{00000000-0005-0000-0000-0000DA710000}"/>
    <cellStyle name="40% - Accent1 2 4 6 2 2 5" xfId="45567" xr:uid="{00000000-0005-0000-0000-0000DB710000}"/>
    <cellStyle name="40% - Accent1 2 4 6 2 3" xfId="10592" xr:uid="{00000000-0005-0000-0000-0000DC710000}"/>
    <cellStyle name="40% - Accent1 2 4 6 2 3 2" xfId="23751" xr:uid="{00000000-0005-0000-0000-0000DD710000}"/>
    <cellStyle name="40% - Accent1 2 4 6 2 3 2 2" xfId="61089" xr:uid="{00000000-0005-0000-0000-0000DE710000}"/>
    <cellStyle name="40% - Accent1 2 4 6 2 3 3" xfId="37119" xr:uid="{00000000-0005-0000-0000-0000DF710000}"/>
    <cellStyle name="40% - Accent1 2 4 6 2 3 4" xfId="47930" xr:uid="{00000000-0005-0000-0000-0000E0710000}"/>
    <cellStyle name="40% - Accent1 2 4 6 2 4" xfId="5869" xr:uid="{00000000-0005-0000-0000-0000E1710000}"/>
    <cellStyle name="40% - Accent1 2 4 6 2 4 2" xfId="19028" xr:uid="{00000000-0005-0000-0000-0000E2710000}"/>
    <cellStyle name="40% - Accent1 2 4 6 2 4 2 2" xfId="56366" xr:uid="{00000000-0005-0000-0000-0000E3710000}"/>
    <cellStyle name="40% - Accent1 2 4 6 2 4 3" xfId="31695" xr:uid="{00000000-0005-0000-0000-0000E4710000}"/>
    <cellStyle name="40% - Accent1 2 4 6 2 4 4" xfId="43207" xr:uid="{00000000-0005-0000-0000-0000E5710000}"/>
    <cellStyle name="40% - Accent1 2 4 6 2 5" xfId="15316" xr:uid="{00000000-0005-0000-0000-0000E6710000}"/>
    <cellStyle name="40% - Accent1 2 4 6 2 5 2" xfId="52654" xr:uid="{00000000-0005-0000-0000-0000E7710000}"/>
    <cellStyle name="40% - Accent1 2 4 6 2 6" xfId="28813" xr:uid="{00000000-0005-0000-0000-0000E8710000}"/>
    <cellStyle name="40% - Accent1 2 4 6 2 7" xfId="39493" xr:uid="{00000000-0005-0000-0000-0000E9710000}"/>
    <cellStyle name="40% - Accent1 2 4 6 3" xfId="3504" xr:uid="{00000000-0005-0000-0000-0000EA710000}"/>
    <cellStyle name="40% - Accent1 2 4 6 3 2" xfId="11772" xr:uid="{00000000-0005-0000-0000-0000EB710000}"/>
    <cellStyle name="40% - Accent1 2 4 6 3 2 2" xfId="24931" xr:uid="{00000000-0005-0000-0000-0000EC710000}"/>
    <cellStyle name="40% - Accent1 2 4 6 3 2 2 2" xfId="62269" xr:uid="{00000000-0005-0000-0000-0000ED710000}"/>
    <cellStyle name="40% - Accent1 2 4 6 3 2 3" xfId="49110" xr:uid="{00000000-0005-0000-0000-0000EE710000}"/>
    <cellStyle name="40% - Accent1 2 4 6 3 3" xfId="7049" xr:uid="{00000000-0005-0000-0000-0000EF710000}"/>
    <cellStyle name="40% - Accent1 2 4 6 3 3 2" xfId="20208" xr:uid="{00000000-0005-0000-0000-0000F0710000}"/>
    <cellStyle name="40% - Accent1 2 4 6 3 3 2 2" xfId="57546" xr:uid="{00000000-0005-0000-0000-0000F1710000}"/>
    <cellStyle name="40% - Accent1 2 4 6 3 3 3" xfId="44387" xr:uid="{00000000-0005-0000-0000-0000F2710000}"/>
    <cellStyle name="40% - Accent1 2 4 6 3 4" xfId="16665" xr:uid="{00000000-0005-0000-0000-0000F3710000}"/>
    <cellStyle name="40% - Accent1 2 4 6 3 4 2" xfId="54003" xr:uid="{00000000-0005-0000-0000-0000F4710000}"/>
    <cellStyle name="40% - Accent1 2 4 6 3 5" xfId="33058" xr:uid="{00000000-0005-0000-0000-0000F5710000}"/>
    <cellStyle name="40% - Accent1 2 4 6 3 6" xfId="40842" xr:uid="{00000000-0005-0000-0000-0000F6710000}"/>
    <cellStyle name="40% - Accent1 2 4 6 4" xfId="9412" xr:uid="{00000000-0005-0000-0000-0000F7710000}"/>
    <cellStyle name="40% - Accent1 2 4 6 4 2" xfId="22571" xr:uid="{00000000-0005-0000-0000-0000F8710000}"/>
    <cellStyle name="40% - Accent1 2 4 6 4 2 2" xfId="59909" xr:uid="{00000000-0005-0000-0000-0000F9710000}"/>
    <cellStyle name="40% - Accent1 2 4 6 4 3" xfId="35770" xr:uid="{00000000-0005-0000-0000-0000FA710000}"/>
    <cellStyle name="40% - Accent1 2 4 6 4 4" xfId="46750" xr:uid="{00000000-0005-0000-0000-0000FB710000}"/>
    <cellStyle name="40% - Accent1 2 4 6 5" xfId="4689" xr:uid="{00000000-0005-0000-0000-0000FC710000}"/>
    <cellStyle name="40% - Accent1 2 4 6 5 2" xfId="17848" xr:uid="{00000000-0005-0000-0000-0000FD710000}"/>
    <cellStyle name="40% - Accent1 2 4 6 5 2 2" xfId="55186" xr:uid="{00000000-0005-0000-0000-0000FE710000}"/>
    <cellStyle name="40% - Accent1 2 4 6 5 3" xfId="30346" xr:uid="{00000000-0005-0000-0000-0000FF710000}"/>
    <cellStyle name="40% - Accent1 2 4 6 5 4" xfId="42027" xr:uid="{00000000-0005-0000-0000-000000720000}"/>
    <cellStyle name="40% - Accent1 2 4 6 6" xfId="14136" xr:uid="{00000000-0005-0000-0000-000001720000}"/>
    <cellStyle name="40% - Accent1 2 4 6 6 2" xfId="51474" xr:uid="{00000000-0005-0000-0000-000002720000}"/>
    <cellStyle name="40% - Accent1 2 4 6 7" xfId="27464" xr:uid="{00000000-0005-0000-0000-000003720000}"/>
    <cellStyle name="40% - Accent1 2 4 6 8" xfId="38313" xr:uid="{00000000-0005-0000-0000-000004720000}"/>
    <cellStyle name="40% - Accent1 2 4 7" xfId="1144" xr:uid="{00000000-0005-0000-0000-000005720000}"/>
    <cellStyle name="40% - Accent1 2 4 7 2" xfId="2324" xr:uid="{00000000-0005-0000-0000-000006720000}"/>
    <cellStyle name="40% - Accent1 2 4 7 2 2" xfId="8398" xr:uid="{00000000-0005-0000-0000-000007720000}"/>
    <cellStyle name="40% - Accent1 2 4 7 2 2 2" xfId="13121" xr:uid="{00000000-0005-0000-0000-000008720000}"/>
    <cellStyle name="40% - Accent1 2 4 7 2 2 2 2" xfId="26280" xr:uid="{00000000-0005-0000-0000-000009720000}"/>
    <cellStyle name="40% - Accent1 2 4 7 2 2 2 2 2" xfId="63618" xr:uid="{00000000-0005-0000-0000-00000A720000}"/>
    <cellStyle name="40% - Accent1 2 4 7 2 2 2 3" xfId="50459" xr:uid="{00000000-0005-0000-0000-00000B720000}"/>
    <cellStyle name="40% - Accent1 2 4 7 2 2 3" xfId="21557" xr:uid="{00000000-0005-0000-0000-00000C720000}"/>
    <cellStyle name="40% - Accent1 2 4 7 2 2 3 2" xfId="58895" xr:uid="{00000000-0005-0000-0000-00000D720000}"/>
    <cellStyle name="40% - Accent1 2 4 7 2 2 4" xfId="34576" xr:uid="{00000000-0005-0000-0000-00000E720000}"/>
    <cellStyle name="40% - Accent1 2 4 7 2 2 5" xfId="45736" xr:uid="{00000000-0005-0000-0000-00000F720000}"/>
    <cellStyle name="40% - Accent1 2 4 7 2 3" xfId="10761" xr:uid="{00000000-0005-0000-0000-000010720000}"/>
    <cellStyle name="40% - Accent1 2 4 7 2 3 2" xfId="23920" xr:uid="{00000000-0005-0000-0000-000011720000}"/>
    <cellStyle name="40% - Accent1 2 4 7 2 3 2 2" xfId="61258" xr:uid="{00000000-0005-0000-0000-000012720000}"/>
    <cellStyle name="40% - Accent1 2 4 7 2 3 3" xfId="37288" xr:uid="{00000000-0005-0000-0000-000013720000}"/>
    <cellStyle name="40% - Accent1 2 4 7 2 3 4" xfId="48099" xr:uid="{00000000-0005-0000-0000-000014720000}"/>
    <cellStyle name="40% - Accent1 2 4 7 2 4" xfId="6038" xr:uid="{00000000-0005-0000-0000-000015720000}"/>
    <cellStyle name="40% - Accent1 2 4 7 2 4 2" xfId="19197" xr:uid="{00000000-0005-0000-0000-000016720000}"/>
    <cellStyle name="40% - Accent1 2 4 7 2 4 2 2" xfId="56535" xr:uid="{00000000-0005-0000-0000-000017720000}"/>
    <cellStyle name="40% - Accent1 2 4 7 2 4 3" xfId="31864" xr:uid="{00000000-0005-0000-0000-000018720000}"/>
    <cellStyle name="40% - Accent1 2 4 7 2 4 4" xfId="43376" xr:uid="{00000000-0005-0000-0000-000019720000}"/>
    <cellStyle name="40% - Accent1 2 4 7 2 5" xfId="15485" xr:uid="{00000000-0005-0000-0000-00001A720000}"/>
    <cellStyle name="40% - Accent1 2 4 7 2 5 2" xfId="52823" xr:uid="{00000000-0005-0000-0000-00001B720000}"/>
    <cellStyle name="40% - Accent1 2 4 7 2 6" xfId="28982" xr:uid="{00000000-0005-0000-0000-00001C720000}"/>
    <cellStyle name="40% - Accent1 2 4 7 2 7" xfId="39662" xr:uid="{00000000-0005-0000-0000-00001D720000}"/>
    <cellStyle name="40% - Accent1 2 4 7 3" xfId="3673" xr:uid="{00000000-0005-0000-0000-00001E720000}"/>
    <cellStyle name="40% - Accent1 2 4 7 3 2" xfId="11941" xr:uid="{00000000-0005-0000-0000-00001F720000}"/>
    <cellStyle name="40% - Accent1 2 4 7 3 2 2" xfId="25100" xr:uid="{00000000-0005-0000-0000-000020720000}"/>
    <cellStyle name="40% - Accent1 2 4 7 3 2 2 2" xfId="62438" xr:uid="{00000000-0005-0000-0000-000021720000}"/>
    <cellStyle name="40% - Accent1 2 4 7 3 2 3" xfId="49279" xr:uid="{00000000-0005-0000-0000-000022720000}"/>
    <cellStyle name="40% - Accent1 2 4 7 3 3" xfId="7218" xr:uid="{00000000-0005-0000-0000-000023720000}"/>
    <cellStyle name="40% - Accent1 2 4 7 3 3 2" xfId="20377" xr:uid="{00000000-0005-0000-0000-000024720000}"/>
    <cellStyle name="40% - Accent1 2 4 7 3 3 2 2" xfId="57715" xr:uid="{00000000-0005-0000-0000-000025720000}"/>
    <cellStyle name="40% - Accent1 2 4 7 3 3 3" xfId="44556" xr:uid="{00000000-0005-0000-0000-000026720000}"/>
    <cellStyle name="40% - Accent1 2 4 7 3 4" xfId="16834" xr:uid="{00000000-0005-0000-0000-000027720000}"/>
    <cellStyle name="40% - Accent1 2 4 7 3 4 2" xfId="54172" xr:uid="{00000000-0005-0000-0000-000028720000}"/>
    <cellStyle name="40% - Accent1 2 4 7 3 5" xfId="33227" xr:uid="{00000000-0005-0000-0000-000029720000}"/>
    <cellStyle name="40% - Accent1 2 4 7 3 6" xfId="41011" xr:uid="{00000000-0005-0000-0000-00002A720000}"/>
    <cellStyle name="40% - Accent1 2 4 7 4" xfId="9581" xr:uid="{00000000-0005-0000-0000-00002B720000}"/>
    <cellStyle name="40% - Accent1 2 4 7 4 2" xfId="22740" xr:uid="{00000000-0005-0000-0000-00002C720000}"/>
    <cellStyle name="40% - Accent1 2 4 7 4 2 2" xfId="60078" xr:uid="{00000000-0005-0000-0000-00002D720000}"/>
    <cellStyle name="40% - Accent1 2 4 7 4 3" xfId="35939" xr:uid="{00000000-0005-0000-0000-00002E720000}"/>
    <cellStyle name="40% - Accent1 2 4 7 4 4" xfId="46919" xr:uid="{00000000-0005-0000-0000-00002F720000}"/>
    <cellStyle name="40% - Accent1 2 4 7 5" xfId="4858" xr:uid="{00000000-0005-0000-0000-000030720000}"/>
    <cellStyle name="40% - Accent1 2 4 7 5 2" xfId="18017" xr:uid="{00000000-0005-0000-0000-000031720000}"/>
    <cellStyle name="40% - Accent1 2 4 7 5 2 2" xfId="55355" xr:uid="{00000000-0005-0000-0000-000032720000}"/>
    <cellStyle name="40% - Accent1 2 4 7 5 3" xfId="30515" xr:uid="{00000000-0005-0000-0000-000033720000}"/>
    <cellStyle name="40% - Accent1 2 4 7 5 4" xfId="42196" xr:uid="{00000000-0005-0000-0000-000034720000}"/>
    <cellStyle name="40% - Accent1 2 4 7 6" xfId="14305" xr:uid="{00000000-0005-0000-0000-000035720000}"/>
    <cellStyle name="40% - Accent1 2 4 7 6 2" xfId="51643" xr:uid="{00000000-0005-0000-0000-000036720000}"/>
    <cellStyle name="40% - Accent1 2 4 7 7" xfId="27633" xr:uid="{00000000-0005-0000-0000-000037720000}"/>
    <cellStyle name="40% - Accent1 2 4 7 8" xfId="38482" xr:uid="{00000000-0005-0000-0000-000038720000}"/>
    <cellStyle name="40% - Accent1 2 4 8" xfId="1256" xr:uid="{00000000-0005-0000-0000-000039720000}"/>
    <cellStyle name="40% - Accent1 2 4 8 2" xfId="2605" xr:uid="{00000000-0005-0000-0000-00003A720000}"/>
    <cellStyle name="40% - Accent1 2 4 8 2 2" xfId="12053" xr:uid="{00000000-0005-0000-0000-00003B720000}"/>
    <cellStyle name="40% - Accent1 2 4 8 2 2 2" xfId="25212" xr:uid="{00000000-0005-0000-0000-00003C720000}"/>
    <cellStyle name="40% - Accent1 2 4 8 2 2 2 2" xfId="62550" xr:uid="{00000000-0005-0000-0000-00003D720000}"/>
    <cellStyle name="40% - Accent1 2 4 8 2 2 3" xfId="33508" xr:uid="{00000000-0005-0000-0000-00003E720000}"/>
    <cellStyle name="40% - Accent1 2 4 8 2 2 4" xfId="49391" xr:uid="{00000000-0005-0000-0000-00003F720000}"/>
    <cellStyle name="40% - Accent1 2 4 8 2 3" xfId="7330" xr:uid="{00000000-0005-0000-0000-000040720000}"/>
    <cellStyle name="40% - Accent1 2 4 8 2 3 2" xfId="20489" xr:uid="{00000000-0005-0000-0000-000041720000}"/>
    <cellStyle name="40% - Accent1 2 4 8 2 3 2 2" xfId="57827" xr:uid="{00000000-0005-0000-0000-000042720000}"/>
    <cellStyle name="40% - Accent1 2 4 8 2 3 3" xfId="36220" xr:uid="{00000000-0005-0000-0000-000043720000}"/>
    <cellStyle name="40% - Accent1 2 4 8 2 3 4" xfId="44668" xr:uid="{00000000-0005-0000-0000-000044720000}"/>
    <cellStyle name="40% - Accent1 2 4 8 2 4" xfId="15766" xr:uid="{00000000-0005-0000-0000-000045720000}"/>
    <cellStyle name="40% - Accent1 2 4 8 2 4 2" xfId="30796" xr:uid="{00000000-0005-0000-0000-000046720000}"/>
    <cellStyle name="40% - Accent1 2 4 8 2 4 3" xfId="53104" xr:uid="{00000000-0005-0000-0000-000047720000}"/>
    <cellStyle name="40% - Accent1 2 4 8 2 5" xfId="27914" xr:uid="{00000000-0005-0000-0000-000048720000}"/>
    <cellStyle name="40% - Accent1 2 4 8 2 6" xfId="39943" xr:uid="{00000000-0005-0000-0000-000049720000}"/>
    <cellStyle name="40% - Accent1 2 4 8 3" xfId="9693" xr:uid="{00000000-0005-0000-0000-00004A720000}"/>
    <cellStyle name="40% - Accent1 2 4 8 3 2" xfId="22852" xr:uid="{00000000-0005-0000-0000-00004B720000}"/>
    <cellStyle name="40% - Accent1 2 4 8 3 2 2" xfId="60190" xr:uid="{00000000-0005-0000-0000-00004C720000}"/>
    <cellStyle name="40% - Accent1 2 4 8 3 3" xfId="32159" xr:uid="{00000000-0005-0000-0000-00004D720000}"/>
    <cellStyle name="40% - Accent1 2 4 8 3 4" xfId="47031" xr:uid="{00000000-0005-0000-0000-00004E720000}"/>
    <cellStyle name="40% - Accent1 2 4 8 4" xfId="4970" xr:uid="{00000000-0005-0000-0000-00004F720000}"/>
    <cellStyle name="40% - Accent1 2 4 8 4 2" xfId="18129" xr:uid="{00000000-0005-0000-0000-000050720000}"/>
    <cellStyle name="40% - Accent1 2 4 8 4 2 2" xfId="55467" xr:uid="{00000000-0005-0000-0000-000051720000}"/>
    <cellStyle name="40% - Accent1 2 4 8 4 3" xfId="34871" xr:uid="{00000000-0005-0000-0000-000052720000}"/>
    <cellStyle name="40% - Accent1 2 4 8 4 4" xfId="42308" xr:uid="{00000000-0005-0000-0000-000053720000}"/>
    <cellStyle name="40% - Accent1 2 4 8 5" xfId="14417" xr:uid="{00000000-0005-0000-0000-000054720000}"/>
    <cellStyle name="40% - Accent1 2 4 8 5 2" xfId="29447" xr:uid="{00000000-0005-0000-0000-000055720000}"/>
    <cellStyle name="40% - Accent1 2 4 8 5 3" xfId="51755" xr:uid="{00000000-0005-0000-0000-000056720000}"/>
    <cellStyle name="40% - Accent1 2 4 8 6" xfId="26565" xr:uid="{00000000-0005-0000-0000-000057720000}"/>
    <cellStyle name="40% - Accent1 2 4 8 7" xfId="38594" xr:uid="{00000000-0005-0000-0000-000058720000}"/>
    <cellStyle name="40% - Accent1 2 4 9" xfId="2493" xr:uid="{00000000-0005-0000-0000-000059720000}"/>
    <cellStyle name="40% - Accent1 2 4 9 2" xfId="10873" xr:uid="{00000000-0005-0000-0000-00005A720000}"/>
    <cellStyle name="40% - Accent1 2 4 9 2 2" xfId="24032" xr:uid="{00000000-0005-0000-0000-00005B720000}"/>
    <cellStyle name="40% - Accent1 2 4 9 2 2 2" xfId="61370" xr:uid="{00000000-0005-0000-0000-00005C720000}"/>
    <cellStyle name="40% - Accent1 2 4 9 2 3" xfId="33396" xr:uid="{00000000-0005-0000-0000-00005D720000}"/>
    <cellStyle name="40% - Accent1 2 4 9 2 4" xfId="48211" xr:uid="{00000000-0005-0000-0000-00005E720000}"/>
    <cellStyle name="40% - Accent1 2 4 9 3" xfId="6150" xr:uid="{00000000-0005-0000-0000-00005F720000}"/>
    <cellStyle name="40% - Accent1 2 4 9 3 2" xfId="19309" xr:uid="{00000000-0005-0000-0000-000060720000}"/>
    <cellStyle name="40% - Accent1 2 4 9 3 2 2" xfId="56647" xr:uid="{00000000-0005-0000-0000-000061720000}"/>
    <cellStyle name="40% - Accent1 2 4 9 3 3" xfId="36108" xr:uid="{00000000-0005-0000-0000-000062720000}"/>
    <cellStyle name="40% - Accent1 2 4 9 3 4" xfId="43488" xr:uid="{00000000-0005-0000-0000-000063720000}"/>
    <cellStyle name="40% - Accent1 2 4 9 4" xfId="15654" xr:uid="{00000000-0005-0000-0000-000064720000}"/>
    <cellStyle name="40% - Accent1 2 4 9 4 2" xfId="30684" xr:uid="{00000000-0005-0000-0000-000065720000}"/>
    <cellStyle name="40% - Accent1 2 4 9 4 3" xfId="52992" xr:uid="{00000000-0005-0000-0000-000066720000}"/>
    <cellStyle name="40% - Accent1 2 4 9 5" xfId="27802" xr:uid="{00000000-0005-0000-0000-000067720000}"/>
    <cellStyle name="40% - Accent1 2 4 9 6" xfId="39831" xr:uid="{00000000-0005-0000-0000-000068720000}"/>
    <cellStyle name="40% - Accent1 2 5" xfId="270" xr:uid="{00000000-0005-0000-0000-000069720000}"/>
    <cellStyle name="40% - Accent1 2 5 2" xfId="691" xr:uid="{00000000-0005-0000-0000-00006A720000}"/>
    <cellStyle name="40% - Accent1 2 5 2 2" xfId="1873" xr:uid="{00000000-0005-0000-0000-00006B720000}"/>
    <cellStyle name="40% - Accent1 2 5 2 2 2" xfId="7947" xr:uid="{00000000-0005-0000-0000-00006C720000}"/>
    <cellStyle name="40% - Accent1 2 5 2 2 2 2" xfId="12670" xr:uid="{00000000-0005-0000-0000-00006D720000}"/>
    <cellStyle name="40% - Accent1 2 5 2 2 2 2 2" xfId="25829" xr:uid="{00000000-0005-0000-0000-00006E720000}"/>
    <cellStyle name="40% - Accent1 2 5 2 2 2 2 2 2" xfId="63167" xr:uid="{00000000-0005-0000-0000-00006F720000}"/>
    <cellStyle name="40% - Accent1 2 5 2 2 2 2 3" xfId="50008" xr:uid="{00000000-0005-0000-0000-000070720000}"/>
    <cellStyle name="40% - Accent1 2 5 2 2 2 3" xfId="21106" xr:uid="{00000000-0005-0000-0000-000071720000}"/>
    <cellStyle name="40% - Accent1 2 5 2 2 2 3 2" xfId="58444" xr:uid="{00000000-0005-0000-0000-000072720000}"/>
    <cellStyle name="40% - Accent1 2 5 2 2 2 4" xfId="34125" xr:uid="{00000000-0005-0000-0000-000073720000}"/>
    <cellStyle name="40% - Accent1 2 5 2 2 2 5" xfId="45285" xr:uid="{00000000-0005-0000-0000-000074720000}"/>
    <cellStyle name="40% - Accent1 2 5 2 2 3" xfId="10310" xr:uid="{00000000-0005-0000-0000-000075720000}"/>
    <cellStyle name="40% - Accent1 2 5 2 2 3 2" xfId="23469" xr:uid="{00000000-0005-0000-0000-000076720000}"/>
    <cellStyle name="40% - Accent1 2 5 2 2 3 2 2" xfId="60807" xr:uid="{00000000-0005-0000-0000-000077720000}"/>
    <cellStyle name="40% - Accent1 2 5 2 2 3 3" xfId="36837" xr:uid="{00000000-0005-0000-0000-000078720000}"/>
    <cellStyle name="40% - Accent1 2 5 2 2 3 4" xfId="47648" xr:uid="{00000000-0005-0000-0000-000079720000}"/>
    <cellStyle name="40% - Accent1 2 5 2 2 4" xfId="5587" xr:uid="{00000000-0005-0000-0000-00007A720000}"/>
    <cellStyle name="40% - Accent1 2 5 2 2 4 2" xfId="18746" xr:uid="{00000000-0005-0000-0000-00007B720000}"/>
    <cellStyle name="40% - Accent1 2 5 2 2 4 2 2" xfId="56084" xr:uid="{00000000-0005-0000-0000-00007C720000}"/>
    <cellStyle name="40% - Accent1 2 5 2 2 4 3" xfId="31413" xr:uid="{00000000-0005-0000-0000-00007D720000}"/>
    <cellStyle name="40% - Accent1 2 5 2 2 4 4" xfId="42925" xr:uid="{00000000-0005-0000-0000-00007E720000}"/>
    <cellStyle name="40% - Accent1 2 5 2 2 5" xfId="15034" xr:uid="{00000000-0005-0000-0000-00007F720000}"/>
    <cellStyle name="40% - Accent1 2 5 2 2 5 2" xfId="52372" xr:uid="{00000000-0005-0000-0000-000080720000}"/>
    <cellStyle name="40% - Accent1 2 5 2 2 6" xfId="28531" xr:uid="{00000000-0005-0000-0000-000081720000}"/>
    <cellStyle name="40% - Accent1 2 5 2 2 7" xfId="39211" xr:uid="{00000000-0005-0000-0000-000082720000}"/>
    <cellStyle name="40% - Accent1 2 5 2 3" xfId="3222" xr:uid="{00000000-0005-0000-0000-000083720000}"/>
    <cellStyle name="40% - Accent1 2 5 2 3 2" xfId="11490" xr:uid="{00000000-0005-0000-0000-000084720000}"/>
    <cellStyle name="40% - Accent1 2 5 2 3 2 2" xfId="24649" xr:uid="{00000000-0005-0000-0000-000085720000}"/>
    <cellStyle name="40% - Accent1 2 5 2 3 2 2 2" xfId="61987" xr:uid="{00000000-0005-0000-0000-000086720000}"/>
    <cellStyle name="40% - Accent1 2 5 2 3 2 3" xfId="48828" xr:uid="{00000000-0005-0000-0000-000087720000}"/>
    <cellStyle name="40% - Accent1 2 5 2 3 3" xfId="6767" xr:uid="{00000000-0005-0000-0000-000088720000}"/>
    <cellStyle name="40% - Accent1 2 5 2 3 3 2" xfId="19926" xr:uid="{00000000-0005-0000-0000-000089720000}"/>
    <cellStyle name="40% - Accent1 2 5 2 3 3 2 2" xfId="57264" xr:uid="{00000000-0005-0000-0000-00008A720000}"/>
    <cellStyle name="40% - Accent1 2 5 2 3 3 3" xfId="44105" xr:uid="{00000000-0005-0000-0000-00008B720000}"/>
    <cellStyle name="40% - Accent1 2 5 2 3 4" xfId="16383" xr:uid="{00000000-0005-0000-0000-00008C720000}"/>
    <cellStyle name="40% - Accent1 2 5 2 3 4 2" xfId="53721" xr:uid="{00000000-0005-0000-0000-00008D720000}"/>
    <cellStyle name="40% - Accent1 2 5 2 3 5" xfId="32776" xr:uid="{00000000-0005-0000-0000-00008E720000}"/>
    <cellStyle name="40% - Accent1 2 5 2 3 6" xfId="40560" xr:uid="{00000000-0005-0000-0000-00008F720000}"/>
    <cellStyle name="40% - Accent1 2 5 2 4" xfId="9130" xr:uid="{00000000-0005-0000-0000-000090720000}"/>
    <cellStyle name="40% - Accent1 2 5 2 4 2" xfId="22289" xr:uid="{00000000-0005-0000-0000-000091720000}"/>
    <cellStyle name="40% - Accent1 2 5 2 4 2 2" xfId="59627" xr:uid="{00000000-0005-0000-0000-000092720000}"/>
    <cellStyle name="40% - Accent1 2 5 2 4 3" xfId="35488" xr:uid="{00000000-0005-0000-0000-000093720000}"/>
    <cellStyle name="40% - Accent1 2 5 2 4 4" xfId="46468" xr:uid="{00000000-0005-0000-0000-000094720000}"/>
    <cellStyle name="40% - Accent1 2 5 2 5" xfId="4407" xr:uid="{00000000-0005-0000-0000-000095720000}"/>
    <cellStyle name="40% - Accent1 2 5 2 5 2" xfId="17566" xr:uid="{00000000-0005-0000-0000-000096720000}"/>
    <cellStyle name="40% - Accent1 2 5 2 5 2 2" xfId="54904" xr:uid="{00000000-0005-0000-0000-000097720000}"/>
    <cellStyle name="40% - Accent1 2 5 2 5 3" xfId="30064" xr:uid="{00000000-0005-0000-0000-000098720000}"/>
    <cellStyle name="40% - Accent1 2 5 2 5 4" xfId="41745" xr:uid="{00000000-0005-0000-0000-000099720000}"/>
    <cellStyle name="40% - Accent1 2 5 2 6" xfId="13854" xr:uid="{00000000-0005-0000-0000-00009A720000}"/>
    <cellStyle name="40% - Accent1 2 5 2 6 2" xfId="51192" xr:uid="{00000000-0005-0000-0000-00009B720000}"/>
    <cellStyle name="40% - Accent1 2 5 2 7" xfId="27182" xr:uid="{00000000-0005-0000-0000-00009C720000}"/>
    <cellStyle name="40% - Accent1 2 5 2 8" xfId="38031" xr:uid="{00000000-0005-0000-0000-00009D720000}"/>
    <cellStyle name="40% - Accent1 2 5 3" xfId="1452" xr:uid="{00000000-0005-0000-0000-00009E720000}"/>
    <cellStyle name="40% - Accent1 2 5 3 2" xfId="7526" xr:uid="{00000000-0005-0000-0000-00009F720000}"/>
    <cellStyle name="40% - Accent1 2 5 3 2 2" xfId="12249" xr:uid="{00000000-0005-0000-0000-0000A0720000}"/>
    <cellStyle name="40% - Accent1 2 5 3 2 2 2" xfId="25408" xr:uid="{00000000-0005-0000-0000-0000A1720000}"/>
    <cellStyle name="40% - Accent1 2 5 3 2 2 2 2" xfId="62746" xr:uid="{00000000-0005-0000-0000-0000A2720000}"/>
    <cellStyle name="40% - Accent1 2 5 3 2 2 3" xfId="49587" xr:uid="{00000000-0005-0000-0000-0000A3720000}"/>
    <cellStyle name="40% - Accent1 2 5 3 2 3" xfId="20685" xr:uid="{00000000-0005-0000-0000-0000A4720000}"/>
    <cellStyle name="40% - Accent1 2 5 3 2 3 2" xfId="58023" xr:uid="{00000000-0005-0000-0000-0000A5720000}"/>
    <cellStyle name="40% - Accent1 2 5 3 2 4" xfId="33704" xr:uid="{00000000-0005-0000-0000-0000A6720000}"/>
    <cellStyle name="40% - Accent1 2 5 3 2 5" xfId="44864" xr:uid="{00000000-0005-0000-0000-0000A7720000}"/>
    <cellStyle name="40% - Accent1 2 5 3 3" xfId="9889" xr:uid="{00000000-0005-0000-0000-0000A8720000}"/>
    <cellStyle name="40% - Accent1 2 5 3 3 2" xfId="23048" xr:uid="{00000000-0005-0000-0000-0000A9720000}"/>
    <cellStyle name="40% - Accent1 2 5 3 3 2 2" xfId="60386" xr:uid="{00000000-0005-0000-0000-0000AA720000}"/>
    <cellStyle name="40% - Accent1 2 5 3 3 3" xfId="36416" xr:uid="{00000000-0005-0000-0000-0000AB720000}"/>
    <cellStyle name="40% - Accent1 2 5 3 3 4" xfId="47227" xr:uid="{00000000-0005-0000-0000-0000AC720000}"/>
    <cellStyle name="40% - Accent1 2 5 3 4" xfId="5166" xr:uid="{00000000-0005-0000-0000-0000AD720000}"/>
    <cellStyle name="40% - Accent1 2 5 3 4 2" xfId="18325" xr:uid="{00000000-0005-0000-0000-0000AE720000}"/>
    <cellStyle name="40% - Accent1 2 5 3 4 2 2" xfId="55663" xr:uid="{00000000-0005-0000-0000-0000AF720000}"/>
    <cellStyle name="40% - Accent1 2 5 3 4 3" xfId="30992" xr:uid="{00000000-0005-0000-0000-0000B0720000}"/>
    <cellStyle name="40% - Accent1 2 5 3 4 4" xfId="42504" xr:uid="{00000000-0005-0000-0000-0000B1720000}"/>
    <cellStyle name="40% - Accent1 2 5 3 5" xfId="14613" xr:uid="{00000000-0005-0000-0000-0000B2720000}"/>
    <cellStyle name="40% - Accent1 2 5 3 5 2" xfId="51951" xr:uid="{00000000-0005-0000-0000-0000B3720000}"/>
    <cellStyle name="40% - Accent1 2 5 3 6" xfId="28110" xr:uid="{00000000-0005-0000-0000-0000B4720000}"/>
    <cellStyle name="40% - Accent1 2 5 3 7" xfId="38790" xr:uid="{00000000-0005-0000-0000-0000B5720000}"/>
    <cellStyle name="40% - Accent1 2 5 4" xfId="2801" xr:uid="{00000000-0005-0000-0000-0000B6720000}"/>
    <cellStyle name="40% - Accent1 2 5 4 2" xfId="11069" xr:uid="{00000000-0005-0000-0000-0000B7720000}"/>
    <cellStyle name="40% - Accent1 2 5 4 2 2" xfId="24228" xr:uid="{00000000-0005-0000-0000-0000B8720000}"/>
    <cellStyle name="40% - Accent1 2 5 4 2 2 2" xfId="61566" xr:uid="{00000000-0005-0000-0000-0000B9720000}"/>
    <cellStyle name="40% - Accent1 2 5 4 2 3" xfId="48407" xr:uid="{00000000-0005-0000-0000-0000BA720000}"/>
    <cellStyle name="40% - Accent1 2 5 4 3" xfId="6346" xr:uid="{00000000-0005-0000-0000-0000BB720000}"/>
    <cellStyle name="40% - Accent1 2 5 4 3 2" xfId="19505" xr:uid="{00000000-0005-0000-0000-0000BC720000}"/>
    <cellStyle name="40% - Accent1 2 5 4 3 2 2" xfId="56843" xr:uid="{00000000-0005-0000-0000-0000BD720000}"/>
    <cellStyle name="40% - Accent1 2 5 4 3 3" xfId="43684" xr:uid="{00000000-0005-0000-0000-0000BE720000}"/>
    <cellStyle name="40% - Accent1 2 5 4 4" xfId="15962" xr:uid="{00000000-0005-0000-0000-0000BF720000}"/>
    <cellStyle name="40% - Accent1 2 5 4 4 2" xfId="53300" xr:uid="{00000000-0005-0000-0000-0000C0720000}"/>
    <cellStyle name="40% - Accent1 2 5 4 5" xfId="32355" xr:uid="{00000000-0005-0000-0000-0000C1720000}"/>
    <cellStyle name="40% - Accent1 2 5 4 6" xfId="40139" xr:uid="{00000000-0005-0000-0000-0000C2720000}"/>
    <cellStyle name="40% - Accent1 2 5 5" xfId="8709" xr:uid="{00000000-0005-0000-0000-0000C3720000}"/>
    <cellStyle name="40% - Accent1 2 5 5 2" xfId="21868" xr:uid="{00000000-0005-0000-0000-0000C4720000}"/>
    <cellStyle name="40% - Accent1 2 5 5 2 2" xfId="59206" xr:uid="{00000000-0005-0000-0000-0000C5720000}"/>
    <cellStyle name="40% - Accent1 2 5 5 3" xfId="35067" xr:uid="{00000000-0005-0000-0000-0000C6720000}"/>
    <cellStyle name="40% - Accent1 2 5 5 4" xfId="46047" xr:uid="{00000000-0005-0000-0000-0000C7720000}"/>
    <cellStyle name="40% - Accent1 2 5 6" xfId="3986" xr:uid="{00000000-0005-0000-0000-0000C8720000}"/>
    <cellStyle name="40% - Accent1 2 5 6 2" xfId="17145" xr:uid="{00000000-0005-0000-0000-0000C9720000}"/>
    <cellStyle name="40% - Accent1 2 5 6 2 2" xfId="54483" xr:uid="{00000000-0005-0000-0000-0000CA720000}"/>
    <cellStyle name="40% - Accent1 2 5 6 3" xfId="29643" xr:uid="{00000000-0005-0000-0000-0000CB720000}"/>
    <cellStyle name="40% - Accent1 2 5 6 4" xfId="41324" xr:uid="{00000000-0005-0000-0000-0000CC720000}"/>
    <cellStyle name="40% - Accent1 2 5 7" xfId="13433" xr:uid="{00000000-0005-0000-0000-0000CD720000}"/>
    <cellStyle name="40% - Accent1 2 5 7 2" xfId="50771" xr:uid="{00000000-0005-0000-0000-0000CE720000}"/>
    <cellStyle name="40% - Accent1 2 5 8" xfId="26761" xr:uid="{00000000-0005-0000-0000-0000CF720000}"/>
    <cellStyle name="40% - Accent1 2 5 9" xfId="37610" xr:uid="{00000000-0005-0000-0000-0000D0720000}"/>
    <cellStyle name="40% - Accent1 2 6" xfId="158" xr:uid="{00000000-0005-0000-0000-0000D1720000}"/>
    <cellStyle name="40% - Accent1 2 6 2" xfId="579" xr:uid="{00000000-0005-0000-0000-0000D2720000}"/>
    <cellStyle name="40% - Accent1 2 6 2 2" xfId="1761" xr:uid="{00000000-0005-0000-0000-0000D3720000}"/>
    <cellStyle name="40% - Accent1 2 6 2 2 2" xfId="7835" xr:uid="{00000000-0005-0000-0000-0000D4720000}"/>
    <cellStyle name="40% - Accent1 2 6 2 2 2 2" xfId="12558" xr:uid="{00000000-0005-0000-0000-0000D5720000}"/>
    <cellStyle name="40% - Accent1 2 6 2 2 2 2 2" xfId="25717" xr:uid="{00000000-0005-0000-0000-0000D6720000}"/>
    <cellStyle name="40% - Accent1 2 6 2 2 2 2 2 2" xfId="63055" xr:uid="{00000000-0005-0000-0000-0000D7720000}"/>
    <cellStyle name="40% - Accent1 2 6 2 2 2 2 3" xfId="49896" xr:uid="{00000000-0005-0000-0000-0000D8720000}"/>
    <cellStyle name="40% - Accent1 2 6 2 2 2 3" xfId="20994" xr:uid="{00000000-0005-0000-0000-0000D9720000}"/>
    <cellStyle name="40% - Accent1 2 6 2 2 2 3 2" xfId="58332" xr:uid="{00000000-0005-0000-0000-0000DA720000}"/>
    <cellStyle name="40% - Accent1 2 6 2 2 2 4" xfId="34013" xr:uid="{00000000-0005-0000-0000-0000DB720000}"/>
    <cellStyle name="40% - Accent1 2 6 2 2 2 5" xfId="45173" xr:uid="{00000000-0005-0000-0000-0000DC720000}"/>
    <cellStyle name="40% - Accent1 2 6 2 2 3" xfId="10198" xr:uid="{00000000-0005-0000-0000-0000DD720000}"/>
    <cellStyle name="40% - Accent1 2 6 2 2 3 2" xfId="23357" xr:uid="{00000000-0005-0000-0000-0000DE720000}"/>
    <cellStyle name="40% - Accent1 2 6 2 2 3 2 2" xfId="60695" xr:uid="{00000000-0005-0000-0000-0000DF720000}"/>
    <cellStyle name="40% - Accent1 2 6 2 2 3 3" xfId="36725" xr:uid="{00000000-0005-0000-0000-0000E0720000}"/>
    <cellStyle name="40% - Accent1 2 6 2 2 3 4" xfId="47536" xr:uid="{00000000-0005-0000-0000-0000E1720000}"/>
    <cellStyle name="40% - Accent1 2 6 2 2 4" xfId="5475" xr:uid="{00000000-0005-0000-0000-0000E2720000}"/>
    <cellStyle name="40% - Accent1 2 6 2 2 4 2" xfId="18634" xr:uid="{00000000-0005-0000-0000-0000E3720000}"/>
    <cellStyle name="40% - Accent1 2 6 2 2 4 2 2" xfId="55972" xr:uid="{00000000-0005-0000-0000-0000E4720000}"/>
    <cellStyle name="40% - Accent1 2 6 2 2 4 3" xfId="31301" xr:uid="{00000000-0005-0000-0000-0000E5720000}"/>
    <cellStyle name="40% - Accent1 2 6 2 2 4 4" xfId="42813" xr:uid="{00000000-0005-0000-0000-0000E6720000}"/>
    <cellStyle name="40% - Accent1 2 6 2 2 5" xfId="14922" xr:uid="{00000000-0005-0000-0000-0000E7720000}"/>
    <cellStyle name="40% - Accent1 2 6 2 2 5 2" xfId="52260" xr:uid="{00000000-0005-0000-0000-0000E8720000}"/>
    <cellStyle name="40% - Accent1 2 6 2 2 6" xfId="28419" xr:uid="{00000000-0005-0000-0000-0000E9720000}"/>
    <cellStyle name="40% - Accent1 2 6 2 2 7" xfId="39099" xr:uid="{00000000-0005-0000-0000-0000EA720000}"/>
    <cellStyle name="40% - Accent1 2 6 2 3" xfId="3110" xr:uid="{00000000-0005-0000-0000-0000EB720000}"/>
    <cellStyle name="40% - Accent1 2 6 2 3 2" xfId="11378" xr:uid="{00000000-0005-0000-0000-0000EC720000}"/>
    <cellStyle name="40% - Accent1 2 6 2 3 2 2" xfId="24537" xr:uid="{00000000-0005-0000-0000-0000ED720000}"/>
    <cellStyle name="40% - Accent1 2 6 2 3 2 2 2" xfId="61875" xr:uid="{00000000-0005-0000-0000-0000EE720000}"/>
    <cellStyle name="40% - Accent1 2 6 2 3 2 3" xfId="48716" xr:uid="{00000000-0005-0000-0000-0000EF720000}"/>
    <cellStyle name="40% - Accent1 2 6 2 3 3" xfId="6655" xr:uid="{00000000-0005-0000-0000-0000F0720000}"/>
    <cellStyle name="40% - Accent1 2 6 2 3 3 2" xfId="19814" xr:uid="{00000000-0005-0000-0000-0000F1720000}"/>
    <cellStyle name="40% - Accent1 2 6 2 3 3 2 2" xfId="57152" xr:uid="{00000000-0005-0000-0000-0000F2720000}"/>
    <cellStyle name="40% - Accent1 2 6 2 3 3 3" xfId="43993" xr:uid="{00000000-0005-0000-0000-0000F3720000}"/>
    <cellStyle name="40% - Accent1 2 6 2 3 4" xfId="16271" xr:uid="{00000000-0005-0000-0000-0000F4720000}"/>
    <cellStyle name="40% - Accent1 2 6 2 3 4 2" xfId="53609" xr:uid="{00000000-0005-0000-0000-0000F5720000}"/>
    <cellStyle name="40% - Accent1 2 6 2 3 5" xfId="32664" xr:uid="{00000000-0005-0000-0000-0000F6720000}"/>
    <cellStyle name="40% - Accent1 2 6 2 3 6" xfId="40448" xr:uid="{00000000-0005-0000-0000-0000F7720000}"/>
    <cellStyle name="40% - Accent1 2 6 2 4" xfId="9018" xr:uid="{00000000-0005-0000-0000-0000F8720000}"/>
    <cellStyle name="40% - Accent1 2 6 2 4 2" xfId="22177" xr:uid="{00000000-0005-0000-0000-0000F9720000}"/>
    <cellStyle name="40% - Accent1 2 6 2 4 2 2" xfId="59515" xr:uid="{00000000-0005-0000-0000-0000FA720000}"/>
    <cellStyle name="40% - Accent1 2 6 2 4 3" xfId="35376" xr:uid="{00000000-0005-0000-0000-0000FB720000}"/>
    <cellStyle name="40% - Accent1 2 6 2 4 4" xfId="46356" xr:uid="{00000000-0005-0000-0000-0000FC720000}"/>
    <cellStyle name="40% - Accent1 2 6 2 5" xfId="4295" xr:uid="{00000000-0005-0000-0000-0000FD720000}"/>
    <cellStyle name="40% - Accent1 2 6 2 5 2" xfId="17454" xr:uid="{00000000-0005-0000-0000-0000FE720000}"/>
    <cellStyle name="40% - Accent1 2 6 2 5 2 2" xfId="54792" xr:uid="{00000000-0005-0000-0000-0000FF720000}"/>
    <cellStyle name="40% - Accent1 2 6 2 5 3" xfId="29952" xr:uid="{00000000-0005-0000-0000-000000730000}"/>
    <cellStyle name="40% - Accent1 2 6 2 5 4" xfId="41633" xr:uid="{00000000-0005-0000-0000-000001730000}"/>
    <cellStyle name="40% - Accent1 2 6 2 6" xfId="13742" xr:uid="{00000000-0005-0000-0000-000002730000}"/>
    <cellStyle name="40% - Accent1 2 6 2 6 2" xfId="51080" xr:uid="{00000000-0005-0000-0000-000003730000}"/>
    <cellStyle name="40% - Accent1 2 6 2 7" xfId="27070" xr:uid="{00000000-0005-0000-0000-000004730000}"/>
    <cellStyle name="40% - Accent1 2 6 2 8" xfId="37919" xr:uid="{00000000-0005-0000-0000-000005730000}"/>
    <cellStyle name="40% - Accent1 2 6 3" xfId="1340" xr:uid="{00000000-0005-0000-0000-000006730000}"/>
    <cellStyle name="40% - Accent1 2 6 3 2" xfId="7414" xr:uid="{00000000-0005-0000-0000-000007730000}"/>
    <cellStyle name="40% - Accent1 2 6 3 2 2" xfId="12137" xr:uid="{00000000-0005-0000-0000-000008730000}"/>
    <cellStyle name="40% - Accent1 2 6 3 2 2 2" xfId="25296" xr:uid="{00000000-0005-0000-0000-000009730000}"/>
    <cellStyle name="40% - Accent1 2 6 3 2 2 2 2" xfId="62634" xr:uid="{00000000-0005-0000-0000-00000A730000}"/>
    <cellStyle name="40% - Accent1 2 6 3 2 2 3" xfId="49475" xr:uid="{00000000-0005-0000-0000-00000B730000}"/>
    <cellStyle name="40% - Accent1 2 6 3 2 3" xfId="20573" xr:uid="{00000000-0005-0000-0000-00000C730000}"/>
    <cellStyle name="40% - Accent1 2 6 3 2 3 2" xfId="57911" xr:uid="{00000000-0005-0000-0000-00000D730000}"/>
    <cellStyle name="40% - Accent1 2 6 3 2 4" xfId="33592" xr:uid="{00000000-0005-0000-0000-00000E730000}"/>
    <cellStyle name="40% - Accent1 2 6 3 2 5" xfId="44752" xr:uid="{00000000-0005-0000-0000-00000F730000}"/>
    <cellStyle name="40% - Accent1 2 6 3 3" xfId="9777" xr:uid="{00000000-0005-0000-0000-000010730000}"/>
    <cellStyle name="40% - Accent1 2 6 3 3 2" xfId="22936" xr:uid="{00000000-0005-0000-0000-000011730000}"/>
    <cellStyle name="40% - Accent1 2 6 3 3 2 2" xfId="60274" xr:uid="{00000000-0005-0000-0000-000012730000}"/>
    <cellStyle name="40% - Accent1 2 6 3 3 3" xfId="36304" xr:uid="{00000000-0005-0000-0000-000013730000}"/>
    <cellStyle name="40% - Accent1 2 6 3 3 4" xfId="47115" xr:uid="{00000000-0005-0000-0000-000014730000}"/>
    <cellStyle name="40% - Accent1 2 6 3 4" xfId="5054" xr:uid="{00000000-0005-0000-0000-000015730000}"/>
    <cellStyle name="40% - Accent1 2 6 3 4 2" xfId="18213" xr:uid="{00000000-0005-0000-0000-000016730000}"/>
    <cellStyle name="40% - Accent1 2 6 3 4 2 2" xfId="55551" xr:uid="{00000000-0005-0000-0000-000017730000}"/>
    <cellStyle name="40% - Accent1 2 6 3 4 3" xfId="30880" xr:uid="{00000000-0005-0000-0000-000018730000}"/>
    <cellStyle name="40% - Accent1 2 6 3 4 4" xfId="42392" xr:uid="{00000000-0005-0000-0000-000019730000}"/>
    <cellStyle name="40% - Accent1 2 6 3 5" xfId="14501" xr:uid="{00000000-0005-0000-0000-00001A730000}"/>
    <cellStyle name="40% - Accent1 2 6 3 5 2" xfId="51839" xr:uid="{00000000-0005-0000-0000-00001B730000}"/>
    <cellStyle name="40% - Accent1 2 6 3 6" xfId="27998" xr:uid="{00000000-0005-0000-0000-00001C730000}"/>
    <cellStyle name="40% - Accent1 2 6 3 7" xfId="38678" xr:uid="{00000000-0005-0000-0000-00001D730000}"/>
    <cellStyle name="40% - Accent1 2 6 4" xfId="2689" xr:uid="{00000000-0005-0000-0000-00001E730000}"/>
    <cellStyle name="40% - Accent1 2 6 4 2" xfId="10957" xr:uid="{00000000-0005-0000-0000-00001F730000}"/>
    <cellStyle name="40% - Accent1 2 6 4 2 2" xfId="24116" xr:uid="{00000000-0005-0000-0000-000020730000}"/>
    <cellStyle name="40% - Accent1 2 6 4 2 2 2" xfId="61454" xr:uid="{00000000-0005-0000-0000-000021730000}"/>
    <cellStyle name="40% - Accent1 2 6 4 2 3" xfId="48295" xr:uid="{00000000-0005-0000-0000-000022730000}"/>
    <cellStyle name="40% - Accent1 2 6 4 3" xfId="6234" xr:uid="{00000000-0005-0000-0000-000023730000}"/>
    <cellStyle name="40% - Accent1 2 6 4 3 2" xfId="19393" xr:uid="{00000000-0005-0000-0000-000024730000}"/>
    <cellStyle name="40% - Accent1 2 6 4 3 2 2" xfId="56731" xr:uid="{00000000-0005-0000-0000-000025730000}"/>
    <cellStyle name="40% - Accent1 2 6 4 3 3" xfId="43572" xr:uid="{00000000-0005-0000-0000-000026730000}"/>
    <cellStyle name="40% - Accent1 2 6 4 4" xfId="15850" xr:uid="{00000000-0005-0000-0000-000027730000}"/>
    <cellStyle name="40% - Accent1 2 6 4 4 2" xfId="53188" xr:uid="{00000000-0005-0000-0000-000028730000}"/>
    <cellStyle name="40% - Accent1 2 6 4 5" xfId="32243" xr:uid="{00000000-0005-0000-0000-000029730000}"/>
    <cellStyle name="40% - Accent1 2 6 4 6" xfId="40027" xr:uid="{00000000-0005-0000-0000-00002A730000}"/>
    <cellStyle name="40% - Accent1 2 6 5" xfId="8597" xr:uid="{00000000-0005-0000-0000-00002B730000}"/>
    <cellStyle name="40% - Accent1 2 6 5 2" xfId="21756" xr:uid="{00000000-0005-0000-0000-00002C730000}"/>
    <cellStyle name="40% - Accent1 2 6 5 2 2" xfId="59094" xr:uid="{00000000-0005-0000-0000-00002D730000}"/>
    <cellStyle name="40% - Accent1 2 6 5 3" xfId="34955" xr:uid="{00000000-0005-0000-0000-00002E730000}"/>
    <cellStyle name="40% - Accent1 2 6 5 4" xfId="45935" xr:uid="{00000000-0005-0000-0000-00002F730000}"/>
    <cellStyle name="40% - Accent1 2 6 6" xfId="3874" xr:uid="{00000000-0005-0000-0000-000030730000}"/>
    <cellStyle name="40% - Accent1 2 6 6 2" xfId="17033" xr:uid="{00000000-0005-0000-0000-000031730000}"/>
    <cellStyle name="40% - Accent1 2 6 6 2 2" xfId="54371" xr:uid="{00000000-0005-0000-0000-000032730000}"/>
    <cellStyle name="40% - Accent1 2 6 6 3" xfId="29531" xr:uid="{00000000-0005-0000-0000-000033730000}"/>
    <cellStyle name="40% - Accent1 2 6 6 4" xfId="41212" xr:uid="{00000000-0005-0000-0000-000034730000}"/>
    <cellStyle name="40% - Accent1 2 6 7" xfId="13321" xr:uid="{00000000-0005-0000-0000-000035730000}"/>
    <cellStyle name="40% - Accent1 2 6 7 2" xfId="50659" xr:uid="{00000000-0005-0000-0000-000036730000}"/>
    <cellStyle name="40% - Accent1 2 6 8" xfId="26649" xr:uid="{00000000-0005-0000-0000-000037730000}"/>
    <cellStyle name="40% - Accent1 2 6 9" xfId="37498" xr:uid="{00000000-0005-0000-0000-000038730000}"/>
    <cellStyle name="40% - Accent1 2 7" xfId="467" xr:uid="{00000000-0005-0000-0000-000039730000}"/>
    <cellStyle name="40% - Accent1 2 7 2" xfId="1649" xr:uid="{00000000-0005-0000-0000-00003A730000}"/>
    <cellStyle name="40% - Accent1 2 7 2 2" xfId="7723" xr:uid="{00000000-0005-0000-0000-00003B730000}"/>
    <cellStyle name="40% - Accent1 2 7 2 2 2" xfId="12446" xr:uid="{00000000-0005-0000-0000-00003C730000}"/>
    <cellStyle name="40% - Accent1 2 7 2 2 2 2" xfId="25605" xr:uid="{00000000-0005-0000-0000-00003D730000}"/>
    <cellStyle name="40% - Accent1 2 7 2 2 2 2 2" xfId="62943" xr:uid="{00000000-0005-0000-0000-00003E730000}"/>
    <cellStyle name="40% - Accent1 2 7 2 2 2 3" xfId="49784" xr:uid="{00000000-0005-0000-0000-00003F730000}"/>
    <cellStyle name="40% - Accent1 2 7 2 2 3" xfId="20882" xr:uid="{00000000-0005-0000-0000-000040730000}"/>
    <cellStyle name="40% - Accent1 2 7 2 2 3 2" xfId="58220" xr:uid="{00000000-0005-0000-0000-000041730000}"/>
    <cellStyle name="40% - Accent1 2 7 2 2 4" xfId="33901" xr:uid="{00000000-0005-0000-0000-000042730000}"/>
    <cellStyle name="40% - Accent1 2 7 2 2 5" xfId="45061" xr:uid="{00000000-0005-0000-0000-000043730000}"/>
    <cellStyle name="40% - Accent1 2 7 2 3" xfId="10086" xr:uid="{00000000-0005-0000-0000-000044730000}"/>
    <cellStyle name="40% - Accent1 2 7 2 3 2" xfId="23245" xr:uid="{00000000-0005-0000-0000-000045730000}"/>
    <cellStyle name="40% - Accent1 2 7 2 3 2 2" xfId="60583" xr:uid="{00000000-0005-0000-0000-000046730000}"/>
    <cellStyle name="40% - Accent1 2 7 2 3 3" xfId="36613" xr:uid="{00000000-0005-0000-0000-000047730000}"/>
    <cellStyle name="40% - Accent1 2 7 2 3 4" xfId="47424" xr:uid="{00000000-0005-0000-0000-000048730000}"/>
    <cellStyle name="40% - Accent1 2 7 2 4" xfId="5363" xr:uid="{00000000-0005-0000-0000-000049730000}"/>
    <cellStyle name="40% - Accent1 2 7 2 4 2" xfId="18522" xr:uid="{00000000-0005-0000-0000-00004A730000}"/>
    <cellStyle name="40% - Accent1 2 7 2 4 2 2" xfId="55860" xr:uid="{00000000-0005-0000-0000-00004B730000}"/>
    <cellStyle name="40% - Accent1 2 7 2 4 3" xfId="31189" xr:uid="{00000000-0005-0000-0000-00004C730000}"/>
    <cellStyle name="40% - Accent1 2 7 2 4 4" xfId="42701" xr:uid="{00000000-0005-0000-0000-00004D730000}"/>
    <cellStyle name="40% - Accent1 2 7 2 5" xfId="14810" xr:uid="{00000000-0005-0000-0000-00004E730000}"/>
    <cellStyle name="40% - Accent1 2 7 2 5 2" xfId="52148" xr:uid="{00000000-0005-0000-0000-00004F730000}"/>
    <cellStyle name="40% - Accent1 2 7 2 6" xfId="28307" xr:uid="{00000000-0005-0000-0000-000050730000}"/>
    <cellStyle name="40% - Accent1 2 7 2 7" xfId="38987" xr:uid="{00000000-0005-0000-0000-000051730000}"/>
    <cellStyle name="40% - Accent1 2 7 3" xfId="2998" xr:uid="{00000000-0005-0000-0000-000052730000}"/>
    <cellStyle name="40% - Accent1 2 7 3 2" xfId="11266" xr:uid="{00000000-0005-0000-0000-000053730000}"/>
    <cellStyle name="40% - Accent1 2 7 3 2 2" xfId="24425" xr:uid="{00000000-0005-0000-0000-000054730000}"/>
    <cellStyle name="40% - Accent1 2 7 3 2 2 2" xfId="61763" xr:uid="{00000000-0005-0000-0000-000055730000}"/>
    <cellStyle name="40% - Accent1 2 7 3 2 3" xfId="48604" xr:uid="{00000000-0005-0000-0000-000056730000}"/>
    <cellStyle name="40% - Accent1 2 7 3 3" xfId="6543" xr:uid="{00000000-0005-0000-0000-000057730000}"/>
    <cellStyle name="40% - Accent1 2 7 3 3 2" xfId="19702" xr:uid="{00000000-0005-0000-0000-000058730000}"/>
    <cellStyle name="40% - Accent1 2 7 3 3 2 2" xfId="57040" xr:uid="{00000000-0005-0000-0000-000059730000}"/>
    <cellStyle name="40% - Accent1 2 7 3 3 3" xfId="43881" xr:uid="{00000000-0005-0000-0000-00005A730000}"/>
    <cellStyle name="40% - Accent1 2 7 3 4" xfId="16159" xr:uid="{00000000-0005-0000-0000-00005B730000}"/>
    <cellStyle name="40% - Accent1 2 7 3 4 2" xfId="53497" xr:uid="{00000000-0005-0000-0000-00005C730000}"/>
    <cellStyle name="40% - Accent1 2 7 3 5" xfId="32552" xr:uid="{00000000-0005-0000-0000-00005D730000}"/>
    <cellStyle name="40% - Accent1 2 7 3 6" xfId="40336" xr:uid="{00000000-0005-0000-0000-00005E730000}"/>
    <cellStyle name="40% - Accent1 2 7 4" xfId="8906" xr:uid="{00000000-0005-0000-0000-00005F730000}"/>
    <cellStyle name="40% - Accent1 2 7 4 2" xfId="22065" xr:uid="{00000000-0005-0000-0000-000060730000}"/>
    <cellStyle name="40% - Accent1 2 7 4 2 2" xfId="59403" xr:uid="{00000000-0005-0000-0000-000061730000}"/>
    <cellStyle name="40% - Accent1 2 7 4 3" xfId="35264" xr:uid="{00000000-0005-0000-0000-000062730000}"/>
    <cellStyle name="40% - Accent1 2 7 4 4" xfId="46244" xr:uid="{00000000-0005-0000-0000-000063730000}"/>
    <cellStyle name="40% - Accent1 2 7 5" xfId="4183" xr:uid="{00000000-0005-0000-0000-000064730000}"/>
    <cellStyle name="40% - Accent1 2 7 5 2" xfId="17342" xr:uid="{00000000-0005-0000-0000-000065730000}"/>
    <cellStyle name="40% - Accent1 2 7 5 2 2" xfId="54680" xr:uid="{00000000-0005-0000-0000-000066730000}"/>
    <cellStyle name="40% - Accent1 2 7 5 3" xfId="29840" xr:uid="{00000000-0005-0000-0000-000067730000}"/>
    <cellStyle name="40% - Accent1 2 7 5 4" xfId="41521" xr:uid="{00000000-0005-0000-0000-000068730000}"/>
    <cellStyle name="40% - Accent1 2 7 6" xfId="13630" xr:uid="{00000000-0005-0000-0000-000069730000}"/>
    <cellStyle name="40% - Accent1 2 7 6 2" xfId="50968" xr:uid="{00000000-0005-0000-0000-00006A730000}"/>
    <cellStyle name="40% - Accent1 2 7 7" xfId="26958" xr:uid="{00000000-0005-0000-0000-00006B730000}"/>
    <cellStyle name="40% - Accent1 2 7 8" xfId="37807" xr:uid="{00000000-0005-0000-0000-00006C730000}"/>
    <cellStyle name="40% - Accent1 2 8" xfId="298" xr:uid="{00000000-0005-0000-0000-00006D730000}"/>
    <cellStyle name="40% - Accent1 2 8 2" xfId="1480" xr:uid="{00000000-0005-0000-0000-00006E730000}"/>
    <cellStyle name="40% - Accent1 2 8 2 2" xfId="7554" xr:uid="{00000000-0005-0000-0000-00006F730000}"/>
    <cellStyle name="40% - Accent1 2 8 2 2 2" xfId="12277" xr:uid="{00000000-0005-0000-0000-000070730000}"/>
    <cellStyle name="40% - Accent1 2 8 2 2 2 2" xfId="25436" xr:uid="{00000000-0005-0000-0000-000071730000}"/>
    <cellStyle name="40% - Accent1 2 8 2 2 2 2 2" xfId="62774" xr:uid="{00000000-0005-0000-0000-000072730000}"/>
    <cellStyle name="40% - Accent1 2 8 2 2 2 3" xfId="49615" xr:uid="{00000000-0005-0000-0000-000073730000}"/>
    <cellStyle name="40% - Accent1 2 8 2 2 3" xfId="20713" xr:uid="{00000000-0005-0000-0000-000074730000}"/>
    <cellStyle name="40% - Accent1 2 8 2 2 3 2" xfId="58051" xr:uid="{00000000-0005-0000-0000-000075730000}"/>
    <cellStyle name="40% - Accent1 2 8 2 2 4" xfId="33732" xr:uid="{00000000-0005-0000-0000-000076730000}"/>
    <cellStyle name="40% - Accent1 2 8 2 2 5" xfId="44892" xr:uid="{00000000-0005-0000-0000-000077730000}"/>
    <cellStyle name="40% - Accent1 2 8 2 3" xfId="9917" xr:uid="{00000000-0005-0000-0000-000078730000}"/>
    <cellStyle name="40% - Accent1 2 8 2 3 2" xfId="23076" xr:uid="{00000000-0005-0000-0000-000079730000}"/>
    <cellStyle name="40% - Accent1 2 8 2 3 2 2" xfId="60414" xr:uid="{00000000-0005-0000-0000-00007A730000}"/>
    <cellStyle name="40% - Accent1 2 8 2 3 3" xfId="36444" xr:uid="{00000000-0005-0000-0000-00007B730000}"/>
    <cellStyle name="40% - Accent1 2 8 2 3 4" xfId="47255" xr:uid="{00000000-0005-0000-0000-00007C730000}"/>
    <cellStyle name="40% - Accent1 2 8 2 4" xfId="5194" xr:uid="{00000000-0005-0000-0000-00007D730000}"/>
    <cellStyle name="40% - Accent1 2 8 2 4 2" xfId="18353" xr:uid="{00000000-0005-0000-0000-00007E730000}"/>
    <cellStyle name="40% - Accent1 2 8 2 4 2 2" xfId="55691" xr:uid="{00000000-0005-0000-0000-00007F730000}"/>
    <cellStyle name="40% - Accent1 2 8 2 4 3" xfId="31020" xr:uid="{00000000-0005-0000-0000-000080730000}"/>
    <cellStyle name="40% - Accent1 2 8 2 4 4" xfId="42532" xr:uid="{00000000-0005-0000-0000-000081730000}"/>
    <cellStyle name="40% - Accent1 2 8 2 5" xfId="14641" xr:uid="{00000000-0005-0000-0000-000082730000}"/>
    <cellStyle name="40% - Accent1 2 8 2 5 2" xfId="51979" xr:uid="{00000000-0005-0000-0000-000083730000}"/>
    <cellStyle name="40% - Accent1 2 8 2 6" xfId="28138" xr:uid="{00000000-0005-0000-0000-000084730000}"/>
    <cellStyle name="40% - Accent1 2 8 2 7" xfId="38818" xr:uid="{00000000-0005-0000-0000-000085730000}"/>
    <cellStyle name="40% - Accent1 2 8 3" xfId="2829" xr:uid="{00000000-0005-0000-0000-000086730000}"/>
    <cellStyle name="40% - Accent1 2 8 3 2" xfId="11097" xr:uid="{00000000-0005-0000-0000-000087730000}"/>
    <cellStyle name="40% - Accent1 2 8 3 2 2" xfId="24256" xr:uid="{00000000-0005-0000-0000-000088730000}"/>
    <cellStyle name="40% - Accent1 2 8 3 2 2 2" xfId="61594" xr:uid="{00000000-0005-0000-0000-000089730000}"/>
    <cellStyle name="40% - Accent1 2 8 3 2 3" xfId="48435" xr:uid="{00000000-0005-0000-0000-00008A730000}"/>
    <cellStyle name="40% - Accent1 2 8 3 3" xfId="6374" xr:uid="{00000000-0005-0000-0000-00008B730000}"/>
    <cellStyle name="40% - Accent1 2 8 3 3 2" xfId="19533" xr:uid="{00000000-0005-0000-0000-00008C730000}"/>
    <cellStyle name="40% - Accent1 2 8 3 3 2 2" xfId="56871" xr:uid="{00000000-0005-0000-0000-00008D730000}"/>
    <cellStyle name="40% - Accent1 2 8 3 3 3" xfId="43712" xr:uid="{00000000-0005-0000-0000-00008E730000}"/>
    <cellStyle name="40% - Accent1 2 8 3 4" xfId="15990" xr:uid="{00000000-0005-0000-0000-00008F730000}"/>
    <cellStyle name="40% - Accent1 2 8 3 4 2" xfId="53328" xr:uid="{00000000-0005-0000-0000-000090730000}"/>
    <cellStyle name="40% - Accent1 2 8 3 5" xfId="32383" xr:uid="{00000000-0005-0000-0000-000091730000}"/>
    <cellStyle name="40% - Accent1 2 8 3 6" xfId="40167" xr:uid="{00000000-0005-0000-0000-000092730000}"/>
    <cellStyle name="40% - Accent1 2 8 4" xfId="8737" xr:uid="{00000000-0005-0000-0000-000093730000}"/>
    <cellStyle name="40% - Accent1 2 8 4 2" xfId="21896" xr:uid="{00000000-0005-0000-0000-000094730000}"/>
    <cellStyle name="40% - Accent1 2 8 4 2 2" xfId="59234" xr:uid="{00000000-0005-0000-0000-000095730000}"/>
    <cellStyle name="40% - Accent1 2 8 4 3" xfId="35095" xr:uid="{00000000-0005-0000-0000-000096730000}"/>
    <cellStyle name="40% - Accent1 2 8 4 4" xfId="46075" xr:uid="{00000000-0005-0000-0000-000097730000}"/>
    <cellStyle name="40% - Accent1 2 8 5" xfId="4014" xr:uid="{00000000-0005-0000-0000-000098730000}"/>
    <cellStyle name="40% - Accent1 2 8 5 2" xfId="17173" xr:uid="{00000000-0005-0000-0000-000099730000}"/>
    <cellStyle name="40% - Accent1 2 8 5 2 2" xfId="54511" xr:uid="{00000000-0005-0000-0000-00009A730000}"/>
    <cellStyle name="40% - Accent1 2 8 5 3" xfId="29671" xr:uid="{00000000-0005-0000-0000-00009B730000}"/>
    <cellStyle name="40% - Accent1 2 8 5 4" xfId="41352" xr:uid="{00000000-0005-0000-0000-00009C730000}"/>
    <cellStyle name="40% - Accent1 2 8 6" xfId="13461" xr:uid="{00000000-0005-0000-0000-00009D730000}"/>
    <cellStyle name="40% - Accent1 2 8 6 2" xfId="50799" xr:uid="{00000000-0005-0000-0000-00009E730000}"/>
    <cellStyle name="40% - Accent1 2 8 7" xfId="26789" xr:uid="{00000000-0005-0000-0000-00009F730000}"/>
    <cellStyle name="40% - Accent1 2 8 8" xfId="37638" xr:uid="{00000000-0005-0000-0000-0000A0730000}"/>
    <cellStyle name="40% - Accent1 2 9" xfId="719" xr:uid="{00000000-0005-0000-0000-0000A1730000}"/>
    <cellStyle name="40% - Accent1 2 9 2" xfId="1901" xr:uid="{00000000-0005-0000-0000-0000A2730000}"/>
    <cellStyle name="40% - Accent1 2 9 2 2" xfId="7975" xr:uid="{00000000-0005-0000-0000-0000A3730000}"/>
    <cellStyle name="40% - Accent1 2 9 2 2 2" xfId="12698" xr:uid="{00000000-0005-0000-0000-0000A4730000}"/>
    <cellStyle name="40% - Accent1 2 9 2 2 2 2" xfId="25857" xr:uid="{00000000-0005-0000-0000-0000A5730000}"/>
    <cellStyle name="40% - Accent1 2 9 2 2 2 2 2" xfId="63195" xr:uid="{00000000-0005-0000-0000-0000A6730000}"/>
    <cellStyle name="40% - Accent1 2 9 2 2 2 3" xfId="50036" xr:uid="{00000000-0005-0000-0000-0000A7730000}"/>
    <cellStyle name="40% - Accent1 2 9 2 2 3" xfId="21134" xr:uid="{00000000-0005-0000-0000-0000A8730000}"/>
    <cellStyle name="40% - Accent1 2 9 2 2 3 2" xfId="58472" xr:uid="{00000000-0005-0000-0000-0000A9730000}"/>
    <cellStyle name="40% - Accent1 2 9 2 2 4" xfId="34153" xr:uid="{00000000-0005-0000-0000-0000AA730000}"/>
    <cellStyle name="40% - Accent1 2 9 2 2 5" xfId="45313" xr:uid="{00000000-0005-0000-0000-0000AB730000}"/>
    <cellStyle name="40% - Accent1 2 9 2 3" xfId="10338" xr:uid="{00000000-0005-0000-0000-0000AC730000}"/>
    <cellStyle name="40% - Accent1 2 9 2 3 2" xfId="23497" xr:uid="{00000000-0005-0000-0000-0000AD730000}"/>
    <cellStyle name="40% - Accent1 2 9 2 3 2 2" xfId="60835" xr:uid="{00000000-0005-0000-0000-0000AE730000}"/>
    <cellStyle name="40% - Accent1 2 9 2 3 3" xfId="36865" xr:uid="{00000000-0005-0000-0000-0000AF730000}"/>
    <cellStyle name="40% - Accent1 2 9 2 3 4" xfId="47676" xr:uid="{00000000-0005-0000-0000-0000B0730000}"/>
    <cellStyle name="40% - Accent1 2 9 2 4" xfId="5615" xr:uid="{00000000-0005-0000-0000-0000B1730000}"/>
    <cellStyle name="40% - Accent1 2 9 2 4 2" xfId="18774" xr:uid="{00000000-0005-0000-0000-0000B2730000}"/>
    <cellStyle name="40% - Accent1 2 9 2 4 2 2" xfId="56112" xr:uid="{00000000-0005-0000-0000-0000B3730000}"/>
    <cellStyle name="40% - Accent1 2 9 2 4 3" xfId="31441" xr:uid="{00000000-0005-0000-0000-0000B4730000}"/>
    <cellStyle name="40% - Accent1 2 9 2 4 4" xfId="42953" xr:uid="{00000000-0005-0000-0000-0000B5730000}"/>
    <cellStyle name="40% - Accent1 2 9 2 5" xfId="15062" xr:uid="{00000000-0005-0000-0000-0000B6730000}"/>
    <cellStyle name="40% - Accent1 2 9 2 5 2" xfId="52400" xr:uid="{00000000-0005-0000-0000-0000B7730000}"/>
    <cellStyle name="40% - Accent1 2 9 2 6" xfId="28559" xr:uid="{00000000-0005-0000-0000-0000B8730000}"/>
    <cellStyle name="40% - Accent1 2 9 2 7" xfId="39239" xr:uid="{00000000-0005-0000-0000-0000B9730000}"/>
    <cellStyle name="40% - Accent1 2 9 3" xfId="3250" xr:uid="{00000000-0005-0000-0000-0000BA730000}"/>
    <cellStyle name="40% - Accent1 2 9 3 2" xfId="11518" xr:uid="{00000000-0005-0000-0000-0000BB730000}"/>
    <cellStyle name="40% - Accent1 2 9 3 2 2" xfId="24677" xr:uid="{00000000-0005-0000-0000-0000BC730000}"/>
    <cellStyle name="40% - Accent1 2 9 3 2 2 2" xfId="62015" xr:uid="{00000000-0005-0000-0000-0000BD730000}"/>
    <cellStyle name="40% - Accent1 2 9 3 2 3" xfId="48856" xr:uid="{00000000-0005-0000-0000-0000BE730000}"/>
    <cellStyle name="40% - Accent1 2 9 3 3" xfId="6795" xr:uid="{00000000-0005-0000-0000-0000BF730000}"/>
    <cellStyle name="40% - Accent1 2 9 3 3 2" xfId="19954" xr:uid="{00000000-0005-0000-0000-0000C0730000}"/>
    <cellStyle name="40% - Accent1 2 9 3 3 2 2" xfId="57292" xr:uid="{00000000-0005-0000-0000-0000C1730000}"/>
    <cellStyle name="40% - Accent1 2 9 3 3 3" xfId="44133" xr:uid="{00000000-0005-0000-0000-0000C2730000}"/>
    <cellStyle name="40% - Accent1 2 9 3 4" xfId="16411" xr:uid="{00000000-0005-0000-0000-0000C3730000}"/>
    <cellStyle name="40% - Accent1 2 9 3 4 2" xfId="53749" xr:uid="{00000000-0005-0000-0000-0000C4730000}"/>
    <cellStyle name="40% - Accent1 2 9 3 5" xfId="32804" xr:uid="{00000000-0005-0000-0000-0000C5730000}"/>
    <cellStyle name="40% - Accent1 2 9 3 6" xfId="40588" xr:uid="{00000000-0005-0000-0000-0000C6730000}"/>
    <cellStyle name="40% - Accent1 2 9 4" xfId="9158" xr:uid="{00000000-0005-0000-0000-0000C7730000}"/>
    <cellStyle name="40% - Accent1 2 9 4 2" xfId="22317" xr:uid="{00000000-0005-0000-0000-0000C8730000}"/>
    <cellStyle name="40% - Accent1 2 9 4 2 2" xfId="59655" xr:uid="{00000000-0005-0000-0000-0000C9730000}"/>
    <cellStyle name="40% - Accent1 2 9 4 3" xfId="35516" xr:uid="{00000000-0005-0000-0000-0000CA730000}"/>
    <cellStyle name="40% - Accent1 2 9 4 4" xfId="46496" xr:uid="{00000000-0005-0000-0000-0000CB730000}"/>
    <cellStyle name="40% - Accent1 2 9 5" xfId="4435" xr:uid="{00000000-0005-0000-0000-0000CC730000}"/>
    <cellStyle name="40% - Accent1 2 9 5 2" xfId="17594" xr:uid="{00000000-0005-0000-0000-0000CD730000}"/>
    <cellStyle name="40% - Accent1 2 9 5 2 2" xfId="54932" xr:uid="{00000000-0005-0000-0000-0000CE730000}"/>
    <cellStyle name="40% - Accent1 2 9 5 3" xfId="30092" xr:uid="{00000000-0005-0000-0000-0000CF730000}"/>
    <cellStyle name="40% - Accent1 2 9 5 4" xfId="41773" xr:uid="{00000000-0005-0000-0000-0000D0730000}"/>
    <cellStyle name="40% - Accent1 2 9 6" xfId="13882" xr:uid="{00000000-0005-0000-0000-0000D1730000}"/>
    <cellStyle name="40% - Accent1 2 9 6 2" xfId="51220" xr:uid="{00000000-0005-0000-0000-0000D2730000}"/>
    <cellStyle name="40% - Accent1 2 9 7" xfId="27210" xr:uid="{00000000-0005-0000-0000-0000D3730000}"/>
    <cellStyle name="40% - Accent1 2 9 8" xfId="38059" xr:uid="{00000000-0005-0000-0000-0000D4730000}"/>
    <cellStyle name="40% - Accent1 20" xfId="26354" xr:uid="{00000000-0005-0000-0000-0000D5730000}"/>
    <cellStyle name="40% - Accent1 21" xfId="37372" xr:uid="{00000000-0005-0000-0000-0000D6730000}"/>
    <cellStyle name="40% - Accent1 3" xfId="88" xr:uid="{00000000-0005-0000-0000-0000D7730000}"/>
    <cellStyle name="40% - Accent1 3 10" xfId="8527" xr:uid="{00000000-0005-0000-0000-0000D8730000}"/>
    <cellStyle name="40% - Accent1 3 10 2" xfId="21686" xr:uid="{00000000-0005-0000-0000-0000D9730000}"/>
    <cellStyle name="40% - Accent1 3 10 2 2" xfId="59024" xr:uid="{00000000-0005-0000-0000-0000DA730000}"/>
    <cellStyle name="40% - Accent1 3 10 3" xfId="29264" xr:uid="{00000000-0005-0000-0000-0000DB730000}"/>
    <cellStyle name="40% - Accent1 3 10 4" xfId="45865" xr:uid="{00000000-0005-0000-0000-0000DC730000}"/>
    <cellStyle name="40% - Accent1 3 11" xfId="3804" xr:uid="{00000000-0005-0000-0000-0000DD730000}"/>
    <cellStyle name="40% - Accent1 3 11 2" xfId="16963" xr:uid="{00000000-0005-0000-0000-0000DE730000}"/>
    <cellStyle name="40% - Accent1 3 11 2 2" xfId="54301" xr:uid="{00000000-0005-0000-0000-0000DF730000}"/>
    <cellStyle name="40% - Accent1 3 11 3" xfId="31976" xr:uid="{00000000-0005-0000-0000-0000E0730000}"/>
    <cellStyle name="40% - Accent1 3 11 4" xfId="41142" xr:uid="{00000000-0005-0000-0000-0000E1730000}"/>
    <cellStyle name="40% - Accent1 3 12" xfId="13251" xr:uid="{00000000-0005-0000-0000-0000E2730000}"/>
    <cellStyle name="40% - Accent1 3 12 2" xfId="34688" xr:uid="{00000000-0005-0000-0000-0000E3730000}"/>
    <cellStyle name="40% - Accent1 3 12 3" xfId="50589" xr:uid="{00000000-0005-0000-0000-0000E4730000}"/>
    <cellStyle name="40% - Accent1 3 13" xfId="29095" xr:uid="{00000000-0005-0000-0000-0000E5730000}"/>
    <cellStyle name="40% - Accent1 3 14" xfId="26382" xr:uid="{00000000-0005-0000-0000-0000E6730000}"/>
    <cellStyle name="40% - Accent1 3 15" xfId="37428" xr:uid="{00000000-0005-0000-0000-0000E7730000}"/>
    <cellStyle name="40% - Accent1 3 2" xfId="200" xr:uid="{00000000-0005-0000-0000-0000E8730000}"/>
    <cellStyle name="40% - Accent1 3 2 10" xfId="3916" xr:uid="{00000000-0005-0000-0000-0000E9730000}"/>
    <cellStyle name="40% - Accent1 3 2 10 2" xfId="17075" xr:uid="{00000000-0005-0000-0000-0000EA730000}"/>
    <cellStyle name="40% - Accent1 3 2 10 2 2" xfId="54413" xr:uid="{00000000-0005-0000-0000-0000EB730000}"/>
    <cellStyle name="40% - Accent1 3 2 10 3" xfId="32061" xr:uid="{00000000-0005-0000-0000-0000EC730000}"/>
    <cellStyle name="40% - Accent1 3 2 10 4" xfId="41254" xr:uid="{00000000-0005-0000-0000-0000ED730000}"/>
    <cellStyle name="40% - Accent1 3 2 11" xfId="13363" xr:uid="{00000000-0005-0000-0000-0000EE730000}"/>
    <cellStyle name="40% - Accent1 3 2 11 2" xfId="34773" xr:uid="{00000000-0005-0000-0000-0000EF730000}"/>
    <cellStyle name="40% - Accent1 3 2 11 3" xfId="50701" xr:uid="{00000000-0005-0000-0000-0000F0730000}"/>
    <cellStyle name="40% - Accent1 3 2 12" xfId="29180" xr:uid="{00000000-0005-0000-0000-0000F1730000}"/>
    <cellStyle name="40% - Accent1 3 2 13" xfId="26467" xr:uid="{00000000-0005-0000-0000-0000F2730000}"/>
    <cellStyle name="40% - Accent1 3 2 14" xfId="37540" xr:uid="{00000000-0005-0000-0000-0000F3730000}"/>
    <cellStyle name="40% - Accent1 3 2 2" xfId="621" xr:uid="{00000000-0005-0000-0000-0000F4730000}"/>
    <cellStyle name="40% - Accent1 3 2 2 2" xfId="1803" xr:uid="{00000000-0005-0000-0000-0000F5730000}"/>
    <cellStyle name="40% - Accent1 3 2 2 2 2" xfId="7877" xr:uid="{00000000-0005-0000-0000-0000F6730000}"/>
    <cellStyle name="40% - Accent1 3 2 2 2 2 2" xfId="12600" xr:uid="{00000000-0005-0000-0000-0000F7730000}"/>
    <cellStyle name="40% - Accent1 3 2 2 2 2 2 2" xfId="25759" xr:uid="{00000000-0005-0000-0000-0000F8730000}"/>
    <cellStyle name="40% - Accent1 3 2 2 2 2 2 2 2" xfId="63097" xr:uid="{00000000-0005-0000-0000-0000F9730000}"/>
    <cellStyle name="40% - Accent1 3 2 2 2 2 2 3" xfId="49938" xr:uid="{00000000-0005-0000-0000-0000FA730000}"/>
    <cellStyle name="40% - Accent1 3 2 2 2 2 3" xfId="21036" xr:uid="{00000000-0005-0000-0000-0000FB730000}"/>
    <cellStyle name="40% - Accent1 3 2 2 2 2 3 2" xfId="58374" xr:uid="{00000000-0005-0000-0000-0000FC730000}"/>
    <cellStyle name="40% - Accent1 3 2 2 2 2 4" xfId="34055" xr:uid="{00000000-0005-0000-0000-0000FD730000}"/>
    <cellStyle name="40% - Accent1 3 2 2 2 2 5" xfId="45215" xr:uid="{00000000-0005-0000-0000-0000FE730000}"/>
    <cellStyle name="40% - Accent1 3 2 2 2 3" xfId="10240" xr:uid="{00000000-0005-0000-0000-0000FF730000}"/>
    <cellStyle name="40% - Accent1 3 2 2 2 3 2" xfId="23399" xr:uid="{00000000-0005-0000-0000-000000740000}"/>
    <cellStyle name="40% - Accent1 3 2 2 2 3 2 2" xfId="60737" xr:uid="{00000000-0005-0000-0000-000001740000}"/>
    <cellStyle name="40% - Accent1 3 2 2 2 3 3" xfId="36767" xr:uid="{00000000-0005-0000-0000-000002740000}"/>
    <cellStyle name="40% - Accent1 3 2 2 2 3 4" xfId="47578" xr:uid="{00000000-0005-0000-0000-000003740000}"/>
    <cellStyle name="40% - Accent1 3 2 2 2 4" xfId="5517" xr:uid="{00000000-0005-0000-0000-000004740000}"/>
    <cellStyle name="40% - Accent1 3 2 2 2 4 2" xfId="18676" xr:uid="{00000000-0005-0000-0000-000005740000}"/>
    <cellStyle name="40% - Accent1 3 2 2 2 4 2 2" xfId="56014" xr:uid="{00000000-0005-0000-0000-000006740000}"/>
    <cellStyle name="40% - Accent1 3 2 2 2 4 3" xfId="31343" xr:uid="{00000000-0005-0000-0000-000007740000}"/>
    <cellStyle name="40% - Accent1 3 2 2 2 4 4" xfId="42855" xr:uid="{00000000-0005-0000-0000-000008740000}"/>
    <cellStyle name="40% - Accent1 3 2 2 2 5" xfId="14964" xr:uid="{00000000-0005-0000-0000-000009740000}"/>
    <cellStyle name="40% - Accent1 3 2 2 2 5 2" xfId="52302" xr:uid="{00000000-0005-0000-0000-00000A740000}"/>
    <cellStyle name="40% - Accent1 3 2 2 2 6" xfId="28461" xr:uid="{00000000-0005-0000-0000-00000B740000}"/>
    <cellStyle name="40% - Accent1 3 2 2 2 7" xfId="39141" xr:uid="{00000000-0005-0000-0000-00000C740000}"/>
    <cellStyle name="40% - Accent1 3 2 2 3" xfId="3152" xr:uid="{00000000-0005-0000-0000-00000D740000}"/>
    <cellStyle name="40% - Accent1 3 2 2 3 2" xfId="11420" xr:uid="{00000000-0005-0000-0000-00000E740000}"/>
    <cellStyle name="40% - Accent1 3 2 2 3 2 2" xfId="24579" xr:uid="{00000000-0005-0000-0000-00000F740000}"/>
    <cellStyle name="40% - Accent1 3 2 2 3 2 2 2" xfId="61917" xr:uid="{00000000-0005-0000-0000-000010740000}"/>
    <cellStyle name="40% - Accent1 3 2 2 3 2 3" xfId="48758" xr:uid="{00000000-0005-0000-0000-000011740000}"/>
    <cellStyle name="40% - Accent1 3 2 2 3 3" xfId="6697" xr:uid="{00000000-0005-0000-0000-000012740000}"/>
    <cellStyle name="40% - Accent1 3 2 2 3 3 2" xfId="19856" xr:uid="{00000000-0005-0000-0000-000013740000}"/>
    <cellStyle name="40% - Accent1 3 2 2 3 3 2 2" xfId="57194" xr:uid="{00000000-0005-0000-0000-000014740000}"/>
    <cellStyle name="40% - Accent1 3 2 2 3 3 3" xfId="44035" xr:uid="{00000000-0005-0000-0000-000015740000}"/>
    <cellStyle name="40% - Accent1 3 2 2 3 4" xfId="16313" xr:uid="{00000000-0005-0000-0000-000016740000}"/>
    <cellStyle name="40% - Accent1 3 2 2 3 4 2" xfId="53651" xr:uid="{00000000-0005-0000-0000-000017740000}"/>
    <cellStyle name="40% - Accent1 3 2 2 3 5" xfId="32706" xr:uid="{00000000-0005-0000-0000-000018740000}"/>
    <cellStyle name="40% - Accent1 3 2 2 3 6" xfId="40490" xr:uid="{00000000-0005-0000-0000-000019740000}"/>
    <cellStyle name="40% - Accent1 3 2 2 4" xfId="9060" xr:uid="{00000000-0005-0000-0000-00001A740000}"/>
    <cellStyle name="40% - Accent1 3 2 2 4 2" xfId="22219" xr:uid="{00000000-0005-0000-0000-00001B740000}"/>
    <cellStyle name="40% - Accent1 3 2 2 4 2 2" xfId="59557" xr:uid="{00000000-0005-0000-0000-00001C740000}"/>
    <cellStyle name="40% - Accent1 3 2 2 4 3" xfId="35418" xr:uid="{00000000-0005-0000-0000-00001D740000}"/>
    <cellStyle name="40% - Accent1 3 2 2 4 4" xfId="46398" xr:uid="{00000000-0005-0000-0000-00001E740000}"/>
    <cellStyle name="40% - Accent1 3 2 2 5" xfId="4337" xr:uid="{00000000-0005-0000-0000-00001F740000}"/>
    <cellStyle name="40% - Accent1 3 2 2 5 2" xfId="17496" xr:uid="{00000000-0005-0000-0000-000020740000}"/>
    <cellStyle name="40% - Accent1 3 2 2 5 2 2" xfId="54834" xr:uid="{00000000-0005-0000-0000-000021740000}"/>
    <cellStyle name="40% - Accent1 3 2 2 5 3" xfId="29994" xr:uid="{00000000-0005-0000-0000-000022740000}"/>
    <cellStyle name="40% - Accent1 3 2 2 5 4" xfId="41675" xr:uid="{00000000-0005-0000-0000-000023740000}"/>
    <cellStyle name="40% - Accent1 3 2 2 6" xfId="13784" xr:uid="{00000000-0005-0000-0000-000024740000}"/>
    <cellStyle name="40% - Accent1 3 2 2 6 2" xfId="51122" xr:uid="{00000000-0005-0000-0000-000025740000}"/>
    <cellStyle name="40% - Accent1 3 2 2 7" xfId="27112" xr:uid="{00000000-0005-0000-0000-000026740000}"/>
    <cellStyle name="40% - Accent1 3 2 2 8" xfId="37961" xr:uid="{00000000-0005-0000-0000-000027740000}"/>
    <cellStyle name="40% - Accent1 3 2 3" xfId="397" xr:uid="{00000000-0005-0000-0000-000028740000}"/>
    <cellStyle name="40% - Accent1 3 2 3 2" xfId="1579" xr:uid="{00000000-0005-0000-0000-000029740000}"/>
    <cellStyle name="40% - Accent1 3 2 3 2 2" xfId="7653" xr:uid="{00000000-0005-0000-0000-00002A740000}"/>
    <cellStyle name="40% - Accent1 3 2 3 2 2 2" xfId="12376" xr:uid="{00000000-0005-0000-0000-00002B740000}"/>
    <cellStyle name="40% - Accent1 3 2 3 2 2 2 2" xfId="25535" xr:uid="{00000000-0005-0000-0000-00002C740000}"/>
    <cellStyle name="40% - Accent1 3 2 3 2 2 2 2 2" xfId="62873" xr:uid="{00000000-0005-0000-0000-00002D740000}"/>
    <cellStyle name="40% - Accent1 3 2 3 2 2 2 3" xfId="49714" xr:uid="{00000000-0005-0000-0000-00002E740000}"/>
    <cellStyle name="40% - Accent1 3 2 3 2 2 3" xfId="20812" xr:uid="{00000000-0005-0000-0000-00002F740000}"/>
    <cellStyle name="40% - Accent1 3 2 3 2 2 3 2" xfId="58150" xr:uid="{00000000-0005-0000-0000-000030740000}"/>
    <cellStyle name="40% - Accent1 3 2 3 2 2 4" xfId="33831" xr:uid="{00000000-0005-0000-0000-000031740000}"/>
    <cellStyle name="40% - Accent1 3 2 3 2 2 5" xfId="44991" xr:uid="{00000000-0005-0000-0000-000032740000}"/>
    <cellStyle name="40% - Accent1 3 2 3 2 3" xfId="10016" xr:uid="{00000000-0005-0000-0000-000033740000}"/>
    <cellStyle name="40% - Accent1 3 2 3 2 3 2" xfId="23175" xr:uid="{00000000-0005-0000-0000-000034740000}"/>
    <cellStyle name="40% - Accent1 3 2 3 2 3 2 2" xfId="60513" xr:uid="{00000000-0005-0000-0000-000035740000}"/>
    <cellStyle name="40% - Accent1 3 2 3 2 3 3" xfId="36543" xr:uid="{00000000-0005-0000-0000-000036740000}"/>
    <cellStyle name="40% - Accent1 3 2 3 2 3 4" xfId="47354" xr:uid="{00000000-0005-0000-0000-000037740000}"/>
    <cellStyle name="40% - Accent1 3 2 3 2 4" xfId="5293" xr:uid="{00000000-0005-0000-0000-000038740000}"/>
    <cellStyle name="40% - Accent1 3 2 3 2 4 2" xfId="18452" xr:uid="{00000000-0005-0000-0000-000039740000}"/>
    <cellStyle name="40% - Accent1 3 2 3 2 4 2 2" xfId="55790" xr:uid="{00000000-0005-0000-0000-00003A740000}"/>
    <cellStyle name="40% - Accent1 3 2 3 2 4 3" xfId="31119" xr:uid="{00000000-0005-0000-0000-00003B740000}"/>
    <cellStyle name="40% - Accent1 3 2 3 2 4 4" xfId="42631" xr:uid="{00000000-0005-0000-0000-00003C740000}"/>
    <cellStyle name="40% - Accent1 3 2 3 2 5" xfId="14740" xr:uid="{00000000-0005-0000-0000-00003D740000}"/>
    <cellStyle name="40% - Accent1 3 2 3 2 5 2" xfId="52078" xr:uid="{00000000-0005-0000-0000-00003E740000}"/>
    <cellStyle name="40% - Accent1 3 2 3 2 6" xfId="28237" xr:uid="{00000000-0005-0000-0000-00003F740000}"/>
    <cellStyle name="40% - Accent1 3 2 3 2 7" xfId="38917" xr:uid="{00000000-0005-0000-0000-000040740000}"/>
    <cellStyle name="40% - Accent1 3 2 3 3" xfId="2928" xr:uid="{00000000-0005-0000-0000-000041740000}"/>
    <cellStyle name="40% - Accent1 3 2 3 3 2" xfId="11196" xr:uid="{00000000-0005-0000-0000-000042740000}"/>
    <cellStyle name="40% - Accent1 3 2 3 3 2 2" xfId="24355" xr:uid="{00000000-0005-0000-0000-000043740000}"/>
    <cellStyle name="40% - Accent1 3 2 3 3 2 2 2" xfId="61693" xr:uid="{00000000-0005-0000-0000-000044740000}"/>
    <cellStyle name="40% - Accent1 3 2 3 3 2 3" xfId="48534" xr:uid="{00000000-0005-0000-0000-000045740000}"/>
    <cellStyle name="40% - Accent1 3 2 3 3 3" xfId="6473" xr:uid="{00000000-0005-0000-0000-000046740000}"/>
    <cellStyle name="40% - Accent1 3 2 3 3 3 2" xfId="19632" xr:uid="{00000000-0005-0000-0000-000047740000}"/>
    <cellStyle name="40% - Accent1 3 2 3 3 3 2 2" xfId="56970" xr:uid="{00000000-0005-0000-0000-000048740000}"/>
    <cellStyle name="40% - Accent1 3 2 3 3 3 3" xfId="43811" xr:uid="{00000000-0005-0000-0000-000049740000}"/>
    <cellStyle name="40% - Accent1 3 2 3 3 4" xfId="16089" xr:uid="{00000000-0005-0000-0000-00004A740000}"/>
    <cellStyle name="40% - Accent1 3 2 3 3 4 2" xfId="53427" xr:uid="{00000000-0005-0000-0000-00004B740000}"/>
    <cellStyle name="40% - Accent1 3 2 3 3 5" xfId="32482" xr:uid="{00000000-0005-0000-0000-00004C740000}"/>
    <cellStyle name="40% - Accent1 3 2 3 3 6" xfId="40266" xr:uid="{00000000-0005-0000-0000-00004D740000}"/>
    <cellStyle name="40% - Accent1 3 2 3 4" xfId="8836" xr:uid="{00000000-0005-0000-0000-00004E740000}"/>
    <cellStyle name="40% - Accent1 3 2 3 4 2" xfId="21995" xr:uid="{00000000-0005-0000-0000-00004F740000}"/>
    <cellStyle name="40% - Accent1 3 2 3 4 2 2" xfId="59333" xr:uid="{00000000-0005-0000-0000-000050740000}"/>
    <cellStyle name="40% - Accent1 3 2 3 4 3" xfId="35194" xr:uid="{00000000-0005-0000-0000-000051740000}"/>
    <cellStyle name="40% - Accent1 3 2 3 4 4" xfId="46174" xr:uid="{00000000-0005-0000-0000-000052740000}"/>
    <cellStyle name="40% - Accent1 3 2 3 5" xfId="4113" xr:uid="{00000000-0005-0000-0000-000053740000}"/>
    <cellStyle name="40% - Accent1 3 2 3 5 2" xfId="17272" xr:uid="{00000000-0005-0000-0000-000054740000}"/>
    <cellStyle name="40% - Accent1 3 2 3 5 2 2" xfId="54610" xr:uid="{00000000-0005-0000-0000-000055740000}"/>
    <cellStyle name="40% - Accent1 3 2 3 5 3" xfId="29770" xr:uid="{00000000-0005-0000-0000-000056740000}"/>
    <cellStyle name="40% - Accent1 3 2 3 5 4" xfId="41451" xr:uid="{00000000-0005-0000-0000-000057740000}"/>
    <cellStyle name="40% - Accent1 3 2 3 6" xfId="13560" xr:uid="{00000000-0005-0000-0000-000058740000}"/>
    <cellStyle name="40% - Accent1 3 2 3 6 2" xfId="50898" xr:uid="{00000000-0005-0000-0000-000059740000}"/>
    <cellStyle name="40% - Accent1 3 2 3 7" xfId="26888" xr:uid="{00000000-0005-0000-0000-00005A740000}"/>
    <cellStyle name="40% - Accent1 3 2 3 8" xfId="37737" xr:uid="{00000000-0005-0000-0000-00005B740000}"/>
    <cellStyle name="40% - Accent1 3 2 4" xfId="818" xr:uid="{00000000-0005-0000-0000-00005C740000}"/>
    <cellStyle name="40% - Accent1 3 2 4 2" xfId="2000" xr:uid="{00000000-0005-0000-0000-00005D740000}"/>
    <cellStyle name="40% - Accent1 3 2 4 2 2" xfId="8074" xr:uid="{00000000-0005-0000-0000-00005E740000}"/>
    <cellStyle name="40% - Accent1 3 2 4 2 2 2" xfId="12797" xr:uid="{00000000-0005-0000-0000-00005F740000}"/>
    <cellStyle name="40% - Accent1 3 2 4 2 2 2 2" xfId="25956" xr:uid="{00000000-0005-0000-0000-000060740000}"/>
    <cellStyle name="40% - Accent1 3 2 4 2 2 2 2 2" xfId="63294" xr:uid="{00000000-0005-0000-0000-000061740000}"/>
    <cellStyle name="40% - Accent1 3 2 4 2 2 2 3" xfId="50135" xr:uid="{00000000-0005-0000-0000-000062740000}"/>
    <cellStyle name="40% - Accent1 3 2 4 2 2 3" xfId="21233" xr:uid="{00000000-0005-0000-0000-000063740000}"/>
    <cellStyle name="40% - Accent1 3 2 4 2 2 3 2" xfId="58571" xr:uid="{00000000-0005-0000-0000-000064740000}"/>
    <cellStyle name="40% - Accent1 3 2 4 2 2 4" xfId="34252" xr:uid="{00000000-0005-0000-0000-000065740000}"/>
    <cellStyle name="40% - Accent1 3 2 4 2 2 5" xfId="45412" xr:uid="{00000000-0005-0000-0000-000066740000}"/>
    <cellStyle name="40% - Accent1 3 2 4 2 3" xfId="10437" xr:uid="{00000000-0005-0000-0000-000067740000}"/>
    <cellStyle name="40% - Accent1 3 2 4 2 3 2" xfId="23596" xr:uid="{00000000-0005-0000-0000-000068740000}"/>
    <cellStyle name="40% - Accent1 3 2 4 2 3 2 2" xfId="60934" xr:uid="{00000000-0005-0000-0000-000069740000}"/>
    <cellStyle name="40% - Accent1 3 2 4 2 3 3" xfId="36964" xr:uid="{00000000-0005-0000-0000-00006A740000}"/>
    <cellStyle name="40% - Accent1 3 2 4 2 3 4" xfId="47775" xr:uid="{00000000-0005-0000-0000-00006B740000}"/>
    <cellStyle name="40% - Accent1 3 2 4 2 4" xfId="5714" xr:uid="{00000000-0005-0000-0000-00006C740000}"/>
    <cellStyle name="40% - Accent1 3 2 4 2 4 2" xfId="18873" xr:uid="{00000000-0005-0000-0000-00006D740000}"/>
    <cellStyle name="40% - Accent1 3 2 4 2 4 2 2" xfId="56211" xr:uid="{00000000-0005-0000-0000-00006E740000}"/>
    <cellStyle name="40% - Accent1 3 2 4 2 4 3" xfId="31540" xr:uid="{00000000-0005-0000-0000-00006F740000}"/>
    <cellStyle name="40% - Accent1 3 2 4 2 4 4" xfId="43052" xr:uid="{00000000-0005-0000-0000-000070740000}"/>
    <cellStyle name="40% - Accent1 3 2 4 2 5" xfId="15161" xr:uid="{00000000-0005-0000-0000-000071740000}"/>
    <cellStyle name="40% - Accent1 3 2 4 2 5 2" xfId="52499" xr:uid="{00000000-0005-0000-0000-000072740000}"/>
    <cellStyle name="40% - Accent1 3 2 4 2 6" xfId="28658" xr:uid="{00000000-0005-0000-0000-000073740000}"/>
    <cellStyle name="40% - Accent1 3 2 4 2 7" xfId="39338" xr:uid="{00000000-0005-0000-0000-000074740000}"/>
    <cellStyle name="40% - Accent1 3 2 4 3" xfId="3349" xr:uid="{00000000-0005-0000-0000-000075740000}"/>
    <cellStyle name="40% - Accent1 3 2 4 3 2" xfId="11617" xr:uid="{00000000-0005-0000-0000-000076740000}"/>
    <cellStyle name="40% - Accent1 3 2 4 3 2 2" xfId="24776" xr:uid="{00000000-0005-0000-0000-000077740000}"/>
    <cellStyle name="40% - Accent1 3 2 4 3 2 2 2" xfId="62114" xr:uid="{00000000-0005-0000-0000-000078740000}"/>
    <cellStyle name="40% - Accent1 3 2 4 3 2 3" xfId="48955" xr:uid="{00000000-0005-0000-0000-000079740000}"/>
    <cellStyle name="40% - Accent1 3 2 4 3 3" xfId="6894" xr:uid="{00000000-0005-0000-0000-00007A740000}"/>
    <cellStyle name="40% - Accent1 3 2 4 3 3 2" xfId="20053" xr:uid="{00000000-0005-0000-0000-00007B740000}"/>
    <cellStyle name="40% - Accent1 3 2 4 3 3 2 2" xfId="57391" xr:uid="{00000000-0005-0000-0000-00007C740000}"/>
    <cellStyle name="40% - Accent1 3 2 4 3 3 3" xfId="44232" xr:uid="{00000000-0005-0000-0000-00007D740000}"/>
    <cellStyle name="40% - Accent1 3 2 4 3 4" xfId="16510" xr:uid="{00000000-0005-0000-0000-00007E740000}"/>
    <cellStyle name="40% - Accent1 3 2 4 3 4 2" xfId="53848" xr:uid="{00000000-0005-0000-0000-00007F740000}"/>
    <cellStyle name="40% - Accent1 3 2 4 3 5" xfId="32903" xr:uid="{00000000-0005-0000-0000-000080740000}"/>
    <cellStyle name="40% - Accent1 3 2 4 3 6" xfId="40687" xr:uid="{00000000-0005-0000-0000-000081740000}"/>
    <cellStyle name="40% - Accent1 3 2 4 4" xfId="9257" xr:uid="{00000000-0005-0000-0000-000082740000}"/>
    <cellStyle name="40% - Accent1 3 2 4 4 2" xfId="22416" xr:uid="{00000000-0005-0000-0000-000083740000}"/>
    <cellStyle name="40% - Accent1 3 2 4 4 2 2" xfId="59754" xr:uid="{00000000-0005-0000-0000-000084740000}"/>
    <cellStyle name="40% - Accent1 3 2 4 4 3" xfId="35615" xr:uid="{00000000-0005-0000-0000-000085740000}"/>
    <cellStyle name="40% - Accent1 3 2 4 4 4" xfId="46595" xr:uid="{00000000-0005-0000-0000-000086740000}"/>
    <cellStyle name="40% - Accent1 3 2 4 5" xfId="4534" xr:uid="{00000000-0005-0000-0000-000087740000}"/>
    <cellStyle name="40% - Accent1 3 2 4 5 2" xfId="17693" xr:uid="{00000000-0005-0000-0000-000088740000}"/>
    <cellStyle name="40% - Accent1 3 2 4 5 2 2" xfId="55031" xr:uid="{00000000-0005-0000-0000-000089740000}"/>
    <cellStyle name="40% - Accent1 3 2 4 5 3" xfId="30191" xr:uid="{00000000-0005-0000-0000-00008A740000}"/>
    <cellStyle name="40% - Accent1 3 2 4 5 4" xfId="41872" xr:uid="{00000000-0005-0000-0000-00008B740000}"/>
    <cellStyle name="40% - Accent1 3 2 4 6" xfId="13981" xr:uid="{00000000-0005-0000-0000-00008C740000}"/>
    <cellStyle name="40% - Accent1 3 2 4 6 2" xfId="51319" xr:uid="{00000000-0005-0000-0000-00008D740000}"/>
    <cellStyle name="40% - Accent1 3 2 4 7" xfId="27309" xr:uid="{00000000-0005-0000-0000-00008E740000}"/>
    <cellStyle name="40% - Accent1 3 2 4 8" xfId="38158" xr:uid="{00000000-0005-0000-0000-00008F740000}"/>
    <cellStyle name="40% - Accent1 3 2 5" xfId="987" xr:uid="{00000000-0005-0000-0000-000090740000}"/>
    <cellStyle name="40% - Accent1 3 2 5 2" xfId="2169" xr:uid="{00000000-0005-0000-0000-000091740000}"/>
    <cellStyle name="40% - Accent1 3 2 5 2 2" xfId="8243" xr:uid="{00000000-0005-0000-0000-000092740000}"/>
    <cellStyle name="40% - Accent1 3 2 5 2 2 2" xfId="12966" xr:uid="{00000000-0005-0000-0000-000093740000}"/>
    <cellStyle name="40% - Accent1 3 2 5 2 2 2 2" xfId="26125" xr:uid="{00000000-0005-0000-0000-000094740000}"/>
    <cellStyle name="40% - Accent1 3 2 5 2 2 2 2 2" xfId="63463" xr:uid="{00000000-0005-0000-0000-000095740000}"/>
    <cellStyle name="40% - Accent1 3 2 5 2 2 2 3" xfId="50304" xr:uid="{00000000-0005-0000-0000-000096740000}"/>
    <cellStyle name="40% - Accent1 3 2 5 2 2 3" xfId="21402" xr:uid="{00000000-0005-0000-0000-000097740000}"/>
    <cellStyle name="40% - Accent1 3 2 5 2 2 3 2" xfId="58740" xr:uid="{00000000-0005-0000-0000-000098740000}"/>
    <cellStyle name="40% - Accent1 3 2 5 2 2 4" xfId="34421" xr:uid="{00000000-0005-0000-0000-000099740000}"/>
    <cellStyle name="40% - Accent1 3 2 5 2 2 5" xfId="45581" xr:uid="{00000000-0005-0000-0000-00009A740000}"/>
    <cellStyle name="40% - Accent1 3 2 5 2 3" xfId="10606" xr:uid="{00000000-0005-0000-0000-00009B740000}"/>
    <cellStyle name="40% - Accent1 3 2 5 2 3 2" xfId="23765" xr:uid="{00000000-0005-0000-0000-00009C740000}"/>
    <cellStyle name="40% - Accent1 3 2 5 2 3 2 2" xfId="61103" xr:uid="{00000000-0005-0000-0000-00009D740000}"/>
    <cellStyle name="40% - Accent1 3 2 5 2 3 3" xfId="37133" xr:uid="{00000000-0005-0000-0000-00009E740000}"/>
    <cellStyle name="40% - Accent1 3 2 5 2 3 4" xfId="47944" xr:uid="{00000000-0005-0000-0000-00009F740000}"/>
    <cellStyle name="40% - Accent1 3 2 5 2 4" xfId="5883" xr:uid="{00000000-0005-0000-0000-0000A0740000}"/>
    <cellStyle name="40% - Accent1 3 2 5 2 4 2" xfId="19042" xr:uid="{00000000-0005-0000-0000-0000A1740000}"/>
    <cellStyle name="40% - Accent1 3 2 5 2 4 2 2" xfId="56380" xr:uid="{00000000-0005-0000-0000-0000A2740000}"/>
    <cellStyle name="40% - Accent1 3 2 5 2 4 3" xfId="31709" xr:uid="{00000000-0005-0000-0000-0000A3740000}"/>
    <cellStyle name="40% - Accent1 3 2 5 2 4 4" xfId="43221" xr:uid="{00000000-0005-0000-0000-0000A4740000}"/>
    <cellStyle name="40% - Accent1 3 2 5 2 5" xfId="15330" xr:uid="{00000000-0005-0000-0000-0000A5740000}"/>
    <cellStyle name="40% - Accent1 3 2 5 2 5 2" xfId="52668" xr:uid="{00000000-0005-0000-0000-0000A6740000}"/>
    <cellStyle name="40% - Accent1 3 2 5 2 6" xfId="28827" xr:uid="{00000000-0005-0000-0000-0000A7740000}"/>
    <cellStyle name="40% - Accent1 3 2 5 2 7" xfId="39507" xr:uid="{00000000-0005-0000-0000-0000A8740000}"/>
    <cellStyle name="40% - Accent1 3 2 5 3" xfId="3518" xr:uid="{00000000-0005-0000-0000-0000A9740000}"/>
    <cellStyle name="40% - Accent1 3 2 5 3 2" xfId="11786" xr:uid="{00000000-0005-0000-0000-0000AA740000}"/>
    <cellStyle name="40% - Accent1 3 2 5 3 2 2" xfId="24945" xr:uid="{00000000-0005-0000-0000-0000AB740000}"/>
    <cellStyle name="40% - Accent1 3 2 5 3 2 2 2" xfId="62283" xr:uid="{00000000-0005-0000-0000-0000AC740000}"/>
    <cellStyle name="40% - Accent1 3 2 5 3 2 3" xfId="49124" xr:uid="{00000000-0005-0000-0000-0000AD740000}"/>
    <cellStyle name="40% - Accent1 3 2 5 3 3" xfId="7063" xr:uid="{00000000-0005-0000-0000-0000AE740000}"/>
    <cellStyle name="40% - Accent1 3 2 5 3 3 2" xfId="20222" xr:uid="{00000000-0005-0000-0000-0000AF740000}"/>
    <cellStyle name="40% - Accent1 3 2 5 3 3 2 2" xfId="57560" xr:uid="{00000000-0005-0000-0000-0000B0740000}"/>
    <cellStyle name="40% - Accent1 3 2 5 3 3 3" xfId="44401" xr:uid="{00000000-0005-0000-0000-0000B1740000}"/>
    <cellStyle name="40% - Accent1 3 2 5 3 4" xfId="16679" xr:uid="{00000000-0005-0000-0000-0000B2740000}"/>
    <cellStyle name="40% - Accent1 3 2 5 3 4 2" xfId="54017" xr:uid="{00000000-0005-0000-0000-0000B3740000}"/>
    <cellStyle name="40% - Accent1 3 2 5 3 5" xfId="33072" xr:uid="{00000000-0005-0000-0000-0000B4740000}"/>
    <cellStyle name="40% - Accent1 3 2 5 3 6" xfId="40856" xr:uid="{00000000-0005-0000-0000-0000B5740000}"/>
    <cellStyle name="40% - Accent1 3 2 5 4" xfId="9426" xr:uid="{00000000-0005-0000-0000-0000B6740000}"/>
    <cellStyle name="40% - Accent1 3 2 5 4 2" xfId="22585" xr:uid="{00000000-0005-0000-0000-0000B7740000}"/>
    <cellStyle name="40% - Accent1 3 2 5 4 2 2" xfId="59923" xr:uid="{00000000-0005-0000-0000-0000B8740000}"/>
    <cellStyle name="40% - Accent1 3 2 5 4 3" xfId="35784" xr:uid="{00000000-0005-0000-0000-0000B9740000}"/>
    <cellStyle name="40% - Accent1 3 2 5 4 4" xfId="46764" xr:uid="{00000000-0005-0000-0000-0000BA740000}"/>
    <cellStyle name="40% - Accent1 3 2 5 5" xfId="4703" xr:uid="{00000000-0005-0000-0000-0000BB740000}"/>
    <cellStyle name="40% - Accent1 3 2 5 5 2" xfId="17862" xr:uid="{00000000-0005-0000-0000-0000BC740000}"/>
    <cellStyle name="40% - Accent1 3 2 5 5 2 2" xfId="55200" xr:uid="{00000000-0005-0000-0000-0000BD740000}"/>
    <cellStyle name="40% - Accent1 3 2 5 5 3" xfId="30360" xr:uid="{00000000-0005-0000-0000-0000BE740000}"/>
    <cellStyle name="40% - Accent1 3 2 5 5 4" xfId="42041" xr:uid="{00000000-0005-0000-0000-0000BF740000}"/>
    <cellStyle name="40% - Accent1 3 2 5 6" xfId="14150" xr:uid="{00000000-0005-0000-0000-0000C0740000}"/>
    <cellStyle name="40% - Accent1 3 2 5 6 2" xfId="51488" xr:uid="{00000000-0005-0000-0000-0000C1740000}"/>
    <cellStyle name="40% - Accent1 3 2 5 7" xfId="27478" xr:uid="{00000000-0005-0000-0000-0000C2740000}"/>
    <cellStyle name="40% - Accent1 3 2 5 8" xfId="38327" xr:uid="{00000000-0005-0000-0000-0000C3740000}"/>
    <cellStyle name="40% - Accent1 3 2 6" xfId="1158" xr:uid="{00000000-0005-0000-0000-0000C4740000}"/>
    <cellStyle name="40% - Accent1 3 2 6 2" xfId="2338" xr:uid="{00000000-0005-0000-0000-0000C5740000}"/>
    <cellStyle name="40% - Accent1 3 2 6 2 2" xfId="8412" xr:uid="{00000000-0005-0000-0000-0000C6740000}"/>
    <cellStyle name="40% - Accent1 3 2 6 2 2 2" xfId="13135" xr:uid="{00000000-0005-0000-0000-0000C7740000}"/>
    <cellStyle name="40% - Accent1 3 2 6 2 2 2 2" xfId="26294" xr:uid="{00000000-0005-0000-0000-0000C8740000}"/>
    <cellStyle name="40% - Accent1 3 2 6 2 2 2 2 2" xfId="63632" xr:uid="{00000000-0005-0000-0000-0000C9740000}"/>
    <cellStyle name="40% - Accent1 3 2 6 2 2 2 3" xfId="50473" xr:uid="{00000000-0005-0000-0000-0000CA740000}"/>
    <cellStyle name="40% - Accent1 3 2 6 2 2 3" xfId="21571" xr:uid="{00000000-0005-0000-0000-0000CB740000}"/>
    <cellStyle name="40% - Accent1 3 2 6 2 2 3 2" xfId="58909" xr:uid="{00000000-0005-0000-0000-0000CC740000}"/>
    <cellStyle name="40% - Accent1 3 2 6 2 2 4" xfId="34590" xr:uid="{00000000-0005-0000-0000-0000CD740000}"/>
    <cellStyle name="40% - Accent1 3 2 6 2 2 5" xfId="45750" xr:uid="{00000000-0005-0000-0000-0000CE740000}"/>
    <cellStyle name="40% - Accent1 3 2 6 2 3" xfId="10775" xr:uid="{00000000-0005-0000-0000-0000CF740000}"/>
    <cellStyle name="40% - Accent1 3 2 6 2 3 2" xfId="23934" xr:uid="{00000000-0005-0000-0000-0000D0740000}"/>
    <cellStyle name="40% - Accent1 3 2 6 2 3 2 2" xfId="61272" xr:uid="{00000000-0005-0000-0000-0000D1740000}"/>
    <cellStyle name="40% - Accent1 3 2 6 2 3 3" xfId="37302" xr:uid="{00000000-0005-0000-0000-0000D2740000}"/>
    <cellStyle name="40% - Accent1 3 2 6 2 3 4" xfId="48113" xr:uid="{00000000-0005-0000-0000-0000D3740000}"/>
    <cellStyle name="40% - Accent1 3 2 6 2 4" xfId="6052" xr:uid="{00000000-0005-0000-0000-0000D4740000}"/>
    <cellStyle name="40% - Accent1 3 2 6 2 4 2" xfId="19211" xr:uid="{00000000-0005-0000-0000-0000D5740000}"/>
    <cellStyle name="40% - Accent1 3 2 6 2 4 2 2" xfId="56549" xr:uid="{00000000-0005-0000-0000-0000D6740000}"/>
    <cellStyle name="40% - Accent1 3 2 6 2 4 3" xfId="31878" xr:uid="{00000000-0005-0000-0000-0000D7740000}"/>
    <cellStyle name="40% - Accent1 3 2 6 2 4 4" xfId="43390" xr:uid="{00000000-0005-0000-0000-0000D8740000}"/>
    <cellStyle name="40% - Accent1 3 2 6 2 5" xfId="15499" xr:uid="{00000000-0005-0000-0000-0000D9740000}"/>
    <cellStyle name="40% - Accent1 3 2 6 2 5 2" xfId="52837" xr:uid="{00000000-0005-0000-0000-0000DA740000}"/>
    <cellStyle name="40% - Accent1 3 2 6 2 6" xfId="28996" xr:uid="{00000000-0005-0000-0000-0000DB740000}"/>
    <cellStyle name="40% - Accent1 3 2 6 2 7" xfId="39676" xr:uid="{00000000-0005-0000-0000-0000DC740000}"/>
    <cellStyle name="40% - Accent1 3 2 6 3" xfId="3687" xr:uid="{00000000-0005-0000-0000-0000DD740000}"/>
    <cellStyle name="40% - Accent1 3 2 6 3 2" xfId="11955" xr:uid="{00000000-0005-0000-0000-0000DE740000}"/>
    <cellStyle name="40% - Accent1 3 2 6 3 2 2" xfId="25114" xr:uid="{00000000-0005-0000-0000-0000DF740000}"/>
    <cellStyle name="40% - Accent1 3 2 6 3 2 2 2" xfId="62452" xr:uid="{00000000-0005-0000-0000-0000E0740000}"/>
    <cellStyle name="40% - Accent1 3 2 6 3 2 3" xfId="49293" xr:uid="{00000000-0005-0000-0000-0000E1740000}"/>
    <cellStyle name="40% - Accent1 3 2 6 3 3" xfId="7232" xr:uid="{00000000-0005-0000-0000-0000E2740000}"/>
    <cellStyle name="40% - Accent1 3 2 6 3 3 2" xfId="20391" xr:uid="{00000000-0005-0000-0000-0000E3740000}"/>
    <cellStyle name="40% - Accent1 3 2 6 3 3 2 2" xfId="57729" xr:uid="{00000000-0005-0000-0000-0000E4740000}"/>
    <cellStyle name="40% - Accent1 3 2 6 3 3 3" xfId="44570" xr:uid="{00000000-0005-0000-0000-0000E5740000}"/>
    <cellStyle name="40% - Accent1 3 2 6 3 4" xfId="16848" xr:uid="{00000000-0005-0000-0000-0000E6740000}"/>
    <cellStyle name="40% - Accent1 3 2 6 3 4 2" xfId="54186" xr:uid="{00000000-0005-0000-0000-0000E7740000}"/>
    <cellStyle name="40% - Accent1 3 2 6 3 5" xfId="33241" xr:uid="{00000000-0005-0000-0000-0000E8740000}"/>
    <cellStyle name="40% - Accent1 3 2 6 3 6" xfId="41025" xr:uid="{00000000-0005-0000-0000-0000E9740000}"/>
    <cellStyle name="40% - Accent1 3 2 6 4" xfId="9595" xr:uid="{00000000-0005-0000-0000-0000EA740000}"/>
    <cellStyle name="40% - Accent1 3 2 6 4 2" xfId="22754" xr:uid="{00000000-0005-0000-0000-0000EB740000}"/>
    <cellStyle name="40% - Accent1 3 2 6 4 2 2" xfId="60092" xr:uid="{00000000-0005-0000-0000-0000EC740000}"/>
    <cellStyle name="40% - Accent1 3 2 6 4 3" xfId="35953" xr:uid="{00000000-0005-0000-0000-0000ED740000}"/>
    <cellStyle name="40% - Accent1 3 2 6 4 4" xfId="46933" xr:uid="{00000000-0005-0000-0000-0000EE740000}"/>
    <cellStyle name="40% - Accent1 3 2 6 5" xfId="4872" xr:uid="{00000000-0005-0000-0000-0000EF740000}"/>
    <cellStyle name="40% - Accent1 3 2 6 5 2" xfId="18031" xr:uid="{00000000-0005-0000-0000-0000F0740000}"/>
    <cellStyle name="40% - Accent1 3 2 6 5 2 2" xfId="55369" xr:uid="{00000000-0005-0000-0000-0000F1740000}"/>
    <cellStyle name="40% - Accent1 3 2 6 5 3" xfId="30529" xr:uid="{00000000-0005-0000-0000-0000F2740000}"/>
    <cellStyle name="40% - Accent1 3 2 6 5 4" xfId="42210" xr:uid="{00000000-0005-0000-0000-0000F3740000}"/>
    <cellStyle name="40% - Accent1 3 2 6 6" xfId="14319" xr:uid="{00000000-0005-0000-0000-0000F4740000}"/>
    <cellStyle name="40% - Accent1 3 2 6 6 2" xfId="51657" xr:uid="{00000000-0005-0000-0000-0000F5740000}"/>
    <cellStyle name="40% - Accent1 3 2 6 7" xfId="27647" xr:uid="{00000000-0005-0000-0000-0000F6740000}"/>
    <cellStyle name="40% - Accent1 3 2 6 8" xfId="38496" xr:uid="{00000000-0005-0000-0000-0000F7740000}"/>
    <cellStyle name="40% - Accent1 3 2 7" xfId="1382" xr:uid="{00000000-0005-0000-0000-0000F8740000}"/>
    <cellStyle name="40% - Accent1 3 2 7 2" xfId="2731" xr:uid="{00000000-0005-0000-0000-0000F9740000}"/>
    <cellStyle name="40% - Accent1 3 2 7 2 2" xfId="12179" xr:uid="{00000000-0005-0000-0000-0000FA740000}"/>
    <cellStyle name="40% - Accent1 3 2 7 2 2 2" xfId="25338" xr:uid="{00000000-0005-0000-0000-0000FB740000}"/>
    <cellStyle name="40% - Accent1 3 2 7 2 2 2 2" xfId="62676" xr:uid="{00000000-0005-0000-0000-0000FC740000}"/>
    <cellStyle name="40% - Accent1 3 2 7 2 2 3" xfId="33634" xr:uid="{00000000-0005-0000-0000-0000FD740000}"/>
    <cellStyle name="40% - Accent1 3 2 7 2 2 4" xfId="49517" xr:uid="{00000000-0005-0000-0000-0000FE740000}"/>
    <cellStyle name="40% - Accent1 3 2 7 2 3" xfId="7456" xr:uid="{00000000-0005-0000-0000-0000FF740000}"/>
    <cellStyle name="40% - Accent1 3 2 7 2 3 2" xfId="20615" xr:uid="{00000000-0005-0000-0000-000000750000}"/>
    <cellStyle name="40% - Accent1 3 2 7 2 3 2 2" xfId="57953" xr:uid="{00000000-0005-0000-0000-000001750000}"/>
    <cellStyle name="40% - Accent1 3 2 7 2 3 3" xfId="36346" xr:uid="{00000000-0005-0000-0000-000002750000}"/>
    <cellStyle name="40% - Accent1 3 2 7 2 3 4" xfId="44794" xr:uid="{00000000-0005-0000-0000-000003750000}"/>
    <cellStyle name="40% - Accent1 3 2 7 2 4" xfId="15892" xr:uid="{00000000-0005-0000-0000-000004750000}"/>
    <cellStyle name="40% - Accent1 3 2 7 2 4 2" xfId="30922" xr:uid="{00000000-0005-0000-0000-000005750000}"/>
    <cellStyle name="40% - Accent1 3 2 7 2 4 3" xfId="53230" xr:uid="{00000000-0005-0000-0000-000006750000}"/>
    <cellStyle name="40% - Accent1 3 2 7 2 5" xfId="28040" xr:uid="{00000000-0005-0000-0000-000007750000}"/>
    <cellStyle name="40% - Accent1 3 2 7 2 6" xfId="40069" xr:uid="{00000000-0005-0000-0000-000008750000}"/>
    <cellStyle name="40% - Accent1 3 2 7 3" xfId="9819" xr:uid="{00000000-0005-0000-0000-000009750000}"/>
    <cellStyle name="40% - Accent1 3 2 7 3 2" xfId="22978" xr:uid="{00000000-0005-0000-0000-00000A750000}"/>
    <cellStyle name="40% - Accent1 3 2 7 3 2 2" xfId="60316" xr:uid="{00000000-0005-0000-0000-00000B750000}"/>
    <cellStyle name="40% - Accent1 3 2 7 3 3" xfId="32285" xr:uid="{00000000-0005-0000-0000-00000C750000}"/>
    <cellStyle name="40% - Accent1 3 2 7 3 4" xfId="47157" xr:uid="{00000000-0005-0000-0000-00000D750000}"/>
    <cellStyle name="40% - Accent1 3 2 7 4" xfId="5096" xr:uid="{00000000-0005-0000-0000-00000E750000}"/>
    <cellStyle name="40% - Accent1 3 2 7 4 2" xfId="18255" xr:uid="{00000000-0005-0000-0000-00000F750000}"/>
    <cellStyle name="40% - Accent1 3 2 7 4 2 2" xfId="55593" xr:uid="{00000000-0005-0000-0000-000010750000}"/>
    <cellStyle name="40% - Accent1 3 2 7 4 3" xfId="34997" xr:uid="{00000000-0005-0000-0000-000011750000}"/>
    <cellStyle name="40% - Accent1 3 2 7 4 4" xfId="42434" xr:uid="{00000000-0005-0000-0000-000012750000}"/>
    <cellStyle name="40% - Accent1 3 2 7 5" xfId="14543" xr:uid="{00000000-0005-0000-0000-000013750000}"/>
    <cellStyle name="40% - Accent1 3 2 7 5 2" xfId="29573" xr:uid="{00000000-0005-0000-0000-000014750000}"/>
    <cellStyle name="40% - Accent1 3 2 7 5 3" xfId="51881" xr:uid="{00000000-0005-0000-0000-000015750000}"/>
    <cellStyle name="40% - Accent1 3 2 7 6" xfId="26691" xr:uid="{00000000-0005-0000-0000-000016750000}"/>
    <cellStyle name="40% - Accent1 3 2 7 7" xfId="38720" xr:uid="{00000000-0005-0000-0000-000017750000}"/>
    <cellStyle name="40% - Accent1 3 2 8" xfId="2507" xr:uid="{00000000-0005-0000-0000-000018750000}"/>
    <cellStyle name="40% - Accent1 3 2 8 2" xfId="10999" xr:uid="{00000000-0005-0000-0000-000019750000}"/>
    <cellStyle name="40% - Accent1 3 2 8 2 2" xfId="24158" xr:uid="{00000000-0005-0000-0000-00001A750000}"/>
    <cellStyle name="40% - Accent1 3 2 8 2 2 2" xfId="61496" xr:uid="{00000000-0005-0000-0000-00001B750000}"/>
    <cellStyle name="40% - Accent1 3 2 8 2 3" xfId="33410" xr:uid="{00000000-0005-0000-0000-00001C750000}"/>
    <cellStyle name="40% - Accent1 3 2 8 2 4" xfId="48337" xr:uid="{00000000-0005-0000-0000-00001D750000}"/>
    <cellStyle name="40% - Accent1 3 2 8 3" xfId="6276" xr:uid="{00000000-0005-0000-0000-00001E750000}"/>
    <cellStyle name="40% - Accent1 3 2 8 3 2" xfId="19435" xr:uid="{00000000-0005-0000-0000-00001F750000}"/>
    <cellStyle name="40% - Accent1 3 2 8 3 2 2" xfId="56773" xr:uid="{00000000-0005-0000-0000-000020750000}"/>
    <cellStyle name="40% - Accent1 3 2 8 3 3" xfId="36122" xr:uid="{00000000-0005-0000-0000-000021750000}"/>
    <cellStyle name="40% - Accent1 3 2 8 3 4" xfId="43614" xr:uid="{00000000-0005-0000-0000-000022750000}"/>
    <cellStyle name="40% - Accent1 3 2 8 4" xfId="15668" xr:uid="{00000000-0005-0000-0000-000023750000}"/>
    <cellStyle name="40% - Accent1 3 2 8 4 2" xfId="30698" xr:uid="{00000000-0005-0000-0000-000024750000}"/>
    <cellStyle name="40% - Accent1 3 2 8 4 3" xfId="53006" xr:uid="{00000000-0005-0000-0000-000025750000}"/>
    <cellStyle name="40% - Accent1 3 2 8 5" xfId="27816" xr:uid="{00000000-0005-0000-0000-000026750000}"/>
    <cellStyle name="40% - Accent1 3 2 8 6" xfId="39845" xr:uid="{00000000-0005-0000-0000-000027750000}"/>
    <cellStyle name="40% - Accent1 3 2 9" xfId="8639" xr:uid="{00000000-0005-0000-0000-000028750000}"/>
    <cellStyle name="40% - Accent1 3 2 9 2" xfId="21798" xr:uid="{00000000-0005-0000-0000-000029750000}"/>
    <cellStyle name="40% - Accent1 3 2 9 2 2" xfId="59136" xr:uid="{00000000-0005-0000-0000-00002A750000}"/>
    <cellStyle name="40% - Accent1 3 2 9 3" xfId="29349" xr:uid="{00000000-0005-0000-0000-00002B750000}"/>
    <cellStyle name="40% - Accent1 3 2 9 4" xfId="45977" xr:uid="{00000000-0005-0000-0000-00002C750000}"/>
    <cellStyle name="40% - Accent1 3 3" xfId="509" xr:uid="{00000000-0005-0000-0000-00002D750000}"/>
    <cellStyle name="40% - Accent1 3 3 2" xfId="1691" xr:uid="{00000000-0005-0000-0000-00002E750000}"/>
    <cellStyle name="40% - Accent1 3 3 2 2" xfId="7765" xr:uid="{00000000-0005-0000-0000-00002F750000}"/>
    <cellStyle name="40% - Accent1 3 3 2 2 2" xfId="12488" xr:uid="{00000000-0005-0000-0000-000030750000}"/>
    <cellStyle name="40% - Accent1 3 3 2 2 2 2" xfId="25647" xr:uid="{00000000-0005-0000-0000-000031750000}"/>
    <cellStyle name="40% - Accent1 3 3 2 2 2 2 2" xfId="62985" xr:uid="{00000000-0005-0000-0000-000032750000}"/>
    <cellStyle name="40% - Accent1 3 3 2 2 2 3" xfId="49826" xr:uid="{00000000-0005-0000-0000-000033750000}"/>
    <cellStyle name="40% - Accent1 3 3 2 2 3" xfId="20924" xr:uid="{00000000-0005-0000-0000-000034750000}"/>
    <cellStyle name="40% - Accent1 3 3 2 2 3 2" xfId="58262" xr:uid="{00000000-0005-0000-0000-000035750000}"/>
    <cellStyle name="40% - Accent1 3 3 2 2 4" xfId="33943" xr:uid="{00000000-0005-0000-0000-000036750000}"/>
    <cellStyle name="40% - Accent1 3 3 2 2 5" xfId="45103" xr:uid="{00000000-0005-0000-0000-000037750000}"/>
    <cellStyle name="40% - Accent1 3 3 2 3" xfId="10128" xr:uid="{00000000-0005-0000-0000-000038750000}"/>
    <cellStyle name="40% - Accent1 3 3 2 3 2" xfId="23287" xr:uid="{00000000-0005-0000-0000-000039750000}"/>
    <cellStyle name="40% - Accent1 3 3 2 3 2 2" xfId="60625" xr:uid="{00000000-0005-0000-0000-00003A750000}"/>
    <cellStyle name="40% - Accent1 3 3 2 3 3" xfId="36655" xr:uid="{00000000-0005-0000-0000-00003B750000}"/>
    <cellStyle name="40% - Accent1 3 3 2 3 4" xfId="47466" xr:uid="{00000000-0005-0000-0000-00003C750000}"/>
    <cellStyle name="40% - Accent1 3 3 2 4" xfId="5405" xr:uid="{00000000-0005-0000-0000-00003D750000}"/>
    <cellStyle name="40% - Accent1 3 3 2 4 2" xfId="18564" xr:uid="{00000000-0005-0000-0000-00003E750000}"/>
    <cellStyle name="40% - Accent1 3 3 2 4 2 2" xfId="55902" xr:uid="{00000000-0005-0000-0000-00003F750000}"/>
    <cellStyle name="40% - Accent1 3 3 2 4 3" xfId="31231" xr:uid="{00000000-0005-0000-0000-000040750000}"/>
    <cellStyle name="40% - Accent1 3 3 2 4 4" xfId="42743" xr:uid="{00000000-0005-0000-0000-000041750000}"/>
    <cellStyle name="40% - Accent1 3 3 2 5" xfId="14852" xr:uid="{00000000-0005-0000-0000-000042750000}"/>
    <cellStyle name="40% - Accent1 3 3 2 5 2" xfId="52190" xr:uid="{00000000-0005-0000-0000-000043750000}"/>
    <cellStyle name="40% - Accent1 3 3 2 6" xfId="28349" xr:uid="{00000000-0005-0000-0000-000044750000}"/>
    <cellStyle name="40% - Accent1 3 3 2 7" xfId="39029" xr:uid="{00000000-0005-0000-0000-000045750000}"/>
    <cellStyle name="40% - Accent1 3 3 3" xfId="3040" xr:uid="{00000000-0005-0000-0000-000046750000}"/>
    <cellStyle name="40% - Accent1 3 3 3 2" xfId="11308" xr:uid="{00000000-0005-0000-0000-000047750000}"/>
    <cellStyle name="40% - Accent1 3 3 3 2 2" xfId="24467" xr:uid="{00000000-0005-0000-0000-000048750000}"/>
    <cellStyle name="40% - Accent1 3 3 3 2 2 2" xfId="61805" xr:uid="{00000000-0005-0000-0000-000049750000}"/>
    <cellStyle name="40% - Accent1 3 3 3 2 3" xfId="48646" xr:uid="{00000000-0005-0000-0000-00004A750000}"/>
    <cellStyle name="40% - Accent1 3 3 3 3" xfId="6585" xr:uid="{00000000-0005-0000-0000-00004B750000}"/>
    <cellStyle name="40% - Accent1 3 3 3 3 2" xfId="19744" xr:uid="{00000000-0005-0000-0000-00004C750000}"/>
    <cellStyle name="40% - Accent1 3 3 3 3 2 2" xfId="57082" xr:uid="{00000000-0005-0000-0000-00004D750000}"/>
    <cellStyle name="40% - Accent1 3 3 3 3 3" xfId="43923" xr:uid="{00000000-0005-0000-0000-00004E750000}"/>
    <cellStyle name="40% - Accent1 3 3 3 4" xfId="16201" xr:uid="{00000000-0005-0000-0000-00004F750000}"/>
    <cellStyle name="40% - Accent1 3 3 3 4 2" xfId="53539" xr:uid="{00000000-0005-0000-0000-000050750000}"/>
    <cellStyle name="40% - Accent1 3 3 3 5" xfId="32594" xr:uid="{00000000-0005-0000-0000-000051750000}"/>
    <cellStyle name="40% - Accent1 3 3 3 6" xfId="40378" xr:uid="{00000000-0005-0000-0000-000052750000}"/>
    <cellStyle name="40% - Accent1 3 3 4" xfId="8948" xr:uid="{00000000-0005-0000-0000-000053750000}"/>
    <cellStyle name="40% - Accent1 3 3 4 2" xfId="22107" xr:uid="{00000000-0005-0000-0000-000054750000}"/>
    <cellStyle name="40% - Accent1 3 3 4 2 2" xfId="59445" xr:uid="{00000000-0005-0000-0000-000055750000}"/>
    <cellStyle name="40% - Accent1 3 3 4 3" xfId="35306" xr:uid="{00000000-0005-0000-0000-000056750000}"/>
    <cellStyle name="40% - Accent1 3 3 4 4" xfId="46286" xr:uid="{00000000-0005-0000-0000-000057750000}"/>
    <cellStyle name="40% - Accent1 3 3 5" xfId="4225" xr:uid="{00000000-0005-0000-0000-000058750000}"/>
    <cellStyle name="40% - Accent1 3 3 5 2" xfId="17384" xr:uid="{00000000-0005-0000-0000-000059750000}"/>
    <cellStyle name="40% - Accent1 3 3 5 2 2" xfId="54722" xr:uid="{00000000-0005-0000-0000-00005A750000}"/>
    <cellStyle name="40% - Accent1 3 3 5 3" xfId="29882" xr:uid="{00000000-0005-0000-0000-00005B750000}"/>
    <cellStyle name="40% - Accent1 3 3 5 4" xfId="41563" xr:uid="{00000000-0005-0000-0000-00005C750000}"/>
    <cellStyle name="40% - Accent1 3 3 6" xfId="13672" xr:uid="{00000000-0005-0000-0000-00005D750000}"/>
    <cellStyle name="40% - Accent1 3 3 6 2" xfId="51010" xr:uid="{00000000-0005-0000-0000-00005E750000}"/>
    <cellStyle name="40% - Accent1 3 3 7" xfId="27000" xr:uid="{00000000-0005-0000-0000-00005F750000}"/>
    <cellStyle name="40% - Accent1 3 3 8" xfId="37849" xr:uid="{00000000-0005-0000-0000-000060750000}"/>
    <cellStyle name="40% - Accent1 3 4" xfId="312" xr:uid="{00000000-0005-0000-0000-000061750000}"/>
    <cellStyle name="40% - Accent1 3 4 2" xfId="1494" xr:uid="{00000000-0005-0000-0000-000062750000}"/>
    <cellStyle name="40% - Accent1 3 4 2 2" xfId="7568" xr:uid="{00000000-0005-0000-0000-000063750000}"/>
    <cellStyle name="40% - Accent1 3 4 2 2 2" xfId="12291" xr:uid="{00000000-0005-0000-0000-000064750000}"/>
    <cellStyle name="40% - Accent1 3 4 2 2 2 2" xfId="25450" xr:uid="{00000000-0005-0000-0000-000065750000}"/>
    <cellStyle name="40% - Accent1 3 4 2 2 2 2 2" xfId="62788" xr:uid="{00000000-0005-0000-0000-000066750000}"/>
    <cellStyle name="40% - Accent1 3 4 2 2 2 3" xfId="49629" xr:uid="{00000000-0005-0000-0000-000067750000}"/>
    <cellStyle name="40% - Accent1 3 4 2 2 3" xfId="20727" xr:uid="{00000000-0005-0000-0000-000068750000}"/>
    <cellStyle name="40% - Accent1 3 4 2 2 3 2" xfId="58065" xr:uid="{00000000-0005-0000-0000-000069750000}"/>
    <cellStyle name="40% - Accent1 3 4 2 2 4" xfId="33746" xr:uid="{00000000-0005-0000-0000-00006A750000}"/>
    <cellStyle name="40% - Accent1 3 4 2 2 5" xfId="44906" xr:uid="{00000000-0005-0000-0000-00006B750000}"/>
    <cellStyle name="40% - Accent1 3 4 2 3" xfId="9931" xr:uid="{00000000-0005-0000-0000-00006C750000}"/>
    <cellStyle name="40% - Accent1 3 4 2 3 2" xfId="23090" xr:uid="{00000000-0005-0000-0000-00006D750000}"/>
    <cellStyle name="40% - Accent1 3 4 2 3 2 2" xfId="60428" xr:uid="{00000000-0005-0000-0000-00006E750000}"/>
    <cellStyle name="40% - Accent1 3 4 2 3 3" xfId="36458" xr:uid="{00000000-0005-0000-0000-00006F750000}"/>
    <cellStyle name="40% - Accent1 3 4 2 3 4" xfId="47269" xr:uid="{00000000-0005-0000-0000-000070750000}"/>
    <cellStyle name="40% - Accent1 3 4 2 4" xfId="5208" xr:uid="{00000000-0005-0000-0000-000071750000}"/>
    <cellStyle name="40% - Accent1 3 4 2 4 2" xfId="18367" xr:uid="{00000000-0005-0000-0000-000072750000}"/>
    <cellStyle name="40% - Accent1 3 4 2 4 2 2" xfId="55705" xr:uid="{00000000-0005-0000-0000-000073750000}"/>
    <cellStyle name="40% - Accent1 3 4 2 4 3" xfId="31034" xr:uid="{00000000-0005-0000-0000-000074750000}"/>
    <cellStyle name="40% - Accent1 3 4 2 4 4" xfId="42546" xr:uid="{00000000-0005-0000-0000-000075750000}"/>
    <cellStyle name="40% - Accent1 3 4 2 5" xfId="14655" xr:uid="{00000000-0005-0000-0000-000076750000}"/>
    <cellStyle name="40% - Accent1 3 4 2 5 2" xfId="51993" xr:uid="{00000000-0005-0000-0000-000077750000}"/>
    <cellStyle name="40% - Accent1 3 4 2 6" xfId="28152" xr:uid="{00000000-0005-0000-0000-000078750000}"/>
    <cellStyle name="40% - Accent1 3 4 2 7" xfId="38832" xr:uid="{00000000-0005-0000-0000-000079750000}"/>
    <cellStyle name="40% - Accent1 3 4 3" xfId="2843" xr:uid="{00000000-0005-0000-0000-00007A750000}"/>
    <cellStyle name="40% - Accent1 3 4 3 2" xfId="11111" xr:uid="{00000000-0005-0000-0000-00007B750000}"/>
    <cellStyle name="40% - Accent1 3 4 3 2 2" xfId="24270" xr:uid="{00000000-0005-0000-0000-00007C750000}"/>
    <cellStyle name="40% - Accent1 3 4 3 2 2 2" xfId="61608" xr:uid="{00000000-0005-0000-0000-00007D750000}"/>
    <cellStyle name="40% - Accent1 3 4 3 2 3" xfId="48449" xr:uid="{00000000-0005-0000-0000-00007E750000}"/>
    <cellStyle name="40% - Accent1 3 4 3 3" xfId="6388" xr:uid="{00000000-0005-0000-0000-00007F750000}"/>
    <cellStyle name="40% - Accent1 3 4 3 3 2" xfId="19547" xr:uid="{00000000-0005-0000-0000-000080750000}"/>
    <cellStyle name="40% - Accent1 3 4 3 3 2 2" xfId="56885" xr:uid="{00000000-0005-0000-0000-000081750000}"/>
    <cellStyle name="40% - Accent1 3 4 3 3 3" xfId="43726" xr:uid="{00000000-0005-0000-0000-000082750000}"/>
    <cellStyle name="40% - Accent1 3 4 3 4" xfId="16004" xr:uid="{00000000-0005-0000-0000-000083750000}"/>
    <cellStyle name="40% - Accent1 3 4 3 4 2" xfId="53342" xr:uid="{00000000-0005-0000-0000-000084750000}"/>
    <cellStyle name="40% - Accent1 3 4 3 5" xfId="32397" xr:uid="{00000000-0005-0000-0000-000085750000}"/>
    <cellStyle name="40% - Accent1 3 4 3 6" xfId="40181" xr:uid="{00000000-0005-0000-0000-000086750000}"/>
    <cellStyle name="40% - Accent1 3 4 4" xfId="8751" xr:uid="{00000000-0005-0000-0000-000087750000}"/>
    <cellStyle name="40% - Accent1 3 4 4 2" xfId="21910" xr:uid="{00000000-0005-0000-0000-000088750000}"/>
    <cellStyle name="40% - Accent1 3 4 4 2 2" xfId="59248" xr:uid="{00000000-0005-0000-0000-000089750000}"/>
    <cellStyle name="40% - Accent1 3 4 4 3" xfId="35109" xr:uid="{00000000-0005-0000-0000-00008A750000}"/>
    <cellStyle name="40% - Accent1 3 4 4 4" xfId="46089" xr:uid="{00000000-0005-0000-0000-00008B750000}"/>
    <cellStyle name="40% - Accent1 3 4 5" xfId="4028" xr:uid="{00000000-0005-0000-0000-00008C750000}"/>
    <cellStyle name="40% - Accent1 3 4 5 2" xfId="17187" xr:uid="{00000000-0005-0000-0000-00008D750000}"/>
    <cellStyle name="40% - Accent1 3 4 5 2 2" xfId="54525" xr:uid="{00000000-0005-0000-0000-00008E750000}"/>
    <cellStyle name="40% - Accent1 3 4 5 3" xfId="29685" xr:uid="{00000000-0005-0000-0000-00008F750000}"/>
    <cellStyle name="40% - Accent1 3 4 5 4" xfId="41366" xr:uid="{00000000-0005-0000-0000-000090750000}"/>
    <cellStyle name="40% - Accent1 3 4 6" xfId="13475" xr:uid="{00000000-0005-0000-0000-000091750000}"/>
    <cellStyle name="40% - Accent1 3 4 6 2" xfId="50813" xr:uid="{00000000-0005-0000-0000-000092750000}"/>
    <cellStyle name="40% - Accent1 3 4 7" xfId="26803" xr:uid="{00000000-0005-0000-0000-000093750000}"/>
    <cellStyle name="40% - Accent1 3 4 8" xfId="37652" xr:uid="{00000000-0005-0000-0000-000094750000}"/>
    <cellStyle name="40% - Accent1 3 5" xfId="733" xr:uid="{00000000-0005-0000-0000-000095750000}"/>
    <cellStyle name="40% - Accent1 3 5 2" xfId="1915" xr:uid="{00000000-0005-0000-0000-000096750000}"/>
    <cellStyle name="40% - Accent1 3 5 2 2" xfId="7989" xr:uid="{00000000-0005-0000-0000-000097750000}"/>
    <cellStyle name="40% - Accent1 3 5 2 2 2" xfId="12712" xr:uid="{00000000-0005-0000-0000-000098750000}"/>
    <cellStyle name="40% - Accent1 3 5 2 2 2 2" xfId="25871" xr:uid="{00000000-0005-0000-0000-000099750000}"/>
    <cellStyle name="40% - Accent1 3 5 2 2 2 2 2" xfId="63209" xr:uid="{00000000-0005-0000-0000-00009A750000}"/>
    <cellStyle name="40% - Accent1 3 5 2 2 2 3" xfId="50050" xr:uid="{00000000-0005-0000-0000-00009B750000}"/>
    <cellStyle name="40% - Accent1 3 5 2 2 3" xfId="21148" xr:uid="{00000000-0005-0000-0000-00009C750000}"/>
    <cellStyle name="40% - Accent1 3 5 2 2 3 2" xfId="58486" xr:uid="{00000000-0005-0000-0000-00009D750000}"/>
    <cellStyle name="40% - Accent1 3 5 2 2 4" xfId="34167" xr:uid="{00000000-0005-0000-0000-00009E750000}"/>
    <cellStyle name="40% - Accent1 3 5 2 2 5" xfId="45327" xr:uid="{00000000-0005-0000-0000-00009F750000}"/>
    <cellStyle name="40% - Accent1 3 5 2 3" xfId="10352" xr:uid="{00000000-0005-0000-0000-0000A0750000}"/>
    <cellStyle name="40% - Accent1 3 5 2 3 2" xfId="23511" xr:uid="{00000000-0005-0000-0000-0000A1750000}"/>
    <cellStyle name="40% - Accent1 3 5 2 3 2 2" xfId="60849" xr:uid="{00000000-0005-0000-0000-0000A2750000}"/>
    <cellStyle name="40% - Accent1 3 5 2 3 3" xfId="36879" xr:uid="{00000000-0005-0000-0000-0000A3750000}"/>
    <cellStyle name="40% - Accent1 3 5 2 3 4" xfId="47690" xr:uid="{00000000-0005-0000-0000-0000A4750000}"/>
    <cellStyle name="40% - Accent1 3 5 2 4" xfId="5629" xr:uid="{00000000-0005-0000-0000-0000A5750000}"/>
    <cellStyle name="40% - Accent1 3 5 2 4 2" xfId="18788" xr:uid="{00000000-0005-0000-0000-0000A6750000}"/>
    <cellStyle name="40% - Accent1 3 5 2 4 2 2" xfId="56126" xr:uid="{00000000-0005-0000-0000-0000A7750000}"/>
    <cellStyle name="40% - Accent1 3 5 2 4 3" xfId="31455" xr:uid="{00000000-0005-0000-0000-0000A8750000}"/>
    <cellStyle name="40% - Accent1 3 5 2 4 4" xfId="42967" xr:uid="{00000000-0005-0000-0000-0000A9750000}"/>
    <cellStyle name="40% - Accent1 3 5 2 5" xfId="15076" xr:uid="{00000000-0005-0000-0000-0000AA750000}"/>
    <cellStyle name="40% - Accent1 3 5 2 5 2" xfId="52414" xr:uid="{00000000-0005-0000-0000-0000AB750000}"/>
    <cellStyle name="40% - Accent1 3 5 2 6" xfId="28573" xr:uid="{00000000-0005-0000-0000-0000AC750000}"/>
    <cellStyle name="40% - Accent1 3 5 2 7" xfId="39253" xr:uid="{00000000-0005-0000-0000-0000AD750000}"/>
    <cellStyle name="40% - Accent1 3 5 3" xfId="3264" xr:uid="{00000000-0005-0000-0000-0000AE750000}"/>
    <cellStyle name="40% - Accent1 3 5 3 2" xfId="11532" xr:uid="{00000000-0005-0000-0000-0000AF750000}"/>
    <cellStyle name="40% - Accent1 3 5 3 2 2" xfId="24691" xr:uid="{00000000-0005-0000-0000-0000B0750000}"/>
    <cellStyle name="40% - Accent1 3 5 3 2 2 2" xfId="62029" xr:uid="{00000000-0005-0000-0000-0000B1750000}"/>
    <cellStyle name="40% - Accent1 3 5 3 2 3" xfId="48870" xr:uid="{00000000-0005-0000-0000-0000B2750000}"/>
    <cellStyle name="40% - Accent1 3 5 3 3" xfId="6809" xr:uid="{00000000-0005-0000-0000-0000B3750000}"/>
    <cellStyle name="40% - Accent1 3 5 3 3 2" xfId="19968" xr:uid="{00000000-0005-0000-0000-0000B4750000}"/>
    <cellStyle name="40% - Accent1 3 5 3 3 2 2" xfId="57306" xr:uid="{00000000-0005-0000-0000-0000B5750000}"/>
    <cellStyle name="40% - Accent1 3 5 3 3 3" xfId="44147" xr:uid="{00000000-0005-0000-0000-0000B6750000}"/>
    <cellStyle name="40% - Accent1 3 5 3 4" xfId="16425" xr:uid="{00000000-0005-0000-0000-0000B7750000}"/>
    <cellStyle name="40% - Accent1 3 5 3 4 2" xfId="53763" xr:uid="{00000000-0005-0000-0000-0000B8750000}"/>
    <cellStyle name="40% - Accent1 3 5 3 5" xfId="32818" xr:uid="{00000000-0005-0000-0000-0000B9750000}"/>
    <cellStyle name="40% - Accent1 3 5 3 6" xfId="40602" xr:uid="{00000000-0005-0000-0000-0000BA750000}"/>
    <cellStyle name="40% - Accent1 3 5 4" xfId="9172" xr:uid="{00000000-0005-0000-0000-0000BB750000}"/>
    <cellStyle name="40% - Accent1 3 5 4 2" xfId="22331" xr:uid="{00000000-0005-0000-0000-0000BC750000}"/>
    <cellStyle name="40% - Accent1 3 5 4 2 2" xfId="59669" xr:uid="{00000000-0005-0000-0000-0000BD750000}"/>
    <cellStyle name="40% - Accent1 3 5 4 3" xfId="35530" xr:uid="{00000000-0005-0000-0000-0000BE750000}"/>
    <cellStyle name="40% - Accent1 3 5 4 4" xfId="46510" xr:uid="{00000000-0005-0000-0000-0000BF750000}"/>
    <cellStyle name="40% - Accent1 3 5 5" xfId="4449" xr:uid="{00000000-0005-0000-0000-0000C0750000}"/>
    <cellStyle name="40% - Accent1 3 5 5 2" xfId="17608" xr:uid="{00000000-0005-0000-0000-0000C1750000}"/>
    <cellStyle name="40% - Accent1 3 5 5 2 2" xfId="54946" xr:uid="{00000000-0005-0000-0000-0000C2750000}"/>
    <cellStyle name="40% - Accent1 3 5 5 3" xfId="30106" xr:uid="{00000000-0005-0000-0000-0000C3750000}"/>
    <cellStyle name="40% - Accent1 3 5 5 4" xfId="41787" xr:uid="{00000000-0005-0000-0000-0000C4750000}"/>
    <cellStyle name="40% - Accent1 3 5 6" xfId="13896" xr:uid="{00000000-0005-0000-0000-0000C5750000}"/>
    <cellStyle name="40% - Accent1 3 5 6 2" xfId="51234" xr:uid="{00000000-0005-0000-0000-0000C6750000}"/>
    <cellStyle name="40% - Accent1 3 5 7" xfId="27224" xr:uid="{00000000-0005-0000-0000-0000C7750000}"/>
    <cellStyle name="40% - Accent1 3 5 8" xfId="38073" xr:uid="{00000000-0005-0000-0000-0000C8750000}"/>
    <cellStyle name="40% - Accent1 3 6" xfId="902" xr:uid="{00000000-0005-0000-0000-0000C9750000}"/>
    <cellStyle name="40% - Accent1 3 6 2" xfId="2084" xr:uid="{00000000-0005-0000-0000-0000CA750000}"/>
    <cellStyle name="40% - Accent1 3 6 2 2" xfId="8158" xr:uid="{00000000-0005-0000-0000-0000CB750000}"/>
    <cellStyle name="40% - Accent1 3 6 2 2 2" xfId="12881" xr:uid="{00000000-0005-0000-0000-0000CC750000}"/>
    <cellStyle name="40% - Accent1 3 6 2 2 2 2" xfId="26040" xr:uid="{00000000-0005-0000-0000-0000CD750000}"/>
    <cellStyle name="40% - Accent1 3 6 2 2 2 2 2" xfId="63378" xr:uid="{00000000-0005-0000-0000-0000CE750000}"/>
    <cellStyle name="40% - Accent1 3 6 2 2 2 3" xfId="50219" xr:uid="{00000000-0005-0000-0000-0000CF750000}"/>
    <cellStyle name="40% - Accent1 3 6 2 2 3" xfId="21317" xr:uid="{00000000-0005-0000-0000-0000D0750000}"/>
    <cellStyle name="40% - Accent1 3 6 2 2 3 2" xfId="58655" xr:uid="{00000000-0005-0000-0000-0000D1750000}"/>
    <cellStyle name="40% - Accent1 3 6 2 2 4" xfId="34336" xr:uid="{00000000-0005-0000-0000-0000D2750000}"/>
    <cellStyle name="40% - Accent1 3 6 2 2 5" xfId="45496" xr:uid="{00000000-0005-0000-0000-0000D3750000}"/>
    <cellStyle name="40% - Accent1 3 6 2 3" xfId="10521" xr:uid="{00000000-0005-0000-0000-0000D4750000}"/>
    <cellStyle name="40% - Accent1 3 6 2 3 2" xfId="23680" xr:uid="{00000000-0005-0000-0000-0000D5750000}"/>
    <cellStyle name="40% - Accent1 3 6 2 3 2 2" xfId="61018" xr:uid="{00000000-0005-0000-0000-0000D6750000}"/>
    <cellStyle name="40% - Accent1 3 6 2 3 3" xfId="37048" xr:uid="{00000000-0005-0000-0000-0000D7750000}"/>
    <cellStyle name="40% - Accent1 3 6 2 3 4" xfId="47859" xr:uid="{00000000-0005-0000-0000-0000D8750000}"/>
    <cellStyle name="40% - Accent1 3 6 2 4" xfId="5798" xr:uid="{00000000-0005-0000-0000-0000D9750000}"/>
    <cellStyle name="40% - Accent1 3 6 2 4 2" xfId="18957" xr:uid="{00000000-0005-0000-0000-0000DA750000}"/>
    <cellStyle name="40% - Accent1 3 6 2 4 2 2" xfId="56295" xr:uid="{00000000-0005-0000-0000-0000DB750000}"/>
    <cellStyle name="40% - Accent1 3 6 2 4 3" xfId="31624" xr:uid="{00000000-0005-0000-0000-0000DC750000}"/>
    <cellStyle name="40% - Accent1 3 6 2 4 4" xfId="43136" xr:uid="{00000000-0005-0000-0000-0000DD750000}"/>
    <cellStyle name="40% - Accent1 3 6 2 5" xfId="15245" xr:uid="{00000000-0005-0000-0000-0000DE750000}"/>
    <cellStyle name="40% - Accent1 3 6 2 5 2" xfId="52583" xr:uid="{00000000-0005-0000-0000-0000DF750000}"/>
    <cellStyle name="40% - Accent1 3 6 2 6" xfId="28742" xr:uid="{00000000-0005-0000-0000-0000E0750000}"/>
    <cellStyle name="40% - Accent1 3 6 2 7" xfId="39422" xr:uid="{00000000-0005-0000-0000-0000E1750000}"/>
    <cellStyle name="40% - Accent1 3 6 3" xfId="3433" xr:uid="{00000000-0005-0000-0000-0000E2750000}"/>
    <cellStyle name="40% - Accent1 3 6 3 2" xfId="11701" xr:uid="{00000000-0005-0000-0000-0000E3750000}"/>
    <cellStyle name="40% - Accent1 3 6 3 2 2" xfId="24860" xr:uid="{00000000-0005-0000-0000-0000E4750000}"/>
    <cellStyle name="40% - Accent1 3 6 3 2 2 2" xfId="62198" xr:uid="{00000000-0005-0000-0000-0000E5750000}"/>
    <cellStyle name="40% - Accent1 3 6 3 2 3" xfId="49039" xr:uid="{00000000-0005-0000-0000-0000E6750000}"/>
    <cellStyle name="40% - Accent1 3 6 3 3" xfId="6978" xr:uid="{00000000-0005-0000-0000-0000E7750000}"/>
    <cellStyle name="40% - Accent1 3 6 3 3 2" xfId="20137" xr:uid="{00000000-0005-0000-0000-0000E8750000}"/>
    <cellStyle name="40% - Accent1 3 6 3 3 2 2" xfId="57475" xr:uid="{00000000-0005-0000-0000-0000E9750000}"/>
    <cellStyle name="40% - Accent1 3 6 3 3 3" xfId="44316" xr:uid="{00000000-0005-0000-0000-0000EA750000}"/>
    <cellStyle name="40% - Accent1 3 6 3 4" xfId="16594" xr:uid="{00000000-0005-0000-0000-0000EB750000}"/>
    <cellStyle name="40% - Accent1 3 6 3 4 2" xfId="53932" xr:uid="{00000000-0005-0000-0000-0000EC750000}"/>
    <cellStyle name="40% - Accent1 3 6 3 5" xfId="32987" xr:uid="{00000000-0005-0000-0000-0000ED750000}"/>
    <cellStyle name="40% - Accent1 3 6 3 6" xfId="40771" xr:uid="{00000000-0005-0000-0000-0000EE750000}"/>
    <cellStyle name="40% - Accent1 3 6 4" xfId="9341" xr:uid="{00000000-0005-0000-0000-0000EF750000}"/>
    <cellStyle name="40% - Accent1 3 6 4 2" xfId="22500" xr:uid="{00000000-0005-0000-0000-0000F0750000}"/>
    <cellStyle name="40% - Accent1 3 6 4 2 2" xfId="59838" xr:uid="{00000000-0005-0000-0000-0000F1750000}"/>
    <cellStyle name="40% - Accent1 3 6 4 3" xfId="35699" xr:uid="{00000000-0005-0000-0000-0000F2750000}"/>
    <cellStyle name="40% - Accent1 3 6 4 4" xfId="46679" xr:uid="{00000000-0005-0000-0000-0000F3750000}"/>
    <cellStyle name="40% - Accent1 3 6 5" xfId="4618" xr:uid="{00000000-0005-0000-0000-0000F4750000}"/>
    <cellStyle name="40% - Accent1 3 6 5 2" xfId="17777" xr:uid="{00000000-0005-0000-0000-0000F5750000}"/>
    <cellStyle name="40% - Accent1 3 6 5 2 2" xfId="55115" xr:uid="{00000000-0005-0000-0000-0000F6750000}"/>
    <cellStyle name="40% - Accent1 3 6 5 3" xfId="30275" xr:uid="{00000000-0005-0000-0000-0000F7750000}"/>
    <cellStyle name="40% - Accent1 3 6 5 4" xfId="41956" xr:uid="{00000000-0005-0000-0000-0000F8750000}"/>
    <cellStyle name="40% - Accent1 3 6 6" xfId="14065" xr:uid="{00000000-0005-0000-0000-0000F9750000}"/>
    <cellStyle name="40% - Accent1 3 6 6 2" xfId="51403" xr:uid="{00000000-0005-0000-0000-0000FA750000}"/>
    <cellStyle name="40% - Accent1 3 6 7" xfId="27393" xr:uid="{00000000-0005-0000-0000-0000FB750000}"/>
    <cellStyle name="40% - Accent1 3 6 8" xfId="38242" xr:uid="{00000000-0005-0000-0000-0000FC750000}"/>
    <cellStyle name="40% - Accent1 3 7" xfId="1073" xr:uid="{00000000-0005-0000-0000-0000FD750000}"/>
    <cellStyle name="40% - Accent1 3 7 2" xfId="2253" xr:uid="{00000000-0005-0000-0000-0000FE750000}"/>
    <cellStyle name="40% - Accent1 3 7 2 2" xfId="8327" xr:uid="{00000000-0005-0000-0000-0000FF750000}"/>
    <cellStyle name="40% - Accent1 3 7 2 2 2" xfId="13050" xr:uid="{00000000-0005-0000-0000-000000760000}"/>
    <cellStyle name="40% - Accent1 3 7 2 2 2 2" xfId="26209" xr:uid="{00000000-0005-0000-0000-000001760000}"/>
    <cellStyle name="40% - Accent1 3 7 2 2 2 2 2" xfId="63547" xr:uid="{00000000-0005-0000-0000-000002760000}"/>
    <cellStyle name="40% - Accent1 3 7 2 2 2 3" xfId="50388" xr:uid="{00000000-0005-0000-0000-000003760000}"/>
    <cellStyle name="40% - Accent1 3 7 2 2 3" xfId="21486" xr:uid="{00000000-0005-0000-0000-000004760000}"/>
    <cellStyle name="40% - Accent1 3 7 2 2 3 2" xfId="58824" xr:uid="{00000000-0005-0000-0000-000005760000}"/>
    <cellStyle name="40% - Accent1 3 7 2 2 4" xfId="34505" xr:uid="{00000000-0005-0000-0000-000006760000}"/>
    <cellStyle name="40% - Accent1 3 7 2 2 5" xfId="45665" xr:uid="{00000000-0005-0000-0000-000007760000}"/>
    <cellStyle name="40% - Accent1 3 7 2 3" xfId="10690" xr:uid="{00000000-0005-0000-0000-000008760000}"/>
    <cellStyle name="40% - Accent1 3 7 2 3 2" xfId="23849" xr:uid="{00000000-0005-0000-0000-000009760000}"/>
    <cellStyle name="40% - Accent1 3 7 2 3 2 2" xfId="61187" xr:uid="{00000000-0005-0000-0000-00000A760000}"/>
    <cellStyle name="40% - Accent1 3 7 2 3 3" xfId="37217" xr:uid="{00000000-0005-0000-0000-00000B760000}"/>
    <cellStyle name="40% - Accent1 3 7 2 3 4" xfId="48028" xr:uid="{00000000-0005-0000-0000-00000C760000}"/>
    <cellStyle name="40% - Accent1 3 7 2 4" xfId="5967" xr:uid="{00000000-0005-0000-0000-00000D760000}"/>
    <cellStyle name="40% - Accent1 3 7 2 4 2" xfId="19126" xr:uid="{00000000-0005-0000-0000-00000E760000}"/>
    <cellStyle name="40% - Accent1 3 7 2 4 2 2" xfId="56464" xr:uid="{00000000-0005-0000-0000-00000F760000}"/>
    <cellStyle name="40% - Accent1 3 7 2 4 3" xfId="31793" xr:uid="{00000000-0005-0000-0000-000010760000}"/>
    <cellStyle name="40% - Accent1 3 7 2 4 4" xfId="43305" xr:uid="{00000000-0005-0000-0000-000011760000}"/>
    <cellStyle name="40% - Accent1 3 7 2 5" xfId="15414" xr:uid="{00000000-0005-0000-0000-000012760000}"/>
    <cellStyle name="40% - Accent1 3 7 2 5 2" xfId="52752" xr:uid="{00000000-0005-0000-0000-000013760000}"/>
    <cellStyle name="40% - Accent1 3 7 2 6" xfId="28911" xr:uid="{00000000-0005-0000-0000-000014760000}"/>
    <cellStyle name="40% - Accent1 3 7 2 7" xfId="39591" xr:uid="{00000000-0005-0000-0000-000015760000}"/>
    <cellStyle name="40% - Accent1 3 7 3" xfId="3602" xr:uid="{00000000-0005-0000-0000-000016760000}"/>
    <cellStyle name="40% - Accent1 3 7 3 2" xfId="11870" xr:uid="{00000000-0005-0000-0000-000017760000}"/>
    <cellStyle name="40% - Accent1 3 7 3 2 2" xfId="25029" xr:uid="{00000000-0005-0000-0000-000018760000}"/>
    <cellStyle name="40% - Accent1 3 7 3 2 2 2" xfId="62367" xr:uid="{00000000-0005-0000-0000-000019760000}"/>
    <cellStyle name="40% - Accent1 3 7 3 2 3" xfId="49208" xr:uid="{00000000-0005-0000-0000-00001A760000}"/>
    <cellStyle name="40% - Accent1 3 7 3 3" xfId="7147" xr:uid="{00000000-0005-0000-0000-00001B760000}"/>
    <cellStyle name="40% - Accent1 3 7 3 3 2" xfId="20306" xr:uid="{00000000-0005-0000-0000-00001C760000}"/>
    <cellStyle name="40% - Accent1 3 7 3 3 2 2" xfId="57644" xr:uid="{00000000-0005-0000-0000-00001D760000}"/>
    <cellStyle name="40% - Accent1 3 7 3 3 3" xfId="44485" xr:uid="{00000000-0005-0000-0000-00001E760000}"/>
    <cellStyle name="40% - Accent1 3 7 3 4" xfId="16763" xr:uid="{00000000-0005-0000-0000-00001F760000}"/>
    <cellStyle name="40% - Accent1 3 7 3 4 2" xfId="54101" xr:uid="{00000000-0005-0000-0000-000020760000}"/>
    <cellStyle name="40% - Accent1 3 7 3 5" xfId="33156" xr:uid="{00000000-0005-0000-0000-000021760000}"/>
    <cellStyle name="40% - Accent1 3 7 3 6" xfId="40940" xr:uid="{00000000-0005-0000-0000-000022760000}"/>
    <cellStyle name="40% - Accent1 3 7 4" xfId="9510" xr:uid="{00000000-0005-0000-0000-000023760000}"/>
    <cellStyle name="40% - Accent1 3 7 4 2" xfId="22669" xr:uid="{00000000-0005-0000-0000-000024760000}"/>
    <cellStyle name="40% - Accent1 3 7 4 2 2" xfId="60007" xr:uid="{00000000-0005-0000-0000-000025760000}"/>
    <cellStyle name="40% - Accent1 3 7 4 3" xfId="35868" xr:uid="{00000000-0005-0000-0000-000026760000}"/>
    <cellStyle name="40% - Accent1 3 7 4 4" xfId="46848" xr:uid="{00000000-0005-0000-0000-000027760000}"/>
    <cellStyle name="40% - Accent1 3 7 5" xfId="4787" xr:uid="{00000000-0005-0000-0000-000028760000}"/>
    <cellStyle name="40% - Accent1 3 7 5 2" xfId="17946" xr:uid="{00000000-0005-0000-0000-000029760000}"/>
    <cellStyle name="40% - Accent1 3 7 5 2 2" xfId="55284" xr:uid="{00000000-0005-0000-0000-00002A760000}"/>
    <cellStyle name="40% - Accent1 3 7 5 3" xfId="30444" xr:uid="{00000000-0005-0000-0000-00002B760000}"/>
    <cellStyle name="40% - Accent1 3 7 5 4" xfId="42125" xr:uid="{00000000-0005-0000-0000-00002C760000}"/>
    <cellStyle name="40% - Accent1 3 7 6" xfId="14234" xr:uid="{00000000-0005-0000-0000-00002D760000}"/>
    <cellStyle name="40% - Accent1 3 7 6 2" xfId="51572" xr:uid="{00000000-0005-0000-0000-00002E760000}"/>
    <cellStyle name="40% - Accent1 3 7 7" xfId="27562" xr:uid="{00000000-0005-0000-0000-00002F760000}"/>
    <cellStyle name="40% - Accent1 3 7 8" xfId="38411" xr:uid="{00000000-0005-0000-0000-000030760000}"/>
    <cellStyle name="40% - Accent1 3 8" xfId="1270" xr:uid="{00000000-0005-0000-0000-000031760000}"/>
    <cellStyle name="40% - Accent1 3 8 2" xfId="2619" xr:uid="{00000000-0005-0000-0000-000032760000}"/>
    <cellStyle name="40% - Accent1 3 8 2 2" xfId="12067" xr:uid="{00000000-0005-0000-0000-000033760000}"/>
    <cellStyle name="40% - Accent1 3 8 2 2 2" xfId="25226" xr:uid="{00000000-0005-0000-0000-000034760000}"/>
    <cellStyle name="40% - Accent1 3 8 2 2 2 2" xfId="62564" xr:uid="{00000000-0005-0000-0000-000035760000}"/>
    <cellStyle name="40% - Accent1 3 8 2 2 3" xfId="33522" xr:uid="{00000000-0005-0000-0000-000036760000}"/>
    <cellStyle name="40% - Accent1 3 8 2 2 4" xfId="49405" xr:uid="{00000000-0005-0000-0000-000037760000}"/>
    <cellStyle name="40% - Accent1 3 8 2 3" xfId="7344" xr:uid="{00000000-0005-0000-0000-000038760000}"/>
    <cellStyle name="40% - Accent1 3 8 2 3 2" xfId="20503" xr:uid="{00000000-0005-0000-0000-000039760000}"/>
    <cellStyle name="40% - Accent1 3 8 2 3 2 2" xfId="57841" xr:uid="{00000000-0005-0000-0000-00003A760000}"/>
    <cellStyle name="40% - Accent1 3 8 2 3 3" xfId="36234" xr:uid="{00000000-0005-0000-0000-00003B760000}"/>
    <cellStyle name="40% - Accent1 3 8 2 3 4" xfId="44682" xr:uid="{00000000-0005-0000-0000-00003C760000}"/>
    <cellStyle name="40% - Accent1 3 8 2 4" xfId="15780" xr:uid="{00000000-0005-0000-0000-00003D760000}"/>
    <cellStyle name="40% - Accent1 3 8 2 4 2" xfId="30810" xr:uid="{00000000-0005-0000-0000-00003E760000}"/>
    <cellStyle name="40% - Accent1 3 8 2 4 3" xfId="53118" xr:uid="{00000000-0005-0000-0000-00003F760000}"/>
    <cellStyle name="40% - Accent1 3 8 2 5" xfId="27928" xr:uid="{00000000-0005-0000-0000-000040760000}"/>
    <cellStyle name="40% - Accent1 3 8 2 6" xfId="39957" xr:uid="{00000000-0005-0000-0000-000041760000}"/>
    <cellStyle name="40% - Accent1 3 8 3" xfId="9707" xr:uid="{00000000-0005-0000-0000-000042760000}"/>
    <cellStyle name="40% - Accent1 3 8 3 2" xfId="22866" xr:uid="{00000000-0005-0000-0000-000043760000}"/>
    <cellStyle name="40% - Accent1 3 8 3 2 2" xfId="60204" xr:uid="{00000000-0005-0000-0000-000044760000}"/>
    <cellStyle name="40% - Accent1 3 8 3 3" xfId="32173" xr:uid="{00000000-0005-0000-0000-000045760000}"/>
    <cellStyle name="40% - Accent1 3 8 3 4" xfId="47045" xr:uid="{00000000-0005-0000-0000-000046760000}"/>
    <cellStyle name="40% - Accent1 3 8 4" xfId="4984" xr:uid="{00000000-0005-0000-0000-000047760000}"/>
    <cellStyle name="40% - Accent1 3 8 4 2" xfId="18143" xr:uid="{00000000-0005-0000-0000-000048760000}"/>
    <cellStyle name="40% - Accent1 3 8 4 2 2" xfId="55481" xr:uid="{00000000-0005-0000-0000-000049760000}"/>
    <cellStyle name="40% - Accent1 3 8 4 3" xfId="34885" xr:uid="{00000000-0005-0000-0000-00004A760000}"/>
    <cellStyle name="40% - Accent1 3 8 4 4" xfId="42322" xr:uid="{00000000-0005-0000-0000-00004B760000}"/>
    <cellStyle name="40% - Accent1 3 8 5" xfId="14431" xr:uid="{00000000-0005-0000-0000-00004C760000}"/>
    <cellStyle name="40% - Accent1 3 8 5 2" xfId="29461" xr:uid="{00000000-0005-0000-0000-00004D760000}"/>
    <cellStyle name="40% - Accent1 3 8 5 3" xfId="51769" xr:uid="{00000000-0005-0000-0000-00004E760000}"/>
    <cellStyle name="40% - Accent1 3 8 6" xfId="26579" xr:uid="{00000000-0005-0000-0000-00004F760000}"/>
    <cellStyle name="40% - Accent1 3 8 7" xfId="38608" xr:uid="{00000000-0005-0000-0000-000050760000}"/>
    <cellStyle name="40% - Accent1 3 9" xfId="2422" xr:uid="{00000000-0005-0000-0000-000051760000}"/>
    <cellStyle name="40% - Accent1 3 9 2" xfId="10887" xr:uid="{00000000-0005-0000-0000-000052760000}"/>
    <cellStyle name="40% - Accent1 3 9 2 2" xfId="24046" xr:uid="{00000000-0005-0000-0000-000053760000}"/>
    <cellStyle name="40% - Accent1 3 9 2 2 2" xfId="61384" xr:uid="{00000000-0005-0000-0000-000054760000}"/>
    <cellStyle name="40% - Accent1 3 9 2 3" xfId="33325" xr:uid="{00000000-0005-0000-0000-000055760000}"/>
    <cellStyle name="40% - Accent1 3 9 2 4" xfId="48225" xr:uid="{00000000-0005-0000-0000-000056760000}"/>
    <cellStyle name="40% - Accent1 3 9 3" xfId="6164" xr:uid="{00000000-0005-0000-0000-000057760000}"/>
    <cellStyle name="40% - Accent1 3 9 3 2" xfId="19323" xr:uid="{00000000-0005-0000-0000-000058760000}"/>
    <cellStyle name="40% - Accent1 3 9 3 2 2" xfId="56661" xr:uid="{00000000-0005-0000-0000-000059760000}"/>
    <cellStyle name="40% - Accent1 3 9 3 3" xfId="36037" xr:uid="{00000000-0005-0000-0000-00005A760000}"/>
    <cellStyle name="40% - Accent1 3 9 3 4" xfId="43502" xr:uid="{00000000-0005-0000-0000-00005B760000}"/>
    <cellStyle name="40% - Accent1 3 9 4" xfId="15583" xr:uid="{00000000-0005-0000-0000-00005C760000}"/>
    <cellStyle name="40% - Accent1 3 9 4 2" xfId="30613" xr:uid="{00000000-0005-0000-0000-00005D760000}"/>
    <cellStyle name="40% - Accent1 3 9 4 3" xfId="52921" xr:uid="{00000000-0005-0000-0000-00005E760000}"/>
    <cellStyle name="40% - Accent1 3 9 5" xfId="27731" xr:uid="{00000000-0005-0000-0000-00005F760000}"/>
    <cellStyle name="40% - Accent1 3 9 6" xfId="39760" xr:uid="{00000000-0005-0000-0000-000060760000}"/>
    <cellStyle name="40% - Accent1 4" xfId="116" xr:uid="{00000000-0005-0000-0000-000061760000}"/>
    <cellStyle name="40% - Accent1 4 10" xfId="8555" xr:uid="{00000000-0005-0000-0000-000062760000}"/>
    <cellStyle name="40% - Accent1 4 10 2" xfId="21714" xr:uid="{00000000-0005-0000-0000-000063760000}"/>
    <cellStyle name="40% - Accent1 4 10 2 2" xfId="59052" xr:uid="{00000000-0005-0000-0000-000064760000}"/>
    <cellStyle name="40% - Accent1 4 10 3" xfId="29292" xr:uid="{00000000-0005-0000-0000-000065760000}"/>
    <cellStyle name="40% - Accent1 4 10 4" xfId="45893" xr:uid="{00000000-0005-0000-0000-000066760000}"/>
    <cellStyle name="40% - Accent1 4 11" xfId="3832" xr:uid="{00000000-0005-0000-0000-000067760000}"/>
    <cellStyle name="40% - Accent1 4 11 2" xfId="16991" xr:uid="{00000000-0005-0000-0000-000068760000}"/>
    <cellStyle name="40% - Accent1 4 11 2 2" xfId="54329" xr:uid="{00000000-0005-0000-0000-000069760000}"/>
    <cellStyle name="40% - Accent1 4 11 3" xfId="32004" xr:uid="{00000000-0005-0000-0000-00006A760000}"/>
    <cellStyle name="40% - Accent1 4 11 4" xfId="41170" xr:uid="{00000000-0005-0000-0000-00006B760000}"/>
    <cellStyle name="40% - Accent1 4 12" xfId="13279" xr:uid="{00000000-0005-0000-0000-00006C760000}"/>
    <cellStyle name="40% - Accent1 4 12 2" xfId="34716" xr:uid="{00000000-0005-0000-0000-00006D760000}"/>
    <cellStyle name="40% - Accent1 4 12 3" xfId="50617" xr:uid="{00000000-0005-0000-0000-00006E760000}"/>
    <cellStyle name="40% - Accent1 4 13" xfId="29123" xr:uid="{00000000-0005-0000-0000-00006F760000}"/>
    <cellStyle name="40% - Accent1 4 14" xfId="26410" xr:uid="{00000000-0005-0000-0000-000070760000}"/>
    <cellStyle name="40% - Accent1 4 15" xfId="37456" xr:uid="{00000000-0005-0000-0000-000071760000}"/>
    <cellStyle name="40% - Accent1 4 2" xfId="228" xr:uid="{00000000-0005-0000-0000-000072760000}"/>
    <cellStyle name="40% - Accent1 4 2 10" xfId="3944" xr:uid="{00000000-0005-0000-0000-000073760000}"/>
    <cellStyle name="40% - Accent1 4 2 10 2" xfId="17103" xr:uid="{00000000-0005-0000-0000-000074760000}"/>
    <cellStyle name="40% - Accent1 4 2 10 2 2" xfId="54441" xr:uid="{00000000-0005-0000-0000-000075760000}"/>
    <cellStyle name="40% - Accent1 4 2 10 3" xfId="32089" xr:uid="{00000000-0005-0000-0000-000076760000}"/>
    <cellStyle name="40% - Accent1 4 2 10 4" xfId="41282" xr:uid="{00000000-0005-0000-0000-000077760000}"/>
    <cellStyle name="40% - Accent1 4 2 11" xfId="13391" xr:uid="{00000000-0005-0000-0000-000078760000}"/>
    <cellStyle name="40% - Accent1 4 2 11 2" xfId="34801" xr:uid="{00000000-0005-0000-0000-000079760000}"/>
    <cellStyle name="40% - Accent1 4 2 11 3" xfId="50729" xr:uid="{00000000-0005-0000-0000-00007A760000}"/>
    <cellStyle name="40% - Accent1 4 2 12" xfId="29208" xr:uid="{00000000-0005-0000-0000-00007B760000}"/>
    <cellStyle name="40% - Accent1 4 2 13" xfId="26495" xr:uid="{00000000-0005-0000-0000-00007C760000}"/>
    <cellStyle name="40% - Accent1 4 2 14" xfId="37568" xr:uid="{00000000-0005-0000-0000-00007D760000}"/>
    <cellStyle name="40% - Accent1 4 2 2" xfId="649" xr:uid="{00000000-0005-0000-0000-00007E760000}"/>
    <cellStyle name="40% - Accent1 4 2 2 2" xfId="1831" xr:uid="{00000000-0005-0000-0000-00007F760000}"/>
    <cellStyle name="40% - Accent1 4 2 2 2 2" xfId="7905" xr:uid="{00000000-0005-0000-0000-000080760000}"/>
    <cellStyle name="40% - Accent1 4 2 2 2 2 2" xfId="12628" xr:uid="{00000000-0005-0000-0000-000081760000}"/>
    <cellStyle name="40% - Accent1 4 2 2 2 2 2 2" xfId="25787" xr:uid="{00000000-0005-0000-0000-000082760000}"/>
    <cellStyle name="40% - Accent1 4 2 2 2 2 2 2 2" xfId="63125" xr:uid="{00000000-0005-0000-0000-000083760000}"/>
    <cellStyle name="40% - Accent1 4 2 2 2 2 2 3" xfId="49966" xr:uid="{00000000-0005-0000-0000-000084760000}"/>
    <cellStyle name="40% - Accent1 4 2 2 2 2 3" xfId="21064" xr:uid="{00000000-0005-0000-0000-000085760000}"/>
    <cellStyle name="40% - Accent1 4 2 2 2 2 3 2" xfId="58402" xr:uid="{00000000-0005-0000-0000-000086760000}"/>
    <cellStyle name="40% - Accent1 4 2 2 2 2 4" xfId="34083" xr:uid="{00000000-0005-0000-0000-000087760000}"/>
    <cellStyle name="40% - Accent1 4 2 2 2 2 5" xfId="45243" xr:uid="{00000000-0005-0000-0000-000088760000}"/>
    <cellStyle name="40% - Accent1 4 2 2 2 3" xfId="10268" xr:uid="{00000000-0005-0000-0000-000089760000}"/>
    <cellStyle name="40% - Accent1 4 2 2 2 3 2" xfId="23427" xr:uid="{00000000-0005-0000-0000-00008A760000}"/>
    <cellStyle name="40% - Accent1 4 2 2 2 3 2 2" xfId="60765" xr:uid="{00000000-0005-0000-0000-00008B760000}"/>
    <cellStyle name="40% - Accent1 4 2 2 2 3 3" xfId="36795" xr:uid="{00000000-0005-0000-0000-00008C760000}"/>
    <cellStyle name="40% - Accent1 4 2 2 2 3 4" xfId="47606" xr:uid="{00000000-0005-0000-0000-00008D760000}"/>
    <cellStyle name="40% - Accent1 4 2 2 2 4" xfId="5545" xr:uid="{00000000-0005-0000-0000-00008E760000}"/>
    <cellStyle name="40% - Accent1 4 2 2 2 4 2" xfId="18704" xr:uid="{00000000-0005-0000-0000-00008F760000}"/>
    <cellStyle name="40% - Accent1 4 2 2 2 4 2 2" xfId="56042" xr:uid="{00000000-0005-0000-0000-000090760000}"/>
    <cellStyle name="40% - Accent1 4 2 2 2 4 3" xfId="31371" xr:uid="{00000000-0005-0000-0000-000091760000}"/>
    <cellStyle name="40% - Accent1 4 2 2 2 4 4" xfId="42883" xr:uid="{00000000-0005-0000-0000-000092760000}"/>
    <cellStyle name="40% - Accent1 4 2 2 2 5" xfId="14992" xr:uid="{00000000-0005-0000-0000-000093760000}"/>
    <cellStyle name="40% - Accent1 4 2 2 2 5 2" xfId="52330" xr:uid="{00000000-0005-0000-0000-000094760000}"/>
    <cellStyle name="40% - Accent1 4 2 2 2 6" xfId="28489" xr:uid="{00000000-0005-0000-0000-000095760000}"/>
    <cellStyle name="40% - Accent1 4 2 2 2 7" xfId="39169" xr:uid="{00000000-0005-0000-0000-000096760000}"/>
    <cellStyle name="40% - Accent1 4 2 2 3" xfId="3180" xr:uid="{00000000-0005-0000-0000-000097760000}"/>
    <cellStyle name="40% - Accent1 4 2 2 3 2" xfId="11448" xr:uid="{00000000-0005-0000-0000-000098760000}"/>
    <cellStyle name="40% - Accent1 4 2 2 3 2 2" xfId="24607" xr:uid="{00000000-0005-0000-0000-000099760000}"/>
    <cellStyle name="40% - Accent1 4 2 2 3 2 2 2" xfId="61945" xr:uid="{00000000-0005-0000-0000-00009A760000}"/>
    <cellStyle name="40% - Accent1 4 2 2 3 2 3" xfId="48786" xr:uid="{00000000-0005-0000-0000-00009B760000}"/>
    <cellStyle name="40% - Accent1 4 2 2 3 3" xfId="6725" xr:uid="{00000000-0005-0000-0000-00009C760000}"/>
    <cellStyle name="40% - Accent1 4 2 2 3 3 2" xfId="19884" xr:uid="{00000000-0005-0000-0000-00009D760000}"/>
    <cellStyle name="40% - Accent1 4 2 2 3 3 2 2" xfId="57222" xr:uid="{00000000-0005-0000-0000-00009E760000}"/>
    <cellStyle name="40% - Accent1 4 2 2 3 3 3" xfId="44063" xr:uid="{00000000-0005-0000-0000-00009F760000}"/>
    <cellStyle name="40% - Accent1 4 2 2 3 4" xfId="16341" xr:uid="{00000000-0005-0000-0000-0000A0760000}"/>
    <cellStyle name="40% - Accent1 4 2 2 3 4 2" xfId="53679" xr:uid="{00000000-0005-0000-0000-0000A1760000}"/>
    <cellStyle name="40% - Accent1 4 2 2 3 5" xfId="32734" xr:uid="{00000000-0005-0000-0000-0000A2760000}"/>
    <cellStyle name="40% - Accent1 4 2 2 3 6" xfId="40518" xr:uid="{00000000-0005-0000-0000-0000A3760000}"/>
    <cellStyle name="40% - Accent1 4 2 2 4" xfId="9088" xr:uid="{00000000-0005-0000-0000-0000A4760000}"/>
    <cellStyle name="40% - Accent1 4 2 2 4 2" xfId="22247" xr:uid="{00000000-0005-0000-0000-0000A5760000}"/>
    <cellStyle name="40% - Accent1 4 2 2 4 2 2" xfId="59585" xr:uid="{00000000-0005-0000-0000-0000A6760000}"/>
    <cellStyle name="40% - Accent1 4 2 2 4 3" xfId="35446" xr:uid="{00000000-0005-0000-0000-0000A7760000}"/>
    <cellStyle name="40% - Accent1 4 2 2 4 4" xfId="46426" xr:uid="{00000000-0005-0000-0000-0000A8760000}"/>
    <cellStyle name="40% - Accent1 4 2 2 5" xfId="4365" xr:uid="{00000000-0005-0000-0000-0000A9760000}"/>
    <cellStyle name="40% - Accent1 4 2 2 5 2" xfId="17524" xr:uid="{00000000-0005-0000-0000-0000AA760000}"/>
    <cellStyle name="40% - Accent1 4 2 2 5 2 2" xfId="54862" xr:uid="{00000000-0005-0000-0000-0000AB760000}"/>
    <cellStyle name="40% - Accent1 4 2 2 5 3" xfId="30022" xr:uid="{00000000-0005-0000-0000-0000AC760000}"/>
    <cellStyle name="40% - Accent1 4 2 2 5 4" xfId="41703" xr:uid="{00000000-0005-0000-0000-0000AD760000}"/>
    <cellStyle name="40% - Accent1 4 2 2 6" xfId="13812" xr:uid="{00000000-0005-0000-0000-0000AE760000}"/>
    <cellStyle name="40% - Accent1 4 2 2 6 2" xfId="51150" xr:uid="{00000000-0005-0000-0000-0000AF760000}"/>
    <cellStyle name="40% - Accent1 4 2 2 7" xfId="27140" xr:uid="{00000000-0005-0000-0000-0000B0760000}"/>
    <cellStyle name="40% - Accent1 4 2 2 8" xfId="37989" xr:uid="{00000000-0005-0000-0000-0000B1760000}"/>
    <cellStyle name="40% - Accent1 4 2 3" xfId="425" xr:uid="{00000000-0005-0000-0000-0000B2760000}"/>
    <cellStyle name="40% - Accent1 4 2 3 2" xfId="1607" xr:uid="{00000000-0005-0000-0000-0000B3760000}"/>
    <cellStyle name="40% - Accent1 4 2 3 2 2" xfId="7681" xr:uid="{00000000-0005-0000-0000-0000B4760000}"/>
    <cellStyle name="40% - Accent1 4 2 3 2 2 2" xfId="12404" xr:uid="{00000000-0005-0000-0000-0000B5760000}"/>
    <cellStyle name="40% - Accent1 4 2 3 2 2 2 2" xfId="25563" xr:uid="{00000000-0005-0000-0000-0000B6760000}"/>
    <cellStyle name="40% - Accent1 4 2 3 2 2 2 2 2" xfId="62901" xr:uid="{00000000-0005-0000-0000-0000B7760000}"/>
    <cellStyle name="40% - Accent1 4 2 3 2 2 2 3" xfId="49742" xr:uid="{00000000-0005-0000-0000-0000B8760000}"/>
    <cellStyle name="40% - Accent1 4 2 3 2 2 3" xfId="20840" xr:uid="{00000000-0005-0000-0000-0000B9760000}"/>
    <cellStyle name="40% - Accent1 4 2 3 2 2 3 2" xfId="58178" xr:uid="{00000000-0005-0000-0000-0000BA760000}"/>
    <cellStyle name="40% - Accent1 4 2 3 2 2 4" xfId="33859" xr:uid="{00000000-0005-0000-0000-0000BB760000}"/>
    <cellStyle name="40% - Accent1 4 2 3 2 2 5" xfId="45019" xr:uid="{00000000-0005-0000-0000-0000BC760000}"/>
    <cellStyle name="40% - Accent1 4 2 3 2 3" xfId="10044" xr:uid="{00000000-0005-0000-0000-0000BD760000}"/>
    <cellStyle name="40% - Accent1 4 2 3 2 3 2" xfId="23203" xr:uid="{00000000-0005-0000-0000-0000BE760000}"/>
    <cellStyle name="40% - Accent1 4 2 3 2 3 2 2" xfId="60541" xr:uid="{00000000-0005-0000-0000-0000BF760000}"/>
    <cellStyle name="40% - Accent1 4 2 3 2 3 3" xfId="36571" xr:uid="{00000000-0005-0000-0000-0000C0760000}"/>
    <cellStyle name="40% - Accent1 4 2 3 2 3 4" xfId="47382" xr:uid="{00000000-0005-0000-0000-0000C1760000}"/>
    <cellStyle name="40% - Accent1 4 2 3 2 4" xfId="5321" xr:uid="{00000000-0005-0000-0000-0000C2760000}"/>
    <cellStyle name="40% - Accent1 4 2 3 2 4 2" xfId="18480" xr:uid="{00000000-0005-0000-0000-0000C3760000}"/>
    <cellStyle name="40% - Accent1 4 2 3 2 4 2 2" xfId="55818" xr:uid="{00000000-0005-0000-0000-0000C4760000}"/>
    <cellStyle name="40% - Accent1 4 2 3 2 4 3" xfId="31147" xr:uid="{00000000-0005-0000-0000-0000C5760000}"/>
    <cellStyle name="40% - Accent1 4 2 3 2 4 4" xfId="42659" xr:uid="{00000000-0005-0000-0000-0000C6760000}"/>
    <cellStyle name="40% - Accent1 4 2 3 2 5" xfId="14768" xr:uid="{00000000-0005-0000-0000-0000C7760000}"/>
    <cellStyle name="40% - Accent1 4 2 3 2 5 2" xfId="52106" xr:uid="{00000000-0005-0000-0000-0000C8760000}"/>
    <cellStyle name="40% - Accent1 4 2 3 2 6" xfId="28265" xr:uid="{00000000-0005-0000-0000-0000C9760000}"/>
    <cellStyle name="40% - Accent1 4 2 3 2 7" xfId="38945" xr:uid="{00000000-0005-0000-0000-0000CA760000}"/>
    <cellStyle name="40% - Accent1 4 2 3 3" xfId="2956" xr:uid="{00000000-0005-0000-0000-0000CB760000}"/>
    <cellStyle name="40% - Accent1 4 2 3 3 2" xfId="11224" xr:uid="{00000000-0005-0000-0000-0000CC760000}"/>
    <cellStyle name="40% - Accent1 4 2 3 3 2 2" xfId="24383" xr:uid="{00000000-0005-0000-0000-0000CD760000}"/>
    <cellStyle name="40% - Accent1 4 2 3 3 2 2 2" xfId="61721" xr:uid="{00000000-0005-0000-0000-0000CE760000}"/>
    <cellStyle name="40% - Accent1 4 2 3 3 2 3" xfId="48562" xr:uid="{00000000-0005-0000-0000-0000CF760000}"/>
    <cellStyle name="40% - Accent1 4 2 3 3 3" xfId="6501" xr:uid="{00000000-0005-0000-0000-0000D0760000}"/>
    <cellStyle name="40% - Accent1 4 2 3 3 3 2" xfId="19660" xr:uid="{00000000-0005-0000-0000-0000D1760000}"/>
    <cellStyle name="40% - Accent1 4 2 3 3 3 2 2" xfId="56998" xr:uid="{00000000-0005-0000-0000-0000D2760000}"/>
    <cellStyle name="40% - Accent1 4 2 3 3 3 3" xfId="43839" xr:uid="{00000000-0005-0000-0000-0000D3760000}"/>
    <cellStyle name="40% - Accent1 4 2 3 3 4" xfId="16117" xr:uid="{00000000-0005-0000-0000-0000D4760000}"/>
    <cellStyle name="40% - Accent1 4 2 3 3 4 2" xfId="53455" xr:uid="{00000000-0005-0000-0000-0000D5760000}"/>
    <cellStyle name="40% - Accent1 4 2 3 3 5" xfId="32510" xr:uid="{00000000-0005-0000-0000-0000D6760000}"/>
    <cellStyle name="40% - Accent1 4 2 3 3 6" xfId="40294" xr:uid="{00000000-0005-0000-0000-0000D7760000}"/>
    <cellStyle name="40% - Accent1 4 2 3 4" xfId="8864" xr:uid="{00000000-0005-0000-0000-0000D8760000}"/>
    <cellStyle name="40% - Accent1 4 2 3 4 2" xfId="22023" xr:uid="{00000000-0005-0000-0000-0000D9760000}"/>
    <cellStyle name="40% - Accent1 4 2 3 4 2 2" xfId="59361" xr:uid="{00000000-0005-0000-0000-0000DA760000}"/>
    <cellStyle name="40% - Accent1 4 2 3 4 3" xfId="35222" xr:uid="{00000000-0005-0000-0000-0000DB760000}"/>
    <cellStyle name="40% - Accent1 4 2 3 4 4" xfId="46202" xr:uid="{00000000-0005-0000-0000-0000DC760000}"/>
    <cellStyle name="40% - Accent1 4 2 3 5" xfId="4141" xr:uid="{00000000-0005-0000-0000-0000DD760000}"/>
    <cellStyle name="40% - Accent1 4 2 3 5 2" xfId="17300" xr:uid="{00000000-0005-0000-0000-0000DE760000}"/>
    <cellStyle name="40% - Accent1 4 2 3 5 2 2" xfId="54638" xr:uid="{00000000-0005-0000-0000-0000DF760000}"/>
    <cellStyle name="40% - Accent1 4 2 3 5 3" xfId="29798" xr:uid="{00000000-0005-0000-0000-0000E0760000}"/>
    <cellStyle name="40% - Accent1 4 2 3 5 4" xfId="41479" xr:uid="{00000000-0005-0000-0000-0000E1760000}"/>
    <cellStyle name="40% - Accent1 4 2 3 6" xfId="13588" xr:uid="{00000000-0005-0000-0000-0000E2760000}"/>
    <cellStyle name="40% - Accent1 4 2 3 6 2" xfId="50926" xr:uid="{00000000-0005-0000-0000-0000E3760000}"/>
    <cellStyle name="40% - Accent1 4 2 3 7" xfId="26916" xr:uid="{00000000-0005-0000-0000-0000E4760000}"/>
    <cellStyle name="40% - Accent1 4 2 3 8" xfId="37765" xr:uid="{00000000-0005-0000-0000-0000E5760000}"/>
    <cellStyle name="40% - Accent1 4 2 4" xfId="846" xr:uid="{00000000-0005-0000-0000-0000E6760000}"/>
    <cellStyle name="40% - Accent1 4 2 4 2" xfId="2028" xr:uid="{00000000-0005-0000-0000-0000E7760000}"/>
    <cellStyle name="40% - Accent1 4 2 4 2 2" xfId="8102" xr:uid="{00000000-0005-0000-0000-0000E8760000}"/>
    <cellStyle name="40% - Accent1 4 2 4 2 2 2" xfId="12825" xr:uid="{00000000-0005-0000-0000-0000E9760000}"/>
    <cellStyle name="40% - Accent1 4 2 4 2 2 2 2" xfId="25984" xr:uid="{00000000-0005-0000-0000-0000EA760000}"/>
    <cellStyle name="40% - Accent1 4 2 4 2 2 2 2 2" xfId="63322" xr:uid="{00000000-0005-0000-0000-0000EB760000}"/>
    <cellStyle name="40% - Accent1 4 2 4 2 2 2 3" xfId="50163" xr:uid="{00000000-0005-0000-0000-0000EC760000}"/>
    <cellStyle name="40% - Accent1 4 2 4 2 2 3" xfId="21261" xr:uid="{00000000-0005-0000-0000-0000ED760000}"/>
    <cellStyle name="40% - Accent1 4 2 4 2 2 3 2" xfId="58599" xr:uid="{00000000-0005-0000-0000-0000EE760000}"/>
    <cellStyle name="40% - Accent1 4 2 4 2 2 4" xfId="34280" xr:uid="{00000000-0005-0000-0000-0000EF760000}"/>
    <cellStyle name="40% - Accent1 4 2 4 2 2 5" xfId="45440" xr:uid="{00000000-0005-0000-0000-0000F0760000}"/>
    <cellStyle name="40% - Accent1 4 2 4 2 3" xfId="10465" xr:uid="{00000000-0005-0000-0000-0000F1760000}"/>
    <cellStyle name="40% - Accent1 4 2 4 2 3 2" xfId="23624" xr:uid="{00000000-0005-0000-0000-0000F2760000}"/>
    <cellStyle name="40% - Accent1 4 2 4 2 3 2 2" xfId="60962" xr:uid="{00000000-0005-0000-0000-0000F3760000}"/>
    <cellStyle name="40% - Accent1 4 2 4 2 3 3" xfId="36992" xr:uid="{00000000-0005-0000-0000-0000F4760000}"/>
    <cellStyle name="40% - Accent1 4 2 4 2 3 4" xfId="47803" xr:uid="{00000000-0005-0000-0000-0000F5760000}"/>
    <cellStyle name="40% - Accent1 4 2 4 2 4" xfId="5742" xr:uid="{00000000-0005-0000-0000-0000F6760000}"/>
    <cellStyle name="40% - Accent1 4 2 4 2 4 2" xfId="18901" xr:uid="{00000000-0005-0000-0000-0000F7760000}"/>
    <cellStyle name="40% - Accent1 4 2 4 2 4 2 2" xfId="56239" xr:uid="{00000000-0005-0000-0000-0000F8760000}"/>
    <cellStyle name="40% - Accent1 4 2 4 2 4 3" xfId="31568" xr:uid="{00000000-0005-0000-0000-0000F9760000}"/>
    <cellStyle name="40% - Accent1 4 2 4 2 4 4" xfId="43080" xr:uid="{00000000-0005-0000-0000-0000FA760000}"/>
    <cellStyle name="40% - Accent1 4 2 4 2 5" xfId="15189" xr:uid="{00000000-0005-0000-0000-0000FB760000}"/>
    <cellStyle name="40% - Accent1 4 2 4 2 5 2" xfId="52527" xr:uid="{00000000-0005-0000-0000-0000FC760000}"/>
    <cellStyle name="40% - Accent1 4 2 4 2 6" xfId="28686" xr:uid="{00000000-0005-0000-0000-0000FD760000}"/>
    <cellStyle name="40% - Accent1 4 2 4 2 7" xfId="39366" xr:uid="{00000000-0005-0000-0000-0000FE760000}"/>
    <cellStyle name="40% - Accent1 4 2 4 3" xfId="3377" xr:uid="{00000000-0005-0000-0000-0000FF760000}"/>
    <cellStyle name="40% - Accent1 4 2 4 3 2" xfId="11645" xr:uid="{00000000-0005-0000-0000-000000770000}"/>
    <cellStyle name="40% - Accent1 4 2 4 3 2 2" xfId="24804" xr:uid="{00000000-0005-0000-0000-000001770000}"/>
    <cellStyle name="40% - Accent1 4 2 4 3 2 2 2" xfId="62142" xr:uid="{00000000-0005-0000-0000-000002770000}"/>
    <cellStyle name="40% - Accent1 4 2 4 3 2 3" xfId="48983" xr:uid="{00000000-0005-0000-0000-000003770000}"/>
    <cellStyle name="40% - Accent1 4 2 4 3 3" xfId="6922" xr:uid="{00000000-0005-0000-0000-000004770000}"/>
    <cellStyle name="40% - Accent1 4 2 4 3 3 2" xfId="20081" xr:uid="{00000000-0005-0000-0000-000005770000}"/>
    <cellStyle name="40% - Accent1 4 2 4 3 3 2 2" xfId="57419" xr:uid="{00000000-0005-0000-0000-000006770000}"/>
    <cellStyle name="40% - Accent1 4 2 4 3 3 3" xfId="44260" xr:uid="{00000000-0005-0000-0000-000007770000}"/>
    <cellStyle name="40% - Accent1 4 2 4 3 4" xfId="16538" xr:uid="{00000000-0005-0000-0000-000008770000}"/>
    <cellStyle name="40% - Accent1 4 2 4 3 4 2" xfId="53876" xr:uid="{00000000-0005-0000-0000-000009770000}"/>
    <cellStyle name="40% - Accent1 4 2 4 3 5" xfId="32931" xr:uid="{00000000-0005-0000-0000-00000A770000}"/>
    <cellStyle name="40% - Accent1 4 2 4 3 6" xfId="40715" xr:uid="{00000000-0005-0000-0000-00000B770000}"/>
    <cellStyle name="40% - Accent1 4 2 4 4" xfId="9285" xr:uid="{00000000-0005-0000-0000-00000C770000}"/>
    <cellStyle name="40% - Accent1 4 2 4 4 2" xfId="22444" xr:uid="{00000000-0005-0000-0000-00000D770000}"/>
    <cellStyle name="40% - Accent1 4 2 4 4 2 2" xfId="59782" xr:uid="{00000000-0005-0000-0000-00000E770000}"/>
    <cellStyle name="40% - Accent1 4 2 4 4 3" xfId="35643" xr:uid="{00000000-0005-0000-0000-00000F770000}"/>
    <cellStyle name="40% - Accent1 4 2 4 4 4" xfId="46623" xr:uid="{00000000-0005-0000-0000-000010770000}"/>
    <cellStyle name="40% - Accent1 4 2 4 5" xfId="4562" xr:uid="{00000000-0005-0000-0000-000011770000}"/>
    <cellStyle name="40% - Accent1 4 2 4 5 2" xfId="17721" xr:uid="{00000000-0005-0000-0000-000012770000}"/>
    <cellStyle name="40% - Accent1 4 2 4 5 2 2" xfId="55059" xr:uid="{00000000-0005-0000-0000-000013770000}"/>
    <cellStyle name="40% - Accent1 4 2 4 5 3" xfId="30219" xr:uid="{00000000-0005-0000-0000-000014770000}"/>
    <cellStyle name="40% - Accent1 4 2 4 5 4" xfId="41900" xr:uid="{00000000-0005-0000-0000-000015770000}"/>
    <cellStyle name="40% - Accent1 4 2 4 6" xfId="14009" xr:uid="{00000000-0005-0000-0000-000016770000}"/>
    <cellStyle name="40% - Accent1 4 2 4 6 2" xfId="51347" xr:uid="{00000000-0005-0000-0000-000017770000}"/>
    <cellStyle name="40% - Accent1 4 2 4 7" xfId="27337" xr:uid="{00000000-0005-0000-0000-000018770000}"/>
    <cellStyle name="40% - Accent1 4 2 4 8" xfId="38186" xr:uid="{00000000-0005-0000-0000-000019770000}"/>
    <cellStyle name="40% - Accent1 4 2 5" xfId="1015" xr:uid="{00000000-0005-0000-0000-00001A770000}"/>
    <cellStyle name="40% - Accent1 4 2 5 2" xfId="2197" xr:uid="{00000000-0005-0000-0000-00001B770000}"/>
    <cellStyle name="40% - Accent1 4 2 5 2 2" xfId="8271" xr:uid="{00000000-0005-0000-0000-00001C770000}"/>
    <cellStyle name="40% - Accent1 4 2 5 2 2 2" xfId="12994" xr:uid="{00000000-0005-0000-0000-00001D770000}"/>
    <cellStyle name="40% - Accent1 4 2 5 2 2 2 2" xfId="26153" xr:uid="{00000000-0005-0000-0000-00001E770000}"/>
    <cellStyle name="40% - Accent1 4 2 5 2 2 2 2 2" xfId="63491" xr:uid="{00000000-0005-0000-0000-00001F770000}"/>
    <cellStyle name="40% - Accent1 4 2 5 2 2 2 3" xfId="50332" xr:uid="{00000000-0005-0000-0000-000020770000}"/>
    <cellStyle name="40% - Accent1 4 2 5 2 2 3" xfId="21430" xr:uid="{00000000-0005-0000-0000-000021770000}"/>
    <cellStyle name="40% - Accent1 4 2 5 2 2 3 2" xfId="58768" xr:uid="{00000000-0005-0000-0000-000022770000}"/>
    <cellStyle name="40% - Accent1 4 2 5 2 2 4" xfId="34449" xr:uid="{00000000-0005-0000-0000-000023770000}"/>
    <cellStyle name="40% - Accent1 4 2 5 2 2 5" xfId="45609" xr:uid="{00000000-0005-0000-0000-000024770000}"/>
    <cellStyle name="40% - Accent1 4 2 5 2 3" xfId="10634" xr:uid="{00000000-0005-0000-0000-000025770000}"/>
    <cellStyle name="40% - Accent1 4 2 5 2 3 2" xfId="23793" xr:uid="{00000000-0005-0000-0000-000026770000}"/>
    <cellStyle name="40% - Accent1 4 2 5 2 3 2 2" xfId="61131" xr:uid="{00000000-0005-0000-0000-000027770000}"/>
    <cellStyle name="40% - Accent1 4 2 5 2 3 3" xfId="37161" xr:uid="{00000000-0005-0000-0000-000028770000}"/>
    <cellStyle name="40% - Accent1 4 2 5 2 3 4" xfId="47972" xr:uid="{00000000-0005-0000-0000-000029770000}"/>
    <cellStyle name="40% - Accent1 4 2 5 2 4" xfId="5911" xr:uid="{00000000-0005-0000-0000-00002A770000}"/>
    <cellStyle name="40% - Accent1 4 2 5 2 4 2" xfId="19070" xr:uid="{00000000-0005-0000-0000-00002B770000}"/>
    <cellStyle name="40% - Accent1 4 2 5 2 4 2 2" xfId="56408" xr:uid="{00000000-0005-0000-0000-00002C770000}"/>
    <cellStyle name="40% - Accent1 4 2 5 2 4 3" xfId="31737" xr:uid="{00000000-0005-0000-0000-00002D770000}"/>
    <cellStyle name="40% - Accent1 4 2 5 2 4 4" xfId="43249" xr:uid="{00000000-0005-0000-0000-00002E770000}"/>
    <cellStyle name="40% - Accent1 4 2 5 2 5" xfId="15358" xr:uid="{00000000-0005-0000-0000-00002F770000}"/>
    <cellStyle name="40% - Accent1 4 2 5 2 5 2" xfId="52696" xr:uid="{00000000-0005-0000-0000-000030770000}"/>
    <cellStyle name="40% - Accent1 4 2 5 2 6" xfId="28855" xr:uid="{00000000-0005-0000-0000-000031770000}"/>
    <cellStyle name="40% - Accent1 4 2 5 2 7" xfId="39535" xr:uid="{00000000-0005-0000-0000-000032770000}"/>
    <cellStyle name="40% - Accent1 4 2 5 3" xfId="3546" xr:uid="{00000000-0005-0000-0000-000033770000}"/>
    <cellStyle name="40% - Accent1 4 2 5 3 2" xfId="11814" xr:uid="{00000000-0005-0000-0000-000034770000}"/>
    <cellStyle name="40% - Accent1 4 2 5 3 2 2" xfId="24973" xr:uid="{00000000-0005-0000-0000-000035770000}"/>
    <cellStyle name="40% - Accent1 4 2 5 3 2 2 2" xfId="62311" xr:uid="{00000000-0005-0000-0000-000036770000}"/>
    <cellStyle name="40% - Accent1 4 2 5 3 2 3" xfId="49152" xr:uid="{00000000-0005-0000-0000-000037770000}"/>
    <cellStyle name="40% - Accent1 4 2 5 3 3" xfId="7091" xr:uid="{00000000-0005-0000-0000-000038770000}"/>
    <cellStyle name="40% - Accent1 4 2 5 3 3 2" xfId="20250" xr:uid="{00000000-0005-0000-0000-000039770000}"/>
    <cellStyle name="40% - Accent1 4 2 5 3 3 2 2" xfId="57588" xr:uid="{00000000-0005-0000-0000-00003A770000}"/>
    <cellStyle name="40% - Accent1 4 2 5 3 3 3" xfId="44429" xr:uid="{00000000-0005-0000-0000-00003B770000}"/>
    <cellStyle name="40% - Accent1 4 2 5 3 4" xfId="16707" xr:uid="{00000000-0005-0000-0000-00003C770000}"/>
    <cellStyle name="40% - Accent1 4 2 5 3 4 2" xfId="54045" xr:uid="{00000000-0005-0000-0000-00003D770000}"/>
    <cellStyle name="40% - Accent1 4 2 5 3 5" xfId="33100" xr:uid="{00000000-0005-0000-0000-00003E770000}"/>
    <cellStyle name="40% - Accent1 4 2 5 3 6" xfId="40884" xr:uid="{00000000-0005-0000-0000-00003F770000}"/>
    <cellStyle name="40% - Accent1 4 2 5 4" xfId="9454" xr:uid="{00000000-0005-0000-0000-000040770000}"/>
    <cellStyle name="40% - Accent1 4 2 5 4 2" xfId="22613" xr:uid="{00000000-0005-0000-0000-000041770000}"/>
    <cellStyle name="40% - Accent1 4 2 5 4 2 2" xfId="59951" xr:uid="{00000000-0005-0000-0000-000042770000}"/>
    <cellStyle name="40% - Accent1 4 2 5 4 3" xfId="35812" xr:uid="{00000000-0005-0000-0000-000043770000}"/>
    <cellStyle name="40% - Accent1 4 2 5 4 4" xfId="46792" xr:uid="{00000000-0005-0000-0000-000044770000}"/>
    <cellStyle name="40% - Accent1 4 2 5 5" xfId="4731" xr:uid="{00000000-0005-0000-0000-000045770000}"/>
    <cellStyle name="40% - Accent1 4 2 5 5 2" xfId="17890" xr:uid="{00000000-0005-0000-0000-000046770000}"/>
    <cellStyle name="40% - Accent1 4 2 5 5 2 2" xfId="55228" xr:uid="{00000000-0005-0000-0000-000047770000}"/>
    <cellStyle name="40% - Accent1 4 2 5 5 3" xfId="30388" xr:uid="{00000000-0005-0000-0000-000048770000}"/>
    <cellStyle name="40% - Accent1 4 2 5 5 4" xfId="42069" xr:uid="{00000000-0005-0000-0000-000049770000}"/>
    <cellStyle name="40% - Accent1 4 2 5 6" xfId="14178" xr:uid="{00000000-0005-0000-0000-00004A770000}"/>
    <cellStyle name="40% - Accent1 4 2 5 6 2" xfId="51516" xr:uid="{00000000-0005-0000-0000-00004B770000}"/>
    <cellStyle name="40% - Accent1 4 2 5 7" xfId="27506" xr:uid="{00000000-0005-0000-0000-00004C770000}"/>
    <cellStyle name="40% - Accent1 4 2 5 8" xfId="38355" xr:uid="{00000000-0005-0000-0000-00004D770000}"/>
    <cellStyle name="40% - Accent1 4 2 6" xfId="1186" xr:uid="{00000000-0005-0000-0000-00004E770000}"/>
    <cellStyle name="40% - Accent1 4 2 6 2" xfId="2366" xr:uid="{00000000-0005-0000-0000-00004F770000}"/>
    <cellStyle name="40% - Accent1 4 2 6 2 2" xfId="8440" xr:uid="{00000000-0005-0000-0000-000050770000}"/>
    <cellStyle name="40% - Accent1 4 2 6 2 2 2" xfId="13163" xr:uid="{00000000-0005-0000-0000-000051770000}"/>
    <cellStyle name="40% - Accent1 4 2 6 2 2 2 2" xfId="26322" xr:uid="{00000000-0005-0000-0000-000052770000}"/>
    <cellStyle name="40% - Accent1 4 2 6 2 2 2 2 2" xfId="63660" xr:uid="{00000000-0005-0000-0000-000053770000}"/>
    <cellStyle name="40% - Accent1 4 2 6 2 2 2 3" xfId="50501" xr:uid="{00000000-0005-0000-0000-000054770000}"/>
    <cellStyle name="40% - Accent1 4 2 6 2 2 3" xfId="21599" xr:uid="{00000000-0005-0000-0000-000055770000}"/>
    <cellStyle name="40% - Accent1 4 2 6 2 2 3 2" xfId="58937" xr:uid="{00000000-0005-0000-0000-000056770000}"/>
    <cellStyle name="40% - Accent1 4 2 6 2 2 4" xfId="34618" xr:uid="{00000000-0005-0000-0000-000057770000}"/>
    <cellStyle name="40% - Accent1 4 2 6 2 2 5" xfId="45778" xr:uid="{00000000-0005-0000-0000-000058770000}"/>
    <cellStyle name="40% - Accent1 4 2 6 2 3" xfId="10803" xr:uid="{00000000-0005-0000-0000-000059770000}"/>
    <cellStyle name="40% - Accent1 4 2 6 2 3 2" xfId="23962" xr:uid="{00000000-0005-0000-0000-00005A770000}"/>
    <cellStyle name="40% - Accent1 4 2 6 2 3 2 2" xfId="61300" xr:uid="{00000000-0005-0000-0000-00005B770000}"/>
    <cellStyle name="40% - Accent1 4 2 6 2 3 3" xfId="37330" xr:uid="{00000000-0005-0000-0000-00005C770000}"/>
    <cellStyle name="40% - Accent1 4 2 6 2 3 4" xfId="48141" xr:uid="{00000000-0005-0000-0000-00005D770000}"/>
    <cellStyle name="40% - Accent1 4 2 6 2 4" xfId="6080" xr:uid="{00000000-0005-0000-0000-00005E770000}"/>
    <cellStyle name="40% - Accent1 4 2 6 2 4 2" xfId="19239" xr:uid="{00000000-0005-0000-0000-00005F770000}"/>
    <cellStyle name="40% - Accent1 4 2 6 2 4 2 2" xfId="56577" xr:uid="{00000000-0005-0000-0000-000060770000}"/>
    <cellStyle name="40% - Accent1 4 2 6 2 4 3" xfId="31906" xr:uid="{00000000-0005-0000-0000-000061770000}"/>
    <cellStyle name="40% - Accent1 4 2 6 2 4 4" xfId="43418" xr:uid="{00000000-0005-0000-0000-000062770000}"/>
    <cellStyle name="40% - Accent1 4 2 6 2 5" xfId="15527" xr:uid="{00000000-0005-0000-0000-000063770000}"/>
    <cellStyle name="40% - Accent1 4 2 6 2 5 2" xfId="52865" xr:uid="{00000000-0005-0000-0000-000064770000}"/>
    <cellStyle name="40% - Accent1 4 2 6 2 6" xfId="29024" xr:uid="{00000000-0005-0000-0000-000065770000}"/>
    <cellStyle name="40% - Accent1 4 2 6 2 7" xfId="39704" xr:uid="{00000000-0005-0000-0000-000066770000}"/>
    <cellStyle name="40% - Accent1 4 2 6 3" xfId="3715" xr:uid="{00000000-0005-0000-0000-000067770000}"/>
    <cellStyle name="40% - Accent1 4 2 6 3 2" xfId="11983" xr:uid="{00000000-0005-0000-0000-000068770000}"/>
    <cellStyle name="40% - Accent1 4 2 6 3 2 2" xfId="25142" xr:uid="{00000000-0005-0000-0000-000069770000}"/>
    <cellStyle name="40% - Accent1 4 2 6 3 2 2 2" xfId="62480" xr:uid="{00000000-0005-0000-0000-00006A770000}"/>
    <cellStyle name="40% - Accent1 4 2 6 3 2 3" xfId="49321" xr:uid="{00000000-0005-0000-0000-00006B770000}"/>
    <cellStyle name="40% - Accent1 4 2 6 3 3" xfId="7260" xr:uid="{00000000-0005-0000-0000-00006C770000}"/>
    <cellStyle name="40% - Accent1 4 2 6 3 3 2" xfId="20419" xr:uid="{00000000-0005-0000-0000-00006D770000}"/>
    <cellStyle name="40% - Accent1 4 2 6 3 3 2 2" xfId="57757" xr:uid="{00000000-0005-0000-0000-00006E770000}"/>
    <cellStyle name="40% - Accent1 4 2 6 3 3 3" xfId="44598" xr:uid="{00000000-0005-0000-0000-00006F770000}"/>
    <cellStyle name="40% - Accent1 4 2 6 3 4" xfId="16876" xr:uid="{00000000-0005-0000-0000-000070770000}"/>
    <cellStyle name="40% - Accent1 4 2 6 3 4 2" xfId="54214" xr:uid="{00000000-0005-0000-0000-000071770000}"/>
    <cellStyle name="40% - Accent1 4 2 6 3 5" xfId="33269" xr:uid="{00000000-0005-0000-0000-000072770000}"/>
    <cellStyle name="40% - Accent1 4 2 6 3 6" xfId="41053" xr:uid="{00000000-0005-0000-0000-000073770000}"/>
    <cellStyle name="40% - Accent1 4 2 6 4" xfId="9623" xr:uid="{00000000-0005-0000-0000-000074770000}"/>
    <cellStyle name="40% - Accent1 4 2 6 4 2" xfId="22782" xr:uid="{00000000-0005-0000-0000-000075770000}"/>
    <cellStyle name="40% - Accent1 4 2 6 4 2 2" xfId="60120" xr:uid="{00000000-0005-0000-0000-000076770000}"/>
    <cellStyle name="40% - Accent1 4 2 6 4 3" xfId="35981" xr:uid="{00000000-0005-0000-0000-000077770000}"/>
    <cellStyle name="40% - Accent1 4 2 6 4 4" xfId="46961" xr:uid="{00000000-0005-0000-0000-000078770000}"/>
    <cellStyle name="40% - Accent1 4 2 6 5" xfId="4900" xr:uid="{00000000-0005-0000-0000-000079770000}"/>
    <cellStyle name="40% - Accent1 4 2 6 5 2" xfId="18059" xr:uid="{00000000-0005-0000-0000-00007A770000}"/>
    <cellStyle name="40% - Accent1 4 2 6 5 2 2" xfId="55397" xr:uid="{00000000-0005-0000-0000-00007B770000}"/>
    <cellStyle name="40% - Accent1 4 2 6 5 3" xfId="30557" xr:uid="{00000000-0005-0000-0000-00007C770000}"/>
    <cellStyle name="40% - Accent1 4 2 6 5 4" xfId="42238" xr:uid="{00000000-0005-0000-0000-00007D770000}"/>
    <cellStyle name="40% - Accent1 4 2 6 6" xfId="14347" xr:uid="{00000000-0005-0000-0000-00007E770000}"/>
    <cellStyle name="40% - Accent1 4 2 6 6 2" xfId="51685" xr:uid="{00000000-0005-0000-0000-00007F770000}"/>
    <cellStyle name="40% - Accent1 4 2 6 7" xfId="27675" xr:uid="{00000000-0005-0000-0000-000080770000}"/>
    <cellStyle name="40% - Accent1 4 2 6 8" xfId="38524" xr:uid="{00000000-0005-0000-0000-000081770000}"/>
    <cellStyle name="40% - Accent1 4 2 7" xfId="1410" xr:uid="{00000000-0005-0000-0000-000082770000}"/>
    <cellStyle name="40% - Accent1 4 2 7 2" xfId="2759" xr:uid="{00000000-0005-0000-0000-000083770000}"/>
    <cellStyle name="40% - Accent1 4 2 7 2 2" xfId="12207" xr:uid="{00000000-0005-0000-0000-000084770000}"/>
    <cellStyle name="40% - Accent1 4 2 7 2 2 2" xfId="25366" xr:uid="{00000000-0005-0000-0000-000085770000}"/>
    <cellStyle name="40% - Accent1 4 2 7 2 2 2 2" xfId="62704" xr:uid="{00000000-0005-0000-0000-000086770000}"/>
    <cellStyle name="40% - Accent1 4 2 7 2 2 3" xfId="33662" xr:uid="{00000000-0005-0000-0000-000087770000}"/>
    <cellStyle name="40% - Accent1 4 2 7 2 2 4" xfId="49545" xr:uid="{00000000-0005-0000-0000-000088770000}"/>
    <cellStyle name="40% - Accent1 4 2 7 2 3" xfId="7484" xr:uid="{00000000-0005-0000-0000-000089770000}"/>
    <cellStyle name="40% - Accent1 4 2 7 2 3 2" xfId="20643" xr:uid="{00000000-0005-0000-0000-00008A770000}"/>
    <cellStyle name="40% - Accent1 4 2 7 2 3 2 2" xfId="57981" xr:uid="{00000000-0005-0000-0000-00008B770000}"/>
    <cellStyle name="40% - Accent1 4 2 7 2 3 3" xfId="36374" xr:uid="{00000000-0005-0000-0000-00008C770000}"/>
    <cellStyle name="40% - Accent1 4 2 7 2 3 4" xfId="44822" xr:uid="{00000000-0005-0000-0000-00008D770000}"/>
    <cellStyle name="40% - Accent1 4 2 7 2 4" xfId="15920" xr:uid="{00000000-0005-0000-0000-00008E770000}"/>
    <cellStyle name="40% - Accent1 4 2 7 2 4 2" xfId="30950" xr:uid="{00000000-0005-0000-0000-00008F770000}"/>
    <cellStyle name="40% - Accent1 4 2 7 2 4 3" xfId="53258" xr:uid="{00000000-0005-0000-0000-000090770000}"/>
    <cellStyle name="40% - Accent1 4 2 7 2 5" xfId="28068" xr:uid="{00000000-0005-0000-0000-000091770000}"/>
    <cellStyle name="40% - Accent1 4 2 7 2 6" xfId="40097" xr:uid="{00000000-0005-0000-0000-000092770000}"/>
    <cellStyle name="40% - Accent1 4 2 7 3" xfId="9847" xr:uid="{00000000-0005-0000-0000-000093770000}"/>
    <cellStyle name="40% - Accent1 4 2 7 3 2" xfId="23006" xr:uid="{00000000-0005-0000-0000-000094770000}"/>
    <cellStyle name="40% - Accent1 4 2 7 3 2 2" xfId="60344" xr:uid="{00000000-0005-0000-0000-000095770000}"/>
    <cellStyle name="40% - Accent1 4 2 7 3 3" xfId="32313" xr:uid="{00000000-0005-0000-0000-000096770000}"/>
    <cellStyle name="40% - Accent1 4 2 7 3 4" xfId="47185" xr:uid="{00000000-0005-0000-0000-000097770000}"/>
    <cellStyle name="40% - Accent1 4 2 7 4" xfId="5124" xr:uid="{00000000-0005-0000-0000-000098770000}"/>
    <cellStyle name="40% - Accent1 4 2 7 4 2" xfId="18283" xr:uid="{00000000-0005-0000-0000-000099770000}"/>
    <cellStyle name="40% - Accent1 4 2 7 4 2 2" xfId="55621" xr:uid="{00000000-0005-0000-0000-00009A770000}"/>
    <cellStyle name="40% - Accent1 4 2 7 4 3" xfId="35025" xr:uid="{00000000-0005-0000-0000-00009B770000}"/>
    <cellStyle name="40% - Accent1 4 2 7 4 4" xfId="42462" xr:uid="{00000000-0005-0000-0000-00009C770000}"/>
    <cellStyle name="40% - Accent1 4 2 7 5" xfId="14571" xr:uid="{00000000-0005-0000-0000-00009D770000}"/>
    <cellStyle name="40% - Accent1 4 2 7 5 2" xfId="29601" xr:uid="{00000000-0005-0000-0000-00009E770000}"/>
    <cellStyle name="40% - Accent1 4 2 7 5 3" xfId="51909" xr:uid="{00000000-0005-0000-0000-00009F770000}"/>
    <cellStyle name="40% - Accent1 4 2 7 6" xfId="26719" xr:uid="{00000000-0005-0000-0000-0000A0770000}"/>
    <cellStyle name="40% - Accent1 4 2 7 7" xfId="38748" xr:uid="{00000000-0005-0000-0000-0000A1770000}"/>
    <cellStyle name="40% - Accent1 4 2 8" xfId="2535" xr:uid="{00000000-0005-0000-0000-0000A2770000}"/>
    <cellStyle name="40% - Accent1 4 2 8 2" xfId="11027" xr:uid="{00000000-0005-0000-0000-0000A3770000}"/>
    <cellStyle name="40% - Accent1 4 2 8 2 2" xfId="24186" xr:uid="{00000000-0005-0000-0000-0000A4770000}"/>
    <cellStyle name="40% - Accent1 4 2 8 2 2 2" xfId="61524" xr:uid="{00000000-0005-0000-0000-0000A5770000}"/>
    <cellStyle name="40% - Accent1 4 2 8 2 3" xfId="33438" xr:uid="{00000000-0005-0000-0000-0000A6770000}"/>
    <cellStyle name="40% - Accent1 4 2 8 2 4" xfId="48365" xr:uid="{00000000-0005-0000-0000-0000A7770000}"/>
    <cellStyle name="40% - Accent1 4 2 8 3" xfId="6304" xr:uid="{00000000-0005-0000-0000-0000A8770000}"/>
    <cellStyle name="40% - Accent1 4 2 8 3 2" xfId="19463" xr:uid="{00000000-0005-0000-0000-0000A9770000}"/>
    <cellStyle name="40% - Accent1 4 2 8 3 2 2" xfId="56801" xr:uid="{00000000-0005-0000-0000-0000AA770000}"/>
    <cellStyle name="40% - Accent1 4 2 8 3 3" xfId="36150" xr:uid="{00000000-0005-0000-0000-0000AB770000}"/>
    <cellStyle name="40% - Accent1 4 2 8 3 4" xfId="43642" xr:uid="{00000000-0005-0000-0000-0000AC770000}"/>
    <cellStyle name="40% - Accent1 4 2 8 4" xfId="15696" xr:uid="{00000000-0005-0000-0000-0000AD770000}"/>
    <cellStyle name="40% - Accent1 4 2 8 4 2" xfId="30726" xr:uid="{00000000-0005-0000-0000-0000AE770000}"/>
    <cellStyle name="40% - Accent1 4 2 8 4 3" xfId="53034" xr:uid="{00000000-0005-0000-0000-0000AF770000}"/>
    <cellStyle name="40% - Accent1 4 2 8 5" xfId="27844" xr:uid="{00000000-0005-0000-0000-0000B0770000}"/>
    <cellStyle name="40% - Accent1 4 2 8 6" xfId="39873" xr:uid="{00000000-0005-0000-0000-0000B1770000}"/>
    <cellStyle name="40% - Accent1 4 2 9" xfId="8667" xr:uid="{00000000-0005-0000-0000-0000B2770000}"/>
    <cellStyle name="40% - Accent1 4 2 9 2" xfId="21826" xr:uid="{00000000-0005-0000-0000-0000B3770000}"/>
    <cellStyle name="40% - Accent1 4 2 9 2 2" xfId="59164" xr:uid="{00000000-0005-0000-0000-0000B4770000}"/>
    <cellStyle name="40% - Accent1 4 2 9 3" xfId="29377" xr:uid="{00000000-0005-0000-0000-0000B5770000}"/>
    <cellStyle name="40% - Accent1 4 2 9 4" xfId="46005" xr:uid="{00000000-0005-0000-0000-0000B6770000}"/>
    <cellStyle name="40% - Accent1 4 3" xfId="537" xr:uid="{00000000-0005-0000-0000-0000B7770000}"/>
    <cellStyle name="40% - Accent1 4 3 2" xfId="1719" xr:uid="{00000000-0005-0000-0000-0000B8770000}"/>
    <cellStyle name="40% - Accent1 4 3 2 2" xfId="7793" xr:uid="{00000000-0005-0000-0000-0000B9770000}"/>
    <cellStyle name="40% - Accent1 4 3 2 2 2" xfId="12516" xr:uid="{00000000-0005-0000-0000-0000BA770000}"/>
    <cellStyle name="40% - Accent1 4 3 2 2 2 2" xfId="25675" xr:uid="{00000000-0005-0000-0000-0000BB770000}"/>
    <cellStyle name="40% - Accent1 4 3 2 2 2 2 2" xfId="63013" xr:uid="{00000000-0005-0000-0000-0000BC770000}"/>
    <cellStyle name="40% - Accent1 4 3 2 2 2 3" xfId="49854" xr:uid="{00000000-0005-0000-0000-0000BD770000}"/>
    <cellStyle name="40% - Accent1 4 3 2 2 3" xfId="20952" xr:uid="{00000000-0005-0000-0000-0000BE770000}"/>
    <cellStyle name="40% - Accent1 4 3 2 2 3 2" xfId="58290" xr:uid="{00000000-0005-0000-0000-0000BF770000}"/>
    <cellStyle name="40% - Accent1 4 3 2 2 4" xfId="33971" xr:uid="{00000000-0005-0000-0000-0000C0770000}"/>
    <cellStyle name="40% - Accent1 4 3 2 2 5" xfId="45131" xr:uid="{00000000-0005-0000-0000-0000C1770000}"/>
    <cellStyle name="40% - Accent1 4 3 2 3" xfId="10156" xr:uid="{00000000-0005-0000-0000-0000C2770000}"/>
    <cellStyle name="40% - Accent1 4 3 2 3 2" xfId="23315" xr:uid="{00000000-0005-0000-0000-0000C3770000}"/>
    <cellStyle name="40% - Accent1 4 3 2 3 2 2" xfId="60653" xr:uid="{00000000-0005-0000-0000-0000C4770000}"/>
    <cellStyle name="40% - Accent1 4 3 2 3 3" xfId="36683" xr:uid="{00000000-0005-0000-0000-0000C5770000}"/>
    <cellStyle name="40% - Accent1 4 3 2 3 4" xfId="47494" xr:uid="{00000000-0005-0000-0000-0000C6770000}"/>
    <cellStyle name="40% - Accent1 4 3 2 4" xfId="5433" xr:uid="{00000000-0005-0000-0000-0000C7770000}"/>
    <cellStyle name="40% - Accent1 4 3 2 4 2" xfId="18592" xr:uid="{00000000-0005-0000-0000-0000C8770000}"/>
    <cellStyle name="40% - Accent1 4 3 2 4 2 2" xfId="55930" xr:uid="{00000000-0005-0000-0000-0000C9770000}"/>
    <cellStyle name="40% - Accent1 4 3 2 4 3" xfId="31259" xr:uid="{00000000-0005-0000-0000-0000CA770000}"/>
    <cellStyle name="40% - Accent1 4 3 2 4 4" xfId="42771" xr:uid="{00000000-0005-0000-0000-0000CB770000}"/>
    <cellStyle name="40% - Accent1 4 3 2 5" xfId="14880" xr:uid="{00000000-0005-0000-0000-0000CC770000}"/>
    <cellStyle name="40% - Accent1 4 3 2 5 2" xfId="52218" xr:uid="{00000000-0005-0000-0000-0000CD770000}"/>
    <cellStyle name="40% - Accent1 4 3 2 6" xfId="28377" xr:uid="{00000000-0005-0000-0000-0000CE770000}"/>
    <cellStyle name="40% - Accent1 4 3 2 7" xfId="39057" xr:uid="{00000000-0005-0000-0000-0000CF770000}"/>
    <cellStyle name="40% - Accent1 4 3 3" xfId="3068" xr:uid="{00000000-0005-0000-0000-0000D0770000}"/>
    <cellStyle name="40% - Accent1 4 3 3 2" xfId="11336" xr:uid="{00000000-0005-0000-0000-0000D1770000}"/>
    <cellStyle name="40% - Accent1 4 3 3 2 2" xfId="24495" xr:uid="{00000000-0005-0000-0000-0000D2770000}"/>
    <cellStyle name="40% - Accent1 4 3 3 2 2 2" xfId="61833" xr:uid="{00000000-0005-0000-0000-0000D3770000}"/>
    <cellStyle name="40% - Accent1 4 3 3 2 3" xfId="48674" xr:uid="{00000000-0005-0000-0000-0000D4770000}"/>
    <cellStyle name="40% - Accent1 4 3 3 3" xfId="6613" xr:uid="{00000000-0005-0000-0000-0000D5770000}"/>
    <cellStyle name="40% - Accent1 4 3 3 3 2" xfId="19772" xr:uid="{00000000-0005-0000-0000-0000D6770000}"/>
    <cellStyle name="40% - Accent1 4 3 3 3 2 2" xfId="57110" xr:uid="{00000000-0005-0000-0000-0000D7770000}"/>
    <cellStyle name="40% - Accent1 4 3 3 3 3" xfId="43951" xr:uid="{00000000-0005-0000-0000-0000D8770000}"/>
    <cellStyle name="40% - Accent1 4 3 3 4" xfId="16229" xr:uid="{00000000-0005-0000-0000-0000D9770000}"/>
    <cellStyle name="40% - Accent1 4 3 3 4 2" xfId="53567" xr:uid="{00000000-0005-0000-0000-0000DA770000}"/>
    <cellStyle name="40% - Accent1 4 3 3 5" xfId="32622" xr:uid="{00000000-0005-0000-0000-0000DB770000}"/>
    <cellStyle name="40% - Accent1 4 3 3 6" xfId="40406" xr:uid="{00000000-0005-0000-0000-0000DC770000}"/>
    <cellStyle name="40% - Accent1 4 3 4" xfId="8976" xr:uid="{00000000-0005-0000-0000-0000DD770000}"/>
    <cellStyle name="40% - Accent1 4 3 4 2" xfId="22135" xr:uid="{00000000-0005-0000-0000-0000DE770000}"/>
    <cellStyle name="40% - Accent1 4 3 4 2 2" xfId="59473" xr:uid="{00000000-0005-0000-0000-0000DF770000}"/>
    <cellStyle name="40% - Accent1 4 3 4 3" xfId="35334" xr:uid="{00000000-0005-0000-0000-0000E0770000}"/>
    <cellStyle name="40% - Accent1 4 3 4 4" xfId="46314" xr:uid="{00000000-0005-0000-0000-0000E1770000}"/>
    <cellStyle name="40% - Accent1 4 3 5" xfId="4253" xr:uid="{00000000-0005-0000-0000-0000E2770000}"/>
    <cellStyle name="40% - Accent1 4 3 5 2" xfId="17412" xr:uid="{00000000-0005-0000-0000-0000E3770000}"/>
    <cellStyle name="40% - Accent1 4 3 5 2 2" xfId="54750" xr:uid="{00000000-0005-0000-0000-0000E4770000}"/>
    <cellStyle name="40% - Accent1 4 3 5 3" xfId="29910" xr:uid="{00000000-0005-0000-0000-0000E5770000}"/>
    <cellStyle name="40% - Accent1 4 3 5 4" xfId="41591" xr:uid="{00000000-0005-0000-0000-0000E6770000}"/>
    <cellStyle name="40% - Accent1 4 3 6" xfId="13700" xr:uid="{00000000-0005-0000-0000-0000E7770000}"/>
    <cellStyle name="40% - Accent1 4 3 6 2" xfId="51038" xr:uid="{00000000-0005-0000-0000-0000E8770000}"/>
    <cellStyle name="40% - Accent1 4 3 7" xfId="27028" xr:uid="{00000000-0005-0000-0000-0000E9770000}"/>
    <cellStyle name="40% - Accent1 4 3 8" xfId="37877" xr:uid="{00000000-0005-0000-0000-0000EA770000}"/>
    <cellStyle name="40% - Accent1 4 4" xfId="340" xr:uid="{00000000-0005-0000-0000-0000EB770000}"/>
    <cellStyle name="40% - Accent1 4 4 2" xfId="1522" xr:uid="{00000000-0005-0000-0000-0000EC770000}"/>
    <cellStyle name="40% - Accent1 4 4 2 2" xfId="7596" xr:uid="{00000000-0005-0000-0000-0000ED770000}"/>
    <cellStyle name="40% - Accent1 4 4 2 2 2" xfId="12319" xr:uid="{00000000-0005-0000-0000-0000EE770000}"/>
    <cellStyle name="40% - Accent1 4 4 2 2 2 2" xfId="25478" xr:uid="{00000000-0005-0000-0000-0000EF770000}"/>
    <cellStyle name="40% - Accent1 4 4 2 2 2 2 2" xfId="62816" xr:uid="{00000000-0005-0000-0000-0000F0770000}"/>
    <cellStyle name="40% - Accent1 4 4 2 2 2 3" xfId="49657" xr:uid="{00000000-0005-0000-0000-0000F1770000}"/>
    <cellStyle name="40% - Accent1 4 4 2 2 3" xfId="20755" xr:uid="{00000000-0005-0000-0000-0000F2770000}"/>
    <cellStyle name="40% - Accent1 4 4 2 2 3 2" xfId="58093" xr:uid="{00000000-0005-0000-0000-0000F3770000}"/>
    <cellStyle name="40% - Accent1 4 4 2 2 4" xfId="33774" xr:uid="{00000000-0005-0000-0000-0000F4770000}"/>
    <cellStyle name="40% - Accent1 4 4 2 2 5" xfId="44934" xr:uid="{00000000-0005-0000-0000-0000F5770000}"/>
    <cellStyle name="40% - Accent1 4 4 2 3" xfId="9959" xr:uid="{00000000-0005-0000-0000-0000F6770000}"/>
    <cellStyle name="40% - Accent1 4 4 2 3 2" xfId="23118" xr:uid="{00000000-0005-0000-0000-0000F7770000}"/>
    <cellStyle name="40% - Accent1 4 4 2 3 2 2" xfId="60456" xr:uid="{00000000-0005-0000-0000-0000F8770000}"/>
    <cellStyle name="40% - Accent1 4 4 2 3 3" xfId="36486" xr:uid="{00000000-0005-0000-0000-0000F9770000}"/>
    <cellStyle name="40% - Accent1 4 4 2 3 4" xfId="47297" xr:uid="{00000000-0005-0000-0000-0000FA770000}"/>
    <cellStyle name="40% - Accent1 4 4 2 4" xfId="5236" xr:uid="{00000000-0005-0000-0000-0000FB770000}"/>
    <cellStyle name="40% - Accent1 4 4 2 4 2" xfId="18395" xr:uid="{00000000-0005-0000-0000-0000FC770000}"/>
    <cellStyle name="40% - Accent1 4 4 2 4 2 2" xfId="55733" xr:uid="{00000000-0005-0000-0000-0000FD770000}"/>
    <cellStyle name="40% - Accent1 4 4 2 4 3" xfId="31062" xr:uid="{00000000-0005-0000-0000-0000FE770000}"/>
    <cellStyle name="40% - Accent1 4 4 2 4 4" xfId="42574" xr:uid="{00000000-0005-0000-0000-0000FF770000}"/>
    <cellStyle name="40% - Accent1 4 4 2 5" xfId="14683" xr:uid="{00000000-0005-0000-0000-000000780000}"/>
    <cellStyle name="40% - Accent1 4 4 2 5 2" xfId="52021" xr:uid="{00000000-0005-0000-0000-000001780000}"/>
    <cellStyle name="40% - Accent1 4 4 2 6" xfId="28180" xr:uid="{00000000-0005-0000-0000-000002780000}"/>
    <cellStyle name="40% - Accent1 4 4 2 7" xfId="38860" xr:uid="{00000000-0005-0000-0000-000003780000}"/>
    <cellStyle name="40% - Accent1 4 4 3" xfId="2871" xr:uid="{00000000-0005-0000-0000-000004780000}"/>
    <cellStyle name="40% - Accent1 4 4 3 2" xfId="11139" xr:uid="{00000000-0005-0000-0000-000005780000}"/>
    <cellStyle name="40% - Accent1 4 4 3 2 2" xfId="24298" xr:uid="{00000000-0005-0000-0000-000006780000}"/>
    <cellStyle name="40% - Accent1 4 4 3 2 2 2" xfId="61636" xr:uid="{00000000-0005-0000-0000-000007780000}"/>
    <cellStyle name="40% - Accent1 4 4 3 2 3" xfId="48477" xr:uid="{00000000-0005-0000-0000-000008780000}"/>
    <cellStyle name="40% - Accent1 4 4 3 3" xfId="6416" xr:uid="{00000000-0005-0000-0000-000009780000}"/>
    <cellStyle name="40% - Accent1 4 4 3 3 2" xfId="19575" xr:uid="{00000000-0005-0000-0000-00000A780000}"/>
    <cellStyle name="40% - Accent1 4 4 3 3 2 2" xfId="56913" xr:uid="{00000000-0005-0000-0000-00000B780000}"/>
    <cellStyle name="40% - Accent1 4 4 3 3 3" xfId="43754" xr:uid="{00000000-0005-0000-0000-00000C780000}"/>
    <cellStyle name="40% - Accent1 4 4 3 4" xfId="16032" xr:uid="{00000000-0005-0000-0000-00000D780000}"/>
    <cellStyle name="40% - Accent1 4 4 3 4 2" xfId="53370" xr:uid="{00000000-0005-0000-0000-00000E780000}"/>
    <cellStyle name="40% - Accent1 4 4 3 5" xfId="32425" xr:uid="{00000000-0005-0000-0000-00000F780000}"/>
    <cellStyle name="40% - Accent1 4 4 3 6" xfId="40209" xr:uid="{00000000-0005-0000-0000-000010780000}"/>
    <cellStyle name="40% - Accent1 4 4 4" xfId="8779" xr:uid="{00000000-0005-0000-0000-000011780000}"/>
    <cellStyle name="40% - Accent1 4 4 4 2" xfId="21938" xr:uid="{00000000-0005-0000-0000-000012780000}"/>
    <cellStyle name="40% - Accent1 4 4 4 2 2" xfId="59276" xr:uid="{00000000-0005-0000-0000-000013780000}"/>
    <cellStyle name="40% - Accent1 4 4 4 3" xfId="35137" xr:uid="{00000000-0005-0000-0000-000014780000}"/>
    <cellStyle name="40% - Accent1 4 4 4 4" xfId="46117" xr:uid="{00000000-0005-0000-0000-000015780000}"/>
    <cellStyle name="40% - Accent1 4 4 5" xfId="4056" xr:uid="{00000000-0005-0000-0000-000016780000}"/>
    <cellStyle name="40% - Accent1 4 4 5 2" xfId="17215" xr:uid="{00000000-0005-0000-0000-000017780000}"/>
    <cellStyle name="40% - Accent1 4 4 5 2 2" xfId="54553" xr:uid="{00000000-0005-0000-0000-000018780000}"/>
    <cellStyle name="40% - Accent1 4 4 5 3" xfId="29713" xr:uid="{00000000-0005-0000-0000-000019780000}"/>
    <cellStyle name="40% - Accent1 4 4 5 4" xfId="41394" xr:uid="{00000000-0005-0000-0000-00001A780000}"/>
    <cellStyle name="40% - Accent1 4 4 6" xfId="13503" xr:uid="{00000000-0005-0000-0000-00001B780000}"/>
    <cellStyle name="40% - Accent1 4 4 6 2" xfId="50841" xr:uid="{00000000-0005-0000-0000-00001C780000}"/>
    <cellStyle name="40% - Accent1 4 4 7" xfId="26831" xr:uid="{00000000-0005-0000-0000-00001D780000}"/>
    <cellStyle name="40% - Accent1 4 4 8" xfId="37680" xr:uid="{00000000-0005-0000-0000-00001E780000}"/>
    <cellStyle name="40% - Accent1 4 5" xfId="761" xr:uid="{00000000-0005-0000-0000-00001F780000}"/>
    <cellStyle name="40% - Accent1 4 5 2" xfId="1943" xr:uid="{00000000-0005-0000-0000-000020780000}"/>
    <cellStyle name="40% - Accent1 4 5 2 2" xfId="8017" xr:uid="{00000000-0005-0000-0000-000021780000}"/>
    <cellStyle name="40% - Accent1 4 5 2 2 2" xfId="12740" xr:uid="{00000000-0005-0000-0000-000022780000}"/>
    <cellStyle name="40% - Accent1 4 5 2 2 2 2" xfId="25899" xr:uid="{00000000-0005-0000-0000-000023780000}"/>
    <cellStyle name="40% - Accent1 4 5 2 2 2 2 2" xfId="63237" xr:uid="{00000000-0005-0000-0000-000024780000}"/>
    <cellStyle name="40% - Accent1 4 5 2 2 2 3" xfId="50078" xr:uid="{00000000-0005-0000-0000-000025780000}"/>
    <cellStyle name="40% - Accent1 4 5 2 2 3" xfId="21176" xr:uid="{00000000-0005-0000-0000-000026780000}"/>
    <cellStyle name="40% - Accent1 4 5 2 2 3 2" xfId="58514" xr:uid="{00000000-0005-0000-0000-000027780000}"/>
    <cellStyle name="40% - Accent1 4 5 2 2 4" xfId="34195" xr:uid="{00000000-0005-0000-0000-000028780000}"/>
    <cellStyle name="40% - Accent1 4 5 2 2 5" xfId="45355" xr:uid="{00000000-0005-0000-0000-000029780000}"/>
    <cellStyle name="40% - Accent1 4 5 2 3" xfId="10380" xr:uid="{00000000-0005-0000-0000-00002A780000}"/>
    <cellStyle name="40% - Accent1 4 5 2 3 2" xfId="23539" xr:uid="{00000000-0005-0000-0000-00002B780000}"/>
    <cellStyle name="40% - Accent1 4 5 2 3 2 2" xfId="60877" xr:uid="{00000000-0005-0000-0000-00002C780000}"/>
    <cellStyle name="40% - Accent1 4 5 2 3 3" xfId="36907" xr:uid="{00000000-0005-0000-0000-00002D780000}"/>
    <cellStyle name="40% - Accent1 4 5 2 3 4" xfId="47718" xr:uid="{00000000-0005-0000-0000-00002E780000}"/>
    <cellStyle name="40% - Accent1 4 5 2 4" xfId="5657" xr:uid="{00000000-0005-0000-0000-00002F780000}"/>
    <cellStyle name="40% - Accent1 4 5 2 4 2" xfId="18816" xr:uid="{00000000-0005-0000-0000-000030780000}"/>
    <cellStyle name="40% - Accent1 4 5 2 4 2 2" xfId="56154" xr:uid="{00000000-0005-0000-0000-000031780000}"/>
    <cellStyle name="40% - Accent1 4 5 2 4 3" xfId="31483" xr:uid="{00000000-0005-0000-0000-000032780000}"/>
    <cellStyle name="40% - Accent1 4 5 2 4 4" xfId="42995" xr:uid="{00000000-0005-0000-0000-000033780000}"/>
    <cellStyle name="40% - Accent1 4 5 2 5" xfId="15104" xr:uid="{00000000-0005-0000-0000-000034780000}"/>
    <cellStyle name="40% - Accent1 4 5 2 5 2" xfId="52442" xr:uid="{00000000-0005-0000-0000-000035780000}"/>
    <cellStyle name="40% - Accent1 4 5 2 6" xfId="28601" xr:uid="{00000000-0005-0000-0000-000036780000}"/>
    <cellStyle name="40% - Accent1 4 5 2 7" xfId="39281" xr:uid="{00000000-0005-0000-0000-000037780000}"/>
    <cellStyle name="40% - Accent1 4 5 3" xfId="3292" xr:uid="{00000000-0005-0000-0000-000038780000}"/>
    <cellStyle name="40% - Accent1 4 5 3 2" xfId="11560" xr:uid="{00000000-0005-0000-0000-000039780000}"/>
    <cellStyle name="40% - Accent1 4 5 3 2 2" xfId="24719" xr:uid="{00000000-0005-0000-0000-00003A780000}"/>
    <cellStyle name="40% - Accent1 4 5 3 2 2 2" xfId="62057" xr:uid="{00000000-0005-0000-0000-00003B780000}"/>
    <cellStyle name="40% - Accent1 4 5 3 2 3" xfId="48898" xr:uid="{00000000-0005-0000-0000-00003C780000}"/>
    <cellStyle name="40% - Accent1 4 5 3 3" xfId="6837" xr:uid="{00000000-0005-0000-0000-00003D780000}"/>
    <cellStyle name="40% - Accent1 4 5 3 3 2" xfId="19996" xr:uid="{00000000-0005-0000-0000-00003E780000}"/>
    <cellStyle name="40% - Accent1 4 5 3 3 2 2" xfId="57334" xr:uid="{00000000-0005-0000-0000-00003F780000}"/>
    <cellStyle name="40% - Accent1 4 5 3 3 3" xfId="44175" xr:uid="{00000000-0005-0000-0000-000040780000}"/>
    <cellStyle name="40% - Accent1 4 5 3 4" xfId="16453" xr:uid="{00000000-0005-0000-0000-000041780000}"/>
    <cellStyle name="40% - Accent1 4 5 3 4 2" xfId="53791" xr:uid="{00000000-0005-0000-0000-000042780000}"/>
    <cellStyle name="40% - Accent1 4 5 3 5" xfId="32846" xr:uid="{00000000-0005-0000-0000-000043780000}"/>
    <cellStyle name="40% - Accent1 4 5 3 6" xfId="40630" xr:uid="{00000000-0005-0000-0000-000044780000}"/>
    <cellStyle name="40% - Accent1 4 5 4" xfId="9200" xr:uid="{00000000-0005-0000-0000-000045780000}"/>
    <cellStyle name="40% - Accent1 4 5 4 2" xfId="22359" xr:uid="{00000000-0005-0000-0000-000046780000}"/>
    <cellStyle name="40% - Accent1 4 5 4 2 2" xfId="59697" xr:uid="{00000000-0005-0000-0000-000047780000}"/>
    <cellStyle name="40% - Accent1 4 5 4 3" xfId="35558" xr:uid="{00000000-0005-0000-0000-000048780000}"/>
    <cellStyle name="40% - Accent1 4 5 4 4" xfId="46538" xr:uid="{00000000-0005-0000-0000-000049780000}"/>
    <cellStyle name="40% - Accent1 4 5 5" xfId="4477" xr:uid="{00000000-0005-0000-0000-00004A780000}"/>
    <cellStyle name="40% - Accent1 4 5 5 2" xfId="17636" xr:uid="{00000000-0005-0000-0000-00004B780000}"/>
    <cellStyle name="40% - Accent1 4 5 5 2 2" xfId="54974" xr:uid="{00000000-0005-0000-0000-00004C780000}"/>
    <cellStyle name="40% - Accent1 4 5 5 3" xfId="30134" xr:uid="{00000000-0005-0000-0000-00004D780000}"/>
    <cellStyle name="40% - Accent1 4 5 5 4" xfId="41815" xr:uid="{00000000-0005-0000-0000-00004E780000}"/>
    <cellStyle name="40% - Accent1 4 5 6" xfId="13924" xr:uid="{00000000-0005-0000-0000-00004F780000}"/>
    <cellStyle name="40% - Accent1 4 5 6 2" xfId="51262" xr:uid="{00000000-0005-0000-0000-000050780000}"/>
    <cellStyle name="40% - Accent1 4 5 7" xfId="27252" xr:uid="{00000000-0005-0000-0000-000051780000}"/>
    <cellStyle name="40% - Accent1 4 5 8" xfId="38101" xr:uid="{00000000-0005-0000-0000-000052780000}"/>
    <cellStyle name="40% - Accent1 4 6" xfId="930" xr:uid="{00000000-0005-0000-0000-000053780000}"/>
    <cellStyle name="40% - Accent1 4 6 2" xfId="2112" xr:uid="{00000000-0005-0000-0000-000054780000}"/>
    <cellStyle name="40% - Accent1 4 6 2 2" xfId="8186" xr:uid="{00000000-0005-0000-0000-000055780000}"/>
    <cellStyle name="40% - Accent1 4 6 2 2 2" xfId="12909" xr:uid="{00000000-0005-0000-0000-000056780000}"/>
    <cellStyle name="40% - Accent1 4 6 2 2 2 2" xfId="26068" xr:uid="{00000000-0005-0000-0000-000057780000}"/>
    <cellStyle name="40% - Accent1 4 6 2 2 2 2 2" xfId="63406" xr:uid="{00000000-0005-0000-0000-000058780000}"/>
    <cellStyle name="40% - Accent1 4 6 2 2 2 3" xfId="50247" xr:uid="{00000000-0005-0000-0000-000059780000}"/>
    <cellStyle name="40% - Accent1 4 6 2 2 3" xfId="21345" xr:uid="{00000000-0005-0000-0000-00005A780000}"/>
    <cellStyle name="40% - Accent1 4 6 2 2 3 2" xfId="58683" xr:uid="{00000000-0005-0000-0000-00005B780000}"/>
    <cellStyle name="40% - Accent1 4 6 2 2 4" xfId="34364" xr:uid="{00000000-0005-0000-0000-00005C780000}"/>
    <cellStyle name="40% - Accent1 4 6 2 2 5" xfId="45524" xr:uid="{00000000-0005-0000-0000-00005D780000}"/>
    <cellStyle name="40% - Accent1 4 6 2 3" xfId="10549" xr:uid="{00000000-0005-0000-0000-00005E780000}"/>
    <cellStyle name="40% - Accent1 4 6 2 3 2" xfId="23708" xr:uid="{00000000-0005-0000-0000-00005F780000}"/>
    <cellStyle name="40% - Accent1 4 6 2 3 2 2" xfId="61046" xr:uid="{00000000-0005-0000-0000-000060780000}"/>
    <cellStyle name="40% - Accent1 4 6 2 3 3" xfId="37076" xr:uid="{00000000-0005-0000-0000-000061780000}"/>
    <cellStyle name="40% - Accent1 4 6 2 3 4" xfId="47887" xr:uid="{00000000-0005-0000-0000-000062780000}"/>
    <cellStyle name="40% - Accent1 4 6 2 4" xfId="5826" xr:uid="{00000000-0005-0000-0000-000063780000}"/>
    <cellStyle name="40% - Accent1 4 6 2 4 2" xfId="18985" xr:uid="{00000000-0005-0000-0000-000064780000}"/>
    <cellStyle name="40% - Accent1 4 6 2 4 2 2" xfId="56323" xr:uid="{00000000-0005-0000-0000-000065780000}"/>
    <cellStyle name="40% - Accent1 4 6 2 4 3" xfId="31652" xr:uid="{00000000-0005-0000-0000-000066780000}"/>
    <cellStyle name="40% - Accent1 4 6 2 4 4" xfId="43164" xr:uid="{00000000-0005-0000-0000-000067780000}"/>
    <cellStyle name="40% - Accent1 4 6 2 5" xfId="15273" xr:uid="{00000000-0005-0000-0000-000068780000}"/>
    <cellStyle name="40% - Accent1 4 6 2 5 2" xfId="52611" xr:uid="{00000000-0005-0000-0000-000069780000}"/>
    <cellStyle name="40% - Accent1 4 6 2 6" xfId="28770" xr:uid="{00000000-0005-0000-0000-00006A780000}"/>
    <cellStyle name="40% - Accent1 4 6 2 7" xfId="39450" xr:uid="{00000000-0005-0000-0000-00006B780000}"/>
    <cellStyle name="40% - Accent1 4 6 3" xfId="3461" xr:uid="{00000000-0005-0000-0000-00006C780000}"/>
    <cellStyle name="40% - Accent1 4 6 3 2" xfId="11729" xr:uid="{00000000-0005-0000-0000-00006D780000}"/>
    <cellStyle name="40% - Accent1 4 6 3 2 2" xfId="24888" xr:uid="{00000000-0005-0000-0000-00006E780000}"/>
    <cellStyle name="40% - Accent1 4 6 3 2 2 2" xfId="62226" xr:uid="{00000000-0005-0000-0000-00006F780000}"/>
    <cellStyle name="40% - Accent1 4 6 3 2 3" xfId="49067" xr:uid="{00000000-0005-0000-0000-000070780000}"/>
    <cellStyle name="40% - Accent1 4 6 3 3" xfId="7006" xr:uid="{00000000-0005-0000-0000-000071780000}"/>
    <cellStyle name="40% - Accent1 4 6 3 3 2" xfId="20165" xr:uid="{00000000-0005-0000-0000-000072780000}"/>
    <cellStyle name="40% - Accent1 4 6 3 3 2 2" xfId="57503" xr:uid="{00000000-0005-0000-0000-000073780000}"/>
    <cellStyle name="40% - Accent1 4 6 3 3 3" xfId="44344" xr:uid="{00000000-0005-0000-0000-000074780000}"/>
    <cellStyle name="40% - Accent1 4 6 3 4" xfId="16622" xr:uid="{00000000-0005-0000-0000-000075780000}"/>
    <cellStyle name="40% - Accent1 4 6 3 4 2" xfId="53960" xr:uid="{00000000-0005-0000-0000-000076780000}"/>
    <cellStyle name="40% - Accent1 4 6 3 5" xfId="33015" xr:uid="{00000000-0005-0000-0000-000077780000}"/>
    <cellStyle name="40% - Accent1 4 6 3 6" xfId="40799" xr:uid="{00000000-0005-0000-0000-000078780000}"/>
    <cellStyle name="40% - Accent1 4 6 4" xfId="9369" xr:uid="{00000000-0005-0000-0000-000079780000}"/>
    <cellStyle name="40% - Accent1 4 6 4 2" xfId="22528" xr:uid="{00000000-0005-0000-0000-00007A780000}"/>
    <cellStyle name="40% - Accent1 4 6 4 2 2" xfId="59866" xr:uid="{00000000-0005-0000-0000-00007B780000}"/>
    <cellStyle name="40% - Accent1 4 6 4 3" xfId="35727" xr:uid="{00000000-0005-0000-0000-00007C780000}"/>
    <cellStyle name="40% - Accent1 4 6 4 4" xfId="46707" xr:uid="{00000000-0005-0000-0000-00007D780000}"/>
    <cellStyle name="40% - Accent1 4 6 5" xfId="4646" xr:uid="{00000000-0005-0000-0000-00007E780000}"/>
    <cellStyle name="40% - Accent1 4 6 5 2" xfId="17805" xr:uid="{00000000-0005-0000-0000-00007F780000}"/>
    <cellStyle name="40% - Accent1 4 6 5 2 2" xfId="55143" xr:uid="{00000000-0005-0000-0000-000080780000}"/>
    <cellStyle name="40% - Accent1 4 6 5 3" xfId="30303" xr:uid="{00000000-0005-0000-0000-000081780000}"/>
    <cellStyle name="40% - Accent1 4 6 5 4" xfId="41984" xr:uid="{00000000-0005-0000-0000-000082780000}"/>
    <cellStyle name="40% - Accent1 4 6 6" xfId="14093" xr:uid="{00000000-0005-0000-0000-000083780000}"/>
    <cellStyle name="40% - Accent1 4 6 6 2" xfId="51431" xr:uid="{00000000-0005-0000-0000-000084780000}"/>
    <cellStyle name="40% - Accent1 4 6 7" xfId="27421" xr:uid="{00000000-0005-0000-0000-000085780000}"/>
    <cellStyle name="40% - Accent1 4 6 8" xfId="38270" xr:uid="{00000000-0005-0000-0000-000086780000}"/>
    <cellStyle name="40% - Accent1 4 7" xfId="1101" xr:uid="{00000000-0005-0000-0000-000087780000}"/>
    <cellStyle name="40% - Accent1 4 7 2" xfId="2281" xr:uid="{00000000-0005-0000-0000-000088780000}"/>
    <cellStyle name="40% - Accent1 4 7 2 2" xfId="8355" xr:uid="{00000000-0005-0000-0000-000089780000}"/>
    <cellStyle name="40% - Accent1 4 7 2 2 2" xfId="13078" xr:uid="{00000000-0005-0000-0000-00008A780000}"/>
    <cellStyle name="40% - Accent1 4 7 2 2 2 2" xfId="26237" xr:uid="{00000000-0005-0000-0000-00008B780000}"/>
    <cellStyle name="40% - Accent1 4 7 2 2 2 2 2" xfId="63575" xr:uid="{00000000-0005-0000-0000-00008C780000}"/>
    <cellStyle name="40% - Accent1 4 7 2 2 2 3" xfId="50416" xr:uid="{00000000-0005-0000-0000-00008D780000}"/>
    <cellStyle name="40% - Accent1 4 7 2 2 3" xfId="21514" xr:uid="{00000000-0005-0000-0000-00008E780000}"/>
    <cellStyle name="40% - Accent1 4 7 2 2 3 2" xfId="58852" xr:uid="{00000000-0005-0000-0000-00008F780000}"/>
    <cellStyle name="40% - Accent1 4 7 2 2 4" xfId="34533" xr:uid="{00000000-0005-0000-0000-000090780000}"/>
    <cellStyle name="40% - Accent1 4 7 2 2 5" xfId="45693" xr:uid="{00000000-0005-0000-0000-000091780000}"/>
    <cellStyle name="40% - Accent1 4 7 2 3" xfId="10718" xr:uid="{00000000-0005-0000-0000-000092780000}"/>
    <cellStyle name="40% - Accent1 4 7 2 3 2" xfId="23877" xr:uid="{00000000-0005-0000-0000-000093780000}"/>
    <cellStyle name="40% - Accent1 4 7 2 3 2 2" xfId="61215" xr:uid="{00000000-0005-0000-0000-000094780000}"/>
    <cellStyle name="40% - Accent1 4 7 2 3 3" xfId="37245" xr:uid="{00000000-0005-0000-0000-000095780000}"/>
    <cellStyle name="40% - Accent1 4 7 2 3 4" xfId="48056" xr:uid="{00000000-0005-0000-0000-000096780000}"/>
    <cellStyle name="40% - Accent1 4 7 2 4" xfId="5995" xr:uid="{00000000-0005-0000-0000-000097780000}"/>
    <cellStyle name="40% - Accent1 4 7 2 4 2" xfId="19154" xr:uid="{00000000-0005-0000-0000-000098780000}"/>
    <cellStyle name="40% - Accent1 4 7 2 4 2 2" xfId="56492" xr:uid="{00000000-0005-0000-0000-000099780000}"/>
    <cellStyle name="40% - Accent1 4 7 2 4 3" xfId="31821" xr:uid="{00000000-0005-0000-0000-00009A780000}"/>
    <cellStyle name="40% - Accent1 4 7 2 4 4" xfId="43333" xr:uid="{00000000-0005-0000-0000-00009B780000}"/>
    <cellStyle name="40% - Accent1 4 7 2 5" xfId="15442" xr:uid="{00000000-0005-0000-0000-00009C780000}"/>
    <cellStyle name="40% - Accent1 4 7 2 5 2" xfId="52780" xr:uid="{00000000-0005-0000-0000-00009D780000}"/>
    <cellStyle name="40% - Accent1 4 7 2 6" xfId="28939" xr:uid="{00000000-0005-0000-0000-00009E780000}"/>
    <cellStyle name="40% - Accent1 4 7 2 7" xfId="39619" xr:uid="{00000000-0005-0000-0000-00009F780000}"/>
    <cellStyle name="40% - Accent1 4 7 3" xfId="3630" xr:uid="{00000000-0005-0000-0000-0000A0780000}"/>
    <cellStyle name="40% - Accent1 4 7 3 2" xfId="11898" xr:uid="{00000000-0005-0000-0000-0000A1780000}"/>
    <cellStyle name="40% - Accent1 4 7 3 2 2" xfId="25057" xr:uid="{00000000-0005-0000-0000-0000A2780000}"/>
    <cellStyle name="40% - Accent1 4 7 3 2 2 2" xfId="62395" xr:uid="{00000000-0005-0000-0000-0000A3780000}"/>
    <cellStyle name="40% - Accent1 4 7 3 2 3" xfId="49236" xr:uid="{00000000-0005-0000-0000-0000A4780000}"/>
    <cellStyle name="40% - Accent1 4 7 3 3" xfId="7175" xr:uid="{00000000-0005-0000-0000-0000A5780000}"/>
    <cellStyle name="40% - Accent1 4 7 3 3 2" xfId="20334" xr:uid="{00000000-0005-0000-0000-0000A6780000}"/>
    <cellStyle name="40% - Accent1 4 7 3 3 2 2" xfId="57672" xr:uid="{00000000-0005-0000-0000-0000A7780000}"/>
    <cellStyle name="40% - Accent1 4 7 3 3 3" xfId="44513" xr:uid="{00000000-0005-0000-0000-0000A8780000}"/>
    <cellStyle name="40% - Accent1 4 7 3 4" xfId="16791" xr:uid="{00000000-0005-0000-0000-0000A9780000}"/>
    <cellStyle name="40% - Accent1 4 7 3 4 2" xfId="54129" xr:uid="{00000000-0005-0000-0000-0000AA780000}"/>
    <cellStyle name="40% - Accent1 4 7 3 5" xfId="33184" xr:uid="{00000000-0005-0000-0000-0000AB780000}"/>
    <cellStyle name="40% - Accent1 4 7 3 6" xfId="40968" xr:uid="{00000000-0005-0000-0000-0000AC780000}"/>
    <cellStyle name="40% - Accent1 4 7 4" xfId="9538" xr:uid="{00000000-0005-0000-0000-0000AD780000}"/>
    <cellStyle name="40% - Accent1 4 7 4 2" xfId="22697" xr:uid="{00000000-0005-0000-0000-0000AE780000}"/>
    <cellStyle name="40% - Accent1 4 7 4 2 2" xfId="60035" xr:uid="{00000000-0005-0000-0000-0000AF780000}"/>
    <cellStyle name="40% - Accent1 4 7 4 3" xfId="35896" xr:uid="{00000000-0005-0000-0000-0000B0780000}"/>
    <cellStyle name="40% - Accent1 4 7 4 4" xfId="46876" xr:uid="{00000000-0005-0000-0000-0000B1780000}"/>
    <cellStyle name="40% - Accent1 4 7 5" xfId="4815" xr:uid="{00000000-0005-0000-0000-0000B2780000}"/>
    <cellStyle name="40% - Accent1 4 7 5 2" xfId="17974" xr:uid="{00000000-0005-0000-0000-0000B3780000}"/>
    <cellStyle name="40% - Accent1 4 7 5 2 2" xfId="55312" xr:uid="{00000000-0005-0000-0000-0000B4780000}"/>
    <cellStyle name="40% - Accent1 4 7 5 3" xfId="30472" xr:uid="{00000000-0005-0000-0000-0000B5780000}"/>
    <cellStyle name="40% - Accent1 4 7 5 4" xfId="42153" xr:uid="{00000000-0005-0000-0000-0000B6780000}"/>
    <cellStyle name="40% - Accent1 4 7 6" xfId="14262" xr:uid="{00000000-0005-0000-0000-0000B7780000}"/>
    <cellStyle name="40% - Accent1 4 7 6 2" xfId="51600" xr:uid="{00000000-0005-0000-0000-0000B8780000}"/>
    <cellStyle name="40% - Accent1 4 7 7" xfId="27590" xr:uid="{00000000-0005-0000-0000-0000B9780000}"/>
    <cellStyle name="40% - Accent1 4 7 8" xfId="38439" xr:uid="{00000000-0005-0000-0000-0000BA780000}"/>
    <cellStyle name="40% - Accent1 4 8" xfId="1298" xr:uid="{00000000-0005-0000-0000-0000BB780000}"/>
    <cellStyle name="40% - Accent1 4 8 2" xfId="2647" xr:uid="{00000000-0005-0000-0000-0000BC780000}"/>
    <cellStyle name="40% - Accent1 4 8 2 2" xfId="12095" xr:uid="{00000000-0005-0000-0000-0000BD780000}"/>
    <cellStyle name="40% - Accent1 4 8 2 2 2" xfId="25254" xr:uid="{00000000-0005-0000-0000-0000BE780000}"/>
    <cellStyle name="40% - Accent1 4 8 2 2 2 2" xfId="62592" xr:uid="{00000000-0005-0000-0000-0000BF780000}"/>
    <cellStyle name="40% - Accent1 4 8 2 2 3" xfId="33550" xr:uid="{00000000-0005-0000-0000-0000C0780000}"/>
    <cellStyle name="40% - Accent1 4 8 2 2 4" xfId="49433" xr:uid="{00000000-0005-0000-0000-0000C1780000}"/>
    <cellStyle name="40% - Accent1 4 8 2 3" xfId="7372" xr:uid="{00000000-0005-0000-0000-0000C2780000}"/>
    <cellStyle name="40% - Accent1 4 8 2 3 2" xfId="20531" xr:uid="{00000000-0005-0000-0000-0000C3780000}"/>
    <cellStyle name="40% - Accent1 4 8 2 3 2 2" xfId="57869" xr:uid="{00000000-0005-0000-0000-0000C4780000}"/>
    <cellStyle name="40% - Accent1 4 8 2 3 3" xfId="36262" xr:uid="{00000000-0005-0000-0000-0000C5780000}"/>
    <cellStyle name="40% - Accent1 4 8 2 3 4" xfId="44710" xr:uid="{00000000-0005-0000-0000-0000C6780000}"/>
    <cellStyle name="40% - Accent1 4 8 2 4" xfId="15808" xr:uid="{00000000-0005-0000-0000-0000C7780000}"/>
    <cellStyle name="40% - Accent1 4 8 2 4 2" xfId="30838" xr:uid="{00000000-0005-0000-0000-0000C8780000}"/>
    <cellStyle name="40% - Accent1 4 8 2 4 3" xfId="53146" xr:uid="{00000000-0005-0000-0000-0000C9780000}"/>
    <cellStyle name="40% - Accent1 4 8 2 5" xfId="27956" xr:uid="{00000000-0005-0000-0000-0000CA780000}"/>
    <cellStyle name="40% - Accent1 4 8 2 6" xfId="39985" xr:uid="{00000000-0005-0000-0000-0000CB780000}"/>
    <cellStyle name="40% - Accent1 4 8 3" xfId="9735" xr:uid="{00000000-0005-0000-0000-0000CC780000}"/>
    <cellStyle name="40% - Accent1 4 8 3 2" xfId="22894" xr:uid="{00000000-0005-0000-0000-0000CD780000}"/>
    <cellStyle name="40% - Accent1 4 8 3 2 2" xfId="60232" xr:uid="{00000000-0005-0000-0000-0000CE780000}"/>
    <cellStyle name="40% - Accent1 4 8 3 3" xfId="32201" xr:uid="{00000000-0005-0000-0000-0000CF780000}"/>
    <cellStyle name="40% - Accent1 4 8 3 4" xfId="47073" xr:uid="{00000000-0005-0000-0000-0000D0780000}"/>
    <cellStyle name="40% - Accent1 4 8 4" xfId="5012" xr:uid="{00000000-0005-0000-0000-0000D1780000}"/>
    <cellStyle name="40% - Accent1 4 8 4 2" xfId="18171" xr:uid="{00000000-0005-0000-0000-0000D2780000}"/>
    <cellStyle name="40% - Accent1 4 8 4 2 2" xfId="55509" xr:uid="{00000000-0005-0000-0000-0000D3780000}"/>
    <cellStyle name="40% - Accent1 4 8 4 3" xfId="34913" xr:uid="{00000000-0005-0000-0000-0000D4780000}"/>
    <cellStyle name="40% - Accent1 4 8 4 4" xfId="42350" xr:uid="{00000000-0005-0000-0000-0000D5780000}"/>
    <cellStyle name="40% - Accent1 4 8 5" xfId="14459" xr:uid="{00000000-0005-0000-0000-0000D6780000}"/>
    <cellStyle name="40% - Accent1 4 8 5 2" xfId="29489" xr:uid="{00000000-0005-0000-0000-0000D7780000}"/>
    <cellStyle name="40% - Accent1 4 8 5 3" xfId="51797" xr:uid="{00000000-0005-0000-0000-0000D8780000}"/>
    <cellStyle name="40% - Accent1 4 8 6" xfId="26607" xr:uid="{00000000-0005-0000-0000-0000D9780000}"/>
    <cellStyle name="40% - Accent1 4 8 7" xfId="38636" xr:uid="{00000000-0005-0000-0000-0000DA780000}"/>
    <cellStyle name="40% - Accent1 4 9" xfId="2450" xr:uid="{00000000-0005-0000-0000-0000DB780000}"/>
    <cellStyle name="40% - Accent1 4 9 2" xfId="10915" xr:uid="{00000000-0005-0000-0000-0000DC780000}"/>
    <cellStyle name="40% - Accent1 4 9 2 2" xfId="24074" xr:uid="{00000000-0005-0000-0000-0000DD780000}"/>
    <cellStyle name="40% - Accent1 4 9 2 2 2" xfId="61412" xr:uid="{00000000-0005-0000-0000-0000DE780000}"/>
    <cellStyle name="40% - Accent1 4 9 2 3" xfId="33353" xr:uid="{00000000-0005-0000-0000-0000DF780000}"/>
    <cellStyle name="40% - Accent1 4 9 2 4" xfId="48253" xr:uid="{00000000-0005-0000-0000-0000E0780000}"/>
    <cellStyle name="40% - Accent1 4 9 3" xfId="6192" xr:uid="{00000000-0005-0000-0000-0000E1780000}"/>
    <cellStyle name="40% - Accent1 4 9 3 2" xfId="19351" xr:uid="{00000000-0005-0000-0000-0000E2780000}"/>
    <cellStyle name="40% - Accent1 4 9 3 2 2" xfId="56689" xr:uid="{00000000-0005-0000-0000-0000E3780000}"/>
    <cellStyle name="40% - Accent1 4 9 3 3" xfId="36065" xr:uid="{00000000-0005-0000-0000-0000E4780000}"/>
    <cellStyle name="40% - Accent1 4 9 3 4" xfId="43530" xr:uid="{00000000-0005-0000-0000-0000E5780000}"/>
    <cellStyle name="40% - Accent1 4 9 4" xfId="15611" xr:uid="{00000000-0005-0000-0000-0000E6780000}"/>
    <cellStyle name="40% - Accent1 4 9 4 2" xfId="30641" xr:uid="{00000000-0005-0000-0000-0000E7780000}"/>
    <cellStyle name="40% - Accent1 4 9 4 3" xfId="52949" xr:uid="{00000000-0005-0000-0000-0000E8780000}"/>
    <cellStyle name="40% - Accent1 4 9 5" xfId="27759" xr:uid="{00000000-0005-0000-0000-0000E9780000}"/>
    <cellStyle name="40% - Accent1 4 9 6" xfId="39788" xr:uid="{00000000-0005-0000-0000-0000EA780000}"/>
    <cellStyle name="40% - Accent1 5" xfId="60" xr:uid="{00000000-0005-0000-0000-0000EB780000}"/>
    <cellStyle name="40% - Accent1 5 10" xfId="8499" xr:uid="{00000000-0005-0000-0000-0000EC780000}"/>
    <cellStyle name="40% - Accent1 5 10 2" xfId="21658" xr:uid="{00000000-0005-0000-0000-0000ED780000}"/>
    <cellStyle name="40% - Accent1 5 10 2 2" xfId="58996" xr:uid="{00000000-0005-0000-0000-0000EE780000}"/>
    <cellStyle name="40% - Accent1 5 10 3" xfId="29321" xr:uid="{00000000-0005-0000-0000-0000EF780000}"/>
    <cellStyle name="40% - Accent1 5 10 4" xfId="45837" xr:uid="{00000000-0005-0000-0000-0000F0780000}"/>
    <cellStyle name="40% - Accent1 5 11" xfId="3776" xr:uid="{00000000-0005-0000-0000-0000F1780000}"/>
    <cellStyle name="40% - Accent1 5 11 2" xfId="16935" xr:uid="{00000000-0005-0000-0000-0000F2780000}"/>
    <cellStyle name="40% - Accent1 5 11 2 2" xfId="54273" xr:uid="{00000000-0005-0000-0000-0000F3780000}"/>
    <cellStyle name="40% - Accent1 5 11 3" xfId="32033" xr:uid="{00000000-0005-0000-0000-0000F4780000}"/>
    <cellStyle name="40% - Accent1 5 11 4" xfId="41114" xr:uid="{00000000-0005-0000-0000-0000F5780000}"/>
    <cellStyle name="40% - Accent1 5 12" xfId="13223" xr:uid="{00000000-0005-0000-0000-0000F6780000}"/>
    <cellStyle name="40% - Accent1 5 12 2" xfId="34745" xr:uid="{00000000-0005-0000-0000-0000F7780000}"/>
    <cellStyle name="40% - Accent1 5 12 3" xfId="50561" xr:uid="{00000000-0005-0000-0000-0000F8780000}"/>
    <cellStyle name="40% - Accent1 5 13" xfId="29152" xr:uid="{00000000-0005-0000-0000-0000F9780000}"/>
    <cellStyle name="40% - Accent1 5 14" xfId="26439" xr:uid="{00000000-0005-0000-0000-0000FA780000}"/>
    <cellStyle name="40% - Accent1 5 15" xfId="37400" xr:uid="{00000000-0005-0000-0000-0000FB780000}"/>
    <cellStyle name="40% - Accent1 5 2" xfId="172" xr:uid="{00000000-0005-0000-0000-0000FC780000}"/>
    <cellStyle name="40% - Accent1 5 2 2" xfId="593" xr:uid="{00000000-0005-0000-0000-0000FD780000}"/>
    <cellStyle name="40% - Accent1 5 2 2 2" xfId="1775" xr:uid="{00000000-0005-0000-0000-0000FE780000}"/>
    <cellStyle name="40% - Accent1 5 2 2 2 2" xfId="7849" xr:uid="{00000000-0005-0000-0000-0000FF780000}"/>
    <cellStyle name="40% - Accent1 5 2 2 2 2 2" xfId="12572" xr:uid="{00000000-0005-0000-0000-000000790000}"/>
    <cellStyle name="40% - Accent1 5 2 2 2 2 2 2" xfId="25731" xr:uid="{00000000-0005-0000-0000-000001790000}"/>
    <cellStyle name="40% - Accent1 5 2 2 2 2 2 2 2" xfId="63069" xr:uid="{00000000-0005-0000-0000-000002790000}"/>
    <cellStyle name="40% - Accent1 5 2 2 2 2 2 3" xfId="49910" xr:uid="{00000000-0005-0000-0000-000003790000}"/>
    <cellStyle name="40% - Accent1 5 2 2 2 2 3" xfId="21008" xr:uid="{00000000-0005-0000-0000-000004790000}"/>
    <cellStyle name="40% - Accent1 5 2 2 2 2 3 2" xfId="58346" xr:uid="{00000000-0005-0000-0000-000005790000}"/>
    <cellStyle name="40% - Accent1 5 2 2 2 2 4" xfId="34027" xr:uid="{00000000-0005-0000-0000-000006790000}"/>
    <cellStyle name="40% - Accent1 5 2 2 2 2 5" xfId="45187" xr:uid="{00000000-0005-0000-0000-000007790000}"/>
    <cellStyle name="40% - Accent1 5 2 2 2 3" xfId="10212" xr:uid="{00000000-0005-0000-0000-000008790000}"/>
    <cellStyle name="40% - Accent1 5 2 2 2 3 2" xfId="23371" xr:uid="{00000000-0005-0000-0000-000009790000}"/>
    <cellStyle name="40% - Accent1 5 2 2 2 3 2 2" xfId="60709" xr:uid="{00000000-0005-0000-0000-00000A790000}"/>
    <cellStyle name="40% - Accent1 5 2 2 2 3 3" xfId="36739" xr:uid="{00000000-0005-0000-0000-00000B790000}"/>
    <cellStyle name="40% - Accent1 5 2 2 2 3 4" xfId="47550" xr:uid="{00000000-0005-0000-0000-00000C790000}"/>
    <cellStyle name="40% - Accent1 5 2 2 2 4" xfId="5489" xr:uid="{00000000-0005-0000-0000-00000D790000}"/>
    <cellStyle name="40% - Accent1 5 2 2 2 4 2" xfId="18648" xr:uid="{00000000-0005-0000-0000-00000E790000}"/>
    <cellStyle name="40% - Accent1 5 2 2 2 4 2 2" xfId="55986" xr:uid="{00000000-0005-0000-0000-00000F790000}"/>
    <cellStyle name="40% - Accent1 5 2 2 2 4 3" xfId="31315" xr:uid="{00000000-0005-0000-0000-000010790000}"/>
    <cellStyle name="40% - Accent1 5 2 2 2 4 4" xfId="42827" xr:uid="{00000000-0005-0000-0000-000011790000}"/>
    <cellStyle name="40% - Accent1 5 2 2 2 5" xfId="14936" xr:uid="{00000000-0005-0000-0000-000012790000}"/>
    <cellStyle name="40% - Accent1 5 2 2 2 5 2" xfId="52274" xr:uid="{00000000-0005-0000-0000-000013790000}"/>
    <cellStyle name="40% - Accent1 5 2 2 2 6" xfId="28433" xr:uid="{00000000-0005-0000-0000-000014790000}"/>
    <cellStyle name="40% - Accent1 5 2 2 2 7" xfId="39113" xr:uid="{00000000-0005-0000-0000-000015790000}"/>
    <cellStyle name="40% - Accent1 5 2 2 3" xfId="3124" xr:uid="{00000000-0005-0000-0000-000016790000}"/>
    <cellStyle name="40% - Accent1 5 2 2 3 2" xfId="11392" xr:uid="{00000000-0005-0000-0000-000017790000}"/>
    <cellStyle name="40% - Accent1 5 2 2 3 2 2" xfId="24551" xr:uid="{00000000-0005-0000-0000-000018790000}"/>
    <cellStyle name="40% - Accent1 5 2 2 3 2 2 2" xfId="61889" xr:uid="{00000000-0005-0000-0000-000019790000}"/>
    <cellStyle name="40% - Accent1 5 2 2 3 2 3" xfId="48730" xr:uid="{00000000-0005-0000-0000-00001A790000}"/>
    <cellStyle name="40% - Accent1 5 2 2 3 3" xfId="6669" xr:uid="{00000000-0005-0000-0000-00001B790000}"/>
    <cellStyle name="40% - Accent1 5 2 2 3 3 2" xfId="19828" xr:uid="{00000000-0005-0000-0000-00001C790000}"/>
    <cellStyle name="40% - Accent1 5 2 2 3 3 2 2" xfId="57166" xr:uid="{00000000-0005-0000-0000-00001D790000}"/>
    <cellStyle name="40% - Accent1 5 2 2 3 3 3" xfId="44007" xr:uid="{00000000-0005-0000-0000-00001E790000}"/>
    <cellStyle name="40% - Accent1 5 2 2 3 4" xfId="16285" xr:uid="{00000000-0005-0000-0000-00001F790000}"/>
    <cellStyle name="40% - Accent1 5 2 2 3 4 2" xfId="53623" xr:uid="{00000000-0005-0000-0000-000020790000}"/>
    <cellStyle name="40% - Accent1 5 2 2 3 5" xfId="32678" xr:uid="{00000000-0005-0000-0000-000021790000}"/>
    <cellStyle name="40% - Accent1 5 2 2 3 6" xfId="40462" xr:uid="{00000000-0005-0000-0000-000022790000}"/>
    <cellStyle name="40% - Accent1 5 2 2 4" xfId="9032" xr:uid="{00000000-0005-0000-0000-000023790000}"/>
    <cellStyle name="40% - Accent1 5 2 2 4 2" xfId="22191" xr:uid="{00000000-0005-0000-0000-000024790000}"/>
    <cellStyle name="40% - Accent1 5 2 2 4 2 2" xfId="59529" xr:uid="{00000000-0005-0000-0000-000025790000}"/>
    <cellStyle name="40% - Accent1 5 2 2 4 3" xfId="35390" xr:uid="{00000000-0005-0000-0000-000026790000}"/>
    <cellStyle name="40% - Accent1 5 2 2 4 4" xfId="46370" xr:uid="{00000000-0005-0000-0000-000027790000}"/>
    <cellStyle name="40% - Accent1 5 2 2 5" xfId="4309" xr:uid="{00000000-0005-0000-0000-000028790000}"/>
    <cellStyle name="40% - Accent1 5 2 2 5 2" xfId="17468" xr:uid="{00000000-0005-0000-0000-000029790000}"/>
    <cellStyle name="40% - Accent1 5 2 2 5 2 2" xfId="54806" xr:uid="{00000000-0005-0000-0000-00002A790000}"/>
    <cellStyle name="40% - Accent1 5 2 2 5 3" xfId="29966" xr:uid="{00000000-0005-0000-0000-00002B790000}"/>
    <cellStyle name="40% - Accent1 5 2 2 5 4" xfId="41647" xr:uid="{00000000-0005-0000-0000-00002C790000}"/>
    <cellStyle name="40% - Accent1 5 2 2 6" xfId="13756" xr:uid="{00000000-0005-0000-0000-00002D790000}"/>
    <cellStyle name="40% - Accent1 5 2 2 6 2" xfId="51094" xr:uid="{00000000-0005-0000-0000-00002E790000}"/>
    <cellStyle name="40% - Accent1 5 2 2 7" xfId="27084" xr:uid="{00000000-0005-0000-0000-00002F790000}"/>
    <cellStyle name="40% - Accent1 5 2 2 8" xfId="37933" xr:uid="{00000000-0005-0000-0000-000030790000}"/>
    <cellStyle name="40% - Accent1 5 2 3" xfId="1354" xr:uid="{00000000-0005-0000-0000-000031790000}"/>
    <cellStyle name="40% - Accent1 5 2 3 2" xfId="7428" xr:uid="{00000000-0005-0000-0000-000032790000}"/>
    <cellStyle name="40% - Accent1 5 2 3 2 2" xfId="12151" xr:uid="{00000000-0005-0000-0000-000033790000}"/>
    <cellStyle name="40% - Accent1 5 2 3 2 2 2" xfId="25310" xr:uid="{00000000-0005-0000-0000-000034790000}"/>
    <cellStyle name="40% - Accent1 5 2 3 2 2 2 2" xfId="62648" xr:uid="{00000000-0005-0000-0000-000035790000}"/>
    <cellStyle name="40% - Accent1 5 2 3 2 2 3" xfId="49489" xr:uid="{00000000-0005-0000-0000-000036790000}"/>
    <cellStyle name="40% - Accent1 5 2 3 2 3" xfId="20587" xr:uid="{00000000-0005-0000-0000-000037790000}"/>
    <cellStyle name="40% - Accent1 5 2 3 2 3 2" xfId="57925" xr:uid="{00000000-0005-0000-0000-000038790000}"/>
    <cellStyle name="40% - Accent1 5 2 3 2 4" xfId="33606" xr:uid="{00000000-0005-0000-0000-000039790000}"/>
    <cellStyle name="40% - Accent1 5 2 3 2 5" xfId="44766" xr:uid="{00000000-0005-0000-0000-00003A790000}"/>
    <cellStyle name="40% - Accent1 5 2 3 3" xfId="9791" xr:uid="{00000000-0005-0000-0000-00003B790000}"/>
    <cellStyle name="40% - Accent1 5 2 3 3 2" xfId="22950" xr:uid="{00000000-0005-0000-0000-00003C790000}"/>
    <cellStyle name="40% - Accent1 5 2 3 3 2 2" xfId="60288" xr:uid="{00000000-0005-0000-0000-00003D790000}"/>
    <cellStyle name="40% - Accent1 5 2 3 3 3" xfId="36318" xr:uid="{00000000-0005-0000-0000-00003E790000}"/>
    <cellStyle name="40% - Accent1 5 2 3 3 4" xfId="47129" xr:uid="{00000000-0005-0000-0000-00003F790000}"/>
    <cellStyle name="40% - Accent1 5 2 3 4" xfId="5068" xr:uid="{00000000-0005-0000-0000-000040790000}"/>
    <cellStyle name="40% - Accent1 5 2 3 4 2" xfId="18227" xr:uid="{00000000-0005-0000-0000-000041790000}"/>
    <cellStyle name="40% - Accent1 5 2 3 4 2 2" xfId="55565" xr:uid="{00000000-0005-0000-0000-000042790000}"/>
    <cellStyle name="40% - Accent1 5 2 3 4 3" xfId="30894" xr:uid="{00000000-0005-0000-0000-000043790000}"/>
    <cellStyle name="40% - Accent1 5 2 3 4 4" xfId="42406" xr:uid="{00000000-0005-0000-0000-000044790000}"/>
    <cellStyle name="40% - Accent1 5 2 3 5" xfId="14515" xr:uid="{00000000-0005-0000-0000-000045790000}"/>
    <cellStyle name="40% - Accent1 5 2 3 5 2" xfId="51853" xr:uid="{00000000-0005-0000-0000-000046790000}"/>
    <cellStyle name="40% - Accent1 5 2 3 6" xfId="28012" xr:uid="{00000000-0005-0000-0000-000047790000}"/>
    <cellStyle name="40% - Accent1 5 2 3 7" xfId="38692" xr:uid="{00000000-0005-0000-0000-000048790000}"/>
    <cellStyle name="40% - Accent1 5 2 4" xfId="2703" xr:uid="{00000000-0005-0000-0000-000049790000}"/>
    <cellStyle name="40% - Accent1 5 2 4 2" xfId="10971" xr:uid="{00000000-0005-0000-0000-00004A790000}"/>
    <cellStyle name="40% - Accent1 5 2 4 2 2" xfId="24130" xr:uid="{00000000-0005-0000-0000-00004B790000}"/>
    <cellStyle name="40% - Accent1 5 2 4 2 2 2" xfId="61468" xr:uid="{00000000-0005-0000-0000-00004C790000}"/>
    <cellStyle name="40% - Accent1 5 2 4 2 3" xfId="48309" xr:uid="{00000000-0005-0000-0000-00004D790000}"/>
    <cellStyle name="40% - Accent1 5 2 4 3" xfId="6248" xr:uid="{00000000-0005-0000-0000-00004E790000}"/>
    <cellStyle name="40% - Accent1 5 2 4 3 2" xfId="19407" xr:uid="{00000000-0005-0000-0000-00004F790000}"/>
    <cellStyle name="40% - Accent1 5 2 4 3 2 2" xfId="56745" xr:uid="{00000000-0005-0000-0000-000050790000}"/>
    <cellStyle name="40% - Accent1 5 2 4 3 3" xfId="43586" xr:uid="{00000000-0005-0000-0000-000051790000}"/>
    <cellStyle name="40% - Accent1 5 2 4 4" xfId="15864" xr:uid="{00000000-0005-0000-0000-000052790000}"/>
    <cellStyle name="40% - Accent1 5 2 4 4 2" xfId="53202" xr:uid="{00000000-0005-0000-0000-000053790000}"/>
    <cellStyle name="40% - Accent1 5 2 4 5" xfId="32257" xr:uid="{00000000-0005-0000-0000-000054790000}"/>
    <cellStyle name="40% - Accent1 5 2 4 6" xfId="40041" xr:uid="{00000000-0005-0000-0000-000055790000}"/>
    <cellStyle name="40% - Accent1 5 2 5" xfId="8611" xr:uid="{00000000-0005-0000-0000-000056790000}"/>
    <cellStyle name="40% - Accent1 5 2 5 2" xfId="21770" xr:uid="{00000000-0005-0000-0000-000057790000}"/>
    <cellStyle name="40% - Accent1 5 2 5 2 2" xfId="59108" xr:uid="{00000000-0005-0000-0000-000058790000}"/>
    <cellStyle name="40% - Accent1 5 2 5 3" xfId="34969" xr:uid="{00000000-0005-0000-0000-000059790000}"/>
    <cellStyle name="40% - Accent1 5 2 5 4" xfId="45949" xr:uid="{00000000-0005-0000-0000-00005A790000}"/>
    <cellStyle name="40% - Accent1 5 2 6" xfId="3888" xr:uid="{00000000-0005-0000-0000-00005B790000}"/>
    <cellStyle name="40% - Accent1 5 2 6 2" xfId="17047" xr:uid="{00000000-0005-0000-0000-00005C790000}"/>
    <cellStyle name="40% - Accent1 5 2 6 2 2" xfId="54385" xr:uid="{00000000-0005-0000-0000-00005D790000}"/>
    <cellStyle name="40% - Accent1 5 2 6 3" xfId="29545" xr:uid="{00000000-0005-0000-0000-00005E790000}"/>
    <cellStyle name="40% - Accent1 5 2 6 4" xfId="41226" xr:uid="{00000000-0005-0000-0000-00005F790000}"/>
    <cellStyle name="40% - Accent1 5 2 7" xfId="13335" xr:uid="{00000000-0005-0000-0000-000060790000}"/>
    <cellStyle name="40% - Accent1 5 2 7 2" xfId="50673" xr:uid="{00000000-0005-0000-0000-000061790000}"/>
    <cellStyle name="40% - Accent1 5 2 8" xfId="26663" xr:uid="{00000000-0005-0000-0000-000062790000}"/>
    <cellStyle name="40% - Accent1 5 2 9" xfId="37512" xr:uid="{00000000-0005-0000-0000-000063790000}"/>
    <cellStyle name="40% - Accent1 5 3" xfId="481" xr:uid="{00000000-0005-0000-0000-000064790000}"/>
    <cellStyle name="40% - Accent1 5 3 2" xfId="1663" xr:uid="{00000000-0005-0000-0000-000065790000}"/>
    <cellStyle name="40% - Accent1 5 3 2 2" xfId="7737" xr:uid="{00000000-0005-0000-0000-000066790000}"/>
    <cellStyle name="40% - Accent1 5 3 2 2 2" xfId="12460" xr:uid="{00000000-0005-0000-0000-000067790000}"/>
    <cellStyle name="40% - Accent1 5 3 2 2 2 2" xfId="25619" xr:uid="{00000000-0005-0000-0000-000068790000}"/>
    <cellStyle name="40% - Accent1 5 3 2 2 2 2 2" xfId="62957" xr:uid="{00000000-0005-0000-0000-000069790000}"/>
    <cellStyle name="40% - Accent1 5 3 2 2 2 3" xfId="49798" xr:uid="{00000000-0005-0000-0000-00006A790000}"/>
    <cellStyle name="40% - Accent1 5 3 2 2 3" xfId="20896" xr:uid="{00000000-0005-0000-0000-00006B790000}"/>
    <cellStyle name="40% - Accent1 5 3 2 2 3 2" xfId="58234" xr:uid="{00000000-0005-0000-0000-00006C790000}"/>
    <cellStyle name="40% - Accent1 5 3 2 2 4" xfId="33915" xr:uid="{00000000-0005-0000-0000-00006D790000}"/>
    <cellStyle name="40% - Accent1 5 3 2 2 5" xfId="45075" xr:uid="{00000000-0005-0000-0000-00006E790000}"/>
    <cellStyle name="40% - Accent1 5 3 2 3" xfId="10100" xr:uid="{00000000-0005-0000-0000-00006F790000}"/>
    <cellStyle name="40% - Accent1 5 3 2 3 2" xfId="23259" xr:uid="{00000000-0005-0000-0000-000070790000}"/>
    <cellStyle name="40% - Accent1 5 3 2 3 2 2" xfId="60597" xr:uid="{00000000-0005-0000-0000-000071790000}"/>
    <cellStyle name="40% - Accent1 5 3 2 3 3" xfId="36627" xr:uid="{00000000-0005-0000-0000-000072790000}"/>
    <cellStyle name="40% - Accent1 5 3 2 3 4" xfId="47438" xr:uid="{00000000-0005-0000-0000-000073790000}"/>
    <cellStyle name="40% - Accent1 5 3 2 4" xfId="5377" xr:uid="{00000000-0005-0000-0000-000074790000}"/>
    <cellStyle name="40% - Accent1 5 3 2 4 2" xfId="18536" xr:uid="{00000000-0005-0000-0000-000075790000}"/>
    <cellStyle name="40% - Accent1 5 3 2 4 2 2" xfId="55874" xr:uid="{00000000-0005-0000-0000-000076790000}"/>
    <cellStyle name="40% - Accent1 5 3 2 4 3" xfId="31203" xr:uid="{00000000-0005-0000-0000-000077790000}"/>
    <cellStyle name="40% - Accent1 5 3 2 4 4" xfId="42715" xr:uid="{00000000-0005-0000-0000-000078790000}"/>
    <cellStyle name="40% - Accent1 5 3 2 5" xfId="14824" xr:uid="{00000000-0005-0000-0000-000079790000}"/>
    <cellStyle name="40% - Accent1 5 3 2 5 2" xfId="52162" xr:uid="{00000000-0005-0000-0000-00007A790000}"/>
    <cellStyle name="40% - Accent1 5 3 2 6" xfId="28321" xr:uid="{00000000-0005-0000-0000-00007B790000}"/>
    <cellStyle name="40% - Accent1 5 3 2 7" xfId="39001" xr:uid="{00000000-0005-0000-0000-00007C790000}"/>
    <cellStyle name="40% - Accent1 5 3 3" xfId="3012" xr:uid="{00000000-0005-0000-0000-00007D790000}"/>
    <cellStyle name="40% - Accent1 5 3 3 2" xfId="11280" xr:uid="{00000000-0005-0000-0000-00007E790000}"/>
    <cellStyle name="40% - Accent1 5 3 3 2 2" xfId="24439" xr:uid="{00000000-0005-0000-0000-00007F790000}"/>
    <cellStyle name="40% - Accent1 5 3 3 2 2 2" xfId="61777" xr:uid="{00000000-0005-0000-0000-000080790000}"/>
    <cellStyle name="40% - Accent1 5 3 3 2 3" xfId="48618" xr:uid="{00000000-0005-0000-0000-000081790000}"/>
    <cellStyle name="40% - Accent1 5 3 3 3" xfId="6557" xr:uid="{00000000-0005-0000-0000-000082790000}"/>
    <cellStyle name="40% - Accent1 5 3 3 3 2" xfId="19716" xr:uid="{00000000-0005-0000-0000-000083790000}"/>
    <cellStyle name="40% - Accent1 5 3 3 3 2 2" xfId="57054" xr:uid="{00000000-0005-0000-0000-000084790000}"/>
    <cellStyle name="40% - Accent1 5 3 3 3 3" xfId="43895" xr:uid="{00000000-0005-0000-0000-000085790000}"/>
    <cellStyle name="40% - Accent1 5 3 3 4" xfId="16173" xr:uid="{00000000-0005-0000-0000-000086790000}"/>
    <cellStyle name="40% - Accent1 5 3 3 4 2" xfId="53511" xr:uid="{00000000-0005-0000-0000-000087790000}"/>
    <cellStyle name="40% - Accent1 5 3 3 5" xfId="32566" xr:uid="{00000000-0005-0000-0000-000088790000}"/>
    <cellStyle name="40% - Accent1 5 3 3 6" xfId="40350" xr:uid="{00000000-0005-0000-0000-000089790000}"/>
    <cellStyle name="40% - Accent1 5 3 4" xfId="8920" xr:uid="{00000000-0005-0000-0000-00008A790000}"/>
    <cellStyle name="40% - Accent1 5 3 4 2" xfId="22079" xr:uid="{00000000-0005-0000-0000-00008B790000}"/>
    <cellStyle name="40% - Accent1 5 3 4 2 2" xfId="59417" xr:uid="{00000000-0005-0000-0000-00008C790000}"/>
    <cellStyle name="40% - Accent1 5 3 4 3" xfId="35278" xr:uid="{00000000-0005-0000-0000-00008D790000}"/>
    <cellStyle name="40% - Accent1 5 3 4 4" xfId="46258" xr:uid="{00000000-0005-0000-0000-00008E790000}"/>
    <cellStyle name="40% - Accent1 5 3 5" xfId="4197" xr:uid="{00000000-0005-0000-0000-00008F790000}"/>
    <cellStyle name="40% - Accent1 5 3 5 2" xfId="17356" xr:uid="{00000000-0005-0000-0000-000090790000}"/>
    <cellStyle name="40% - Accent1 5 3 5 2 2" xfId="54694" xr:uid="{00000000-0005-0000-0000-000091790000}"/>
    <cellStyle name="40% - Accent1 5 3 5 3" xfId="29854" xr:uid="{00000000-0005-0000-0000-000092790000}"/>
    <cellStyle name="40% - Accent1 5 3 5 4" xfId="41535" xr:uid="{00000000-0005-0000-0000-000093790000}"/>
    <cellStyle name="40% - Accent1 5 3 6" xfId="13644" xr:uid="{00000000-0005-0000-0000-000094790000}"/>
    <cellStyle name="40% - Accent1 5 3 6 2" xfId="50982" xr:uid="{00000000-0005-0000-0000-000095790000}"/>
    <cellStyle name="40% - Accent1 5 3 7" xfId="26972" xr:uid="{00000000-0005-0000-0000-000096790000}"/>
    <cellStyle name="40% - Accent1 5 3 8" xfId="37821" xr:uid="{00000000-0005-0000-0000-000097790000}"/>
    <cellStyle name="40% - Accent1 5 4" xfId="369" xr:uid="{00000000-0005-0000-0000-000098790000}"/>
    <cellStyle name="40% - Accent1 5 4 2" xfId="1551" xr:uid="{00000000-0005-0000-0000-000099790000}"/>
    <cellStyle name="40% - Accent1 5 4 2 2" xfId="7625" xr:uid="{00000000-0005-0000-0000-00009A790000}"/>
    <cellStyle name="40% - Accent1 5 4 2 2 2" xfId="12348" xr:uid="{00000000-0005-0000-0000-00009B790000}"/>
    <cellStyle name="40% - Accent1 5 4 2 2 2 2" xfId="25507" xr:uid="{00000000-0005-0000-0000-00009C790000}"/>
    <cellStyle name="40% - Accent1 5 4 2 2 2 2 2" xfId="62845" xr:uid="{00000000-0005-0000-0000-00009D790000}"/>
    <cellStyle name="40% - Accent1 5 4 2 2 2 3" xfId="49686" xr:uid="{00000000-0005-0000-0000-00009E790000}"/>
    <cellStyle name="40% - Accent1 5 4 2 2 3" xfId="20784" xr:uid="{00000000-0005-0000-0000-00009F790000}"/>
    <cellStyle name="40% - Accent1 5 4 2 2 3 2" xfId="58122" xr:uid="{00000000-0005-0000-0000-0000A0790000}"/>
    <cellStyle name="40% - Accent1 5 4 2 2 4" xfId="33803" xr:uid="{00000000-0005-0000-0000-0000A1790000}"/>
    <cellStyle name="40% - Accent1 5 4 2 2 5" xfId="44963" xr:uid="{00000000-0005-0000-0000-0000A2790000}"/>
    <cellStyle name="40% - Accent1 5 4 2 3" xfId="9988" xr:uid="{00000000-0005-0000-0000-0000A3790000}"/>
    <cellStyle name="40% - Accent1 5 4 2 3 2" xfId="23147" xr:uid="{00000000-0005-0000-0000-0000A4790000}"/>
    <cellStyle name="40% - Accent1 5 4 2 3 2 2" xfId="60485" xr:uid="{00000000-0005-0000-0000-0000A5790000}"/>
    <cellStyle name="40% - Accent1 5 4 2 3 3" xfId="36515" xr:uid="{00000000-0005-0000-0000-0000A6790000}"/>
    <cellStyle name="40% - Accent1 5 4 2 3 4" xfId="47326" xr:uid="{00000000-0005-0000-0000-0000A7790000}"/>
    <cellStyle name="40% - Accent1 5 4 2 4" xfId="5265" xr:uid="{00000000-0005-0000-0000-0000A8790000}"/>
    <cellStyle name="40% - Accent1 5 4 2 4 2" xfId="18424" xr:uid="{00000000-0005-0000-0000-0000A9790000}"/>
    <cellStyle name="40% - Accent1 5 4 2 4 2 2" xfId="55762" xr:uid="{00000000-0005-0000-0000-0000AA790000}"/>
    <cellStyle name="40% - Accent1 5 4 2 4 3" xfId="31091" xr:uid="{00000000-0005-0000-0000-0000AB790000}"/>
    <cellStyle name="40% - Accent1 5 4 2 4 4" xfId="42603" xr:uid="{00000000-0005-0000-0000-0000AC790000}"/>
    <cellStyle name="40% - Accent1 5 4 2 5" xfId="14712" xr:uid="{00000000-0005-0000-0000-0000AD790000}"/>
    <cellStyle name="40% - Accent1 5 4 2 5 2" xfId="52050" xr:uid="{00000000-0005-0000-0000-0000AE790000}"/>
    <cellStyle name="40% - Accent1 5 4 2 6" xfId="28209" xr:uid="{00000000-0005-0000-0000-0000AF790000}"/>
    <cellStyle name="40% - Accent1 5 4 2 7" xfId="38889" xr:uid="{00000000-0005-0000-0000-0000B0790000}"/>
    <cellStyle name="40% - Accent1 5 4 3" xfId="2900" xr:uid="{00000000-0005-0000-0000-0000B1790000}"/>
    <cellStyle name="40% - Accent1 5 4 3 2" xfId="11168" xr:uid="{00000000-0005-0000-0000-0000B2790000}"/>
    <cellStyle name="40% - Accent1 5 4 3 2 2" xfId="24327" xr:uid="{00000000-0005-0000-0000-0000B3790000}"/>
    <cellStyle name="40% - Accent1 5 4 3 2 2 2" xfId="61665" xr:uid="{00000000-0005-0000-0000-0000B4790000}"/>
    <cellStyle name="40% - Accent1 5 4 3 2 3" xfId="48506" xr:uid="{00000000-0005-0000-0000-0000B5790000}"/>
    <cellStyle name="40% - Accent1 5 4 3 3" xfId="6445" xr:uid="{00000000-0005-0000-0000-0000B6790000}"/>
    <cellStyle name="40% - Accent1 5 4 3 3 2" xfId="19604" xr:uid="{00000000-0005-0000-0000-0000B7790000}"/>
    <cellStyle name="40% - Accent1 5 4 3 3 2 2" xfId="56942" xr:uid="{00000000-0005-0000-0000-0000B8790000}"/>
    <cellStyle name="40% - Accent1 5 4 3 3 3" xfId="43783" xr:uid="{00000000-0005-0000-0000-0000B9790000}"/>
    <cellStyle name="40% - Accent1 5 4 3 4" xfId="16061" xr:uid="{00000000-0005-0000-0000-0000BA790000}"/>
    <cellStyle name="40% - Accent1 5 4 3 4 2" xfId="53399" xr:uid="{00000000-0005-0000-0000-0000BB790000}"/>
    <cellStyle name="40% - Accent1 5 4 3 5" xfId="32454" xr:uid="{00000000-0005-0000-0000-0000BC790000}"/>
    <cellStyle name="40% - Accent1 5 4 3 6" xfId="40238" xr:uid="{00000000-0005-0000-0000-0000BD790000}"/>
    <cellStyle name="40% - Accent1 5 4 4" xfId="8808" xr:uid="{00000000-0005-0000-0000-0000BE790000}"/>
    <cellStyle name="40% - Accent1 5 4 4 2" xfId="21967" xr:uid="{00000000-0005-0000-0000-0000BF790000}"/>
    <cellStyle name="40% - Accent1 5 4 4 2 2" xfId="59305" xr:uid="{00000000-0005-0000-0000-0000C0790000}"/>
    <cellStyle name="40% - Accent1 5 4 4 3" xfId="35166" xr:uid="{00000000-0005-0000-0000-0000C1790000}"/>
    <cellStyle name="40% - Accent1 5 4 4 4" xfId="46146" xr:uid="{00000000-0005-0000-0000-0000C2790000}"/>
    <cellStyle name="40% - Accent1 5 4 5" xfId="4085" xr:uid="{00000000-0005-0000-0000-0000C3790000}"/>
    <cellStyle name="40% - Accent1 5 4 5 2" xfId="17244" xr:uid="{00000000-0005-0000-0000-0000C4790000}"/>
    <cellStyle name="40% - Accent1 5 4 5 2 2" xfId="54582" xr:uid="{00000000-0005-0000-0000-0000C5790000}"/>
    <cellStyle name="40% - Accent1 5 4 5 3" xfId="29742" xr:uid="{00000000-0005-0000-0000-0000C6790000}"/>
    <cellStyle name="40% - Accent1 5 4 5 4" xfId="41423" xr:uid="{00000000-0005-0000-0000-0000C7790000}"/>
    <cellStyle name="40% - Accent1 5 4 6" xfId="13532" xr:uid="{00000000-0005-0000-0000-0000C8790000}"/>
    <cellStyle name="40% - Accent1 5 4 6 2" xfId="50870" xr:uid="{00000000-0005-0000-0000-0000C9790000}"/>
    <cellStyle name="40% - Accent1 5 4 7" xfId="26860" xr:uid="{00000000-0005-0000-0000-0000CA790000}"/>
    <cellStyle name="40% - Accent1 5 4 8" xfId="37709" xr:uid="{00000000-0005-0000-0000-0000CB790000}"/>
    <cellStyle name="40% - Accent1 5 5" xfId="790" xr:uid="{00000000-0005-0000-0000-0000CC790000}"/>
    <cellStyle name="40% - Accent1 5 5 2" xfId="1972" xr:uid="{00000000-0005-0000-0000-0000CD790000}"/>
    <cellStyle name="40% - Accent1 5 5 2 2" xfId="8046" xr:uid="{00000000-0005-0000-0000-0000CE790000}"/>
    <cellStyle name="40% - Accent1 5 5 2 2 2" xfId="12769" xr:uid="{00000000-0005-0000-0000-0000CF790000}"/>
    <cellStyle name="40% - Accent1 5 5 2 2 2 2" xfId="25928" xr:uid="{00000000-0005-0000-0000-0000D0790000}"/>
    <cellStyle name="40% - Accent1 5 5 2 2 2 2 2" xfId="63266" xr:uid="{00000000-0005-0000-0000-0000D1790000}"/>
    <cellStyle name="40% - Accent1 5 5 2 2 2 3" xfId="50107" xr:uid="{00000000-0005-0000-0000-0000D2790000}"/>
    <cellStyle name="40% - Accent1 5 5 2 2 3" xfId="21205" xr:uid="{00000000-0005-0000-0000-0000D3790000}"/>
    <cellStyle name="40% - Accent1 5 5 2 2 3 2" xfId="58543" xr:uid="{00000000-0005-0000-0000-0000D4790000}"/>
    <cellStyle name="40% - Accent1 5 5 2 2 4" xfId="34224" xr:uid="{00000000-0005-0000-0000-0000D5790000}"/>
    <cellStyle name="40% - Accent1 5 5 2 2 5" xfId="45384" xr:uid="{00000000-0005-0000-0000-0000D6790000}"/>
    <cellStyle name="40% - Accent1 5 5 2 3" xfId="10409" xr:uid="{00000000-0005-0000-0000-0000D7790000}"/>
    <cellStyle name="40% - Accent1 5 5 2 3 2" xfId="23568" xr:uid="{00000000-0005-0000-0000-0000D8790000}"/>
    <cellStyle name="40% - Accent1 5 5 2 3 2 2" xfId="60906" xr:uid="{00000000-0005-0000-0000-0000D9790000}"/>
    <cellStyle name="40% - Accent1 5 5 2 3 3" xfId="36936" xr:uid="{00000000-0005-0000-0000-0000DA790000}"/>
    <cellStyle name="40% - Accent1 5 5 2 3 4" xfId="47747" xr:uid="{00000000-0005-0000-0000-0000DB790000}"/>
    <cellStyle name="40% - Accent1 5 5 2 4" xfId="5686" xr:uid="{00000000-0005-0000-0000-0000DC790000}"/>
    <cellStyle name="40% - Accent1 5 5 2 4 2" xfId="18845" xr:uid="{00000000-0005-0000-0000-0000DD790000}"/>
    <cellStyle name="40% - Accent1 5 5 2 4 2 2" xfId="56183" xr:uid="{00000000-0005-0000-0000-0000DE790000}"/>
    <cellStyle name="40% - Accent1 5 5 2 4 3" xfId="31512" xr:uid="{00000000-0005-0000-0000-0000DF790000}"/>
    <cellStyle name="40% - Accent1 5 5 2 4 4" xfId="43024" xr:uid="{00000000-0005-0000-0000-0000E0790000}"/>
    <cellStyle name="40% - Accent1 5 5 2 5" xfId="15133" xr:uid="{00000000-0005-0000-0000-0000E1790000}"/>
    <cellStyle name="40% - Accent1 5 5 2 5 2" xfId="52471" xr:uid="{00000000-0005-0000-0000-0000E2790000}"/>
    <cellStyle name="40% - Accent1 5 5 2 6" xfId="28630" xr:uid="{00000000-0005-0000-0000-0000E3790000}"/>
    <cellStyle name="40% - Accent1 5 5 2 7" xfId="39310" xr:uid="{00000000-0005-0000-0000-0000E4790000}"/>
    <cellStyle name="40% - Accent1 5 5 3" xfId="3321" xr:uid="{00000000-0005-0000-0000-0000E5790000}"/>
    <cellStyle name="40% - Accent1 5 5 3 2" xfId="11589" xr:uid="{00000000-0005-0000-0000-0000E6790000}"/>
    <cellStyle name="40% - Accent1 5 5 3 2 2" xfId="24748" xr:uid="{00000000-0005-0000-0000-0000E7790000}"/>
    <cellStyle name="40% - Accent1 5 5 3 2 2 2" xfId="62086" xr:uid="{00000000-0005-0000-0000-0000E8790000}"/>
    <cellStyle name="40% - Accent1 5 5 3 2 3" xfId="48927" xr:uid="{00000000-0005-0000-0000-0000E9790000}"/>
    <cellStyle name="40% - Accent1 5 5 3 3" xfId="6866" xr:uid="{00000000-0005-0000-0000-0000EA790000}"/>
    <cellStyle name="40% - Accent1 5 5 3 3 2" xfId="20025" xr:uid="{00000000-0005-0000-0000-0000EB790000}"/>
    <cellStyle name="40% - Accent1 5 5 3 3 2 2" xfId="57363" xr:uid="{00000000-0005-0000-0000-0000EC790000}"/>
    <cellStyle name="40% - Accent1 5 5 3 3 3" xfId="44204" xr:uid="{00000000-0005-0000-0000-0000ED790000}"/>
    <cellStyle name="40% - Accent1 5 5 3 4" xfId="16482" xr:uid="{00000000-0005-0000-0000-0000EE790000}"/>
    <cellStyle name="40% - Accent1 5 5 3 4 2" xfId="53820" xr:uid="{00000000-0005-0000-0000-0000EF790000}"/>
    <cellStyle name="40% - Accent1 5 5 3 5" xfId="32875" xr:uid="{00000000-0005-0000-0000-0000F0790000}"/>
    <cellStyle name="40% - Accent1 5 5 3 6" xfId="40659" xr:uid="{00000000-0005-0000-0000-0000F1790000}"/>
    <cellStyle name="40% - Accent1 5 5 4" xfId="9229" xr:uid="{00000000-0005-0000-0000-0000F2790000}"/>
    <cellStyle name="40% - Accent1 5 5 4 2" xfId="22388" xr:uid="{00000000-0005-0000-0000-0000F3790000}"/>
    <cellStyle name="40% - Accent1 5 5 4 2 2" xfId="59726" xr:uid="{00000000-0005-0000-0000-0000F4790000}"/>
    <cellStyle name="40% - Accent1 5 5 4 3" xfId="35587" xr:uid="{00000000-0005-0000-0000-0000F5790000}"/>
    <cellStyle name="40% - Accent1 5 5 4 4" xfId="46567" xr:uid="{00000000-0005-0000-0000-0000F6790000}"/>
    <cellStyle name="40% - Accent1 5 5 5" xfId="4506" xr:uid="{00000000-0005-0000-0000-0000F7790000}"/>
    <cellStyle name="40% - Accent1 5 5 5 2" xfId="17665" xr:uid="{00000000-0005-0000-0000-0000F8790000}"/>
    <cellStyle name="40% - Accent1 5 5 5 2 2" xfId="55003" xr:uid="{00000000-0005-0000-0000-0000F9790000}"/>
    <cellStyle name="40% - Accent1 5 5 5 3" xfId="30163" xr:uid="{00000000-0005-0000-0000-0000FA790000}"/>
    <cellStyle name="40% - Accent1 5 5 5 4" xfId="41844" xr:uid="{00000000-0005-0000-0000-0000FB790000}"/>
    <cellStyle name="40% - Accent1 5 5 6" xfId="13953" xr:uid="{00000000-0005-0000-0000-0000FC790000}"/>
    <cellStyle name="40% - Accent1 5 5 6 2" xfId="51291" xr:uid="{00000000-0005-0000-0000-0000FD790000}"/>
    <cellStyle name="40% - Accent1 5 5 7" xfId="27281" xr:uid="{00000000-0005-0000-0000-0000FE790000}"/>
    <cellStyle name="40% - Accent1 5 5 8" xfId="38130" xr:uid="{00000000-0005-0000-0000-0000FF790000}"/>
    <cellStyle name="40% - Accent1 5 6" xfId="959" xr:uid="{00000000-0005-0000-0000-0000007A0000}"/>
    <cellStyle name="40% - Accent1 5 6 2" xfId="2141" xr:uid="{00000000-0005-0000-0000-0000017A0000}"/>
    <cellStyle name="40% - Accent1 5 6 2 2" xfId="8215" xr:uid="{00000000-0005-0000-0000-0000027A0000}"/>
    <cellStyle name="40% - Accent1 5 6 2 2 2" xfId="12938" xr:uid="{00000000-0005-0000-0000-0000037A0000}"/>
    <cellStyle name="40% - Accent1 5 6 2 2 2 2" xfId="26097" xr:uid="{00000000-0005-0000-0000-0000047A0000}"/>
    <cellStyle name="40% - Accent1 5 6 2 2 2 2 2" xfId="63435" xr:uid="{00000000-0005-0000-0000-0000057A0000}"/>
    <cellStyle name="40% - Accent1 5 6 2 2 2 3" xfId="50276" xr:uid="{00000000-0005-0000-0000-0000067A0000}"/>
    <cellStyle name="40% - Accent1 5 6 2 2 3" xfId="21374" xr:uid="{00000000-0005-0000-0000-0000077A0000}"/>
    <cellStyle name="40% - Accent1 5 6 2 2 3 2" xfId="58712" xr:uid="{00000000-0005-0000-0000-0000087A0000}"/>
    <cellStyle name="40% - Accent1 5 6 2 2 4" xfId="34393" xr:uid="{00000000-0005-0000-0000-0000097A0000}"/>
    <cellStyle name="40% - Accent1 5 6 2 2 5" xfId="45553" xr:uid="{00000000-0005-0000-0000-00000A7A0000}"/>
    <cellStyle name="40% - Accent1 5 6 2 3" xfId="10578" xr:uid="{00000000-0005-0000-0000-00000B7A0000}"/>
    <cellStyle name="40% - Accent1 5 6 2 3 2" xfId="23737" xr:uid="{00000000-0005-0000-0000-00000C7A0000}"/>
    <cellStyle name="40% - Accent1 5 6 2 3 2 2" xfId="61075" xr:uid="{00000000-0005-0000-0000-00000D7A0000}"/>
    <cellStyle name="40% - Accent1 5 6 2 3 3" xfId="37105" xr:uid="{00000000-0005-0000-0000-00000E7A0000}"/>
    <cellStyle name="40% - Accent1 5 6 2 3 4" xfId="47916" xr:uid="{00000000-0005-0000-0000-00000F7A0000}"/>
    <cellStyle name="40% - Accent1 5 6 2 4" xfId="5855" xr:uid="{00000000-0005-0000-0000-0000107A0000}"/>
    <cellStyle name="40% - Accent1 5 6 2 4 2" xfId="19014" xr:uid="{00000000-0005-0000-0000-0000117A0000}"/>
    <cellStyle name="40% - Accent1 5 6 2 4 2 2" xfId="56352" xr:uid="{00000000-0005-0000-0000-0000127A0000}"/>
    <cellStyle name="40% - Accent1 5 6 2 4 3" xfId="31681" xr:uid="{00000000-0005-0000-0000-0000137A0000}"/>
    <cellStyle name="40% - Accent1 5 6 2 4 4" xfId="43193" xr:uid="{00000000-0005-0000-0000-0000147A0000}"/>
    <cellStyle name="40% - Accent1 5 6 2 5" xfId="15302" xr:uid="{00000000-0005-0000-0000-0000157A0000}"/>
    <cellStyle name="40% - Accent1 5 6 2 5 2" xfId="52640" xr:uid="{00000000-0005-0000-0000-0000167A0000}"/>
    <cellStyle name="40% - Accent1 5 6 2 6" xfId="28799" xr:uid="{00000000-0005-0000-0000-0000177A0000}"/>
    <cellStyle name="40% - Accent1 5 6 2 7" xfId="39479" xr:uid="{00000000-0005-0000-0000-0000187A0000}"/>
    <cellStyle name="40% - Accent1 5 6 3" xfId="3490" xr:uid="{00000000-0005-0000-0000-0000197A0000}"/>
    <cellStyle name="40% - Accent1 5 6 3 2" xfId="11758" xr:uid="{00000000-0005-0000-0000-00001A7A0000}"/>
    <cellStyle name="40% - Accent1 5 6 3 2 2" xfId="24917" xr:uid="{00000000-0005-0000-0000-00001B7A0000}"/>
    <cellStyle name="40% - Accent1 5 6 3 2 2 2" xfId="62255" xr:uid="{00000000-0005-0000-0000-00001C7A0000}"/>
    <cellStyle name="40% - Accent1 5 6 3 2 3" xfId="49096" xr:uid="{00000000-0005-0000-0000-00001D7A0000}"/>
    <cellStyle name="40% - Accent1 5 6 3 3" xfId="7035" xr:uid="{00000000-0005-0000-0000-00001E7A0000}"/>
    <cellStyle name="40% - Accent1 5 6 3 3 2" xfId="20194" xr:uid="{00000000-0005-0000-0000-00001F7A0000}"/>
    <cellStyle name="40% - Accent1 5 6 3 3 2 2" xfId="57532" xr:uid="{00000000-0005-0000-0000-0000207A0000}"/>
    <cellStyle name="40% - Accent1 5 6 3 3 3" xfId="44373" xr:uid="{00000000-0005-0000-0000-0000217A0000}"/>
    <cellStyle name="40% - Accent1 5 6 3 4" xfId="16651" xr:uid="{00000000-0005-0000-0000-0000227A0000}"/>
    <cellStyle name="40% - Accent1 5 6 3 4 2" xfId="53989" xr:uid="{00000000-0005-0000-0000-0000237A0000}"/>
    <cellStyle name="40% - Accent1 5 6 3 5" xfId="33044" xr:uid="{00000000-0005-0000-0000-0000247A0000}"/>
    <cellStyle name="40% - Accent1 5 6 3 6" xfId="40828" xr:uid="{00000000-0005-0000-0000-0000257A0000}"/>
    <cellStyle name="40% - Accent1 5 6 4" xfId="9398" xr:uid="{00000000-0005-0000-0000-0000267A0000}"/>
    <cellStyle name="40% - Accent1 5 6 4 2" xfId="22557" xr:uid="{00000000-0005-0000-0000-0000277A0000}"/>
    <cellStyle name="40% - Accent1 5 6 4 2 2" xfId="59895" xr:uid="{00000000-0005-0000-0000-0000287A0000}"/>
    <cellStyle name="40% - Accent1 5 6 4 3" xfId="35756" xr:uid="{00000000-0005-0000-0000-0000297A0000}"/>
    <cellStyle name="40% - Accent1 5 6 4 4" xfId="46736" xr:uid="{00000000-0005-0000-0000-00002A7A0000}"/>
    <cellStyle name="40% - Accent1 5 6 5" xfId="4675" xr:uid="{00000000-0005-0000-0000-00002B7A0000}"/>
    <cellStyle name="40% - Accent1 5 6 5 2" xfId="17834" xr:uid="{00000000-0005-0000-0000-00002C7A0000}"/>
    <cellStyle name="40% - Accent1 5 6 5 2 2" xfId="55172" xr:uid="{00000000-0005-0000-0000-00002D7A0000}"/>
    <cellStyle name="40% - Accent1 5 6 5 3" xfId="30332" xr:uid="{00000000-0005-0000-0000-00002E7A0000}"/>
    <cellStyle name="40% - Accent1 5 6 5 4" xfId="42013" xr:uid="{00000000-0005-0000-0000-00002F7A0000}"/>
    <cellStyle name="40% - Accent1 5 6 6" xfId="14122" xr:uid="{00000000-0005-0000-0000-0000307A0000}"/>
    <cellStyle name="40% - Accent1 5 6 6 2" xfId="51460" xr:uid="{00000000-0005-0000-0000-0000317A0000}"/>
    <cellStyle name="40% - Accent1 5 6 7" xfId="27450" xr:uid="{00000000-0005-0000-0000-0000327A0000}"/>
    <cellStyle name="40% - Accent1 5 6 8" xfId="38299" xr:uid="{00000000-0005-0000-0000-0000337A0000}"/>
    <cellStyle name="40% - Accent1 5 7" xfId="1130" xr:uid="{00000000-0005-0000-0000-0000347A0000}"/>
    <cellStyle name="40% - Accent1 5 7 2" xfId="2310" xr:uid="{00000000-0005-0000-0000-0000357A0000}"/>
    <cellStyle name="40% - Accent1 5 7 2 2" xfId="8384" xr:uid="{00000000-0005-0000-0000-0000367A0000}"/>
    <cellStyle name="40% - Accent1 5 7 2 2 2" xfId="13107" xr:uid="{00000000-0005-0000-0000-0000377A0000}"/>
    <cellStyle name="40% - Accent1 5 7 2 2 2 2" xfId="26266" xr:uid="{00000000-0005-0000-0000-0000387A0000}"/>
    <cellStyle name="40% - Accent1 5 7 2 2 2 2 2" xfId="63604" xr:uid="{00000000-0005-0000-0000-0000397A0000}"/>
    <cellStyle name="40% - Accent1 5 7 2 2 2 3" xfId="50445" xr:uid="{00000000-0005-0000-0000-00003A7A0000}"/>
    <cellStyle name="40% - Accent1 5 7 2 2 3" xfId="21543" xr:uid="{00000000-0005-0000-0000-00003B7A0000}"/>
    <cellStyle name="40% - Accent1 5 7 2 2 3 2" xfId="58881" xr:uid="{00000000-0005-0000-0000-00003C7A0000}"/>
    <cellStyle name="40% - Accent1 5 7 2 2 4" xfId="34562" xr:uid="{00000000-0005-0000-0000-00003D7A0000}"/>
    <cellStyle name="40% - Accent1 5 7 2 2 5" xfId="45722" xr:uid="{00000000-0005-0000-0000-00003E7A0000}"/>
    <cellStyle name="40% - Accent1 5 7 2 3" xfId="10747" xr:uid="{00000000-0005-0000-0000-00003F7A0000}"/>
    <cellStyle name="40% - Accent1 5 7 2 3 2" xfId="23906" xr:uid="{00000000-0005-0000-0000-0000407A0000}"/>
    <cellStyle name="40% - Accent1 5 7 2 3 2 2" xfId="61244" xr:uid="{00000000-0005-0000-0000-0000417A0000}"/>
    <cellStyle name="40% - Accent1 5 7 2 3 3" xfId="37274" xr:uid="{00000000-0005-0000-0000-0000427A0000}"/>
    <cellStyle name="40% - Accent1 5 7 2 3 4" xfId="48085" xr:uid="{00000000-0005-0000-0000-0000437A0000}"/>
    <cellStyle name="40% - Accent1 5 7 2 4" xfId="6024" xr:uid="{00000000-0005-0000-0000-0000447A0000}"/>
    <cellStyle name="40% - Accent1 5 7 2 4 2" xfId="19183" xr:uid="{00000000-0005-0000-0000-0000457A0000}"/>
    <cellStyle name="40% - Accent1 5 7 2 4 2 2" xfId="56521" xr:uid="{00000000-0005-0000-0000-0000467A0000}"/>
    <cellStyle name="40% - Accent1 5 7 2 4 3" xfId="31850" xr:uid="{00000000-0005-0000-0000-0000477A0000}"/>
    <cellStyle name="40% - Accent1 5 7 2 4 4" xfId="43362" xr:uid="{00000000-0005-0000-0000-0000487A0000}"/>
    <cellStyle name="40% - Accent1 5 7 2 5" xfId="15471" xr:uid="{00000000-0005-0000-0000-0000497A0000}"/>
    <cellStyle name="40% - Accent1 5 7 2 5 2" xfId="52809" xr:uid="{00000000-0005-0000-0000-00004A7A0000}"/>
    <cellStyle name="40% - Accent1 5 7 2 6" xfId="28968" xr:uid="{00000000-0005-0000-0000-00004B7A0000}"/>
    <cellStyle name="40% - Accent1 5 7 2 7" xfId="39648" xr:uid="{00000000-0005-0000-0000-00004C7A0000}"/>
    <cellStyle name="40% - Accent1 5 7 3" xfId="3659" xr:uid="{00000000-0005-0000-0000-00004D7A0000}"/>
    <cellStyle name="40% - Accent1 5 7 3 2" xfId="11927" xr:uid="{00000000-0005-0000-0000-00004E7A0000}"/>
    <cellStyle name="40% - Accent1 5 7 3 2 2" xfId="25086" xr:uid="{00000000-0005-0000-0000-00004F7A0000}"/>
    <cellStyle name="40% - Accent1 5 7 3 2 2 2" xfId="62424" xr:uid="{00000000-0005-0000-0000-0000507A0000}"/>
    <cellStyle name="40% - Accent1 5 7 3 2 3" xfId="49265" xr:uid="{00000000-0005-0000-0000-0000517A0000}"/>
    <cellStyle name="40% - Accent1 5 7 3 3" xfId="7204" xr:uid="{00000000-0005-0000-0000-0000527A0000}"/>
    <cellStyle name="40% - Accent1 5 7 3 3 2" xfId="20363" xr:uid="{00000000-0005-0000-0000-0000537A0000}"/>
    <cellStyle name="40% - Accent1 5 7 3 3 2 2" xfId="57701" xr:uid="{00000000-0005-0000-0000-0000547A0000}"/>
    <cellStyle name="40% - Accent1 5 7 3 3 3" xfId="44542" xr:uid="{00000000-0005-0000-0000-0000557A0000}"/>
    <cellStyle name="40% - Accent1 5 7 3 4" xfId="16820" xr:uid="{00000000-0005-0000-0000-0000567A0000}"/>
    <cellStyle name="40% - Accent1 5 7 3 4 2" xfId="54158" xr:uid="{00000000-0005-0000-0000-0000577A0000}"/>
    <cellStyle name="40% - Accent1 5 7 3 5" xfId="33213" xr:uid="{00000000-0005-0000-0000-0000587A0000}"/>
    <cellStyle name="40% - Accent1 5 7 3 6" xfId="40997" xr:uid="{00000000-0005-0000-0000-0000597A0000}"/>
    <cellStyle name="40% - Accent1 5 7 4" xfId="9567" xr:uid="{00000000-0005-0000-0000-00005A7A0000}"/>
    <cellStyle name="40% - Accent1 5 7 4 2" xfId="22726" xr:uid="{00000000-0005-0000-0000-00005B7A0000}"/>
    <cellStyle name="40% - Accent1 5 7 4 2 2" xfId="60064" xr:uid="{00000000-0005-0000-0000-00005C7A0000}"/>
    <cellStyle name="40% - Accent1 5 7 4 3" xfId="35925" xr:uid="{00000000-0005-0000-0000-00005D7A0000}"/>
    <cellStyle name="40% - Accent1 5 7 4 4" xfId="46905" xr:uid="{00000000-0005-0000-0000-00005E7A0000}"/>
    <cellStyle name="40% - Accent1 5 7 5" xfId="4844" xr:uid="{00000000-0005-0000-0000-00005F7A0000}"/>
    <cellStyle name="40% - Accent1 5 7 5 2" xfId="18003" xr:uid="{00000000-0005-0000-0000-0000607A0000}"/>
    <cellStyle name="40% - Accent1 5 7 5 2 2" xfId="55341" xr:uid="{00000000-0005-0000-0000-0000617A0000}"/>
    <cellStyle name="40% - Accent1 5 7 5 3" xfId="30501" xr:uid="{00000000-0005-0000-0000-0000627A0000}"/>
    <cellStyle name="40% - Accent1 5 7 5 4" xfId="42182" xr:uid="{00000000-0005-0000-0000-0000637A0000}"/>
    <cellStyle name="40% - Accent1 5 7 6" xfId="14291" xr:uid="{00000000-0005-0000-0000-0000647A0000}"/>
    <cellStyle name="40% - Accent1 5 7 6 2" xfId="51629" xr:uid="{00000000-0005-0000-0000-0000657A0000}"/>
    <cellStyle name="40% - Accent1 5 7 7" xfId="27619" xr:uid="{00000000-0005-0000-0000-0000667A0000}"/>
    <cellStyle name="40% - Accent1 5 7 8" xfId="38468" xr:uid="{00000000-0005-0000-0000-0000677A0000}"/>
    <cellStyle name="40% - Accent1 5 8" xfId="1242" xr:uid="{00000000-0005-0000-0000-0000687A0000}"/>
    <cellStyle name="40% - Accent1 5 8 2" xfId="2591" xr:uid="{00000000-0005-0000-0000-0000697A0000}"/>
    <cellStyle name="40% - Accent1 5 8 2 2" xfId="12039" xr:uid="{00000000-0005-0000-0000-00006A7A0000}"/>
    <cellStyle name="40% - Accent1 5 8 2 2 2" xfId="25198" xr:uid="{00000000-0005-0000-0000-00006B7A0000}"/>
    <cellStyle name="40% - Accent1 5 8 2 2 2 2" xfId="62536" xr:uid="{00000000-0005-0000-0000-00006C7A0000}"/>
    <cellStyle name="40% - Accent1 5 8 2 2 3" xfId="33494" xr:uid="{00000000-0005-0000-0000-00006D7A0000}"/>
    <cellStyle name="40% - Accent1 5 8 2 2 4" xfId="49377" xr:uid="{00000000-0005-0000-0000-00006E7A0000}"/>
    <cellStyle name="40% - Accent1 5 8 2 3" xfId="7316" xr:uid="{00000000-0005-0000-0000-00006F7A0000}"/>
    <cellStyle name="40% - Accent1 5 8 2 3 2" xfId="20475" xr:uid="{00000000-0005-0000-0000-0000707A0000}"/>
    <cellStyle name="40% - Accent1 5 8 2 3 2 2" xfId="57813" xr:uid="{00000000-0005-0000-0000-0000717A0000}"/>
    <cellStyle name="40% - Accent1 5 8 2 3 3" xfId="36206" xr:uid="{00000000-0005-0000-0000-0000727A0000}"/>
    <cellStyle name="40% - Accent1 5 8 2 3 4" xfId="44654" xr:uid="{00000000-0005-0000-0000-0000737A0000}"/>
    <cellStyle name="40% - Accent1 5 8 2 4" xfId="15752" xr:uid="{00000000-0005-0000-0000-0000747A0000}"/>
    <cellStyle name="40% - Accent1 5 8 2 4 2" xfId="30782" xr:uid="{00000000-0005-0000-0000-0000757A0000}"/>
    <cellStyle name="40% - Accent1 5 8 2 4 3" xfId="53090" xr:uid="{00000000-0005-0000-0000-0000767A0000}"/>
    <cellStyle name="40% - Accent1 5 8 2 5" xfId="27900" xr:uid="{00000000-0005-0000-0000-0000777A0000}"/>
    <cellStyle name="40% - Accent1 5 8 2 6" xfId="39929" xr:uid="{00000000-0005-0000-0000-0000787A0000}"/>
    <cellStyle name="40% - Accent1 5 8 3" xfId="9679" xr:uid="{00000000-0005-0000-0000-0000797A0000}"/>
    <cellStyle name="40% - Accent1 5 8 3 2" xfId="22838" xr:uid="{00000000-0005-0000-0000-00007A7A0000}"/>
    <cellStyle name="40% - Accent1 5 8 3 2 2" xfId="60176" xr:uid="{00000000-0005-0000-0000-00007B7A0000}"/>
    <cellStyle name="40% - Accent1 5 8 3 3" xfId="32145" xr:uid="{00000000-0005-0000-0000-00007C7A0000}"/>
    <cellStyle name="40% - Accent1 5 8 3 4" xfId="47017" xr:uid="{00000000-0005-0000-0000-00007D7A0000}"/>
    <cellStyle name="40% - Accent1 5 8 4" xfId="4956" xr:uid="{00000000-0005-0000-0000-00007E7A0000}"/>
    <cellStyle name="40% - Accent1 5 8 4 2" xfId="18115" xr:uid="{00000000-0005-0000-0000-00007F7A0000}"/>
    <cellStyle name="40% - Accent1 5 8 4 2 2" xfId="55453" xr:uid="{00000000-0005-0000-0000-0000807A0000}"/>
    <cellStyle name="40% - Accent1 5 8 4 3" xfId="34857" xr:uid="{00000000-0005-0000-0000-0000817A0000}"/>
    <cellStyle name="40% - Accent1 5 8 4 4" xfId="42294" xr:uid="{00000000-0005-0000-0000-0000827A0000}"/>
    <cellStyle name="40% - Accent1 5 8 5" xfId="14403" xr:uid="{00000000-0005-0000-0000-0000837A0000}"/>
    <cellStyle name="40% - Accent1 5 8 5 2" xfId="29433" xr:uid="{00000000-0005-0000-0000-0000847A0000}"/>
    <cellStyle name="40% - Accent1 5 8 5 3" xfId="51741" xr:uid="{00000000-0005-0000-0000-0000857A0000}"/>
    <cellStyle name="40% - Accent1 5 8 6" xfId="26551" xr:uid="{00000000-0005-0000-0000-0000867A0000}"/>
    <cellStyle name="40% - Accent1 5 8 7" xfId="38580" xr:uid="{00000000-0005-0000-0000-0000877A0000}"/>
    <cellStyle name="40% - Accent1 5 9" xfId="2479" xr:uid="{00000000-0005-0000-0000-0000887A0000}"/>
    <cellStyle name="40% - Accent1 5 9 2" xfId="10859" xr:uid="{00000000-0005-0000-0000-0000897A0000}"/>
    <cellStyle name="40% - Accent1 5 9 2 2" xfId="24018" xr:uid="{00000000-0005-0000-0000-00008A7A0000}"/>
    <cellStyle name="40% - Accent1 5 9 2 2 2" xfId="61356" xr:uid="{00000000-0005-0000-0000-00008B7A0000}"/>
    <cellStyle name="40% - Accent1 5 9 2 3" xfId="33382" xr:uid="{00000000-0005-0000-0000-00008C7A0000}"/>
    <cellStyle name="40% - Accent1 5 9 2 4" xfId="48197" xr:uid="{00000000-0005-0000-0000-00008D7A0000}"/>
    <cellStyle name="40% - Accent1 5 9 3" xfId="6136" xr:uid="{00000000-0005-0000-0000-00008E7A0000}"/>
    <cellStyle name="40% - Accent1 5 9 3 2" xfId="19295" xr:uid="{00000000-0005-0000-0000-00008F7A0000}"/>
    <cellStyle name="40% - Accent1 5 9 3 2 2" xfId="56633" xr:uid="{00000000-0005-0000-0000-0000907A0000}"/>
    <cellStyle name="40% - Accent1 5 9 3 3" xfId="36094" xr:uid="{00000000-0005-0000-0000-0000917A0000}"/>
    <cellStyle name="40% - Accent1 5 9 3 4" xfId="43474" xr:uid="{00000000-0005-0000-0000-0000927A0000}"/>
    <cellStyle name="40% - Accent1 5 9 4" xfId="15640" xr:uid="{00000000-0005-0000-0000-0000937A0000}"/>
    <cellStyle name="40% - Accent1 5 9 4 2" xfId="30670" xr:uid="{00000000-0005-0000-0000-0000947A0000}"/>
    <cellStyle name="40% - Accent1 5 9 4 3" xfId="52978" xr:uid="{00000000-0005-0000-0000-0000957A0000}"/>
    <cellStyle name="40% - Accent1 5 9 5" xfId="27788" xr:uid="{00000000-0005-0000-0000-0000967A0000}"/>
    <cellStyle name="40% - Accent1 5 9 6" xfId="39817" xr:uid="{00000000-0005-0000-0000-0000977A0000}"/>
    <cellStyle name="40% - Accent1 6" xfId="256" xr:uid="{00000000-0005-0000-0000-0000987A0000}"/>
    <cellStyle name="40% - Accent1 6 2" xfId="677" xr:uid="{00000000-0005-0000-0000-0000997A0000}"/>
    <cellStyle name="40% - Accent1 6 2 2" xfId="1859" xr:uid="{00000000-0005-0000-0000-00009A7A0000}"/>
    <cellStyle name="40% - Accent1 6 2 2 2" xfId="7933" xr:uid="{00000000-0005-0000-0000-00009B7A0000}"/>
    <cellStyle name="40% - Accent1 6 2 2 2 2" xfId="12656" xr:uid="{00000000-0005-0000-0000-00009C7A0000}"/>
    <cellStyle name="40% - Accent1 6 2 2 2 2 2" xfId="25815" xr:uid="{00000000-0005-0000-0000-00009D7A0000}"/>
    <cellStyle name="40% - Accent1 6 2 2 2 2 2 2" xfId="63153" xr:uid="{00000000-0005-0000-0000-00009E7A0000}"/>
    <cellStyle name="40% - Accent1 6 2 2 2 2 3" xfId="49994" xr:uid="{00000000-0005-0000-0000-00009F7A0000}"/>
    <cellStyle name="40% - Accent1 6 2 2 2 3" xfId="21092" xr:uid="{00000000-0005-0000-0000-0000A07A0000}"/>
    <cellStyle name="40% - Accent1 6 2 2 2 3 2" xfId="58430" xr:uid="{00000000-0005-0000-0000-0000A17A0000}"/>
    <cellStyle name="40% - Accent1 6 2 2 2 4" xfId="34111" xr:uid="{00000000-0005-0000-0000-0000A27A0000}"/>
    <cellStyle name="40% - Accent1 6 2 2 2 5" xfId="45271" xr:uid="{00000000-0005-0000-0000-0000A37A0000}"/>
    <cellStyle name="40% - Accent1 6 2 2 3" xfId="10296" xr:uid="{00000000-0005-0000-0000-0000A47A0000}"/>
    <cellStyle name="40% - Accent1 6 2 2 3 2" xfId="23455" xr:uid="{00000000-0005-0000-0000-0000A57A0000}"/>
    <cellStyle name="40% - Accent1 6 2 2 3 2 2" xfId="60793" xr:uid="{00000000-0005-0000-0000-0000A67A0000}"/>
    <cellStyle name="40% - Accent1 6 2 2 3 3" xfId="36823" xr:uid="{00000000-0005-0000-0000-0000A77A0000}"/>
    <cellStyle name="40% - Accent1 6 2 2 3 4" xfId="47634" xr:uid="{00000000-0005-0000-0000-0000A87A0000}"/>
    <cellStyle name="40% - Accent1 6 2 2 4" xfId="5573" xr:uid="{00000000-0005-0000-0000-0000A97A0000}"/>
    <cellStyle name="40% - Accent1 6 2 2 4 2" xfId="18732" xr:uid="{00000000-0005-0000-0000-0000AA7A0000}"/>
    <cellStyle name="40% - Accent1 6 2 2 4 2 2" xfId="56070" xr:uid="{00000000-0005-0000-0000-0000AB7A0000}"/>
    <cellStyle name="40% - Accent1 6 2 2 4 3" xfId="31399" xr:uid="{00000000-0005-0000-0000-0000AC7A0000}"/>
    <cellStyle name="40% - Accent1 6 2 2 4 4" xfId="42911" xr:uid="{00000000-0005-0000-0000-0000AD7A0000}"/>
    <cellStyle name="40% - Accent1 6 2 2 5" xfId="15020" xr:uid="{00000000-0005-0000-0000-0000AE7A0000}"/>
    <cellStyle name="40% - Accent1 6 2 2 5 2" xfId="52358" xr:uid="{00000000-0005-0000-0000-0000AF7A0000}"/>
    <cellStyle name="40% - Accent1 6 2 2 6" xfId="28517" xr:uid="{00000000-0005-0000-0000-0000B07A0000}"/>
    <cellStyle name="40% - Accent1 6 2 2 7" xfId="39197" xr:uid="{00000000-0005-0000-0000-0000B17A0000}"/>
    <cellStyle name="40% - Accent1 6 2 3" xfId="3208" xr:uid="{00000000-0005-0000-0000-0000B27A0000}"/>
    <cellStyle name="40% - Accent1 6 2 3 2" xfId="11476" xr:uid="{00000000-0005-0000-0000-0000B37A0000}"/>
    <cellStyle name="40% - Accent1 6 2 3 2 2" xfId="24635" xr:uid="{00000000-0005-0000-0000-0000B47A0000}"/>
    <cellStyle name="40% - Accent1 6 2 3 2 2 2" xfId="61973" xr:uid="{00000000-0005-0000-0000-0000B57A0000}"/>
    <cellStyle name="40% - Accent1 6 2 3 2 3" xfId="48814" xr:uid="{00000000-0005-0000-0000-0000B67A0000}"/>
    <cellStyle name="40% - Accent1 6 2 3 3" xfId="6753" xr:uid="{00000000-0005-0000-0000-0000B77A0000}"/>
    <cellStyle name="40% - Accent1 6 2 3 3 2" xfId="19912" xr:uid="{00000000-0005-0000-0000-0000B87A0000}"/>
    <cellStyle name="40% - Accent1 6 2 3 3 2 2" xfId="57250" xr:uid="{00000000-0005-0000-0000-0000B97A0000}"/>
    <cellStyle name="40% - Accent1 6 2 3 3 3" xfId="44091" xr:uid="{00000000-0005-0000-0000-0000BA7A0000}"/>
    <cellStyle name="40% - Accent1 6 2 3 4" xfId="16369" xr:uid="{00000000-0005-0000-0000-0000BB7A0000}"/>
    <cellStyle name="40% - Accent1 6 2 3 4 2" xfId="53707" xr:uid="{00000000-0005-0000-0000-0000BC7A0000}"/>
    <cellStyle name="40% - Accent1 6 2 3 5" xfId="32762" xr:uid="{00000000-0005-0000-0000-0000BD7A0000}"/>
    <cellStyle name="40% - Accent1 6 2 3 6" xfId="40546" xr:uid="{00000000-0005-0000-0000-0000BE7A0000}"/>
    <cellStyle name="40% - Accent1 6 2 4" xfId="9116" xr:uid="{00000000-0005-0000-0000-0000BF7A0000}"/>
    <cellStyle name="40% - Accent1 6 2 4 2" xfId="22275" xr:uid="{00000000-0005-0000-0000-0000C07A0000}"/>
    <cellStyle name="40% - Accent1 6 2 4 2 2" xfId="59613" xr:uid="{00000000-0005-0000-0000-0000C17A0000}"/>
    <cellStyle name="40% - Accent1 6 2 4 3" xfId="35474" xr:uid="{00000000-0005-0000-0000-0000C27A0000}"/>
    <cellStyle name="40% - Accent1 6 2 4 4" xfId="46454" xr:uid="{00000000-0005-0000-0000-0000C37A0000}"/>
    <cellStyle name="40% - Accent1 6 2 5" xfId="4393" xr:uid="{00000000-0005-0000-0000-0000C47A0000}"/>
    <cellStyle name="40% - Accent1 6 2 5 2" xfId="17552" xr:uid="{00000000-0005-0000-0000-0000C57A0000}"/>
    <cellStyle name="40% - Accent1 6 2 5 2 2" xfId="54890" xr:uid="{00000000-0005-0000-0000-0000C67A0000}"/>
    <cellStyle name="40% - Accent1 6 2 5 3" xfId="30050" xr:uid="{00000000-0005-0000-0000-0000C77A0000}"/>
    <cellStyle name="40% - Accent1 6 2 5 4" xfId="41731" xr:uid="{00000000-0005-0000-0000-0000C87A0000}"/>
    <cellStyle name="40% - Accent1 6 2 6" xfId="13840" xr:uid="{00000000-0005-0000-0000-0000C97A0000}"/>
    <cellStyle name="40% - Accent1 6 2 6 2" xfId="51178" xr:uid="{00000000-0005-0000-0000-0000CA7A0000}"/>
    <cellStyle name="40% - Accent1 6 2 7" xfId="27168" xr:uid="{00000000-0005-0000-0000-0000CB7A0000}"/>
    <cellStyle name="40% - Accent1 6 2 8" xfId="38017" xr:uid="{00000000-0005-0000-0000-0000CC7A0000}"/>
    <cellStyle name="40% - Accent1 6 3" xfId="1438" xr:uid="{00000000-0005-0000-0000-0000CD7A0000}"/>
    <cellStyle name="40% - Accent1 6 3 2" xfId="7512" xr:uid="{00000000-0005-0000-0000-0000CE7A0000}"/>
    <cellStyle name="40% - Accent1 6 3 2 2" xfId="12235" xr:uid="{00000000-0005-0000-0000-0000CF7A0000}"/>
    <cellStyle name="40% - Accent1 6 3 2 2 2" xfId="25394" xr:uid="{00000000-0005-0000-0000-0000D07A0000}"/>
    <cellStyle name="40% - Accent1 6 3 2 2 2 2" xfId="62732" xr:uid="{00000000-0005-0000-0000-0000D17A0000}"/>
    <cellStyle name="40% - Accent1 6 3 2 2 3" xfId="49573" xr:uid="{00000000-0005-0000-0000-0000D27A0000}"/>
    <cellStyle name="40% - Accent1 6 3 2 3" xfId="20671" xr:uid="{00000000-0005-0000-0000-0000D37A0000}"/>
    <cellStyle name="40% - Accent1 6 3 2 3 2" xfId="58009" xr:uid="{00000000-0005-0000-0000-0000D47A0000}"/>
    <cellStyle name="40% - Accent1 6 3 2 4" xfId="33690" xr:uid="{00000000-0005-0000-0000-0000D57A0000}"/>
    <cellStyle name="40% - Accent1 6 3 2 5" xfId="44850" xr:uid="{00000000-0005-0000-0000-0000D67A0000}"/>
    <cellStyle name="40% - Accent1 6 3 3" xfId="9875" xr:uid="{00000000-0005-0000-0000-0000D77A0000}"/>
    <cellStyle name="40% - Accent1 6 3 3 2" xfId="23034" xr:uid="{00000000-0005-0000-0000-0000D87A0000}"/>
    <cellStyle name="40% - Accent1 6 3 3 2 2" xfId="60372" xr:uid="{00000000-0005-0000-0000-0000D97A0000}"/>
    <cellStyle name="40% - Accent1 6 3 3 3" xfId="36402" xr:uid="{00000000-0005-0000-0000-0000DA7A0000}"/>
    <cellStyle name="40% - Accent1 6 3 3 4" xfId="47213" xr:uid="{00000000-0005-0000-0000-0000DB7A0000}"/>
    <cellStyle name="40% - Accent1 6 3 4" xfId="5152" xr:uid="{00000000-0005-0000-0000-0000DC7A0000}"/>
    <cellStyle name="40% - Accent1 6 3 4 2" xfId="18311" xr:uid="{00000000-0005-0000-0000-0000DD7A0000}"/>
    <cellStyle name="40% - Accent1 6 3 4 2 2" xfId="55649" xr:uid="{00000000-0005-0000-0000-0000DE7A0000}"/>
    <cellStyle name="40% - Accent1 6 3 4 3" xfId="30978" xr:uid="{00000000-0005-0000-0000-0000DF7A0000}"/>
    <cellStyle name="40% - Accent1 6 3 4 4" xfId="42490" xr:uid="{00000000-0005-0000-0000-0000E07A0000}"/>
    <cellStyle name="40% - Accent1 6 3 5" xfId="14599" xr:uid="{00000000-0005-0000-0000-0000E17A0000}"/>
    <cellStyle name="40% - Accent1 6 3 5 2" xfId="51937" xr:uid="{00000000-0005-0000-0000-0000E27A0000}"/>
    <cellStyle name="40% - Accent1 6 3 6" xfId="28096" xr:uid="{00000000-0005-0000-0000-0000E37A0000}"/>
    <cellStyle name="40% - Accent1 6 3 7" xfId="38776" xr:uid="{00000000-0005-0000-0000-0000E47A0000}"/>
    <cellStyle name="40% - Accent1 6 4" xfId="2787" xr:uid="{00000000-0005-0000-0000-0000E57A0000}"/>
    <cellStyle name="40% - Accent1 6 4 2" xfId="11055" xr:uid="{00000000-0005-0000-0000-0000E67A0000}"/>
    <cellStyle name="40% - Accent1 6 4 2 2" xfId="24214" xr:uid="{00000000-0005-0000-0000-0000E77A0000}"/>
    <cellStyle name="40% - Accent1 6 4 2 2 2" xfId="61552" xr:uid="{00000000-0005-0000-0000-0000E87A0000}"/>
    <cellStyle name="40% - Accent1 6 4 2 3" xfId="48393" xr:uid="{00000000-0005-0000-0000-0000E97A0000}"/>
    <cellStyle name="40% - Accent1 6 4 3" xfId="6332" xr:uid="{00000000-0005-0000-0000-0000EA7A0000}"/>
    <cellStyle name="40% - Accent1 6 4 3 2" xfId="19491" xr:uid="{00000000-0005-0000-0000-0000EB7A0000}"/>
    <cellStyle name="40% - Accent1 6 4 3 2 2" xfId="56829" xr:uid="{00000000-0005-0000-0000-0000EC7A0000}"/>
    <cellStyle name="40% - Accent1 6 4 3 3" xfId="43670" xr:uid="{00000000-0005-0000-0000-0000ED7A0000}"/>
    <cellStyle name="40% - Accent1 6 4 4" xfId="15948" xr:uid="{00000000-0005-0000-0000-0000EE7A0000}"/>
    <cellStyle name="40% - Accent1 6 4 4 2" xfId="53286" xr:uid="{00000000-0005-0000-0000-0000EF7A0000}"/>
    <cellStyle name="40% - Accent1 6 4 5" xfId="32341" xr:uid="{00000000-0005-0000-0000-0000F07A0000}"/>
    <cellStyle name="40% - Accent1 6 4 6" xfId="40125" xr:uid="{00000000-0005-0000-0000-0000F17A0000}"/>
    <cellStyle name="40% - Accent1 6 5" xfId="8695" xr:uid="{00000000-0005-0000-0000-0000F27A0000}"/>
    <cellStyle name="40% - Accent1 6 5 2" xfId="21854" xr:uid="{00000000-0005-0000-0000-0000F37A0000}"/>
    <cellStyle name="40% - Accent1 6 5 2 2" xfId="59192" xr:uid="{00000000-0005-0000-0000-0000F47A0000}"/>
    <cellStyle name="40% - Accent1 6 5 3" xfId="35053" xr:uid="{00000000-0005-0000-0000-0000F57A0000}"/>
    <cellStyle name="40% - Accent1 6 5 4" xfId="46033" xr:uid="{00000000-0005-0000-0000-0000F67A0000}"/>
    <cellStyle name="40% - Accent1 6 6" xfId="3972" xr:uid="{00000000-0005-0000-0000-0000F77A0000}"/>
    <cellStyle name="40% - Accent1 6 6 2" xfId="17131" xr:uid="{00000000-0005-0000-0000-0000F87A0000}"/>
    <cellStyle name="40% - Accent1 6 6 2 2" xfId="54469" xr:uid="{00000000-0005-0000-0000-0000F97A0000}"/>
    <cellStyle name="40% - Accent1 6 6 3" xfId="29629" xr:uid="{00000000-0005-0000-0000-0000FA7A0000}"/>
    <cellStyle name="40% - Accent1 6 6 4" xfId="41310" xr:uid="{00000000-0005-0000-0000-0000FB7A0000}"/>
    <cellStyle name="40% - Accent1 6 7" xfId="13419" xr:uid="{00000000-0005-0000-0000-0000FC7A0000}"/>
    <cellStyle name="40% - Accent1 6 7 2" xfId="50757" xr:uid="{00000000-0005-0000-0000-0000FD7A0000}"/>
    <cellStyle name="40% - Accent1 6 8" xfId="26747" xr:uid="{00000000-0005-0000-0000-0000FE7A0000}"/>
    <cellStyle name="40% - Accent1 6 9" xfId="37596" xr:uid="{00000000-0005-0000-0000-0000FF7A0000}"/>
    <cellStyle name="40% - Accent1 7" xfId="144" xr:uid="{00000000-0005-0000-0000-0000007B0000}"/>
    <cellStyle name="40% - Accent1 7 2" xfId="565" xr:uid="{00000000-0005-0000-0000-0000017B0000}"/>
    <cellStyle name="40% - Accent1 7 2 2" xfId="1747" xr:uid="{00000000-0005-0000-0000-0000027B0000}"/>
    <cellStyle name="40% - Accent1 7 2 2 2" xfId="7821" xr:uid="{00000000-0005-0000-0000-0000037B0000}"/>
    <cellStyle name="40% - Accent1 7 2 2 2 2" xfId="12544" xr:uid="{00000000-0005-0000-0000-0000047B0000}"/>
    <cellStyle name="40% - Accent1 7 2 2 2 2 2" xfId="25703" xr:uid="{00000000-0005-0000-0000-0000057B0000}"/>
    <cellStyle name="40% - Accent1 7 2 2 2 2 2 2" xfId="63041" xr:uid="{00000000-0005-0000-0000-0000067B0000}"/>
    <cellStyle name="40% - Accent1 7 2 2 2 2 3" xfId="49882" xr:uid="{00000000-0005-0000-0000-0000077B0000}"/>
    <cellStyle name="40% - Accent1 7 2 2 2 3" xfId="20980" xr:uid="{00000000-0005-0000-0000-0000087B0000}"/>
    <cellStyle name="40% - Accent1 7 2 2 2 3 2" xfId="58318" xr:uid="{00000000-0005-0000-0000-0000097B0000}"/>
    <cellStyle name="40% - Accent1 7 2 2 2 4" xfId="33999" xr:uid="{00000000-0005-0000-0000-00000A7B0000}"/>
    <cellStyle name="40% - Accent1 7 2 2 2 5" xfId="45159" xr:uid="{00000000-0005-0000-0000-00000B7B0000}"/>
    <cellStyle name="40% - Accent1 7 2 2 3" xfId="10184" xr:uid="{00000000-0005-0000-0000-00000C7B0000}"/>
    <cellStyle name="40% - Accent1 7 2 2 3 2" xfId="23343" xr:uid="{00000000-0005-0000-0000-00000D7B0000}"/>
    <cellStyle name="40% - Accent1 7 2 2 3 2 2" xfId="60681" xr:uid="{00000000-0005-0000-0000-00000E7B0000}"/>
    <cellStyle name="40% - Accent1 7 2 2 3 3" xfId="36711" xr:uid="{00000000-0005-0000-0000-00000F7B0000}"/>
    <cellStyle name="40% - Accent1 7 2 2 3 4" xfId="47522" xr:uid="{00000000-0005-0000-0000-0000107B0000}"/>
    <cellStyle name="40% - Accent1 7 2 2 4" xfId="5461" xr:uid="{00000000-0005-0000-0000-0000117B0000}"/>
    <cellStyle name="40% - Accent1 7 2 2 4 2" xfId="18620" xr:uid="{00000000-0005-0000-0000-0000127B0000}"/>
    <cellStyle name="40% - Accent1 7 2 2 4 2 2" xfId="55958" xr:uid="{00000000-0005-0000-0000-0000137B0000}"/>
    <cellStyle name="40% - Accent1 7 2 2 4 3" xfId="31287" xr:uid="{00000000-0005-0000-0000-0000147B0000}"/>
    <cellStyle name="40% - Accent1 7 2 2 4 4" xfId="42799" xr:uid="{00000000-0005-0000-0000-0000157B0000}"/>
    <cellStyle name="40% - Accent1 7 2 2 5" xfId="14908" xr:uid="{00000000-0005-0000-0000-0000167B0000}"/>
    <cellStyle name="40% - Accent1 7 2 2 5 2" xfId="52246" xr:uid="{00000000-0005-0000-0000-0000177B0000}"/>
    <cellStyle name="40% - Accent1 7 2 2 6" xfId="28405" xr:uid="{00000000-0005-0000-0000-0000187B0000}"/>
    <cellStyle name="40% - Accent1 7 2 2 7" xfId="39085" xr:uid="{00000000-0005-0000-0000-0000197B0000}"/>
    <cellStyle name="40% - Accent1 7 2 3" xfId="3096" xr:uid="{00000000-0005-0000-0000-00001A7B0000}"/>
    <cellStyle name="40% - Accent1 7 2 3 2" xfId="11364" xr:uid="{00000000-0005-0000-0000-00001B7B0000}"/>
    <cellStyle name="40% - Accent1 7 2 3 2 2" xfId="24523" xr:uid="{00000000-0005-0000-0000-00001C7B0000}"/>
    <cellStyle name="40% - Accent1 7 2 3 2 2 2" xfId="61861" xr:uid="{00000000-0005-0000-0000-00001D7B0000}"/>
    <cellStyle name="40% - Accent1 7 2 3 2 3" xfId="48702" xr:uid="{00000000-0005-0000-0000-00001E7B0000}"/>
    <cellStyle name="40% - Accent1 7 2 3 3" xfId="6641" xr:uid="{00000000-0005-0000-0000-00001F7B0000}"/>
    <cellStyle name="40% - Accent1 7 2 3 3 2" xfId="19800" xr:uid="{00000000-0005-0000-0000-0000207B0000}"/>
    <cellStyle name="40% - Accent1 7 2 3 3 2 2" xfId="57138" xr:uid="{00000000-0005-0000-0000-0000217B0000}"/>
    <cellStyle name="40% - Accent1 7 2 3 3 3" xfId="43979" xr:uid="{00000000-0005-0000-0000-0000227B0000}"/>
    <cellStyle name="40% - Accent1 7 2 3 4" xfId="16257" xr:uid="{00000000-0005-0000-0000-0000237B0000}"/>
    <cellStyle name="40% - Accent1 7 2 3 4 2" xfId="53595" xr:uid="{00000000-0005-0000-0000-0000247B0000}"/>
    <cellStyle name="40% - Accent1 7 2 3 5" xfId="32650" xr:uid="{00000000-0005-0000-0000-0000257B0000}"/>
    <cellStyle name="40% - Accent1 7 2 3 6" xfId="40434" xr:uid="{00000000-0005-0000-0000-0000267B0000}"/>
    <cellStyle name="40% - Accent1 7 2 4" xfId="9004" xr:uid="{00000000-0005-0000-0000-0000277B0000}"/>
    <cellStyle name="40% - Accent1 7 2 4 2" xfId="22163" xr:uid="{00000000-0005-0000-0000-0000287B0000}"/>
    <cellStyle name="40% - Accent1 7 2 4 2 2" xfId="59501" xr:uid="{00000000-0005-0000-0000-0000297B0000}"/>
    <cellStyle name="40% - Accent1 7 2 4 3" xfId="35362" xr:uid="{00000000-0005-0000-0000-00002A7B0000}"/>
    <cellStyle name="40% - Accent1 7 2 4 4" xfId="46342" xr:uid="{00000000-0005-0000-0000-00002B7B0000}"/>
    <cellStyle name="40% - Accent1 7 2 5" xfId="4281" xr:uid="{00000000-0005-0000-0000-00002C7B0000}"/>
    <cellStyle name="40% - Accent1 7 2 5 2" xfId="17440" xr:uid="{00000000-0005-0000-0000-00002D7B0000}"/>
    <cellStyle name="40% - Accent1 7 2 5 2 2" xfId="54778" xr:uid="{00000000-0005-0000-0000-00002E7B0000}"/>
    <cellStyle name="40% - Accent1 7 2 5 3" xfId="29938" xr:uid="{00000000-0005-0000-0000-00002F7B0000}"/>
    <cellStyle name="40% - Accent1 7 2 5 4" xfId="41619" xr:uid="{00000000-0005-0000-0000-0000307B0000}"/>
    <cellStyle name="40% - Accent1 7 2 6" xfId="13728" xr:uid="{00000000-0005-0000-0000-0000317B0000}"/>
    <cellStyle name="40% - Accent1 7 2 6 2" xfId="51066" xr:uid="{00000000-0005-0000-0000-0000327B0000}"/>
    <cellStyle name="40% - Accent1 7 2 7" xfId="27056" xr:uid="{00000000-0005-0000-0000-0000337B0000}"/>
    <cellStyle name="40% - Accent1 7 2 8" xfId="37905" xr:uid="{00000000-0005-0000-0000-0000347B0000}"/>
    <cellStyle name="40% - Accent1 7 3" xfId="1326" xr:uid="{00000000-0005-0000-0000-0000357B0000}"/>
    <cellStyle name="40% - Accent1 7 3 2" xfId="7400" xr:uid="{00000000-0005-0000-0000-0000367B0000}"/>
    <cellStyle name="40% - Accent1 7 3 2 2" xfId="12123" xr:uid="{00000000-0005-0000-0000-0000377B0000}"/>
    <cellStyle name="40% - Accent1 7 3 2 2 2" xfId="25282" xr:uid="{00000000-0005-0000-0000-0000387B0000}"/>
    <cellStyle name="40% - Accent1 7 3 2 2 2 2" xfId="62620" xr:uid="{00000000-0005-0000-0000-0000397B0000}"/>
    <cellStyle name="40% - Accent1 7 3 2 2 3" xfId="49461" xr:uid="{00000000-0005-0000-0000-00003A7B0000}"/>
    <cellStyle name="40% - Accent1 7 3 2 3" xfId="20559" xr:uid="{00000000-0005-0000-0000-00003B7B0000}"/>
    <cellStyle name="40% - Accent1 7 3 2 3 2" xfId="57897" xr:uid="{00000000-0005-0000-0000-00003C7B0000}"/>
    <cellStyle name="40% - Accent1 7 3 2 4" xfId="33578" xr:uid="{00000000-0005-0000-0000-00003D7B0000}"/>
    <cellStyle name="40% - Accent1 7 3 2 5" xfId="44738" xr:uid="{00000000-0005-0000-0000-00003E7B0000}"/>
    <cellStyle name="40% - Accent1 7 3 3" xfId="9763" xr:uid="{00000000-0005-0000-0000-00003F7B0000}"/>
    <cellStyle name="40% - Accent1 7 3 3 2" xfId="22922" xr:uid="{00000000-0005-0000-0000-0000407B0000}"/>
    <cellStyle name="40% - Accent1 7 3 3 2 2" xfId="60260" xr:uid="{00000000-0005-0000-0000-0000417B0000}"/>
    <cellStyle name="40% - Accent1 7 3 3 3" xfId="36290" xr:uid="{00000000-0005-0000-0000-0000427B0000}"/>
    <cellStyle name="40% - Accent1 7 3 3 4" xfId="47101" xr:uid="{00000000-0005-0000-0000-0000437B0000}"/>
    <cellStyle name="40% - Accent1 7 3 4" xfId="5040" xr:uid="{00000000-0005-0000-0000-0000447B0000}"/>
    <cellStyle name="40% - Accent1 7 3 4 2" xfId="18199" xr:uid="{00000000-0005-0000-0000-0000457B0000}"/>
    <cellStyle name="40% - Accent1 7 3 4 2 2" xfId="55537" xr:uid="{00000000-0005-0000-0000-0000467B0000}"/>
    <cellStyle name="40% - Accent1 7 3 4 3" xfId="30866" xr:uid="{00000000-0005-0000-0000-0000477B0000}"/>
    <cellStyle name="40% - Accent1 7 3 4 4" xfId="42378" xr:uid="{00000000-0005-0000-0000-0000487B0000}"/>
    <cellStyle name="40% - Accent1 7 3 5" xfId="14487" xr:uid="{00000000-0005-0000-0000-0000497B0000}"/>
    <cellStyle name="40% - Accent1 7 3 5 2" xfId="51825" xr:uid="{00000000-0005-0000-0000-00004A7B0000}"/>
    <cellStyle name="40% - Accent1 7 3 6" xfId="27984" xr:uid="{00000000-0005-0000-0000-00004B7B0000}"/>
    <cellStyle name="40% - Accent1 7 3 7" xfId="38664" xr:uid="{00000000-0005-0000-0000-00004C7B0000}"/>
    <cellStyle name="40% - Accent1 7 4" xfId="2675" xr:uid="{00000000-0005-0000-0000-00004D7B0000}"/>
    <cellStyle name="40% - Accent1 7 4 2" xfId="10943" xr:uid="{00000000-0005-0000-0000-00004E7B0000}"/>
    <cellStyle name="40% - Accent1 7 4 2 2" xfId="24102" xr:uid="{00000000-0005-0000-0000-00004F7B0000}"/>
    <cellStyle name="40% - Accent1 7 4 2 2 2" xfId="61440" xr:uid="{00000000-0005-0000-0000-0000507B0000}"/>
    <cellStyle name="40% - Accent1 7 4 2 3" xfId="48281" xr:uid="{00000000-0005-0000-0000-0000517B0000}"/>
    <cellStyle name="40% - Accent1 7 4 3" xfId="6220" xr:uid="{00000000-0005-0000-0000-0000527B0000}"/>
    <cellStyle name="40% - Accent1 7 4 3 2" xfId="19379" xr:uid="{00000000-0005-0000-0000-0000537B0000}"/>
    <cellStyle name="40% - Accent1 7 4 3 2 2" xfId="56717" xr:uid="{00000000-0005-0000-0000-0000547B0000}"/>
    <cellStyle name="40% - Accent1 7 4 3 3" xfId="43558" xr:uid="{00000000-0005-0000-0000-0000557B0000}"/>
    <cellStyle name="40% - Accent1 7 4 4" xfId="15836" xr:uid="{00000000-0005-0000-0000-0000567B0000}"/>
    <cellStyle name="40% - Accent1 7 4 4 2" xfId="53174" xr:uid="{00000000-0005-0000-0000-0000577B0000}"/>
    <cellStyle name="40% - Accent1 7 4 5" xfId="32229" xr:uid="{00000000-0005-0000-0000-0000587B0000}"/>
    <cellStyle name="40% - Accent1 7 4 6" xfId="40013" xr:uid="{00000000-0005-0000-0000-0000597B0000}"/>
    <cellStyle name="40% - Accent1 7 5" xfId="8583" xr:uid="{00000000-0005-0000-0000-00005A7B0000}"/>
    <cellStyle name="40% - Accent1 7 5 2" xfId="21742" xr:uid="{00000000-0005-0000-0000-00005B7B0000}"/>
    <cellStyle name="40% - Accent1 7 5 2 2" xfId="59080" xr:uid="{00000000-0005-0000-0000-00005C7B0000}"/>
    <cellStyle name="40% - Accent1 7 5 3" xfId="34941" xr:uid="{00000000-0005-0000-0000-00005D7B0000}"/>
    <cellStyle name="40% - Accent1 7 5 4" xfId="45921" xr:uid="{00000000-0005-0000-0000-00005E7B0000}"/>
    <cellStyle name="40% - Accent1 7 6" xfId="3860" xr:uid="{00000000-0005-0000-0000-00005F7B0000}"/>
    <cellStyle name="40% - Accent1 7 6 2" xfId="17019" xr:uid="{00000000-0005-0000-0000-0000607B0000}"/>
    <cellStyle name="40% - Accent1 7 6 2 2" xfId="54357" xr:uid="{00000000-0005-0000-0000-0000617B0000}"/>
    <cellStyle name="40% - Accent1 7 6 3" xfId="29517" xr:uid="{00000000-0005-0000-0000-0000627B0000}"/>
    <cellStyle name="40% - Accent1 7 6 4" xfId="41198" xr:uid="{00000000-0005-0000-0000-0000637B0000}"/>
    <cellStyle name="40% - Accent1 7 7" xfId="13307" xr:uid="{00000000-0005-0000-0000-0000647B0000}"/>
    <cellStyle name="40% - Accent1 7 7 2" xfId="50645" xr:uid="{00000000-0005-0000-0000-0000657B0000}"/>
    <cellStyle name="40% - Accent1 7 8" xfId="26635" xr:uid="{00000000-0005-0000-0000-0000667B0000}"/>
    <cellStyle name="40% - Accent1 7 9" xfId="37484" xr:uid="{00000000-0005-0000-0000-0000677B0000}"/>
    <cellStyle name="40% - Accent1 8" xfId="453" xr:uid="{00000000-0005-0000-0000-0000687B0000}"/>
    <cellStyle name="40% - Accent1 8 2" xfId="1635" xr:uid="{00000000-0005-0000-0000-0000697B0000}"/>
    <cellStyle name="40% - Accent1 8 2 2" xfId="7709" xr:uid="{00000000-0005-0000-0000-00006A7B0000}"/>
    <cellStyle name="40% - Accent1 8 2 2 2" xfId="12432" xr:uid="{00000000-0005-0000-0000-00006B7B0000}"/>
    <cellStyle name="40% - Accent1 8 2 2 2 2" xfId="25591" xr:uid="{00000000-0005-0000-0000-00006C7B0000}"/>
    <cellStyle name="40% - Accent1 8 2 2 2 2 2" xfId="62929" xr:uid="{00000000-0005-0000-0000-00006D7B0000}"/>
    <cellStyle name="40% - Accent1 8 2 2 2 3" xfId="49770" xr:uid="{00000000-0005-0000-0000-00006E7B0000}"/>
    <cellStyle name="40% - Accent1 8 2 2 3" xfId="20868" xr:uid="{00000000-0005-0000-0000-00006F7B0000}"/>
    <cellStyle name="40% - Accent1 8 2 2 3 2" xfId="58206" xr:uid="{00000000-0005-0000-0000-0000707B0000}"/>
    <cellStyle name="40% - Accent1 8 2 2 4" xfId="33887" xr:uid="{00000000-0005-0000-0000-0000717B0000}"/>
    <cellStyle name="40% - Accent1 8 2 2 5" xfId="45047" xr:uid="{00000000-0005-0000-0000-0000727B0000}"/>
    <cellStyle name="40% - Accent1 8 2 3" xfId="10072" xr:uid="{00000000-0005-0000-0000-0000737B0000}"/>
    <cellStyle name="40% - Accent1 8 2 3 2" xfId="23231" xr:uid="{00000000-0005-0000-0000-0000747B0000}"/>
    <cellStyle name="40% - Accent1 8 2 3 2 2" xfId="60569" xr:uid="{00000000-0005-0000-0000-0000757B0000}"/>
    <cellStyle name="40% - Accent1 8 2 3 3" xfId="36599" xr:uid="{00000000-0005-0000-0000-0000767B0000}"/>
    <cellStyle name="40% - Accent1 8 2 3 4" xfId="47410" xr:uid="{00000000-0005-0000-0000-0000777B0000}"/>
    <cellStyle name="40% - Accent1 8 2 4" xfId="5349" xr:uid="{00000000-0005-0000-0000-0000787B0000}"/>
    <cellStyle name="40% - Accent1 8 2 4 2" xfId="18508" xr:uid="{00000000-0005-0000-0000-0000797B0000}"/>
    <cellStyle name="40% - Accent1 8 2 4 2 2" xfId="55846" xr:uid="{00000000-0005-0000-0000-00007A7B0000}"/>
    <cellStyle name="40% - Accent1 8 2 4 3" xfId="31175" xr:uid="{00000000-0005-0000-0000-00007B7B0000}"/>
    <cellStyle name="40% - Accent1 8 2 4 4" xfId="42687" xr:uid="{00000000-0005-0000-0000-00007C7B0000}"/>
    <cellStyle name="40% - Accent1 8 2 5" xfId="14796" xr:uid="{00000000-0005-0000-0000-00007D7B0000}"/>
    <cellStyle name="40% - Accent1 8 2 5 2" xfId="52134" xr:uid="{00000000-0005-0000-0000-00007E7B0000}"/>
    <cellStyle name="40% - Accent1 8 2 6" xfId="28293" xr:uid="{00000000-0005-0000-0000-00007F7B0000}"/>
    <cellStyle name="40% - Accent1 8 2 7" xfId="38973" xr:uid="{00000000-0005-0000-0000-0000807B0000}"/>
    <cellStyle name="40% - Accent1 8 3" xfId="2984" xr:uid="{00000000-0005-0000-0000-0000817B0000}"/>
    <cellStyle name="40% - Accent1 8 3 2" xfId="11252" xr:uid="{00000000-0005-0000-0000-0000827B0000}"/>
    <cellStyle name="40% - Accent1 8 3 2 2" xfId="24411" xr:uid="{00000000-0005-0000-0000-0000837B0000}"/>
    <cellStyle name="40% - Accent1 8 3 2 2 2" xfId="61749" xr:uid="{00000000-0005-0000-0000-0000847B0000}"/>
    <cellStyle name="40% - Accent1 8 3 2 3" xfId="48590" xr:uid="{00000000-0005-0000-0000-0000857B0000}"/>
    <cellStyle name="40% - Accent1 8 3 3" xfId="6529" xr:uid="{00000000-0005-0000-0000-0000867B0000}"/>
    <cellStyle name="40% - Accent1 8 3 3 2" xfId="19688" xr:uid="{00000000-0005-0000-0000-0000877B0000}"/>
    <cellStyle name="40% - Accent1 8 3 3 2 2" xfId="57026" xr:uid="{00000000-0005-0000-0000-0000887B0000}"/>
    <cellStyle name="40% - Accent1 8 3 3 3" xfId="43867" xr:uid="{00000000-0005-0000-0000-0000897B0000}"/>
    <cellStyle name="40% - Accent1 8 3 4" xfId="16145" xr:uid="{00000000-0005-0000-0000-00008A7B0000}"/>
    <cellStyle name="40% - Accent1 8 3 4 2" xfId="53483" xr:uid="{00000000-0005-0000-0000-00008B7B0000}"/>
    <cellStyle name="40% - Accent1 8 3 5" xfId="32538" xr:uid="{00000000-0005-0000-0000-00008C7B0000}"/>
    <cellStyle name="40% - Accent1 8 3 6" xfId="40322" xr:uid="{00000000-0005-0000-0000-00008D7B0000}"/>
    <cellStyle name="40% - Accent1 8 4" xfId="8892" xr:uid="{00000000-0005-0000-0000-00008E7B0000}"/>
    <cellStyle name="40% - Accent1 8 4 2" xfId="22051" xr:uid="{00000000-0005-0000-0000-00008F7B0000}"/>
    <cellStyle name="40% - Accent1 8 4 2 2" xfId="59389" xr:uid="{00000000-0005-0000-0000-0000907B0000}"/>
    <cellStyle name="40% - Accent1 8 4 3" xfId="35250" xr:uid="{00000000-0005-0000-0000-0000917B0000}"/>
    <cellStyle name="40% - Accent1 8 4 4" xfId="46230" xr:uid="{00000000-0005-0000-0000-0000927B0000}"/>
    <cellStyle name="40% - Accent1 8 5" xfId="4169" xr:uid="{00000000-0005-0000-0000-0000937B0000}"/>
    <cellStyle name="40% - Accent1 8 5 2" xfId="17328" xr:uid="{00000000-0005-0000-0000-0000947B0000}"/>
    <cellStyle name="40% - Accent1 8 5 2 2" xfId="54666" xr:uid="{00000000-0005-0000-0000-0000957B0000}"/>
    <cellStyle name="40% - Accent1 8 5 3" xfId="29826" xr:uid="{00000000-0005-0000-0000-0000967B0000}"/>
    <cellStyle name="40% - Accent1 8 5 4" xfId="41507" xr:uid="{00000000-0005-0000-0000-0000977B0000}"/>
    <cellStyle name="40% - Accent1 8 6" xfId="13616" xr:uid="{00000000-0005-0000-0000-0000987B0000}"/>
    <cellStyle name="40% - Accent1 8 6 2" xfId="50954" xr:uid="{00000000-0005-0000-0000-0000997B0000}"/>
    <cellStyle name="40% - Accent1 8 7" xfId="26944" xr:uid="{00000000-0005-0000-0000-00009A7B0000}"/>
    <cellStyle name="40% - Accent1 8 8" xfId="37793" xr:uid="{00000000-0005-0000-0000-00009B7B0000}"/>
    <cellStyle name="40% - Accent1 9" xfId="284" xr:uid="{00000000-0005-0000-0000-00009C7B0000}"/>
    <cellStyle name="40% - Accent1 9 2" xfId="1466" xr:uid="{00000000-0005-0000-0000-00009D7B0000}"/>
    <cellStyle name="40% - Accent1 9 2 2" xfId="7540" xr:uid="{00000000-0005-0000-0000-00009E7B0000}"/>
    <cellStyle name="40% - Accent1 9 2 2 2" xfId="12263" xr:uid="{00000000-0005-0000-0000-00009F7B0000}"/>
    <cellStyle name="40% - Accent1 9 2 2 2 2" xfId="25422" xr:uid="{00000000-0005-0000-0000-0000A07B0000}"/>
    <cellStyle name="40% - Accent1 9 2 2 2 2 2" xfId="62760" xr:uid="{00000000-0005-0000-0000-0000A17B0000}"/>
    <cellStyle name="40% - Accent1 9 2 2 2 3" xfId="49601" xr:uid="{00000000-0005-0000-0000-0000A27B0000}"/>
    <cellStyle name="40% - Accent1 9 2 2 3" xfId="20699" xr:uid="{00000000-0005-0000-0000-0000A37B0000}"/>
    <cellStyle name="40% - Accent1 9 2 2 3 2" xfId="58037" xr:uid="{00000000-0005-0000-0000-0000A47B0000}"/>
    <cellStyle name="40% - Accent1 9 2 2 4" xfId="33718" xr:uid="{00000000-0005-0000-0000-0000A57B0000}"/>
    <cellStyle name="40% - Accent1 9 2 2 5" xfId="44878" xr:uid="{00000000-0005-0000-0000-0000A67B0000}"/>
    <cellStyle name="40% - Accent1 9 2 3" xfId="9903" xr:uid="{00000000-0005-0000-0000-0000A77B0000}"/>
    <cellStyle name="40% - Accent1 9 2 3 2" xfId="23062" xr:uid="{00000000-0005-0000-0000-0000A87B0000}"/>
    <cellStyle name="40% - Accent1 9 2 3 2 2" xfId="60400" xr:uid="{00000000-0005-0000-0000-0000A97B0000}"/>
    <cellStyle name="40% - Accent1 9 2 3 3" xfId="36430" xr:uid="{00000000-0005-0000-0000-0000AA7B0000}"/>
    <cellStyle name="40% - Accent1 9 2 3 4" xfId="47241" xr:uid="{00000000-0005-0000-0000-0000AB7B0000}"/>
    <cellStyle name="40% - Accent1 9 2 4" xfId="5180" xr:uid="{00000000-0005-0000-0000-0000AC7B0000}"/>
    <cellStyle name="40% - Accent1 9 2 4 2" xfId="18339" xr:uid="{00000000-0005-0000-0000-0000AD7B0000}"/>
    <cellStyle name="40% - Accent1 9 2 4 2 2" xfId="55677" xr:uid="{00000000-0005-0000-0000-0000AE7B0000}"/>
    <cellStyle name="40% - Accent1 9 2 4 3" xfId="31006" xr:uid="{00000000-0005-0000-0000-0000AF7B0000}"/>
    <cellStyle name="40% - Accent1 9 2 4 4" xfId="42518" xr:uid="{00000000-0005-0000-0000-0000B07B0000}"/>
    <cellStyle name="40% - Accent1 9 2 5" xfId="14627" xr:uid="{00000000-0005-0000-0000-0000B17B0000}"/>
    <cellStyle name="40% - Accent1 9 2 5 2" xfId="51965" xr:uid="{00000000-0005-0000-0000-0000B27B0000}"/>
    <cellStyle name="40% - Accent1 9 2 6" xfId="28124" xr:uid="{00000000-0005-0000-0000-0000B37B0000}"/>
    <cellStyle name="40% - Accent1 9 2 7" xfId="38804" xr:uid="{00000000-0005-0000-0000-0000B47B0000}"/>
    <cellStyle name="40% - Accent1 9 3" xfId="2815" xr:uid="{00000000-0005-0000-0000-0000B57B0000}"/>
    <cellStyle name="40% - Accent1 9 3 2" xfId="11083" xr:uid="{00000000-0005-0000-0000-0000B67B0000}"/>
    <cellStyle name="40% - Accent1 9 3 2 2" xfId="24242" xr:uid="{00000000-0005-0000-0000-0000B77B0000}"/>
    <cellStyle name="40% - Accent1 9 3 2 2 2" xfId="61580" xr:uid="{00000000-0005-0000-0000-0000B87B0000}"/>
    <cellStyle name="40% - Accent1 9 3 2 3" xfId="48421" xr:uid="{00000000-0005-0000-0000-0000B97B0000}"/>
    <cellStyle name="40% - Accent1 9 3 3" xfId="6360" xr:uid="{00000000-0005-0000-0000-0000BA7B0000}"/>
    <cellStyle name="40% - Accent1 9 3 3 2" xfId="19519" xr:uid="{00000000-0005-0000-0000-0000BB7B0000}"/>
    <cellStyle name="40% - Accent1 9 3 3 2 2" xfId="56857" xr:uid="{00000000-0005-0000-0000-0000BC7B0000}"/>
    <cellStyle name="40% - Accent1 9 3 3 3" xfId="43698" xr:uid="{00000000-0005-0000-0000-0000BD7B0000}"/>
    <cellStyle name="40% - Accent1 9 3 4" xfId="15976" xr:uid="{00000000-0005-0000-0000-0000BE7B0000}"/>
    <cellStyle name="40% - Accent1 9 3 4 2" xfId="53314" xr:uid="{00000000-0005-0000-0000-0000BF7B0000}"/>
    <cellStyle name="40% - Accent1 9 3 5" xfId="32369" xr:uid="{00000000-0005-0000-0000-0000C07B0000}"/>
    <cellStyle name="40% - Accent1 9 3 6" xfId="40153" xr:uid="{00000000-0005-0000-0000-0000C17B0000}"/>
    <cellStyle name="40% - Accent1 9 4" xfId="8723" xr:uid="{00000000-0005-0000-0000-0000C27B0000}"/>
    <cellStyle name="40% - Accent1 9 4 2" xfId="21882" xr:uid="{00000000-0005-0000-0000-0000C37B0000}"/>
    <cellStyle name="40% - Accent1 9 4 2 2" xfId="59220" xr:uid="{00000000-0005-0000-0000-0000C47B0000}"/>
    <cellStyle name="40% - Accent1 9 4 3" xfId="35081" xr:uid="{00000000-0005-0000-0000-0000C57B0000}"/>
    <cellStyle name="40% - Accent1 9 4 4" xfId="46061" xr:uid="{00000000-0005-0000-0000-0000C67B0000}"/>
    <cellStyle name="40% - Accent1 9 5" xfId="4000" xr:uid="{00000000-0005-0000-0000-0000C77B0000}"/>
    <cellStyle name="40% - Accent1 9 5 2" xfId="17159" xr:uid="{00000000-0005-0000-0000-0000C87B0000}"/>
    <cellStyle name="40% - Accent1 9 5 2 2" xfId="54497" xr:uid="{00000000-0005-0000-0000-0000C97B0000}"/>
    <cellStyle name="40% - Accent1 9 5 3" xfId="29657" xr:uid="{00000000-0005-0000-0000-0000CA7B0000}"/>
    <cellStyle name="40% - Accent1 9 5 4" xfId="41338" xr:uid="{00000000-0005-0000-0000-0000CB7B0000}"/>
    <cellStyle name="40% - Accent1 9 6" xfId="13447" xr:uid="{00000000-0005-0000-0000-0000CC7B0000}"/>
    <cellStyle name="40% - Accent1 9 6 2" xfId="50785" xr:uid="{00000000-0005-0000-0000-0000CD7B0000}"/>
    <cellStyle name="40% - Accent1 9 7" xfId="26775" xr:uid="{00000000-0005-0000-0000-0000CE7B0000}"/>
    <cellStyle name="40% - Accent1 9 8" xfId="37624" xr:uid="{00000000-0005-0000-0000-0000CF7B0000}"/>
    <cellStyle name="40% - Accent2" xfId="24" builtinId="35" customBuiltin="1"/>
    <cellStyle name="40% - Accent2 10" xfId="707" xr:uid="{00000000-0005-0000-0000-0000D17B0000}"/>
    <cellStyle name="40% - Accent2 10 2" xfId="1889" xr:uid="{00000000-0005-0000-0000-0000D27B0000}"/>
    <cellStyle name="40% - Accent2 10 2 2" xfId="7963" xr:uid="{00000000-0005-0000-0000-0000D37B0000}"/>
    <cellStyle name="40% - Accent2 10 2 2 2" xfId="12686" xr:uid="{00000000-0005-0000-0000-0000D47B0000}"/>
    <cellStyle name="40% - Accent2 10 2 2 2 2" xfId="25845" xr:uid="{00000000-0005-0000-0000-0000D57B0000}"/>
    <cellStyle name="40% - Accent2 10 2 2 2 2 2" xfId="63183" xr:uid="{00000000-0005-0000-0000-0000D67B0000}"/>
    <cellStyle name="40% - Accent2 10 2 2 2 3" xfId="50024" xr:uid="{00000000-0005-0000-0000-0000D77B0000}"/>
    <cellStyle name="40% - Accent2 10 2 2 3" xfId="21122" xr:uid="{00000000-0005-0000-0000-0000D87B0000}"/>
    <cellStyle name="40% - Accent2 10 2 2 3 2" xfId="58460" xr:uid="{00000000-0005-0000-0000-0000D97B0000}"/>
    <cellStyle name="40% - Accent2 10 2 2 4" xfId="34141" xr:uid="{00000000-0005-0000-0000-0000DA7B0000}"/>
    <cellStyle name="40% - Accent2 10 2 2 5" xfId="45301" xr:uid="{00000000-0005-0000-0000-0000DB7B0000}"/>
    <cellStyle name="40% - Accent2 10 2 3" xfId="10326" xr:uid="{00000000-0005-0000-0000-0000DC7B0000}"/>
    <cellStyle name="40% - Accent2 10 2 3 2" xfId="23485" xr:uid="{00000000-0005-0000-0000-0000DD7B0000}"/>
    <cellStyle name="40% - Accent2 10 2 3 2 2" xfId="60823" xr:uid="{00000000-0005-0000-0000-0000DE7B0000}"/>
    <cellStyle name="40% - Accent2 10 2 3 3" xfId="36853" xr:uid="{00000000-0005-0000-0000-0000DF7B0000}"/>
    <cellStyle name="40% - Accent2 10 2 3 4" xfId="47664" xr:uid="{00000000-0005-0000-0000-0000E07B0000}"/>
    <cellStyle name="40% - Accent2 10 2 4" xfId="5603" xr:uid="{00000000-0005-0000-0000-0000E17B0000}"/>
    <cellStyle name="40% - Accent2 10 2 4 2" xfId="18762" xr:uid="{00000000-0005-0000-0000-0000E27B0000}"/>
    <cellStyle name="40% - Accent2 10 2 4 2 2" xfId="56100" xr:uid="{00000000-0005-0000-0000-0000E37B0000}"/>
    <cellStyle name="40% - Accent2 10 2 4 3" xfId="31429" xr:uid="{00000000-0005-0000-0000-0000E47B0000}"/>
    <cellStyle name="40% - Accent2 10 2 4 4" xfId="42941" xr:uid="{00000000-0005-0000-0000-0000E57B0000}"/>
    <cellStyle name="40% - Accent2 10 2 5" xfId="15050" xr:uid="{00000000-0005-0000-0000-0000E67B0000}"/>
    <cellStyle name="40% - Accent2 10 2 5 2" xfId="52388" xr:uid="{00000000-0005-0000-0000-0000E77B0000}"/>
    <cellStyle name="40% - Accent2 10 2 6" xfId="28547" xr:uid="{00000000-0005-0000-0000-0000E87B0000}"/>
    <cellStyle name="40% - Accent2 10 2 7" xfId="39227" xr:uid="{00000000-0005-0000-0000-0000E97B0000}"/>
    <cellStyle name="40% - Accent2 10 3" xfId="3238" xr:uid="{00000000-0005-0000-0000-0000EA7B0000}"/>
    <cellStyle name="40% - Accent2 10 3 2" xfId="11506" xr:uid="{00000000-0005-0000-0000-0000EB7B0000}"/>
    <cellStyle name="40% - Accent2 10 3 2 2" xfId="24665" xr:uid="{00000000-0005-0000-0000-0000EC7B0000}"/>
    <cellStyle name="40% - Accent2 10 3 2 2 2" xfId="62003" xr:uid="{00000000-0005-0000-0000-0000ED7B0000}"/>
    <cellStyle name="40% - Accent2 10 3 2 3" xfId="48844" xr:uid="{00000000-0005-0000-0000-0000EE7B0000}"/>
    <cellStyle name="40% - Accent2 10 3 3" xfId="6783" xr:uid="{00000000-0005-0000-0000-0000EF7B0000}"/>
    <cellStyle name="40% - Accent2 10 3 3 2" xfId="19942" xr:uid="{00000000-0005-0000-0000-0000F07B0000}"/>
    <cellStyle name="40% - Accent2 10 3 3 2 2" xfId="57280" xr:uid="{00000000-0005-0000-0000-0000F17B0000}"/>
    <cellStyle name="40% - Accent2 10 3 3 3" xfId="44121" xr:uid="{00000000-0005-0000-0000-0000F27B0000}"/>
    <cellStyle name="40% - Accent2 10 3 4" xfId="16399" xr:uid="{00000000-0005-0000-0000-0000F37B0000}"/>
    <cellStyle name="40% - Accent2 10 3 4 2" xfId="53737" xr:uid="{00000000-0005-0000-0000-0000F47B0000}"/>
    <cellStyle name="40% - Accent2 10 3 5" xfId="32792" xr:uid="{00000000-0005-0000-0000-0000F57B0000}"/>
    <cellStyle name="40% - Accent2 10 3 6" xfId="40576" xr:uid="{00000000-0005-0000-0000-0000F67B0000}"/>
    <cellStyle name="40% - Accent2 10 4" xfId="9146" xr:uid="{00000000-0005-0000-0000-0000F77B0000}"/>
    <cellStyle name="40% - Accent2 10 4 2" xfId="22305" xr:uid="{00000000-0005-0000-0000-0000F87B0000}"/>
    <cellStyle name="40% - Accent2 10 4 2 2" xfId="59643" xr:uid="{00000000-0005-0000-0000-0000F97B0000}"/>
    <cellStyle name="40% - Accent2 10 4 3" xfId="35504" xr:uid="{00000000-0005-0000-0000-0000FA7B0000}"/>
    <cellStyle name="40% - Accent2 10 4 4" xfId="46484" xr:uid="{00000000-0005-0000-0000-0000FB7B0000}"/>
    <cellStyle name="40% - Accent2 10 5" xfId="4423" xr:uid="{00000000-0005-0000-0000-0000FC7B0000}"/>
    <cellStyle name="40% - Accent2 10 5 2" xfId="17582" xr:uid="{00000000-0005-0000-0000-0000FD7B0000}"/>
    <cellStyle name="40% - Accent2 10 5 2 2" xfId="54920" xr:uid="{00000000-0005-0000-0000-0000FE7B0000}"/>
    <cellStyle name="40% - Accent2 10 5 3" xfId="30080" xr:uid="{00000000-0005-0000-0000-0000FF7B0000}"/>
    <cellStyle name="40% - Accent2 10 5 4" xfId="41761" xr:uid="{00000000-0005-0000-0000-0000007C0000}"/>
    <cellStyle name="40% - Accent2 10 6" xfId="13870" xr:uid="{00000000-0005-0000-0000-0000017C0000}"/>
    <cellStyle name="40% - Accent2 10 6 2" xfId="51208" xr:uid="{00000000-0005-0000-0000-0000027C0000}"/>
    <cellStyle name="40% - Accent2 10 7" xfId="27198" xr:uid="{00000000-0005-0000-0000-0000037C0000}"/>
    <cellStyle name="40% - Accent2 10 8" xfId="38047" xr:uid="{00000000-0005-0000-0000-0000047C0000}"/>
    <cellStyle name="40% - Accent2 11" xfId="876" xr:uid="{00000000-0005-0000-0000-0000057C0000}"/>
    <cellStyle name="40% - Accent2 11 2" xfId="2058" xr:uid="{00000000-0005-0000-0000-0000067C0000}"/>
    <cellStyle name="40% - Accent2 11 2 2" xfId="8132" xr:uid="{00000000-0005-0000-0000-0000077C0000}"/>
    <cellStyle name="40% - Accent2 11 2 2 2" xfId="12855" xr:uid="{00000000-0005-0000-0000-0000087C0000}"/>
    <cellStyle name="40% - Accent2 11 2 2 2 2" xfId="26014" xr:uid="{00000000-0005-0000-0000-0000097C0000}"/>
    <cellStyle name="40% - Accent2 11 2 2 2 2 2" xfId="63352" xr:uid="{00000000-0005-0000-0000-00000A7C0000}"/>
    <cellStyle name="40% - Accent2 11 2 2 2 3" xfId="50193" xr:uid="{00000000-0005-0000-0000-00000B7C0000}"/>
    <cellStyle name="40% - Accent2 11 2 2 3" xfId="21291" xr:uid="{00000000-0005-0000-0000-00000C7C0000}"/>
    <cellStyle name="40% - Accent2 11 2 2 3 2" xfId="58629" xr:uid="{00000000-0005-0000-0000-00000D7C0000}"/>
    <cellStyle name="40% - Accent2 11 2 2 4" xfId="34310" xr:uid="{00000000-0005-0000-0000-00000E7C0000}"/>
    <cellStyle name="40% - Accent2 11 2 2 5" xfId="45470" xr:uid="{00000000-0005-0000-0000-00000F7C0000}"/>
    <cellStyle name="40% - Accent2 11 2 3" xfId="10495" xr:uid="{00000000-0005-0000-0000-0000107C0000}"/>
    <cellStyle name="40% - Accent2 11 2 3 2" xfId="23654" xr:uid="{00000000-0005-0000-0000-0000117C0000}"/>
    <cellStyle name="40% - Accent2 11 2 3 2 2" xfId="60992" xr:uid="{00000000-0005-0000-0000-0000127C0000}"/>
    <cellStyle name="40% - Accent2 11 2 3 3" xfId="37022" xr:uid="{00000000-0005-0000-0000-0000137C0000}"/>
    <cellStyle name="40% - Accent2 11 2 3 4" xfId="47833" xr:uid="{00000000-0005-0000-0000-0000147C0000}"/>
    <cellStyle name="40% - Accent2 11 2 4" xfId="5772" xr:uid="{00000000-0005-0000-0000-0000157C0000}"/>
    <cellStyle name="40% - Accent2 11 2 4 2" xfId="18931" xr:uid="{00000000-0005-0000-0000-0000167C0000}"/>
    <cellStyle name="40% - Accent2 11 2 4 2 2" xfId="56269" xr:uid="{00000000-0005-0000-0000-0000177C0000}"/>
    <cellStyle name="40% - Accent2 11 2 4 3" xfId="31598" xr:uid="{00000000-0005-0000-0000-0000187C0000}"/>
    <cellStyle name="40% - Accent2 11 2 4 4" xfId="43110" xr:uid="{00000000-0005-0000-0000-0000197C0000}"/>
    <cellStyle name="40% - Accent2 11 2 5" xfId="15219" xr:uid="{00000000-0005-0000-0000-00001A7C0000}"/>
    <cellStyle name="40% - Accent2 11 2 5 2" xfId="52557" xr:uid="{00000000-0005-0000-0000-00001B7C0000}"/>
    <cellStyle name="40% - Accent2 11 2 6" xfId="28716" xr:uid="{00000000-0005-0000-0000-00001C7C0000}"/>
    <cellStyle name="40% - Accent2 11 2 7" xfId="39396" xr:uid="{00000000-0005-0000-0000-00001D7C0000}"/>
    <cellStyle name="40% - Accent2 11 3" xfId="3407" xr:uid="{00000000-0005-0000-0000-00001E7C0000}"/>
    <cellStyle name="40% - Accent2 11 3 2" xfId="11675" xr:uid="{00000000-0005-0000-0000-00001F7C0000}"/>
    <cellStyle name="40% - Accent2 11 3 2 2" xfId="24834" xr:uid="{00000000-0005-0000-0000-0000207C0000}"/>
    <cellStyle name="40% - Accent2 11 3 2 2 2" xfId="62172" xr:uid="{00000000-0005-0000-0000-0000217C0000}"/>
    <cellStyle name="40% - Accent2 11 3 2 3" xfId="49013" xr:uid="{00000000-0005-0000-0000-0000227C0000}"/>
    <cellStyle name="40% - Accent2 11 3 3" xfId="6952" xr:uid="{00000000-0005-0000-0000-0000237C0000}"/>
    <cellStyle name="40% - Accent2 11 3 3 2" xfId="20111" xr:uid="{00000000-0005-0000-0000-0000247C0000}"/>
    <cellStyle name="40% - Accent2 11 3 3 2 2" xfId="57449" xr:uid="{00000000-0005-0000-0000-0000257C0000}"/>
    <cellStyle name="40% - Accent2 11 3 3 3" xfId="44290" xr:uid="{00000000-0005-0000-0000-0000267C0000}"/>
    <cellStyle name="40% - Accent2 11 3 4" xfId="16568" xr:uid="{00000000-0005-0000-0000-0000277C0000}"/>
    <cellStyle name="40% - Accent2 11 3 4 2" xfId="53906" xr:uid="{00000000-0005-0000-0000-0000287C0000}"/>
    <cellStyle name="40% - Accent2 11 3 5" xfId="32961" xr:uid="{00000000-0005-0000-0000-0000297C0000}"/>
    <cellStyle name="40% - Accent2 11 3 6" xfId="40745" xr:uid="{00000000-0005-0000-0000-00002A7C0000}"/>
    <cellStyle name="40% - Accent2 11 4" xfId="9315" xr:uid="{00000000-0005-0000-0000-00002B7C0000}"/>
    <cellStyle name="40% - Accent2 11 4 2" xfId="22474" xr:uid="{00000000-0005-0000-0000-00002C7C0000}"/>
    <cellStyle name="40% - Accent2 11 4 2 2" xfId="59812" xr:uid="{00000000-0005-0000-0000-00002D7C0000}"/>
    <cellStyle name="40% - Accent2 11 4 3" xfId="35673" xr:uid="{00000000-0005-0000-0000-00002E7C0000}"/>
    <cellStyle name="40% - Accent2 11 4 4" xfId="46653" xr:uid="{00000000-0005-0000-0000-00002F7C0000}"/>
    <cellStyle name="40% - Accent2 11 5" xfId="4592" xr:uid="{00000000-0005-0000-0000-0000307C0000}"/>
    <cellStyle name="40% - Accent2 11 5 2" xfId="17751" xr:uid="{00000000-0005-0000-0000-0000317C0000}"/>
    <cellStyle name="40% - Accent2 11 5 2 2" xfId="55089" xr:uid="{00000000-0005-0000-0000-0000327C0000}"/>
    <cellStyle name="40% - Accent2 11 5 3" xfId="30249" xr:uid="{00000000-0005-0000-0000-0000337C0000}"/>
    <cellStyle name="40% - Accent2 11 5 4" xfId="41930" xr:uid="{00000000-0005-0000-0000-0000347C0000}"/>
    <cellStyle name="40% - Accent2 11 6" xfId="14039" xr:uid="{00000000-0005-0000-0000-0000357C0000}"/>
    <cellStyle name="40% - Accent2 11 6 2" xfId="51377" xr:uid="{00000000-0005-0000-0000-0000367C0000}"/>
    <cellStyle name="40% - Accent2 11 7" xfId="27367" xr:uid="{00000000-0005-0000-0000-0000377C0000}"/>
    <cellStyle name="40% - Accent2 11 8" xfId="38216" xr:uid="{00000000-0005-0000-0000-0000387C0000}"/>
    <cellStyle name="40% - Accent2 12" xfId="1047" xr:uid="{00000000-0005-0000-0000-0000397C0000}"/>
    <cellStyle name="40% - Accent2 12 2" xfId="2227" xr:uid="{00000000-0005-0000-0000-00003A7C0000}"/>
    <cellStyle name="40% - Accent2 12 2 2" xfId="8301" xr:uid="{00000000-0005-0000-0000-00003B7C0000}"/>
    <cellStyle name="40% - Accent2 12 2 2 2" xfId="13024" xr:uid="{00000000-0005-0000-0000-00003C7C0000}"/>
    <cellStyle name="40% - Accent2 12 2 2 2 2" xfId="26183" xr:uid="{00000000-0005-0000-0000-00003D7C0000}"/>
    <cellStyle name="40% - Accent2 12 2 2 2 2 2" xfId="63521" xr:uid="{00000000-0005-0000-0000-00003E7C0000}"/>
    <cellStyle name="40% - Accent2 12 2 2 2 3" xfId="50362" xr:uid="{00000000-0005-0000-0000-00003F7C0000}"/>
    <cellStyle name="40% - Accent2 12 2 2 3" xfId="21460" xr:uid="{00000000-0005-0000-0000-0000407C0000}"/>
    <cellStyle name="40% - Accent2 12 2 2 3 2" xfId="58798" xr:uid="{00000000-0005-0000-0000-0000417C0000}"/>
    <cellStyle name="40% - Accent2 12 2 2 4" xfId="34479" xr:uid="{00000000-0005-0000-0000-0000427C0000}"/>
    <cellStyle name="40% - Accent2 12 2 2 5" xfId="45639" xr:uid="{00000000-0005-0000-0000-0000437C0000}"/>
    <cellStyle name="40% - Accent2 12 2 3" xfId="10664" xr:uid="{00000000-0005-0000-0000-0000447C0000}"/>
    <cellStyle name="40% - Accent2 12 2 3 2" xfId="23823" xr:uid="{00000000-0005-0000-0000-0000457C0000}"/>
    <cellStyle name="40% - Accent2 12 2 3 2 2" xfId="61161" xr:uid="{00000000-0005-0000-0000-0000467C0000}"/>
    <cellStyle name="40% - Accent2 12 2 3 3" xfId="37191" xr:uid="{00000000-0005-0000-0000-0000477C0000}"/>
    <cellStyle name="40% - Accent2 12 2 3 4" xfId="48002" xr:uid="{00000000-0005-0000-0000-0000487C0000}"/>
    <cellStyle name="40% - Accent2 12 2 4" xfId="5941" xr:uid="{00000000-0005-0000-0000-0000497C0000}"/>
    <cellStyle name="40% - Accent2 12 2 4 2" xfId="19100" xr:uid="{00000000-0005-0000-0000-00004A7C0000}"/>
    <cellStyle name="40% - Accent2 12 2 4 2 2" xfId="56438" xr:uid="{00000000-0005-0000-0000-00004B7C0000}"/>
    <cellStyle name="40% - Accent2 12 2 4 3" xfId="31767" xr:uid="{00000000-0005-0000-0000-00004C7C0000}"/>
    <cellStyle name="40% - Accent2 12 2 4 4" xfId="43279" xr:uid="{00000000-0005-0000-0000-00004D7C0000}"/>
    <cellStyle name="40% - Accent2 12 2 5" xfId="15388" xr:uid="{00000000-0005-0000-0000-00004E7C0000}"/>
    <cellStyle name="40% - Accent2 12 2 5 2" xfId="52726" xr:uid="{00000000-0005-0000-0000-00004F7C0000}"/>
    <cellStyle name="40% - Accent2 12 2 6" xfId="28885" xr:uid="{00000000-0005-0000-0000-0000507C0000}"/>
    <cellStyle name="40% - Accent2 12 2 7" xfId="39565" xr:uid="{00000000-0005-0000-0000-0000517C0000}"/>
    <cellStyle name="40% - Accent2 12 3" xfId="3576" xr:uid="{00000000-0005-0000-0000-0000527C0000}"/>
    <cellStyle name="40% - Accent2 12 3 2" xfId="11844" xr:uid="{00000000-0005-0000-0000-0000537C0000}"/>
    <cellStyle name="40% - Accent2 12 3 2 2" xfId="25003" xr:uid="{00000000-0005-0000-0000-0000547C0000}"/>
    <cellStyle name="40% - Accent2 12 3 2 2 2" xfId="62341" xr:uid="{00000000-0005-0000-0000-0000557C0000}"/>
    <cellStyle name="40% - Accent2 12 3 2 3" xfId="49182" xr:uid="{00000000-0005-0000-0000-0000567C0000}"/>
    <cellStyle name="40% - Accent2 12 3 3" xfId="7121" xr:uid="{00000000-0005-0000-0000-0000577C0000}"/>
    <cellStyle name="40% - Accent2 12 3 3 2" xfId="20280" xr:uid="{00000000-0005-0000-0000-0000587C0000}"/>
    <cellStyle name="40% - Accent2 12 3 3 2 2" xfId="57618" xr:uid="{00000000-0005-0000-0000-0000597C0000}"/>
    <cellStyle name="40% - Accent2 12 3 3 3" xfId="44459" xr:uid="{00000000-0005-0000-0000-00005A7C0000}"/>
    <cellStyle name="40% - Accent2 12 3 4" xfId="16737" xr:uid="{00000000-0005-0000-0000-00005B7C0000}"/>
    <cellStyle name="40% - Accent2 12 3 4 2" xfId="54075" xr:uid="{00000000-0005-0000-0000-00005C7C0000}"/>
    <cellStyle name="40% - Accent2 12 3 5" xfId="33130" xr:uid="{00000000-0005-0000-0000-00005D7C0000}"/>
    <cellStyle name="40% - Accent2 12 3 6" xfId="40914" xr:uid="{00000000-0005-0000-0000-00005E7C0000}"/>
    <cellStyle name="40% - Accent2 12 4" xfId="9484" xr:uid="{00000000-0005-0000-0000-00005F7C0000}"/>
    <cellStyle name="40% - Accent2 12 4 2" xfId="22643" xr:uid="{00000000-0005-0000-0000-0000607C0000}"/>
    <cellStyle name="40% - Accent2 12 4 2 2" xfId="59981" xr:uid="{00000000-0005-0000-0000-0000617C0000}"/>
    <cellStyle name="40% - Accent2 12 4 3" xfId="35842" xr:uid="{00000000-0005-0000-0000-0000627C0000}"/>
    <cellStyle name="40% - Accent2 12 4 4" xfId="46822" xr:uid="{00000000-0005-0000-0000-0000637C0000}"/>
    <cellStyle name="40% - Accent2 12 5" xfId="4761" xr:uid="{00000000-0005-0000-0000-0000647C0000}"/>
    <cellStyle name="40% - Accent2 12 5 2" xfId="17920" xr:uid="{00000000-0005-0000-0000-0000657C0000}"/>
    <cellStyle name="40% - Accent2 12 5 2 2" xfId="55258" xr:uid="{00000000-0005-0000-0000-0000667C0000}"/>
    <cellStyle name="40% - Accent2 12 5 3" xfId="30418" xr:uid="{00000000-0005-0000-0000-0000677C0000}"/>
    <cellStyle name="40% - Accent2 12 5 4" xfId="42099" xr:uid="{00000000-0005-0000-0000-0000687C0000}"/>
    <cellStyle name="40% - Accent2 12 6" xfId="14208" xr:uid="{00000000-0005-0000-0000-0000697C0000}"/>
    <cellStyle name="40% - Accent2 12 6 2" xfId="51546" xr:uid="{00000000-0005-0000-0000-00006A7C0000}"/>
    <cellStyle name="40% - Accent2 12 7" xfId="27536" xr:uid="{00000000-0005-0000-0000-00006B7C0000}"/>
    <cellStyle name="40% - Accent2 12 8" xfId="38385" xr:uid="{00000000-0005-0000-0000-00006C7C0000}"/>
    <cellStyle name="40% - Accent2 13" xfId="1216" xr:uid="{00000000-0005-0000-0000-00006D7C0000}"/>
    <cellStyle name="40% - Accent2 13 2" xfId="2565" xr:uid="{00000000-0005-0000-0000-00006E7C0000}"/>
    <cellStyle name="40% - Accent2 13 2 2" xfId="12013" xr:uid="{00000000-0005-0000-0000-00006F7C0000}"/>
    <cellStyle name="40% - Accent2 13 2 2 2" xfId="25172" xr:uid="{00000000-0005-0000-0000-0000707C0000}"/>
    <cellStyle name="40% - Accent2 13 2 2 2 2" xfId="62510" xr:uid="{00000000-0005-0000-0000-0000717C0000}"/>
    <cellStyle name="40% - Accent2 13 2 2 3" xfId="33468" xr:uid="{00000000-0005-0000-0000-0000727C0000}"/>
    <cellStyle name="40% - Accent2 13 2 2 4" xfId="49351" xr:uid="{00000000-0005-0000-0000-0000737C0000}"/>
    <cellStyle name="40% - Accent2 13 2 3" xfId="7290" xr:uid="{00000000-0005-0000-0000-0000747C0000}"/>
    <cellStyle name="40% - Accent2 13 2 3 2" xfId="20449" xr:uid="{00000000-0005-0000-0000-0000757C0000}"/>
    <cellStyle name="40% - Accent2 13 2 3 2 2" xfId="57787" xr:uid="{00000000-0005-0000-0000-0000767C0000}"/>
    <cellStyle name="40% - Accent2 13 2 3 3" xfId="36180" xr:uid="{00000000-0005-0000-0000-0000777C0000}"/>
    <cellStyle name="40% - Accent2 13 2 3 4" xfId="44628" xr:uid="{00000000-0005-0000-0000-0000787C0000}"/>
    <cellStyle name="40% - Accent2 13 2 4" xfId="15726" xr:uid="{00000000-0005-0000-0000-0000797C0000}"/>
    <cellStyle name="40% - Accent2 13 2 4 2" xfId="30756" xr:uid="{00000000-0005-0000-0000-00007A7C0000}"/>
    <cellStyle name="40% - Accent2 13 2 4 3" xfId="53064" xr:uid="{00000000-0005-0000-0000-00007B7C0000}"/>
    <cellStyle name="40% - Accent2 13 2 5" xfId="27874" xr:uid="{00000000-0005-0000-0000-00007C7C0000}"/>
    <cellStyle name="40% - Accent2 13 2 6" xfId="39903" xr:uid="{00000000-0005-0000-0000-00007D7C0000}"/>
    <cellStyle name="40% - Accent2 13 3" xfId="9653" xr:uid="{00000000-0005-0000-0000-00007E7C0000}"/>
    <cellStyle name="40% - Accent2 13 3 2" xfId="22812" xr:uid="{00000000-0005-0000-0000-00007F7C0000}"/>
    <cellStyle name="40% - Accent2 13 3 2 2" xfId="60150" xr:uid="{00000000-0005-0000-0000-0000807C0000}"/>
    <cellStyle name="40% - Accent2 13 3 3" xfId="32119" xr:uid="{00000000-0005-0000-0000-0000817C0000}"/>
    <cellStyle name="40% - Accent2 13 3 4" xfId="46991" xr:uid="{00000000-0005-0000-0000-0000827C0000}"/>
    <cellStyle name="40% - Accent2 13 4" xfId="4930" xr:uid="{00000000-0005-0000-0000-0000837C0000}"/>
    <cellStyle name="40% - Accent2 13 4 2" xfId="18089" xr:uid="{00000000-0005-0000-0000-0000847C0000}"/>
    <cellStyle name="40% - Accent2 13 4 2 2" xfId="55427" xr:uid="{00000000-0005-0000-0000-0000857C0000}"/>
    <cellStyle name="40% - Accent2 13 4 3" xfId="34831" xr:uid="{00000000-0005-0000-0000-0000867C0000}"/>
    <cellStyle name="40% - Accent2 13 4 4" xfId="42268" xr:uid="{00000000-0005-0000-0000-0000877C0000}"/>
    <cellStyle name="40% - Accent2 13 5" xfId="14377" xr:uid="{00000000-0005-0000-0000-0000887C0000}"/>
    <cellStyle name="40% - Accent2 13 5 2" xfId="29407" xr:uid="{00000000-0005-0000-0000-0000897C0000}"/>
    <cellStyle name="40% - Accent2 13 5 3" xfId="51715" xr:uid="{00000000-0005-0000-0000-00008A7C0000}"/>
    <cellStyle name="40% - Accent2 13 6" xfId="26525" xr:uid="{00000000-0005-0000-0000-00008B7C0000}"/>
    <cellStyle name="40% - Accent2 13 7" xfId="38554" xr:uid="{00000000-0005-0000-0000-00008C7C0000}"/>
    <cellStyle name="40% - Accent2 14" xfId="2396" xr:uid="{00000000-0005-0000-0000-00008D7C0000}"/>
    <cellStyle name="40% - Accent2 14 2" xfId="10833" xr:uid="{00000000-0005-0000-0000-00008E7C0000}"/>
    <cellStyle name="40% - Accent2 14 2 2" xfId="23992" xr:uid="{00000000-0005-0000-0000-00008F7C0000}"/>
    <cellStyle name="40% - Accent2 14 2 2 2" xfId="61330" xr:uid="{00000000-0005-0000-0000-0000907C0000}"/>
    <cellStyle name="40% - Accent2 14 2 3" xfId="34650" xr:uid="{00000000-0005-0000-0000-0000917C0000}"/>
    <cellStyle name="40% - Accent2 14 2 4" xfId="48171" xr:uid="{00000000-0005-0000-0000-0000927C0000}"/>
    <cellStyle name="40% - Accent2 14 3" xfId="6110" xr:uid="{00000000-0005-0000-0000-0000937C0000}"/>
    <cellStyle name="40% - Accent2 14 3 2" xfId="19269" xr:uid="{00000000-0005-0000-0000-0000947C0000}"/>
    <cellStyle name="40% - Accent2 14 3 2 2" xfId="56607" xr:uid="{00000000-0005-0000-0000-0000957C0000}"/>
    <cellStyle name="40% - Accent2 14 3 3" xfId="37362" xr:uid="{00000000-0005-0000-0000-0000967C0000}"/>
    <cellStyle name="40% - Accent2 14 3 4" xfId="43448" xr:uid="{00000000-0005-0000-0000-0000977C0000}"/>
    <cellStyle name="40% - Accent2 14 4" xfId="15557" xr:uid="{00000000-0005-0000-0000-0000987C0000}"/>
    <cellStyle name="40% - Accent2 14 4 2" xfId="31938" xr:uid="{00000000-0005-0000-0000-0000997C0000}"/>
    <cellStyle name="40% - Accent2 14 4 3" xfId="52895" xr:uid="{00000000-0005-0000-0000-00009A7C0000}"/>
    <cellStyle name="40% - Accent2 14 5" xfId="29056" xr:uid="{00000000-0005-0000-0000-00009B7C0000}"/>
    <cellStyle name="40% - Accent2 14 6" xfId="39734" xr:uid="{00000000-0005-0000-0000-00009C7C0000}"/>
    <cellStyle name="40% - Accent2 15" xfId="8473" xr:uid="{00000000-0005-0000-0000-00009D7C0000}"/>
    <cellStyle name="40% - Accent2 15 2" xfId="21632" xr:uid="{00000000-0005-0000-0000-00009E7C0000}"/>
    <cellStyle name="40% - Accent2 15 2 2" xfId="33299" xr:uid="{00000000-0005-0000-0000-00009F7C0000}"/>
    <cellStyle name="40% - Accent2 15 2 3" xfId="58970" xr:uid="{00000000-0005-0000-0000-0000A07C0000}"/>
    <cellStyle name="40% - Accent2 15 3" xfId="36011" xr:uid="{00000000-0005-0000-0000-0000A17C0000}"/>
    <cellStyle name="40% - Accent2 15 4" xfId="30587" xr:uid="{00000000-0005-0000-0000-0000A27C0000}"/>
    <cellStyle name="40% - Accent2 15 5" xfId="27705" xr:uid="{00000000-0005-0000-0000-0000A37C0000}"/>
    <cellStyle name="40% - Accent2 15 6" xfId="45811" xr:uid="{00000000-0005-0000-0000-0000A47C0000}"/>
    <cellStyle name="40% - Accent2 16" xfId="3750" xr:uid="{00000000-0005-0000-0000-0000A57C0000}"/>
    <cellStyle name="40% - Accent2 16 2" xfId="16909" xr:uid="{00000000-0005-0000-0000-0000A67C0000}"/>
    <cellStyle name="40% - Accent2 16 2 2" xfId="54247" xr:uid="{00000000-0005-0000-0000-0000A77C0000}"/>
    <cellStyle name="40% - Accent2 16 3" xfId="29238" xr:uid="{00000000-0005-0000-0000-0000A87C0000}"/>
    <cellStyle name="40% - Accent2 16 4" xfId="41088" xr:uid="{00000000-0005-0000-0000-0000A97C0000}"/>
    <cellStyle name="40% - Accent2 17" xfId="13197" xr:uid="{00000000-0005-0000-0000-0000AA7C0000}"/>
    <cellStyle name="40% - Accent2 17 2" xfId="31950" xr:uid="{00000000-0005-0000-0000-0000AB7C0000}"/>
    <cellStyle name="40% - Accent2 17 3" xfId="50535" xr:uid="{00000000-0005-0000-0000-0000AC7C0000}"/>
    <cellStyle name="40% - Accent2 18" xfId="34662" xr:uid="{00000000-0005-0000-0000-0000AD7C0000}"/>
    <cellStyle name="40% - Accent2 19" xfId="29069" xr:uid="{00000000-0005-0000-0000-0000AE7C0000}"/>
    <cellStyle name="40% - Accent2 2" xfId="48" xr:uid="{00000000-0005-0000-0000-0000AF7C0000}"/>
    <cellStyle name="40% - Accent2 2 10" xfId="890" xr:uid="{00000000-0005-0000-0000-0000B07C0000}"/>
    <cellStyle name="40% - Accent2 2 10 2" xfId="2072" xr:uid="{00000000-0005-0000-0000-0000B17C0000}"/>
    <cellStyle name="40% - Accent2 2 10 2 2" xfId="8146" xr:uid="{00000000-0005-0000-0000-0000B27C0000}"/>
    <cellStyle name="40% - Accent2 2 10 2 2 2" xfId="12869" xr:uid="{00000000-0005-0000-0000-0000B37C0000}"/>
    <cellStyle name="40% - Accent2 2 10 2 2 2 2" xfId="26028" xr:uid="{00000000-0005-0000-0000-0000B47C0000}"/>
    <cellStyle name="40% - Accent2 2 10 2 2 2 2 2" xfId="63366" xr:uid="{00000000-0005-0000-0000-0000B57C0000}"/>
    <cellStyle name="40% - Accent2 2 10 2 2 2 3" xfId="50207" xr:uid="{00000000-0005-0000-0000-0000B67C0000}"/>
    <cellStyle name="40% - Accent2 2 10 2 2 3" xfId="21305" xr:uid="{00000000-0005-0000-0000-0000B77C0000}"/>
    <cellStyle name="40% - Accent2 2 10 2 2 3 2" xfId="58643" xr:uid="{00000000-0005-0000-0000-0000B87C0000}"/>
    <cellStyle name="40% - Accent2 2 10 2 2 4" xfId="34324" xr:uid="{00000000-0005-0000-0000-0000B97C0000}"/>
    <cellStyle name="40% - Accent2 2 10 2 2 5" xfId="45484" xr:uid="{00000000-0005-0000-0000-0000BA7C0000}"/>
    <cellStyle name="40% - Accent2 2 10 2 3" xfId="10509" xr:uid="{00000000-0005-0000-0000-0000BB7C0000}"/>
    <cellStyle name="40% - Accent2 2 10 2 3 2" xfId="23668" xr:uid="{00000000-0005-0000-0000-0000BC7C0000}"/>
    <cellStyle name="40% - Accent2 2 10 2 3 2 2" xfId="61006" xr:uid="{00000000-0005-0000-0000-0000BD7C0000}"/>
    <cellStyle name="40% - Accent2 2 10 2 3 3" xfId="37036" xr:uid="{00000000-0005-0000-0000-0000BE7C0000}"/>
    <cellStyle name="40% - Accent2 2 10 2 3 4" xfId="47847" xr:uid="{00000000-0005-0000-0000-0000BF7C0000}"/>
    <cellStyle name="40% - Accent2 2 10 2 4" xfId="5786" xr:uid="{00000000-0005-0000-0000-0000C07C0000}"/>
    <cellStyle name="40% - Accent2 2 10 2 4 2" xfId="18945" xr:uid="{00000000-0005-0000-0000-0000C17C0000}"/>
    <cellStyle name="40% - Accent2 2 10 2 4 2 2" xfId="56283" xr:uid="{00000000-0005-0000-0000-0000C27C0000}"/>
    <cellStyle name="40% - Accent2 2 10 2 4 3" xfId="31612" xr:uid="{00000000-0005-0000-0000-0000C37C0000}"/>
    <cellStyle name="40% - Accent2 2 10 2 4 4" xfId="43124" xr:uid="{00000000-0005-0000-0000-0000C47C0000}"/>
    <cellStyle name="40% - Accent2 2 10 2 5" xfId="15233" xr:uid="{00000000-0005-0000-0000-0000C57C0000}"/>
    <cellStyle name="40% - Accent2 2 10 2 5 2" xfId="52571" xr:uid="{00000000-0005-0000-0000-0000C67C0000}"/>
    <cellStyle name="40% - Accent2 2 10 2 6" xfId="28730" xr:uid="{00000000-0005-0000-0000-0000C77C0000}"/>
    <cellStyle name="40% - Accent2 2 10 2 7" xfId="39410" xr:uid="{00000000-0005-0000-0000-0000C87C0000}"/>
    <cellStyle name="40% - Accent2 2 10 3" xfId="3421" xr:uid="{00000000-0005-0000-0000-0000C97C0000}"/>
    <cellStyle name="40% - Accent2 2 10 3 2" xfId="11689" xr:uid="{00000000-0005-0000-0000-0000CA7C0000}"/>
    <cellStyle name="40% - Accent2 2 10 3 2 2" xfId="24848" xr:uid="{00000000-0005-0000-0000-0000CB7C0000}"/>
    <cellStyle name="40% - Accent2 2 10 3 2 2 2" xfId="62186" xr:uid="{00000000-0005-0000-0000-0000CC7C0000}"/>
    <cellStyle name="40% - Accent2 2 10 3 2 3" xfId="49027" xr:uid="{00000000-0005-0000-0000-0000CD7C0000}"/>
    <cellStyle name="40% - Accent2 2 10 3 3" xfId="6966" xr:uid="{00000000-0005-0000-0000-0000CE7C0000}"/>
    <cellStyle name="40% - Accent2 2 10 3 3 2" xfId="20125" xr:uid="{00000000-0005-0000-0000-0000CF7C0000}"/>
    <cellStyle name="40% - Accent2 2 10 3 3 2 2" xfId="57463" xr:uid="{00000000-0005-0000-0000-0000D07C0000}"/>
    <cellStyle name="40% - Accent2 2 10 3 3 3" xfId="44304" xr:uid="{00000000-0005-0000-0000-0000D17C0000}"/>
    <cellStyle name="40% - Accent2 2 10 3 4" xfId="16582" xr:uid="{00000000-0005-0000-0000-0000D27C0000}"/>
    <cellStyle name="40% - Accent2 2 10 3 4 2" xfId="53920" xr:uid="{00000000-0005-0000-0000-0000D37C0000}"/>
    <cellStyle name="40% - Accent2 2 10 3 5" xfId="32975" xr:uid="{00000000-0005-0000-0000-0000D47C0000}"/>
    <cellStyle name="40% - Accent2 2 10 3 6" xfId="40759" xr:uid="{00000000-0005-0000-0000-0000D57C0000}"/>
    <cellStyle name="40% - Accent2 2 10 4" xfId="9329" xr:uid="{00000000-0005-0000-0000-0000D67C0000}"/>
    <cellStyle name="40% - Accent2 2 10 4 2" xfId="22488" xr:uid="{00000000-0005-0000-0000-0000D77C0000}"/>
    <cellStyle name="40% - Accent2 2 10 4 2 2" xfId="59826" xr:uid="{00000000-0005-0000-0000-0000D87C0000}"/>
    <cellStyle name="40% - Accent2 2 10 4 3" xfId="35687" xr:uid="{00000000-0005-0000-0000-0000D97C0000}"/>
    <cellStyle name="40% - Accent2 2 10 4 4" xfId="46667" xr:uid="{00000000-0005-0000-0000-0000DA7C0000}"/>
    <cellStyle name="40% - Accent2 2 10 5" xfId="4606" xr:uid="{00000000-0005-0000-0000-0000DB7C0000}"/>
    <cellStyle name="40% - Accent2 2 10 5 2" xfId="17765" xr:uid="{00000000-0005-0000-0000-0000DC7C0000}"/>
    <cellStyle name="40% - Accent2 2 10 5 2 2" xfId="55103" xr:uid="{00000000-0005-0000-0000-0000DD7C0000}"/>
    <cellStyle name="40% - Accent2 2 10 5 3" xfId="30263" xr:uid="{00000000-0005-0000-0000-0000DE7C0000}"/>
    <cellStyle name="40% - Accent2 2 10 5 4" xfId="41944" xr:uid="{00000000-0005-0000-0000-0000DF7C0000}"/>
    <cellStyle name="40% - Accent2 2 10 6" xfId="14053" xr:uid="{00000000-0005-0000-0000-0000E07C0000}"/>
    <cellStyle name="40% - Accent2 2 10 6 2" xfId="51391" xr:uid="{00000000-0005-0000-0000-0000E17C0000}"/>
    <cellStyle name="40% - Accent2 2 10 7" xfId="27381" xr:uid="{00000000-0005-0000-0000-0000E27C0000}"/>
    <cellStyle name="40% - Accent2 2 10 8" xfId="38230" xr:uid="{00000000-0005-0000-0000-0000E37C0000}"/>
    <cellStyle name="40% - Accent2 2 11" xfId="1061" xr:uid="{00000000-0005-0000-0000-0000E47C0000}"/>
    <cellStyle name="40% - Accent2 2 11 2" xfId="2241" xr:uid="{00000000-0005-0000-0000-0000E57C0000}"/>
    <cellStyle name="40% - Accent2 2 11 2 2" xfId="8315" xr:uid="{00000000-0005-0000-0000-0000E67C0000}"/>
    <cellStyle name="40% - Accent2 2 11 2 2 2" xfId="13038" xr:uid="{00000000-0005-0000-0000-0000E77C0000}"/>
    <cellStyle name="40% - Accent2 2 11 2 2 2 2" xfId="26197" xr:uid="{00000000-0005-0000-0000-0000E87C0000}"/>
    <cellStyle name="40% - Accent2 2 11 2 2 2 2 2" xfId="63535" xr:uid="{00000000-0005-0000-0000-0000E97C0000}"/>
    <cellStyle name="40% - Accent2 2 11 2 2 2 3" xfId="50376" xr:uid="{00000000-0005-0000-0000-0000EA7C0000}"/>
    <cellStyle name="40% - Accent2 2 11 2 2 3" xfId="21474" xr:uid="{00000000-0005-0000-0000-0000EB7C0000}"/>
    <cellStyle name="40% - Accent2 2 11 2 2 3 2" xfId="58812" xr:uid="{00000000-0005-0000-0000-0000EC7C0000}"/>
    <cellStyle name="40% - Accent2 2 11 2 2 4" xfId="34493" xr:uid="{00000000-0005-0000-0000-0000ED7C0000}"/>
    <cellStyle name="40% - Accent2 2 11 2 2 5" xfId="45653" xr:uid="{00000000-0005-0000-0000-0000EE7C0000}"/>
    <cellStyle name="40% - Accent2 2 11 2 3" xfId="10678" xr:uid="{00000000-0005-0000-0000-0000EF7C0000}"/>
    <cellStyle name="40% - Accent2 2 11 2 3 2" xfId="23837" xr:uid="{00000000-0005-0000-0000-0000F07C0000}"/>
    <cellStyle name="40% - Accent2 2 11 2 3 2 2" xfId="61175" xr:uid="{00000000-0005-0000-0000-0000F17C0000}"/>
    <cellStyle name="40% - Accent2 2 11 2 3 3" xfId="37205" xr:uid="{00000000-0005-0000-0000-0000F27C0000}"/>
    <cellStyle name="40% - Accent2 2 11 2 3 4" xfId="48016" xr:uid="{00000000-0005-0000-0000-0000F37C0000}"/>
    <cellStyle name="40% - Accent2 2 11 2 4" xfId="5955" xr:uid="{00000000-0005-0000-0000-0000F47C0000}"/>
    <cellStyle name="40% - Accent2 2 11 2 4 2" xfId="19114" xr:uid="{00000000-0005-0000-0000-0000F57C0000}"/>
    <cellStyle name="40% - Accent2 2 11 2 4 2 2" xfId="56452" xr:uid="{00000000-0005-0000-0000-0000F67C0000}"/>
    <cellStyle name="40% - Accent2 2 11 2 4 3" xfId="31781" xr:uid="{00000000-0005-0000-0000-0000F77C0000}"/>
    <cellStyle name="40% - Accent2 2 11 2 4 4" xfId="43293" xr:uid="{00000000-0005-0000-0000-0000F87C0000}"/>
    <cellStyle name="40% - Accent2 2 11 2 5" xfId="15402" xr:uid="{00000000-0005-0000-0000-0000F97C0000}"/>
    <cellStyle name="40% - Accent2 2 11 2 5 2" xfId="52740" xr:uid="{00000000-0005-0000-0000-0000FA7C0000}"/>
    <cellStyle name="40% - Accent2 2 11 2 6" xfId="28899" xr:uid="{00000000-0005-0000-0000-0000FB7C0000}"/>
    <cellStyle name="40% - Accent2 2 11 2 7" xfId="39579" xr:uid="{00000000-0005-0000-0000-0000FC7C0000}"/>
    <cellStyle name="40% - Accent2 2 11 3" xfId="3590" xr:uid="{00000000-0005-0000-0000-0000FD7C0000}"/>
    <cellStyle name="40% - Accent2 2 11 3 2" xfId="11858" xr:uid="{00000000-0005-0000-0000-0000FE7C0000}"/>
    <cellStyle name="40% - Accent2 2 11 3 2 2" xfId="25017" xr:uid="{00000000-0005-0000-0000-0000FF7C0000}"/>
    <cellStyle name="40% - Accent2 2 11 3 2 2 2" xfId="62355" xr:uid="{00000000-0005-0000-0000-0000007D0000}"/>
    <cellStyle name="40% - Accent2 2 11 3 2 3" xfId="49196" xr:uid="{00000000-0005-0000-0000-0000017D0000}"/>
    <cellStyle name="40% - Accent2 2 11 3 3" xfId="7135" xr:uid="{00000000-0005-0000-0000-0000027D0000}"/>
    <cellStyle name="40% - Accent2 2 11 3 3 2" xfId="20294" xr:uid="{00000000-0005-0000-0000-0000037D0000}"/>
    <cellStyle name="40% - Accent2 2 11 3 3 2 2" xfId="57632" xr:uid="{00000000-0005-0000-0000-0000047D0000}"/>
    <cellStyle name="40% - Accent2 2 11 3 3 3" xfId="44473" xr:uid="{00000000-0005-0000-0000-0000057D0000}"/>
    <cellStyle name="40% - Accent2 2 11 3 4" xfId="16751" xr:uid="{00000000-0005-0000-0000-0000067D0000}"/>
    <cellStyle name="40% - Accent2 2 11 3 4 2" xfId="54089" xr:uid="{00000000-0005-0000-0000-0000077D0000}"/>
    <cellStyle name="40% - Accent2 2 11 3 5" xfId="33144" xr:uid="{00000000-0005-0000-0000-0000087D0000}"/>
    <cellStyle name="40% - Accent2 2 11 3 6" xfId="40928" xr:uid="{00000000-0005-0000-0000-0000097D0000}"/>
    <cellStyle name="40% - Accent2 2 11 4" xfId="9498" xr:uid="{00000000-0005-0000-0000-00000A7D0000}"/>
    <cellStyle name="40% - Accent2 2 11 4 2" xfId="22657" xr:uid="{00000000-0005-0000-0000-00000B7D0000}"/>
    <cellStyle name="40% - Accent2 2 11 4 2 2" xfId="59995" xr:uid="{00000000-0005-0000-0000-00000C7D0000}"/>
    <cellStyle name="40% - Accent2 2 11 4 3" xfId="35856" xr:uid="{00000000-0005-0000-0000-00000D7D0000}"/>
    <cellStyle name="40% - Accent2 2 11 4 4" xfId="46836" xr:uid="{00000000-0005-0000-0000-00000E7D0000}"/>
    <cellStyle name="40% - Accent2 2 11 5" xfId="4775" xr:uid="{00000000-0005-0000-0000-00000F7D0000}"/>
    <cellStyle name="40% - Accent2 2 11 5 2" xfId="17934" xr:uid="{00000000-0005-0000-0000-0000107D0000}"/>
    <cellStyle name="40% - Accent2 2 11 5 2 2" xfId="55272" xr:uid="{00000000-0005-0000-0000-0000117D0000}"/>
    <cellStyle name="40% - Accent2 2 11 5 3" xfId="30432" xr:uid="{00000000-0005-0000-0000-0000127D0000}"/>
    <cellStyle name="40% - Accent2 2 11 5 4" xfId="42113" xr:uid="{00000000-0005-0000-0000-0000137D0000}"/>
    <cellStyle name="40% - Accent2 2 11 6" xfId="14222" xr:uid="{00000000-0005-0000-0000-0000147D0000}"/>
    <cellStyle name="40% - Accent2 2 11 6 2" xfId="51560" xr:uid="{00000000-0005-0000-0000-0000157D0000}"/>
    <cellStyle name="40% - Accent2 2 11 7" xfId="27550" xr:uid="{00000000-0005-0000-0000-0000167D0000}"/>
    <cellStyle name="40% - Accent2 2 11 8" xfId="38399" xr:uid="{00000000-0005-0000-0000-0000177D0000}"/>
    <cellStyle name="40% - Accent2 2 12" xfId="1230" xr:uid="{00000000-0005-0000-0000-0000187D0000}"/>
    <cellStyle name="40% - Accent2 2 12 2" xfId="2579" xr:uid="{00000000-0005-0000-0000-0000197D0000}"/>
    <cellStyle name="40% - Accent2 2 12 2 2" xfId="12027" xr:uid="{00000000-0005-0000-0000-00001A7D0000}"/>
    <cellStyle name="40% - Accent2 2 12 2 2 2" xfId="25186" xr:uid="{00000000-0005-0000-0000-00001B7D0000}"/>
    <cellStyle name="40% - Accent2 2 12 2 2 2 2" xfId="62524" xr:uid="{00000000-0005-0000-0000-00001C7D0000}"/>
    <cellStyle name="40% - Accent2 2 12 2 2 3" xfId="33482" xr:uid="{00000000-0005-0000-0000-00001D7D0000}"/>
    <cellStyle name="40% - Accent2 2 12 2 2 4" xfId="49365" xr:uid="{00000000-0005-0000-0000-00001E7D0000}"/>
    <cellStyle name="40% - Accent2 2 12 2 3" xfId="7304" xr:uid="{00000000-0005-0000-0000-00001F7D0000}"/>
    <cellStyle name="40% - Accent2 2 12 2 3 2" xfId="20463" xr:uid="{00000000-0005-0000-0000-0000207D0000}"/>
    <cellStyle name="40% - Accent2 2 12 2 3 2 2" xfId="57801" xr:uid="{00000000-0005-0000-0000-0000217D0000}"/>
    <cellStyle name="40% - Accent2 2 12 2 3 3" xfId="36194" xr:uid="{00000000-0005-0000-0000-0000227D0000}"/>
    <cellStyle name="40% - Accent2 2 12 2 3 4" xfId="44642" xr:uid="{00000000-0005-0000-0000-0000237D0000}"/>
    <cellStyle name="40% - Accent2 2 12 2 4" xfId="15740" xr:uid="{00000000-0005-0000-0000-0000247D0000}"/>
    <cellStyle name="40% - Accent2 2 12 2 4 2" xfId="30770" xr:uid="{00000000-0005-0000-0000-0000257D0000}"/>
    <cellStyle name="40% - Accent2 2 12 2 4 3" xfId="53078" xr:uid="{00000000-0005-0000-0000-0000267D0000}"/>
    <cellStyle name="40% - Accent2 2 12 2 5" xfId="27888" xr:uid="{00000000-0005-0000-0000-0000277D0000}"/>
    <cellStyle name="40% - Accent2 2 12 2 6" xfId="39917" xr:uid="{00000000-0005-0000-0000-0000287D0000}"/>
    <cellStyle name="40% - Accent2 2 12 3" xfId="9667" xr:uid="{00000000-0005-0000-0000-0000297D0000}"/>
    <cellStyle name="40% - Accent2 2 12 3 2" xfId="22826" xr:uid="{00000000-0005-0000-0000-00002A7D0000}"/>
    <cellStyle name="40% - Accent2 2 12 3 2 2" xfId="60164" xr:uid="{00000000-0005-0000-0000-00002B7D0000}"/>
    <cellStyle name="40% - Accent2 2 12 3 3" xfId="32133" xr:uid="{00000000-0005-0000-0000-00002C7D0000}"/>
    <cellStyle name="40% - Accent2 2 12 3 4" xfId="47005" xr:uid="{00000000-0005-0000-0000-00002D7D0000}"/>
    <cellStyle name="40% - Accent2 2 12 4" xfId="4944" xr:uid="{00000000-0005-0000-0000-00002E7D0000}"/>
    <cellStyle name="40% - Accent2 2 12 4 2" xfId="18103" xr:uid="{00000000-0005-0000-0000-00002F7D0000}"/>
    <cellStyle name="40% - Accent2 2 12 4 2 2" xfId="55441" xr:uid="{00000000-0005-0000-0000-0000307D0000}"/>
    <cellStyle name="40% - Accent2 2 12 4 3" xfId="34845" xr:uid="{00000000-0005-0000-0000-0000317D0000}"/>
    <cellStyle name="40% - Accent2 2 12 4 4" xfId="42282" xr:uid="{00000000-0005-0000-0000-0000327D0000}"/>
    <cellStyle name="40% - Accent2 2 12 5" xfId="14391" xr:uid="{00000000-0005-0000-0000-0000337D0000}"/>
    <cellStyle name="40% - Accent2 2 12 5 2" xfId="29421" xr:uid="{00000000-0005-0000-0000-0000347D0000}"/>
    <cellStyle name="40% - Accent2 2 12 5 3" xfId="51729" xr:uid="{00000000-0005-0000-0000-0000357D0000}"/>
    <cellStyle name="40% - Accent2 2 12 6" xfId="26539" xr:uid="{00000000-0005-0000-0000-0000367D0000}"/>
    <cellStyle name="40% - Accent2 2 12 7" xfId="38568" xr:uid="{00000000-0005-0000-0000-0000377D0000}"/>
    <cellStyle name="40% - Accent2 2 13" xfId="2410" xr:uid="{00000000-0005-0000-0000-0000387D0000}"/>
    <cellStyle name="40% - Accent2 2 13 2" xfId="10847" xr:uid="{00000000-0005-0000-0000-0000397D0000}"/>
    <cellStyle name="40% - Accent2 2 13 2 2" xfId="24006" xr:uid="{00000000-0005-0000-0000-00003A7D0000}"/>
    <cellStyle name="40% - Accent2 2 13 2 2 2" xfId="61344" xr:uid="{00000000-0005-0000-0000-00003B7D0000}"/>
    <cellStyle name="40% - Accent2 2 13 2 3" xfId="33313" xr:uid="{00000000-0005-0000-0000-00003C7D0000}"/>
    <cellStyle name="40% - Accent2 2 13 2 4" xfId="48185" xr:uid="{00000000-0005-0000-0000-00003D7D0000}"/>
    <cellStyle name="40% - Accent2 2 13 3" xfId="6124" xr:uid="{00000000-0005-0000-0000-00003E7D0000}"/>
    <cellStyle name="40% - Accent2 2 13 3 2" xfId="19283" xr:uid="{00000000-0005-0000-0000-00003F7D0000}"/>
    <cellStyle name="40% - Accent2 2 13 3 2 2" xfId="56621" xr:uid="{00000000-0005-0000-0000-0000407D0000}"/>
    <cellStyle name="40% - Accent2 2 13 3 3" xfId="36025" xr:uid="{00000000-0005-0000-0000-0000417D0000}"/>
    <cellStyle name="40% - Accent2 2 13 3 4" xfId="43462" xr:uid="{00000000-0005-0000-0000-0000427D0000}"/>
    <cellStyle name="40% - Accent2 2 13 4" xfId="15571" xr:uid="{00000000-0005-0000-0000-0000437D0000}"/>
    <cellStyle name="40% - Accent2 2 13 4 2" xfId="30601" xr:uid="{00000000-0005-0000-0000-0000447D0000}"/>
    <cellStyle name="40% - Accent2 2 13 4 3" xfId="52909" xr:uid="{00000000-0005-0000-0000-0000457D0000}"/>
    <cellStyle name="40% - Accent2 2 13 5" xfId="27719" xr:uid="{00000000-0005-0000-0000-0000467D0000}"/>
    <cellStyle name="40% - Accent2 2 13 6" xfId="39748" xr:uid="{00000000-0005-0000-0000-0000477D0000}"/>
    <cellStyle name="40% - Accent2 2 14" xfId="8487" xr:uid="{00000000-0005-0000-0000-0000487D0000}"/>
    <cellStyle name="40% - Accent2 2 14 2" xfId="21646" xr:uid="{00000000-0005-0000-0000-0000497D0000}"/>
    <cellStyle name="40% - Accent2 2 14 2 2" xfId="58984" xr:uid="{00000000-0005-0000-0000-00004A7D0000}"/>
    <cellStyle name="40% - Accent2 2 14 3" xfId="29252" xr:uid="{00000000-0005-0000-0000-00004B7D0000}"/>
    <cellStyle name="40% - Accent2 2 14 4" xfId="45825" xr:uid="{00000000-0005-0000-0000-00004C7D0000}"/>
    <cellStyle name="40% - Accent2 2 15" xfId="3764" xr:uid="{00000000-0005-0000-0000-00004D7D0000}"/>
    <cellStyle name="40% - Accent2 2 15 2" xfId="16923" xr:uid="{00000000-0005-0000-0000-00004E7D0000}"/>
    <cellStyle name="40% - Accent2 2 15 2 2" xfId="54261" xr:uid="{00000000-0005-0000-0000-00004F7D0000}"/>
    <cellStyle name="40% - Accent2 2 15 3" xfId="31964" xr:uid="{00000000-0005-0000-0000-0000507D0000}"/>
    <cellStyle name="40% - Accent2 2 15 4" xfId="41102" xr:uid="{00000000-0005-0000-0000-0000517D0000}"/>
    <cellStyle name="40% - Accent2 2 16" xfId="13211" xr:uid="{00000000-0005-0000-0000-0000527D0000}"/>
    <cellStyle name="40% - Accent2 2 16 2" xfId="34676" xr:uid="{00000000-0005-0000-0000-0000537D0000}"/>
    <cellStyle name="40% - Accent2 2 16 3" xfId="50549" xr:uid="{00000000-0005-0000-0000-0000547D0000}"/>
    <cellStyle name="40% - Accent2 2 17" xfId="29083" xr:uid="{00000000-0005-0000-0000-0000557D0000}"/>
    <cellStyle name="40% - Accent2 2 18" xfId="26370" xr:uid="{00000000-0005-0000-0000-0000567D0000}"/>
    <cellStyle name="40% - Accent2 2 19" xfId="37388" xr:uid="{00000000-0005-0000-0000-0000577D0000}"/>
    <cellStyle name="40% - Accent2 2 2" xfId="104" xr:uid="{00000000-0005-0000-0000-0000587D0000}"/>
    <cellStyle name="40% - Accent2 2 2 10" xfId="8543" xr:uid="{00000000-0005-0000-0000-0000597D0000}"/>
    <cellStyle name="40% - Accent2 2 2 10 2" xfId="21702" xr:uid="{00000000-0005-0000-0000-00005A7D0000}"/>
    <cellStyle name="40% - Accent2 2 2 10 2 2" xfId="59040" xr:uid="{00000000-0005-0000-0000-00005B7D0000}"/>
    <cellStyle name="40% - Accent2 2 2 10 3" xfId="29280" xr:uid="{00000000-0005-0000-0000-00005C7D0000}"/>
    <cellStyle name="40% - Accent2 2 2 10 4" xfId="45881" xr:uid="{00000000-0005-0000-0000-00005D7D0000}"/>
    <cellStyle name="40% - Accent2 2 2 11" xfId="3820" xr:uid="{00000000-0005-0000-0000-00005E7D0000}"/>
    <cellStyle name="40% - Accent2 2 2 11 2" xfId="16979" xr:uid="{00000000-0005-0000-0000-00005F7D0000}"/>
    <cellStyle name="40% - Accent2 2 2 11 2 2" xfId="54317" xr:uid="{00000000-0005-0000-0000-0000607D0000}"/>
    <cellStyle name="40% - Accent2 2 2 11 3" xfId="31992" xr:uid="{00000000-0005-0000-0000-0000617D0000}"/>
    <cellStyle name="40% - Accent2 2 2 11 4" xfId="41158" xr:uid="{00000000-0005-0000-0000-0000627D0000}"/>
    <cellStyle name="40% - Accent2 2 2 12" xfId="13267" xr:uid="{00000000-0005-0000-0000-0000637D0000}"/>
    <cellStyle name="40% - Accent2 2 2 12 2" xfId="34704" xr:uid="{00000000-0005-0000-0000-0000647D0000}"/>
    <cellStyle name="40% - Accent2 2 2 12 3" xfId="50605" xr:uid="{00000000-0005-0000-0000-0000657D0000}"/>
    <cellStyle name="40% - Accent2 2 2 13" xfId="29111" xr:uid="{00000000-0005-0000-0000-0000667D0000}"/>
    <cellStyle name="40% - Accent2 2 2 14" xfId="26398" xr:uid="{00000000-0005-0000-0000-0000677D0000}"/>
    <cellStyle name="40% - Accent2 2 2 15" xfId="37444" xr:uid="{00000000-0005-0000-0000-0000687D0000}"/>
    <cellStyle name="40% - Accent2 2 2 2" xfId="216" xr:uid="{00000000-0005-0000-0000-0000697D0000}"/>
    <cellStyle name="40% - Accent2 2 2 2 10" xfId="3932" xr:uid="{00000000-0005-0000-0000-00006A7D0000}"/>
    <cellStyle name="40% - Accent2 2 2 2 10 2" xfId="17091" xr:uid="{00000000-0005-0000-0000-00006B7D0000}"/>
    <cellStyle name="40% - Accent2 2 2 2 10 2 2" xfId="54429" xr:uid="{00000000-0005-0000-0000-00006C7D0000}"/>
    <cellStyle name="40% - Accent2 2 2 2 10 3" xfId="32077" xr:uid="{00000000-0005-0000-0000-00006D7D0000}"/>
    <cellStyle name="40% - Accent2 2 2 2 10 4" xfId="41270" xr:uid="{00000000-0005-0000-0000-00006E7D0000}"/>
    <cellStyle name="40% - Accent2 2 2 2 11" xfId="13379" xr:uid="{00000000-0005-0000-0000-00006F7D0000}"/>
    <cellStyle name="40% - Accent2 2 2 2 11 2" xfId="34789" xr:uid="{00000000-0005-0000-0000-0000707D0000}"/>
    <cellStyle name="40% - Accent2 2 2 2 11 3" xfId="50717" xr:uid="{00000000-0005-0000-0000-0000717D0000}"/>
    <cellStyle name="40% - Accent2 2 2 2 12" xfId="29196" xr:uid="{00000000-0005-0000-0000-0000727D0000}"/>
    <cellStyle name="40% - Accent2 2 2 2 13" xfId="26483" xr:uid="{00000000-0005-0000-0000-0000737D0000}"/>
    <cellStyle name="40% - Accent2 2 2 2 14" xfId="37556" xr:uid="{00000000-0005-0000-0000-0000747D0000}"/>
    <cellStyle name="40% - Accent2 2 2 2 2" xfId="637" xr:uid="{00000000-0005-0000-0000-0000757D0000}"/>
    <cellStyle name="40% - Accent2 2 2 2 2 2" xfId="1819" xr:uid="{00000000-0005-0000-0000-0000767D0000}"/>
    <cellStyle name="40% - Accent2 2 2 2 2 2 2" xfId="7893" xr:uid="{00000000-0005-0000-0000-0000777D0000}"/>
    <cellStyle name="40% - Accent2 2 2 2 2 2 2 2" xfId="12616" xr:uid="{00000000-0005-0000-0000-0000787D0000}"/>
    <cellStyle name="40% - Accent2 2 2 2 2 2 2 2 2" xfId="25775" xr:uid="{00000000-0005-0000-0000-0000797D0000}"/>
    <cellStyle name="40% - Accent2 2 2 2 2 2 2 2 2 2" xfId="63113" xr:uid="{00000000-0005-0000-0000-00007A7D0000}"/>
    <cellStyle name="40% - Accent2 2 2 2 2 2 2 2 3" xfId="49954" xr:uid="{00000000-0005-0000-0000-00007B7D0000}"/>
    <cellStyle name="40% - Accent2 2 2 2 2 2 2 3" xfId="21052" xr:uid="{00000000-0005-0000-0000-00007C7D0000}"/>
    <cellStyle name="40% - Accent2 2 2 2 2 2 2 3 2" xfId="58390" xr:uid="{00000000-0005-0000-0000-00007D7D0000}"/>
    <cellStyle name="40% - Accent2 2 2 2 2 2 2 4" xfId="34071" xr:uid="{00000000-0005-0000-0000-00007E7D0000}"/>
    <cellStyle name="40% - Accent2 2 2 2 2 2 2 5" xfId="45231" xr:uid="{00000000-0005-0000-0000-00007F7D0000}"/>
    <cellStyle name="40% - Accent2 2 2 2 2 2 3" xfId="10256" xr:uid="{00000000-0005-0000-0000-0000807D0000}"/>
    <cellStyle name="40% - Accent2 2 2 2 2 2 3 2" xfId="23415" xr:uid="{00000000-0005-0000-0000-0000817D0000}"/>
    <cellStyle name="40% - Accent2 2 2 2 2 2 3 2 2" xfId="60753" xr:uid="{00000000-0005-0000-0000-0000827D0000}"/>
    <cellStyle name="40% - Accent2 2 2 2 2 2 3 3" xfId="36783" xr:uid="{00000000-0005-0000-0000-0000837D0000}"/>
    <cellStyle name="40% - Accent2 2 2 2 2 2 3 4" xfId="47594" xr:uid="{00000000-0005-0000-0000-0000847D0000}"/>
    <cellStyle name="40% - Accent2 2 2 2 2 2 4" xfId="5533" xr:uid="{00000000-0005-0000-0000-0000857D0000}"/>
    <cellStyle name="40% - Accent2 2 2 2 2 2 4 2" xfId="18692" xr:uid="{00000000-0005-0000-0000-0000867D0000}"/>
    <cellStyle name="40% - Accent2 2 2 2 2 2 4 2 2" xfId="56030" xr:uid="{00000000-0005-0000-0000-0000877D0000}"/>
    <cellStyle name="40% - Accent2 2 2 2 2 2 4 3" xfId="31359" xr:uid="{00000000-0005-0000-0000-0000887D0000}"/>
    <cellStyle name="40% - Accent2 2 2 2 2 2 4 4" xfId="42871" xr:uid="{00000000-0005-0000-0000-0000897D0000}"/>
    <cellStyle name="40% - Accent2 2 2 2 2 2 5" xfId="14980" xr:uid="{00000000-0005-0000-0000-00008A7D0000}"/>
    <cellStyle name="40% - Accent2 2 2 2 2 2 5 2" xfId="52318" xr:uid="{00000000-0005-0000-0000-00008B7D0000}"/>
    <cellStyle name="40% - Accent2 2 2 2 2 2 6" xfId="28477" xr:uid="{00000000-0005-0000-0000-00008C7D0000}"/>
    <cellStyle name="40% - Accent2 2 2 2 2 2 7" xfId="39157" xr:uid="{00000000-0005-0000-0000-00008D7D0000}"/>
    <cellStyle name="40% - Accent2 2 2 2 2 3" xfId="3168" xr:uid="{00000000-0005-0000-0000-00008E7D0000}"/>
    <cellStyle name="40% - Accent2 2 2 2 2 3 2" xfId="11436" xr:uid="{00000000-0005-0000-0000-00008F7D0000}"/>
    <cellStyle name="40% - Accent2 2 2 2 2 3 2 2" xfId="24595" xr:uid="{00000000-0005-0000-0000-0000907D0000}"/>
    <cellStyle name="40% - Accent2 2 2 2 2 3 2 2 2" xfId="61933" xr:uid="{00000000-0005-0000-0000-0000917D0000}"/>
    <cellStyle name="40% - Accent2 2 2 2 2 3 2 3" xfId="48774" xr:uid="{00000000-0005-0000-0000-0000927D0000}"/>
    <cellStyle name="40% - Accent2 2 2 2 2 3 3" xfId="6713" xr:uid="{00000000-0005-0000-0000-0000937D0000}"/>
    <cellStyle name="40% - Accent2 2 2 2 2 3 3 2" xfId="19872" xr:uid="{00000000-0005-0000-0000-0000947D0000}"/>
    <cellStyle name="40% - Accent2 2 2 2 2 3 3 2 2" xfId="57210" xr:uid="{00000000-0005-0000-0000-0000957D0000}"/>
    <cellStyle name="40% - Accent2 2 2 2 2 3 3 3" xfId="44051" xr:uid="{00000000-0005-0000-0000-0000967D0000}"/>
    <cellStyle name="40% - Accent2 2 2 2 2 3 4" xfId="16329" xr:uid="{00000000-0005-0000-0000-0000977D0000}"/>
    <cellStyle name="40% - Accent2 2 2 2 2 3 4 2" xfId="53667" xr:uid="{00000000-0005-0000-0000-0000987D0000}"/>
    <cellStyle name="40% - Accent2 2 2 2 2 3 5" xfId="32722" xr:uid="{00000000-0005-0000-0000-0000997D0000}"/>
    <cellStyle name="40% - Accent2 2 2 2 2 3 6" xfId="40506" xr:uid="{00000000-0005-0000-0000-00009A7D0000}"/>
    <cellStyle name="40% - Accent2 2 2 2 2 4" xfId="9076" xr:uid="{00000000-0005-0000-0000-00009B7D0000}"/>
    <cellStyle name="40% - Accent2 2 2 2 2 4 2" xfId="22235" xr:uid="{00000000-0005-0000-0000-00009C7D0000}"/>
    <cellStyle name="40% - Accent2 2 2 2 2 4 2 2" xfId="59573" xr:uid="{00000000-0005-0000-0000-00009D7D0000}"/>
    <cellStyle name="40% - Accent2 2 2 2 2 4 3" xfId="35434" xr:uid="{00000000-0005-0000-0000-00009E7D0000}"/>
    <cellStyle name="40% - Accent2 2 2 2 2 4 4" xfId="46414" xr:uid="{00000000-0005-0000-0000-00009F7D0000}"/>
    <cellStyle name="40% - Accent2 2 2 2 2 5" xfId="4353" xr:uid="{00000000-0005-0000-0000-0000A07D0000}"/>
    <cellStyle name="40% - Accent2 2 2 2 2 5 2" xfId="17512" xr:uid="{00000000-0005-0000-0000-0000A17D0000}"/>
    <cellStyle name="40% - Accent2 2 2 2 2 5 2 2" xfId="54850" xr:uid="{00000000-0005-0000-0000-0000A27D0000}"/>
    <cellStyle name="40% - Accent2 2 2 2 2 5 3" xfId="30010" xr:uid="{00000000-0005-0000-0000-0000A37D0000}"/>
    <cellStyle name="40% - Accent2 2 2 2 2 5 4" xfId="41691" xr:uid="{00000000-0005-0000-0000-0000A47D0000}"/>
    <cellStyle name="40% - Accent2 2 2 2 2 6" xfId="13800" xr:uid="{00000000-0005-0000-0000-0000A57D0000}"/>
    <cellStyle name="40% - Accent2 2 2 2 2 6 2" xfId="51138" xr:uid="{00000000-0005-0000-0000-0000A67D0000}"/>
    <cellStyle name="40% - Accent2 2 2 2 2 7" xfId="27128" xr:uid="{00000000-0005-0000-0000-0000A77D0000}"/>
    <cellStyle name="40% - Accent2 2 2 2 2 8" xfId="37977" xr:uid="{00000000-0005-0000-0000-0000A87D0000}"/>
    <cellStyle name="40% - Accent2 2 2 2 3" xfId="413" xr:uid="{00000000-0005-0000-0000-0000A97D0000}"/>
    <cellStyle name="40% - Accent2 2 2 2 3 2" xfId="1595" xr:uid="{00000000-0005-0000-0000-0000AA7D0000}"/>
    <cellStyle name="40% - Accent2 2 2 2 3 2 2" xfId="7669" xr:uid="{00000000-0005-0000-0000-0000AB7D0000}"/>
    <cellStyle name="40% - Accent2 2 2 2 3 2 2 2" xfId="12392" xr:uid="{00000000-0005-0000-0000-0000AC7D0000}"/>
    <cellStyle name="40% - Accent2 2 2 2 3 2 2 2 2" xfId="25551" xr:uid="{00000000-0005-0000-0000-0000AD7D0000}"/>
    <cellStyle name="40% - Accent2 2 2 2 3 2 2 2 2 2" xfId="62889" xr:uid="{00000000-0005-0000-0000-0000AE7D0000}"/>
    <cellStyle name="40% - Accent2 2 2 2 3 2 2 2 3" xfId="49730" xr:uid="{00000000-0005-0000-0000-0000AF7D0000}"/>
    <cellStyle name="40% - Accent2 2 2 2 3 2 2 3" xfId="20828" xr:uid="{00000000-0005-0000-0000-0000B07D0000}"/>
    <cellStyle name="40% - Accent2 2 2 2 3 2 2 3 2" xfId="58166" xr:uid="{00000000-0005-0000-0000-0000B17D0000}"/>
    <cellStyle name="40% - Accent2 2 2 2 3 2 2 4" xfId="33847" xr:uid="{00000000-0005-0000-0000-0000B27D0000}"/>
    <cellStyle name="40% - Accent2 2 2 2 3 2 2 5" xfId="45007" xr:uid="{00000000-0005-0000-0000-0000B37D0000}"/>
    <cellStyle name="40% - Accent2 2 2 2 3 2 3" xfId="10032" xr:uid="{00000000-0005-0000-0000-0000B47D0000}"/>
    <cellStyle name="40% - Accent2 2 2 2 3 2 3 2" xfId="23191" xr:uid="{00000000-0005-0000-0000-0000B57D0000}"/>
    <cellStyle name="40% - Accent2 2 2 2 3 2 3 2 2" xfId="60529" xr:uid="{00000000-0005-0000-0000-0000B67D0000}"/>
    <cellStyle name="40% - Accent2 2 2 2 3 2 3 3" xfId="36559" xr:uid="{00000000-0005-0000-0000-0000B77D0000}"/>
    <cellStyle name="40% - Accent2 2 2 2 3 2 3 4" xfId="47370" xr:uid="{00000000-0005-0000-0000-0000B87D0000}"/>
    <cellStyle name="40% - Accent2 2 2 2 3 2 4" xfId="5309" xr:uid="{00000000-0005-0000-0000-0000B97D0000}"/>
    <cellStyle name="40% - Accent2 2 2 2 3 2 4 2" xfId="18468" xr:uid="{00000000-0005-0000-0000-0000BA7D0000}"/>
    <cellStyle name="40% - Accent2 2 2 2 3 2 4 2 2" xfId="55806" xr:uid="{00000000-0005-0000-0000-0000BB7D0000}"/>
    <cellStyle name="40% - Accent2 2 2 2 3 2 4 3" xfId="31135" xr:uid="{00000000-0005-0000-0000-0000BC7D0000}"/>
    <cellStyle name="40% - Accent2 2 2 2 3 2 4 4" xfId="42647" xr:uid="{00000000-0005-0000-0000-0000BD7D0000}"/>
    <cellStyle name="40% - Accent2 2 2 2 3 2 5" xfId="14756" xr:uid="{00000000-0005-0000-0000-0000BE7D0000}"/>
    <cellStyle name="40% - Accent2 2 2 2 3 2 5 2" xfId="52094" xr:uid="{00000000-0005-0000-0000-0000BF7D0000}"/>
    <cellStyle name="40% - Accent2 2 2 2 3 2 6" xfId="28253" xr:uid="{00000000-0005-0000-0000-0000C07D0000}"/>
    <cellStyle name="40% - Accent2 2 2 2 3 2 7" xfId="38933" xr:uid="{00000000-0005-0000-0000-0000C17D0000}"/>
    <cellStyle name="40% - Accent2 2 2 2 3 3" xfId="2944" xr:uid="{00000000-0005-0000-0000-0000C27D0000}"/>
    <cellStyle name="40% - Accent2 2 2 2 3 3 2" xfId="11212" xr:uid="{00000000-0005-0000-0000-0000C37D0000}"/>
    <cellStyle name="40% - Accent2 2 2 2 3 3 2 2" xfId="24371" xr:uid="{00000000-0005-0000-0000-0000C47D0000}"/>
    <cellStyle name="40% - Accent2 2 2 2 3 3 2 2 2" xfId="61709" xr:uid="{00000000-0005-0000-0000-0000C57D0000}"/>
    <cellStyle name="40% - Accent2 2 2 2 3 3 2 3" xfId="48550" xr:uid="{00000000-0005-0000-0000-0000C67D0000}"/>
    <cellStyle name="40% - Accent2 2 2 2 3 3 3" xfId="6489" xr:uid="{00000000-0005-0000-0000-0000C77D0000}"/>
    <cellStyle name="40% - Accent2 2 2 2 3 3 3 2" xfId="19648" xr:uid="{00000000-0005-0000-0000-0000C87D0000}"/>
    <cellStyle name="40% - Accent2 2 2 2 3 3 3 2 2" xfId="56986" xr:uid="{00000000-0005-0000-0000-0000C97D0000}"/>
    <cellStyle name="40% - Accent2 2 2 2 3 3 3 3" xfId="43827" xr:uid="{00000000-0005-0000-0000-0000CA7D0000}"/>
    <cellStyle name="40% - Accent2 2 2 2 3 3 4" xfId="16105" xr:uid="{00000000-0005-0000-0000-0000CB7D0000}"/>
    <cellStyle name="40% - Accent2 2 2 2 3 3 4 2" xfId="53443" xr:uid="{00000000-0005-0000-0000-0000CC7D0000}"/>
    <cellStyle name="40% - Accent2 2 2 2 3 3 5" xfId="32498" xr:uid="{00000000-0005-0000-0000-0000CD7D0000}"/>
    <cellStyle name="40% - Accent2 2 2 2 3 3 6" xfId="40282" xr:uid="{00000000-0005-0000-0000-0000CE7D0000}"/>
    <cellStyle name="40% - Accent2 2 2 2 3 4" xfId="8852" xr:uid="{00000000-0005-0000-0000-0000CF7D0000}"/>
    <cellStyle name="40% - Accent2 2 2 2 3 4 2" xfId="22011" xr:uid="{00000000-0005-0000-0000-0000D07D0000}"/>
    <cellStyle name="40% - Accent2 2 2 2 3 4 2 2" xfId="59349" xr:uid="{00000000-0005-0000-0000-0000D17D0000}"/>
    <cellStyle name="40% - Accent2 2 2 2 3 4 3" xfId="35210" xr:uid="{00000000-0005-0000-0000-0000D27D0000}"/>
    <cellStyle name="40% - Accent2 2 2 2 3 4 4" xfId="46190" xr:uid="{00000000-0005-0000-0000-0000D37D0000}"/>
    <cellStyle name="40% - Accent2 2 2 2 3 5" xfId="4129" xr:uid="{00000000-0005-0000-0000-0000D47D0000}"/>
    <cellStyle name="40% - Accent2 2 2 2 3 5 2" xfId="17288" xr:uid="{00000000-0005-0000-0000-0000D57D0000}"/>
    <cellStyle name="40% - Accent2 2 2 2 3 5 2 2" xfId="54626" xr:uid="{00000000-0005-0000-0000-0000D67D0000}"/>
    <cellStyle name="40% - Accent2 2 2 2 3 5 3" xfId="29786" xr:uid="{00000000-0005-0000-0000-0000D77D0000}"/>
    <cellStyle name="40% - Accent2 2 2 2 3 5 4" xfId="41467" xr:uid="{00000000-0005-0000-0000-0000D87D0000}"/>
    <cellStyle name="40% - Accent2 2 2 2 3 6" xfId="13576" xr:uid="{00000000-0005-0000-0000-0000D97D0000}"/>
    <cellStyle name="40% - Accent2 2 2 2 3 6 2" xfId="50914" xr:uid="{00000000-0005-0000-0000-0000DA7D0000}"/>
    <cellStyle name="40% - Accent2 2 2 2 3 7" xfId="26904" xr:uid="{00000000-0005-0000-0000-0000DB7D0000}"/>
    <cellStyle name="40% - Accent2 2 2 2 3 8" xfId="37753" xr:uid="{00000000-0005-0000-0000-0000DC7D0000}"/>
    <cellStyle name="40% - Accent2 2 2 2 4" xfId="834" xr:uid="{00000000-0005-0000-0000-0000DD7D0000}"/>
    <cellStyle name="40% - Accent2 2 2 2 4 2" xfId="2016" xr:uid="{00000000-0005-0000-0000-0000DE7D0000}"/>
    <cellStyle name="40% - Accent2 2 2 2 4 2 2" xfId="8090" xr:uid="{00000000-0005-0000-0000-0000DF7D0000}"/>
    <cellStyle name="40% - Accent2 2 2 2 4 2 2 2" xfId="12813" xr:uid="{00000000-0005-0000-0000-0000E07D0000}"/>
    <cellStyle name="40% - Accent2 2 2 2 4 2 2 2 2" xfId="25972" xr:uid="{00000000-0005-0000-0000-0000E17D0000}"/>
    <cellStyle name="40% - Accent2 2 2 2 4 2 2 2 2 2" xfId="63310" xr:uid="{00000000-0005-0000-0000-0000E27D0000}"/>
    <cellStyle name="40% - Accent2 2 2 2 4 2 2 2 3" xfId="50151" xr:uid="{00000000-0005-0000-0000-0000E37D0000}"/>
    <cellStyle name="40% - Accent2 2 2 2 4 2 2 3" xfId="21249" xr:uid="{00000000-0005-0000-0000-0000E47D0000}"/>
    <cellStyle name="40% - Accent2 2 2 2 4 2 2 3 2" xfId="58587" xr:uid="{00000000-0005-0000-0000-0000E57D0000}"/>
    <cellStyle name="40% - Accent2 2 2 2 4 2 2 4" xfId="34268" xr:uid="{00000000-0005-0000-0000-0000E67D0000}"/>
    <cellStyle name="40% - Accent2 2 2 2 4 2 2 5" xfId="45428" xr:uid="{00000000-0005-0000-0000-0000E77D0000}"/>
    <cellStyle name="40% - Accent2 2 2 2 4 2 3" xfId="10453" xr:uid="{00000000-0005-0000-0000-0000E87D0000}"/>
    <cellStyle name="40% - Accent2 2 2 2 4 2 3 2" xfId="23612" xr:uid="{00000000-0005-0000-0000-0000E97D0000}"/>
    <cellStyle name="40% - Accent2 2 2 2 4 2 3 2 2" xfId="60950" xr:uid="{00000000-0005-0000-0000-0000EA7D0000}"/>
    <cellStyle name="40% - Accent2 2 2 2 4 2 3 3" xfId="36980" xr:uid="{00000000-0005-0000-0000-0000EB7D0000}"/>
    <cellStyle name="40% - Accent2 2 2 2 4 2 3 4" xfId="47791" xr:uid="{00000000-0005-0000-0000-0000EC7D0000}"/>
    <cellStyle name="40% - Accent2 2 2 2 4 2 4" xfId="5730" xr:uid="{00000000-0005-0000-0000-0000ED7D0000}"/>
    <cellStyle name="40% - Accent2 2 2 2 4 2 4 2" xfId="18889" xr:uid="{00000000-0005-0000-0000-0000EE7D0000}"/>
    <cellStyle name="40% - Accent2 2 2 2 4 2 4 2 2" xfId="56227" xr:uid="{00000000-0005-0000-0000-0000EF7D0000}"/>
    <cellStyle name="40% - Accent2 2 2 2 4 2 4 3" xfId="31556" xr:uid="{00000000-0005-0000-0000-0000F07D0000}"/>
    <cellStyle name="40% - Accent2 2 2 2 4 2 4 4" xfId="43068" xr:uid="{00000000-0005-0000-0000-0000F17D0000}"/>
    <cellStyle name="40% - Accent2 2 2 2 4 2 5" xfId="15177" xr:uid="{00000000-0005-0000-0000-0000F27D0000}"/>
    <cellStyle name="40% - Accent2 2 2 2 4 2 5 2" xfId="52515" xr:uid="{00000000-0005-0000-0000-0000F37D0000}"/>
    <cellStyle name="40% - Accent2 2 2 2 4 2 6" xfId="28674" xr:uid="{00000000-0005-0000-0000-0000F47D0000}"/>
    <cellStyle name="40% - Accent2 2 2 2 4 2 7" xfId="39354" xr:uid="{00000000-0005-0000-0000-0000F57D0000}"/>
    <cellStyle name="40% - Accent2 2 2 2 4 3" xfId="3365" xr:uid="{00000000-0005-0000-0000-0000F67D0000}"/>
    <cellStyle name="40% - Accent2 2 2 2 4 3 2" xfId="11633" xr:uid="{00000000-0005-0000-0000-0000F77D0000}"/>
    <cellStyle name="40% - Accent2 2 2 2 4 3 2 2" xfId="24792" xr:uid="{00000000-0005-0000-0000-0000F87D0000}"/>
    <cellStyle name="40% - Accent2 2 2 2 4 3 2 2 2" xfId="62130" xr:uid="{00000000-0005-0000-0000-0000F97D0000}"/>
    <cellStyle name="40% - Accent2 2 2 2 4 3 2 3" xfId="48971" xr:uid="{00000000-0005-0000-0000-0000FA7D0000}"/>
    <cellStyle name="40% - Accent2 2 2 2 4 3 3" xfId="6910" xr:uid="{00000000-0005-0000-0000-0000FB7D0000}"/>
    <cellStyle name="40% - Accent2 2 2 2 4 3 3 2" xfId="20069" xr:uid="{00000000-0005-0000-0000-0000FC7D0000}"/>
    <cellStyle name="40% - Accent2 2 2 2 4 3 3 2 2" xfId="57407" xr:uid="{00000000-0005-0000-0000-0000FD7D0000}"/>
    <cellStyle name="40% - Accent2 2 2 2 4 3 3 3" xfId="44248" xr:uid="{00000000-0005-0000-0000-0000FE7D0000}"/>
    <cellStyle name="40% - Accent2 2 2 2 4 3 4" xfId="16526" xr:uid="{00000000-0005-0000-0000-0000FF7D0000}"/>
    <cellStyle name="40% - Accent2 2 2 2 4 3 4 2" xfId="53864" xr:uid="{00000000-0005-0000-0000-0000007E0000}"/>
    <cellStyle name="40% - Accent2 2 2 2 4 3 5" xfId="32919" xr:uid="{00000000-0005-0000-0000-0000017E0000}"/>
    <cellStyle name="40% - Accent2 2 2 2 4 3 6" xfId="40703" xr:uid="{00000000-0005-0000-0000-0000027E0000}"/>
    <cellStyle name="40% - Accent2 2 2 2 4 4" xfId="9273" xr:uid="{00000000-0005-0000-0000-0000037E0000}"/>
    <cellStyle name="40% - Accent2 2 2 2 4 4 2" xfId="22432" xr:uid="{00000000-0005-0000-0000-0000047E0000}"/>
    <cellStyle name="40% - Accent2 2 2 2 4 4 2 2" xfId="59770" xr:uid="{00000000-0005-0000-0000-0000057E0000}"/>
    <cellStyle name="40% - Accent2 2 2 2 4 4 3" xfId="35631" xr:uid="{00000000-0005-0000-0000-0000067E0000}"/>
    <cellStyle name="40% - Accent2 2 2 2 4 4 4" xfId="46611" xr:uid="{00000000-0005-0000-0000-0000077E0000}"/>
    <cellStyle name="40% - Accent2 2 2 2 4 5" xfId="4550" xr:uid="{00000000-0005-0000-0000-0000087E0000}"/>
    <cellStyle name="40% - Accent2 2 2 2 4 5 2" xfId="17709" xr:uid="{00000000-0005-0000-0000-0000097E0000}"/>
    <cellStyle name="40% - Accent2 2 2 2 4 5 2 2" xfId="55047" xr:uid="{00000000-0005-0000-0000-00000A7E0000}"/>
    <cellStyle name="40% - Accent2 2 2 2 4 5 3" xfId="30207" xr:uid="{00000000-0005-0000-0000-00000B7E0000}"/>
    <cellStyle name="40% - Accent2 2 2 2 4 5 4" xfId="41888" xr:uid="{00000000-0005-0000-0000-00000C7E0000}"/>
    <cellStyle name="40% - Accent2 2 2 2 4 6" xfId="13997" xr:uid="{00000000-0005-0000-0000-00000D7E0000}"/>
    <cellStyle name="40% - Accent2 2 2 2 4 6 2" xfId="51335" xr:uid="{00000000-0005-0000-0000-00000E7E0000}"/>
    <cellStyle name="40% - Accent2 2 2 2 4 7" xfId="27325" xr:uid="{00000000-0005-0000-0000-00000F7E0000}"/>
    <cellStyle name="40% - Accent2 2 2 2 4 8" xfId="38174" xr:uid="{00000000-0005-0000-0000-0000107E0000}"/>
    <cellStyle name="40% - Accent2 2 2 2 5" xfId="1003" xr:uid="{00000000-0005-0000-0000-0000117E0000}"/>
    <cellStyle name="40% - Accent2 2 2 2 5 2" xfId="2185" xr:uid="{00000000-0005-0000-0000-0000127E0000}"/>
    <cellStyle name="40% - Accent2 2 2 2 5 2 2" xfId="8259" xr:uid="{00000000-0005-0000-0000-0000137E0000}"/>
    <cellStyle name="40% - Accent2 2 2 2 5 2 2 2" xfId="12982" xr:uid="{00000000-0005-0000-0000-0000147E0000}"/>
    <cellStyle name="40% - Accent2 2 2 2 5 2 2 2 2" xfId="26141" xr:uid="{00000000-0005-0000-0000-0000157E0000}"/>
    <cellStyle name="40% - Accent2 2 2 2 5 2 2 2 2 2" xfId="63479" xr:uid="{00000000-0005-0000-0000-0000167E0000}"/>
    <cellStyle name="40% - Accent2 2 2 2 5 2 2 2 3" xfId="50320" xr:uid="{00000000-0005-0000-0000-0000177E0000}"/>
    <cellStyle name="40% - Accent2 2 2 2 5 2 2 3" xfId="21418" xr:uid="{00000000-0005-0000-0000-0000187E0000}"/>
    <cellStyle name="40% - Accent2 2 2 2 5 2 2 3 2" xfId="58756" xr:uid="{00000000-0005-0000-0000-0000197E0000}"/>
    <cellStyle name="40% - Accent2 2 2 2 5 2 2 4" xfId="34437" xr:uid="{00000000-0005-0000-0000-00001A7E0000}"/>
    <cellStyle name="40% - Accent2 2 2 2 5 2 2 5" xfId="45597" xr:uid="{00000000-0005-0000-0000-00001B7E0000}"/>
    <cellStyle name="40% - Accent2 2 2 2 5 2 3" xfId="10622" xr:uid="{00000000-0005-0000-0000-00001C7E0000}"/>
    <cellStyle name="40% - Accent2 2 2 2 5 2 3 2" xfId="23781" xr:uid="{00000000-0005-0000-0000-00001D7E0000}"/>
    <cellStyle name="40% - Accent2 2 2 2 5 2 3 2 2" xfId="61119" xr:uid="{00000000-0005-0000-0000-00001E7E0000}"/>
    <cellStyle name="40% - Accent2 2 2 2 5 2 3 3" xfId="37149" xr:uid="{00000000-0005-0000-0000-00001F7E0000}"/>
    <cellStyle name="40% - Accent2 2 2 2 5 2 3 4" xfId="47960" xr:uid="{00000000-0005-0000-0000-0000207E0000}"/>
    <cellStyle name="40% - Accent2 2 2 2 5 2 4" xfId="5899" xr:uid="{00000000-0005-0000-0000-0000217E0000}"/>
    <cellStyle name="40% - Accent2 2 2 2 5 2 4 2" xfId="19058" xr:uid="{00000000-0005-0000-0000-0000227E0000}"/>
    <cellStyle name="40% - Accent2 2 2 2 5 2 4 2 2" xfId="56396" xr:uid="{00000000-0005-0000-0000-0000237E0000}"/>
    <cellStyle name="40% - Accent2 2 2 2 5 2 4 3" xfId="31725" xr:uid="{00000000-0005-0000-0000-0000247E0000}"/>
    <cellStyle name="40% - Accent2 2 2 2 5 2 4 4" xfId="43237" xr:uid="{00000000-0005-0000-0000-0000257E0000}"/>
    <cellStyle name="40% - Accent2 2 2 2 5 2 5" xfId="15346" xr:uid="{00000000-0005-0000-0000-0000267E0000}"/>
    <cellStyle name="40% - Accent2 2 2 2 5 2 5 2" xfId="52684" xr:uid="{00000000-0005-0000-0000-0000277E0000}"/>
    <cellStyle name="40% - Accent2 2 2 2 5 2 6" xfId="28843" xr:uid="{00000000-0005-0000-0000-0000287E0000}"/>
    <cellStyle name="40% - Accent2 2 2 2 5 2 7" xfId="39523" xr:uid="{00000000-0005-0000-0000-0000297E0000}"/>
    <cellStyle name="40% - Accent2 2 2 2 5 3" xfId="3534" xr:uid="{00000000-0005-0000-0000-00002A7E0000}"/>
    <cellStyle name="40% - Accent2 2 2 2 5 3 2" xfId="11802" xr:uid="{00000000-0005-0000-0000-00002B7E0000}"/>
    <cellStyle name="40% - Accent2 2 2 2 5 3 2 2" xfId="24961" xr:uid="{00000000-0005-0000-0000-00002C7E0000}"/>
    <cellStyle name="40% - Accent2 2 2 2 5 3 2 2 2" xfId="62299" xr:uid="{00000000-0005-0000-0000-00002D7E0000}"/>
    <cellStyle name="40% - Accent2 2 2 2 5 3 2 3" xfId="49140" xr:uid="{00000000-0005-0000-0000-00002E7E0000}"/>
    <cellStyle name="40% - Accent2 2 2 2 5 3 3" xfId="7079" xr:uid="{00000000-0005-0000-0000-00002F7E0000}"/>
    <cellStyle name="40% - Accent2 2 2 2 5 3 3 2" xfId="20238" xr:uid="{00000000-0005-0000-0000-0000307E0000}"/>
    <cellStyle name="40% - Accent2 2 2 2 5 3 3 2 2" xfId="57576" xr:uid="{00000000-0005-0000-0000-0000317E0000}"/>
    <cellStyle name="40% - Accent2 2 2 2 5 3 3 3" xfId="44417" xr:uid="{00000000-0005-0000-0000-0000327E0000}"/>
    <cellStyle name="40% - Accent2 2 2 2 5 3 4" xfId="16695" xr:uid="{00000000-0005-0000-0000-0000337E0000}"/>
    <cellStyle name="40% - Accent2 2 2 2 5 3 4 2" xfId="54033" xr:uid="{00000000-0005-0000-0000-0000347E0000}"/>
    <cellStyle name="40% - Accent2 2 2 2 5 3 5" xfId="33088" xr:uid="{00000000-0005-0000-0000-0000357E0000}"/>
    <cellStyle name="40% - Accent2 2 2 2 5 3 6" xfId="40872" xr:uid="{00000000-0005-0000-0000-0000367E0000}"/>
    <cellStyle name="40% - Accent2 2 2 2 5 4" xfId="9442" xr:uid="{00000000-0005-0000-0000-0000377E0000}"/>
    <cellStyle name="40% - Accent2 2 2 2 5 4 2" xfId="22601" xr:uid="{00000000-0005-0000-0000-0000387E0000}"/>
    <cellStyle name="40% - Accent2 2 2 2 5 4 2 2" xfId="59939" xr:uid="{00000000-0005-0000-0000-0000397E0000}"/>
    <cellStyle name="40% - Accent2 2 2 2 5 4 3" xfId="35800" xr:uid="{00000000-0005-0000-0000-00003A7E0000}"/>
    <cellStyle name="40% - Accent2 2 2 2 5 4 4" xfId="46780" xr:uid="{00000000-0005-0000-0000-00003B7E0000}"/>
    <cellStyle name="40% - Accent2 2 2 2 5 5" xfId="4719" xr:uid="{00000000-0005-0000-0000-00003C7E0000}"/>
    <cellStyle name="40% - Accent2 2 2 2 5 5 2" xfId="17878" xr:uid="{00000000-0005-0000-0000-00003D7E0000}"/>
    <cellStyle name="40% - Accent2 2 2 2 5 5 2 2" xfId="55216" xr:uid="{00000000-0005-0000-0000-00003E7E0000}"/>
    <cellStyle name="40% - Accent2 2 2 2 5 5 3" xfId="30376" xr:uid="{00000000-0005-0000-0000-00003F7E0000}"/>
    <cellStyle name="40% - Accent2 2 2 2 5 5 4" xfId="42057" xr:uid="{00000000-0005-0000-0000-0000407E0000}"/>
    <cellStyle name="40% - Accent2 2 2 2 5 6" xfId="14166" xr:uid="{00000000-0005-0000-0000-0000417E0000}"/>
    <cellStyle name="40% - Accent2 2 2 2 5 6 2" xfId="51504" xr:uid="{00000000-0005-0000-0000-0000427E0000}"/>
    <cellStyle name="40% - Accent2 2 2 2 5 7" xfId="27494" xr:uid="{00000000-0005-0000-0000-0000437E0000}"/>
    <cellStyle name="40% - Accent2 2 2 2 5 8" xfId="38343" xr:uid="{00000000-0005-0000-0000-0000447E0000}"/>
    <cellStyle name="40% - Accent2 2 2 2 6" xfId="1174" xr:uid="{00000000-0005-0000-0000-0000457E0000}"/>
    <cellStyle name="40% - Accent2 2 2 2 6 2" xfId="2354" xr:uid="{00000000-0005-0000-0000-0000467E0000}"/>
    <cellStyle name="40% - Accent2 2 2 2 6 2 2" xfId="8428" xr:uid="{00000000-0005-0000-0000-0000477E0000}"/>
    <cellStyle name="40% - Accent2 2 2 2 6 2 2 2" xfId="13151" xr:uid="{00000000-0005-0000-0000-0000487E0000}"/>
    <cellStyle name="40% - Accent2 2 2 2 6 2 2 2 2" xfId="26310" xr:uid="{00000000-0005-0000-0000-0000497E0000}"/>
    <cellStyle name="40% - Accent2 2 2 2 6 2 2 2 2 2" xfId="63648" xr:uid="{00000000-0005-0000-0000-00004A7E0000}"/>
    <cellStyle name="40% - Accent2 2 2 2 6 2 2 2 3" xfId="50489" xr:uid="{00000000-0005-0000-0000-00004B7E0000}"/>
    <cellStyle name="40% - Accent2 2 2 2 6 2 2 3" xfId="21587" xr:uid="{00000000-0005-0000-0000-00004C7E0000}"/>
    <cellStyle name="40% - Accent2 2 2 2 6 2 2 3 2" xfId="58925" xr:uid="{00000000-0005-0000-0000-00004D7E0000}"/>
    <cellStyle name="40% - Accent2 2 2 2 6 2 2 4" xfId="34606" xr:uid="{00000000-0005-0000-0000-00004E7E0000}"/>
    <cellStyle name="40% - Accent2 2 2 2 6 2 2 5" xfId="45766" xr:uid="{00000000-0005-0000-0000-00004F7E0000}"/>
    <cellStyle name="40% - Accent2 2 2 2 6 2 3" xfId="10791" xr:uid="{00000000-0005-0000-0000-0000507E0000}"/>
    <cellStyle name="40% - Accent2 2 2 2 6 2 3 2" xfId="23950" xr:uid="{00000000-0005-0000-0000-0000517E0000}"/>
    <cellStyle name="40% - Accent2 2 2 2 6 2 3 2 2" xfId="61288" xr:uid="{00000000-0005-0000-0000-0000527E0000}"/>
    <cellStyle name="40% - Accent2 2 2 2 6 2 3 3" xfId="37318" xr:uid="{00000000-0005-0000-0000-0000537E0000}"/>
    <cellStyle name="40% - Accent2 2 2 2 6 2 3 4" xfId="48129" xr:uid="{00000000-0005-0000-0000-0000547E0000}"/>
    <cellStyle name="40% - Accent2 2 2 2 6 2 4" xfId="6068" xr:uid="{00000000-0005-0000-0000-0000557E0000}"/>
    <cellStyle name="40% - Accent2 2 2 2 6 2 4 2" xfId="19227" xr:uid="{00000000-0005-0000-0000-0000567E0000}"/>
    <cellStyle name="40% - Accent2 2 2 2 6 2 4 2 2" xfId="56565" xr:uid="{00000000-0005-0000-0000-0000577E0000}"/>
    <cellStyle name="40% - Accent2 2 2 2 6 2 4 3" xfId="31894" xr:uid="{00000000-0005-0000-0000-0000587E0000}"/>
    <cellStyle name="40% - Accent2 2 2 2 6 2 4 4" xfId="43406" xr:uid="{00000000-0005-0000-0000-0000597E0000}"/>
    <cellStyle name="40% - Accent2 2 2 2 6 2 5" xfId="15515" xr:uid="{00000000-0005-0000-0000-00005A7E0000}"/>
    <cellStyle name="40% - Accent2 2 2 2 6 2 5 2" xfId="52853" xr:uid="{00000000-0005-0000-0000-00005B7E0000}"/>
    <cellStyle name="40% - Accent2 2 2 2 6 2 6" xfId="29012" xr:uid="{00000000-0005-0000-0000-00005C7E0000}"/>
    <cellStyle name="40% - Accent2 2 2 2 6 2 7" xfId="39692" xr:uid="{00000000-0005-0000-0000-00005D7E0000}"/>
    <cellStyle name="40% - Accent2 2 2 2 6 3" xfId="3703" xr:uid="{00000000-0005-0000-0000-00005E7E0000}"/>
    <cellStyle name="40% - Accent2 2 2 2 6 3 2" xfId="11971" xr:uid="{00000000-0005-0000-0000-00005F7E0000}"/>
    <cellStyle name="40% - Accent2 2 2 2 6 3 2 2" xfId="25130" xr:uid="{00000000-0005-0000-0000-0000607E0000}"/>
    <cellStyle name="40% - Accent2 2 2 2 6 3 2 2 2" xfId="62468" xr:uid="{00000000-0005-0000-0000-0000617E0000}"/>
    <cellStyle name="40% - Accent2 2 2 2 6 3 2 3" xfId="49309" xr:uid="{00000000-0005-0000-0000-0000627E0000}"/>
    <cellStyle name="40% - Accent2 2 2 2 6 3 3" xfId="7248" xr:uid="{00000000-0005-0000-0000-0000637E0000}"/>
    <cellStyle name="40% - Accent2 2 2 2 6 3 3 2" xfId="20407" xr:uid="{00000000-0005-0000-0000-0000647E0000}"/>
    <cellStyle name="40% - Accent2 2 2 2 6 3 3 2 2" xfId="57745" xr:uid="{00000000-0005-0000-0000-0000657E0000}"/>
    <cellStyle name="40% - Accent2 2 2 2 6 3 3 3" xfId="44586" xr:uid="{00000000-0005-0000-0000-0000667E0000}"/>
    <cellStyle name="40% - Accent2 2 2 2 6 3 4" xfId="16864" xr:uid="{00000000-0005-0000-0000-0000677E0000}"/>
    <cellStyle name="40% - Accent2 2 2 2 6 3 4 2" xfId="54202" xr:uid="{00000000-0005-0000-0000-0000687E0000}"/>
    <cellStyle name="40% - Accent2 2 2 2 6 3 5" xfId="33257" xr:uid="{00000000-0005-0000-0000-0000697E0000}"/>
    <cellStyle name="40% - Accent2 2 2 2 6 3 6" xfId="41041" xr:uid="{00000000-0005-0000-0000-00006A7E0000}"/>
    <cellStyle name="40% - Accent2 2 2 2 6 4" xfId="9611" xr:uid="{00000000-0005-0000-0000-00006B7E0000}"/>
    <cellStyle name="40% - Accent2 2 2 2 6 4 2" xfId="22770" xr:uid="{00000000-0005-0000-0000-00006C7E0000}"/>
    <cellStyle name="40% - Accent2 2 2 2 6 4 2 2" xfId="60108" xr:uid="{00000000-0005-0000-0000-00006D7E0000}"/>
    <cellStyle name="40% - Accent2 2 2 2 6 4 3" xfId="35969" xr:uid="{00000000-0005-0000-0000-00006E7E0000}"/>
    <cellStyle name="40% - Accent2 2 2 2 6 4 4" xfId="46949" xr:uid="{00000000-0005-0000-0000-00006F7E0000}"/>
    <cellStyle name="40% - Accent2 2 2 2 6 5" xfId="4888" xr:uid="{00000000-0005-0000-0000-0000707E0000}"/>
    <cellStyle name="40% - Accent2 2 2 2 6 5 2" xfId="18047" xr:uid="{00000000-0005-0000-0000-0000717E0000}"/>
    <cellStyle name="40% - Accent2 2 2 2 6 5 2 2" xfId="55385" xr:uid="{00000000-0005-0000-0000-0000727E0000}"/>
    <cellStyle name="40% - Accent2 2 2 2 6 5 3" xfId="30545" xr:uid="{00000000-0005-0000-0000-0000737E0000}"/>
    <cellStyle name="40% - Accent2 2 2 2 6 5 4" xfId="42226" xr:uid="{00000000-0005-0000-0000-0000747E0000}"/>
    <cellStyle name="40% - Accent2 2 2 2 6 6" xfId="14335" xr:uid="{00000000-0005-0000-0000-0000757E0000}"/>
    <cellStyle name="40% - Accent2 2 2 2 6 6 2" xfId="51673" xr:uid="{00000000-0005-0000-0000-0000767E0000}"/>
    <cellStyle name="40% - Accent2 2 2 2 6 7" xfId="27663" xr:uid="{00000000-0005-0000-0000-0000777E0000}"/>
    <cellStyle name="40% - Accent2 2 2 2 6 8" xfId="38512" xr:uid="{00000000-0005-0000-0000-0000787E0000}"/>
    <cellStyle name="40% - Accent2 2 2 2 7" xfId="1398" xr:uid="{00000000-0005-0000-0000-0000797E0000}"/>
    <cellStyle name="40% - Accent2 2 2 2 7 2" xfId="2747" xr:uid="{00000000-0005-0000-0000-00007A7E0000}"/>
    <cellStyle name="40% - Accent2 2 2 2 7 2 2" xfId="12195" xr:uid="{00000000-0005-0000-0000-00007B7E0000}"/>
    <cellStyle name="40% - Accent2 2 2 2 7 2 2 2" xfId="25354" xr:uid="{00000000-0005-0000-0000-00007C7E0000}"/>
    <cellStyle name="40% - Accent2 2 2 2 7 2 2 2 2" xfId="62692" xr:uid="{00000000-0005-0000-0000-00007D7E0000}"/>
    <cellStyle name="40% - Accent2 2 2 2 7 2 2 3" xfId="33650" xr:uid="{00000000-0005-0000-0000-00007E7E0000}"/>
    <cellStyle name="40% - Accent2 2 2 2 7 2 2 4" xfId="49533" xr:uid="{00000000-0005-0000-0000-00007F7E0000}"/>
    <cellStyle name="40% - Accent2 2 2 2 7 2 3" xfId="7472" xr:uid="{00000000-0005-0000-0000-0000807E0000}"/>
    <cellStyle name="40% - Accent2 2 2 2 7 2 3 2" xfId="20631" xr:uid="{00000000-0005-0000-0000-0000817E0000}"/>
    <cellStyle name="40% - Accent2 2 2 2 7 2 3 2 2" xfId="57969" xr:uid="{00000000-0005-0000-0000-0000827E0000}"/>
    <cellStyle name="40% - Accent2 2 2 2 7 2 3 3" xfId="36362" xr:uid="{00000000-0005-0000-0000-0000837E0000}"/>
    <cellStyle name="40% - Accent2 2 2 2 7 2 3 4" xfId="44810" xr:uid="{00000000-0005-0000-0000-0000847E0000}"/>
    <cellStyle name="40% - Accent2 2 2 2 7 2 4" xfId="15908" xr:uid="{00000000-0005-0000-0000-0000857E0000}"/>
    <cellStyle name="40% - Accent2 2 2 2 7 2 4 2" xfId="30938" xr:uid="{00000000-0005-0000-0000-0000867E0000}"/>
    <cellStyle name="40% - Accent2 2 2 2 7 2 4 3" xfId="53246" xr:uid="{00000000-0005-0000-0000-0000877E0000}"/>
    <cellStyle name="40% - Accent2 2 2 2 7 2 5" xfId="28056" xr:uid="{00000000-0005-0000-0000-0000887E0000}"/>
    <cellStyle name="40% - Accent2 2 2 2 7 2 6" xfId="40085" xr:uid="{00000000-0005-0000-0000-0000897E0000}"/>
    <cellStyle name="40% - Accent2 2 2 2 7 3" xfId="9835" xr:uid="{00000000-0005-0000-0000-00008A7E0000}"/>
    <cellStyle name="40% - Accent2 2 2 2 7 3 2" xfId="22994" xr:uid="{00000000-0005-0000-0000-00008B7E0000}"/>
    <cellStyle name="40% - Accent2 2 2 2 7 3 2 2" xfId="60332" xr:uid="{00000000-0005-0000-0000-00008C7E0000}"/>
    <cellStyle name="40% - Accent2 2 2 2 7 3 3" xfId="32301" xr:uid="{00000000-0005-0000-0000-00008D7E0000}"/>
    <cellStyle name="40% - Accent2 2 2 2 7 3 4" xfId="47173" xr:uid="{00000000-0005-0000-0000-00008E7E0000}"/>
    <cellStyle name="40% - Accent2 2 2 2 7 4" xfId="5112" xr:uid="{00000000-0005-0000-0000-00008F7E0000}"/>
    <cellStyle name="40% - Accent2 2 2 2 7 4 2" xfId="18271" xr:uid="{00000000-0005-0000-0000-0000907E0000}"/>
    <cellStyle name="40% - Accent2 2 2 2 7 4 2 2" xfId="55609" xr:uid="{00000000-0005-0000-0000-0000917E0000}"/>
    <cellStyle name="40% - Accent2 2 2 2 7 4 3" xfId="35013" xr:uid="{00000000-0005-0000-0000-0000927E0000}"/>
    <cellStyle name="40% - Accent2 2 2 2 7 4 4" xfId="42450" xr:uid="{00000000-0005-0000-0000-0000937E0000}"/>
    <cellStyle name="40% - Accent2 2 2 2 7 5" xfId="14559" xr:uid="{00000000-0005-0000-0000-0000947E0000}"/>
    <cellStyle name="40% - Accent2 2 2 2 7 5 2" xfId="29589" xr:uid="{00000000-0005-0000-0000-0000957E0000}"/>
    <cellStyle name="40% - Accent2 2 2 2 7 5 3" xfId="51897" xr:uid="{00000000-0005-0000-0000-0000967E0000}"/>
    <cellStyle name="40% - Accent2 2 2 2 7 6" xfId="26707" xr:uid="{00000000-0005-0000-0000-0000977E0000}"/>
    <cellStyle name="40% - Accent2 2 2 2 7 7" xfId="38736" xr:uid="{00000000-0005-0000-0000-0000987E0000}"/>
    <cellStyle name="40% - Accent2 2 2 2 8" xfId="2523" xr:uid="{00000000-0005-0000-0000-0000997E0000}"/>
    <cellStyle name="40% - Accent2 2 2 2 8 2" xfId="11015" xr:uid="{00000000-0005-0000-0000-00009A7E0000}"/>
    <cellStyle name="40% - Accent2 2 2 2 8 2 2" xfId="24174" xr:uid="{00000000-0005-0000-0000-00009B7E0000}"/>
    <cellStyle name="40% - Accent2 2 2 2 8 2 2 2" xfId="61512" xr:uid="{00000000-0005-0000-0000-00009C7E0000}"/>
    <cellStyle name="40% - Accent2 2 2 2 8 2 3" xfId="33426" xr:uid="{00000000-0005-0000-0000-00009D7E0000}"/>
    <cellStyle name="40% - Accent2 2 2 2 8 2 4" xfId="48353" xr:uid="{00000000-0005-0000-0000-00009E7E0000}"/>
    <cellStyle name="40% - Accent2 2 2 2 8 3" xfId="6292" xr:uid="{00000000-0005-0000-0000-00009F7E0000}"/>
    <cellStyle name="40% - Accent2 2 2 2 8 3 2" xfId="19451" xr:uid="{00000000-0005-0000-0000-0000A07E0000}"/>
    <cellStyle name="40% - Accent2 2 2 2 8 3 2 2" xfId="56789" xr:uid="{00000000-0005-0000-0000-0000A17E0000}"/>
    <cellStyle name="40% - Accent2 2 2 2 8 3 3" xfId="36138" xr:uid="{00000000-0005-0000-0000-0000A27E0000}"/>
    <cellStyle name="40% - Accent2 2 2 2 8 3 4" xfId="43630" xr:uid="{00000000-0005-0000-0000-0000A37E0000}"/>
    <cellStyle name="40% - Accent2 2 2 2 8 4" xfId="15684" xr:uid="{00000000-0005-0000-0000-0000A47E0000}"/>
    <cellStyle name="40% - Accent2 2 2 2 8 4 2" xfId="30714" xr:uid="{00000000-0005-0000-0000-0000A57E0000}"/>
    <cellStyle name="40% - Accent2 2 2 2 8 4 3" xfId="53022" xr:uid="{00000000-0005-0000-0000-0000A67E0000}"/>
    <cellStyle name="40% - Accent2 2 2 2 8 5" xfId="27832" xr:uid="{00000000-0005-0000-0000-0000A77E0000}"/>
    <cellStyle name="40% - Accent2 2 2 2 8 6" xfId="39861" xr:uid="{00000000-0005-0000-0000-0000A87E0000}"/>
    <cellStyle name="40% - Accent2 2 2 2 9" xfId="8655" xr:uid="{00000000-0005-0000-0000-0000A97E0000}"/>
    <cellStyle name="40% - Accent2 2 2 2 9 2" xfId="21814" xr:uid="{00000000-0005-0000-0000-0000AA7E0000}"/>
    <cellStyle name="40% - Accent2 2 2 2 9 2 2" xfId="59152" xr:uid="{00000000-0005-0000-0000-0000AB7E0000}"/>
    <cellStyle name="40% - Accent2 2 2 2 9 3" xfId="29365" xr:uid="{00000000-0005-0000-0000-0000AC7E0000}"/>
    <cellStyle name="40% - Accent2 2 2 2 9 4" xfId="45993" xr:uid="{00000000-0005-0000-0000-0000AD7E0000}"/>
    <cellStyle name="40% - Accent2 2 2 3" xfId="525" xr:uid="{00000000-0005-0000-0000-0000AE7E0000}"/>
    <cellStyle name="40% - Accent2 2 2 3 2" xfId="1707" xr:uid="{00000000-0005-0000-0000-0000AF7E0000}"/>
    <cellStyle name="40% - Accent2 2 2 3 2 2" xfId="7781" xr:uid="{00000000-0005-0000-0000-0000B07E0000}"/>
    <cellStyle name="40% - Accent2 2 2 3 2 2 2" xfId="12504" xr:uid="{00000000-0005-0000-0000-0000B17E0000}"/>
    <cellStyle name="40% - Accent2 2 2 3 2 2 2 2" xfId="25663" xr:uid="{00000000-0005-0000-0000-0000B27E0000}"/>
    <cellStyle name="40% - Accent2 2 2 3 2 2 2 2 2" xfId="63001" xr:uid="{00000000-0005-0000-0000-0000B37E0000}"/>
    <cellStyle name="40% - Accent2 2 2 3 2 2 2 3" xfId="49842" xr:uid="{00000000-0005-0000-0000-0000B47E0000}"/>
    <cellStyle name="40% - Accent2 2 2 3 2 2 3" xfId="20940" xr:uid="{00000000-0005-0000-0000-0000B57E0000}"/>
    <cellStyle name="40% - Accent2 2 2 3 2 2 3 2" xfId="58278" xr:uid="{00000000-0005-0000-0000-0000B67E0000}"/>
    <cellStyle name="40% - Accent2 2 2 3 2 2 4" xfId="33959" xr:uid="{00000000-0005-0000-0000-0000B77E0000}"/>
    <cellStyle name="40% - Accent2 2 2 3 2 2 5" xfId="45119" xr:uid="{00000000-0005-0000-0000-0000B87E0000}"/>
    <cellStyle name="40% - Accent2 2 2 3 2 3" xfId="10144" xr:uid="{00000000-0005-0000-0000-0000B97E0000}"/>
    <cellStyle name="40% - Accent2 2 2 3 2 3 2" xfId="23303" xr:uid="{00000000-0005-0000-0000-0000BA7E0000}"/>
    <cellStyle name="40% - Accent2 2 2 3 2 3 2 2" xfId="60641" xr:uid="{00000000-0005-0000-0000-0000BB7E0000}"/>
    <cellStyle name="40% - Accent2 2 2 3 2 3 3" xfId="36671" xr:uid="{00000000-0005-0000-0000-0000BC7E0000}"/>
    <cellStyle name="40% - Accent2 2 2 3 2 3 4" xfId="47482" xr:uid="{00000000-0005-0000-0000-0000BD7E0000}"/>
    <cellStyle name="40% - Accent2 2 2 3 2 4" xfId="5421" xr:uid="{00000000-0005-0000-0000-0000BE7E0000}"/>
    <cellStyle name="40% - Accent2 2 2 3 2 4 2" xfId="18580" xr:uid="{00000000-0005-0000-0000-0000BF7E0000}"/>
    <cellStyle name="40% - Accent2 2 2 3 2 4 2 2" xfId="55918" xr:uid="{00000000-0005-0000-0000-0000C07E0000}"/>
    <cellStyle name="40% - Accent2 2 2 3 2 4 3" xfId="31247" xr:uid="{00000000-0005-0000-0000-0000C17E0000}"/>
    <cellStyle name="40% - Accent2 2 2 3 2 4 4" xfId="42759" xr:uid="{00000000-0005-0000-0000-0000C27E0000}"/>
    <cellStyle name="40% - Accent2 2 2 3 2 5" xfId="14868" xr:uid="{00000000-0005-0000-0000-0000C37E0000}"/>
    <cellStyle name="40% - Accent2 2 2 3 2 5 2" xfId="52206" xr:uid="{00000000-0005-0000-0000-0000C47E0000}"/>
    <cellStyle name="40% - Accent2 2 2 3 2 6" xfId="28365" xr:uid="{00000000-0005-0000-0000-0000C57E0000}"/>
    <cellStyle name="40% - Accent2 2 2 3 2 7" xfId="39045" xr:uid="{00000000-0005-0000-0000-0000C67E0000}"/>
    <cellStyle name="40% - Accent2 2 2 3 3" xfId="3056" xr:uid="{00000000-0005-0000-0000-0000C77E0000}"/>
    <cellStyle name="40% - Accent2 2 2 3 3 2" xfId="11324" xr:uid="{00000000-0005-0000-0000-0000C87E0000}"/>
    <cellStyle name="40% - Accent2 2 2 3 3 2 2" xfId="24483" xr:uid="{00000000-0005-0000-0000-0000C97E0000}"/>
    <cellStyle name="40% - Accent2 2 2 3 3 2 2 2" xfId="61821" xr:uid="{00000000-0005-0000-0000-0000CA7E0000}"/>
    <cellStyle name="40% - Accent2 2 2 3 3 2 3" xfId="48662" xr:uid="{00000000-0005-0000-0000-0000CB7E0000}"/>
    <cellStyle name="40% - Accent2 2 2 3 3 3" xfId="6601" xr:uid="{00000000-0005-0000-0000-0000CC7E0000}"/>
    <cellStyle name="40% - Accent2 2 2 3 3 3 2" xfId="19760" xr:uid="{00000000-0005-0000-0000-0000CD7E0000}"/>
    <cellStyle name="40% - Accent2 2 2 3 3 3 2 2" xfId="57098" xr:uid="{00000000-0005-0000-0000-0000CE7E0000}"/>
    <cellStyle name="40% - Accent2 2 2 3 3 3 3" xfId="43939" xr:uid="{00000000-0005-0000-0000-0000CF7E0000}"/>
    <cellStyle name="40% - Accent2 2 2 3 3 4" xfId="16217" xr:uid="{00000000-0005-0000-0000-0000D07E0000}"/>
    <cellStyle name="40% - Accent2 2 2 3 3 4 2" xfId="53555" xr:uid="{00000000-0005-0000-0000-0000D17E0000}"/>
    <cellStyle name="40% - Accent2 2 2 3 3 5" xfId="32610" xr:uid="{00000000-0005-0000-0000-0000D27E0000}"/>
    <cellStyle name="40% - Accent2 2 2 3 3 6" xfId="40394" xr:uid="{00000000-0005-0000-0000-0000D37E0000}"/>
    <cellStyle name="40% - Accent2 2 2 3 4" xfId="8964" xr:uid="{00000000-0005-0000-0000-0000D47E0000}"/>
    <cellStyle name="40% - Accent2 2 2 3 4 2" xfId="22123" xr:uid="{00000000-0005-0000-0000-0000D57E0000}"/>
    <cellStyle name="40% - Accent2 2 2 3 4 2 2" xfId="59461" xr:uid="{00000000-0005-0000-0000-0000D67E0000}"/>
    <cellStyle name="40% - Accent2 2 2 3 4 3" xfId="35322" xr:uid="{00000000-0005-0000-0000-0000D77E0000}"/>
    <cellStyle name="40% - Accent2 2 2 3 4 4" xfId="46302" xr:uid="{00000000-0005-0000-0000-0000D87E0000}"/>
    <cellStyle name="40% - Accent2 2 2 3 5" xfId="4241" xr:uid="{00000000-0005-0000-0000-0000D97E0000}"/>
    <cellStyle name="40% - Accent2 2 2 3 5 2" xfId="17400" xr:uid="{00000000-0005-0000-0000-0000DA7E0000}"/>
    <cellStyle name="40% - Accent2 2 2 3 5 2 2" xfId="54738" xr:uid="{00000000-0005-0000-0000-0000DB7E0000}"/>
    <cellStyle name="40% - Accent2 2 2 3 5 3" xfId="29898" xr:uid="{00000000-0005-0000-0000-0000DC7E0000}"/>
    <cellStyle name="40% - Accent2 2 2 3 5 4" xfId="41579" xr:uid="{00000000-0005-0000-0000-0000DD7E0000}"/>
    <cellStyle name="40% - Accent2 2 2 3 6" xfId="13688" xr:uid="{00000000-0005-0000-0000-0000DE7E0000}"/>
    <cellStyle name="40% - Accent2 2 2 3 6 2" xfId="51026" xr:uid="{00000000-0005-0000-0000-0000DF7E0000}"/>
    <cellStyle name="40% - Accent2 2 2 3 7" xfId="27016" xr:uid="{00000000-0005-0000-0000-0000E07E0000}"/>
    <cellStyle name="40% - Accent2 2 2 3 8" xfId="37865" xr:uid="{00000000-0005-0000-0000-0000E17E0000}"/>
    <cellStyle name="40% - Accent2 2 2 4" xfId="328" xr:uid="{00000000-0005-0000-0000-0000E27E0000}"/>
    <cellStyle name="40% - Accent2 2 2 4 2" xfId="1510" xr:uid="{00000000-0005-0000-0000-0000E37E0000}"/>
    <cellStyle name="40% - Accent2 2 2 4 2 2" xfId="7584" xr:uid="{00000000-0005-0000-0000-0000E47E0000}"/>
    <cellStyle name="40% - Accent2 2 2 4 2 2 2" xfId="12307" xr:uid="{00000000-0005-0000-0000-0000E57E0000}"/>
    <cellStyle name="40% - Accent2 2 2 4 2 2 2 2" xfId="25466" xr:uid="{00000000-0005-0000-0000-0000E67E0000}"/>
    <cellStyle name="40% - Accent2 2 2 4 2 2 2 2 2" xfId="62804" xr:uid="{00000000-0005-0000-0000-0000E77E0000}"/>
    <cellStyle name="40% - Accent2 2 2 4 2 2 2 3" xfId="49645" xr:uid="{00000000-0005-0000-0000-0000E87E0000}"/>
    <cellStyle name="40% - Accent2 2 2 4 2 2 3" xfId="20743" xr:uid="{00000000-0005-0000-0000-0000E97E0000}"/>
    <cellStyle name="40% - Accent2 2 2 4 2 2 3 2" xfId="58081" xr:uid="{00000000-0005-0000-0000-0000EA7E0000}"/>
    <cellStyle name="40% - Accent2 2 2 4 2 2 4" xfId="33762" xr:uid="{00000000-0005-0000-0000-0000EB7E0000}"/>
    <cellStyle name="40% - Accent2 2 2 4 2 2 5" xfId="44922" xr:uid="{00000000-0005-0000-0000-0000EC7E0000}"/>
    <cellStyle name="40% - Accent2 2 2 4 2 3" xfId="9947" xr:uid="{00000000-0005-0000-0000-0000ED7E0000}"/>
    <cellStyle name="40% - Accent2 2 2 4 2 3 2" xfId="23106" xr:uid="{00000000-0005-0000-0000-0000EE7E0000}"/>
    <cellStyle name="40% - Accent2 2 2 4 2 3 2 2" xfId="60444" xr:uid="{00000000-0005-0000-0000-0000EF7E0000}"/>
    <cellStyle name="40% - Accent2 2 2 4 2 3 3" xfId="36474" xr:uid="{00000000-0005-0000-0000-0000F07E0000}"/>
    <cellStyle name="40% - Accent2 2 2 4 2 3 4" xfId="47285" xr:uid="{00000000-0005-0000-0000-0000F17E0000}"/>
    <cellStyle name="40% - Accent2 2 2 4 2 4" xfId="5224" xr:uid="{00000000-0005-0000-0000-0000F27E0000}"/>
    <cellStyle name="40% - Accent2 2 2 4 2 4 2" xfId="18383" xr:uid="{00000000-0005-0000-0000-0000F37E0000}"/>
    <cellStyle name="40% - Accent2 2 2 4 2 4 2 2" xfId="55721" xr:uid="{00000000-0005-0000-0000-0000F47E0000}"/>
    <cellStyle name="40% - Accent2 2 2 4 2 4 3" xfId="31050" xr:uid="{00000000-0005-0000-0000-0000F57E0000}"/>
    <cellStyle name="40% - Accent2 2 2 4 2 4 4" xfId="42562" xr:uid="{00000000-0005-0000-0000-0000F67E0000}"/>
    <cellStyle name="40% - Accent2 2 2 4 2 5" xfId="14671" xr:uid="{00000000-0005-0000-0000-0000F77E0000}"/>
    <cellStyle name="40% - Accent2 2 2 4 2 5 2" xfId="52009" xr:uid="{00000000-0005-0000-0000-0000F87E0000}"/>
    <cellStyle name="40% - Accent2 2 2 4 2 6" xfId="28168" xr:uid="{00000000-0005-0000-0000-0000F97E0000}"/>
    <cellStyle name="40% - Accent2 2 2 4 2 7" xfId="38848" xr:uid="{00000000-0005-0000-0000-0000FA7E0000}"/>
    <cellStyle name="40% - Accent2 2 2 4 3" xfId="2859" xr:uid="{00000000-0005-0000-0000-0000FB7E0000}"/>
    <cellStyle name="40% - Accent2 2 2 4 3 2" xfId="11127" xr:uid="{00000000-0005-0000-0000-0000FC7E0000}"/>
    <cellStyle name="40% - Accent2 2 2 4 3 2 2" xfId="24286" xr:uid="{00000000-0005-0000-0000-0000FD7E0000}"/>
    <cellStyle name="40% - Accent2 2 2 4 3 2 2 2" xfId="61624" xr:uid="{00000000-0005-0000-0000-0000FE7E0000}"/>
    <cellStyle name="40% - Accent2 2 2 4 3 2 3" xfId="48465" xr:uid="{00000000-0005-0000-0000-0000FF7E0000}"/>
    <cellStyle name="40% - Accent2 2 2 4 3 3" xfId="6404" xr:uid="{00000000-0005-0000-0000-0000007F0000}"/>
    <cellStyle name="40% - Accent2 2 2 4 3 3 2" xfId="19563" xr:uid="{00000000-0005-0000-0000-0000017F0000}"/>
    <cellStyle name="40% - Accent2 2 2 4 3 3 2 2" xfId="56901" xr:uid="{00000000-0005-0000-0000-0000027F0000}"/>
    <cellStyle name="40% - Accent2 2 2 4 3 3 3" xfId="43742" xr:uid="{00000000-0005-0000-0000-0000037F0000}"/>
    <cellStyle name="40% - Accent2 2 2 4 3 4" xfId="16020" xr:uid="{00000000-0005-0000-0000-0000047F0000}"/>
    <cellStyle name="40% - Accent2 2 2 4 3 4 2" xfId="53358" xr:uid="{00000000-0005-0000-0000-0000057F0000}"/>
    <cellStyle name="40% - Accent2 2 2 4 3 5" xfId="32413" xr:uid="{00000000-0005-0000-0000-0000067F0000}"/>
    <cellStyle name="40% - Accent2 2 2 4 3 6" xfId="40197" xr:uid="{00000000-0005-0000-0000-0000077F0000}"/>
    <cellStyle name="40% - Accent2 2 2 4 4" xfId="8767" xr:uid="{00000000-0005-0000-0000-0000087F0000}"/>
    <cellStyle name="40% - Accent2 2 2 4 4 2" xfId="21926" xr:uid="{00000000-0005-0000-0000-0000097F0000}"/>
    <cellStyle name="40% - Accent2 2 2 4 4 2 2" xfId="59264" xr:uid="{00000000-0005-0000-0000-00000A7F0000}"/>
    <cellStyle name="40% - Accent2 2 2 4 4 3" xfId="35125" xr:uid="{00000000-0005-0000-0000-00000B7F0000}"/>
    <cellStyle name="40% - Accent2 2 2 4 4 4" xfId="46105" xr:uid="{00000000-0005-0000-0000-00000C7F0000}"/>
    <cellStyle name="40% - Accent2 2 2 4 5" xfId="4044" xr:uid="{00000000-0005-0000-0000-00000D7F0000}"/>
    <cellStyle name="40% - Accent2 2 2 4 5 2" xfId="17203" xr:uid="{00000000-0005-0000-0000-00000E7F0000}"/>
    <cellStyle name="40% - Accent2 2 2 4 5 2 2" xfId="54541" xr:uid="{00000000-0005-0000-0000-00000F7F0000}"/>
    <cellStyle name="40% - Accent2 2 2 4 5 3" xfId="29701" xr:uid="{00000000-0005-0000-0000-0000107F0000}"/>
    <cellStyle name="40% - Accent2 2 2 4 5 4" xfId="41382" xr:uid="{00000000-0005-0000-0000-0000117F0000}"/>
    <cellStyle name="40% - Accent2 2 2 4 6" xfId="13491" xr:uid="{00000000-0005-0000-0000-0000127F0000}"/>
    <cellStyle name="40% - Accent2 2 2 4 6 2" xfId="50829" xr:uid="{00000000-0005-0000-0000-0000137F0000}"/>
    <cellStyle name="40% - Accent2 2 2 4 7" xfId="26819" xr:uid="{00000000-0005-0000-0000-0000147F0000}"/>
    <cellStyle name="40% - Accent2 2 2 4 8" xfId="37668" xr:uid="{00000000-0005-0000-0000-0000157F0000}"/>
    <cellStyle name="40% - Accent2 2 2 5" xfId="749" xr:uid="{00000000-0005-0000-0000-0000167F0000}"/>
    <cellStyle name="40% - Accent2 2 2 5 2" xfId="1931" xr:uid="{00000000-0005-0000-0000-0000177F0000}"/>
    <cellStyle name="40% - Accent2 2 2 5 2 2" xfId="8005" xr:uid="{00000000-0005-0000-0000-0000187F0000}"/>
    <cellStyle name="40% - Accent2 2 2 5 2 2 2" xfId="12728" xr:uid="{00000000-0005-0000-0000-0000197F0000}"/>
    <cellStyle name="40% - Accent2 2 2 5 2 2 2 2" xfId="25887" xr:uid="{00000000-0005-0000-0000-00001A7F0000}"/>
    <cellStyle name="40% - Accent2 2 2 5 2 2 2 2 2" xfId="63225" xr:uid="{00000000-0005-0000-0000-00001B7F0000}"/>
    <cellStyle name="40% - Accent2 2 2 5 2 2 2 3" xfId="50066" xr:uid="{00000000-0005-0000-0000-00001C7F0000}"/>
    <cellStyle name="40% - Accent2 2 2 5 2 2 3" xfId="21164" xr:uid="{00000000-0005-0000-0000-00001D7F0000}"/>
    <cellStyle name="40% - Accent2 2 2 5 2 2 3 2" xfId="58502" xr:uid="{00000000-0005-0000-0000-00001E7F0000}"/>
    <cellStyle name="40% - Accent2 2 2 5 2 2 4" xfId="34183" xr:uid="{00000000-0005-0000-0000-00001F7F0000}"/>
    <cellStyle name="40% - Accent2 2 2 5 2 2 5" xfId="45343" xr:uid="{00000000-0005-0000-0000-0000207F0000}"/>
    <cellStyle name="40% - Accent2 2 2 5 2 3" xfId="10368" xr:uid="{00000000-0005-0000-0000-0000217F0000}"/>
    <cellStyle name="40% - Accent2 2 2 5 2 3 2" xfId="23527" xr:uid="{00000000-0005-0000-0000-0000227F0000}"/>
    <cellStyle name="40% - Accent2 2 2 5 2 3 2 2" xfId="60865" xr:uid="{00000000-0005-0000-0000-0000237F0000}"/>
    <cellStyle name="40% - Accent2 2 2 5 2 3 3" xfId="36895" xr:uid="{00000000-0005-0000-0000-0000247F0000}"/>
    <cellStyle name="40% - Accent2 2 2 5 2 3 4" xfId="47706" xr:uid="{00000000-0005-0000-0000-0000257F0000}"/>
    <cellStyle name="40% - Accent2 2 2 5 2 4" xfId="5645" xr:uid="{00000000-0005-0000-0000-0000267F0000}"/>
    <cellStyle name="40% - Accent2 2 2 5 2 4 2" xfId="18804" xr:uid="{00000000-0005-0000-0000-0000277F0000}"/>
    <cellStyle name="40% - Accent2 2 2 5 2 4 2 2" xfId="56142" xr:uid="{00000000-0005-0000-0000-0000287F0000}"/>
    <cellStyle name="40% - Accent2 2 2 5 2 4 3" xfId="31471" xr:uid="{00000000-0005-0000-0000-0000297F0000}"/>
    <cellStyle name="40% - Accent2 2 2 5 2 4 4" xfId="42983" xr:uid="{00000000-0005-0000-0000-00002A7F0000}"/>
    <cellStyle name="40% - Accent2 2 2 5 2 5" xfId="15092" xr:uid="{00000000-0005-0000-0000-00002B7F0000}"/>
    <cellStyle name="40% - Accent2 2 2 5 2 5 2" xfId="52430" xr:uid="{00000000-0005-0000-0000-00002C7F0000}"/>
    <cellStyle name="40% - Accent2 2 2 5 2 6" xfId="28589" xr:uid="{00000000-0005-0000-0000-00002D7F0000}"/>
    <cellStyle name="40% - Accent2 2 2 5 2 7" xfId="39269" xr:uid="{00000000-0005-0000-0000-00002E7F0000}"/>
    <cellStyle name="40% - Accent2 2 2 5 3" xfId="3280" xr:uid="{00000000-0005-0000-0000-00002F7F0000}"/>
    <cellStyle name="40% - Accent2 2 2 5 3 2" xfId="11548" xr:uid="{00000000-0005-0000-0000-0000307F0000}"/>
    <cellStyle name="40% - Accent2 2 2 5 3 2 2" xfId="24707" xr:uid="{00000000-0005-0000-0000-0000317F0000}"/>
    <cellStyle name="40% - Accent2 2 2 5 3 2 2 2" xfId="62045" xr:uid="{00000000-0005-0000-0000-0000327F0000}"/>
    <cellStyle name="40% - Accent2 2 2 5 3 2 3" xfId="48886" xr:uid="{00000000-0005-0000-0000-0000337F0000}"/>
    <cellStyle name="40% - Accent2 2 2 5 3 3" xfId="6825" xr:uid="{00000000-0005-0000-0000-0000347F0000}"/>
    <cellStyle name="40% - Accent2 2 2 5 3 3 2" xfId="19984" xr:uid="{00000000-0005-0000-0000-0000357F0000}"/>
    <cellStyle name="40% - Accent2 2 2 5 3 3 2 2" xfId="57322" xr:uid="{00000000-0005-0000-0000-0000367F0000}"/>
    <cellStyle name="40% - Accent2 2 2 5 3 3 3" xfId="44163" xr:uid="{00000000-0005-0000-0000-0000377F0000}"/>
    <cellStyle name="40% - Accent2 2 2 5 3 4" xfId="16441" xr:uid="{00000000-0005-0000-0000-0000387F0000}"/>
    <cellStyle name="40% - Accent2 2 2 5 3 4 2" xfId="53779" xr:uid="{00000000-0005-0000-0000-0000397F0000}"/>
    <cellStyle name="40% - Accent2 2 2 5 3 5" xfId="32834" xr:uid="{00000000-0005-0000-0000-00003A7F0000}"/>
    <cellStyle name="40% - Accent2 2 2 5 3 6" xfId="40618" xr:uid="{00000000-0005-0000-0000-00003B7F0000}"/>
    <cellStyle name="40% - Accent2 2 2 5 4" xfId="9188" xr:uid="{00000000-0005-0000-0000-00003C7F0000}"/>
    <cellStyle name="40% - Accent2 2 2 5 4 2" xfId="22347" xr:uid="{00000000-0005-0000-0000-00003D7F0000}"/>
    <cellStyle name="40% - Accent2 2 2 5 4 2 2" xfId="59685" xr:uid="{00000000-0005-0000-0000-00003E7F0000}"/>
    <cellStyle name="40% - Accent2 2 2 5 4 3" xfId="35546" xr:uid="{00000000-0005-0000-0000-00003F7F0000}"/>
    <cellStyle name="40% - Accent2 2 2 5 4 4" xfId="46526" xr:uid="{00000000-0005-0000-0000-0000407F0000}"/>
    <cellStyle name="40% - Accent2 2 2 5 5" xfId="4465" xr:uid="{00000000-0005-0000-0000-0000417F0000}"/>
    <cellStyle name="40% - Accent2 2 2 5 5 2" xfId="17624" xr:uid="{00000000-0005-0000-0000-0000427F0000}"/>
    <cellStyle name="40% - Accent2 2 2 5 5 2 2" xfId="54962" xr:uid="{00000000-0005-0000-0000-0000437F0000}"/>
    <cellStyle name="40% - Accent2 2 2 5 5 3" xfId="30122" xr:uid="{00000000-0005-0000-0000-0000447F0000}"/>
    <cellStyle name="40% - Accent2 2 2 5 5 4" xfId="41803" xr:uid="{00000000-0005-0000-0000-0000457F0000}"/>
    <cellStyle name="40% - Accent2 2 2 5 6" xfId="13912" xr:uid="{00000000-0005-0000-0000-0000467F0000}"/>
    <cellStyle name="40% - Accent2 2 2 5 6 2" xfId="51250" xr:uid="{00000000-0005-0000-0000-0000477F0000}"/>
    <cellStyle name="40% - Accent2 2 2 5 7" xfId="27240" xr:uid="{00000000-0005-0000-0000-0000487F0000}"/>
    <cellStyle name="40% - Accent2 2 2 5 8" xfId="38089" xr:uid="{00000000-0005-0000-0000-0000497F0000}"/>
    <cellStyle name="40% - Accent2 2 2 6" xfId="918" xr:uid="{00000000-0005-0000-0000-00004A7F0000}"/>
    <cellStyle name="40% - Accent2 2 2 6 2" xfId="2100" xr:uid="{00000000-0005-0000-0000-00004B7F0000}"/>
    <cellStyle name="40% - Accent2 2 2 6 2 2" xfId="8174" xr:uid="{00000000-0005-0000-0000-00004C7F0000}"/>
    <cellStyle name="40% - Accent2 2 2 6 2 2 2" xfId="12897" xr:uid="{00000000-0005-0000-0000-00004D7F0000}"/>
    <cellStyle name="40% - Accent2 2 2 6 2 2 2 2" xfId="26056" xr:uid="{00000000-0005-0000-0000-00004E7F0000}"/>
    <cellStyle name="40% - Accent2 2 2 6 2 2 2 2 2" xfId="63394" xr:uid="{00000000-0005-0000-0000-00004F7F0000}"/>
    <cellStyle name="40% - Accent2 2 2 6 2 2 2 3" xfId="50235" xr:uid="{00000000-0005-0000-0000-0000507F0000}"/>
    <cellStyle name="40% - Accent2 2 2 6 2 2 3" xfId="21333" xr:uid="{00000000-0005-0000-0000-0000517F0000}"/>
    <cellStyle name="40% - Accent2 2 2 6 2 2 3 2" xfId="58671" xr:uid="{00000000-0005-0000-0000-0000527F0000}"/>
    <cellStyle name="40% - Accent2 2 2 6 2 2 4" xfId="34352" xr:uid="{00000000-0005-0000-0000-0000537F0000}"/>
    <cellStyle name="40% - Accent2 2 2 6 2 2 5" xfId="45512" xr:uid="{00000000-0005-0000-0000-0000547F0000}"/>
    <cellStyle name="40% - Accent2 2 2 6 2 3" xfId="10537" xr:uid="{00000000-0005-0000-0000-0000557F0000}"/>
    <cellStyle name="40% - Accent2 2 2 6 2 3 2" xfId="23696" xr:uid="{00000000-0005-0000-0000-0000567F0000}"/>
    <cellStyle name="40% - Accent2 2 2 6 2 3 2 2" xfId="61034" xr:uid="{00000000-0005-0000-0000-0000577F0000}"/>
    <cellStyle name="40% - Accent2 2 2 6 2 3 3" xfId="37064" xr:uid="{00000000-0005-0000-0000-0000587F0000}"/>
    <cellStyle name="40% - Accent2 2 2 6 2 3 4" xfId="47875" xr:uid="{00000000-0005-0000-0000-0000597F0000}"/>
    <cellStyle name="40% - Accent2 2 2 6 2 4" xfId="5814" xr:uid="{00000000-0005-0000-0000-00005A7F0000}"/>
    <cellStyle name="40% - Accent2 2 2 6 2 4 2" xfId="18973" xr:uid="{00000000-0005-0000-0000-00005B7F0000}"/>
    <cellStyle name="40% - Accent2 2 2 6 2 4 2 2" xfId="56311" xr:uid="{00000000-0005-0000-0000-00005C7F0000}"/>
    <cellStyle name="40% - Accent2 2 2 6 2 4 3" xfId="31640" xr:uid="{00000000-0005-0000-0000-00005D7F0000}"/>
    <cellStyle name="40% - Accent2 2 2 6 2 4 4" xfId="43152" xr:uid="{00000000-0005-0000-0000-00005E7F0000}"/>
    <cellStyle name="40% - Accent2 2 2 6 2 5" xfId="15261" xr:uid="{00000000-0005-0000-0000-00005F7F0000}"/>
    <cellStyle name="40% - Accent2 2 2 6 2 5 2" xfId="52599" xr:uid="{00000000-0005-0000-0000-0000607F0000}"/>
    <cellStyle name="40% - Accent2 2 2 6 2 6" xfId="28758" xr:uid="{00000000-0005-0000-0000-0000617F0000}"/>
    <cellStyle name="40% - Accent2 2 2 6 2 7" xfId="39438" xr:uid="{00000000-0005-0000-0000-0000627F0000}"/>
    <cellStyle name="40% - Accent2 2 2 6 3" xfId="3449" xr:uid="{00000000-0005-0000-0000-0000637F0000}"/>
    <cellStyle name="40% - Accent2 2 2 6 3 2" xfId="11717" xr:uid="{00000000-0005-0000-0000-0000647F0000}"/>
    <cellStyle name="40% - Accent2 2 2 6 3 2 2" xfId="24876" xr:uid="{00000000-0005-0000-0000-0000657F0000}"/>
    <cellStyle name="40% - Accent2 2 2 6 3 2 2 2" xfId="62214" xr:uid="{00000000-0005-0000-0000-0000667F0000}"/>
    <cellStyle name="40% - Accent2 2 2 6 3 2 3" xfId="49055" xr:uid="{00000000-0005-0000-0000-0000677F0000}"/>
    <cellStyle name="40% - Accent2 2 2 6 3 3" xfId="6994" xr:uid="{00000000-0005-0000-0000-0000687F0000}"/>
    <cellStyle name="40% - Accent2 2 2 6 3 3 2" xfId="20153" xr:uid="{00000000-0005-0000-0000-0000697F0000}"/>
    <cellStyle name="40% - Accent2 2 2 6 3 3 2 2" xfId="57491" xr:uid="{00000000-0005-0000-0000-00006A7F0000}"/>
    <cellStyle name="40% - Accent2 2 2 6 3 3 3" xfId="44332" xr:uid="{00000000-0005-0000-0000-00006B7F0000}"/>
    <cellStyle name="40% - Accent2 2 2 6 3 4" xfId="16610" xr:uid="{00000000-0005-0000-0000-00006C7F0000}"/>
    <cellStyle name="40% - Accent2 2 2 6 3 4 2" xfId="53948" xr:uid="{00000000-0005-0000-0000-00006D7F0000}"/>
    <cellStyle name="40% - Accent2 2 2 6 3 5" xfId="33003" xr:uid="{00000000-0005-0000-0000-00006E7F0000}"/>
    <cellStyle name="40% - Accent2 2 2 6 3 6" xfId="40787" xr:uid="{00000000-0005-0000-0000-00006F7F0000}"/>
    <cellStyle name="40% - Accent2 2 2 6 4" xfId="9357" xr:uid="{00000000-0005-0000-0000-0000707F0000}"/>
    <cellStyle name="40% - Accent2 2 2 6 4 2" xfId="22516" xr:uid="{00000000-0005-0000-0000-0000717F0000}"/>
    <cellStyle name="40% - Accent2 2 2 6 4 2 2" xfId="59854" xr:uid="{00000000-0005-0000-0000-0000727F0000}"/>
    <cellStyle name="40% - Accent2 2 2 6 4 3" xfId="35715" xr:uid="{00000000-0005-0000-0000-0000737F0000}"/>
    <cellStyle name="40% - Accent2 2 2 6 4 4" xfId="46695" xr:uid="{00000000-0005-0000-0000-0000747F0000}"/>
    <cellStyle name="40% - Accent2 2 2 6 5" xfId="4634" xr:uid="{00000000-0005-0000-0000-0000757F0000}"/>
    <cellStyle name="40% - Accent2 2 2 6 5 2" xfId="17793" xr:uid="{00000000-0005-0000-0000-0000767F0000}"/>
    <cellStyle name="40% - Accent2 2 2 6 5 2 2" xfId="55131" xr:uid="{00000000-0005-0000-0000-0000777F0000}"/>
    <cellStyle name="40% - Accent2 2 2 6 5 3" xfId="30291" xr:uid="{00000000-0005-0000-0000-0000787F0000}"/>
    <cellStyle name="40% - Accent2 2 2 6 5 4" xfId="41972" xr:uid="{00000000-0005-0000-0000-0000797F0000}"/>
    <cellStyle name="40% - Accent2 2 2 6 6" xfId="14081" xr:uid="{00000000-0005-0000-0000-00007A7F0000}"/>
    <cellStyle name="40% - Accent2 2 2 6 6 2" xfId="51419" xr:uid="{00000000-0005-0000-0000-00007B7F0000}"/>
    <cellStyle name="40% - Accent2 2 2 6 7" xfId="27409" xr:uid="{00000000-0005-0000-0000-00007C7F0000}"/>
    <cellStyle name="40% - Accent2 2 2 6 8" xfId="38258" xr:uid="{00000000-0005-0000-0000-00007D7F0000}"/>
    <cellStyle name="40% - Accent2 2 2 7" xfId="1089" xr:uid="{00000000-0005-0000-0000-00007E7F0000}"/>
    <cellStyle name="40% - Accent2 2 2 7 2" xfId="2269" xr:uid="{00000000-0005-0000-0000-00007F7F0000}"/>
    <cellStyle name="40% - Accent2 2 2 7 2 2" xfId="8343" xr:uid="{00000000-0005-0000-0000-0000807F0000}"/>
    <cellStyle name="40% - Accent2 2 2 7 2 2 2" xfId="13066" xr:uid="{00000000-0005-0000-0000-0000817F0000}"/>
    <cellStyle name="40% - Accent2 2 2 7 2 2 2 2" xfId="26225" xr:uid="{00000000-0005-0000-0000-0000827F0000}"/>
    <cellStyle name="40% - Accent2 2 2 7 2 2 2 2 2" xfId="63563" xr:uid="{00000000-0005-0000-0000-0000837F0000}"/>
    <cellStyle name="40% - Accent2 2 2 7 2 2 2 3" xfId="50404" xr:uid="{00000000-0005-0000-0000-0000847F0000}"/>
    <cellStyle name="40% - Accent2 2 2 7 2 2 3" xfId="21502" xr:uid="{00000000-0005-0000-0000-0000857F0000}"/>
    <cellStyle name="40% - Accent2 2 2 7 2 2 3 2" xfId="58840" xr:uid="{00000000-0005-0000-0000-0000867F0000}"/>
    <cellStyle name="40% - Accent2 2 2 7 2 2 4" xfId="34521" xr:uid="{00000000-0005-0000-0000-0000877F0000}"/>
    <cellStyle name="40% - Accent2 2 2 7 2 2 5" xfId="45681" xr:uid="{00000000-0005-0000-0000-0000887F0000}"/>
    <cellStyle name="40% - Accent2 2 2 7 2 3" xfId="10706" xr:uid="{00000000-0005-0000-0000-0000897F0000}"/>
    <cellStyle name="40% - Accent2 2 2 7 2 3 2" xfId="23865" xr:uid="{00000000-0005-0000-0000-00008A7F0000}"/>
    <cellStyle name="40% - Accent2 2 2 7 2 3 2 2" xfId="61203" xr:uid="{00000000-0005-0000-0000-00008B7F0000}"/>
    <cellStyle name="40% - Accent2 2 2 7 2 3 3" xfId="37233" xr:uid="{00000000-0005-0000-0000-00008C7F0000}"/>
    <cellStyle name="40% - Accent2 2 2 7 2 3 4" xfId="48044" xr:uid="{00000000-0005-0000-0000-00008D7F0000}"/>
    <cellStyle name="40% - Accent2 2 2 7 2 4" xfId="5983" xr:uid="{00000000-0005-0000-0000-00008E7F0000}"/>
    <cellStyle name="40% - Accent2 2 2 7 2 4 2" xfId="19142" xr:uid="{00000000-0005-0000-0000-00008F7F0000}"/>
    <cellStyle name="40% - Accent2 2 2 7 2 4 2 2" xfId="56480" xr:uid="{00000000-0005-0000-0000-0000907F0000}"/>
    <cellStyle name="40% - Accent2 2 2 7 2 4 3" xfId="31809" xr:uid="{00000000-0005-0000-0000-0000917F0000}"/>
    <cellStyle name="40% - Accent2 2 2 7 2 4 4" xfId="43321" xr:uid="{00000000-0005-0000-0000-0000927F0000}"/>
    <cellStyle name="40% - Accent2 2 2 7 2 5" xfId="15430" xr:uid="{00000000-0005-0000-0000-0000937F0000}"/>
    <cellStyle name="40% - Accent2 2 2 7 2 5 2" xfId="52768" xr:uid="{00000000-0005-0000-0000-0000947F0000}"/>
    <cellStyle name="40% - Accent2 2 2 7 2 6" xfId="28927" xr:uid="{00000000-0005-0000-0000-0000957F0000}"/>
    <cellStyle name="40% - Accent2 2 2 7 2 7" xfId="39607" xr:uid="{00000000-0005-0000-0000-0000967F0000}"/>
    <cellStyle name="40% - Accent2 2 2 7 3" xfId="3618" xr:uid="{00000000-0005-0000-0000-0000977F0000}"/>
    <cellStyle name="40% - Accent2 2 2 7 3 2" xfId="11886" xr:uid="{00000000-0005-0000-0000-0000987F0000}"/>
    <cellStyle name="40% - Accent2 2 2 7 3 2 2" xfId="25045" xr:uid="{00000000-0005-0000-0000-0000997F0000}"/>
    <cellStyle name="40% - Accent2 2 2 7 3 2 2 2" xfId="62383" xr:uid="{00000000-0005-0000-0000-00009A7F0000}"/>
    <cellStyle name="40% - Accent2 2 2 7 3 2 3" xfId="49224" xr:uid="{00000000-0005-0000-0000-00009B7F0000}"/>
    <cellStyle name="40% - Accent2 2 2 7 3 3" xfId="7163" xr:uid="{00000000-0005-0000-0000-00009C7F0000}"/>
    <cellStyle name="40% - Accent2 2 2 7 3 3 2" xfId="20322" xr:uid="{00000000-0005-0000-0000-00009D7F0000}"/>
    <cellStyle name="40% - Accent2 2 2 7 3 3 2 2" xfId="57660" xr:uid="{00000000-0005-0000-0000-00009E7F0000}"/>
    <cellStyle name="40% - Accent2 2 2 7 3 3 3" xfId="44501" xr:uid="{00000000-0005-0000-0000-00009F7F0000}"/>
    <cellStyle name="40% - Accent2 2 2 7 3 4" xfId="16779" xr:uid="{00000000-0005-0000-0000-0000A07F0000}"/>
    <cellStyle name="40% - Accent2 2 2 7 3 4 2" xfId="54117" xr:uid="{00000000-0005-0000-0000-0000A17F0000}"/>
    <cellStyle name="40% - Accent2 2 2 7 3 5" xfId="33172" xr:uid="{00000000-0005-0000-0000-0000A27F0000}"/>
    <cellStyle name="40% - Accent2 2 2 7 3 6" xfId="40956" xr:uid="{00000000-0005-0000-0000-0000A37F0000}"/>
    <cellStyle name="40% - Accent2 2 2 7 4" xfId="9526" xr:uid="{00000000-0005-0000-0000-0000A47F0000}"/>
    <cellStyle name="40% - Accent2 2 2 7 4 2" xfId="22685" xr:uid="{00000000-0005-0000-0000-0000A57F0000}"/>
    <cellStyle name="40% - Accent2 2 2 7 4 2 2" xfId="60023" xr:uid="{00000000-0005-0000-0000-0000A67F0000}"/>
    <cellStyle name="40% - Accent2 2 2 7 4 3" xfId="35884" xr:uid="{00000000-0005-0000-0000-0000A77F0000}"/>
    <cellStyle name="40% - Accent2 2 2 7 4 4" xfId="46864" xr:uid="{00000000-0005-0000-0000-0000A87F0000}"/>
    <cellStyle name="40% - Accent2 2 2 7 5" xfId="4803" xr:uid="{00000000-0005-0000-0000-0000A97F0000}"/>
    <cellStyle name="40% - Accent2 2 2 7 5 2" xfId="17962" xr:uid="{00000000-0005-0000-0000-0000AA7F0000}"/>
    <cellStyle name="40% - Accent2 2 2 7 5 2 2" xfId="55300" xr:uid="{00000000-0005-0000-0000-0000AB7F0000}"/>
    <cellStyle name="40% - Accent2 2 2 7 5 3" xfId="30460" xr:uid="{00000000-0005-0000-0000-0000AC7F0000}"/>
    <cellStyle name="40% - Accent2 2 2 7 5 4" xfId="42141" xr:uid="{00000000-0005-0000-0000-0000AD7F0000}"/>
    <cellStyle name="40% - Accent2 2 2 7 6" xfId="14250" xr:uid="{00000000-0005-0000-0000-0000AE7F0000}"/>
    <cellStyle name="40% - Accent2 2 2 7 6 2" xfId="51588" xr:uid="{00000000-0005-0000-0000-0000AF7F0000}"/>
    <cellStyle name="40% - Accent2 2 2 7 7" xfId="27578" xr:uid="{00000000-0005-0000-0000-0000B07F0000}"/>
    <cellStyle name="40% - Accent2 2 2 7 8" xfId="38427" xr:uid="{00000000-0005-0000-0000-0000B17F0000}"/>
    <cellStyle name="40% - Accent2 2 2 8" xfId="1286" xr:uid="{00000000-0005-0000-0000-0000B27F0000}"/>
    <cellStyle name="40% - Accent2 2 2 8 2" xfId="2635" xr:uid="{00000000-0005-0000-0000-0000B37F0000}"/>
    <cellStyle name="40% - Accent2 2 2 8 2 2" xfId="12083" xr:uid="{00000000-0005-0000-0000-0000B47F0000}"/>
    <cellStyle name="40% - Accent2 2 2 8 2 2 2" xfId="25242" xr:uid="{00000000-0005-0000-0000-0000B57F0000}"/>
    <cellStyle name="40% - Accent2 2 2 8 2 2 2 2" xfId="62580" xr:uid="{00000000-0005-0000-0000-0000B67F0000}"/>
    <cellStyle name="40% - Accent2 2 2 8 2 2 3" xfId="33538" xr:uid="{00000000-0005-0000-0000-0000B77F0000}"/>
    <cellStyle name="40% - Accent2 2 2 8 2 2 4" xfId="49421" xr:uid="{00000000-0005-0000-0000-0000B87F0000}"/>
    <cellStyle name="40% - Accent2 2 2 8 2 3" xfId="7360" xr:uid="{00000000-0005-0000-0000-0000B97F0000}"/>
    <cellStyle name="40% - Accent2 2 2 8 2 3 2" xfId="20519" xr:uid="{00000000-0005-0000-0000-0000BA7F0000}"/>
    <cellStyle name="40% - Accent2 2 2 8 2 3 2 2" xfId="57857" xr:uid="{00000000-0005-0000-0000-0000BB7F0000}"/>
    <cellStyle name="40% - Accent2 2 2 8 2 3 3" xfId="36250" xr:uid="{00000000-0005-0000-0000-0000BC7F0000}"/>
    <cellStyle name="40% - Accent2 2 2 8 2 3 4" xfId="44698" xr:uid="{00000000-0005-0000-0000-0000BD7F0000}"/>
    <cellStyle name="40% - Accent2 2 2 8 2 4" xfId="15796" xr:uid="{00000000-0005-0000-0000-0000BE7F0000}"/>
    <cellStyle name="40% - Accent2 2 2 8 2 4 2" xfId="30826" xr:uid="{00000000-0005-0000-0000-0000BF7F0000}"/>
    <cellStyle name="40% - Accent2 2 2 8 2 4 3" xfId="53134" xr:uid="{00000000-0005-0000-0000-0000C07F0000}"/>
    <cellStyle name="40% - Accent2 2 2 8 2 5" xfId="27944" xr:uid="{00000000-0005-0000-0000-0000C17F0000}"/>
    <cellStyle name="40% - Accent2 2 2 8 2 6" xfId="39973" xr:uid="{00000000-0005-0000-0000-0000C27F0000}"/>
    <cellStyle name="40% - Accent2 2 2 8 3" xfId="9723" xr:uid="{00000000-0005-0000-0000-0000C37F0000}"/>
    <cellStyle name="40% - Accent2 2 2 8 3 2" xfId="22882" xr:uid="{00000000-0005-0000-0000-0000C47F0000}"/>
    <cellStyle name="40% - Accent2 2 2 8 3 2 2" xfId="60220" xr:uid="{00000000-0005-0000-0000-0000C57F0000}"/>
    <cellStyle name="40% - Accent2 2 2 8 3 3" xfId="32189" xr:uid="{00000000-0005-0000-0000-0000C67F0000}"/>
    <cellStyle name="40% - Accent2 2 2 8 3 4" xfId="47061" xr:uid="{00000000-0005-0000-0000-0000C77F0000}"/>
    <cellStyle name="40% - Accent2 2 2 8 4" xfId="5000" xr:uid="{00000000-0005-0000-0000-0000C87F0000}"/>
    <cellStyle name="40% - Accent2 2 2 8 4 2" xfId="18159" xr:uid="{00000000-0005-0000-0000-0000C97F0000}"/>
    <cellStyle name="40% - Accent2 2 2 8 4 2 2" xfId="55497" xr:uid="{00000000-0005-0000-0000-0000CA7F0000}"/>
    <cellStyle name="40% - Accent2 2 2 8 4 3" xfId="34901" xr:uid="{00000000-0005-0000-0000-0000CB7F0000}"/>
    <cellStyle name="40% - Accent2 2 2 8 4 4" xfId="42338" xr:uid="{00000000-0005-0000-0000-0000CC7F0000}"/>
    <cellStyle name="40% - Accent2 2 2 8 5" xfId="14447" xr:uid="{00000000-0005-0000-0000-0000CD7F0000}"/>
    <cellStyle name="40% - Accent2 2 2 8 5 2" xfId="29477" xr:uid="{00000000-0005-0000-0000-0000CE7F0000}"/>
    <cellStyle name="40% - Accent2 2 2 8 5 3" xfId="51785" xr:uid="{00000000-0005-0000-0000-0000CF7F0000}"/>
    <cellStyle name="40% - Accent2 2 2 8 6" xfId="26595" xr:uid="{00000000-0005-0000-0000-0000D07F0000}"/>
    <cellStyle name="40% - Accent2 2 2 8 7" xfId="38624" xr:uid="{00000000-0005-0000-0000-0000D17F0000}"/>
    <cellStyle name="40% - Accent2 2 2 9" xfId="2438" xr:uid="{00000000-0005-0000-0000-0000D27F0000}"/>
    <cellStyle name="40% - Accent2 2 2 9 2" xfId="10903" xr:uid="{00000000-0005-0000-0000-0000D37F0000}"/>
    <cellStyle name="40% - Accent2 2 2 9 2 2" xfId="24062" xr:uid="{00000000-0005-0000-0000-0000D47F0000}"/>
    <cellStyle name="40% - Accent2 2 2 9 2 2 2" xfId="61400" xr:uid="{00000000-0005-0000-0000-0000D57F0000}"/>
    <cellStyle name="40% - Accent2 2 2 9 2 3" xfId="33341" xr:uid="{00000000-0005-0000-0000-0000D67F0000}"/>
    <cellStyle name="40% - Accent2 2 2 9 2 4" xfId="48241" xr:uid="{00000000-0005-0000-0000-0000D77F0000}"/>
    <cellStyle name="40% - Accent2 2 2 9 3" xfId="6180" xr:uid="{00000000-0005-0000-0000-0000D87F0000}"/>
    <cellStyle name="40% - Accent2 2 2 9 3 2" xfId="19339" xr:uid="{00000000-0005-0000-0000-0000D97F0000}"/>
    <cellStyle name="40% - Accent2 2 2 9 3 2 2" xfId="56677" xr:uid="{00000000-0005-0000-0000-0000DA7F0000}"/>
    <cellStyle name="40% - Accent2 2 2 9 3 3" xfId="36053" xr:uid="{00000000-0005-0000-0000-0000DB7F0000}"/>
    <cellStyle name="40% - Accent2 2 2 9 3 4" xfId="43518" xr:uid="{00000000-0005-0000-0000-0000DC7F0000}"/>
    <cellStyle name="40% - Accent2 2 2 9 4" xfId="15599" xr:uid="{00000000-0005-0000-0000-0000DD7F0000}"/>
    <cellStyle name="40% - Accent2 2 2 9 4 2" xfId="30629" xr:uid="{00000000-0005-0000-0000-0000DE7F0000}"/>
    <cellStyle name="40% - Accent2 2 2 9 4 3" xfId="52937" xr:uid="{00000000-0005-0000-0000-0000DF7F0000}"/>
    <cellStyle name="40% - Accent2 2 2 9 5" xfId="27747" xr:uid="{00000000-0005-0000-0000-0000E07F0000}"/>
    <cellStyle name="40% - Accent2 2 2 9 6" xfId="39776" xr:uid="{00000000-0005-0000-0000-0000E17F0000}"/>
    <cellStyle name="40% - Accent2 2 3" xfId="132" xr:uid="{00000000-0005-0000-0000-0000E27F0000}"/>
    <cellStyle name="40% - Accent2 2 3 10" xfId="8571" xr:uid="{00000000-0005-0000-0000-0000E37F0000}"/>
    <cellStyle name="40% - Accent2 2 3 10 2" xfId="21730" xr:uid="{00000000-0005-0000-0000-0000E47F0000}"/>
    <cellStyle name="40% - Accent2 2 3 10 2 2" xfId="59068" xr:uid="{00000000-0005-0000-0000-0000E57F0000}"/>
    <cellStyle name="40% - Accent2 2 3 10 3" xfId="29308" xr:uid="{00000000-0005-0000-0000-0000E67F0000}"/>
    <cellStyle name="40% - Accent2 2 3 10 4" xfId="45909" xr:uid="{00000000-0005-0000-0000-0000E77F0000}"/>
    <cellStyle name="40% - Accent2 2 3 11" xfId="3848" xr:uid="{00000000-0005-0000-0000-0000E87F0000}"/>
    <cellStyle name="40% - Accent2 2 3 11 2" xfId="17007" xr:uid="{00000000-0005-0000-0000-0000E97F0000}"/>
    <cellStyle name="40% - Accent2 2 3 11 2 2" xfId="54345" xr:uid="{00000000-0005-0000-0000-0000EA7F0000}"/>
    <cellStyle name="40% - Accent2 2 3 11 3" xfId="32020" xr:uid="{00000000-0005-0000-0000-0000EB7F0000}"/>
    <cellStyle name="40% - Accent2 2 3 11 4" xfId="41186" xr:uid="{00000000-0005-0000-0000-0000EC7F0000}"/>
    <cellStyle name="40% - Accent2 2 3 12" xfId="13295" xr:uid="{00000000-0005-0000-0000-0000ED7F0000}"/>
    <cellStyle name="40% - Accent2 2 3 12 2" xfId="34732" xr:uid="{00000000-0005-0000-0000-0000EE7F0000}"/>
    <cellStyle name="40% - Accent2 2 3 12 3" xfId="50633" xr:uid="{00000000-0005-0000-0000-0000EF7F0000}"/>
    <cellStyle name="40% - Accent2 2 3 13" xfId="29139" xr:uid="{00000000-0005-0000-0000-0000F07F0000}"/>
    <cellStyle name="40% - Accent2 2 3 14" xfId="26426" xr:uid="{00000000-0005-0000-0000-0000F17F0000}"/>
    <cellStyle name="40% - Accent2 2 3 15" xfId="37472" xr:uid="{00000000-0005-0000-0000-0000F27F0000}"/>
    <cellStyle name="40% - Accent2 2 3 2" xfId="244" xr:uid="{00000000-0005-0000-0000-0000F37F0000}"/>
    <cellStyle name="40% - Accent2 2 3 2 10" xfId="3960" xr:uid="{00000000-0005-0000-0000-0000F47F0000}"/>
    <cellStyle name="40% - Accent2 2 3 2 10 2" xfId="17119" xr:uid="{00000000-0005-0000-0000-0000F57F0000}"/>
    <cellStyle name="40% - Accent2 2 3 2 10 2 2" xfId="54457" xr:uid="{00000000-0005-0000-0000-0000F67F0000}"/>
    <cellStyle name="40% - Accent2 2 3 2 10 3" xfId="32105" xr:uid="{00000000-0005-0000-0000-0000F77F0000}"/>
    <cellStyle name="40% - Accent2 2 3 2 10 4" xfId="41298" xr:uid="{00000000-0005-0000-0000-0000F87F0000}"/>
    <cellStyle name="40% - Accent2 2 3 2 11" xfId="13407" xr:uid="{00000000-0005-0000-0000-0000F97F0000}"/>
    <cellStyle name="40% - Accent2 2 3 2 11 2" xfId="34817" xr:uid="{00000000-0005-0000-0000-0000FA7F0000}"/>
    <cellStyle name="40% - Accent2 2 3 2 11 3" xfId="50745" xr:uid="{00000000-0005-0000-0000-0000FB7F0000}"/>
    <cellStyle name="40% - Accent2 2 3 2 12" xfId="29224" xr:uid="{00000000-0005-0000-0000-0000FC7F0000}"/>
    <cellStyle name="40% - Accent2 2 3 2 13" xfId="26511" xr:uid="{00000000-0005-0000-0000-0000FD7F0000}"/>
    <cellStyle name="40% - Accent2 2 3 2 14" xfId="37584" xr:uid="{00000000-0005-0000-0000-0000FE7F0000}"/>
    <cellStyle name="40% - Accent2 2 3 2 2" xfId="665" xr:uid="{00000000-0005-0000-0000-0000FF7F0000}"/>
    <cellStyle name="40% - Accent2 2 3 2 2 2" xfId="1847" xr:uid="{00000000-0005-0000-0000-000000800000}"/>
    <cellStyle name="40% - Accent2 2 3 2 2 2 2" xfId="7921" xr:uid="{00000000-0005-0000-0000-000001800000}"/>
    <cellStyle name="40% - Accent2 2 3 2 2 2 2 2" xfId="12644" xr:uid="{00000000-0005-0000-0000-000002800000}"/>
    <cellStyle name="40% - Accent2 2 3 2 2 2 2 2 2" xfId="25803" xr:uid="{00000000-0005-0000-0000-000003800000}"/>
    <cellStyle name="40% - Accent2 2 3 2 2 2 2 2 2 2" xfId="63141" xr:uid="{00000000-0005-0000-0000-000004800000}"/>
    <cellStyle name="40% - Accent2 2 3 2 2 2 2 2 3" xfId="49982" xr:uid="{00000000-0005-0000-0000-000005800000}"/>
    <cellStyle name="40% - Accent2 2 3 2 2 2 2 3" xfId="21080" xr:uid="{00000000-0005-0000-0000-000006800000}"/>
    <cellStyle name="40% - Accent2 2 3 2 2 2 2 3 2" xfId="58418" xr:uid="{00000000-0005-0000-0000-000007800000}"/>
    <cellStyle name="40% - Accent2 2 3 2 2 2 2 4" xfId="34099" xr:uid="{00000000-0005-0000-0000-000008800000}"/>
    <cellStyle name="40% - Accent2 2 3 2 2 2 2 5" xfId="45259" xr:uid="{00000000-0005-0000-0000-000009800000}"/>
    <cellStyle name="40% - Accent2 2 3 2 2 2 3" xfId="10284" xr:uid="{00000000-0005-0000-0000-00000A800000}"/>
    <cellStyle name="40% - Accent2 2 3 2 2 2 3 2" xfId="23443" xr:uid="{00000000-0005-0000-0000-00000B800000}"/>
    <cellStyle name="40% - Accent2 2 3 2 2 2 3 2 2" xfId="60781" xr:uid="{00000000-0005-0000-0000-00000C800000}"/>
    <cellStyle name="40% - Accent2 2 3 2 2 2 3 3" xfId="36811" xr:uid="{00000000-0005-0000-0000-00000D800000}"/>
    <cellStyle name="40% - Accent2 2 3 2 2 2 3 4" xfId="47622" xr:uid="{00000000-0005-0000-0000-00000E800000}"/>
    <cellStyle name="40% - Accent2 2 3 2 2 2 4" xfId="5561" xr:uid="{00000000-0005-0000-0000-00000F800000}"/>
    <cellStyle name="40% - Accent2 2 3 2 2 2 4 2" xfId="18720" xr:uid="{00000000-0005-0000-0000-000010800000}"/>
    <cellStyle name="40% - Accent2 2 3 2 2 2 4 2 2" xfId="56058" xr:uid="{00000000-0005-0000-0000-000011800000}"/>
    <cellStyle name="40% - Accent2 2 3 2 2 2 4 3" xfId="31387" xr:uid="{00000000-0005-0000-0000-000012800000}"/>
    <cellStyle name="40% - Accent2 2 3 2 2 2 4 4" xfId="42899" xr:uid="{00000000-0005-0000-0000-000013800000}"/>
    <cellStyle name="40% - Accent2 2 3 2 2 2 5" xfId="15008" xr:uid="{00000000-0005-0000-0000-000014800000}"/>
    <cellStyle name="40% - Accent2 2 3 2 2 2 5 2" xfId="52346" xr:uid="{00000000-0005-0000-0000-000015800000}"/>
    <cellStyle name="40% - Accent2 2 3 2 2 2 6" xfId="28505" xr:uid="{00000000-0005-0000-0000-000016800000}"/>
    <cellStyle name="40% - Accent2 2 3 2 2 2 7" xfId="39185" xr:uid="{00000000-0005-0000-0000-000017800000}"/>
    <cellStyle name="40% - Accent2 2 3 2 2 3" xfId="3196" xr:uid="{00000000-0005-0000-0000-000018800000}"/>
    <cellStyle name="40% - Accent2 2 3 2 2 3 2" xfId="11464" xr:uid="{00000000-0005-0000-0000-000019800000}"/>
    <cellStyle name="40% - Accent2 2 3 2 2 3 2 2" xfId="24623" xr:uid="{00000000-0005-0000-0000-00001A800000}"/>
    <cellStyle name="40% - Accent2 2 3 2 2 3 2 2 2" xfId="61961" xr:uid="{00000000-0005-0000-0000-00001B800000}"/>
    <cellStyle name="40% - Accent2 2 3 2 2 3 2 3" xfId="48802" xr:uid="{00000000-0005-0000-0000-00001C800000}"/>
    <cellStyle name="40% - Accent2 2 3 2 2 3 3" xfId="6741" xr:uid="{00000000-0005-0000-0000-00001D800000}"/>
    <cellStyle name="40% - Accent2 2 3 2 2 3 3 2" xfId="19900" xr:uid="{00000000-0005-0000-0000-00001E800000}"/>
    <cellStyle name="40% - Accent2 2 3 2 2 3 3 2 2" xfId="57238" xr:uid="{00000000-0005-0000-0000-00001F800000}"/>
    <cellStyle name="40% - Accent2 2 3 2 2 3 3 3" xfId="44079" xr:uid="{00000000-0005-0000-0000-000020800000}"/>
    <cellStyle name="40% - Accent2 2 3 2 2 3 4" xfId="16357" xr:uid="{00000000-0005-0000-0000-000021800000}"/>
    <cellStyle name="40% - Accent2 2 3 2 2 3 4 2" xfId="53695" xr:uid="{00000000-0005-0000-0000-000022800000}"/>
    <cellStyle name="40% - Accent2 2 3 2 2 3 5" xfId="32750" xr:uid="{00000000-0005-0000-0000-000023800000}"/>
    <cellStyle name="40% - Accent2 2 3 2 2 3 6" xfId="40534" xr:uid="{00000000-0005-0000-0000-000024800000}"/>
    <cellStyle name="40% - Accent2 2 3 2 2 4" xfId="9104" xr:uid="{00000000-0005-0000-0000-000025800000}"/>
    <cellStyle name="40% - Accent2 2 3 2 2 4 2" xfId="22263" xr:uid="{00000000-0005-0000-0000-000026800000}"/>
    <cellStyle name="40% - Accent2 2 3 2 2 4 2 2" xfId="59601" xr:uid="{00000000-0005-0000-0000-000027800000}"/>
    <cellStyle name="40% - Accent2 2 3 2 2 4 3" xfId="35462" xr:uid="{00000000-0005-0000-0000-000028800000}"/>
    <cellStyle name="40% - Accent2 2 3 2 2 4 4" xfId="46442" xr:uid="{00000000-0005-0000-0000-000029800000}"/>
    <cellStyle name="40% - Accent2 2 3 2 2 5" xfId="4381" xr:uid="{00000000-0005-0000-0000-00002A800000}"/>
    <cellStyle name="40% - Accent2 2 3 2 2 5 2" xfId="17540" xr:uid="{00000000-0005-0000-0000-00002B800000}"/>
    <cellStyle name="40% - Accent2 2 3 2 2 5 2 2" xfId="54878" xr:uid="{00000000-0005-0000-0000-00002C800000}"/>
    <cellStyle name="40% - Accent2 2 3 2 2 5 3" xfId="30038" xr:uid="{00000000-0005-0000-0000-00002D800000}"/>
    <cellStyle name="40% - Accent2 2 3 2 2 5 4" xfId="41719" xr:uid="{00000000-0005-0000-0000-00002E800000}"/>
    <cellStyle name="40% - Accent2 2 3 2 2 6" xfId="13828" xr:uid="{00000000-0005-0000-0000-00002F800000}"/>
    <cellStyle name="40% - Accent2 2 3 2 2 6 2" xfId="51166" xr:uid="{00000000-0005-0000-0000-000030800000}"/>
    <cellStyle name="40% - Accent2 2 3 2 2 7" xfId="27156" xr:uid="{00000000-0005-0000-0000-000031800000}"/>
    <cellStyle name="40% - Accent2 2 3 2 2 8" xfId="38005" xr:uid="{00000000-0005-0000-0000-000032800000}"/>
    <cellStyle name="40% - Accent2 2 3 2 3" xfId="441" xr:uid="{00000000-0005-0000-0000-000033800000}"/>
    <cellStyle name="40% - Accent2 2 3 2 3 2" xfId="1623" xr:uid="{00000000-0005-0000-0000-000034800000}"/>
    <cellStyle name="40% - Accent2 2 3 2 3 2 2" xfId="7697" xr:uid="{00000000-0005-0000-0000-000035800000}"/>
    <cellStyle name="40% - Accent2 2 3 2 3 2 2 2" xfId="12420" xr:uid="{00000000-0005-0000-0000-000036800000}"/>
    <cellStyle name="40% - Accent2 2 3 2 3 2 2 2 2" xfId="25579" xr:uid="{00000000-0005-0000-0000-000037800000}"/>
    <cellStyle name="40% - Accent2 2 3 2 3 2 2 2 2 2" xfId="62917" xr:uid="{00000000-0005-0000-0000-000038800000}"/>
    <cellStyle name="40% - Accent2 2 3 2 3 2 2 2 3" xfId="49758" xr:uid="{00000000-0005-0000-0000-000039800000}"/>
    <cellStyle name="40% - Accent2 2 3 2 3 2 2 3" xfId="20856" xr:uid="{00000000-0005-0000-0000-00003A800000}"/>
    <cellStyle name="40% - Accent2 2 3 2 3 2 2 3 2" xfId="58194" xr:uid="{00000000-0005-0000-0000-00003B800000}"/>
    <cellStyle name="40% - Accent2 2 3 2 3 2 2 4" xfId="33875" xr:uid="{00000000-0005-0000-0000-00003C800000}"/>
    <cellStyle name="40% - Accent2 2 3 2 3 2 2 5" xfId="45035" xr:uid="{00000000-0005-0000-0000-00003D800000}"/>
    <cellStyle name="40% - Accent2 2 3 2 3 2 3" xfId="10060" xr:uid="{00000000-0005-0000-0000-00003E800000}"/>
    <cellStyle name="40% - Accent2 2 3 2 3 2 3 2" xfId="23219" xr:uid="{00000000-0005-0000-0000-00003F800000}"/>
    <cellStyle name="40% - Accent2 2 3 2 3 2 3 2 2" xfId="60557" xr:uid="{00000000-0005-0000-0000-000040800000}"/>
    <cellStyle name="40% - Accent2 2 3 2 3 2 3 3" xfId="36587" xr:uid="{00000000-0005-0000-0000-000041800000}"/>
    <cellStyle name="40% - Accent2 2 3 2 3 2 3 4" xfId="47398" xr:uid="{00000000-0005-0000-0000-000042800000}"/>
    <cellStyle name="40% - Accent2 2 3 2 3 2 4" xfId="5337" xr:uid="{00000000-0005-0000-0000-000043800000}"/>
    <cellStyle name="40% - Accent2 2 3 2 3 2 4 2" xfId="18496" xr:uid="{00000000-0005-0000-0000-000044800000}"/>
    <cellStyle name="40% - Accent2 2 3 2 3 2 4 2 2" xfId="55834" xr:uid="{00000000-0005-0000-0000-000045800000}"/>
    <cellStyle name="40% - Accent2 2 3 2 3 2 4 3" xfId="31163" xr:uid="{00000000-0005-0000-0000-000046800000}"/>
    <cellStyle name="40% - Accent2 2 3 2 3 2 4 4" xfId="42675" xr:uid="{00000000-0005-0000-0000-000047800000}"/>
    <cellStyle name="40% - Accent2 2 3 2 3 2 5" xfId="14784" xr:uid="{00000000-0005-0000-0000-000048800000}"/>
    <cellStyle name="40% - Accent2 2 3 2 3 2 5 2" xfId="52122" xr:uid="{00000000-0005-0000-0000-000049800000}"/>
    <cellStyle name="40% - Accent2 2 3 2 3 2 6" xfId="28281" xr:uid="{00000000-0005-0000-0000-00004A800000}"/>
    <cellStyle name="40% - Accent2 2 3 2 3 2 7" xfId="38961" xr:uid="{00000000-0005-0000-0000-00004B800000}"/>
    <cellStyle name="40% - Accent2 2 3 2 3 3" xfId="2972" xr:uid="{00000000-0005-0000-0000-00004C800000}"/>
    <cellStyle name="40% - Accent2 2 3 2 3 3 2" xfId="11240" xr:uid="{00000000-0005-0000-0000-00004D800000}"/>
    <cellStyle name="40% - Accent2 2 3 2 3 3 2 2" xfId="24399" xr:uid="{00000000-0005-0000-0000-00004E800000}"/>
    <cellStyle name="40% - Accent2 2 3 2 3 3 2 2 2" xfId="61737" xr:uid="{00000000-0005-0000-0000-00004F800000}"/>
    <cellStyle name="40% - Accent2 2 3 2 3 3 2 3" xfId="48578" xr:uid="{00000000-0005-0000-0000-000050800000}"/>
    <cellStyle name="40% - Accent2 2 3 2 3 3 3" xfId="6517" xr:uid="{00000000-0005-0000-0000-000051800000}"/>
    <cellStyle name="40% - Accent2 2 3 2 3 3 3 2" xfId="19676" xr:uid="{00000000-0005-0000-0000-000052800000}"/>
    <cellStyle name="40% - Accent2 2 3 2 3 3 3 2 2" xfId="57014" xr:uid="{00000000-0005-0000-0000-000053800000}"/>
    <cellStyle name="40% - Accent2 2 3 2 3 3 3 3" xfId="43855" xr:uid="{00000000-0005-0000-0000-000054800000}"/>
    <cellStyle name="40% - Accent2 2 3 2 3 3 4" xfId="16133" xr:uid="{00000000-0005-0000-0000-000055800000}"/>
    <cellStyle name="40% - Accent2 2 3 2 3 3 4 2" xfId="53471" xr:uid="{00000000-0005-0000-0000-000056800000}"/>
    <cellStyle name="40% - Accent2 2 3 2 3 3 5" xfId="32526" xr:uid="{00000000-0005-0000-0000-000057800000}"/>
    <cellStyle name="40% - Accent2 2 3 2 3 3 6" xfId="40310" xr:uid="{00000000-0005-0000-0000-000058800000}"/>
    <cellStyle name="40% - Accent2 2 3 2 3 4" xfId="8880" xr:uid="{00000000-0005-0000-0000-000059800000}"/>
    <cellStyle name="40% - Accent2 2 3 2 3 4 2" xfId="22039" xr:uid="{00000000-0005-0000-0000-00005A800000}"/>
    <cellStyle name="40% - Accent2 2 3 2 3 4 2 2" xfId="59377" xr:uid="{00000000-0005-0000-0000-00005B800000}"/>
    <cellStyle name="40% - Accent2 2 3 2 3 4 3" xfId="35238" xr:uid="{00000000-0005-0000-0000-00005C800000}"/>
    <cellStyle name="40% - Accent2 2 3 2 3 4 4" xfId="46218" xr:uid="{00000000-0005-0000-0000-00005D800000}"/>
    <cellStyle name="40% - Accent2 2 3 2 3 5" xfId="4157" xr:uid="{00000000-0005-0000-0000-00005E800000}"/>
    <cellStyle name="40% - Accent2 2 3 2 3 5 2" xfId="17316" xr:uid="{00000000-0005-0000-0000-00005F800000}"/>
    <cellStyle name="40% - Accent2 2 3 2 3 5 2 2" xfId="54654" xr:uid="{00000000-0005-0000-0000-000060800000}"/>
    <cellStyle name="40% - Accent2 2 3 2 3 5 3" xfId="29814" xr:uid="{00000000-0005-0000-0000-000061800000}"/>
    <cellStyle name="40% - Accent2 2 3 2 3 5 4" xfId="41495" xr:uid="{00000000-0005-0000-0000-000062800000}"/>
    <cellStyle name="40% - Accent2 2 3 2 3 6" xfId="13604" xr:uid="{00000000-0005-0000-0000-000063800000}"/>
    <cellStyle name="40% - Accent2 2 3 2 3 6 2" xfId="50942" xr:uid="{00000000-0005-0000-0000-000064800000}"/>
    <cellStyle name="40% - Accent2 2 3 2 3 7" xfId="26932" xr:uid="{00000000-0005-0000-0000-000065800000}"/>
    <cellStyle name="40% - Accent2 2 3 2 3 8" xfId="37781" xr:uid="{00000000-0005-0000-0000-000066800000}"/>
    <cellStyle name="40% - Accent2 2 3 2 4" xfId="862" xr:uid="{00000000-0005-0000-0000-000067800000}"/>
    <cellStyle name="40% - Accent2 2 3 2 4 2" xfId="2044" xr:uid="{00000000-0005-0000-0000-000068800000}"/>
    <cellStyle name="40% - Accent2 2 3 2 4 2 2" xfId="8118" xr:uid="{00000000-0005-0000-0000-000069800000}"/>
    <cellStyle name="40% - Accent2 2 3 2 4 2 2 2" xfId="12841" xr:uid="{00000000-0005-0000-0000-00006A800000}"/>
    <cellStyle name="40% - Accent2 2 3 2 4 2 2 2 2" xfId="26000" xr:uid="{00000000-0005-0000-0000-00006B800000}"/>
    <cellStyle name="40% - Accent2 2 3 2 4 2 2 2 2 2" xfId="63338" xr:uid="{00000000-0005-0000-0000-00006C800000}"/>
    <cellStyle name="40% - Accent2 2 3 2 4 2 2 2 3" xfId="50179" xr:uid="{00000000-0005-0000-0000-00006D800000}"/>
    <cellStyle name="40% - Accent2 2 3 2 4 2 2 3" xfId="21277" xr:uid="{00000000-0005-0000-0000-00006E800000}"/>
    <cellStyle name="40% - Accent2 2 3 2 4 2 2 3 2" xfId="58615" xr:uid="{00000000-0005-0000-0000-00006F800000}"/>
    <cellStyle name="40% - Accent2 2 3 2 4 2 2 4" xfId="34296" xr:uid="{00000000-0005-0000-0000-000070800000}"/>
    <cellStyle name="40% - Accent2 2 3 2 4 2 2 5" xfId="45456" xr:uid="{00000000-0005-0000-0000-000071800000}"/>
    <cellStyle name="40% - Accent2 2 3 2 4 2 3" xfId="10481" xr:uid="{00000000-0005-0000-0000-000072800000}"/>
    <cellStyle name="40% - Accent2 2 3 2 4 2 3 2" xfId="23640" xr:uid="{00000000-0005-0000-0000-000073800000}"/>
    <cellStyle name="40% - Accent2 2 3 2 4 2 3 2 2" xfId="60978" xr:uid="{00000000-0005-0000-0000-000074800000}"/>
    <cellStyle name="40% - Accent2 2 3 2 4 2 3 3" xfId="37008" xr:uid="{00000000-0005-0000-0000-000075800000}"/>
    <cellStyle name="40% - Accent2 2 3 2 4 2 3 4" xfId="47819" xr:uid="{00000000-0005-0000-0000-000076800000}"/>
    <cellStyle name="40% - Accent2 2 3 2 4 2 4" xfId="5758" xr:uid="{00000000-0005-0000-0000-000077800000}"/>
    <cellStyle name="40% - Accent2 2 3 2 4 2 4 2" xfId="18917" xr:uid="{00000000-0005-0000-0000-000078800000}"/>
    <cellStyle name="40% - Accent2 2 3 2 4 2 4 2 2" xfId="56255" xr:uid="{00000000-0005-0000-0000-000079800000}"/>
    <cellStyle name="40% - Accent2 2 3 2 4 2 4 3" xfId="31584" xr:uid="{00000000-0005-0000-0000-00007A800000}"/>
    <cellStyle name="40% - Accent2 2 3 2 4 2 4 4" xfId="43096" xr:uid="{00000000-0005-0000-0000-00007B800000}"/>
    <cellStyle name="40% - Accent2 2 3 2 4 2 5" xfId="15205" xr:uid="{00000000-0005-0000-0000-00007C800000}"/>
    <cellStyle name="40% - Accent2 2 3 2 4 2 5 2" xfId="52543" xr:uid="{00000000-0005-0000-0000-00007D800000}"/>
    <cellStyle name="40% - Accent2 2 3 2 4 2 6" xfId="28702" xr:uid="{00000000-0005-0000-0000-00007E800000}"/>
    <cellStyle name="40% - Accent2 2 3 2 4 2 7" xfId="39382" xr:uid="{00000000-0005-0000-0000-00007F800000}"/>
    <cellStyle name="40% - Accent2 2 3 2 4 3" xfId="3393" xr:uid="{00000000-0005-0000-0000-000080800000}"/>
    <cellStyle name="40% - Accent2 2 3 2 4 3 2" xfId="11661" xr:uid="{00000000-0005-0000-0000-000081800000}"/>
    <cellStyle name="40% - Accent2 2 3 2 4 3 2 2" xfId="24820" xr:uid="{00000000-0005-0000-0000-000082800000}"/>
    <cellStyle name="40% - Accent2 2 3 2 4 3 2 2 2" xfId="62158" xr:uid="{00000000-0005-0000-0000-000083800000}"/>
    <cellStyle name="40% - Accent2 2 3 2 4 3 2 3" xfId="48999" xr:uid="{00000000-0005-0000-0000-000084800000}"/>
    <cellStyle name="40% - Accent2 2 3 2 4 3 3" xfId="6938" xr:uid="{00000000-0005-0000-0000-000085800000}"/>
    <cellStyle name="40% - Accent2 2 3 2 4 3 3 2" xfId="20097" xr:uid="{00000000-0005-0000-0000-000086800000}"/>
    <cellStyle name="40% - Accent2 2 3 2 4 3 3 2 2" xfId="57435" xr:uid="{00000000-0005-0000-0000-000087800000}"/>
    <cellStyle name="40% - Accent2 2 3 2 4 3 3 3" xfId="44276" xr:uid="{00000000-0005-0000-0000-000088800000}"/>
    <cellStyle name="40% - Accent2 2 3 2 4 3 4" xfId="16554" xr:uid="{00000000-0005-0000-0000-000089800000}"/>
    <cellStyle name="40% - Accent2 2 3 2 4 3 4 2" xfId="53892" xr:uid="{00000000-0005-0000-0000-00008A800000}"/>
    <cellStyle name="40% - Accent2 2 3 2 4 3 5" xfId="32947" xr:uid="{00000000-0005-0000-0000-00008B800000}"/>
    <cellStyle name="40% - Accent2 2 3 2 4 3 6" xfId="40731" xr:uid="{00000000-0005-0000-0000-00008C800000}"/>
    <cellStyle name="40% - Accent2 2 3 2 4 4" xfId="9301" xr:uid="{00000000-0005-0000-0000-00008D800000}"/>
    <cellStyle name="40% - Accent2 2 3 2 4 4 2" xfId="22460" xr:uid="{00000000-0005-0000-0000-00008E800000}"/>
    <cellStyle name="40% - Accent2 2 3 2 4 4 2 2" xfId="59798" xr:uid="{00000000-0005-0000-0000-00008F800000}"/>
    <cellStyle name="40% - Accent2 2 3 2 4 4 3" xfId="35659" xr:uid="{00000000-0005-0000-0000-000090800000}"/>
    <cellStyle name="40% - Accent2 2 3 2 4 4 4" xfId="46639" xr:uid="{00000000-0005-0000-0000-000091800000}"/>
    <cellStyle name="40% - Accent2 2 3 2 4 5" xfId="4578" xr:uid="{00000000-0005-0000-0000-000092800000}"/>
    <cellStyle name="40% - Accent2 2 3 2 4 5 2" xfId="17737" xr:uid="{00000000-0005-0000-0000-000093800000}"/>
    <cellStyle name="40% - Accent2 2 3 2 4 5 2 2" xfId="55075" xr:uid="{00000000-0005-0000-0000-000094800000}"/>
    <cellStyle name="40% - Accent2 2 3 2 4 5 3" xfId="30235" xr:uid="{00000000-0005-0000-0000-000095800000}"/>
    <cellStyle name="40% - Accent2 2 3 2 4 5 4" xfId="41916" xr:uid="{00000000-0005-0000-0000-000096800000}"/>
    <cellStyle name="40% - Accent2 2 3 2 4 6" xfId="14025" xr:uid="{00000000-0005-0000-0000-000097800000}"/>
    <cellStyle name="40% - Accent2 2 3 2 4 6 2" xfId="51363" xr:uid="{00000000-0005-0000-0000-000098800000}"/>
    <cellStyle name="40% - Accent2 2 3 2 4 7" xfId="27353" xr:uid="{00000000-0005-0000-0000-000099800000}"/>
    <cellStyle name="40% - Accent2 2 3 2 4 8" xfId="38202" xr:uid="{00000000-0005-0000-0000-00009A800000}"/>
    <cellStyle name="40% - Accent2 2 3 2 5" xfId="1031" xr:uid="{00000000-0005-0000-0000-00009B800000}"/>
    <cellStyle name="40% - Accent2 2 3 2 5 2" xfId="2213" xr:uid="{00000000-0005-0000-0000-00009C800000}"/>
    <cellStyle name="40% - Accent2 2 3 2 5 2 2" xfId="8287" xr:uid="{00000000-0005-0000-0000-00009D800000}"/>
    <cellStyle name="40% - Accent2 2 3 2 5 2 2 2" xfId="13010" xr:uid="{00000000-0005-0000-0000-00009E800000}"/>
    <cellStyle name="40% - Accent2 2 3 2 5 2 2 2 2" xfId="26169" xr:uid="{00000000-0005-0000-0000-00009F800000}"/>
    <cellStyle name="40% - Accent2 2 3 2 5 2 2 2 2 2" xfId="63507" xr:uid="{00000000-0005-0000-0000-0000A0800000}"/>
    <cellStyle name="40% - Accent2 2 3 2 5 2 2 2 3" xfId="50348" xr:uid="{00000000-0005-0000-0000-0000A1800000}"/>
    <cellStyle name="40% - Accent2 2 3 2 5 2 2 3" xfId="21446" xr:uid="{00000000-0005-0000-0000-0000A2800000}"/>
    <cellStyle name="40% - Accent2 2 3 2 5 2 2 3 2" xfId="58784" xr:uid="{00000000-0005-0000-0000-0000A3800000}"/>
    <cellStyle name="40% - Accent2 2 3 2 5 2 2 4" xfId="34465" xr:uid="{00000000-0005-0000-0000-0000A4800000}"/>
    <cellStyle name="40% - Accent2 2 3 2 5 2 2 5" xfId="45625" xr:uid="{00000000-0005-0000-0000-0000A5800000}"/>
    <cellStyle name="40% - Accent2 2 3 2 5 2 3" xfId="10650" xr:uid="{00000000-0005-0000-0000-0000A6800000}"/>
    <cellStyle name="40% - Accent2 2 3 2 5 2 3 2" xfId="23809" xr:uid="{00000000-0005-0000-0000-0000A7800000}"/>
    <cellStyle name="40% - Accent2 2 3 2 5 2 3 2 2" xfId="61147" xr:uid="{00000000-0005-0000-0000-0000A8800000}"/>
    <cellStyle name="40% - Accent2 2 3 2 5 2 3 3" xfId="37177" xr:uid="{00000000-0005-0000-0000-0000A9800000}"/>
    <cellStyle name="40% - Accent2 2 3 2 5 2 3 4" xfId="47988" xr:uid="{00000000-0005-0000-0000-0000AA800000}"/>
    <cellStyle name="40% - Accent2 2 3 2 5 2 4" xfId="5927" xr:uid="{00000000-0005-0000-0000-0000AB800000}"/>
    <cellStyle name="40% - Accent2 2 3 2 5 2 4 2" xfId="19086" xr:uid="{00000000-0005-0000-0000-0000AC800000}"/>
    <cellStyle name="40% - Accent2 2 3 2 5 2 4 2 2" xfId="56424" xr:uid="{00000000-0005-0000-0000-0000AD800000}"/>
    <cellStyle name="40% - Accent2 2 3 2 5 2 4 3" xfId="31753" xr:uid="{00000000-0005-0000-0000-0000AE800000}"/>
    <cellStyle name="40% - Accent2 2 3 2 5 2 4 4" xfId="43265" xr:uid="{00000000-0005-0000-0000-0000AF800000}"/>
    <cellStyle name="40% - Accent2 2 3 2 5 2 5" xfId="15374" xr:uid="{00000000-0005-0000-0000-0000B0800000}"/>
    <cellStyle name="40% - Accent2 2 3 2 5 2 5 2" xfId="52712" xr:uid="{00000000-0005-0000-0000-0000B1800000}"/>
    <cellStyle name="40% - Accent2 2 3 2 5 2 6" xfId="28871" xr:uid="{00000000-0005-0000-0000-0000B2800000}"/>
    <cellStyle name="40% - Accent2 2 3 2 5 2 7" xfId="39551" xr:uid="{00000000-0005-0000-0000-0000B3800000}"/>
    <cellStyle name="40% - Accent2 2 3 2 5 3" xfId="3562" xr:uid="{00000000-0005-0000-0000-0000B4800000}"/>
    <cellStyle name="40% - Accent2 2 3 2 5 3 2" xfId="11830" xr:uid="{00000000-0005-0000-0000-0000B5800000}"/>
    <cellStyle name="40% - Accent2 2 3 2 5 3 2 2" xfId="24989" xr:uid="{00000000-0005-0000-0000-0000B6800000}"/>
    <cellStyle name="40% - Accent2 2 3 2 5 3 2 2 2" xfId="62327" xr:uid="{00000000-0005-0000-0000-0000B7800000}"/>
    <cellStyle name="40% - Accent2 2 3 2 5 3 2 3" xfId="49168" xr:uid="{00000000-0005-0000-0000-0000B8800000}"/>
    <cellStyle name="40% - Accent2 2 3 2 5 3 3" xfId="7107" xr:uid="{00000000-0005-0000-0000-0000B9800000}"/>
    <cellStyle name="40% - Accent2 2 3 2 5 3 3 2" xfId="20266" xr:uid="{00000000-0005-0000-0000-0000BA800000}"/>
    <cellStyle name="40% - Accent2 2 3 2 5 3 3 2 2" xfId="57604" xr:uid="{00000000-0005-0000-0000-0000BB800000}"/>
    <cellStyle name="40% - Accent2 2 3 2 5 3 3 3" xfId="44445" xr:uid="{00000000-0005-0000-0000-0000BC800000}"/>
    <cellStyle name="40% - Accent2 2 3 2 5 3 4" xfId="16723" xr:uid="{00000000-0005-0000-0000-0000BD800000}"/>
    <cellStyle name="40% - Accent2 2 3 2 5 3 4 2" xfId="54061" xr:uid="{00000000-0005-0000-0000-0000BE800000}"/>
    <cellStyle name="40% - Accent2 2 3 2 5 3 5" xfId="33116" xr:uid="{00000000-0005-0000-0000-0000BF800000}"/>
    <cellStyle name="40% - Accent2 2 3 2 5 3 6" xfId="40900" xr:uid="{00000000-0005-0000-0000-0000C0800000}"/>
    <cellStyle name="40% - Accent2 2 3 2 5 4" xfId="9470" xr:uid="{00000000-0005-0000-0000-0000C1800000}"/>
    <cellStyle name="40% - Accent2 2 3 2 5 4 2" xfId="22629" xr:uid="{00000000-0005-0000-0000-0000C2800000}"/>
    <cellStyle name="40% - Accent2 2 3 2 5 4 2 2" xfId="59967" xr:uid="{00000000-0005-0000-0000-0000C3800000}"/>
    <cellStyle name="40% - Accent2 2 3 2 5 4 3" xfId="35828" xr:uid="{00000000-0005-0000-0000-0000C4800000}"/>
    <cellStyle name="40% - Accent2 2 3 2 5 4 4" xfId="46808" xr:uid="{00000000-0005-0000-0000-0000C5800000}"/>
    <cellStyle name="40% - Accent2 2 3 2 5 5" xfId="4747" xr:uid="{00000000-0005-0000-0000-0000C6800000}"/>
    <cellStyle name="40% - Accent2 2 3 2 5 5 2" xfId="17906" xr:uid="{00000000-0005-0000-0000-0000C7800000}"/>
    <cellStyle name="40% - Accent2 2 3 2 5 5 2 2" xfId="55244" xr:uid="{00000000-0005-0000-0000-0000C8800000}"/>
    <cellStyle name="40% - Accent2 2 3 2 5 5 3" xfId="30404" xr:uid="{00000000-0005-0000-0000-0000C9800000}"/>
    <cellStyle name="40% - Accent2 2 3 2 5 5 4" xfId="42085" xr:uid="{00000000-0005-0000-0000-0000CA800000}"/>
    <cellStyle name="40% - Accent2 2 3 2 5 6" xfId="14194" xr:uid="{00000000-0005-0000-0000-0000CB800000}"/>
    <cellStyle name="40% - Accent2 2 3 2 5 6 2" xfId="51532" xr:uid="{00000000-0005-0000-0000-0000CC800000}"/>
    <cellStyle name="40% - Accent2 2 3 2 5 7" xfId="27522" xr:uid="{00000000-0005-0000-0000-0000CD800000}"/>
    <cellStyle name="40% - Accent2 2 3 2 5 8" xfId="38371" xr:uid="{00000000-0005-0000-0000-0000CE800000}"/>
    <cellStyle name="40% - Accent2 2 3 2 6" xfId="1202" xr:uid="{00000000-0005-0000-0000-0000CF800000}"/>
    <cellStyle name="40% - Accent2 2 3 2 6 2" xfId="2382" xr:uid="{00000000-0005-0000-0000-0000D0800000}"/>
    <cellStyle name="40% - Accent2 2 3 2 6 2 2" xfId="8456" xr:uid="{00000000-0005-0000-0000-0000D1800000}"/>
    <cellStyle name="40% - Accent2 2 3 2 6 2 2 2" xfId="13179" xr:uid="{00000000-0005-0000-0000-0000D2800000}"/>
    <cellStyle name="40% - Accent2 2 3 2 6 2 2 2 2" xfId="26338" xr:uid="{00000000-0005-0000-0000-0000D3800000}"/>
    <cellStyle name="40% - Accent2 2 3 2 6 2 2 2 2 2" xfId="63676" xr:uid="{00000000-0005-0000-0000-0000D4800000}"/>
    <cellStyle name="40% - Accent2 2 3 2 6 2 2 2 3" xfId="50517" xr:uid="{00000000-0005-0000-0000-0000D5800000}"/>
    <cellStyle name="40% - Accent2 2 3 2 6 2 2 3" xfId="21615" xr:uid="{00000000-0005-0000-0000-0000D6800000}"/>
    <cellStyle name="40% - Accent2 2 3 2 6 2 2 3 2" xfId="58953" xr:uid="{00000000-0005-0000-0000-0000D7800000}"/>
    <cellStyle name="40% - Accent2 2 3 2 6 2 2 4" xfId="34634" xr:uid="{00000000-0005-0000-0000-0000D8800000}"/>
    <cellStyle name="40% - Accent2 2 3 2 6 2 2 5" xfId="45794" xr:uid="{00000000-0005-0000-0000-0000D9800000}"/>
    <cellStyle name="40% - Accent2 2 3 2 6 2 3" xfId="10819" xr:uid="{00000000-0005-0000-0000-0000DA800000}"/>
    <cellStyle name="40% - Accent2 2 3 2 6 2 3 2" xfId="23978" xr:uid="{00000000-0005-0000-0000-0000DB800000}"/>
    <cellStyle name="40% - Accent2 2 3 2 6 2 3 2 2" xfId="61316" xr:uid="{00000000-0005-0000-0000-0000DC800000}"/>
    <cellStyle name="40% - Accent2 2 3 2 6 2 3 3" xfId="37346" xr:uid="{00000000-0005-0000-0000-0000DD800000}"/>
    <cellStyle name="40% - Accent2 2 3 2 6 2 3 4" xfId="48157" xr:uid="{00000000-0005-0000-0000-0000DE800000}"/>
    <cellStyle name="40% - Accent2 2 3 2 6 2 4" xfId="6096" xr:uid="{00000000-0005-0000-0000-0000DF800000}"/>
    <cellStyle name="40% - Accent2 2 3 2 6 2 4 2" xfId="19255" xr:uid="{00000000-0005-0000-0000-0000E0800000}"/>
    <cellStyle name="40% - Accent2 2 3 2 6 2 4 2 2" xfId="56593" xr:uid="{00000000-0005-0000-0000-0000E1800000}"/>
    <cellStyle name="40% - Accent2 2 3 2 6 2 4 3" xfId="31922" xr:uid="{00000000-0005-0000-0000-0000E2800000}"/>
    <cellStyle name="40% - Accent2 2 3 2 6 2 4 4" xfId="43434" xr:uid="{00000000-0005-0000-0000-0000E3800000}"/>
    <cellStyle name="40% - Accent2 2 3 2 6 2 5" xfId="15543" xr:uid="{00000000-0005-0000-0000-0000E4800000}"/>
    <cellStyle name="40% - Accent2 2 3 2 6 2 5 2" xfId="52881" xr:uid="{00000000-0005-0000-0000-0000E5800000}"/>
    <cellStyle name="40% - Accent2 2 3 2 6 2 6" xfId="29040" xr:uid="{00000000-0005-0000-0000-0000E6800000}"/>
    <cellStyle name="40% - Accent2 2 3 2 6 2 7" xfId="39720" xr:uid="{00000000-0005-0000-0000-0000E7800000}"/>
    <cellStyle name="40% - Accent2 2 3 2 6 3" xfId="3731" xr:uid="{00000000-0005-0000-0000-0000E8800000}"/>
    <cellStyle name="40% - Accent2 2 3 2 6 3 2" xfId="11999" xr:uid="{00000000-0005-0000-0000-0000E9800000}"/>
    <cellStyle name="40% - Accent2 2 3 2 6 3 2 2" xfId="25158" xr:uid="{00000000-0005-0000-0000-0000EA800000}"/>
    <cellStyle name="40% - Accent2 2 3 2 6 3 2 2 2" xfId="62496" xr:uid="{00000000-0005-0000-0000-0000EB800000}"/>
    <cellStyle name="40% - Accent2 2 3 2 6 3 2 3" xfId="49337" xr:uid="{00000000-0005-0000-0000-0000EC800000}"/>
    <cellStyle name="40% - Accent2 2 3 2 6 3 3" xfId="7276" xr:uid="{00000000-0005-0000-0000-0000ED800000}"/>
    <cellStyle name="40% - Accent2 2 3 2 6 3 3 2" xfId="20435" xr:uid="{00000000-0005-0000-0000-0000EE800000}"/>
    <cellStyle name="40% - Accent2 2 3 2 6 3 3 2 2" xfId="57773" xr:uid="{00000000-0005-0000-0000-0000EF800000}"/>
    <cellStyle name="40% - Accent2 2 3 2 6 3 3 3" xfId="44614" xr:uid="{00000000-0005-0000-0000-0000F0800000}"/>
    <cellStyle name="40% - Accent2 2 3 2 6 3 4" xfId="16892" xr:uid="{00000000-0005-0000-0000-0000F1800000}"/>
    <cellStyle name="40% - Accent2 2 3 2 6 3 4 2" xfId="54230" xr:uid="{00000000-0005-0000-0000-0000F2800000}"/>
    <cellStyle name="40% - Accent2 2 3 2 6 3 5" xfId="33285" xr:uid="{00000000-0005-0000-0000-0000F3800000}"/>
    <cellStyle name="40% - Accent2 2 3 2 6 3 6" xfId="41069" xr:uid="{00000000-0005-0000-0000-0000F4800000}"/>
    <cellStyle name="40% - Accent2 2 3 2 6 4" xfId="9639" xr:uid="{00000000-0005-0000-0000-0000F5800000}"/>
    <cellStyle name="40% - Accent2 2 3 2 6 4 2" xfId="22798" xr:uid="{00000000-0005-0000-0000-0000F6800000}"/>
    <cellStyle name="40% - Accent2 2 3 2 6 4 2 2" xfId="60136" xr:uid="{00000000-0005-0000-0000-0000F7800000}"/>
    <cellStyle name="40% - Accent2 2 3 2 6 4 3" xfId="35997" xr:uid="{00000000-0005-0000-0000-0000F8800000}"/>
    <cellStyle name="40% - Accent2 2 3 2 6 4 4" xfId="46977" xr:uid="{00000000-0005-0000-0000-0000F9800000}"/>
    <cellStyle name="40% - Accent2 2 3 2 6 5" xfId="4916" xr:uid="{00000000-0005-0000-0000-0000FA800000}"/>
    <cellStyle name="40% - Accent2 2 3 2 6 5 2" xfId="18075" xr:uid="{00000000-0005-0000-0000-0000FB800000}"/>
    <cellStyle name="40% - Accent2 2 3 2 6 5 2 2" xfId="55413" xr:uid="{00000000-0005-0000-0000-0000FC800000}"/>
    <cellStyle name="40% - Accent2 2 3 2 6 5 3" xfId="30573" xr:uid="{00000000-0005-0000-0000-0000FD800000}"/>
    <cellStyle name="40% - Accent2 2 3 2 6 5 4" xfId="42254" xr:uid="{00000000-0005-0000-0000-0000FE800000}"/>
    <cellStyle name="40% - Accent2 2 3 2 6 6" xfId="14363" xr:uid="{00000000-0005-0000-0000-0000FF800000}"/>
    <cellStyle name="40% - Accent2 2 3 2 6 6 2" xfId="51701" xr:uid="{00000000-0005-0000-0000-000000810000}"/>
    <cellStyle name="40% - Accent2 2 3 2 6 7" xfId="27691" xr:uid="{00000000-0005-0000-0000-000001810000}"/>
    <cellStyle name="40% - Accent2 2 3 2 6 8" xfId="38540" xr:uid="{00000000-0005-0000-0000-000002810000}"/>
    <cellStyle name="40% - Accent2 2 3 2 7" xfId="1426" xr:uid="{00000000-0005-0000-0000-000003810000}"/>
    <cellStyle name="40% - Accent2 2 3 2 7 2" xfId="2775" xr:uid="{00000000-0005-0000-0000-000004810000}"/>
    <cellStyle name="40% - Accent2 2 3 2 7 2 2" xfId="12223" xr:uid="{00000000-0005-0000-0000-000005810000}"/>
    <cellStyle name="40% - Accent2 2 3 2 7 2 2 2" xfId="25382" xr:uid="{00000000-0005-0000-0000-000006810000}"/>
    <cellStyle name="40% - Accent2 2 3 2 7 2 2 2 2" xfId="62720" xr:uid="{00000000-0005-0000-0000-000007810000}"/>
    <cellStyle name="40% - Accent2 2 3 2 7 2 2 3" xfId="33678" xr:uid="{00000000-0005-0000-0000-000008810000}"/>
    <cellStyle name="40% - Accent2 2 3 2 7 2 2 4" xfId="49561" xr:uid="{00000000-0005-0000-0000-000009810000}"/>
    <cellStyle name="40% - Accent2 2 3 2 7 2 3" xfId="7500" xr:uid="{00000000-0005-0000-0000-00000A810000}"/>
    <cellStyle name="40% - Accent2 2 3 2 7 2 3 2" xfId="20659" xr:uid="{00000000-0005-0000-0000-00000B810000}"/>
    <cellStyle name="40% - Accent2 2 3 2 7 2 3 2 2" xfId="57997" xr:uid="{00000000-0005-0000-0000-00000C810000}"/>
    <cellStyle name="40% - Accent2 2 3 2 7 2 3 3" xfId="36390" xr:uid="{00000000-0005-0000-0000-00000D810000}"/>
    <cellStyle name="40% - Accent2 2 3 2 7 2 3 4" xfId="44838" xr:uid="{00000000-0005-0000-0000-00000E810000}"/>
    <cellStyle name="40% - Accent2 2 3 2 7 2 4" xfId="15936" xr:uid="{00000000-0005-0000-0000-00000F810000}"/>
    <cellStyle name="40% - Accent2 2 3 2 7 2 4 2" xfId="30966" xr:uid="{00000000-0005-0000-0000-000010810000}"/>
    <cellStyle name="40% - Accent2 2 3 2 7 2 4 3" xfId="53274" xr:uid="{00000000-0005-0000-0000-000011810000}"/>
    <cellStyle name="40% - Accent2 2 3 2 7 2 5" xfId="28084" xr:uid="{00000000-0005-0000-0000-000012810000}"/>
    <cellStyle name="40% - Accent2 2 3 2 7 2 6" xfId="40113" xr:uid="{00000000-0005-0000-0000-000013810000}"/>
    <cellStyle name="40% - Accent2 2 3 2 7 3" xfId="9863" xr:uid="{00000000-0005-0000-0000-000014810000}"/>
    <cellStyle name="40% - Accent2 2 3 2 7 3 2" xfId="23022" xr:uid="{00000000-0005-0000-0000-000015810000}"/>
    <cellStyle name="40% - Accent2 2 3 2 7 3 2 2" xfId="60360" xr:uid="{00000000-0005-0000-0000-000016810000}"/>
    <cellStyle name="40% - Accent2 2 3 2 7 3 3" xfId="32329" xr:uid="{00000000-0005-0000-0000-000017810000}"/>
    <cellStyle name="40% - Accent2 2 3 2 7 3 4" xfId="47201" xr:uid="{00000000-0005-0000-0000-000018810000}"/>
    <cellStyle name="40% - Accent2 2 3 2 7 4" xfId="5140" xr:uid="{00000000-0005-0000-0000-000019810000}"/>
    <cellStyle name="40% - Accent2 2 3 2 7 4 2" xfId="18299" xr:uid="{00000000-0005-0000-0000-00001A810000}"/>
    <cellStyle name="40% - Accent2 2 3 2 7 4 2 2" xfId="55637" xr:uid="{00000000-0005-0000-0000-00001B810000}"/>
    <cellStyle name="40% - Accent2 2 3 2 7 4 3" xfId="35041" xr:uid="{00000000-0005-0000-0000-00001C810000}"/>
    <cellStyle name="40% - Accent2 2 3 2 7 4 4" xfId="42478" xr:uid="{00000000-0005-0000-0000-00001D810000}"/>
    <cellStyle name="40% - Accent2 2 3 2 7 5" xfId="14587" xr:uid="{00000000-0005-0000-0000-00001E810000}"/>
    <cellStyle name="40% - Accent2 2 3 2 7 5 2" xfId="29617" xr:uid="{00000000-0005-0000-0000-00001F810000}"/>
    <cellStyle name="40% - Accent2 2 3 2 7 5 3" xfId="51925" xr:uid="{00000000-0005-0000-0000-000020810000}"/>
    <cellStyle name="40% - Accent2 2 3 2 7 6" xfId="26735" xr:uid="{00000000-0005-0000-0000-000021810000}"/>
    <cellStyle name="40% - Accent2 2 3 2 7 7" xfId="38764" xr:uid="{00000000-0005-0000-0000-000022810000}"/>
    <cellStyle name="40% - Accent2 2 3 2 8" xfId="2551" xr:uid="{00000000-0005-0000-0000-000023810000}"/>
    <cellStyle name="40% - Accent2 2 3 2 8 2" xfId="11043" xr:uid="{00000000-0005-0000-0000-000024810000}"/>
    <cellStyle name="40% - Accent2 2 3 2 8 2 2" xfId="24202" xr:uid="{00000000-0005-0000-0000-000025810000}"/>
    <cellStyle name="40% - Accent2 2 3 2 8 2 2 2" xfId="61540" xr:uid="{00000000-0005-0000-0000-000026810000}"/>
    <cellStyle name="40% - Accent2 2 3 2 8 2 3" xfId="33454" xr:uid="{00000000-0005-0000-0000-000027810000}"/>
    <cellStyle name="40% - Accent2 2 3 2 8 2 4" xfId="48381" xr:uid="{00000000-0005-0000-0000-000028810000}"/>
    <cellStyle name="40% - Accent2 2 3 2 8 3" xfId="6320" xr:uid="{00000000-0005-0000-0000-000029810000}"/>
    <cellStyle name="40% - Accent2 2 3 2 8 3 2" xfId="19479" xr:uid="{00000000-0005-0000-0000-00002A810000}"/>
    <cellStyle name="40% - Accent2 2 3 2 8 3 2 2" xfId="56817" xr:uid="{00000000-0005-0000-0000-00002B810000}"/>
    <cellStyle name="40% - Accent2 2 3 2 8 3 3" xfId="36166" xr:uid="{00000000-0005-0000-0000-00002C810000}"/>
    <cellStyle name="40% - Accent2 2 3 2 8 3 4" xfId="43658" xr:uid="{00000000-0005-0000-0000-00002D810000}"/>
    <cellStyle name="40% - Accent2 2 3 2 8 4" xfId="15712" xr:uid="{00000000-0005-0000-0000-00002E810000}"/>
    <cellStyle name="40% - Accent2 2 3 2 8 4 2" xfId="30742" xr:uid="{00000000-0005-0000-0000-00002F810000}"/>
    <cellStyle name="40% - Accent2 2 3 2 8 4 3" xfId="53050" xr:uid="{00000000-0005-0000-0000-000030810000}"/>
    <cellStyle name="40% - Accent2 2 3 2 8 5" xfId="27860" xr:uid="{00000000-0005-0000-0000-000031810000}"/>
    <cellStyle name="40% - Accent2 2 3 2 8 6" xfId="39889" xr:uid="{00000000-0005-0000-0000-000032810000}"/>
    <cellStyle name="40% - Accent2 2 3 2 9" xfId="8683" xr:uid="{00000000-0005-0000-0000-000033810000}"/>
    <cellStyle name="40% - Accent2 2 3 2 9 2" xfId="21842" xr:uid="{00000000-0005-0000-0000-000034810000}"/>
    <cellStyle name="40% - Accent2 2 3 2 9 2 2" xfId="59180" xr:uid="{00000000-0005-0000-0000-000035810000}"/>
    <cellStyle name="40% - Accent2 2 3 2 9 3" xfId="29393" xr:uid="{00000000-0005-0000-0000-000036810000}"/>
    <cellStyle name="40% - Accent2 2 3 2 9 4" xfId="46021" xr:uid="{00000000-0005-0000-0000-000037810000}"/>
    <cellStyle name="40% - Accent2 2 3 3" xfId="553" xr:uid="{00000000-0005-0000-0000-000038810000}"/>
    <cellStyle name="40% - Accent2 2 3 3 2" xfId="1735" xr:uid="{00000000-0005-0000-0000-000039810000}"/>
    <cellStyle name="40% - Accent2 2 3 3 2 2" xfId="7809" xr:uid="{00000000-0005-0000-0000-00003A810000}"/>
    <cellStyle name="40% - Accent2 2 3 3 2 2 2" xfId="12532" xr:uid="{00000000-0005-0000-0000-00003B810000}"/>
    <cellStyle name="40% - Accent2 2 3 3 2 2 2 2" xfId="25691" xr:uid="{00000000-0005-0000-0000-00003C810000}"/>
    <cellStyle name="40% - Accent2 2 3 3 2 2 2 2 2" xfId="63029" xr:uid="{00000000-0005-0000-0000-00003D810000}"/>
    <cellStyle name="40% - Accent2 2 3 3 2 2 2 3" xfId="49870" xr:uid="{00000000-0005-0000-0000-00003E810000}"/>
    <cellStyle name="40% - Accent2 2 3 3 2 2 3" xfId="20968" xr:uid="{00000000-0005-0000-0000-00003F810000}"/>
    <cellStyle name="40% - Accent2 2 3 3 2 2 3 2" xfId="58306" xr:uid="{00000000-0005-0000-0000-000040810000}"/>
    <cellStyle name="40% - Accent2 2 3 3 2 2 4" xfId="33987" xr:uid="{00000000-0005-0000-0000-000041810000}"/>
    <cellStyle name="40% - Accent2 2 3 3 2 2 5" xfId="45147" xr:uid="{00000000-0005-0000-0000-000042810000}"/>
    <cellStyle name="40% - Accent2 2 3 3 2 3" xfId="10172" xr:uid="{00000000-0005-0000-0000-000043810000}"/>
    <cellStyle name="40% - Accent2 2 3 3 2 3 2" xfId="23331" xr:uid="{00000000-0005-0000-0000-000044810000}"/>
    <cellStyle name="40% - Accent2 2 3 3 2 3 2 2" xfId="60669" xr:uid="{00000000-0005-0000-0000-000045810000}"/>
    <cellStyle name="40% - Accent2 2 3 3 2 3 3" xfId="36699" xr:uid="{00000000-0005-0000-0000-000046810000}"/>
    <cellStyle name="40% - Accent2 2 3 3 2 3 4" xfId="47510" xr:uid="{00000000-0005-0000-0000-000047810000}"/>
    <cellStyle name="40% - Accent2 2 3 3 2 4" xfId="5449" xr:uid="{00000000-0005-0000-0000-000048810000}"/>
    <cellStyle name="40% - Accent2 2 3 3 2 4 2" xfId="18608" xr:uid="{00000000-0005-0000-0000-000049810000}"/>
    <cellStyle name="40% - Accent2 2 3 3 2 4 2 2" xfId="55946" xr:uid="{00000000-0005-0000-0000-00004A810000}"/>
    <cellStyle name="40% - Accent2 2 3 3 2 4 3" xfId="31275" xr:uid="{00000000-0005-0000-0000-00004B810000}"/>
    <cellStyle name="40% - Accent2 2 3 3 2 4 4" xfId="42787" xr:uid="{00000000-0005-0000-0000-00004C810000}"/>
    <cellStyle name="40% - Accent2 2 3 3 2 5" xfId="14896" xr:uid="{00000000-0005-0000-0000-00004D810000}"/>
    <cellStyle name="40% - Accent2 2 3 3 2 5 2" xfId="52234" xr:uid="{00000000-0005-0000-0000-00004E810000}"/>
    <cellStyle name="40% - Accent2 2 3 3 2 6" xfId="28393" xr:uid="{00000000-0005-0000-0000-00004F810000}"/>
    <cellStyle name="40% - Accent2 2 3 3 2 7" xfId="39073" xr:uid="{00000000-0005-0000-0000-000050810000}"/>
    <cellStyle name="40% - Accent2 2 3 3 3" xfId="3084" xr:uid="{00000000-0005-0000-0000-000051810000}"/>
    <cellStyle name="40% - Accent2 2 3 3 3 2" xfId="11352" xr:uid="{00000000-0005-0000-0000-000052810000}"/>
    <cellStyle name="40% - Accent2 2 3 3 3 2 2" xfId="24511" xr:uid="{00000000-0005-0000-0000-000053810000}"/>
    <cellStyle name="40% - Accent2 2 3 3 3 2 2 2" xfId="61849" xr:uid="{00000000-0005-0000-0000-000054810000}"/>
    <cellStyle name="40% - Accent2 2 3 3 3 2 3" xfId="48690" xr:uid="{00000000-0005-0000-0000-000055810000}"/>
    <cellStyle name="40% - Accent2 2 3 3 3 3" xfId="6629" xr:uid="{00000000-0005-0000-0000-000056810000}"/>
    <cellStyle name="40% - Accent2 2 3 3 3 3 2" xfId="19788" xr:uid="{00000000-0005-0000-0000-000057810000}"/>
    <cellStyle name="40% - Accent2 2 3 3 3 3 2 2" xfId="57126" xr:uid="{00000000-0005-0000-0000-000058810000}"/>
    <cellStyle name="40% - Accent2 2 3 3 3 3 3" xfId="43967" xr:uid="{00000000-0005-0000-0000-000059810000}"/>
    <cellStyle name="40% - Accent2 2 3 3 3 4" xfId="16245" xr:uid="{00000000-0005-0000-0000-00005A810000}"/>
    <cellStyle name="40% - Accent2 2 3 3 3 4 2" xfId="53583" xr:uid="{00000000-0005-0000-0000-00005B810000}"/>
    <cellStyle name="40% - Accent2 2 3 3 3 5" xfId="32638" xr:uid="{00000000-0005-0000-0000-00005C810000}"/>
    <cellStyle name="40% - Accent2 2 3 3 3 6" xfId="40422" xr:uid="{00000000-0005-0000-0000-00005D810000}"/>
    <cellStyle name="40% - Accent2 2 3 3 4" xfId="8992" xr:uid="{00000000-0005-0000-0000-00005E810000}"/>
    <cellStyle name="40% - Accent2 2 3 3 4 2" xfId="22151" xr:uid="{00000000-0005-0000-0000-00005F810000}"/>
    <cellStyle name="40% - Accent2 2 3 3 4 2 2" xfId="59489" xr:uid="{00000000-0005-0000-0000-000060810000}"/>
    <cellStyle name="40% - Accent2 2 3 3 4 3" xfId="35350" xr:uid="{00000000-0005-0000-0000-000061810000}"/>
    <cellStyle name="40% - Accent2 2 3 3 4 4" xfId="46330" xr:uid="{00000000-0005-0000-0000-000062810000}"/>
    <cellStyle name="40% - Accent2 2 3 3 5" xfId="4269" xr:uid="{00000000-0005-0000-0000-000063810000}"/>
    <cellStyle name="40% - Accent2 2 3 3 5 2" xfId="17428" xr:uid="{00000000-0005-0000-0000-000064810000}"/>
    <cellStyle name="40% - Accent2 2 3 3 5 2 2" xfId="54766" xr:uid="{00000000-0005-0000-0000-000065810000}"/>
    <cellStyle name="40% - Accent2 2 3 3 5 3" xfId="29926" xr:uid="{00000000-0005-0000-0000-000066810000}"/>
    <cellStyle name="40% - Accent2 2 3 3 5 4" xfId="41607" xr:uid="{00000000-0005-0000-0000-000067810000}"/>
    <cellStyle name="40% - Accent2 2 3 3 6" xfId="13716" xr:uid="{00000000-0005-0000-0000-000068810000}"/>
    <cellStyle name="40% - Accent2 2 3 3 6 2" xfId="51054" xr:uid="{00000000-0005-0000-0000-000069810000}"/>
    <cellStyle name="40% - Accent2 2 3 3 7" xfId="27044" xr:uid="{00000000-0005-0000-0000-00006A810000}"/>
    <cellStyle name="40% - Accent2 2 3 3 8" xfId="37893" xr:uid="{00000000-0005-0000-0000-00006B810000}"/>
    <cellStyle name="40% - Accent2 2 3 4" xfId="356" xr:uid="{00000000-0005-0000-0000-00006C810000}"/>
    <cellStyle name="40% - Accent2 2 3 4 2" xfId="1538" xr:uid="{00000000-0005-0000-0000-00006D810000}"/>
    <cellStyle name="40% - Accent2 2 3 4 2 2" xfId="7612" xr:uid="{00000000-0005-0000-0000-00006E810000}"/>
    <cellStyle name="40% - Accent2 2 3 4 2 2 2" xfId="12335" xr:uid="{00000000-0005-0000-0000-00006F810000}"/>
    <cellStyle name="40% - Accent2 2 3 4 2 2 2 2" xfId="25494" xr:uid="{00000000-0005-0000-0000-000070810000}"/>
    <cellStyle name="40% - Accent2 2 3 4 2 2 2 2 2" xfId="62832" xr:uid="{00000000-0005-0000-0000-000071810000}"/>
    <cellStyle name="40% - Accent2 2 3 4 2 2 2 3" xfId="49673" xr:uid="{00000000-0005-0000-0000-000072810000}"/>
    <cellStyle name="40% - Accent2 2 3 4 2 2 3" xfId="20771" xr:uid="{00000000-0005-0000-0000-000073810000}"/>
    <cellStyle name="40% - Accent2 2 3 4 2 2 3 2" xfId="58109" xr:uid="{00000000-0005-0000-0000-000074810000}"/>
    <cellStyle name="40% - Accent2 2 3 4 2 2 4" xfId="33790" xr:uid="{00000000-0005-0000-0000-000075810000}"/>
    <cellStyle name="40% - Accent2 2 3 4 2 2 5" xfId="44950" xr:uid="{00000000-0005-0000-0000-000076810000}"/>
    <cellStyle name="40% - Accent2 2 3 4 2 3" xfId="9975" xr:uid="{00000000-0005-0000-0000-000077810000}"/>
    <cellStyle name="40% - Accent2 2 3 4 2 3 2" xfId="23134" xr:uid="{00000000-0005-0000-0000-000078810000}"/>
    <cellStyle name="40% - Accent2 2 3 4 2 3 2 2" xfId="60472" xr:uid="{00000000-0005-0000-0000-000079810000}"/>
    <cellStyle name="40% - Accent2 2 3 4 2 3 3" xfId="36502" xr:uid="{00000000-0005-0000-0000-00007A810000}"/>
    <cellStyle name="40% - Accent2 2 3 4 2 3 4" xfId="47313" xr:uid="{00000000-0005-0000-0000-00007B810000}"/>
    <cellStyle name="40% - Accent2 2 3 4 2 4" xfId="5252" xr:uid="{00000000-0005-0000-0000-00007C810000}"/>
    <cellStyle name="40% - Accent2 2 3 4 2 4 2" xfId="18411" xr:uid="{00000000-0005-0000-0000-00007D810000}"/>
    <cellStyle name="40% - Accent2 2 3 4 2 4 2 2" xfId="55749" xr:uid="{00000000-0005-0000-0000-00007E810000}"/>
    <cellStyle name="40% - Accent2 2 3 4 2 4 3" xfId="31078" xr:uid="{00000000-0005-0000-0000-00007F810000}"/>
    <cellStyle name="40% - Accent2 2 3 4 2 4 4" xfId="42590" xr:uid="{00000000-0005-0000-0000-000080810000}"/>
    <cellStyle name="40% - Accent2 2 3 4 2 5" xfId="14699" xr:uid="{00000000-0005-0000-0000-000081810000}"/>
    <cellStyle name="40% - Accent2 2 3 4 2 5 2" xfId="52037" xr:uid="{00000000-0005-0000-0000-000082810000}"/>
    <cellStyle name="40% - Accent2 2 3 4 2 6" xfId="28196" xr:uid="{00000000-0005-0000-0000-000083810000}"/>
    <cellStyle name="40% - Accent2 2 3 4 2 7" xfId="38876" xr:uid="{00000000-0005-0000-0000-000084810000}"/>
    <cellStyle name="40% - Accent2 2 3 4 3" xfId="2887" xr:uid="{00000000-0005-0000-0000-000085810000}"/>
    <cellStyle name="40% - Accent2 2 3 4 3 2" xfId="11155" xr:uid="{00000000-0005-0000-0000-000086810000}"/>
    <cellStyle name="40% - Accent2 2 3 4 3 2 2" xfId="24314" xr:uid="{00000000-0005-0000-0000-000087810000}"/>
    <cellStyle name="40% - Accent2 2 3 4 3 2 2 2" xfId="61652" xr:uid="{00000000-0005-0000-0000-000088810000}"/>
    <cellStyle name="40% - Accent2 2 3 4 3 2 3" xfId="48493" xr:uid="{00000000-0005-0000-0000-000089810000}"/>
    <cellStyle name="40% - Accent2 2 3 4 3 3" xfId="6432" xr:uid="{00000000-0005-0000-0000-00008A810000}"/>
    <cellStyle name="40% - Accent2 2 3 4 3 3 2" xfId="19591" xr:uid="{00000000-0005-0000-0000-00008B810000}"/>
    <cellStyle name="40% - Accent2 2 3 4 3 3 2 2" xfId="56929" xr:uid="{00000000-0005-0000-0000-00008C810000}"/>
    <cellStyle name="40% - Accent2 2 3 4 3 3 3" xfId="43770" xr:uid="{00000000-0005-0000-0000-00008D810000}"/>
    <cellStyle name="40% - Accent2 2 3 4 3 4" xfId="16048" xr:uid="{00000000-0005-0000-0000-00008E810000}"/>
    <cellStyle name="40% - Accent2 2 3 4 3 4 2" xfId="53386" xr:uid="{00000000-0005-0000-0000-00008F810000}"/>
    <cellStyle name="40% - Accent2 2 3 4 3 5" xfId="32441" xr:uid="{00000000-0005-0000-0000-000090810000}"/>
    <cellStyle name="40% - Accent2 2 3 4 3 6" xfId="40225" xr:uid="{00000000-0005-0000-0000-000091810000}"/>
    <cellStyle name="40% - Accent2 2 3 4 4" xfId="8795" xr:uid="{00000000-0005-0000-0000-000092810000}"/>
    <cellStyle name="40% - Accent2 2 3 4 4 2" xfId="21954" xr:uid="{00000000-0005-0000-0000-000093810000}"/>
    <cellStyle name="40% - Accent2 2 3 4 4 2 2" xfId="59292" xr:uid="{00000000-0005-0000-0000-000094810000}"/>
    <cellStyle name="40% - Accent2 2 3 4 4 3" xfId="35153" xr:uid="{00000000-0005-0000-0000-000095810000}"/>
    <cellStyle name="40% - Accent2 2 3 4 4 4" xfId="46133" xr:uid="{00000000-0005-0000-0000-000096810000}"/>
    <cellStyle name="40% - Accent2 2 3 4 5" xfId="4072" xr:uid="{00000000-0005-0000-0000-000097810000}"/>
    <cellStyle name="40% - Accent2 2 3 4 5 2" xfId="17231" xr:uid="{00000000-0005-0000-0000-000098810000}"/>
    <cellStyle name="40% - Accent2 2 3 4 5 2 2" xfId="54569" xr:uid="{00000000-0005-0000-0000-000099810000}"/>
    <cellStyle name="40% - Accent2 2 3 4 5 3" xfId="29729" xr:uid="{00000000-0005-0000-0000-00009A810000}"/>
    <cellStyle name="40% - Accent2 2 3 4 5 4" xfId="41410" xr:uid="{00000000-0005-0000-0000-00009B810000}"/>
    <cellStyle name="40% - Accent2 2 3 4 6" xfId="13519" xr:uid="{00000000-0005-0000-0000-00009C810000}"/>
    <cellStyle name="40% - Accent2 2 3 4 6 2" xfId="50857" xr:uid="{00000000-0005-0000-0000-00009D810000}"/>
    <cellStyle name="40% - Accent2 2 3 4 7" xfId="26847" xr:uid="{00000000-0005-0000-0000-00009E810000}"/>
    <cellStyle name="40% - Accent2 2 3 4 8" xfId="37696" xr:uid="{00000000-0005-0000-0000-00009F810000}"/>
    <cellStyle name="40% - Accent2 2 3 5" xfId="777" xr:uid="{00000000-0005-0000-0000-0000A0810000}"/>
    <cellStyle name="40% - Accent2 2 3 5 2" xfId="1959" xr:uid="{00000000-0005-0000-0000-0000A1810000}"/>
    <cellStyle name="40% - Accent2 2 3 5 2 2" xfId="8033" xr:uid="{00000000-0005-0000-0000-0000A2810000}"/>
    <cellStyle name="40% - Accent2 2 3 5 2 2 2" xfId="12756" xr:uid="{00000000-0005-0000-0000-0000A3810000}"/>
    <cellStyle name="40% - Accent2 2 3 5 2 2 2 2" xfId="25915" xr:uid="{00000000-0005-0000-0000-0000A4810000}"/>
    <cellStyle name="40% - Accent2 2 3 5 2 2 2 2 2" xfId="63253" xr:uid="{00000000-0005-0000-0000-0000A5810000}"/>
    <cellStyle name="40% - Accent2 2 3 5 2 2 2 3" xfId="50094" xr:uid="{00000000-0005-0000-0000-0000A6810000}"/>
    <cellStyle name="40% - Accent2 2 3 5 2 2 3" xfId="21192" xr:uid="{00000000-0005-0000-0000-0000A7810000}"/>
    <cellStyle name="40% - Accent2 2 3 5 2 2 3 2" xfId="58530" xr:uid="{00000000-0005-0000-0000-0000A8810000}"/>
    <cellStyle name="40% - Accent2 2 3 5 2 2 4" xfId="34211" xr:uid="{00000000-0005-0000-0000-0000A9810000}"/>
    <cellStyle name="40% - Accent2 2 3 5 2 2 5" xfId="45371" xr:uid="{00000000-0005-0000-0000-0000AA810000}"/>
    <cellStyle name="40% - Accent2 2 3 5 2 3" xfId="10396" xr:uid="{00000000-0005-0000-0000-0000AB810000}"/>
    <cellStyle name="40% - Accent2 2 3 5 2 3 2" xfId="23555" xr:uid="{00000000-0005-0000-0000-0000AC810000}"/>
    <cellStyle name="40% - Accent2 2 3 5 2 3 2 2" xfId="60893" xr:uid="{00000000-0005-0000-0000-0000AD810000}"/>
    <cellStyle name="40% - Accent2 2 3 5 2 3 3" xfId="36923" xr:uid="{00000000-0005-0000-0000-0000AE810000}"/>
    <cellStyle name="40% - Accent2 2 3 5 2 3 4" xfId="47734" xr:uid="{00000000-0005-0000-0000-0000AF810000}"/>
    <cellStyle name="40% - Accent2 2 3 5 2 4" xfId="5673" xr:uid="{00000000-0005-0000-0000-0000B0810000}"/>
    <cellStyle name="40% - Accent2 2 3 5 2 4 2" xfId="18832" xr:uid="{00000000-0005-0000-0000-0000B1810000}"/>
    <cellStyle name="40% - Accent2 2 3 5 2 4 2 2" xfId="56170" xr:uid="{00000000-0005-0000-0000-0000B2810000}"/>
    <cellStyle name="40% - Accent2 2 3 5 2 4 3" xfId="31499" xr:uid="{00000000-0005-0000-0000-0000B3810000}"/>
    <cellStyle name="40% - Accent2 2 3 5 2 4 4" xfId="43011" xr:uid="{00000000-0005-0000-0000-0000B4810000}"/>
    <cellStyle name="40% - Accent2 2 3 5 2 5" xfId="15120" xr:uid="{00000000-0005-0000-0000-0000B5810000}"/>
    <cellStyle name="40% - Accent2 2 3 5 2 5 2" xfId="52458" xr:uid="{00000000-0005-0000-0000-0000B6810000}"/>
    <cellStyle name="40% - Accent2 2 3 5 2 6" xfId="28617" xr:uid="{00000000-0005-0000-0000-0000B7810000}"/>
    <cellStyle name="40% - Accent2 2 3 5 2 7" xfId="39297" xr:uid="{00000000-0005-0000-0000-0000B8810000}"/>
    <cellStyle name="40% - Accent2 2 3 5 3" xfId="3308" xr:uid="{00000000-0005-0000-0000-0000B9810000}"/>
    <cellStyle name="40% - Accent2 2 3 5 3 2" xfId="11576" xr:uid="{00000000-0005-0000-0000-0000BA810000}"/>
    <cellStyle name="40% - Accent2 2 3 5 3 2 2" xfId="24735" xr:uid="{00000000-0005-0000-0000-0000BB810000}"/>
    <cellStyle name="40% - Accent2 2 3 5 3 2 2 2" xfId="62073" xr:uid="{00000000-0005-0000-0000-0000BC810000}"/>
    <cellStyle name="40% - Accent2 2 3 5 3 2 3" xfId="48914" xr:uid="{00000000-0005-0000-0000-0000BD810000}"/>
    <cellStyle name="40% - Accent2 2 3 5 3 3" xfId="6853" xr:uid="{00000000-0005-0000-0000-0000BE810000}"/>
    <cellStyle name="40% - Accent2 2 3 5 3 3 2" xfId="20012" xr:uid="{00000000-0005-0000-0000-0000BF810000}"/>
    <cellStyle name="40% - Accent2 2 3 5 3 3 2 2" xfId="57350" xr:uid="{00000000-0005-0000-0000-0000C0810000}"/>
    <cellStyle name="40% - Accent2 2 3 5 3 3 3" xfId="44191" xr:uid="{00000000-0005-0000-0000-0000C1810000}"/>
    <cellStyle name="40% - Accent2 2 3 5 3 4" xfId="16469" xr:uid="{00000000-0005-0000-0000-0000C2810000}"/>
    <cellStyle name="40% - Accent2 2 3 5 3 4 2" xfId="53807" xr:uid="{00000000-0005-0000-0000-0000C3810000}"/>
    <cellStyle name="40% - Accent2 2 3 5 3 5" xfId="32862" xr:uid="{00000000-0005-0000-0000-0000C4810000}"/>
    <cellStyle name="40% - Accent2 2 3 5 3 6" xfId="40646" xr:uid="{00000000-0005-0000-0000-0000C5810000}"/>
    <cellStyle name="40% - Accent2 2 3 5 4" xfId="9216" xr:uid="{00000000-0005-0000-0000-0000C6810000}"/>
    <cellStyle name="40% - Accent2 2 3 5 4 2" xfId="22375" xr:uid="{00000000-0005-0000-0000-0000C7810000}"/>
    <cellStyle name="40% - Accent2 2 3 5 4 2 2" xfId="59713" xr:uid="{00000000-0005-0000-0000-0000C8810000}"/>
    <cellStyle name="40% - Accent2 2 3 5 4 3" xfId="35574" xr:uid="{00000000-0005-0000-0000-0000C9810000}"/>
    <cellStyle name="40% - Accent2 2 3 5 4 4" xfId="46554" xr:uid="{00000000-0005-0000-0000-0000CA810000}"/>
    <cellStyle name="40% - Accent2 2 3 5 5" xfId="4493" xr:uid="{00000000-0005-0000-0000-0000CB810000}"/>
    <cellStyle name="40% - Accent2 2 3 5 5 2" xfId="17652" xr:uid="{00000000-0005-0000-0000-0000CC810000}"/>
    <cellStyle name="40% - Accent2 2 3 5 5 2 2" xfId="54990" xr:uid="{00000000-0005-0000-0000-0000CD810000}"/>
    <cellStyle name="40% - Accent2 2 3 5 5 3" xfId="30150" xr:uid="{00000000-0005-0000-0000-0000CE810000}"/>
    <cellStyle name="40% - Accent2 2 3 5 5 4" xfId="41831" xr:uid="{00000000-0005-0000-0000-0000CF810000}"/>
    <cellStyle name="40% - Accent2 2 3 5 6" xfId="13940" xr:uid="{00000000-0005-0000-0000-0000D0810000}"/>
    <cellStyle name="40% - Accent2 2 3 5 6 2" xfId="51278" xr:uid="{00000000-0005-0000-0000-0000D1810000}"/>
    <cellStyle name="40% - Accent2 2 3 5 7" xfId="27268" xr:uid="{00000000-0005-0000-0000-0000D2810000}"/>
    <cellStyle name="40% - Accent2 2 3 5 8" xfId="38117" xr:uid="{00000000-0005-0000-0000-0000D3810000}"/>
    <cellStyle name="40% - Accent2 2 3 6" xfId="946" xr:uid="{00000000-0005-0000-0000-0000D4810000}"/>
    <cellStyle name="40% - Accent2 2 3 6 2" xfId="2128" xr:uid="{00000000-0005-0000-0000-0000D5810000}"/>
    <cellStyle name="40% - Accent2 2 3 6 2 2" xfId="8202" xr:uid="{00000000-0005-0000-0000-0000D6810000}"/>
    <cellStyle name="40% - Accent2 2 3 6 2 2 2" xfId="12925" xr:uid="{00000000-0005-0000-0000-0000D7810000}"/>
    <cellStyle name="40% - Accent2 2 3 6 2 2 2 2" xfId="26084" xr:uid="{00000000-0005-0000-0000-0000D8810000}"/>
    <cellStyle name="40% - Accent2 2 3 6 2 2 2 2 2" xfId="63422" xr:uid="{00000000-0005-0000-0000-0000D9810000}"/>
    <cellStyle name="40% - Accent2 2 3 6 2 2 2 3" xfId="50263" xr:uid="{00000000-0005-0000-0000-0000DA810000}"/>
    <cellStyle name="40% - Accent2 2 3 6 2 2 3" xfId="21361" xr:uid="{00000000-0005-0000-0000-0000DB810000}"/>
    <cellStyle name="40% - Accent2 2 3 6 2 2 3 2" xfId="58699" xr:uid="{00000000-0005-0000-0000-0000DC810000}"/>
    <cellStyle name="40% - Accent2 2 3 6 2 2 4" xfId="34380" xr:uid="{00000000-0005-0000-0000-0000DD810000}"/>
    <cellStyle name="40% - Accent2 2 3 6 2 2 5" xfId="45540" xr:uid="{00000000-0005-0000-0000-0000DE810000}"/>
    <cellStyle name="40% - Accent2 2 3 6 2 3" xfId="10565" xr:uid="{00000000-0005-0000-0000-0000DF810000}"/>
    <cellStyle name="40% - Accent2 2 3 6 2 3 2" xfId="23724" xr:uid="{00000000-0005-0000-0000-0000E0810000}"/>
    <cellStyle name="40% - Accent2 2 3 6 2 3 2 2" xfId="61062" xr:uid="{00000000-0005-0000-0000-0000E1810000}"/>
    <cellStyle name="40% - Accent2 2 3 6 2 3 3" xfId="37092" xr:uid="{00000000-0005-0000-0000-0000E2810000}"/>
    <cellStyle name="40% - Accent2 2 3 6 2 3 4" xfId="47903" xr:uid="{00000000-0005-0000-0000-0000E3810000}"/>
    <cellStyle name="40% - Accent2 2 3 6 2 4" xfId="5842" xr:uid="{00000000-0005-0000-0000-0000E4810000}"/>
    <cellStyle name="40% - Accent2 2 3 6 2 4 2" xfId="19001" xr:uid="{00000000-0005-0000-0000-0000E5810000}"/>
    <cellStyle name="40% - Accent2 2 3 6 2 4 2 2" xfId="56339" xr:uid="{00000000-0005-0000-0000-0000E6810000}"/>
    <cellStyle name="40% - Accent2 2 3 6 2 4 3" xfId="31668" xr:uid="{00000000-0005-0000-0000-0000E7810000}"/>
    <cellStyle name="40% - Accent2 2 3 6 2 4 4" xfId="43180" xr:uid="{00000000-0005-0000-0000-0000E8810000}"/>
    <cellStyle name="40% - Accent2 2 3 6 2 5" xfId="15289" xr:uid="{00000000-0005-0000-0000-0000E9810000}"/>
    <cellStyle name="40% - Accent2 2 3 6 2 5 2" xfId="52627" xr:uid="{00000000-0005-0000-0000-0000EA810000}"/>
    <cellStyle name="40% - Accent2 2 3 6 2 6" xfId="28786" xr:uid="{00000000-0005-0000-0000-0000EB810000}"/>
    <cellStyle name="40% - Accent2 2 3 6 2 7" xfId="39466" xr:uid="{00000000-0005-0000-0000-0000EC810000}"/>
    <cellStyle name="40% - Accent2 2 3 6 3" xfId="3477" xr:uid="{00000000-0005-0000-0000-0000ED810000}"/>
    <cellStyle name="40% - Accent2 2 3 6 3 2" xfId="11745" xr:uid="{00000000-0005-0000-0000-0000EE810000}"/>
    <cellStyle name="40% - Accent2 2 3 6 3 2 2" xfId="24904" xr:uid="{00000000-0005-0000-0000-0000EF810000}"/>
    <cellStyle name="40% - Accent2 2 3 6 3 2 2 2" xfId="62242" xr:uid="{00000000-0005-0000-0000-0000F0810000}"/>
    <cellStyle name="40% - Accent2 2 3 6 3 2 3" xfId="49083" xr:uid="{00000000-0005-0000-0000-0000F1810000}"/>
    <cellStyle name="40% - Accent2 2 3 6 3 3" xfId="7022" xr:uid="{00000000-0005-0000-0000-0000F2810000}"/>
    <cellStyle name="40% - Accent2 2 3 6 3 3 2" xfId="20181" xr:uid="{00000000-0005-0000-0000-0000F3810000}"/>
    <cellStyle name="40% - Accent2 2 3 6 3 3 2 2" xfId="57519" xr:uid="{00000000-0005-0000-0000-0000F4810000}"/>
    <cellStyle name="40% - Accent2 2 3 6 3 3 3" xfId="44360" xr:uid="{00000000-0005-0000-0000-0000F5810000}"/>
    <cellStyle name="40% - Accent2 2 3 6 3 4" xfId="16638" xr:uid="{00000000-0005-0000-0000-0000F6810000}"/>
    <cellStyle name="40% - Accent2 2 3 6 3 4 2" xfId="53976" xr:uid="{00000000-0005-0000-0000-0000F7810000}"/>
    <cellStyle name="40% - Accent2 2 3 6 3 5" xfId="33031" xr:uid="{00000000-0005-0000-0000-0000F8810000}"/>
    <cellStyle name="40% - Accent2 2 3 6 3 6" xfId="40815" xr:uid="{00000000-0005-0000-0000-0000F9810000}"/>
    <cellStyle name="40% - Accent2 2 3 6 4" xfId="9385" xr:uid="{00000000-0005-0000-0000-0000FA810000}"/>
    <cellStyle name="40% - Accent2 2 3 6 4 2" xfId="22544" xr:uid="{00000000-0005-0000-0000-0000FB810000}"/>
    <cellStyle name="40% - Accent2 2 3 6 4 2 2" xfId="59882" xr:uid="{00000000-0005-0000-0000-0000FC810000}"/>
    <cellStyle name="40% - Accent2 2 3 6 4 3" xfId="35743" xr:uid="{00000000-0005-0000-0000-0000FD810000}"/>
    <cellStyle name="40% - Accent2 2 3 6 4 4" xfId="46723" xr:uid="{00000000-0005-0000-0000-0000FE810000}"/>
    <cellStyle name="40% - Accent2 2 3 6 5" xfId="4662" xr:uid="{00000000-0005-0000-0000-0000FF810000}"/>
    <cellStyle name="40% - Accent2 2 3 6 5 2" xfId="17821" xr:uid="{00000000-0005-0000-0000-000000820000}"/>
    <cellStyle name="40% - Accent2 2 3 6 5 2 2" xfId="55159" xr:uid="{00000000-0005-0000-0000-000001820000}"/>
    <cellStyle name="40% - Accent2 2 3 6 5 3" xfId="30319" xr:uid="{00000000-0005-0000-0000-000002820000}"/>
    <cellStyle name="40% - Accent2 2 3 6 5 4" xfId="42000" xr:uid="{00000000-0005-0000-0000-000003820000}"/>
    <cellStyle name="40% - Accent2 2 3 6 6" xfId="14109" xr:uid="{00000000-0005-0000-0000-000004820000}"/>
    <cellStyle name="40% - Accent2 2 3 6 6 2" xfId="51447" xr:uid="{00000000-0005-0000-0000-000005820000}"/>
    <cellStyle name="40% - Accent2 2 3 6 7" xfId="27437" xr:uid="{00000000-0005-0000-0000-000006820000}"/>
    <cellStyle name="40% - Accent2 2 3 6 8" xfId="38286" xr:uid="{00000000-0005-0000-0000-000007820000}"/>
    <cellStyle name="40% - Accent2 2 3 7" xfId="1117" xr:uid="{00000000-0005-0000-0000-000008820000}"/>
    <cellStyle name="40% - Accent2 2 3 7 2" xfId="2297" xr:uid="{00000000-0005-0000-0000-000009820000}"/>
    <cellStyle name="40% - Accent2 2 3 7 2 2" xfId="8371" xr:uid="{00000000-0005-0000-0000-00000A820000}"/>
    <cellStyle name="40% - Accent2 2 3 7 2 2 2" xfId="13094" xr:uid="{00000000-0005-0000-0000-00000B820000}"/>
    <cellStyle name="40% - Accent2 2 3 7 2 2 2 2" xfId="26253" xr:uid="{00000000-0005-0000-0000-00000C820000}"/>
    <cellStyle name="40% - Accent2 2 3 7 2 2 2 2 2" xfId="63591" xr:uid="{00000000-0005-0000-0000-00000D820000}"/>
    <cellStyle name="40% - Accent2 2 3 7 2 2 2 3" xfId="50432" xr:uid="{00000000-0005-0000-0000-00000E820000}"/>
    <cellStyle name="40% - Accent2 2 3 7 2 2 3" xfId="21530" xr:uid="{00000000-0005-0000-0000-00000F820000}"/>
    <cellStyle name="40% - Accent2 2 3 7 2 2 3 2" xfId="58868" xr:uid="{00000000-0005-0000-0000-000010820000}"/>
    <cellStyle name="40% - Accent2 2 3 7 2 2 4" xfId="34549" xr:uid="{00000000-0005-0000-0000-000011820000}"/>
    <cellStyle name="40% - Accent2 2 3 7 2 2 5" xfId="45709" xr:uid="{00000000-0005-0000-0000-000012820000}"/>
    <cellStyle name="40% - Accent2 2 3 7 2 3" xfId="10734" xr:uid="{00000000-0005-0000-0000-000013820000}"/>
    <cellStyle name="40% - Accent2 2 3 7 2 3 2" xfId="23893" xr:uid="{00000000-0005-0000-0000-000014820000}"/>
    <cellStyle name="40% - Accent2 2 3 7 2 3 2 2" xfId="61231" xr:uid="{00000000-0005-0000-0000-000015820000}"/>
    <cellStyle name="40% - Accent2 2 3 7 2 3 3" xfId="37261" xr:uid="{00000000-0005-0000-0000-000016820000}"/>
    <cellStyle name="40% - Accent2 2 3 7 2 3 4" xfId="48072" xr:uid="{00000000-0005-0000-0000-000017820000}"/>
    <cellStyle name="40% - Accent2 2 3 7 2 4" xfId="6011" xr:uid="{00000000-0005-0000-0000-000018820000}"/>
    <cellStyle name="40% - Accent2 2 3 7 2 4 2" xfId="19170" xr:uid="{00000000-0005-0000-0000-000019820000}"/>
    <cellStyle name="40% - Accent2 2 3 7 2 4 2 2" xfId="56508" xr:uid="{00000000-0005-0000-0000-00001A820000}"/>
    <cellStyle name="40% - Accent2 2 3 7 2 4 3" xfId="31837" xr:uid="{00000000-0005-0000-0000-00001B820000}"/>
    <cellStyle name="40% - Accent2 2 3 7 2 4 4" xfId="43349" xr:uid="{00000000-0005-0000-0000-00001C820000}"/>
    <cellStyle name="40% - Accent2 2 3 7 2 5" xfId="15458" xr:uid="{00000000-0005-0000-0000-00001D820000}"/>
    <cellStyle name="40% - Accent2 2 3 7 2 5 2" xfId="52796" xr:uid="{00000000-0005-0000-0000-00001E820000}"/>
    <cellStyle name="40% - Accent2 2 3 7 2 6" xfId="28955" xr:uid="{00000000-0005-0000-0000-00001F820000}"/>
    <cellStyle name="40% - Accent2 2 3 7 2 7" xfId="39635" xr:uid="{00000000-0005-0000-0000-000020820000}"/>
    <cellStyle name="40% - Accent2 2 3 7 3" xfId="3646" xr:uid="{00000000-0005-0000-0000-000021820000}"/>
    <cellStyle name="40% - Accent2 2 3 7 3 2" xfId="11914" xr:uid="{00000000-0005-0000-0000-000022820000}"/>
    <cellStyle name="40% - Accent2 2 3 7 3 2 2" xfId="25073" xr:uid="{00000000-0005-0000-0000-000023820000}"/>
    <cellStyle name="40% - Accent2 2 3 7 3 2 2 2" xfId="62411" xr:uid="{00000000-0005-0000-0000-000024820000}"/>
    <cellStyle name="40% - Accent2 2 3 7 3 2 3" xfId="49252" xr:uid="{00000000-0005-0000-0000-000025820000}"/>
    <cellStyle name="40% - Accent2 2 3 7 3 3" xfId="7191" xr:uid="{00000000-0005-0000-0000-000026820000}"/>
    <cellStyle name="40% - Accent2 2 3 7 3 3 2" xfId="20350" xr:uid="{00000000-0005-0000-0000-000027820000}"/>
    <cellStyle name="40% - Accent2 2 3 7 3 3 2 2" xfId="57688" xr:uid="{00000000-0005-0000-0000-000028820000}"/>
    <cellStyle name="40% - Accent2 2 3 7 3 3 3" xfId="44529" xr:uid="{00000000-0005-0000-0000-000029820000}"/>
    <cellStyle name="40% - Accent2 2 3 7 3 4" xfId="16807" xr:uid="{00000000-0005-0000-0000-00002A820000}"/>
    <cellStyle name="40% - Accent2 2 3 7 3 4 2" xfId="54145" xr:uid="{00000000-0005-0000-0000-00002B820000}"/>
    <cellStyle name="40% - Accent2 2 3 7 3 5" xfId="33200" xr:uid="{00000000-0005-0000-0000-00002C820000}"/>
    <cellStyle name="40% - Accent2 2 3 7 3 6" xfId="40984" xr:uid="{00000000-0005-0000-0000-00002D820000}"/>
    <cellStyle name="40% - Accent2 2 3 7 4" xfId="9554" xr:uid="{00000000-0005-0000-0000-00002E820000}"/>
    <cellStyle name="40% - Accent2 2 3 7 4 2" xfId="22713" xr:uid="{00000000-0005-0000-0000-00002F820000}"/>
    <cellStyle name="40% - Accent2 2 3 7 4 2 2" xfId="60051" xr:uid="{00000000-0005-0000-0000-000030820000}"/>
    <cellStyle name="40% - Accent2 2 3 7 4 3" xfId="35912" xr:uid="{00000000-0005-0000-0000-000031820000}"/>
    <cellStyle name="40% - Accent2 2 3 7 4 4" xfId="46892" xr:uid="{00000000-0005-0000-0000-000032820000}"/>
    <cellStyle name="40% - Accent2 2 3 7 5" xfId="4831" xr:uid="{00000000-0005-0000-0000-000033820000}"/>
    <cellStyle name="40% - Accent2 2 3 7 5 2" xfId="17990" xr:uid="{00000000-0005-0000-0000-000034820000}"/>
    <cellStyle name="40% - Accent2 2 3 7 5 2 2" xfId="55328" xr:uid="{00000000-0005-0000-0000-000035820000}"/>
    <cellStyle name="40% - Accent2 2 3 7 5 3" xfId="30488" xr:uid="{00000000-0005-0000-0000-000036820000}"/>
    <cellStyle name="40% - Accent2 2 3 7 5 4" xfId="42169" xr:uid="{00000000-0005-0000-0000-000037820000}"/>
    <cellStyle name="40% - Accent2 2 3 7 6" xfId="14278" xr:uid="{00000000-0005-0000-0000-000038820000}"/>
    <cellStyle name="40% - Accent2 2 3 7 6 2" xfId="51616" xr:uid="{00000000-0005-0000-0000-000039820000}"/>
    <cellStyle name="40% - Accent2 2 3 7 7" xfId="27606" xr:uid="{00000000-0005-0000-0000-00003A820000}"/>
    <cellStyle name="40% - Accent2 2 3 7 8" xfId="38455" xr:uid="{00000000-0005-0000-0000-00003B820000}"/>
    <cellStyle name="40% - Accent2 2 3 8" xfId="1314" xr:uid="{00000000-0005-0000-0000-00003C820000}"/>
    <cellStyle name="40% - Accent2 2 3 8 2" xfId="2663" xr:uid="{00000000-0005-0000-0000-00003D820000}"/>
    <cellStyle name="40% - Accent2 2 3 8 2 2" xfId="12111" xr:uid="{00000000-0005-0000-0000-00003E820000}"/>
    <cellStyle name="40% - Accent2 2 3 8 2 2 2" xfId="25270" xr:uid="{00000000-0005-0000-0000-00003F820000}"/>
    <cellStyle name="40% - Accent2 2 3 8 2 2 2 2" xfId="62608" xr:uid="{00000000-0005-0000-0000-000040820000}"/>
    <cellStyle name="40% - Accent2 2 3 8 2 2 3" xfId="33566" xr:uid="{00000000-0005-0000-0000-000041820000}"/>
    <cellStyle name="40% - Accent2 2 3 8 2 2 4" xfId="49449" xr:uid="{00000000-0005-0000-0000-000042820000}"/>
    <cellStyle name="40% - Accent2 2 3 8 2 3" xfId="7388" xr:uid="{00000000-0005-0000-0000-000043820000}"/>
    <cellStyle name="40% - Accent2 2 3 8 2 3 2" xfId="20547" xr:uid="{00000000-0005-0000-0000-000044820000}"/>
    <cellStyle name="40% - Accent2 2 3 8 2 3 2 2" xfId="57885" xr:uid="{00000000-0005-0000-0000-000045820000}"/>
    <cellStyle name="40% - Accent2 2 3 8 2 3 3" xfId="36278" xr:uid="{00000000-0005-0000-0000-000046820000}"/>
    <cellStyle name="40% - Accent2 2 3 8 2 3 4" xfId="44726" xr:uid="{00000000-0005-0000-0000-000047820000}"/>
    <cellStyle name="40% - Accent2 2 3 8 2 4" xfId="15824" xr:uid="{00000000-0005-0000-0000-000048820000}"/>
    <cellStyle name="40% - Accent2 2 3 8 2 4 2" xfId="30854" xr:uid="{00000000-0005-0000-0000-000049820000}"/>
    <cellStyle name="40% - Accent2 2 3 8 2 4 3" xfId="53162" xr:uid="{00000000-0005-0000-0000-00004A820000}"/>
    <cellStyle name="40% - Accent2 2 3 8 2 5" xfId="27972" xr:uid="{00000000-0005-0000-0000-00004B820000}"/>
    <cellStyle name="40% - Accent2 2 3 8 2 6" xfId="40001" xr:uid="{00000000-0005-0000-0000-00004C820000}"/>
    <cellStyle name="40% - Accent2 2 3 8 3" xfId="9751" xr:uid="{00000000-0005-0000-0000-00004D820000}"/>
    <cellStyle name="40% - Accent2 2 3 8 3 2" xfId="22910" xr:uid="{00000000-0005-0000-0000-00004E820000}"/>
    <cellStyle name="40% - Accent2 2 3 8 3 2 2" xfId="60248" xr:uid="{00000000-0005-0000-0000-00004F820000}"/>
    <cellStyle name="40% - Accent2 2 3 8 3 3" xfId="32217" xr:uid="{00000000-0005-0000-0000-000050820000}"/>
    <cellStyle name="40% - Accent2 2 3 8 3 4" xfId="47089" xr:uid="{00000000-0005-0000-0000-000051820000}"/>
    <cellStyle name="40% - Accent2 2 3 8 4" xfId="5028" xr:uid="{00000000-0005-0000-0000-000052820000}"/>
    <cellStyle name="40% - Accent2 2 3 8 4 2" xfId="18187" xr:uid="{00000000-0005-0000-0000-000053820000}"/>
    <cellStyle name="40% - Accent2 2 3 8 4 2 2" xfId="55525" xr:uid="{00000000-0005-0000-0000-000054820000}"/>
    <cellStyle name="40% - Accent2 2 3 8 4 3" xfId="34929" xr:uid="{00000000-0005-0000-0000-000055820000}"/>
    <cellStyle name="40% - Accent2 2 3 8 4 4" xfId="42366" xr:uid="{00000000-0005-0000-0000-000056820000}"/>
    <cellStyle name="40% - Accent2 2 3 8 5" xfId="14475" xr:uid="{00000000-0005-0000-0000-000057820000}"/>
    <cellStyle name="40% - Accent2 2 3 8 5 2" xfId="29505" xr:uid="{00000000-0005-0000-0000-000058820000}"/>
    <cellStyle name="40% - Accent2 2 3 8 5 3" xfId="51813" xr:uid="{00000000-0005-0000-0000-000059820000}"/>
    <cellStyle name="40% - Accent2 2 3 8 6" xfId="26623" xr:uid="{00000000-0005-0000-0000-00005A820000}"/>
    <cellStyle name="40% - Accent2 2 3 8 7" xfId="38652" xr:uid="{00000000-0005-0000-0000-00005B820000}"/>
    <cellStyle name="40% - Accent2 2 3 9" xfId="2466" xr:uid="{00000000-0005-0000-0000-00005C820000}"/>
    <cellStyle name="40% - Accent2 2 3 9 2" xfId="10931" xr:uid="{00000000-0005-0000-0000-00005D820000}"/>
    <cellStyle name="40% - Accent2 2 3 9 2 2" xfId="24090" xr:uid="{00000000-0005-0000-0000-00005E820000}"/>
    <cellStyle name="40% - Accent2 2 3 9 2 2 2" xfId="61428" xr:uid="{00000000-0005-0000-0000-00005F820000}"/>
    <cellStyle name="40% - Accent2 2 3 9 2 3" xfId="33369" xr:uid="{00000000-0005-0000-0000-000060820000}"/>
    <cellStyle name="40% - Accent2 2 3 9 2 4" xfId="48269" xr:uid="{00000000-0005-0000-0000-000061820000}"/>
    <cellStyle name="40% - Accent2 2 3 9 3" xfId="6208" xr:uid="{00000000-0005-0000-0000-000062820000}"/>
    <cellStyle name="40% - Accent2 2 3 9 3 2" xfId="19367" xr:uid="{00000000-0005-0000-0000-000063820000}"/>
    <cellStyle name="40% - Accent2 2 3 9 3 2 2" xfId="56705" xr:uid="{00000000-0005-0000-0000-000064820000}"/>
    <cellStyle name="40% - Accent2 2 3 9 3 3" xfId="36081" xr:uid="{00000000-0005-0000-0000-000065820000}"/>
    <cellStyle name="40% - Accent2 2 3 9 3 4" xfId="43546" xr:uid="{00000000-0005-0000-0000-000066820000}"/>
    <cellStyle name="40% - Accent2 2 3 9 4" xfId="15627" xr:uid="{00000000-0005-0000-0000-000067820000}"/>
    <cellStyle name="40% - Accent2 2 3 9 4 2" xfId="30657" xr:uid="{00000000-0005-0000-0000-000068820000}"/>
    <cellStyle name="40% - Accent2 2 3 9 4 3" xfId="52965" xr:uid="{00000000-0005-0000-0000-000069820000}"/>
    <cellStyle name="40% - Accent2 2 3 9 5" xfId="27775" xr:uid="{00000000-0005-0000-0000-00006A820000}"/>
    <cellStyle name="40% - Accent2 2 3 9 6" xfId="39804" xr:uid="{00000000-0005-0000-0000-00006B820000}"/>
    <cellStyle name="40% - Accent2 2 4" xfId="76" xr:uid="{00000000-0005-0000-0000-00006C820000}"/>
    <cellStyle name="40% - Accent2 2 4 10" xfId="8515" xr:uid="{00000000-0005-0000-0000-00006D820000}"/>
    <cellStyle name="40% - Accent2 2 4 10 2" xfId="21674" xr:uid="{00000000-0005-0000-0000-00006E820000}"/>
    <cellStyle name="40% - Accent2 2 4 10 2 2" xfId="59012" xr:uid="{00000000-0005-0000-0000-00006F820000}"/>
    <cellStyle name="40% - Accent2 2 4 10 3" xfId="29337" xr:uid="{00000000-0005-0000-0000-000070820000}"/>
    <cellStyle name="40% - Accent2 2 4 10 4" xfId="45853" xr:uid="{00000000-0005-0000-0000-000071820000}"/>
    <cellStyle name="40% - Accent2 2 4 11" xfId="3792" xr:uid="{00000000-0005-0000-0000-000072820000}"/>
    <cellStyle name="40% - Accent2 2 4 11 2" xfId="16951" xr:uid="{00000000-0005-0000-0000-000073820000}"/>
    <cellStyle name="40% - Accent2 2 4 11 2 2" xfId="54289" xr:uid="{00000000-0005-0000-0000-000074820000}"/>
    <cellStyle name="40% - Accent2 2 4 11 3" xfId="32049" xr:uid="{00000000-0005-0000-0000-000075820000}"/>
    <cellStyle name="40% - Accent2 2 4 11 4" xfId="41130" xr:uid="{00000000-0005-0000-0000-000076820000}"/>
    <cellStyle name="40% - Accent2 2 4 12" xfId="13239" xr:uid="{00000000-0005-0000-0000-000077820000}"/>
    <cellStyle name="40% - Accent2 2 4 12 2" xfId="34761" xr:uid="{00000000-0005-0000-0000-000078820000}"/>
    <cellStyle name="40% - Accent2 2 4 12 3" xfId="50577" xr:uid="{00000000-0005-0000-0000-000079820000}"/>
    <cellStyle name="40% - Accent2 2 4 13" xfId="29168" xr:uid="{00000000-0005-0000-0000-00007A820000}"/>
    <cellStyle name="40% - Accent2 2 4 14" xfId="26455" xr:uid="{00000000-0005-0000-0000-00007B820000}"/>
    <cellStyle name="40% - Accent2 2 4 15" xfId="37416" xr:uid="{00000000-0005-0000-0000-00007C820000}"/>
    <cellStyle name="40% - Accent2 2 4 2" xfId="188" xr:uid="{00000000-0005-0000-0000-00007D820000}"/>
    <cellStyle name="40% - Accent2 2 4 2 2" xfId="609" xr:uid="{00000000-0005-0000-0000-00007E820000}"/>
    <cellStyle name="40% - Accent2 2 4 2 2 2" xfId="1791" xr:uid="{00000000-0005-0000-0000-00007F820000}"/>
    <cellStyle name="40% - Accent2 2 4 2 2 2 2" xfId="7865" xr:uid="{00000000-0005-0000-0000-000080820000}"/>
    <cellStyle name="40% - Accent2 2 4 2 2 2 2 2" xfId="12588" xr:uid="{00000000-0005-0000-0000-000081820000}"/>
    <cellStyle name="40% - Accent2 2 4 2 2 2 2 2 2" xfId="25747" xr:uid="{00000000-0005-0000-0000-000082820000}"/>
    <cellStyle name="40% - Accent2 2 4 2 2 2 2 2 2 2" xfId="63085" xr:uid="{00000000-0005-0000-0000-000083820000}"/>
    <cellStyle name="40% - Accent2 2 4 2 2 2 2 2 3" xfId="49926" xr:uid="{00000000-0005-0000-0000-000084820000}"/>
    <cellStyle name="40% - Accent2 2 4 2 2 2 2 3" xfId="21024" xr:uid="{00000000-0005-0000-0000-000085820000}"/>
    <cellStyle name="40% - Accent2 2 4 2 2 2 2 3 2" xfId="58362" xr:uid="{00000000-0005-0000-0000-000086820000}"/>
    <cellStyle name="40% - Accent2 2 4 2 2 2 2 4" xfId="34043" xr:uid="{00000000-0005-0000-0000-000087820000}"/>
    <cellStyle name="40% - Accent2 2 4 2 2 2 2 5" xfId="45203" xr:uid="{00000000-0005-0000-0000-000088820000}"/>
    <cellStyle name="40% - Accent2 2 4 2 2 2 3" xfId="10228" xr:uid="{00000000-0005-0000-0000-000089820000}"/>
    <cellStyle name="40% - Accent2 2 4 2 2 2 3 2" xfId="23387" xr:uid="{00000000-0005-0000-0000-00008A820000}"/>
    <cellStyle name="40% - Accent2 2 4 2 2 2 3 2 2" xfId="60725" xr:uid="{00000000-0005-0000-0000-00008B820000}"/>
    <cellStyle name="40% - Accent2 2 4 2 2 2 3 3" xfId="36755" xr:uid="{00000000-0005-0000-0000-00008C820000}"/>
    <cellStyle name="40% - Accent2 2 4 2 2 2 3 4" xfId="47566" xr:uid="{00000000-0005-0000-0000-00008D820000}"/>
    <cellStyle name="40% - Accent2 2 4 2 2 2 4" xfId="5505" xr:uid="{00000000-0005-0000-0000-00008E820000}"/>
    <cellStyle name="40% - Accent2 2 4 2 2 2 4 2" xfId="18664" xr:uid="{00000000-0005-0000-0000-00008F820000}"/>
    <cellStyle name="40% - Accent2 2 4 2 2 2 4 2 2" xfId="56002" xr:uid="{00000000-0005-0000-0000-000090820000}"/>
    <cellStyle name="40% - Accent2 2 4 2 2 2 4 3" xfId="31331" xr:uid="{00000000-0005-0000-0000-000091820000}"/>
    <cellStyle name="40% - Accent2 2 4 2 2 2 4 4" xfId="42843" xr:uid="{00000000-0005-0000-0000-000092820000}"/>
    <cellStyle name="40% - Accent2 2 4 2 2 2 5" xfId="14952" xr:uid="{00000000-0005-0000-0000-000093820000}"/>
    <cellStyle name="40% - Accent2 2 4 2 2 2 5 2" xfId="52290" xr:uid="{00000000-0005-0000-0000-000094820000}"/>
    <cellStyle name="40% - Accent2 2 4 2 2 2 6" xfId="28449" xr:uid="{00000000-0005-0000-0000-000095820000}"/>
    <cellStyle name="40% - Accent2 2 4 2 2 2 7" xfId="39129" xr:uid="{00000000-0005-0000-0000-000096820000}"/>
    <cellStyle name="40% - Accent2 2 4 2 2 3" xfId="3140" xr:uid="{00000000-0005-0000-0000-000097820000}"/>
    <cellStyle name="40% - Accent2 2 4 2 2 3 2" xfId="11408" xr:uid="{00000000-0005-0000-0000-000098820000}"/>
    <cellStyle name="40% - Accent2 2 4 2 2 3 2 2" xfId="24567" xr:uid="{00000000-0005-0000-0000-000099820000}"/>
    <cellStyle name="40% - Accent2 2 4 2 2 3 2 2 2" xfId="61905" xr:uid="{00000000-0005-0000-0000-00009A820000}"/>
    <cellStyle name="40% - Accent2 2 4 2 2 3 2 3" xfId="48746" xr:uid="{00000000-0005-0000-0000-00009B820000}"/>
    <cellStyle name="40% - Accent2 2 4 2 2 3 3" xfId="6685" xr:uid="{00000000-0005-0000-0000-00009C820000}"/>
    <cellStyle name="40% - Accent2 2 4 2 2 3 3 2" xfId="19844" xr:uid="{00000000-0005-0000-0000-00009D820000}"/>
    <cellStyle name="40% - Accent2 2 4 2 2 3 3 2 2" xfId="57182" xr:uid="{00000000-0005-0000-0000-00009E820000}"/>
    <cellStyle name="40% - Accent2 2 4 2 2 3 3 3" xfId="44023" xr:uid="{00000000-0005-0000-0000-00009F820000}"/>
    <cellStyle name="40% - Accent2 2 4 2 2 3 4" xfId="16301" xr:uid="{00000000-0005-0000-0000-0000A0820000}"/>
    <cellStyle name="40% - Accent2 2 4 2 2 3 4 2" xfId="53639" xr:uid="{00000000-0005-0000-0000-0000A1820000}"/>
    <cellStyle name="40% - Accent2 2 4 2 2 3 5" xfId="32694" xr:uid="{00000000-0005-0000-0000-0000A2820000}"/>
    <cellStyle name="40% - Accent2 2 4 2 2 3 6" xfId="40478" xr:uid="{00000000-0005-0000-0000-0000A3820000}"/>
    <cellStyle name="40% - Accent2 2 4 2 2 4" xfId="9048" xr:uid="{00000000-0005-0000-0000-0000A4820000}"/>
    <cellStyle name="40% - Accent2 2 4 2 2 4 2" xfId="22207" xr:uid="{00000000-0005-0000-0000-0000A5820000}"/>
    <cellStyle name="40% - Accent2 2 4 2 2 4 2 2" xfId="59545" xr:uid="{00000000-0005-0000-0000-0000A6820000}"/>
    <cellStyle name="40% - Accent2 2 4 2 2 4 3" xfId="35406" xr:uid="{00000000-0005-0000-0000-0000A7820000}"/>
    <cellStyle name="40% - Accent2 2 4 2 2 4 4" xfId="46386" xr:uid="{00000000-0005-0000-0000-0000A8820000}"/>
    <cellStyle name="40% - Accent2 2 4 2 2 5" xfId="4325" xr:uid="{00000000-0005-0000-0000-0000A9820000}"/>
    <cellStyle name="40% - Accent2 2 4 2 2 5 2" xfId="17484" xr:uid="{00000000-0005-0000-0000-0000AA820000}"/>
    <cellStyle name="40% - Accent2 2 4 2 2 5 2 2" xfId="54822" xr:uid="{00000000-0005-0000-0000-0000AB820000}"/>
    <cellStyle name="40% - Accent2 2 4 2 2 5 3" xfId="29982" xr:uid="{00000000-0005-0000-0000-0000AC820000}"/>
    <cellStyle name="40% - Accent2 2 4 2 2 5 4" xfId="41663" xr:uid="{00000000-0005-0000-0000-0000AD820000}"/>
    <cellStyle name="40% - Accent2 2 4 2 2 6" xfId="13772" xr:uid="{00000000-0005-0000-0000-0000AE820000}"/>
    <cellStyle name="40% - Accent2 2 4 2 2 6 2" xfId="51110" xr:uid="{00000000-0005-0000-0000-0000AF820000}"/>
    <cellStyle name="40% - Accent2 2 4 2 2 7" xfId="27100" xr:uid="{00000000-0005-0000-0000-0000B0820000}"/>
    <cellStyle name="40% - Accent2 2 4 2 2 8" xfId="37949" xr:uid="{00000000-0005-0000-0000-0000B1820000}"/>
    <cellStyle name="40% - Accent2 2 4 2 3" xfId="1370" xr:uid="{00000000-0005-0000-0000-0000B2820000}"/>
    <cellStyle name="40% - Accent2 2 4 2 3 2" xfId="7444" xr:uid="{00000000-0005-0000-0000-0000B3820000}"/>
    <cellStyle name="40% - Accent2 2 4 2 3 2 2" xfId="12167" xr:uid="{00000000-0005-0000-0000-0000B4820000}"/>
    <cellStyle name="40% - Accent2 2 4 2 3 2 2 2" xfId="25326" xr:uid="{00000000-0005-0000-0000-0000B5820000}"/>
    <cellStyle name="40% - Accent2 2 4 2 3 2 2 2 2" xfId="62664" xr:uid="{00000000-0005-0000-0000-0000B6820000}"/>
    <cellStyle name="40% - Accent2 2 4 2 3 2 2 3" xfId="49505" xr:uid="{00000000-0005-0000-0000-0000B7820000}"/>
    <cellStyle name="40% - Accent2 2 4 2 3 2 3" xfId="20603" xr:uid="{00000000-0005-0000-0000-0000B8820000}"/>
    <cellStyle name="40% - Accent2 2 4 2 3 2 3 2" xfId="57941" xr:uid="{00000000-0005-0000-0000-0000B9820000}"/>
    <cellStyle name="40% - Accent2 2 4 2 3 2 4" xfId="33622" xr:uid="{00000000-0005-0000-0000-0000BA820000}"/>
    <cellStyle name="40% - Accent2 2 4 2 3 2 5" xfId="44782" xr:uid="{00000000-0005-0000-0000-0000BB820000}"/>
    <cellStyle name="40% - Accent2 2 4 2 3 3" xfId="9807" xr:uid="{00000000-0005-0000-0000-0000BC820000}"/>
    <cellStyle name="40% - Accent2 2 4 2 3 3 2" xfId="22966" xr:uid="{00000000-0005-0000-0000-0000BD820000}"/>
    <cellStyle name="40% - Accent2 2 4 2 3 3 2 2" xfId="60304" xr:uid="{00000000-0005-0000-0000-0000BE820000}"/>
    <cellStyle name="40% - Accent2 2 4 2 3 3 3" xfId="36334" xr:uid="{00000000-0005-0000-0000-0000BF820000}"/>
    <cellStyle name="40% - Accent2 2 4 2 3 3 4" xfId="47145" xr:uid="{00000000-0005-0000-0000-0000C0820000}"/>
    <cellStyle name="40% - Accent2 2 4 2 3 4" xfId="5084" xr:uid="{00000000-0005-0000-0000-0000C1820000}"/>
    <cellStyle name="40% - Accent2 2 4 2 3 4 2" xfId="18243" xr:uid="{00000000-0005-0000-0000-0000C2820000}"/>
    <cellStyle name="40% - Accent2 2 4 2 3 4 2 2" xfId="55581" xr:uid="{00000000-0005-0000-0000-0000C3820000}"/>
    <cellStyle name="40% - Accent2 2 4 2 3 4 3" xfId="30910" xr:uid="{00000000-0005-0000-0000-0000C4820000}"/>
    <cellStyle name="40% - Accent2 2 4 2 3 4 4" xfId="42422" xr:uid="{00000000-0005-0000-0000-0000C5820000}"/>
    <cellStyle name="40% - Accent2 2 4 2 3 5" xfId="14531" xr:uid="{00000000-0005-0000-0000-0000C6820000}"/>
    <cellStyle name="40% - Accent2 2 4 2 3 5 2" xfId="51869" xr:uid="{00000000-0005-0000-0000-0000C7820000}"/>
    <cellStyle name="40% - Accent2 2 4 2 3 6" xfId="28028" xr:uid="{00000000-0005-0000-0000-0000C8820000}"/>
    <cellStyle name="40% - Accent2 2 4 2 3 7" xfId="38708" xr:uid="{00000000-0005-0000-0000-0000C9820000}"/>
    <cellStyle name="40% - Accent2 2 4 2 4" xfId="2719" xr:uid="{00000000-0005-0000-0000-0000CA820000}"/>
    <cellStyle name="40% - Accent2 2 4 2 4 2" xfId="10987" xr:uid="{00000000-0005-0000-0000-0000CB820000}"/>
    <cellStyle name="40% - Accent2 2 4 2 4 2 2" xfId="24146" xr:uid="{00000000-0005-0000-0000-0000CC820000}"/>
    <cellStyle name="40% - Accent2 2 4 2 4 2 2 2" xfId="61484" xr:uid="{00000000-0005-0000-0000-0000CD820000}"/>
    <cellStyle name="40% - Accent2 2 4 2 4 2 3" xfId="48325" xr:uid="{00000000-0005-0000-0000-0000CE820000}"/>
    <cellStyle name="40% - Accent2 2 4 2 4 3" xfId="6264" xr:uid="{00000000-0005-0000-0000-0000CF820000}"/>
    <cellStyle name="40% - Accent2 2 4 2 4 3 2" xfId="19423" xr:uid="{00000000-0005-0000-0000-0000D0820000}"/>
    <cellStyle name="40% - Accent2 2 4 2 4 3 2 2" xfId="56761" xr:uid="{00000000-0005-0000-0000-0000D1820000}"/>
    <cellStyle name="40% - Accent2 2 4 2 4 3 3" xfId="43602" xr:uid="{00000000-0005-0000-0000-0000D2820000}"/>
    <cellStyle name="40% - Accent2 2 4 2 4 4" xfId="15880" xr:uid="{00000000-0005-0000-0000-0000D3820000}"/>
    <cellStyle name="40% - Accent2 2 4 2 4 4 2" xfId="53218" xr:uid="{00000000-0005-0000-0000-0000D4820000}"/>
    <cellStyle name="40% - Accent2 2 4 2 4 5" xfId="32273" xr:uid="{00000000-0005-0000-0000-0000D5820000}"/>
    <cellStyle name="40% - Accent2 2 4 2 4 6" xfId="40057" xr:uid="{00000000-0005-0000-0000-0000D6820000}"/>
    <cellStyle name="40% - Accent2 2 4 2 5" xfId="8627" xr:uid="{00000000-0005-0000-0000-0000D7820000}"/>
    <cellStyle name="40% - Accent2 2 4 2 5 2" xfId="21786" xr:uid="{00000000-0005-0000-0000-0000D8820000}"/>
    <cellStyle name="40% - Accent2 2 4 2 5 2 2" xfId="59124" xr:uid="{00000000-0005-0000-0000-0000D9820000}"/>
    <cellStyle name="40% - Accent2 2 4 2 5 3" xfId="34985" xr:uid="{00000000-0005-0000-0000-0000DA820000}"/>
    <cellStyle name="40% - Accent2 2 4 2 5 4" xfId="45965" xr:uid="{00000000-0005-0000-0000-0000DB820000}"/>
    <cellStyle name="40% - Accent2 2 4 2 6" xfId="3904" xr:uid="{00000000-0005-0000-0000-0000DC820000}"/>
    <cellStyle name="40% - Accent2 2 4 2 6 2" xfId="17063" xr:uid="{00000000-0005-0000-0000-0000DD820000}"/>
    <cellStyle name="40% - Accent2 2 4 2 6 2 2" xfId="54401" xr:uid="{00000000-0005-0000-0000-0000DE820000}"/>
    <cellStyle name="40% - Accent2 2 4 2 6 3" xfId="29561" xr:uid="{00000000-0005-0000-0000-0000DF820000}"/>
    <cellStyle name="40% - Accent2 2 4 2 6 4" xfId="41242" xr:uid="{00000000-0005-0000-0000-0000E0820000}"/>
    <cellStyle name="40% - Accent2 2 4 2 7" xfId="13351" xr:uid="{00000000-0005-0000-0000-0000E1820000}"/>
    <cellStyle name="40% - Accent2 2 4 2 7 2" xfId="50689" xr:uid="{00000000-0005-0000-0000-0000E2820000}"/>
    <cellStyle name="40% - Accent2 2 4 2 8" xfId="26679" xr:uid="{00000000-0005-0000-0000-0000E3820000}"/>
    <cellStyle name="40% - Accent2 2 4 2 9" xfId="37528" xr:uid="{00000000-0005-0000-0000-0000E4820000}"/>
    <cellStyle name="40% - Accent2 2 4 3" xfId="497" xr:uid="{00000000-0005-0000-0000-0000E5820000}"/>
    <cellStyle name="40% - Accent2 2 4 3 2" xfId="1679" xr:uid="{00000000-0005-0000-0000-0000E6820000}"/>
    <cellStyle name="40% - Accent2 2 4 3 2 2" xfId="7753" xr:uid="{00000000-0005-0000-0000-0000E7820000}"/>
    <cellStyle name="40% - Accent2 2 4 3 2 2 2" xfId="12476" xr:uid="{00000000-0005-0000-0000-0000E8820000}"/>
    <cellStyle name="40% - Accent2 2 4 3 2 2 2 2" xfId="25635" xr:uid="{00000000-0005-0000-0000-0000E9820000}"/>
    <cellStyle name="40% - Accent2 2 4 3 2 2 2 2 2" xfId="62973" xr:uid="{00000000-0005-0000-0000-0000EA820000}"/>
    <cellStyle name="40% - Accent2 2 4 3 2 2 2 3" xfId="49814" xr:uid="{00000000-0005-0000-0000-0000EB820000}"/>
    <cellStyle name="40% - Accent2 2 4 3 2 2 3" xfId="20912" xr:uid="{00000000-0005-0000-0000-0000EC820000}"/>
    <cellStyle name="40% - Accent2 2 4 3 2 2 3 2" xfId="58250" xr:uid="{00000000-0005-0000-0000-0000ED820000}"/>
    <cellStyle name="40% - Accent2 2 4 3 2 2 4" xfId="33931" xr:uid="{00000000-0005-0000-0000-0000EE820000}"/>
    <cellStyle name="40% - Accent2 2 4 3 2 2 5" xfId="45091" xr:uid="{00000000-0005-0000-0000-0000EF820000}"/>
    <cellStyle name="40% - Accent2 2 4 3 2 3" xfId="10116" xr:uid="{00000000-0005-0000-0000-0000F0820000}"/>
    <cellStyle name="40% - Accent2 2 4 3 2 3 2" xfId="23275" xr:uid="{00000000-0005-0000-0000-0000F1820000}"/>
    <cellStyle name="40% - Accent2 2 4 3 2 3 2 2" xfId="60613" xr:uid="{00000000-0005-0000-0000-0000F2820000}"/>
    <cellStyle name="40% - Accent2 2 4 3 2 3 3" xfId="36643" xr:uid="{00000000-0005-0000-0000-0000F3820000}"/>
    <cellStyle name="40% - Accent2 2 4 3 2 3 4" xfId="47454" xr:uid="{00000000-0005-0000-0000-0000F4820000}"/>
    <cellStyle name="40% - Accent2 2 4 3 2 4" xfId="5393" xr:uid="{00000000-0005-0000-0000-0000F5820000}"/>
    <cellStyle name="40% - Accent2 2 4 3 2 4 2" xfId="18552" xr:uid="{00000000-0005-0000-0000-0000F6820000}"/>
    <cellStyle name="40% - Accent2 2 4 3 2 4 2 2" xfId="55890" xr:uid="{00000000-0005-0000-0000-0000F7820000}"/>
    <cellStyle name="40% - Accent2 2 4 3 2 4 3" xfId="31219" xr:uid="{00000000-0005-0000-0000-0000F8820000}"/>
    <cellStyle name="40% - Accent2 2 4 3 2 4 4" xfId="42731" xr:uid="{00000000-0005-0000-0000-0000F9820000}"/>
    <cellStyle name="40% - Accent2 2 4 3 2 5" xfId="14840" xr:uid="{00000000-0005-0000-0000-0000FA820000}"/>
    <cellStyle name="40% - Accent2 2 4 3 2 5 2" xfId="52178" xr:uid="{00000000-0005-0000-0000-0000FB820000}"/>
    <cellStyle name="40% - Accent2 2 4 3 2 6" xfId="28337" xr:uid="{00000000-0005-0000-0000-0000FC820000}"/>
    <cellStyle name="40% - Accent2 2 4 3 2 7" xfId="39017" xr:uid="{00000000-0005-0000-0000-0000FD820000}"/>
    <cellStyle name="40% - Accent2 2 4 3 3" xfId="3028" xr:uid="{00000000-0005-0000-0000-0000FE820000}"/>
    <cellStyle name="40% - Accent2 2 4 3 3 2" xfId="11296" xr:uid="{00000000-0005-0000-0000-0000FF820000}"/>
    <cellStyle name="40% - Accent2 2 4 3 3 2 2" xfId="24455" xr:uid="{00000000-0005-0000-0000-000000830000}"/>
    <cellStyle name="40% - Accent2 2 4 3 3 2 2 2" xfId="61793" xr:uid="{00000000-0005-0000-0000-000001830000}"/>
    <cellStyle name="40% - Accent2 2 4 3 3 2 3" xfId="48634" xr:uid="{00000000-0005-0000-0000-000002830000}"/>
    <cellStyle name="40% - Accent2 2 4 3 3 3" xfId="6573" xr:uid="{00000000-0005-0000-0000-000003830000}"/>
    <cellStyle name="40% - Accent2 2 4 3 3 3 2" xfId="19732" xr:uid="{00000000-0005-0000-0000-000004830000}"/>
    <cellStyle name="40% - Accent2 2 4 3 3 3 2 2" xfId="57070" xr:uid="{00000000-0005-0000-0000-000005830000}"/>
    <cellStyle name="40% - Accent2 2 4 3 3 3 3" xfId="43911" xr:uid="{00000000-0005-0000-0000-000006830000}"/>
    <cellStyle name="40% - Accent2 2 4 3 3 4" xfId="16189" xr:uid="{00000000-0005-0000-0000-000007830000}"/>
    <cellStyle name="40% - Accent2 2 4 3 3 4 2" xfId="53527" xr:uid="{00000000-0005-0000-0000-000008830000}"/>
    <cellStyle name="40% - Accent2 2 4 3 3 5" xfId="32582" xr:uid="{00000000-0005-0000-0000-000009830000}"/>
    <cellStyle name="40% - Accent2 2 4 3 3 6" xfId="40366" xr:uid="{00000000-0005-0000-0000-00000A830000}"/>
    <cellStyle name="40% - Accent2 2 4 3 4" xfId="8936" xr:uid="{00000000-0005-0000-0000-00000B830000}"/>
    <cellStyle name="40% - Accent2 2 4 3 4 2" xfId="22095" xr:uid="{00000000-0005-0000-0000-00000C830000}"/>
    <cellStyle name="40% - Accent2 2 4 3 4 2 2" xfId="59433" xr:uid="{00000000-0005-0000-0000-00000D830000}"/>
    <cellStyle name="40% - Accent2 2 4 3 4 3" xfId="35294" xr:uid="{00000000-0005-0000-0000-00000E830000}"/>
    <cellStyle name="40% - Accent2 2 4 3 4 4" xfId="46274" xr:uid="{00000000-0005-0000-0000-00000F830000}"/>
    <cellStyle name="40% - Accent2 2 4 3 5" xfId="4213" xr:uid="{00000000-0005-0000-0000-000010830000}"/>
    <cellStyle name="40% - Accent2 2 4 3 5 2" xfId="17372" xr:uid="{00000000-0005-0000-0000-000011830000}"/>
    <cellStyle name="40% - Accent2 2 4 3 5 2 2" xfId="54710" xr:uid="{00000000-0005-0000-0000-000012830000}"/>
    <cellStyle name="40% - Accent2 2 4 3 5 3" xfId="29870" xr:uid="{00000000-0005-0000-0000-000013830000}"/>
    <cellStyle name="40% - Accent2 2 4 3 5 4" xfId="41551" xr:uid="{00000000-0005-0000-0000-000014830000}"/>
    <cellStyle name="40% - Accent2 2 4 3 6" xfId="13660" xr:uid="{00000000-0005-0000-0000-000015830000}"/>
    <cellStyle name="40% - Accent2 2 4 3 6 2" xfId="50998" xr:uid="{00000000-0005-0000-0000-000016830000}"/>
    <cellStyle name="40% - Accent2 2 4 3 7" xfId="26988" xr:uid="{00000000-0005-0000-0000-000017830000}"/>
    <cellStyle name="40% - Accent2 2 4 3 8" xfId="37837" xr:uid="{00000000-0005-0000-0000-000018830000}"/>
    <cellStyle name="40% - Accent2 2 4 4" xfId="385" xr:uid="{00000000-0005-0000-0000-000019830000}"/>
    <cellStyle name="40% - Accent2 2 4 4 2" xfId="1567" xr:uid="{00000000-0005-0000-0000-00001A830000}"/>
    <cellStyle name="40% - Accent2 2 4 4 2 2" xfId="7641" xr:uid="{00000000-0005-0000-0000-00001B830000}"/>
    <cellStyle name="40% - Accent2 2 4 4 2 2 2" xfId="12364" xr:uid="{00000000-0005-0000-0000-00001C830000}"/>
    <cellStyle name="40% - Accent2 2 4 4 2 2 2 2" xfId="25523" xr:uid="{00000000-0005-0000-0000-00001D830000}"/>
    <cellStyle name="40% - Accent2 2 4 4 2 2 2 2 2" xfId="62861" xr:uid="{00000000-0005-0000-0000-00001E830000}"/>
    <cellStyle name="40% - Accent2 2 4 4 2 2 2 3" xfId="49702" xr:uid="{00000000-0005-0000-0000-00001F830000}"/>
    <cellStyle name="40% - Accent2 2 4 4 2 2 3" xfId="20800" xr:uid="{00000000-0005-0000-0000-000020830000}"/>
    <cellStyle name="40% - Accent2 2 4 4 2 2 3 2" xfId="58138" xr:uid="{00000000-0005-0000-0000-000021830000}"/>
    <cellStyle name="40% - Accent2 2 4 4 2 2 4" xfId="33819" xr:uid="{00000000-0005-0000-0000-000022830000}"/>
    <cellStyle name="40% - Accent2 2 4 4 2 2 5" xfId="44979" xr:uid="{00000000-0005-0000-0000-000023830000}"/>
    <cellStyle name="40% - Accent2 2 4 4 2 3" xfId="10004" xr:uid="{00000000-0005-0000-0000-000024830000}"/>
    <cellStyle name="40% - Accent2 2 4 4 2 3 2" xfId="23163" xr:uid="{00000000-0005-0000-0000-000025830000}"/>
    <cellStyle name="40% - Accent2 2 4 4 2 3 2 2" xfId="60501" xr:uid="{00000000-0005-0000-0000-000026830000}"/>
    <cellStyle name="40% - Accent2 2 4 4 2 3 3" xfId="36531" xr:uid="{00000000-0005-0000-0000-000027830000}"/>
    <cellStyle name="40% - Accent2 2 4 4 2 3 4" xfId="47342" xr:uid="{00000000-0005-0000-0000-000028830000}"/>
    <cellStyle name="40% - Accent2 2 4 4 2 4" xfId="5281" xr:uid="{00000000-0005-0000-0000-000029830000}"/>
    <cellStyle name="40% - Accent2 2 4 4 2 4 2" xfId="18440" xr:uid="{00000000-0005-0000-0000-00002A830000}"/>
    <cellStyle name="40% - Accent2 2 4 4 2 4 2 2" xfId="55778" xr:uid="{00000000-0005-0000-0000-00002B830000}"/>
    <cellStyle name="40% - Accent2 2 4 4 2 4 3" xfId="31107" xr:uid="{00000000-0005-0000-0000-00002C830000}"/>
    <cellStyle name="40% - Accent2 2 4 4 2 4 4" xfId="42619" xr:uid="{00000000-0005-0000-0000-00002D830000}"/>
    <cellStyle name="40% - Accent2 2 4 4 2 5" xfId="14728" xr:uid="{00000000-0005-0000-0000-00002E830000}"/>
    <cellStyle name="40% - Accent2 2 4 4 2 5 2" xfId="52066" xr:uid="{00000000-0005-0000-0000-00002F830000}"/>
    <cellStyle name="40% - Accent2 2 4 4 2 6" xfId="28225" xr:uid="{00000000-0005-0000-0000-000030830000}"/>
    <cellStyle name="40% - Accent2 2 4 4 2 7" xfId="38905" xr:uid="{00000000-0005-0000-0000-000031830000}"/>
    <cellStyle name="40% - Accent2 2 4 4 3" xfId="2916" xr:uid="{00000000-0005-0000-0000-000032830000}"/>
    <cellStyle name="40% - Accent2 2 4 4 3 2" xfId="11184" xr:uid="{00000000-0005-0000-0000-000033830000}"/>
    <cellStyle name="40% - Accent2 2 4 4 3 2 2" xfId="24343" xr:uid="{00000000-0005-0000-0000-000034830000}"/>
    <cellStyle name="40% - Accent2 2 4 4 3 2 2 2" xfId="61681" xr:uid="{00000000-0005-0000-0000-000035830000}"/>
    <cellStyle name="40% - Accent2 2 4 4 3 2 3" xfId="48522" xr:uid="{00000000-0005-0000-0000-000036830000}"/>
    <cellStyle name="40% - Accent2 2 4 4 3 3" xfId="6461" xr:uid="{00000000-0005-0000-0000-000037830000}"/>
    <cellStyle name="40% - Accent2 2 4 4 3 3 2" xfId="19620" xr:uid="{00000000-0005-0000-0000-000038830000}"/>
    <cellStyle name="40% - Accent2 2 4 4 3 3 2 2" xfId="56958" xr:uid="{00000000-0005-0000-0000-000039830000}"/>
    <cellStyle name="40% - Accent2 2 4 4 3 3 3" xfId="43799" xr:uid="{00000000-0005-0000-0000-00003A830000}"/>
    <cellStyle name="40% - Accent2 2 4 4 3 4" xfId="16077" xr:uid="{00000000-0005-0000-0000-00003B830000}"/>
    <cellStyle name="40% - Accent2 2 4 4 3 4 2" xfId="53415" xr:uid="{00000000-0005-0000-0000-00003C830000}"/>
    <cellStyle name="40% - Accent2 2 4 4 3 5" xfId="32470" xr:uid="{00000000-0005-0000-0000-00003D830000}"/>
    <cellStyle name="40% - Accent2 2 4 4 3 6" xfId="40254" xr:uid="{00000000-0005-0000-0000-00003E830000}"/>
    <cellStyle name="40% - Accent2 2 4 4 4" xfId="8824" xr:uid="{00000000-0005-0000-0000-00003F830000}"/>
    <cellStyle name="40% - Accent2 2 4 4 4 2" xfId="21983" xr:uid="{00000000-0005-0000-0000-000040830000}"/>
    <cellStyle name="40% - Accent2 2 4 4 4 2 2" xfId="59321" xr:uid="{00000000-0005-0000-0000-000041830000}"/>
    <cellStyle name="40% - Accent2 2 4 4 4 3" xfId="35182" xr:uid="{00000000-0005-0000-0000-000042830000}"/>
    <cellStyle name="40% - Accent2 2 4 4 4 4" xfId="46162" xr:uid="{00000000-0005-0000-0000-000043830000}"/>
    <cellStyle name="40% - Accent2 2 4 4 5" xfId="4101" xr:uid="{00000000-0005-0000-0000-000044830000}"/>
    <cellStyle name="40% - Accent2 2 4 4 5 2" xfId="17260" xr:uid="{00000000-0005-0000-0000-000045830000}"/>
    <cellStyle name="40% - Accent2 2 4 4 5 2 2" xfId="54598" xr:uid="{00000000-0005-0000-0000-000046830000}"/>
    <cellStyle name="40% - Accent2 2 4 4 5 3" xfId="29758" xr:uid="{00000000-0005-0000-0000-000047830000}"/>
    <cellStyle name="40% - Accent2 2 4 4 5 4" xfId="41439" xr:uid="{00000000-0005-0000-0000-000048830000}"/>
    <cellStyle name="40% - Accent2 2 4 4 6" xfId="13548" xr:uid="{00000000-0005-0000-0000-000049830000}"/>
    <cellStyle name="40% - Accent2 2 4 4 6 2" xfId="50886" xr:uid="{00000000-0005-0000-0000-00004A830000}"/>
    <cellStyle name="40% - Accent2 2 4 4 7" xfId="26876" xr:uid="{00000000-0005-0000-0000-00004B830000}"/>
    <cellStyle name="40% - Accent2 2 4 4 8" xfId="37725" xr:uid="{00000000-0005-0000-0000-00004C830000}"/>
    <cellStyle name="40% - Accent2 2 4 5" xfId="806" xr:uid="{00000000-0005-0000-0000-00004D830000}"/>
    <cellStyle name="40% - Accent2 2 4 5 2" xfId="1988" xr:uid="{00000000-0005-0000-0000-00004E830000}"/>
    <cellStyle name="40% - Accent2 2 4 5 2 2" xfId="8062" xr:uid="{00000000-0005-0000-0000-00004F830000}"/>
    <cellStyle name="40% - Accent2 2 4 5 2 2 2" xfId="12785" xr:uid="{00000000-0005-0000-0000-000050830000}"/>
    <cellStyle name="40% - Accent2 2 4 5 2 2 2 2" xfId="25944" xr:uid="{00000000-0005-0000-0000-000051830000}"/>
    <cellStyle name="40% - Accent2 2 4 5 2 2 2 2 2" xfId="63282" xr:uid="{00000000-0005-0000-0000-000052830000}"/>
    <cellStyle name="40% - Accent2 2 4 5 2 2 2 3" xfId="50123" xr:uid="{00000000-0005-0000-0000-000053830000}"/>
    <cellStyle name="40% - Accent2 2 4 5 2 2 3" xfId="21221" xr:uid="{00000000-0005-0000-0000-000054830000}"/>
    <cellStyle name="40% - Accent2 2 4 5 2 2 3 2" xfId="58559" xr:uid="{00000000-0005-0000-0000-000055830000}"/>
    <cellStyle name="40% - Accent2 2 4 5 2 2 4" xfId="34240" xr:uid="{00000000-0005-0000-0000-000056830000}"/>
    <cellStyle name="40% - Accent2 2 4 5 2 2 5" xfId="45400" xr:uid="{00000000-0005-0000-0000-000057830000}"/>
    <cellStyle name="40% - Accent2 2 4 5 2 3" xfId="10425" xr:uid="{00000000-0005-0000-0000-000058830000}"/>
    <cellStyle name="40% - Accent2 2 4 5 2 3 2" xfId="23584" xr:uid="{00000000-0005-0000-0000-000059830000}"/>
    <cellStyle name="40% - Accent2 2 4 5 2 3 2 2" xfId="60922" xr:uid="{00000000-0005-0000-0000-00005A830000}"/>
    <cellStyle name="40% - Accent2 2 4 5 2 3 3" xfId="36952" xr:uid="{00000000-0005-0000-0000-00005B830000}"/>
    <cellStyle name="40% - Accent2 2 4 5 2 3 4" xfId="47763" xr:uid="{00000000-0005-0000-0000-00005C830000}"/>
    <cellStyle name="40% - Accent2 2 4 5 2 4" xfId="5702" xr:uid="{00000000-0005-0000-0000-00005D830000}"/>
    <cellStyle name="40% - Accent2 2 4 5 2 4 2" xfId="18861" xr:uid="{00000000-0005-0000-0000-00005E830000}"/>
    <cellStyle name="40% - Accent2 2 4 5 2 4 2 2" xfId="56199" xr:uid="{00000000-0005-0000-0000-00005F830000}"/>
    <cellStyle name="40% - Accent2 2 4 5 2 4 3" xfId="31528" xr:uid="{00000000-0005-0000-0000-000060830000}"/>
    <cellStyle name="40% - Accent2 2 4 5 2 4 4" xfId="43040" xr:uid="{00000000-0005-0000-0000-000061830000}"/>
    <cellStyle name="40% - Accent2 2 4 5 2 5" xfId="15149" xr:uid="{00000000-0005-0000-0000-000062830000}"/>
    <cellStyle name="40% - Accent2 2 4 5 2 5 2" xfId="52487" xr:uid="{00000000-0005-0000-0000-000063830000}"/>
    <cellStyle name="40% - Accent2 2 4 5 2 6" xfId="28646" xr:uid="{00000000-0005-0000-0000-000064830000}"/>
    <cellStyle name="40% - Accent2 2 4 5 2 7" xfId="39326" xr:uid="{00000000-0005-0000-0000-000065830000}"/>
    <cellStyle name="40% - Accent2 2 4 5 3" xfId="3337" xr:uid="{00000000-0005-0000-0000-000066830000}"/>
    <cellStyle name="40% - Accent2 2 4 5 3 2" xfId="11605" xr:uid="{00000000-0005-0000-0000-000067830000}"/>
    <cellStyle name="40% - Accent2 2 4 5 3 2 2" xfId="24764" xr:uid="{00000000-0005-0000-0000-000068830000}"/>
    <cellStyle name="40% - Accent2 2 4 5 3 2 2 2" xfId="62102" xr:uid="{00000000-0005-0000-0000-000069830000}"/>
    <cellStyle name="40% - Accent2 2 4 5 3 2 3" xfId="48943" xr:uid="{00000000-0005-0000-0000-00006A830000}"/>
    <cellStyle name="40% - Accent2 2 4 5 3 3" xfId="6882" xr:uid="{00000000-0005-0000-0000-00006B830000}"/>
    <cellStyle name="40% - Accent2 2 4 5 3 3 2" xfId="20041" xr:uid="{00000000-0005-0000-0000-00006C830000}"/>
    <cellStyle name="40% - Accent2 2 4 5 3 3 2 2" xfId="57379" xr:uid="{00000000-0005-0000-0000-00006D830000}"/>
    <cellStyle name="40% - Accent2 2 4 5 3 3 3" xfId="44220" xr:uid="{00000000-0005-0000-0000-00006E830000}"/>
    <cellStyle name="40% - Accent2 2 4 5 3 4" xfId="16498" xr:uid="{00000000-0005-0000-0000-00006F830000}"/>
    <cellStyle name="40% - Accent2 2 4 5 3 4 2" xfId="53836" xr:uid="{00000000-0005-0000-0000-000070830000}"/>
    <cellStyle name="40% - Accent2 2 4 5 3 5" xfId="32891" xr:uid="{00000000-0005-0000-0000-000071830000}"/>
    <cellStyle name="40% - Accent2 2 4 5 3 6" xfId="40675" xr:uid="{00000000-0005-0000-0000-000072830000}"/>
    <cellStyle name="40% - Accent2 2 4 5 4" xfId="9245" xr:uid="{00000000-0005-0000-0000-000073830000}"/>
    <cellStyle name="40% - Accent2 2 4 5 4 2" xfId="22404" xr:uid="{00000000-0005-0000-0000-000074830000}"/>
    <cellStyle name="40% - Accent2 2 4 5 4 2 2" xfId="59742" xr:uid="{00000000-0005-0000-0000-000075830000}"/>
    <cellStyle name="40% - Accent2 2 4 5 4 3" xfId="35603" xr:uid="{00000000-0005-0000-0000-000076830000}"/>
    <cellStyle name="40% - Accent2 2 4 5 4 4" xfId="46583" xr:uid="{00000000-0005-0000-0000-000077830000}"/>
    <cellStyle name="40% - Accent2 2 4 5 5" xfId="4522" xr:uid="{00000000-0005-0000-0000-000078830000}"/>
    <cellStyle name="40% - Accent2 2 4 5 5 2" xfId="17681" xr:uid="{00000000-0005-0000-0000-000079830000}"/>
    <cellStyle name="40% - Accent2 2 4 5 5 2 2" xfId="55019" xr:uid="{00000000-0005-0000-0000-00007A830000}"/>
    <cellStyle name="40% - Accent2 2 4 5 5 3" xfId="30179" xr:uid="{00000000-0005-0000-0000-00007B830000}"/>
    <cellStyle name="40% - Accent2 2 4 5 5 4" xfId="41860" xr:uid="{00000000-0005-0000-0000-00007C830000}"/>
    <cellStyle name="40% - Accent2 2 4 5 6" xfId="13969" xr:uid="{00000000-0005-0000-0000-00007D830000}"/>
    <cellStyle name="40% - Accent2 2 4 5 6 2" xfId="51307" xr:uid="{00000000-0005-0000-0000-00007E830000}"/>
    <cellStyle name="40% - Accent2 2 4 5 7" xfId="27297" xr:uid="{00000000-0005-0000-0000-00007F830000}"/>
    <cellStyle name="40% - Accent2 2 4 5 8" xfId="38146" xr:uid="{00000000-0005-0000-0000-000080830000}"/>
    <cellStyle name="40% - Accent2 2 4 6" xfId="975" xr:uid="{00000000-0005-0000-0000-000081830000}"/>
    <cellStyle name="40% - Accent2 2 4 6 2" xfId="2157" xr:uid="{00000000-0005-0000-0000-000082830000}"/>
    <cellStyle name="40% - Accent2 2 4 6 2 2" xfId="8231" xr:uid="{00000000-0005-0000-0000-000083830000}"/>
    <cellStyle name="40% - Accent2 2 4 6 2 2 2" xfId="12954" xr:uid="{00000000-0005-0000-0000-000084830000}"/>
    <cellStyle name="40% - Accent2 2 4 6 2 2 2 2" xfId="26113" xr:uid="{00000000-0005-0000-0000-000085830000}"/>
    <cellStyle name="40% - Accent2 2 4 6 2 2 2 2 2" xfId="63451" xr:uid="{00000000-0005-0000-0000-000086830000}"/>
    <cellStyle name="40% - Accent2 2 4 6 2 2 2 3" xfId="50292" xr:uid="{00000000-0005-0000-0000-000087830000}"/>
    <cellStyle name="40% - Accent2 2 4 6 2 2 3" xfId="21390" xr:uid="{00000000-0005-0000-0000-000088830000}"/>
    <cellStyle name="40% - Accent2 2 4 6 2 2 3 2" xfId="58728" xr:uid="{00000000-0005-0000-0000-000089830000}"/>
    <cellStyle name="40% - Accent2 2 4 6 2 2 4" xfId="34409" xr:uid="{00000000-0005-0000-0000-00008A830000}"/>
    <cellStyle name="40% - Accent2 2 4 6 2 2 5" xfId="45569" xr:uid="{00000000-0005-0000-0000-00008B830000}"/>
    <cellStyle name="40% - Accent2 2 4 6 2 3" xfId="10594" xr:uid="{00000000-0005-0000-0000-00008C830000}"/>
    <cellStyle name="40% - Accent2 2 4 6 2 3 2" xfId="23753" xr:uid="{00000000-0005-0000-0000-00008D830000}"/>
    <cellStyle name="40% - Accent2 2 4 6 2 3 2 2" xfId="61091" xr:uid="{00000000-0005-0000-0000-00008E830000}"/>
    <cellStyle name="40% - Accent2 2 4 6 2 3 3" xfId="37121" xr:uid="{00000000-0005-0000-0000-00008F830000}"/>
    <cellStyle name="40% - Accent2 2 4 6 2 3 4" xfId="47932" xr:uid="{00000000-0005-0000-0000-000090830000}"/>
    <cellStyle name="40% - Accent2 2 4 6 2 4" xfId="5871" xr:uid="{00000000-0005-0000-0000-000091830000}"/>
    <cellStyle name="40% - Accent2 2 4 6 2 4 2" xfId="19030" xr:uid="{00000000-0005-0000-0000-000092830000}"/>
    <cellStyle name="40% - Accent2 2 4 6 2 4 2 2" xfId="56368" xr:uid="{00000000-0005-0000-0000-000093830000}"/>
    <cellStyle name="40% - Accent2 2 4 6 2 4 3" xfId="31697" xr:uid="{00000000-0005-0000-0000-000094830000}"/>
    <cellStyle name="40% - Accent2 2 4 6 2 4 4" xfId="43209" xr:uid="{00000000-0005-0000-0000-000095830000}"/>
    <cellStyle name="40% - Accent2 2 4 6 2 5" xfId="15318" xr:uid="{00000000-0005-0000-0000-000096830000}"/>
    <cellStyle name="40% - Accent2 2 4 6 2 5 2" xfId="52656" xr:uid="{00000000-0005-0000-0000-000097830000}"/>
    <cellStyle name="40% - Accent2 2 4 6 2 6" xfId="28815" xr:uid="{00000000-0005-0000-0000-000098830000}"/>
    <cellStyle name="40% - Accent2 2 4 6 2 7" xfId="39495" xr:uid="{00000000-0005-0000-0000-000099830000}"/>
    <cellStyle name="40% - Accent2 2 4 6 3" xfId="3506" xr:uid="{00000000-0005-0000-0000-00009A830000}"/>
    <cellStyle name="40% - Accent2 2 4 6 3 2" xfId="11774" xr:uid="{00000000-0005-0000-0000-00009B830000}"/>
    <cellStyle name="40% - Accent2 2 4 6 3 2 2" xfId="24933" xr:uid="{00000000-0005-0000-0000-00009C830000}"/>
    <cellStyle name="40% - Accent2 2 4 6 3 2 2 2" xfId="62271" xr:uid="{00000000-0005-0000-0000-00009D830000}"/>
    <cellStyle name="40% - Accent2 2 4 6 3 2 3" xfId="49112" xr:uid="{00000000-0005-0000-0000-00009E830000}"/>
    <cellStyle name="40% - Accent2 2 4 6 3 3" xfId="7051" xr:uid="{00000000-0005-0000-0000-00009F830000}"/>
    <cellStyle name="40% - Accent2 2 4 6 3 3 2" xfId="20210" xr:uid="{00000000-0005-0000-0000-0000A0830000}"/>
    <cellStyle name="40% - Accent2 2 4 6 3 3 2 2" xfId="57548" xr:uid="{00000000-0005-0000-0000-0000A1830000}"/>
    <cellStyle name="40% - Accent2 2 4 6 3 3 3" xfId="44389" xr:uid="{00000000-0005-0000-0000-0000A2830000}"/>
    <cellStyle name="40% - Accent2 2 4 6 3 4" xfId="16667" xr:uid="{00000000-0005-0000-0000-0000A3830000}"/>
    <cellStyle name="40% - Accent2 2 4 6 3 4 2" xfId="54005" xr:uid="{00000000-0005-0000-0000-0000A4830000}"/>
    <cellStyle name="40% - Accent2 2 4 6 3 5" xfId="33060" xr:uid="{00000000-0005-0000-0000-0000A5830000}"/>
    <cellStyle name="40% - Accent2 2 4 6 3 6" xfId="40844" xr:uid="{00000000-0005-0000-0000-0000A6830000}"/>
    <cellStyle name="40% - Accent2 2 4 6 4" xfId="9414" xr:uid="{00000000-0005-0000-0000-0000A7830000}"/>
    <cellStyle name="40% - Accent2 2 4 6 4 2" xfId="22573" xr:uid="{00000000-0005-0000-0000-0000A8830000}"/>
    <cellStyle name="40% - Accent2 2 4 6 4 2 2" xfId="59911" xr:uid="{00000000-0005-0000-0000-0000A9830000}"/>
    <cellStyle name="40% - Accent2 2 4 6 4 3" xfId="35772" xr:uid="{00000000-0005-0000-0000-0000AA830000}"/>
    <cellStyle name="40% - Accent2 2 4 6 4 4" xfId="46752" xr:uid="{00000000-0005-0000-0000-0000AB830000}"/>
    <cellStyle name="40% - Accent2 2 4 6 5" xfId="4691" xr:uid="{00000000-0005-0000-0000-0000AC830000}"/>
    <cellStyle name="40% - Accent2 2 4 6 5 2" xfId="17850" xr:uid="{00000000-0005-0000-0000-0000AD830000}"/>
    <cellStyle name="40% - Accent2 2 4 6 5 2 2" xfId="55188" xr:uid="{00000000-0005-0000-0000-0000AE830000}"/>
    <cellStyle name="40% - Accent2 2 4 6 5 3" xfId="30348" xr:uid="{00000000-0005-0000-0000-0000AF830000}"/>
    <cellStyle name="40% - Accent2 2 4 6 5 4" xfId="42029" xr:uid="{00000000-0005-0000-0000-0000B0830000}"/>
    <cellStyle name="40% - Accent2 2 4 6 6" xfId="14138" xr:uid="{00000000-0005-0000-0000-0000B1830000}"/>
    <cellStyle name="40% - Accent2 2 4 6 6 2" xfId="51476" xr:uid="{00000000-0005-0000-0000-0000B2830000}"/>
    <cellStyle name="40% - Accent2 2 4 6 7" xfId="27466" xr:uid="{00000000-0005-0000-0000-0000B3830000}"/>
    <cellStyle name="40% - Accent2 2 4 6 8" xfId="38315" xr:uid="{00000000-0005-0000-0000-0000B4830000}"/>
    <cellStyle name="40% - Accent2 2 4 7" xfId="1146" xr:uid="{00000000-0005-0000-0000-0000B5830000}"/>
    <cellStyle name="40% - Accent2 2 4 7 2" xfId="2326" xr:uid="{00000000-0005-0000-0000-0000B6830000}"/>
    <cellStyle name="40% - Accent2 2 4 7 2 2" xfId="8400" xr:uid="{00000000-0005-0000-0000-0000B7830000}"/>
    <cellStyle name="40% - Accent2 2 4 7 2 2 2" xfId="13123" xr:uid="{00000000-0005-0000-0000-0000B8830000}"/>
    <cellStyle name="40% - Accent2 2 4 7 2 2 2 2" xfId="26282" xr:uid="{00000000-0005-0000-0000-0000B9830000}"/>
    <cellStyle name="40% - Accent2 2 4 7 2 2 2 2 2" xfId="63620" xr:uid="{00000000-0005-0000-0000-0000BA830000}"/>
    <cellStyle name="40% - Accent2 2 4 7 2 2 2 3" xfId="50461" xr:uid="{00000000-0005-0000-0000-0000BB830000}"/>
    <cellStyle name="40% - Accent2 2 4 7 2 2 3" xfId="21559" xr:uid="{00000000-0005-0000-0000-0000BC830000}"/>
    <cellStyle name="40% - Accent2 2 4 7 2 2 3 2" xfId="58897" xr:uid="{00000000-0005-0000-0000-0000BD830000}"/>
    <cellStyle name="40% - Accent2 2 4 7 2 2 4" xfId="34578" xr:uid="{00000000-0005-0000-0000-0000BE830000}"/>
    <cellStyle name="40% - Accent2 2 4 7 2 2 5" xfId="45738" xr:uid="{00000000-0005-0000-0000-0000BF830000}"/>
    <cellStyle name="40% - Accent2 2 4 7 2 3" xfId="10763" xr:uid="{00000000-0005-0000-0000-0000C0830000}"/>
    <cellStyle name="40% - Accent2 2 4 7 2 3 2" xfId="23922" xr:uid="{00000000-0005-0000-0000-0000C1830000}"/>
    <cellStyle name="40% - Accent2 2 4 7 2 3 2 2" xfId="61260" xr:uid="{00000000-0005-0000-0000-0000C2830000}"/>
    <cellStyle name="40% - Accent2 2 4 7 2 3 3" xfId="37290" xr:uid="{00000000-0005-0000-0000-0000C3830000}"/>
    <cellStyle name="40% - Accent2 2 4 7 2 3 4" xfId="48101" xr:uid="{00000000-0005-0000-0000-0000C4830000}"/>
    <cellStyle name="40% - Accent2 2 4 7 2 4" xfId="6040" xr:uid="{00000000-0005-0000-0000-0000C5830000}"/>
    <cellStyle name="40% - Accent2 2 4 7 2 4 2" xfId="19199" xr:uid="{00000000-0005-0000-0000-0000C6830000}"/>
    <cellStyle name="40% - Accent2 2 4 7 2 4 2 2" xfId="56537" xr:uid="{00000000-0005-0000-0000-0000C7830000}"/>
    <cellStyle name="40% - Accent2 2 4 7 2 4 3" xfId="31866" xr:uid="{00000000-0005-0000-0000-0000C8830000}"/>
    <cellStyle name="40% - Accent2 2 4 7 2 4 4" xfId="43378" xr:uid="{00000000-0005-0000-0000-0000C9830000}"/>
    <cellStyle name="40% - Accent2 2 4 7 2 5" xfId="15487" xr:uid="{00000000-0005-0000-0000-0000CA830000}"/>
    <cellStyle name="40% - Accent2 2 4 7 2 5 2" xfId="52825" xr:uid="{00000000-0005-0000-0000-0000CB830000}"/>
    <cellStyle name="40% - Accent2 2 4 7 2 6" xfId="28984" xr:uid="{00000000-0005-0000-0000-0000CC830000}"/>
    <cellStyle name="40% - Accent2 2 4 7 2 7" xfId="39664" xr:uid="{00000000-0005-0000-0000-0000CD830000}"/>
    <cellStyle name="40% - Accent2 2 4 7 3" xfId="3675" xr:uid="{00000000-0005-0000-0000-0000CE830000}"/>
    <cellStyle name="40% - Accent2 2 4 7 3 2" xfId="11943" xr:uid="{00000000-0005-0000-0000-0000CF830000}"/>
    <cellStyle name="40% - Accent2 2 4 7 3 2 2" xfId="25102" xr:uid="{00000000-0005-0000-0000-0000D0830000}"/>
    <cellStyle name="40% - Accent2 2 4 7 3 2 2 2" xfId="62440" xr:uid="{00000000-0005-0000-0000-0000D1830000}"/>
    <cellStyle name="40% - Accent2 2 4 7 3 2 3" xfId="49281" xr:uid="{00000000-0005-0000-0000-0000D2830000}"/>
    <cellStyle name="40% - Accent2 2 4 7 3 3" xfId="7220" xr:uid="{00000000-0005-0000-0000-0000D3830000}"/>
    <cellStyle name="40% - Accent2 2 4 7 3 3 2" xfId="20379" xr:uid="{00000000-0005-0000-0000-0000D4830000}"/>
    <cellStyle name="40% - Accent2 2 4 7 3 3 2 2" xfId="57717" xr:uid="{00000000-0005-0000-0000-0000D5830000}"/>
    <cellStyle name="40% - Accent2 2 4 7 3 3 3" xfId="44558" xr:uid="{00000000-0005-0000-0000-0000D6830000}"/>
    <cellStyle name="40% - Accent2 2 4 7 3 4" xfId="16836" xr:uid="{00000000-0005-0000-0000-0000D7830000}"/>
    <cellStyle name="40% - Accent2 2 4 7 3 4 2" xfId="54174" xr:uid="{00000000-0005-0000-0000-0000D8830000}"/>
    <cellStyle name="40% - Accent2 2 4 7 3 5" xfId="33229" xr:uid="{00000000-0005-0000-0000-0000D9830000}"/>
    <cellStyle name="40% - Accent2 2 4 7 3 6" xfId="41013" xr:uid="{00000000-0005-0000-0000-0000DA830000}"/>
    <cellStyle name="40% - Accent2 2 4 7 4" xfId="9583" xr:uid="{00000000-0005-0000-0000-0000DB830000}"/>
    <cellStyle name="40% - Accent2 2 4 7 4 2" xfId="22742" xr:uid="{00000000-0005-0000-0000-0000DC830000}"/>
    <cellStyle name="40% - Accent2 2 4 7 4 2 2" xfId="60080" xr:uid="{00000000-0005-0000-0000-0000DD830000}"/>
    <cellStyle name="40% - Accent2 2 4 7 4 3" xfId="35941" xr:uid="{00000000-0005-0000-0000-0000DE830000}"/>
    <cellStyle name="40% - Accent2 2 4 7 4 4" xfId="46921" xr:uid="{00000000-0005-0000-0000-0000DF830000}"/>
    <cellStyle name="40% - Accent2 2 4 7 5" xfId="4860" xr:uid="{00000000-0005-0000-0000-0000E0830000}"/>
    <cellStyle name="40% - Accent2 2 4 7 5 2" xfId="18019" xr:uid="{00000000-0005-0000-0000-0000E1830000}"/>
    <cellStyle name="40% - Accent2 2 4 7 5 2 2" xfId="55357" xr:uid="{00000000-0005-0000-0000-0000E2830000}"/>
    <cellStyle name="40% - Accent2 2 4 7 5 3" xfId="30517" xr:uid="{00000000-0005-0000-0000-0000E3830000}"/>
    <cellStyle name="40% - Accent2 2 4 7 5 4" xfId="42198" xr:uid="{00000000-0005-0000-0000-0000E4830000}"/>
    <cellStyle name="40% - Accent2 2 4 7 6" xfId="14307" xr:uid="{00000000-0005-0000-0000-0000E5830000}"/>
    <cellStyle name="40% - Accent2 2 4 7 6 2" xfId="51645" xr:uid="{00000000-0005-0000-0000-0000E6830000}"/>
    <cellStyle name="40% - Accent2 2 4 7 7" xfId="27635" xr:uid="{00000000-0005-0000-0000-0000E7830000}"/>
    <cellStyle name="40% - Accent2 2 4 7 8" xfId="38484" xr:uid="{00000000-0005-0000-0000-0000E8830000}"/>
    <cellStyle name="40% - Accent2 2 4 8" xfId="1258" xr:uid="{00000000-0005-0000-0000-0000E9830000}"/>
    <cellStyle name="40% - Accent2 2 4 8 2" xfId="2607" xr:uid="{00000000-0005-0000-0000-0000EA830000}"/>
    <cellStyle name="40% - Accent2 2 4 8 2 2" xfId="12055" xr:uid="{00000000-0005-0000-0000-0000EB830000}"/>
    <cellStyle name="40% - Accent2 2 4 8 2 2 2" xfId="25214" xr:uid="{00000000-0005-0000-0000-0000EC830000}"/>
    <cellStyle name="40% - Accent2 2 4 8 2 2 2 2" xfId="62552" xr:uid="{00000000-0005-0000-0000-0000ED830000}"/>
    <cellStyle name="40% - Accent2 2 4 8 2 2 3" xfId="33510" xr:uid="{00000000-0005-0000-0000-0000EE830000}"/>
    <cellStyle name="40% - Accent2 2 4 8 2 2 4" xfId="49393" xr:uid="{00000000-0005-0000-0000-0000EF830000}"/>
    <cellStyle name="40% - Accent2 2 4 8 2 3" xfId="7332" xr:uid="{00000000-0005-0000-0000-0000F0830000}"/>
    <cellStyle name="40% - Accent2 2 4 8 2 3 2" xfId="20491" xr:uid="{00000000-0005-0000-0000-0000F1830000}"/>
    <cellStyle name="40% - Accent2 2 4 8 2 3 2 2" xfId="57829" xr:uid="{00000000-0005-0000-0000-0000F2830000}"/>
    <cellStyle name="40% - Accent2 2 4 8 2 3 3" xfId="36222" xr:uid="{00000000-0005-0000-0000-0000F3830000}"/>
    <cellStyle name="40% - Accent2 2 4 8 2 3 4" xfId="44670" xr:uid="{00000000-0005-0000-0000-0000F4830000}"/>
    <cellStyle name="40% - Accent2 2 4 8 2 4" xfId="15768" xr:uid="{00000000-0005-0000-0000-0000F5830000}"/>
    <cellStyle name="40% - Accent2 2 4 8 2 4 2" xfId="30798" xr:uid="{00000000-0005-0000-0000-0000F6830000}"/>
    <cellStyle name="40% - Accent2 2 4 8 2 4 3" xfId="53106" xr:uid="{00000000-0005-0000-0000-0000F7830000}"/>
    <cellStyle name="40% - Accent2 2 4 8 2 5" xfId="27916" xr:uid="{00000000-0005-0000-0000-0000F8830000}"/>
    <cellStyle name="40% - Accent2 2 4 8 2 6" xfId="39945" xr:uid="{00000000-0005-0000-0000-0000F9830000}"/>
    <cellStyle name="40% - Accent2 2 4 8 3" xfId="9695" xr:uid="{00000000-0005-0000-0000-0000FA830000}"/>
    <cellStyle name="40% - Accent2 2 4 8 3 2" xfId="22854" xr:uid="{00000000-0005-0000-0000-0000FB830000}"/>
    <cellStyle name="40% - Accent2 2 4 8 3 2 2" xfId="60192" xr:uid="{00000000-0005-0000-0000-0000FC830000}"/>
    <cellStyle name="40% - Accent2 2 4 8 3 3" xfId="32161" xr:uid="{00000000-0005-0000-0000-0000FD830000}"/>
    <cellStyle name="40% - Accent2 2 4 8 3 4" xfId="47033" xr:uid="{00000000-0005-0000-0000-0000FE830000}"/>
    <cellStyle name="40% - Accent2 2 4 8 4" xfId="4972" xr:uid="{00000000-0005-0000-0000-0000FF830000}"/>
    <cellStyle name="40% - Accent2 2 4 8 4 2" xfId="18131" xr:uid="{00000000-0005-0000-0000-000000840000}"/>
    <cellStyle name="40% - Accent2 2 4 8 4 2 2" xfId="55469" xr:uid="{00000000-0005-0000-0000-000001840000}"/>
    <cellStyle name="40% - Accent2 2 4 8 4 3" xfId="34873" xr:uid="{00000000-0005-0000-0000-000002840000}"/>
    <cellStyle name="40% - Accent2 2 4 8 4 4" xfId="42310" xr:uid="{00000000-0005-0000-0000-000003840000}"/>
    <cellStyle name="40% - Accent2 2 4 8 5" xfId="14419" xr:uid="{00000000-0005-0000-0000-000004840000}"/>
    <cellStyle name="40% - Accent2 2 4 8 5 2" xfId="29449" xr:uid="{00000000-0005-0000-0000-000005840000}"/>
    <cellStyle name="40% - Accent2 2 4 8 5 3" xfId="51757" xr:uid="{00000000-0005-0000-0000-000006840000}"/>
    <cellStyle name="40% - Accent2 2 4 8 6" xfId="26567" xr:uid="{00000000-0005-0000-0000-000007840000}"/>
    <cellStyle name="40% - Accent2 2 4 8 7" xfId="38596" xr:uid="{00000000-0005-0000-0000-000008840000}"/>
    <cellStyle name="40% - Accent2 2 4 9" xfId="2495" xr:uid="{00000000-0005-0000-0000-000009840000}"/>
    <cellStyle name="40% - Accent2 2 4 9 2" xfId="10875" xr:uid="{00000000-0005-0000-0000-00000A840000}"/>
    <cellStyle name="40% - Accent2 2 4 9 2 2" xfId="24034" xr:uid="{00000000-0005-0000-0000-00000B840000}"/>
    <cellStyle name="40% - Accent2 2 4 9 2 2 2" xfId="61372" xr:uid="{00000000-0005-0000-0000-00000C840000}"/>
    <cellStyle name="40% - Accent2 2 4 9 2 3" xfId="33398" xr:uid="{00000000-0005-0000-0000-00000D840000}"/>
    <cellStyle name="40% - Accent2 2 4 9 2 4" xfId="48213" xr:uid="{00000000-0005-0000-0000-00000E840000}"/>
    <cellStyle name="40% - Accent2 2 4 9 3" xfId="6152" xr:uid="{00000000-0005-0000-0000-00000F840000}"/>
    <cellStyle name="40% - Accent2 2 4 9 3 2" xfId="19311" xr:uid="{00000000-0005-0000-0000-000010840000}"/>
    <cellStyle name="40% - Accent2 2 4 9 3 2 2" xfId="56649" xr:uid="{00000000-0005-0000-0000-000011840000}"/>
    <cellStyle name="40% - Accent2 2 4 9 3 3" xfId="36110" xr:uid="{00000000-0005-0000-0000-000012840000}"/>
    <cellStyle name="40% - Accent2 2 4 9 3 4" xfId="43490" xr:uid="{00000000-0005-0000-0000-000013840000}"/>
    <cellStyle name="40% - Accent2 2 4 9 4" xfId="15656" xr:uid="{00000000-0005-0000-0000-000014840000}"/>
    <cellStyle name="40% - Accent2 2 4 9 4 2" xfId="30686" xr:uid="{00000000-0005-0000-0000-000015840000}"/>
    <cellStyle name="40% - Accent2 2 4 9 4 3" xfId="52994" xr:uid="{00000000-0005-0000-0000-000016840000}"/>
    <cellStyle name="40% - Accent2 2 4 9 5" xfId="27804" xr:uid="{00000000-0005-0000-0000-000017840000}"/>
    <cellStyle name="40% - Accent2 2 4 9 6" xfId="39833" xr:uid="{00000000-0005-0000-0000-000018840000}"/>
    <cellStyle name="40% - Accent2 2 5" xfId="272" xr:uid="{00000000-0005-0000-0000-000019840000}"/>
    <cellStyle name="40% - Accent2 2 5 2" xfId="693" xr:uid="{00000000-0005-0000-0000-00001A840000}"/>
    <cellStyle name="40% - Accent2 2 5 2 2" xfId="1875" xr:uid="{00000000-0005-0000-0000-00001B840000}"/>
    <cellStyle name="40% - Accent2 2 5 2 2 2" xfId="7949" xr:uid="{00000000-0005-0000-0000-00001C840000}"/>
    <cellStyle name="40% - Accent2 2 5 2 2 2 2" xfId="12672" xr:uid="{00000000-0005-0000-0000-00001D840000}"/>
    <cellStyle name="40% - Accent2 2 5 2 2 2 2 2" xfId="25831" xr:uid="{00000000-0005-0000-0000-00001E840000}"/>
    <cellStyle name="40% - Accent2 2 5 2 2 2 2 2 2" xfId="63169" xr:uid="{00000000-0005-0000-0000-00001F840000}"/>
    <cellStyle name="40% - Accent2 2 5 2 2 2 2 3" xfId="50010" xr:uid="{00000000-0005-0000-0000-000020840000}"/>
    <cellStyle name="40% - Accent2 2 5 2 2 2 3" xfId="21108" xr:uid="{00000000-0005-0000-0000-000021840000}"/>
    <cellStyle name="40% - Accent2 2 5 2 2 2 3 2" xfId="58446" xr:uid="{00000000-0005-0000-0000-000022840000}"/>
    <cellStyle name="40% - Accent2 2 5 2 2 2 4" xfId="34127" xr:uid="{00000000-0005-0000-0000-000023840000}"/>
    <cellStyle name="40% - Accent2 2 5 2 2 2 5" xfId="45287" xr:uid="{00000000-0005-0000-0000-000024840000}"/>
    <cellStyle name="40% - Accent2 2 5 2 2 3" xfId="10312" xr:uid="{00000000-0005-0000-0000-000025840000}"/>
    <cellStyle name="40% - Accent2 2 5 2 2 3 2" xfId="23471" xr:uid="{00000000-0005-0000-0000-000026840000}"/>
    <cellStyle name="40% - Accent2 2 5 2 2 3 2 2" xfId="60809" xr:uid="{00000000-0005-0000-0000-000027840000}"/>
    <cellStyle name="40% - Accent2 2 5 2 2 3 3" xfId="36839" xr:uid="{00000000-0005-0000-0000-000028840000}"/>
    <cellStyle name="40% - Accent2 2 5 2 2 3 4" xfId="47650" xr:uid="{00000000-0005-0000-0000-000029840000}"/>
    <cellStyle name="40% - Accent2 2 5 2 2 4" xfId="5589" xr:uid="{00000000-0005-0000-0000-00002A840000}"/>
    <cellStyle name="40% - Accent2 2 5 2 2 4 2" xfId="18748" xr:uid="{00000000-0005-0000-0000-00002B840000}"/>
    <cellStyle name="40% - Accent2 2 5 2 2 4 2 2" xfId="56086" xr:uid="{00000000-0005-0000-0000-00002C840000}"/>
    <cellStyle name="40% - Accent2 2 5 2 2 4 3" xfId="31415" xr:uid="{00000000-0005-0000-0000-00002D840000}"/>
    <cellStyle name="40% - Accent2 2 5 2 2 4 4" xfId="42927" xr:uid="{00000000-0005-0000-0000-00002E840000}"/>
    <cellStyle name="40% - Accent2 2 5 2 2 5" xfId="15036" xr:uid="{00000000-0005-0000-0000-00002F840000}"/>
    <cellStyle name="40% - Accent2 2 5 2 2 5 2" xfId="52374" xr:uid="{00000000-0005-0000-0000-000030840000}"/>
    <cellStyle name="40% - Accent2 2 5 2 2 6" xfId="28533" xr:uid="{00000000-0005-0000-0000-000031840000}"/>
    <cellStyle name="40% - Accent2 2 5 2 2 7" xfId="39213" xr:uid="{00000000-0005-0000-0000-000032840000}"/>
    <cellStyle name="40% - Accent2 2 5 2 3" xfId="3224" xr:uid="{00000000-0005-0000-0000-000033840000}"/>
    <cellStyle name="40% - Accent2 2 5 2 3 2" xfId="11492" xr:uid="{00000000-0005-0000-0000-000034840000}"/>
    <cellStyle name="40% - Accent2 2 5 2 3 2 2" xfId="24651" xr:uid="{00000000-0005-0000-0000-000035840000}"/>
    <cellStyle name="40% - Accent2 2 5 2 3 2 2 2" xfId="61989" xr:uid="{00000000-0005-0000-0000-000036840000}"/>
    <cellStyle name="40% - Accent2 2 5 2 3 2 3" xfId="48830" xr:uid="{00000000-0005-0000-0000-000037840000}"/>
    <cellStyle name="40% - Accent2 2 5 2 3 3" xfId="6769" xr:uid="{00000000-0005-0000-0000-000038840000}"/>
    <cellStyle name="40% - Accent2 2 5 2 3 3 2" xfId="19928" xr:uid="{00000000-0005-0000-0000-000039840000}"/>
    <cellStyle name="40% - Accent2 2 5 2 3 3 2 2" xfId="57266" xr:uid="{00000000-0005-0000-0000-00003A840000}"/>
    <cellStyle name="40% - Accent2 2 5 2 3 3 3" xfId="44107" xr:uid="{00000000-0005-0000-0000-00003B840000}"/>
    <cellStyle name="40% - Accent2 2 5 2 3 4" xfId="16385" xr:uid="{00000000-0005-0000-0000-00003C840000}"/>
    <cellStyle name="40% - Accent2 2 5 2 3 4 2" xfId="53723" xr:uid="{00000000-0005-0000-0000-00003D840000}"/>
    <cellStyle name="40% - Accent2 2 5 2 3 5" xfId="32778" xr:uid="{00000000-0005-0000-0000-00003E840000}"/>
    <cellStyle name="40% - Accent2 2 5 2 3 6" xfId="40562" xr:uid="{00000000-0005-0000-0000-00003F840000}"/>
    <cellStyle name="40% - Accent2 2 5 2 4" xfId="9132" xr:uid="{00000000-0005-0000-0000-000040840000}"/>
    <cellStyle name="40% - Accent2 2 5 2 4 2" xfId="22291" xr:uid="{00000000-0005-0000-0000-000041840000}"/>
    <cellStyle name="40% - Accent2 2 5 2 4 2 2" xfId="59629" xr:uid="{00000000-0005-0000-0000-000042840000}"/>
    <cellStyle name="40% - Accent2 2 5 2 4 3" xfId="35490" xr:uid="{00000000-0005-0000-0000-000043840000}"/>
    <cellStyle name="40% - Accent2 2 5 2 4 4" xfId="46470" xr:uid="{00000000-0005-0000-0000-000044840000}"/>
    <cellStyle name="40% - Accent2 2 5 2 5" xfId="4409" xr:uid="{00000000-0005-0000-0000-000045840000}"/>
    <cellStyle name="40% - Accent2 2 5 2 5 2" xfId="17568" xr:uid="{00000000-0005-0000-0000-000046840000}"/>
    <cellStyle name="40% - Accent2 2 5 2 5 2 2" xfId="54906" xr:uid="{00000000-0005-0000-0000-000047840000}"/>
    <cellStyle name="40% - Accent2 2 5 2 5 3" xfId="30066" xr:uid="{00000000-0005-0000-0000-000048840000}"/>
    <cellStyle name="40% - Accent2 2 5 2 5 4" xfId="41747" xr:uid="{00000000-0005-0000-0000-000049840000}"/>
    <cellStyle name="40% - Accent2 2 5 2 6" xfId="13856" xr:uid="{00000000-0005-0000-0000-00004A840000}"/>
    <cellStyle name="40% - Accent2 2 5 2 6 2" xfId="51194" xr:uid="{00000000-0005-0000-0000-00004B840000}"/>
    <cellStyle name="40% - Accent2 2 5 2 7" xfId="27184" xr:uid="{00000000-0005-0000-0000-00004C840000}"/>
    <cellStyle name="40% - Accent2 2 5 2 8" xfId="38033" xr:uid="{00000000-0005-0000-0000-00004D840000}"/>
    <cellStyle name="40% - Accent2 2 5 3" xfId="1454" xr:uid="{00000000-0005-0000-0000-00004E840000}"/>
    <cellStyle name="40% - Accent2 2 5 3 2" xfId="7528" xr:uid="{00000000-0005-0000-0000-00004F840000}"/>
    <cellStyle name="40% - Accent2 2 5 3 2 2" xfId="12251" xr:uid="{00000000-0005-0000-0000-000050840000}"/>
    <cellStyle name="40% - Accent2 2 5 3 2 2 2" xfId="25410" xr:uid="{00000000-0005-0000-0000-000051840000}"/>
    <cellStyle name="40% - Accent2 2 5 3 2 2 2 2" xfId="62748" xr:uid="{00000000-0005-0000-0000-000052840000}"/>
    <cellStyle name="40% - Accent2 2 5 3 2 2 3" xfId="49589" xr:uid="{00000000-0005-0000-0000-000053840000}"/>
    <cellStyle name="40% - Accent2 2 5 3 2 3" xfId="20687" xr:uid="{00000000-0005-0000-0000-000054840000}"/>
    <cellStyle name="40% - Accent2 2 5 3 2 3 2" xfId="58025" xr:uid="{00000000-0005-0000-0000-000055840000}"/>
    <cellStyle name="40% - Accent2 2 5 3 2 4" xfId="33706" xr:uid="{00000000-0005-0000-0000-000056840000}"/>
    <cellStyle name="40% - Accent2 2 5 3 2 5" xfId="44866" xr:uid="{00000000-0005-0000-0000-000057840000}"/>
    <cellStyle name="40% - Accent2 2 5 3 3" xfId="9891" xr:uid="{00000000-0005-0000-0000-000058840000}"/>
    <cellStyle name="40% - Accent2 2 5 3 3 2" xfId="23050" xr:uid="{00000000-0005-0000-0000-000059840000}"/>
    <cellStyle name="40% - Accent2 2 5 3 3 2 2" xfId="60388" xr:uid="{00000000-0005-0000-0000-00005A840000}"/>
    <cellStyle name="40% - Accent2 2 5 3 3 3" xfId="36418" xr:uid="{00000000-0005-0000-0000-00005B840000}"/>
    <cellStyle name="40% - Accent2 2 5 3 3 4" xfId="47229" xr:uid="{00000000-0005-0000-0000-00005C840000}"/>
    <cellStyle name="40% - Accent2 2 5 3 4" xfId="5168" xr:uid="{00000000-0005-0000-0000-00005D840000}"/>
    <cellStyle name="40% - Accent2 2 5 3 4 2" xfId="18327" xr:uid="{00000000-0005-0000-0000-00005E840000}"/>
    <cellStyle name="40% - Accent2 2 5 3 4 2 2" xfId="55665" xr:uid="{00000000-0005-0000-0000-00005F840000}"/>
    <cellStyle name="40% - Accent2 2 5 3 4 3" xfId="30994" xr:uid="{00000000-0005-0000-0000-000060840000}"/>
    <cellStyle name="40% - Accent2 2 5 3 4 4" xfId="42506" xr:uid="{00000000-0005-0000-0000-000061840000}"/>
    <cellStyle name="40% - Accent2 2 5 3 5" xfId="14615" xr:uid="{00000000-0005-0000-0000-000062840000}"/>
    <cellStyle name="40% - Accent2 2 5 3 5 2" xfId="51953" xr:uid="{00000000-0005-0000-0000-000063840000}"/>
    <cellStyle name="40% - Accent2 2 5 3 6" xfId="28112" xr:uid="{00000000-0005-0000-0000-000064840000}"/>
    <cellStyle name="40% - Accent2 2 5 3 7" xfId="38792" xr:uid="{00000000-0005-0000-0000-000065840000}"/>
    <cellStyle name="40% - Accent2 2 5 4" xfId="2803" xr:uid="{00000000-0005-0000-0000-000066840000}"/>
    <cellStyle name="40% - Accent2 2 5 4 2" xfId="11071" xr:uid="{00000000-0005-0000-0000-000067840000}"/>
    <cellStyle name="40% - Accent2 2 5 4 2 2" xfId="24230" xr:uid="{00000000-0005-0000-0000-000068840000}"/>
    <cellStyle name="40% - Accent2 2 5 4 2 2 2" xfId="61568" xr:uid="{00000000-0005-0000-0000-000069840000}"/>
    <cellStyle name="40% - Accent2 2 5 4 2 3" xfId="48409" xr:uid="{00000000-0005-0000-0000-00006A840000}"/>
    <cellStyle name="40% - Accent2 2 5 4 3" xfId="6348" xr:uid="{00000000-0005-0000-0000-00006B840000}"/>
    <cellStyle name="40% - Accent2 2 5 4 3 2" xfId="19507" xr:uid="{00000000-0005-0000-0000-00006C840000}"/>
    <cellStyle name="40% - Accent2 2 5 4 3 2 2" xfId="56845" xr:uid="{00000000-0005-0000-0000-00006D840000}"/>
    <cellStyle name="40% - Accent2 2 5 4 3 3" xfId="43686" xr:uid="{00000000-0005-0000-0000-00006E840000}"/>
    <cellStyle name="40% - Accent2 2 5 4 4" xfId="15964" xr:uid="{00000000-0005-0000-0000-00006F840000}"/>
    <cellStyle name="40% - Accent2 2 5 4 4 2" xfId="53302" xr:uid="{00000000-0005-0000-0000-000070840000}"/>
    <cellStyle name="40% - Accent2 2 5 4 5" xfId="32357" xr:uid="{00000000-0005-0000-0000-000071840000}"/>
    <cellStyle name="40% - Accent2 2 5 4 6" xfId="40141" xr:uid="{00000000-0005-0000-0000-000072840000}"/>
    <cellStyle name="40% - Accent2 2 5 5" xfId="8711" xr:uid="{00000000-0005-0000-0000-000073840000}"/>
    <cellStyle name="40% - Accent2 2 5 5 2" xfId="21870" xr:uid="{00000000-0005-0000-0000-000074840000}"/>
    <cellStyle name="40% - Accent2 2 5 5 2 2" xfId="59208" xr:uid="{00000000-0005-0000-0000-000075840000}"/>
    <cellStyle name="40% - Accent2 2 5 5 3" xfId="35069" xr:uid="{00000000-0005-0000-0000-000076840000}"/>
    <cellStyle name="40% - Accent2 2 5 5 4" xfId="46049" xr:uid="{00000000-0005-0000-0000-000077840000}"/>
    <cellStyle name="40% - Accent2 2 5 6" xfId="3988" xr:uid="{00000000-0005-0000-0000-000078840000}"/>
    <cellStyle name="40% - Accent2 2 5 6 2" xfId="17147" xr:uid="{00000000-0005-0000-0000-000079840000}"/>
    <cellStyle name="40% - Accent2 2 5 6 2 2" xfId="54485" xr:uid="{00000000-0005-0000-0000-00007A840000}"/>
    <cellStyle name="40% - Accent2 2 5 6 3" xfId="29645" xr:uid="{00000000-0005-0000-0000-00007B840000}"/>
    <cellStyle name="40% - Accent2 2 5 6 4" xfId="41326" xr:uid="{00000000-0005-0000-0000-00007C840000}"/>
    <cellStyle name="40% - Accent2 2 5 7" xfId="13435" xr:uid="{00000000-0005-0000-0000-00007D840000}"/>
    <cellStyle name="40% - Accent2 2 5 7 2" xfId="50773" xr:uid="{00000000-0005-0000-0000-00007E840000}"/>
    <cellStyle name="40% - Accent2 2 5 8" xfId="26763" xr:uid="{00000000-0005-0000-0000-00007F840000}"/>
    <cellStyle name="40% - Accent2 2 5 9" xfId="37612" xr:uid="{00000000-0005-0000-0000-000080840000}"/>
    <cellStyle name="40% - Accent2 2 6" xfId="160" xr:uid="{00000000-0005-0000-0000-000081840000}"/>
    <cellStyle name="40% - Accent2 2 6 2" xfId="581" xr:uid="{00000000-0005-0000-0000-000082840000}"/>
    <cellStyle name="40% - Accent2 2 6 2 2" xfId="1763" xr:uid="{00000000-0005-0000-0000-000083840000}"/>
    <cellStyle name="40% - Accent2 2 6 2 2 2" xfId="7837" xr:uid="{00000000-0005-0000-0000-000084840000}"/>
    <cellStyle name="40% - Accent2 2 6 2 2 2 2" xfId="12560" xr:uid="{00000000-0005-0000-0000-000085840000}"/>
    <cellStyle name="40% - Accent2 2 6 2 2 2 2 2" xfId="25719" xr:uid="{00000000-0005-0000-0000-000086840000}"/>
    <cellStyle name="40% - Accent2 2 6 2 2 2 2 2 2" xfId="63057" xr:uid="{00000000-0005-0000-0000-000087840000}"/>
    <cellStyle name="40% - Accent2 2 6 2 2 2 2 3" xfId="49898" xr:uid="{00000000-0005-0000-0000-000088840000}"/>
    <cellStyle name="40% - Accent2 2 6 2 2 2 3" xfId="20996" xr:uid="{00000000-0005-0000-0000-000089840000}"/>
    <cellStyle name="40% - Accent2 2 6 2 2 2 3 2" xfId="58334" xr:uid="{00000000-0005-0000-0000-00008A840000}"/>
    <cellStyle name="40% - Accent2 2 6 2 2 2 4" xfId="34015" xr:uid="{00000000-0005-0000-0000-00008B840000}"/>
    <cellStyle name="40% - Accent2 2 6 2 2 2 5" xfId="45175" xr:uid="{00000000-0005-0000-0000-00008C840000}"/>
    <cellStyle name="40% - Accent2 2 6 2 2 3" xfId="10200" xr:uid="{00000000-0005-0000-0000-00008D840000}"/>
    <cellStyle name="40% - Accent2 2 6 2 2 3 2" xfId="23359" xr:uid="{00000000-0005-0000-0000-00008E840000}"/>
    <cellStyle name="40% - Accent2 2 6 2 2 3 2 2" xfId="60697" xr:uid="{00000000-0005-0000-0000-00008F840000}"/>
    <cellStyle name="40% - Accent2 2 6 2 2 3 3" xfId="36727" xr:uid="{00000000-0005-0000-0000-000090840000}"/>
    <cellStyle name="40% - Accent2 2 6 2 2 3 4" xfId="47538" xr:uid="{00000000-0005-0000-0000-000091840000}"/>
    <cellStyle name="40% - Accent2 2 6 2 2 4" xfId="5477" xr:uid="{00000000-0005-0000-0000-000092840000}"/>
    <cellStyle name="40% - Accent2 2 6 2 2 4 2" xfId="18636" xr:uid="{00000000-0005-0000-0000-000093840000}"/>
    <cellStyle name="40% - Accent2 2 6 2 2 4 2 2" xfId="55974" xr:uid="{00000000-0005-0000-0000-000094840000}"/>
    <cellStyle name="40% - Accent2 2 6 2 2 4 3" xfId="31303" xr:uid="{00000000-0005-0000-0000-000095840000}"/>
    <cellStyle name="40% - Accent2 2 6 2 2 4 4" xfId="42815" xr:uid="{00000000-0005-0000-0000-000096840000}"/>
    <cellStyle name="40% - Accent2 2 6 2 2 5" xfId="14924" xr:uid="{00000000-0005-0000-0000-000097840000}"/>
    <cellStyle name="40% - Accent2 2 6 2 2 5 2" xfId="52262" xr:uid="{00000000-0005-0000-0000-000098840000}"/>
    <cellStyle name="40% - Accent2 2 6 2 2 6" xfId="28421" xr:uid="{00000000-0005-0000-0000-000099840000}"/>
    <cellStyle name="40% - Accent2 2 6 2 2 7" xfId="39101" xr:uid="{00000000-0005-0000-0000-00009A840000}"/>
    <cellStyle name="40% - Accent2 2 6 2 3" xfId="3112" xr:uid="{00000000-0005-0000-0000-00009B840000}"/>
    <cellStyle name="40% - Accent2 2 6 2 3 2" xfId="11380" xr:uid="{00000000-0005-0000-0000-00009C840000}"/>
    <cellStyle name="40% - Accent2 2 6 2 3 2 2" xfId="24539" xr:uid="{00000000-0005-0000-0000-00009D840000}"/>
    <cellStyle name="40% - Accent2 2 6 2 3 2 2 2" xfId="61877" xr:uid="{00000000-0005-0000-0000-00009E840000}"/>
    <cellStyle name="40% - Accent2 2 6 2 3 2 3" xfId="48718" xr:uid="{00000000-0005-0000-0000-00009F840000}"/>
    <cellStyle name="40% - Accent2 2 6 2 3 3" xfId="6657" xr:uid="{00000000-0005-0000-0000-0000A0840000}"/>
    <cellStyle name="40% - Accent2 2 6 2 3 3 2" xfId="19816" xr:uid="{00000000-0005-0000-0000-0000A1840000}"/>
    <cellStyle name="40% - Accent2 2 6 2 3 3 2 2" xfId="57154" xr:uid="{00000000-0005-0000-0000-0000A2840000}"/>
    <cellStyle name="40% - Accent2 2 6 2 3 3 3" xfId="43995" xr:uid="{00000000-0005-0000-0000-0000A3840000}"/>
    <cellStyle name="40% - Accent2 2 6 2 3 4" xfId="16273" xr:uid="{00000000-0005-0000-0000-0000A4840000}"/>
    <cellStyle name="40% - Accent2 2 6 2 3 4 2" xfId="53611" xr:uid="{00000000-0005-0000-0000-0000A5840000}"/>
    <cellStyle name="40% - Accent2 2 6 2 3 5" xfId="32666" xr:uid="{00000000-0005-0000-0000-0000A6840000}"/>
    <cellStyle name="40% - Accent2 2 6 2 3 6" xfId="40450" xr:uid="{00000000-0005-0000-0000-0000A7840000}"/>
    <cellStyle name="40% - Accent2 2 6 2 4" xfId="9020" xr:uid="{00000000-0005-0000-0000-0000A8840000}"/>
    <cellStyle name="40% - Accent2 2 6 2 4 2" xfId="22179" xr:uid="{00000000-0005-0000-0000-0000A9840000}"/>
    <cellStyle name="40% - Accent2 2 6 2 4 2 2" xfId="59517" xr:uid="{00000000-0005-0000-0000-0000AA840000}"/>
    <cellStyle name="40% - Accent2 2 6 2 4 3" xfId="35378" xr:uid="{00000000-0005-0000-0000-0000AB840000}"/>
    <cellStyle name="40% - Accent2 2 6 2 4 4" xfId="46358" xr:uid="{00000000-0005-0000-0000-0000AC840000}"/>
    <cellStyle name="40% - Accent2 2 6 2 5" xfId="4297" xr:uid="{00000000-0005-0000-0000-0000AD840000}"/>
    <cellStyle name="40% - Accent2 2 6 2 5 2" xfId="17456" xr:uid="{00000000-0005-0000-0000-0000AE840000}"/>
    <cellStyle name="40% - Accent2 2 6 2 5 2 2" xfId="54794" xr:uid="{00000000-0005-0000-0000-0000AF840000}"/>
    <cellStyle name="40% - Accent2 2 6 2 5 3" xfId="29954" xr:uid="{00000000-0005-0000-0000-0000B0840000}"/>
    <cellStyle name="40% - Accent2 2 6 2 5 4" xfId="41635" xr:uid="{00000000-0005-0000-0000-0000B1840000}"/>
    <cellStyle name="40% - Accent2 2 6 2 6" xfId="13744" xr:uid="{00000000-0005-0000-0000-0000B2840000}"/>
    <cellStyle name="40% - Accent2 2 6 2 6 2" xfId="51082" xr:uid="{00000000-0005-0000-0000-0000B3840000}"/>
    <cellStyle name="40% - Accent2 2 6 2 7" xfId="27072" xr:uid="{00000000-0005-0000-0000-0000B4840000}"/>
    <cellStyle name="40% - Accent2 2 6 2 8" xfId="37921" xr:uid="{00000000-0005-0000-0000-0000B5840000}"/>
    <cellStyle name="40% - Accent2 2 6 3" xfId="1342" xr:uid="{00000000-0005-0000-0000-0000B6840000}"/>
    <cellStyle name="40% - Accent2 2 6 3 2" xfId="7416" xr:uid="{00000000-0005-0000-0000-0000B7840000}"/>
    <cellStyle name="40% - Accent2 2 6 3 2 2" xfId="12139" xr:uid="{00000000-0005-0000-0000-0000B8840000}"/>
    <cellStyle name="40% - Accent2 2 6 3 2 2 2" xfId="25298" xr:uid="{00000000-0005-0000-0000-0000B9840000}"/>
    <cellStyle name="40% - Accent2 2 6 3 2 2 2 2" xfId="62636" xr:uid="{00000000-0005-0000-0000-0000BA840000}"/>
    <cellStyle name="40% - Accent2 2 6 3 2 2 3" xfId="49477" xr:uid="{00000000-0005-0000-0000-0000BB840000}"/>
    <cellStyle name="40% - Accent2 2 6 3 2 3" xfId="20575" xr:uid="{00000000-0005-0000-0000-0000BC840000}"/>
    <cellStyle name="40% - Accent2 2 6 3 2 3 2" xfId="57913" xr:uid="{00000000-0005-0000-0000-0000BD840000}"/>
    <cellStyle name="40% - Accent2 2 6 3 2 4" xfId="33594" xr:uid="{00000000-0005-0000-0000-0000BE840000}"/>
    <cellStyle name="40% - Accent2 2 6 3 2 5" xfId="44754" xr:uid="{00000000-0005-0000-0000-0000BF840000}"/>
    <cellStyle name="40% - Accent2 2 6 3 3" xfId="9779" xr:uid="{00000000-0005-0000-0000-0000C0840000}"/>
    <cellStyle name="40% - Accent2 2 6 3 3 2" xfId="22938" xr:uid="{00000000-0005-0000-0000-0000C1840000}"/>
    <cellStyle name="40% - Accent2 2 6 3 3 2 2" xfId="60276" xr:uid="{00000000-0005-0000-0000-0000C2840000}"/>
    <cellStyle name="40% - Accent2 2 6 3 3 3" xfId="36306" xr:uid="{00000000-0005-0000-0000-0000C3840000}"/>
    <cellStyle name="40% - Accent2 2 6 3 3 4" xfId="47117" xr:uid="{00000000-0005-0000-0000-0000C4840000}"/>
    <cellStyle name="40% - Accent2 2 6 3 4" xfId="5056" xr:uid="{00000000-0005-0000-0000-0000C5840000}"/>
    <cellStyle name="40% - Accent2 2 6 3 4 2" xfId="18215" xr:uid="{00000000-0005-0000-0000-0000C6840000}"/>
    <cellStyle name="40% - Accent2 2 6 3 4 2 2" xfId="55553" xr:uid="{00000000-0005-0000-0000-0000C7840000}"/>
    <cellStyle name="40% - Accent2 2 6 3 4 3" xfId="30882" xr:uid="{00000000-0005-0000-0000-0000C8840000}"/>
    <cellStyle name="40% - Accent2 2 6 3 4 4" xfId="42394" xr:uid="{00000000-0005-0000-0000-0000C9840000}"/>
    <cellStyle name="40% - Accent2 2 6 3 5" xfId="14503" xr:uid="{00000000-0005-0000-0000-0000CA840000}"/>
    <cellStyle name="40% - Accent2 2 6 3 5 2" xfId="51841" xr:uid="{00000000-0005-0000-0000-0000CB840000}"/>
    <cellStyle name="40% - Accent2 2 6 3 6" xfId="28000" xr:uid="{00000000-0005-0000-0000-0000CC840000}"/>
    <cellStyle name="40% - Accent2 2 6 3 7" xfId="38680" xr:uid="{00000000-0005-0000-0000-0000CD840000}"/>
    <cellStyle name="40% - Accent2 2 6 4" xfId="2691" xr:uid="{00000000-0005-0000-0000-0000CE840000}"/>
    <cellStyle name="40% - Accent2 2 6 4 2" xfId="10959" xr:uid="{00000000-0005-0000-0000-0000CF840000}"/>
    <cellStyle name="40% - Accent2 2 6 4 2 2" xfId="24118" xr:uid="{00000000-0005-0000-0000-0000D0840000}"/>
    <cellStyle name="40% - Accent2 2 6 4 2 2 2" xfId="61456" xr:uid="{00000000-0005-0000-0000-0000D1840000}"/>
    <cellStyle name="40% - Accent2 2 6 4 2 3" xfId="48297" xr:uid="{00000000-0005-0000-0000-0000D2840000}"/>
    <cellStyle name="40% - Accent2 2 6 4 3" xfId="6236" xr:uid="{00000000-0005-0000-0000-0000D3840000}"/>
    <cellStyle name="40% - Accent2 2 6 4 3 2" xfId="19395" xr:uid="{00000000-0005-0000-0000-0000D4840000}"/>
    <cellStyle name="40% - Accent2 2 6 4 3 2 2" xfId="56733" xr:uid="{00000000-0005-0000-0000-0000D5840000}"/>
    <cellStyle name="40% - Accent2 2 6 4 3 3" xfId="43574" xr:uid="{00000000-0005-0000-0000-0000D6840000}"/>
    <cellStyle name="40% - Accent2 2 6 4 4" xfId="15852" xr:uid="{00000000-0005-0000-0000-0000D7840000}"/>
    <cellStyle name="40% - Accent2 2 6 4 4 2" xfId="53190" xr:uid="{00000000-0005-0000-0000-0000D8840000}"/>
    <cellStyle name="40% - Accent2 2 6 4 5" xfId="32245" xr:uid="{00000000-0005-0000-0000-0000D9840000}"/>
    <cellStyle name="40% - Accent2 2 6 4 6" xfId="40029" xr:uid="{00000000-0005-0000-0000-0000DA840000}"/>
    <cellStyle name="40% - Accent2 2 6 5" xfId="8599" xr:uid="{00000000-0005-0000-0000-0000DB840000}"/>
    <cellStyle name="40% - Accent2 2 6 5 2" xfId="21758" xr:uid="{00000000-0005-0000-0000-0000DC840000}"/>
    <cellStyle name="40% - Accent2 2 6 5 2 2" xfId="59096" xr:uid="{00000000-0005-0000-0000-0000DD840000}"/>
    <cellStyle name="40% - Accent2 2 6 5 3" xfId="34957" xr:uid="{00000000-0005-0000-0000-0000DE840000}"/>
    <cellStyle name="40% - Accent2 2 6 5 4" xfId="45937" xr:uid="{00000000-0005-0000-0000-0000DF840000}"/>
    <cellStyle name="40% - Accent2 2 6 6" xfId="3876" xr:uid="{00000000-0005-0000-0000-0000E0840000}"/>
    <cellStyle name="40% - Accent2 2 6 6 2" xfId="17035" xr:uid="{00000000-0005-0000-0000-0000E1840000}"/>
    <cellStyle name="40% - Accent2 2 6 6 2 2" xfId="54373" xr:uid="{00000000-0005-0000-0000-0000E2840000}"/>
    <cellStyle name="40% - Accent2 2 6 6 3" xfId="29533" xr:uid="{00000000-0005-0000-0000-0000E3840000}"/>
    <cellStyle name="40% - Accent2 2 6 6 4" xfId="41214" xr:uid="{00000000-0005-0000-0000-0000E4840000}"/>
    <cellStyle name="40% - Accent2 2 6 7" xfId="13323" xr:uid="{00000000-0005-0000-0000-0000E5840000}"/>
    <cellStyle name="40% - Accent2 2 6 7 2" xfId="50661" xr:uid="{00000000-0005-0000-0000-0000E6840000}"/>
    <cellStyle name="40% - Accent2 2 6 8" xfId="26651" xr:uid="{00000000-0005-0000-0000-0000E7840000}"/>
    <cellStyle name="40% - Accent2 2 6 9" xfId="37500" xr:uid="{00000000-0005-0000-0000-0000E8840000}"/>
    <cellStyle name="40% - Accent2 2 7" xfId="469" xr:uid="{00000000-0005-0000-0000-0000E9840000}"/>
    <cellStyle name="40% - Accent2 2 7 2" xfId="1651" xr:uid="{00000000-0005-0000-0000-0000EA840000}"/>
    <cellStyle name="40% - Accent2 2 7 2 2" xfId="7725" xr:uid="{00000000-0005-0000-0000-0000EB840000}"/>
    <cellStyle name="40% - Accent2 2 7 2 2 2" xfId="12448" xr:uid="{00000000-0005-0000-0000-0000EC840000}"/>
    <cellStyle name="40% - Accent2 2 7 2 2 2 2" xfId="25607" xr:uid="{00000000-0005-0000-0000-0000ED840000}"/>
    <cellStyle name="40% - Accent2 2 7 2 2 2 2 2" xfId="62945" xr:uid="{00000000-0005-0000-0000-0000EE840000}"/>
    <cellStyle name="40% - Accent2 2 7 2 2 2 3" xfId="49786" xr:uid="{00000000-0005-0000-0000-0000EF840000}"/>
    <cellStyle name="40% - Accent2 2 7 2 2 3" xfId="20884" xr:uid="{00000000-0005-0000-0000-0000F0840000}"/>
    <cellStyle name="40% - Accent2 2 7 2 2 3 2" xfId="58222" xr:uid="{00000000-0005-0000-0000-0000F1840000}"/>
    <cellStyle name="40% - Accent2 2 7 2 2 4" xfId="33903" xr:uid="{00000000-0005-0000-0000-0000F2840000}"/>
    <cellStyle name="40% - Accent2 2 7 2 2 5" xfId="45063" xr:uid="{00000000-0005-0000-0000-0000F3840000}"/>
    <cellStyle name="40% - Accent2 2 7 2 3" xfId="10088" xr:uid="{00000000-0005-0000-0000-0000F4840000}"/>
    <cellStyle name="40% - Accent2 2 7 2 3 2" xfId="23247" xr:uid="{00000000-0005-0000-0000-0000F5840000}"/>
    <cellStyle name="40% - Accent2 2 7 2 3 2 2" xfId="60585" xr:uid="{00000000-0005-0000-0000-0000F6840000}"/>
    <cellStyle name="40% - Accent2 2 7 2 3 3" xfId="36615" xr:uid="{00000000-0005-0000-0000-0000F7840000}"/>
    <cellStyle name="40% - Accent2 2 7 2 3 4" xfId="47426" xr:uid="{00000000-0005-0000-0000-0000F8840000}"/>
    <cellStyle name="40% - Accent2 2 7 2 4" xfId="5365" xr:uid="{00000000-0005-0000-0000-0000F9840000}"/>
    <cellStyle name="40% - Accent2 2 7 2 4 2" xfId="18524" xr:uid="{00000000-0005-0000-0000-0000FA840000}"/>
    <cellStyle name="40% - Accent2 2 7 2 4 2 2" xfId="55862" xr:uid="{00000000-0005-0000-0000-0000FB840000}"/>
    <cellStyle name="40% - Accent2 2 7 2 4 3" xfId="31191" xr:uid="{00000000-0005-0000-0000-0000FC840000}"/>
    <cellStyle name="40% - Accent2 2 7 2 4 4" xfId="42703" xr:uid="{00000000-0005-0000-0000-0000FD840000}"/>
    <cellStyle name="40% - Accent2 2 7 2 5" xfId="14812" xr:uid="{00000000-0005-0000-0000-0000FE840000}"/>
    <cellStyle name="40% - Accent2 2 7 2 5 2" xfId="52150" xr:uid="{00000000-0005-0000-0000-0000FF840000}"/>
    <cellStyle name="40% - Accent2 2 7 2 6" xfId="28309" xr:uid="{00000000-0005-0000-0000-000000850000}"/>
    <cellStyle name="40% - Accent2 2 7 2 7" xfId="38989" xr:uid="{00000000-0005-0000-0000-000001850000}"/>
    <cellStyle name="40% - Accent2 2 7 3" xfId="3000" xr:uid="{00000000-0005-0000-0000-000002850000}"/>
    <cellStyle name="40% - Accent2 2 7 3 2" xfId="11268" xr:uid="{00000000-0005-0000-0000-000003850000}"/>
    <cellStyle name="40% - Accent2 2 7 3 2 2" xfId="24427" xr:uid="{00000000-0005-0000-0000-000004850000}"/>
    <cellStyle name="40% - Accent2 2 7 3 2 2 2" xfId="61765" xr:uid="{00000000-0005-0000-0000-000005850000}"/>
    <cellStyle name="40% - Accent2 2 7 3 2 3" xfId="48606" xr:uid="{00000000-0005-0000-0000-000006850000}"/>
    <cellStyle name="40% - Accent2 2 7 3 3" xfId="6545" xr:uid="{00000000-0005-0000-0000-000007850000}"/>
    <cellStyle name="40% - Accent2 2 7 3 3 2" xfId="19704" xr:uid="{00000000-0005-0000-0000-000008850000}"/>
    <cellStyle name="40% - Accent2 2 7 3 3 2 2" xfId="57042" xr:uid="{00000000-0005-0000-0000-000009850000}"/>
    <cellStyle name="40% - Accent2 2 7 3 3 3" xfId="43883" xr:uid="{00000000-0005-0000-0000-00000A850000}"/>
    <cellStyle name="40% - Accent2 2 7 3 4" xfId="16161" xr:uid="{00000000-0005-0000-0000-00000B850000}"/>
    <cellStyle name="40% - Accent2 2 7 3 4 2" xfId="53499" xr:uid="{00000000-0005-0000-0000-00000C850000}"/>
    <cellStyle name="40% - Accent2 2 7 3 5" xfId="32554" xr:uid="{00000000-0005-0000-0000-00000D850000}"/>
    <cellStyle name="40% - Accent2 2 7 3 6" xfId="40338" xr:uid="{00000000-0005-0000-0000-00000E850000}"/>
    <cellStyle name="40% - Accent2 2 7 4" xfId="8908" xr:uid="{00000000-0005-0000-0000-00000F850000}"/>
    <cellStyle name="40% - Accent2 2 7 4 2" xfId="22067" xr:uid="{00000000-0005-0000-0000-000010850000}"/>
    <cellStyle name="40% - Accent2 2 7 4 2 2" xfId="59405" xr:uid="{00000000-0005-0000-0000-000011850000}"/>
    <cellStyle name="40% - Accent2 2 7 4 3" xfId="35266" xr:uid="{00000000-0005-0000-0000-000012850000}"/>
    <cellStyle name="40% - Accent2 2 7 4 4" xfId="46246" xr:uid="{00000000-0005-0000-0000-000013850000}"/>
    <cellStyle name="40% - Accent2 2 7 5" xfId="4185" xr:uid="{00000000-0005-0000-0000-000014850000}"/>
    <cellStyle name="40% - Accent2 2 7 5 2" xfId="17344" xr:uid="{00000000-0005-0000-0000-000015850000}"/>
    <cellStyle name="40% - Accent2 2 7 5 2 2" xfId="54682" xr:uid="{00000000-0005-0000-0000-000016850000}"/>
    <cellStyle name="40% - Accent2 2 7 5 3" xfId="29842" xr:uid="{00000000-0005-0000-0000-000017850000}"/>
    <cellStyle name="40% - Accent2 2 7 5 4" xfId="41523" xr:uid="{00000000-0005-0000-0000-000018850000}"/>
    <cellStyle name="40% - Accent2 2 7 6" xfId="13632" xr:uid="{00000000-0005-0000-0000-000019850000}"/>
    <cellStyle name="40% - Accent2 2 7 6 2" xfId="50970" xr:uid="{00000000-0005-0000-0000-00001A850000}"/>
    <cellStyle name="40% - Accent2 2 7 7" xfId="26960" xr:uid="{00000000-0005-0000-0000-00001B850000}"/>
    <cellStyle name="40% - Accent2 2 7 8" xfId="37809" xr:uid="{00000000-0005-0000-0000-00001C850000}"/>
    <cellStyle name="40% - Accent2 2 8" xfId="300" xr:uid="{00000000-0005-0000-0000-00001D850000}"/>
    <cellStyle name="40% - Accent2 2 8 2" xfId="1482" xr:uid="{00000000-0005-0000-0000-00001E850000}"/>
    <cellStyle name="40% - Accent2 2 8 2 2" xfId="7556" xr:uid="{00000000-0005-0000-0000-00001F850000}"/>
    <cellStyle name="40% - Accent2 2 8 2 2 2" xfId="12279" xr:uid="{00000000-0005-0000-0000-000020850000}"/>
    <cellStyle name="40% - Accent2 2 8 2 2 2 2" xfId="25438" xr:uid="{00000000-0005-0000-0000-000021850000}"/>
    <cellStyle name="40% - Accent2 2 8 2 2 2 2 2" xfId="62776" xr:uid="{00000000-0005-0000-0000-000022850000}"/>
    <cellStyle name="40% - Accent2 2 8 2 2 2 3" xfId="49617" xr:uid="{00000000-0005-0000-0000-000023850000}"/>
    <cellStyle name="40% - Accent2 2 8 2 2 3" xfId="20715" xr:uid="{00000000-0005-0000-0000-000024850000}"/>
    <cellStyle name="40% - Accent2 2 8 2 2 3 2" xfId="58053" xr:uid="{00000000-0005-0000-0000-000025850000}"/>
    <cellStyle name="40% - Accent2 2 8 2 2 4" xfId="33734" xr:uid="{00000000-0005-0000-0000-000026850000}"/>
    <cellStyle name="40% - Accent2 2 8 2 2 5" xfId="44894" xr:uid="{00000000-0005-0000-0000-000027850000}"/>
    <cellStyle name="40% - Accent2 2 8 2 3" xfId="9919" xr:uid="{00000000-0005-0000-0000-000028850000}"/>
    <cellStyle name="40% - Accent2 2 8 2 3 2" xfId="23078" xr:uid="{00000000-0005-0000-0000-000029850000}"/>
    <cellStyle name="40% - Accent2 2 8 2 3 2 2" xfId="60416" xr:uid="{00000000-0005-0000-0000-00002A850000}"/>
    <cellStyle name="40% - Accent2 2 8 2 3 3" xfId="36446" xr:uid="{00000000-0005-0000-0000-00002B850000}"/>
    <cellStyle name="40% - Accent2 2 8 2 3 4" xfId="47257" xr:uid="{00000000-0005-0000-0000-00002C850000}"/>
    <cellStyle name="40% - Accent2 2 8 2 4" xfId="5196" xr:uid="{00000000-0005-0000-0000-00002D850000}"/>
    <cellStyle name="40% - Accent2 2 8 2 4 2" xfId="18355" xr:uid="{00000000-0005-0000-0000-00002E850000}"/>
    <cellStyle name="40% - Accent2 2 8 2 4 2 2" xfId="55693" xr:uid="{00000000-0005-0000-0000-00002F850000}"/>
    <cellStyle name="40% - Accent2 2 8 2 4 3" xfId="31022" xr:uid="{00000000-0005-0000-0000-000030850000}"/>
    <cellStyle name="40% - Accent2 2 8 2 4 4" xfId="42534" xr:uid="{00000000-0005-0000-0000-000031850000}"/>
    <cellStyle name="40% - Accent2 2 8 2 5" xfId="14643" xr:uid="{00000000-0005-0000-0000-000032850000}"/>
    <cellStyle name="40% - Accent2 2 8 2 5 2" xfId="51981" xr:uid="{00000000-0005-0000-0000-000033850000}"/>
    <cellStyle name="40% - Accent2 2 8 2 6" xfId="28140" xr:uid="{00000000-0005-0000-0000-000034850000}"/>
    <cellStyle name="40% - Accent2 2 8 2 7" xfId="38820" xr:uid="{00000000-0005-0000-0000-000035850000}"/>
    <cellStyle name="40% - Accent2 2 8 3" xfId="2831" xr:uid="{00000000-0005-0000-0000-000036850000}"/>
    <cellStyle name="40% - Accent2 2 8 3 2" xfId="11099" xr:uid="{00000000-0005-0000-0000-000037850000}"/>
    <cellStyle name="40% - Accent2 2 8 3 2 2" xfId="24258" xr:uid="{00000000-0005-0000-0000-000038850000}"/>
    <cellStyle name="40% - Accent2 2 8 3 2 2 2" xfId="61596" xr:uid="{00000000-0005-0000-0000-000039850000}"/>
    <cellStyle name="40% - Accent2 2 8 3 2 3" xfId="48437" xr:uid="{00000000-0005-0000-0000-00003A850000}"/>
    <cellStyle name="40% - Accent2 2 8 3 3" xfId="6376" xr:uid="{00000000-0005-0000-0000-00003B850000}"/>
    <cellStyle name="40% - Accent2 2 8 3 3 2" xfId="19535" xr:uid="{00000000-0005-0000-0000-00003C850000}"/>
    <cellStyle name="40% - Accent2 2 8 3 3 2 2" xfId="56873" xr:uid="{00000000-0005-0000-0000-00003D850000}"/>
    <cellStyle name="40% - Accent2 2 8 3 3 3" xfId="43714" xr:uid="{00000000-0005-0000-0000-00003E850000}"/>
    <cellStyle name="40% - Accent2 2 8 3 4" xfId="15992" xr:uid="{00000000-0005-0000-0000-00003F850000}"/>
    <cellStyle name="40% - Accent2 2 8 3 4 2" xfId="53330" xr:uid="{00000000-0005-0000-0000-000040850000}"/>
    <cellStyle name="40% - Accent2 2 8 3 5" xfId="32385" xr:uid="{00000000-0005-0000-0000-000041850000}"/>
    <cellStyle name="40% - Accent2 2 8 3 6" xfId="40169" xr:uid="{00000000-0005-0000-0000-000042850000}"/>
    <cellStyle name="40% - Accent2 2 8 4" xfId="8739" xr:uid="{00000000-0005-0000-0000-000043850000}"/>
    <cellStyle name="40% - Accent2 2 8 4 2" xfId="21898" xr:uid="{00000000-0005-0000-0000-000044850000}"/>
    <cellStyle name="40% - Accent2 2 8 4 2 2" xfId="59236" xr:uid="{00000000-0005-0000-0000-000045850000}"/>
    <cellStyle name="40% - Accent2 2 8 4 3" xfId="35097" xr:uid="{00000000-0005-0000-0000-000046850000}"/>
    <cellStyle name="40% - Accent2 2 8 4 4" xfId="46077" xr:uid="{00000000-0005-0000-0000-000047850000}"/>
    <cellStyle name="40% - Accent2 2 8 5" xfId="4016" xr:uid="{00000000-0005-0000-0000-000048850000}"/>
    <cellStyle name="40% - Accent2 2 8 5 2" xfId="17175" xr:uid="{00000000-0005-0000-0000-000049850000}"/>
    <cellStyle name="40% - Accent2 2 8 5 2 2" xfId="54513" xr:uid="{00000000-0005-0000-0000-00004A850000}"/>
    <cellStyle name="40% - Accent2 2 8 5 3" xfId="29673" xr:uid="{00000000-0005-0000-0000-00004B850000}"/>
    <cellStyle name="40% - Accent2 2 8 5 4" xfId="41354" xr:uid="{00000000-0005-0000-0000-00004C850000}"/>
    <cellStyle name="40% - Accent2 2 8 6" xfId="13463" xr:uid="{00000000-0005-0000-0000-00004D850000}"/>
    <cellStyle name="40% - Accent2 2 8 6 2" xfId="50801" xr:uid="{00000000-0005-0000-0000-00004E850000}"/>
    <cellStyle name="40% - Accent2 2 8 7" xfId="26791" xr:uid="{00000000-0005-0000-0000-00004F850000}"/>
    <cellStyle name="40% - Accent2 2 8 8" xfId="37640" xr:uid="{00000000-0005-0000-0000-000050850000}"/>
    <cellStyle name="40% - Accent2 2 9" xfId="721" xr:uid="{00000000-0005-0000-0000-000051850000}"/>
    <cellStyle name="40% - Accent2 2 9 2" xfId="1903" xr:uid="{00000000-0005-0000-0000-000052850000}"/>
    <cellStyle name="40% - Accent2 2 9 2 2" xfId="7977" xr:uid="{00000000-0005-0000-0000-000053850000}"/>
    <cellStyle name="40% - Accent2 2 9 2 2 2" xfId="12700" xr:uid="{00000000-0005-0000-0000-000054850000}"/>
    <cellStyle name="40% - Accent2 2 9 2 2 2 2" xfId="25859" xr:uid="{00000000-0005-0000-0000-000055850000}"/>
    <cellStyle name="40% - Accent2 2 9 2 2 2 2 2" xfId="63197" xr:uid="{00000000-0005-0000-0000-000056850000}"/>
    <cellStyle name="40% - Accent2 2 9 2 2 2 3" xfId="50038" xr:uid="{00000000-0005-0000-0000-000057850000}"/>
    <cellStyle name="40% - Accent2 2 9 2 2 3" xfId="21136" xr:uid="{00000000-0005-0000-0000-000058850000}"/>
    <cellStyle name="40% - Accent2 2 9 2 2 3 2" xfId="58474" xr:uid="{00000000-0005-0000-0000-000059850000}"/>
    <cellStyle name="40% - Accent2 2 9 2 2 4" xfId="34155" xr:uid="{00000000-0005-0000-0000-00005A850000}"/>
    <cellStyle name="40% - Accent2 2 9 2 2 5" xfId="45315" xr:uid="{00000000-0005-0000-0000-00005B850000}"/>
    <cellStyle name="40% - Accent2 2 9 2 3" xfId="10340" xr:uid="{00000000-0005-0000-0000-00005C850000}"/>
    <cellStyle name="40% - Accent2 2 9 2 3 2" xfId="23499" xr:uid="{00000000-0005-0000-0000-00005D850000}"/>
    <cellStyle name="40% - Accent2 2 9 2 3 2 2" xfId="60837" xr:uid="{00000000-0005-0000-0000-00005E850000}"/>
    <cellStyle name="40% - Accent2 2 9 2 3 3" xfId="36867" xr:uid="{00000000-0005-0000-0000-00005F850000}"/>
    <cellStyle name="40% - Accent2 2 9 2 3 4" xfId="47678" xr:uid="{00000000-0005-0000-0000-000060850000}"/>
    <cellStyle name="40% - Accent2 2 9 2 4" xfId="5617" xr:uid="{00000000-0005-0000-0000-000061850000}"/>
    <cellStyle name="40% - Accent2 2 9 2 4 2" xfId="18776" xr:uid="{00000000-0005-0000-0000-000062850000}"/>
    <cellStyle name="40% - Accent2 2 9 2 4 2 2" xfId="56114" xr:uid="{00000000-0005-0000-0000-000063850000}"/>
    <cellStyle name="40% - Accent2 2 9 2 4 3" xfId="31443" xr:uid="{00000000-0005-0000-0000-000064850000}"/>
    <cellStyle name="40% - Accent2 2 9 2 4 4" xfId="42955" xr:uid="{00000000-0005-0000-0000-000065850000}"/>
    <cellStyle name="40% - Accent2 2 9 2 5" xfId="15064" xr:uid="{00000000-0005-0000-0000-000066850000}"/>
    <cellStyle name="40% - Accent2 2 9 2 5 2" xfId="52402" xr:uid="{00000000-0005-0000-0000-000067850000}"/>
    <cellStyle name="40% - Accent2 2 9 2 6" xfId="28561" xr:uid="{00000000-0005-0000-0000-000068850000}"/>
    <cellStyle name="40% - Accent2 2 9 2 7" xfId="39241" xr:uid="{00000000-0005-0000-0000-000069850000}"/>
    <cellStyle name="40% - Accent2 2 9 3" xfId="3252" xr:uid="{00000000-0005-0000-0000-00006A850000}"/>
    <cellStyle name="40% - Accent2 2 9 3 2" xfId="11520" xr:uid="{00000000-0005-0000-0000-00006B850000}"/>
    <cellStyle name="40% - Accent2 2 9 3 2 2" xfId="24679" xr:uid="{00000000-0005-0000-0000-00006C850000}"/>
    <cellStyle name="40% - Accent2 2 9 3 2 2 2" xfId="62017" xr:uid="{00000000-0005-0000-0000-00006D850000}"/>
    <cellStyle name="40% - Accent2 2 9 3 2 3" xfId="48858" xr:uid="{00000000-0005-0000-0000-00006E850000}"/>
    <cellStyle name="40% - Accent2 2 9 3 3" xfId="6797" xr:uid="{00000000-0005-0000-0000-00006F850000}"/>
    <cellStyle name="40% - Accent2 2 9 3 3 2" xfId="19956" xr:uid="{00000000-0005-0000-0000-000070850000}"/>
    <cellStyle name="40% - Accent2 2 9 3 3 2 2" xfId="57294" xr:uid="{00000000-0005-0000-0000-000071850000}"/>
    <cellStyle name="40% - Accent2 2 9 3 3 3" xfId="44135" xr:uid="{00000000-0005-0000-0000-000072850000}"/>
    <cellStyle name="40% - Accent2 2 9 3 4" xfId="16413" xr:uid="{00000000-0005-0000-0000-000073850000}"/>
    <cellStyle name="40% - Accent2 2 9 3 4 2" xfId="53751" xr:uid="{00000000-0005-0000-0000-000074850000}"/>
    <cellStyle name="40% - Accent2 2 9 3 5" xfId="32806" xr:uid="{00000000-0005-0000-0000-000075850000}"/>
    <cellStyle name="40% - Accent2 2 9 3 6" xfId="40590" xr:uid="{00000000-0005-0000-0000-000076850000}"/>
    <cellStyle name="40% - Accent2 2 9 4" xfId="9160" xr:uid="{00000000-0005-0000-0000-000077850000}"/>
    <cellStyle name="40% - Accent2 2 9 4 2" xfId="22319" xr:uid="{00000000-0005-0000-0000-000078850000}"/>
    <cellStyle name="40% - Accent2 2 9 4 2 2" xfId="59657" xr:uid="{00000000-0005-0000-0000-000079850000}"/>
    <cellStyle name="40% - Accent2 2 9 4 3" xfId="35518" xr:uid="{00000000-0005-0000-0000-00007A850000}"/>
    <cellStyle name="40% - Accent2 2 9 4 4" xfId="46498" xr:uid="{00000000-0005-0000-0000-00007B850000}"/>
    <cellStyle name="40% - Accent2 2 9 5" xfId="4437" xr:uid="{00000000-0005-0000-0000-00007C850000}"/>
    <cellStyle name="40% - Accent2 2 9 5 2" xfId="17596" xr:uid="{00000000-0005-0000-0000-00007D850000}"/>
    <cellStyle name="40% - Accent2 2 9 5 2 2" xfId="54934" xr:uid="{00000000-0005-0000-0000-00007E850000}"/>
    <cellStyle name="40% - Accent2 2 9 5 3" xfId="30094" xr:uid="{00000000-0005-0000-0000-00007F850000}"/>
    <cellStyle name="40% - Accent2 2 9 5 4" xfId="41775" xr:uid="{00000000-0005-0000-0000-000080850000}"/>
    <cellStyle name="40% - Accent2 2 9 6" xfId="13884" xr:uid="{00000000-0005-0000-0000-000081850000}"/>
    <cellStyle name="40% - Accent2 2 9 6 2" xfId="51222" xr:uid="{00000000-0005-0000-0000-000082850000}"/>
    <cellStyle name="40% - Accent2 2 9 7" xfId="27212" xr:uid="{00000000-0005-0000-0000-000083850000}"/>
    <cellStyle name="40% - Accent2 2 9 8" xfId="38061" xr:uid="{00000000-0005-0000-0000-000084850000}"/>
    <cellStyle name="40% - Accent2 20" xfId="26356" xr:uid="{00000000-0005-0000-0000-000085850000}"/>
    <cellStyle name="40% - Accent2 21" xfId="37374" xr:uid="{00000000-0005-0000-0000-000086850000}"/>
    <cellStyle name="40% - Accent2 3" xfId="90" xr:uid="{00000000-0005-0000-0000-000087850000}"/>
    <cellStyle name="40% - Accent2 3 10" xfId="8529" xr:uid="{00000000-0005-0000-0000-000088850000}"/>
    <cellStyle name="40% - Accent2 3 10 2" xfId="21688" xr:uid="{00000000-0005-0000-0000-000089850000}"/>
    <cellStyle name="40% - Accent2 3 10 2 2" xfId="59026" xr:uid="{00000000-0005-0000-0000-00008A850000}"/>
    <cellStyle name="40% - Accent2 3 10 3" xfId="29266" xr:uid="{00000000-0005-0000-0000-00008B850000}"/>
    <cellStyle name="40% - Accent2 3 10 4" xfId="45867" xr:uid="{00000000-0005-0000-0000-00008C850000}"/>
    <cellStyle name="40% - Accent2 3 11" xfId="3806" xr:uid="{00000000-0005-0000-0000-00008D850000}"/>
    <cellStyle name="40% - Accent2 3 11 2" xfId="16965" xr:uid="{00000000-0005-0000-0000-00008E850000}"/>
    <cellStyle name="40% - Accent2 3 11 2 2" xfId="54303" xr:uid="{00000000-0005-0000-0000-00008F850000}"/>
    <cellStyle name="40% - Accent2 3 11 3" xfId="31978" xr:uid="{00000000-0005-0000-0000-000090850000}"/>
    <cellStyle name="40% - Accent2 3 11 4" xfId="41144" xr:uid="{00000000-0005-0000-0000-000091850000}"/>
    <cellStyle name="40% - Accent2 3 12" xfId="13253" xr:uid="{00000000-0005-0000-0000-000092850000}"/>
    <cellStyle name="40% - Accent2 3 12 2" xfId="34690" xr:uid="{00000000-0005-0000-0000-000093850000}"/>
    <cellStyle name="40% - Accent2 3 12 3" xfId="50591" xr:uid="{00000000-0005-0000-0000-000094850000}"/>
    <cellStyle name="40% - Accent2 3 13" xfId="29097" xr:uid="{00000000-0005-0000-0000-000095850000}"/>
    <cellStyle name="40% - Accent2 3 14" xfId="26384" xr:uid="{00000000-0005-0000-0000-000096850000}"/>
    <cellStyle name="40% - Accent2 3 15" xfId="37430" xr:uid="{00000000-0005-0000-0000-000097850000}"/>
    <cellStyle name="40% - Accent2 3 2" xfId="202" xr:uid="{00000000-0005-0000-0000-000098850000}"/>
    <cellStyle name="40% - Accent2 3 2 10" xfId="3918" xr:uid="{00000000-0005-0000-0000-000099850000}"/>
    <cellStyle name="40% - Accent2 3 2 10 2" xfId="17077" xr:uid="{00000000-0005-0000-0000-00009A850000}"/>
    <cellStyle name="40% - Accent2 3 2 10 2 2" xfId="54415" xr:uid="{00000000-0005-0000-0000-00009B850000}"/>
    <cellStyle name="40% - Accent2 3 2 10 3" xfId="32063" xr:uid="{00000000-0005-0000-0000-00009C850000}"/>
    <cellStyle name="40% - Accent2 3 2 10 4" xfId="41256" xr:uid="{00000000-0005-0000-0000-00009D850000}"/>
    <cellStyle name="40% - Accent2 3 2 11" xfId="13365" xr:uid="{00000000-0005-0000-0000-00009E850000}"/>
    <cellStyle name="40% - Accent2 3 2 11 2" xfId="34775" xr:uid="{00000000-0005-0000-0000-00009F850000}"/>
    <cellStyle name="40% - Accent2 3 2 11 3" xfId="50703" xr:uid="{00000000-0005-0000-0000-0000A0850000}"/>
    <cellStyle name="40% - Accent2 3 2 12" xfId="29182" xr:uid="{00000000-0005-0000-0000-0000A1850000}"/>
    <cellStyle name="40% - Accent2 3 2 13" xfId="26469" xr:uid="{00000000-0005-0000-0000-0000A2850000}"/>
    <cellStyle name="40% - Accent2 3 2 14" xfId="37542" xr:uid="{00000000-0005-0000-0000-0000A3850000}"/>
    <cellStyle name="40% - Accent2 3 2 2" xfId="623" xr:uid="{00000000-0005-0000-0000-0000A4850000}"/>
    <cellStyle name="40% - Accent2 3 2 2 2" xfId="1805" xr:uid="{00000000-0005-0000-0000-0000A5850000}"/>
    <cellStyle name="40% - Accent2 3 2 2 2 2" xfId="7879" xr:uid="{00000000-0005-0000-0000-0000A6850000}"/>
    <cellStyle name="40% - Accent2 3 2 2 2 2 2" xfId="12602" xr:uid="{00000000-0005-0000-0000-0000A7850000}"/>
    <cellStyle name="40% - Accent2 3 2 2 2 2 2 2" xfId="25761" xr:uid="{00000000-0005-0000-0000-0000A8850000}"/>
    <cellStyle name="40% - Accent2 3 2 2 2 2 2 2 2" xfId="63099" xr:uid="{00000000-0005-0000-0000-0000A9850000}"/>
    <cellStyle name="40% - Accent2 3 2 2 2 2 2 3" xfId="49940" xr:uid="{00000000-0005-0000-0000-0000AA850000}"/>
    <cellStyle name="40% - Accent2 3 2 2 2 2 3" xfId="21038" xr:uid="{00000000-0005-0000-0000-0000AB850000}"/>
    <cellStyle name="40% - Accent2 3 2 2 2 2 3 2" xfId="58376" xr:uid="{00000000-0005-0000-0000-0000AC850000}"/>
    <cellStyle name="40% - Accent2 3 2 2 2 2 4" xfId="34057" xr:uid="{00000000-0005-0000-0000-0000AD850000}"/>
    <cellStyle name="40% - Accent2 3 2 2 2 2 5" xfId="45217" xr:uid="{00000000-0005-0000-0000-0000AE850000}"/>
    <cellStyle name="40% - Accent2 3 2 2 2 3" xfId="10242" xr:uid="{00000000-0005-0000-0000-0000AF850000}"/>
    <cellStyle name="40% - Accent2 3 2 2 2 3 2" xfId="23401" xr:uid="{00000000-0005-0000-0000-0000B0850000}"/>
    <cellStyle name="40% - Accent2 3 2 2 2 3 2 2" xfId="60739" xr:uid="{00000000-0005-0000-0000-0000B1850000}"/>
    <cellStyle name="40% - Accent2 3 2 2 2 3 3" xfId="36769" xr:uid="{00000000-0005-0000-0000-0000B2850000}"/>
    <cellStyle name="40% - Accent2 3 2 2 2 3 4" xfId="47580" xr:uid="{00000000-0005-0000-0000-0000B3850000}"/>
    <cellStyle name="40% - Accent2 3 2 2 2 4" xfId="5519" xr:uid="{00000000-0005-0000-0000-0000B4850000}"/>
    <cellStyle name="40% - Accent2 3 2 2 2 4 2" xfId="18678" xr:uid="{00000000-0005-0000-0000-0000B5850000}"/>
    <cellStyle name="40% - Accent2 3 2 2 2 4 2 2" xfId="56016" xr:uid="{00000000-0005-0000-0000-0000B6850000}"/>
    <cellStyle name="40% - Accent2 3 2 2 2 4 3" xfId="31345" xr:uid="{00000000-0005-0000-0000-0000B7850000}"/>
    <cellStyle name="40% - Accent2 3 2 2 2 4 4" xfId="42857" xr:uid="{00000000-0005-0000-0000-0000B8850000}"/>
    <cellStyle name="40% - Accent2 3 2 2 2 5" xfId="14966" xr:uid="{00000000-0005-0000-0000-0000B9850000}"/>
    <cellStyle name="40% - Accent2 3 2 2 2 5 2" xfId="52304" xr:uid="{00000000-0005-0000-0000-0000BA850000}"/>
    <cellStyle name="40% - Accent2 3 2 2 2 6" xfId="28463" xr:uid="{00000000-0005-0000-0000-0000BB850000}"/>
    <cellStyle name="40% - Accent2 3 2 2 2 7" xfId="39143" xr:uid="{00000000-0005-0000-0000-0000BC850000}"/>
    <cellStyle name="40% - Accent2 3 2 2 3" xfId="3154" xr:uid="{00000000-0005-0000-0000-0000BD850000}"/>
    <cellStyle name="40% - Accent2 3 2 2 3 2" xfId="11422" xr:uid="{00000000-0005-0000-0000-0000BE850000}"/>
    <cellStyle name="40% - Accent2 3 2 2 3 2 2" xfId="24581" xr:uid="{00000000-0005-0000-0000-0000BF850000}"/>
    <cellStyle name="40% - Accent2 3 2 2 3 2 2 2" xfId="61919" xr:uid="{00000000-0005-0000-0000-0000C0850000}"/>
    <cellStyle name="40% - Accent2 3 2 2 3 2 3" xfId="48760" xr:uid="{00000000-0005-0000-0000-0000C1850000}"/>
    <cellStyle name="40% - Accent2 3 2 2 3 3" xfId="6699" xr:uid="{00000000-0005-0000-0000-0000C2850000}"/>
    <cellStyle name="40% - Accent2 3 2 2 3 3 2" xfId="19858" xr:uid="{00000000-0005-0000-0000-0000C3850000}"/>
    <cellStyle name="40% - Accent2 3 2 2 3 3 2 2" xfId="57196" xr:uid="{00000000-0005-0000-0000-0000C4850000}"/>
    <cellStyle name="40% - Accent2 3 2 2 3 3 3" xfId="44037" xr:uid="{00000000-0005-0000-0000-0000C5850000}"/>
    <cellStyle name="40% - Accent2 3 2 2 3 4" xfId="16315" xr:uid="{00000000-0005-0000-0000-0000C6850000}"/>
    <cellStyle name="40% - Accent2 3 2 2 3 4 2" xfId="53653" xr:uid="{00000000-0005-0000-0000-0000C7850000}"/>
    <cellStyle name="40% - Accent2 3 2 2 3 5" xfId="32708" xr:uid="{00000000-0005-0000-0000-0000C8850000}"/>
    <cellStyle name="40% - Accent2 3 2 2 3 6" xfId="40492" xr:uid="{00000000-0005-0000-0000-0000C9850000}"/>
    <cellStyle name="40% - Accent2 3 2 2 4" xfId="9062" xr:uid="{00000000-0005-0000-0000-0000CA850000}"/>
    <cellStyle name="40% - Accent2 3 2 2 4 2" xfId="22221" xr:uid="{00000000-0005-0000-0000-0000CB850000}"/>
    <cellStyle name="40% - Accent2 3 2 2 4 2 2" xfId="59559" xr:uid="{00000000-0005-0000-0000-0000CC850000}"/>
    <cellStyle name="40% - Accent2 3 2 2 4 3" xfId="35420" xr:uid="{00000000-0005-0000-0000-0000CD850000}"/>
    <cellStyle name="40% - Accent2 3 2 2 4 4" xfId="46400" xr:uid="{00000000-0005-0000-0000-0000CE850000}"/>
    <cellStyle name="40% - Accent2 3 2 2 5" xfId="4339" xr:uid="{00000000-0005-0000-0000-0000CF850000}"/>
    <cellStyle name="40% - Accent2 3 2 2 5 2" xfId="17498" xr:uid="{00000000-0005-0000-0000-0000D0850000}"/>
    <cellStyle name="40% - Accent2 3 2 2 5 2 2" xfId="54836" xr:uid="{00000000-0005-0000-0000-0000D1850000}"/>
    <cellStyle name="40% - Accent2 3 2 2 5 3" xfId="29996" xr:uid="{00000000-0005-0000-0000-0000D2850000}"/>
    <cellStyle name="40% - Accent2 3 2 2 5 4" xfId="41677" xr:uid="{00000000-0005-0000-0000-0000D3850000}"/>
    <cellStyle name="40% - Accent2 3 2 2 6" xfId="13786" xr:uid="{00000000-0005-0000-0000-0000D4850000}"/>
    <cellStyle name="40% - Accent2 3 2 2 6 2" xfId="51124" xr:uid="{00000000-0005-0000-0000-0000D5850000}"/>
    <cellStyle name="40% - Accent2 3 2 2 7" xfId="27114" xr:uid="{00000000-0005-0000-0000-0000D6850000}"/>
    <cellStyle name="40% - Accent2 3 2 2 8" xfId="37963" xr:uid="{00000000-0005-0000-0000-0000D7850000}"/>
    <cellStyle name="40% - Accent2 3 2 3" xfId="399" xr:uid="{00000000-0005-0000-0000-0000D8850000}"/>
    <cellStyle name="40% - Accent2 3 2 3 2" xfId="1581" xr:uid="{00000000-0005-0000-0000-0000D9850000}"/>
    <cellStyle name="40% - Accent2 3 2 3 2 2" xfId="7655" xr:uid="{00000000-0005-0000-0000-0000DA850000}"/>
    <cellStyle name="40% - Accent2 3 2 3 2 2 2" xfId="12378" xr:uid="{00000000-0005-0000-0000-0000DB850000}"/>
    <cellStyle name="40% - Accent2 3 2 3 2 2 2 2" xfId="25537" xr:uid="{00000000-0005-0000-0000-0000DC850000}"/>
    <cellStyle name="40% - Accent2 3 2 3 2 2 2 2 2" xfId="62875" xr:uid="{00000000-0005-0000-0000-0000DD850000}"/>
    <cellStyle name="40% - Accent2 3 2 3 2 2 2 3" xfId="49716" xr:uid="{00000000-0005-0000-0000-0000DE850000}"/>
    <cellStyle name="40% - Accent2 3 2 3 2 2 3" xfId="20814" xr:uid="{00000000-0005-0000-0000-0000DF850000}"/>
    <cellStyle name="40% - Accent2 3 2 3 2 2 3 2" xfId="58152" xr:uid="{00000000-0005-0000-0000-0000E0850000}"/>
    <cellStyle name="40% - Accent2 3 2 3 2 2 4" xfId="33833" xr:uid="{00000000-0005-0000-0000-0000E1850000}"/>
    <cellStyle name="40% - Accent2 3 2 3 2 2 5" xfId="44993" xr:uid="{00000000-0005-0000-0000-0000E2850000}"/>
    <cellStyle name="40% - Accent2 3 2 3 2 3" xfId="10018" xr:uid="{00000000-0005-0000-0000-0000E3850000}"/>
    <cellStyle name="40% - Accent2 3 2 3 2 3 2" xfId="23177" xr:uid="{00000000-0005-0000-0000-0000E4850000}"/>
    <cellStyle name="40% - Accent2 3 2 3 2 3 2 2" xfId="60515" xr:uid="{00000000-0005-0000-0000-0000E5850000}"/>
    <cellStyle name="40% - Accent2 3 2 3 2 3 3" xfId="36545" xr:uid="{00000000-0005-0000-0000-0000E6850000}"/>
    <cellStyle name="40% - Accent2 3 2 3 2 3 4" xfId="47356" xr:uid="{00000000-0005-0000-0000-0000E7850000}"/>
    <cellStyle name="40% - Accent2 3 2 3 2 4" xfId="5295" xr:uid="{00000000-0005-0000-0000-0000E8850000}"/>
    <cellStyle name="40% - Accent2 3 2 3 2 4 2" xfId="18454" xr:uid="{00000000-0005-0000-0000-0000E9850000}"/>
    <cellStyle name="40% - Accent2 3 2 3 2 4 2 2" xfId="55792" xr:uid="{00000000-0005-0000-0000-0000EA850000}"/>
    <cellStyle name="40% - Accent2 3 2 3 2 4 3" xfId="31121" xr:uid="{00000000-0005-0000-0000-0000EB850000}"/>
    <cellStyle name="40% - Accent2 3 2 3 2 4 4" xfId="42633" xr:uid="{00000000-0005-0000-0000-0000EC850000}"/>
    <cellStyle name="40% - Accent2 3 2 3 2 5" xfId="14742" xr:uid="{00000000-0005-0000-0000-0000ED850000}"/>
    <cellStyle name="40% - Accent2 3 2 3 2 5 2" xfId="52080" xr:uid="{00000000-0005-0000-0000-0000EE850000}"/>
    <cellStyle name="40% - Accent2 3 2 3 2 6" xfId="28239" xr:uid="{00000000-0005-0000-0000-0000EF850000}"/>
    <cellStyle name="40% - Accent2 3 2 3 2 7" xfId="38919" xr:uid="{00000000-0005-0000-0000-0000F0850000}"/>
    <cellStyle name="40% - Accent2 3 2 3 3" xfId="2930" xr:uid="{00000000-0005-0000-0000-0000F1850000}"/>
    <cellStyle name="40% - Accent2 3 2 3 3 2" xfId="11198" xr:uid="{00000000-0005-0000-0000-0000F2850000}"/>
    <cellStyle name="40% - Accent2 3 2 3 3 2 2" xfId="24357" xr:uid="{00000000-0005-0000-0000-0000F3850000}"/>
    <cellStyle name="40% - Accent2 3 2 3 3 2 2 2" xfId="61695" xr:uid="{00000000-0005-0000-0000-0000F4850000}"/>
    <cellStyle name="40% - Accent2 3 2 3 3 2 3" xfId="48536" xr:uid="{00000000-0005-0000-0000-0000F5850000}"/>
    <cellStyle name="40% - Accent2 3 2 3 3 3" xfId="6475" xr:uid="{00000000-0005-0000-0000-0000F6850000}"/>
    <cellStyle name="40% - Accent2 3 2 3 3 3 2" xfId="19634" xr:uid="{00000000-0005-0000-0000-0000F7850000}"/>
    <cellStyle name="40% - Accent2 3 2 3 3 3 2 2" xfId="56972" xr:uid="{00000000-0005-0000-0000-0000F8850000}"/>
    <cellStyle name="40% - Accent2 3 2 3 3 3 3" xfId="43813" xr:uid="{00000000-0005-0000-0000-0000F9850000}"/>
    <cellStyle name="40% - Accent2 3 2 3 3 4" xfId="16091" xr:uid="{00000000-0005-0000-0000-0000FA850000}"/>
    <cellStyle name="40% - Accent2 3 2 3 3 4 2" xfId="53429" xr:uid="{00000000-0005-0000-0000-0000FB850000}"/>
    <cellStyle name="40% - Accent2 3 2 3 3 5" xfId="32484" xr:uid="{00000000-0005-0000-0000-0000FC850000}"/>
    <cellStyle name="40% - Accent2 3 2 3 3 6" xfId="40268" xr:uid="{00000000-0005-0000-0000-0000FD850000}"/>
    <cellStyle name="40% - Accent2 3 2 3 4" xfId="8838" xr:uid="{00000000-0005-0000-0000-0000FE850000}"/>
    <cellStyle name="40% - Accent2 3 2 3 4 2" xfId="21997" xr:uid="{00000000-0005-0000-0000-0000FF850000}"/>
    <cellStyle name="40% - Accent2 3 2 3 4 2 2" xfId="59335" xr:uid="{00000000-0005-0000-0000-000000860000}"/>
    <cellStyle name="40% - Accent2 3 2 3 4 3" xfId="35196" xr:uid="{00000000-0005-0000-0000-000001860000}"/>
    <cellStyle name="40% - Accent2 3 2 3 4 4" xfId="46176" xr:uid="{00000000-0005-0000-0000-000002860000}"/>
    <cellStyle name="40% - Accent2 3 2 3 5" xfId="4115" xr:uid="{00000000-0005-0000-0000-000003860000}"/>
    <cellStyle name="40% - Accent2 3 2 3 5 2" xfId="17274" xr:uid="{00000000-0005-0000-0000-000004860000}"/>
    <cellStyle name="40% - Accent2 3 2 3 5 2 2" xfId="54612" xr:uid="{00000000-0005-0000-0000-000005860000}"/>
    <cellStyle name="40% - Accent2 3 2 3 5 3" xfId="29772" xr:uid="{00000000-0005-0000-0000-000006860000}"/>
    <cellStyle name="40% - Accent2 3 2 3 5 4" xfId="41453" xr:uid="{00000000-0005-0000-0000-000007860000}"/>
    <cellStyle name="40% - Accent2 3 2 3 6" xfId="13562" xr:uid="{00000000-0005-0000-0000-000008860000}"/>
    <cellStyle name="40% - Accent2 3 2 3 6 2" xfId="50900" xr:uid="{00000000-0005-0000-0000-000009860000}"/>
    <cellStyle name="40% - Accent2 3 2 3 7" xfId="26890" xr:uid="{00000000-0005-0000-0000-00000A860000}"/>
    <cellStyle name="40% - Accent2 3 2 3 8" xfId="37739" xr:uid="{00000000-0005-0000-0000-00000B860000}"/>
    <cellStyle name="40% - Accent2 3 2 4" xfId="820" xr:uid="{00000000-0005-0000-0000-00000C860000}"/>
    <cellStyle name="40% - Accent2 3 2 4 2" xfId="2002" xr:uid="{00000000-0005-0000-0000-00000D860000}"/>
    <cellStyle name="40% - Accent2 3 2 4 2 2" xfId="8076" xr:uid="{00000000-0005-0000-0000-00000E860000}"/>
    <cellStyle name="40% - Accent2 3 2 4 2 2 2" xfId="12799" xr:uid="{00000000-0005-0000-0000-00000F860000}"/>
    <cellStyle name="40% - Accent2 3 2 4 2 2 2 2" xfId="25958" xr:uid="{00000000-0005-0000-0000-000010860000}"/>
    <cellStyle name="40% - Accent2 3 2 4 2 2 2 2 2" xfId="63296" xr:uid="{00000000-0005-0000-0000-000011860000}"/>
    <cellStyle name="40% - Accent2 3 2 4 2 2 2 3" xfId="50137" xr:uid="{00000000-0005-0000-0000-000012860000}"/>
    <cellStyle name="40% - Accent2 3 2 4 2 2 3" xfId="21235" xr:uid="{00000000-0005-0000-0000-000013860000}"/>
    <cellStyle name="40% - Accent2 3 2 4 2 2 3 2" xfId="58573" xr:uid="{00000000-0005-0000-0000-000014860000}"/>
    <cellStyle name="40% - Accent2 3 2 4 2 2 4" xfId="34254" xr:uid="{00000000-0005-0000-0000-000015860000}"/>
    <cellStyle name="40% - Accent2 3 2 4 2 2 5" xfId="45414" xr:uid="{00000000-0005-0000-0000-000016860000}"/>
    <cellStyle name="40% - Accent2 3 2 4 2 3" xfId="10439" xr:uid="{00000000-0005-0000-0000-000017860000}"/>
    <cellStyle name="40% - Accent2 3 2 4 2 3 2" xfId="23598" xr:uid="{00000000-0005-0000-0000-000018860000}"/>
    <cellStyle name="40% - Accent2 3 2 4 2 3 2 2" xfId="60936" xr:uid="{00000000-0005-0000-0000-000019860000}"/>
    <cellStyle name="40% - Accent2 3 2 4 2 3 3" xfId="36966" xr:uid="{00000000-0005-0000-0000-00001A860000}"/>
    <cellStyle name="40% - Accent2 3 2 4 2 3 4" xfId="47777" xr:uid="{00000000-0005-0000-0000-00001B860000}"/>
    <cellStyle name="40% - Accent2 3 2 4 2 4" xfId="5716" xr:uid="{00000000-0005-0000-0000-00001C860000}"/>
    <cellStyle name="40% - Accent2 3 2 4 2 4 2" xfId="18875" xr:uid="{00000000-0005-0000-0000-00001D860000}"/>
    <cellStyle name="40% - Accent2 3 2 4 2 4 2 2" xfId="56213" xr:uid="{00000000-0005-0000-0000-00001E860000}"/>
    <cellStyle name="40% - Accent2 3 2 4 2 4 3" xfId="31542" xr:uid="{00000000-0005-0000-0000-00001F860000}"/>
    <cellStyle name="40% - Accent2 3 2 4 2 4 4" xfId="43054" xr:uid="{00000000-0005-0000-0000-000020860000}"/>
    <cellStyle name="40% - Accent2 3 2 4 2 5" xfId="15163" xr:uid="{00000000-0005-0000-0000-000021860000}"/>
    <cellStyle name="40% - Accent2 3 2 4 2 5 2" xfId="52501" xr:uid="{00000000-0005-0000-0000-000022860000}"/>
    <cellStyle name="40% - Accent2 3 2 4 2 6" xfId="28660" xr:uid="{00000000-0005-0000-0000-000023860000}"/>
    <cellStyle name="40% - Accent2 3 2 4 2 7" xfId="39340" xr:uid="{00000000-0005-0000-0000-000024860000}"/>
    <cellStyle name="40% - Accent2 3 2 4 3" xfId="3351" xr:uid="{00000000-0005-0000-0000-000025860000}"/>
    <cellStyle name="40% - Accent2 3 2 4 3 2" xfId="11619" xr:uid="{00000000-0005-0000-0000-000026860000}"/>
    <cellStyle name="40% - Accent2 3 2 4 3 2 2" xfId="24778" xr:uid="{00000000-0005-0000-0000-000027860000}"/>
    <cellStyle name="40% - Accent2 3 2 4 3 2 2 2" xfId="62116" xr:uid="{00000000-0005-0000-0000-000028860000}"/>
    <cellStyle name="40% - Accent2 3 2 4 3 2 3" xfId="48957" xr:uid="{00000000-0005-0000-0000-000029860000}"/>
    <cellStyle name="40% - Accent2 3 2 4 3 3" xfId="6896" xr:uid="{00000000-0005-0000-0000-00002A860000}"/>
    <cellStyle name="40% - Accent2 3 2 4 3 3 2" xfId="20055" xr:uid="{00000000-0005-0000-0000-00002B860000}"/>
    <cellStyle name="40% - Accent2 3 2 4 3 3 2 2" xfId="57393" xr:uid="{00000000-0005-0000-0000-00002C860000}"/>
    <cellStyle name="40% - Accent2 3 2 4 3 3 3" xfId="44234" xr:uid="{00000000-0005-0000-0000-00002D860000}"/>
    <cellStyle name="40% - Accent2 3 2 4 3 4" xfId="16512" xr:uid="{00000000-0005-0000-0000-00002E860000}"/>
    <cellStyle name="40% - Accent2 3 2 4 3 4 2" xfId="53850" xr:uid="{00000000-0005-0000-0000-00002F860000}"/>
    <cellStyle name="40% - Accent2 3 2 4 3 5" xfId="32905" xr:uid="{00000000-0005-0000-0000-000030860000}"/>
    <cellStyle name="40% - Accent2 3 2 4 3 6" xfId="40689" xr:uid="{00000000-0005-0000-0000-000031860000}"/>
    <cellStyle name="40% - Accent2 3 2 4 4" xfId="9259" xr:uid="{00000000-0005-0000-0000-000032860000}"/>
    <cellStyle name="40% - Accent2 3 2 4 4 2" xfId="22418" xr:uid="{00000000-0005-0000-0000-000033860000}"/>
    <cellStyle name="40% - Accent2 3 2 4 4 2 2" xfId="59756" xr:uid="{00000000-0005-0000-0000-000034860000}"/>
    <cellStyle name="40% - Accent2 3 2 4 4 3" xfId="35617" xr:uid="{00000000-0005-0000-0000-000035860000}"/>
    <cellStyle name="40% - Accent2 3 2 4 4 4" xfId="46597" xr:uid="{00000000-0005-0000-0000-000036860000}"/>
    <cellStyle name="40% - Accent2 3 2 4 5" xfId="4536" xr:uid="{00000000-0005-0000-0000-000037860000}"/>
    <cellStyle name="40% - Accent2 3 2 4 5 2" xfId="17695" xr:uid="{00000000-0005-0000-0000-000038860000}"/>
    <cellStyle name="40% - Accent2 3 2 4 5 2 2" xfId="55033" xr:uid="{00000000-0005-0000-0000-000039860000}"/>
    <cellStyle name="40% - Accent2 3 2 4 5 3" xfId="30193" xr:uid="{00000000-0005-0000-0000-00003A860000}"/>
    <cellStyle name="40% - Accent2 3 2 4 5 4" xfId="41874" xr:uid="{00000000-0005-0000-0000-00003B860000}"/>
    <cellStyle name="40% - Accent2 3 2 4 6" xfId="13983" xr:uid="{00000000-0005-0000-0000-00003C860000}"/>
    <cellStyle name="40% - Accent2 3 2 4 6 2" xfId="51321" xr:uid="{00000000-0005-0000-0000-00003D860000}"/>
    <cellStyle name="40% - Accent2 3 2 4 7" xfId="27311" xr:uid="{00000000-0005-0000-0000-00003E860000}"/>
    <cellStyle name="40% - Accent2 3 2 4 8" xfId="38160" xr:uid="{00000000-0005-0000-0000-00003F860000}"/>
    <cellStyle name="40% - Accent2 3 2 5" xfId="989" xr:uid="{00000000-0005-0000-0000-000040860000}"/>
    <cellStyle name="40% - Accent2 3 2 5 2" xfId="2171" xr:uid="{00000000-0005-0000-0000-000041860000}"/>
    <cellStyle name="40% - Accent2 3 2 5 2 2" xfId="8245" xr:uid="{00000000-0005-0000-0000-000042860000}"/>
    <cellStyle name="40% - Accent2 3 2 5 2 2 2" xfId="12968" xr:uid="{00000000-0005-0000-0000-000043860000}"/>
    <cellStyle name="40% - Accent2 3 2 5 2 2 2 2" xfId="26127" xr:uid="{00000000-0005-0000-0000-000044860000}"/>
    <cellStyle name="40% - Accent2 3 2 5 2 2 2 2 2" xfId="63465" xr:uid="{00000000-0005-0000-0000-000045860000}"/>
    <cellStyle name="40% - Accent2 3 2 5 2 2 2 3" xfId="50306" xr:uid="{00000000-0005-0000-0000-000046860000}"/>
    <cellStyle name="40% - Accent2 3 2 5 2 2 3" xfId="21404" xr:uid="{00000000-0005-0000-0000-000047860000}"/>
    <cellStyle name="40% - Accent2 3 2 5 2 2 3 2" xfId="58742" xr:uid="{00000000-0005-0000-0000-000048860000}"/>
    <cellStyle name="40% - Accent2 3 2 5 2 2 4" xfId="34423" xr:uid="{00000000-0005-0000-0000-000049860000}"/>
    <cellStyle name="40% - Accent2 3 2 5 2 2 5" xfId="45583" xr:uid="{00000000-0005-0000-0000-00004A860000}"/>
    <cellStyle name="40% - Accent2 3 2 5 2 3" xfId="10608" xr:uid="{00000000-0005-0000-0000-00004B860000}"/>
    <cellStyle name="40% - Accent2 3 2 5 2 3 2" xfId="23767" xr:uid="{00000000-0005-0000-0000-00004C860000}"/>
    <cellStyle name="40% - Accent2 3 2 5 2 3 2 2" xfId="61105" xr:uid="{00000000-0005-0000-0000-00004D860000}"/>
    <cellStyle name="40% - Accent2 3 2 5 2 3 3" xfId="37135" xr:uid="{00000000-0005-0000-0000-00004E860000}"/>
    <cellStyle name="40% - Accent2 3 2 5 2 3 4" xfId="47946" xr:uid="{00000000-0005-0000-0000-00004F860000}"/>
    <cellStyle name="40% - Accent2 3 2 5 2 4" xfId="5885" xr:uid="{00000000-0005-0000-0000-000050860000}"/>
    <cellStyle name="40% - Accent2 3 2 5 2 4 2" xfId="19044" xr:uid="{00000000-0005-0000-0000-000051860000}"/>
    <cellStyle name="40% - Accent2 3 2 5 2 4 2 2" xfId="56382" xr:uid="{00000000-0005-0000-0000-000052860000}"/>
    <cellStyle name="40% - Accent2 3 2 5 2 4 3" xfId="31711" xr:uid="{00000000-0005-0000-0000-000053860000}"/>
    <cellStyle name="40% - Accent2 3 2 5 2 4 4" xfId="43223" xr:uid="{00000000-0005-0000-0000-000054860000}"/>
    <cellStyle name="40% - Accent2 3 2 5 2 5" xfId="15332" xr:uid="{00000000-0005-0000-0000-000055860000}"/>
    <cellStyle name="40% - Accent2 3 2 5 2 5 2" xfId="52670" xr:uid="{00000000-0005-0000-0000-000056860000}"/>
    <cellStyle name="40% - Accent2 3 2 5 2 6" xfId="28829" xr:uid="{00000000-0005-0000-0000-000057860000}"/>
    <cellStyle name="40% - Accent2 3 2 5 2 7" xfId="39509" xr:uid="{00000000-0005-0000-0000-000058860000}"/>
    <cellStyle name="40% - Accent2 3 2 5 3" xfId="3520" xr:uid="{00000000-0005-0000-0000-000059860000}"/>
    <cellStyle name="40% - Accent2 3 2 5 3 2" xfId="11788" xr:uid="{00000000-0005-0000-0000-00005A860000}"/>
    <cellStyle name="40% - Accent2 3 2 5 3 2 2" xfId="24947" xr:uid="{00000000-0005-0000-0000-00005B860000}"/>
    <cellStyle name="40% - Accent2 3 2 5 3 2 2 2" xfId="62285" xr:uid="{00000000-0005-0000-0000-00005C860000}"/>
    <cellStyle name="40% - Accent2 3 2 5 3 2 3" xfId="49126" xr:uid="{00000000-0005-0000-0000-00005D860000}"/>
    <cellStyle name="40% - Accent2 3 2 5 3 3" xfId="7065" xr:uid="{00000000-0005-0000-0000-00005E860000}"/>
    <cellStyle name="40% - Accent2 3 2 5 3 3 2" xfId="20224" xr:uid="{00000000-0005-0000-0000-00005F860000}"/>
    <cellStyle name="40% - Accent2 3 2 5 3 3 2 2" xfId="57562" xr:uid="{00000000-0005-0000-0000-000060860000}"/>
    <cellStyle name="40% - Accent2 3 2 5 3 3 3" xfId="44403" xr:uid="{00000000-0005-0000-0000-000061860000}"/>
    <cellStyle name="40% - Accent2 3 2 5 3 4" xfId="16681" xr:uid="{00000000-0005-0000-0000-000062860000}"/>
    <cellStyle name="40% - Accent2 3 2 5 3 4 2" xfId="54019" xr:uid="{00000000-0005-0000-0000-000063860000}"/>
    <cellStyle name="40% - Accent2 3 2 5 3 5" xfId="33074" xr:uid="{00000000-0005-0000-0000-000064860000}"/>
    <cellStyle name="40% - Accent2 3 2 5 3 6" xfId="40858" xr:uid="{00000000-0005-0000-0000-000065860000}"/>
    <cellStyle name="40% - Accent2 3 2 5 4" xfId="9428" xr:uid="{00000000-0005-0000-0000-000066860000}"/>
    <cellStyle name="40% - Accent2 3 2 5 4 2" xfId="22587" xr:uid="{00000000-0005-0000-0000-000067860000}"/>
    <cellStyle name="40% - Accent2 3 2 5 4 2 2" xfId="59925" xr:uid="{00000000-0005-0000-0000-000068860000}"/>
    <cellStyle name="40% - Accent2 3 2 5 4 3" xfId="35786" xr:uid="{00000000-0005-0000-0000-000069860000}"/>
    <cellStyle name="40% - Accent2 3 2 5 4 4" xfId="46766" xr:uid="{00000000-0005-0000-0000-00006A860000}"/>
    <cellStyle name="40% - Accent2 3 2 5 5" xfId="4705" xr:uid="{00000000-0005-0000-0000-00006B860000}"/>
    <cellStyle name="40% - Accent2 3 2 5 5 2" xfId="17864" xr:uid="{00000000-0005-0000-0000-00006C860000}"/>
    <cellStyle name="40% - Accent2 3 2 5 5 2 2" xfId="55202" xr:uid="{00000000-0005-0000-0000-00006D860000}"/>
    <cellStyle name="40% - Accent2 3 2 5 5 3" xfId="30362" xr:uid="{00000000-0005-0000-0000-00006E860000}"/>
    <cellStyle name="40% - Accent2 3 2 5 5 4" xfId="42043" xr:uid="{00000000-0005-0000-0000-00006F860000}"/>
    <cellStyle name="40% - Accent2 3 2 5 6" xfId="14152" xr:uid="{00000000-0005-0000-0000-000070860000}"/>
    <cellStyle name="40% - Accent2 3 2 5 6 2" xfId="51490" xr:uid="{00000000-0005-0000-0000-000071860000}"/>
    <cellStyle name="40% - Accent2 3 2 5 7" xfId="27480" xr:uid="{00000000-0005-0000-0000-000072860000}"/>
    <cellStyle name="40% - Accent2 3 2 5 8" xfId="38329" xr:uid="{00000000-0005-0000-0000-000073860000}"/>
    <cellStyle name="40% - Accent2 3 2 6" xfId="1160" xr:uid="{00000000-0005-0000-0000-000074860000}"/>
    <cellStyle name="40% - Accent2 3 2 6 2" xfId="2340" xr:uid="{00000000-0005-0000-0000-000075860000}"/>
    <cellStyle name="40% - Accent2 3 2 6 2 2" xfId="8414" xr:uid="{00000000-0005-0000-0000-000076860000}"/>
    <cellStyle name="40% - Accent2 3 2 6 2 2 2" xfId="13137" xr:uid="{00000000-0005-0000-0000-000077860000}"/>
    <cellStyle name="40% - Accent2 3 2 6 2 2 2 2" xfId="26296" xr:uid="{00000000-0005-0000-0000-000078860000}"/>
    <cellStyle name="40% - Accent2 3 2 6 2 2 2 2 2" xfId="63634" xr:uid="{00000000-0005-0000-0000-000079860000}"/>
    <cellStyle name="40% - Accent2 3 2 6 2 2 2 3" xfId="50475" xr:uid="{00000000-0005-0000-0000-00007A860000}"/>
    <cellStyle name="40% - Accent2 3 2 6 2 2 3" xfId="21573" xr:uid="{00000000-0005-0000-0000-00007B860000}"/>
    <cellStyle name="40% - Accent2 3 2 6 2 2 3 2" xfId="58911" xr:uid="{00000000-0005-0000-0000-00007C860000}"/>
    <cellStyle name="40% - Accent2 3 2 6 2 2 4" xfId="34592" xr:uid="{00000000-0005-0000-0000-00007D860000}"/>
    <cellStyle name="40% - Accent2 3 2 6 2 2 5" xfId="45752" xr:uid="{00000000-0005-0000-0000-00007E860000}"/>
    <cellStyle name="40% - Accent2 3 2 6 2 3" xfId="10777" xr:uid="{00000000-0005-0000-0000-00007F860000}"/>
    <cellStyle name="40% - Accent2 3 2 6 2 3 2" xfId="23936" xr:uid="{00000000-0005-0000-0000-000080860000}"/>
    <cellStyle name="40% - Accent2 3 2 6 2 3 2 2" xfId="61274" xr:uid="{00000000-0005-0000-0000-000081860000}"/>
    <cellStyle name="40% - Accent2 3 2 6 2 3 3" xfId="37304" xr:uid="{00000000-0005-0000-0000-000082860000}"/>
    <cellStyle name="40% - Accent2 3 2 6 2 3 4" xfId="48115" xr:uid="{00000000-0005-0000-0000-000083860000}"/>
    <cellStyle name="40% - Accent2 3 2 6 2 4" xfId="6054" xr:uid="{00000000-0005-0000-0000-000084860000}"/>
    <cellStyle name="40% - Accent2 3 2 6 2 4 2" xfId="19213" xr:uid="{00000000-0005-0000-0000-000085860000}"/>
    <cellStyle name="40% - Accent2 3 2 6 2 4 2 2" xfId="56551" xr:uid="{00000000-0005-0000-0000-000086860000}"/>
    <cellStyle name="40% - Accent2 3 2 6 2 4 3" xfId="31880" xr:uid="{00000000-0005-0000-0000-000087860000}"/>
    <cellStyle name="40% - Accent2 3 2 6 2 4 4" xfId="43392" xr:uid="{00000000-0005-0000-0000-000088860000}"/>
    <cellStyle name="40% - Accent2 3 2 6 2 5" xfId="15501" xr:uid="{00000000-0005-0000-0000-000089860000}"/>
    <cellStyle name="40% - Accent2 3 2 6 2 5 2" xfId="52839" xr:uid="{00000000-0005-0000-0000-00008A860000}"/>
    <cellStyle name="40% - Accent2 3 2 6 2 6" xfId="28998" xr:uid="{00000000-0005-0000-0000-00008B860000}"/>
    <cellStyle name="40% - Accent2 3 2 6 2 7" xfId="39678" xr:uid="{00000000-0005-0000-0000-00008C860000}"/>
    <cellStyle name="40% - Accent2 3 2 6 3" xfId="3689" xr:uid="{00000000-0005-0000-0000-00008D860000}"/>
    <cellStyle name="40% - Accent2 3 2 6 3 2" xfId="11957" xr:uid="{00000000-0005-0000-0000-00008E860000}"/>
    <cellStyle name="40% - Accent2 3 2 6 3 2 2" xfId="25116" xr:uid="{00000000-0005-0000-0000-00008F860000}"/>
    <cellStyle name="40% - Accent2 3 2 6 3 2 2 2" xfId="62454" xr:uid="{00000000-0005-0000-0000-000090860000}"/>
    <cellStyle name="40% - Accent2 3 2 6 3 2 3" xfId="49295" xr:uid="{00000000-0005-0000-0000-000091860000}"/>
    <cellStyle name="40% - Accent2 3 2 6 3 3" xfId="7234" xr:uid="{00000000-0005-0000-0000-000092860000}"/>
    <cellStyle name="40% - Accent2 3 2 6 3 3 2" xfId="20393" xr:uid="{00000000-0005-0000-0000-000093860000}"/>
    <cellStyle name="40% - Accent2 3 2 6 3 3 2 2" xfId="57731" xr:uid="{00000000-0005-0000-0000-000094860000}"/>
    <cellStyle name="40% - Accent2 3 2 6 3 3 3" xfId="44572" xr:uid="{00000000-0005-0000-0000-000095860000}"/>
    <cellStyle name="40% - Accent2 3 2 6 3 4" xfId="16850" xr:uid="{00000000-0005-0000-0000-000096860000}"/>
    <cellStyle name="40% - Accent2 3 2 6 3 4 2" xfId="54188" xr:uid="{00000000-0005-0000-0000-000097860000}"/>
    <cellStyle name="40% - Accent2 3 2 6 3 5" xfId="33243" xr:uid="{00000000-0005-0000-0000-000098860000}"/>
    <cellStyle name="40% - Accent2 3 2 6 3 6" xfId="41027" xr:uid="{00000000-0005-0000-0000-000099860000}"/>
    <cellStyle name="40% - Accent2 3 2 6 4" xfId="9597" xr:uid="{00000000-0005-0000-0000-00009A860000}"/>
    <cellStyle name="40% - Accent2 3 2 6 4 2" xfId="22756" xr:uid="{00000000-0005-0000-0000-00009B860000}"/>
    <cellStyle name="40% - Accent2 3 2 6 4 2 2" xfId="60094" xr:uid="{00000000-0005-0000-0000-00009C860000}"/>
    <cellStyle name="40% - Accent2 3 2 6 4 3" xfId="35955" xr:uid="{00000000-0005-0000-0000-00009D860000}"/>
    <cellStyle name="40% - Accent2 3 2 6 4 4" xfId="46935" xr:uid="{00000000-0005-0000-0000-00009E860000}"/>
    <cellStyle name="40% - Accent2 3 2 6 5" xfId="4874" xr:uid="{00000000-0005-0000-0000-00009F860000}"/>
    <cellStyle name="40% - Accent2 3 2 6 5 2" xfId="18033" xr:uid="{00000000-0005-0000-0000-0000A0860000}"/>
    <cellStyle name="40% - Accent2 3 2 6 5 2 2" xfId="55371" xr:uid="{00000000-0005-0000-0000-0000A1860000}"/>
    <cellStyle name="40% - Accent2 3 2 6 5 3" xfId="30531" xr:uid="{00000000-0005-0000-0000-0000A2860000}"/>
    <cellStyle name="40% - Accent2 3 2 6 5 4" xfId="42212" xr:uid="{00000000-0005-0000-0000-0000A3860000}"/>
    <cellStyle name="40% - Accent2 3 2 6 6" xfId="14321" xr:uid="{00000000-0005-0000-0000-0000A4860000}"/>
    <cellStyle name="40% - Accent2 3 2 6 6 2" xfId="51659" xr:uid="{00000000-0005-0000-0000-0000A5860000}"/>
    <cellStyle name="40% - Accent2 3 2 6 7" xfId="27649" xr:uid="{00000000-0005-0000-0000-0000A6860000}"/>
    <cellStyle name="40% - Accent2 3 2 6 8" xfId="38498" xr:uid="{00000000-0005-0000-0000-0000A7860000}"/>
    <cellStyle name="40% - Accent2 3 2 7" xfId="1384" xr:uid="{00000000-0005-0000-0000-0000A8860000}"/>
    <cellStyle name="40% - Accent2 3 2 7 2" xfId="2733" xr:uid="{00000000-0005-0000-0000-0000A9860000}"/>
    <cellStyle name="40% - Accent2 3 2 7 2 2" xfId="12181" xr:uid="{00000000-0005-0000-0000-0000AA860000}"/>
    <cellStyle name="40% - Accent2 3 2 7 2 2 2" xfId="25340" xr:uid="{00000000-0005-0000-0000-0000AB860000}"/>
    <cellStyle name="40% - Accent2 3 2 7 2 2 2 2" xfId="62678" xr:uid="{00000000-0005-0000-0000-0000AC860000}"/>
    <cellStyle name="40% - Accent2 3 2 7 2 2 3" xfId="33636" xr:uid="{00000000-0005-0000-0000-0000AD860000}"/>
    <cellStyle name="40% - Accent2 3 2 7 2 2 4" xfId="49519" xr:uid="{00000000-0005-0000-0000-0000AE860000}"/>
    <cellStyle name="40% - Accent2 3 2 7 2 3" xfId="7458" xr:uid="{00000000-0005-0000-0000-0000AF860000}"/>
    <cellStyle name="40% - Accent2 3 2 7 2 3 2" xfId="20617" xr:uid="{00000000-0005-0000-0000-0000B0860000}"/>
    <cellStyle name="40% - Accent2 3 2 7 2 3 2 2" xfId="57955" xr:uid="{00000000-0005-0000-0000-0000B1860000}"/>
    <cellStyle name="40% - Accent2 3 2 7 2 3 3" xfId="36348" xr:uid="{00000000-0005-0000-0000-0000B2860000}"/>
    <cellStyle name="40% - Accent2 3 2 7 2 3 4" xfId="44796" xr:uid="{00000000-0005-0000-0000-0000B3860000}"/>
    <cellStyle name="40% - Accent2 3 2 7 2 4" xfId="15894" xr:uid="{00000000-0005-0000-0000-0000B4860000}"/>
    <cellStyle name="40% - Accent2 3 2 7 2 4 2" xfId="30924" xr:uid="{00000000-0005-0000-0000-0000B5860000}"/>
    <cellStyle name="40% - Accent2 3 2 7 2 4 3" xfId="53232" xr:uid="{00000000-0005-0000-0000-0000B6860000}"/>
    <cellStyle name="40% - Accent2 3 2 7 2 5" xfId="28042" xr:uid="{00000000-0005-0000-0000-0000B7860000}"/>
    <cellStyle name="40% - Accent2 3 2 7 2 6" xfId="40071" xr:uid="{00000000-0005-0000-0000-0000B8860000}"/>
    <cellStyle name="40% - Accent2 3 2 7 3" xfId="9821" xr:uid="{00000000-0005-0000-0000-0000B9860000}"/>
    <cellStyle name="40% - Accent2 3 2 7 3 2" xfId="22980" xr:uid="{00000000-0005-0000-0000-0000BA860000}"/>
    <cellStyle name="40% - Accent2 3 2 7 3 2 2" xfId="60318" xr:uid="{00000000-0005-0000-0000-0000BB860000}"/>
    <cellStyle name="40% - Accent2 3 2 7 3 3" xfId="32287" xr:uid="{00000000-0005-0000-0000-0000BC860000}"/>
    <cellStyle name="40% - Accent2 3 2 7 3 4" xfId="47159" xr:uid="{00000000-0005-0000-0000-0000BD860000}"/>
    <cellStyle name="40% - Accent2 3 2 7 4" xfId="5098" xr:uid="{00000000-0005-0000-0000-0000BE860000}"/>
    <cellStyle name="40% - Accent2 3 2 7 4 2" xfId="18257" xr:uid="{00000000-0005-0000-0000-0000BF860000}"/>
    <cellStyle name="40% - Accent2 3 2 7 4 2 2" xfId="55595" xr:uid="{00000000-0005-0000-0000-0000C0860000}"/>
    <cellStyle name="40% - Accent2 3 2 7 4 3" xfId="34999" xr:uid="{00000000-0005-0000-0000-0000C1860000}"/>
    <cellStyle name="40% - Accent2 3 2 7 4 4" xfId="42436" xr:uid="{00000000-0005-0000-0000-0000C2860000}"/>
    <cellStyle name="40% - Accent2 3 2 7 5" xfId="14545" xr:uid="{00000000-0005-0000-0000-0000C3860000}"/>
    <cellStyle name="40% - Accent2 3 2 7 5 2" xfId="29575" xr:uid="{00000000-0005-0000-0000-0000C4860000}"/>
    <cellStyle name="40% - Accent2 3 2 7 5 3" xfId="51883" xr:uid="{00000000-0005-0000-0000-0000C5860000}"/>
    <cellStyle name="40% - Accent2 3 2 7 6" xfId="26693" xr:uid="{00000000-0005-0000-0000-0000C6860000}"/>
    <cellStyle name="40% - Accent2 3 2 7 7" xfId="38722" xr:uid="{00000000-0005-0000-0000-0000C7860000}"/>
    <cellStyle name="40% - Accent2 3 2 8" xfId="2509" xr:uid="{00000000-0005-0000-0000-0000C8860000}"/>
    <cellStyle name="40% - Accent2 3 2 8 2" xfId="11001" xr:uid="{00000000-0005-0000-0000-0000C9860000}"/>
    <cellStyle name="40% - Accent2 3 2 8 2 2" xfId="24160" xr:uid="{00000000-0005-0000-0000-0000CA860000}"/>
    <cellStyle name="40% - Accent2 3 2 8 2 2 2" xfId="61498" xr:uid="{00000000-0005-0000-0000-0000CB860000}"/>
    <cellStyle name="40% - Accent2 3 2 8 2 3" xfId="33412" xr:uid="{00000000-0005-0000-0000-0000CC860000}"/>
    <cellStyle name="40% - Accent2 3 2 8 2 4" xfId="48339" xr:uid="{00000000-0005-0000-0000-0000CD860000}"/>
    <cellStyle name="40% - Accent2 3 2 8 3" xfId="6278" xr:uid="{00000000-0005-0000-0000-0000CE860000}"/>
    <cellStyle name="40% - Accent2 3 2 8 3 2" xfId="19437" xr:uid="{00000000-0005-0000-0000-0000CF860000}"/>
    <cellStyle name="40% - Accent2 3 2 8 3 2 2" xfId="56775" xr:uid="{00000000-0005-0000-0000-0000D0860000}"/>
    <cellStyle name="40% - Accent2 3 2 8 3 3" xfId="36124" xr:uid="{00000000-0005-0000-0000-0000D1860000}"/>
    <cellStyle name="40% - Accent2 3 2 8 3 4" xfId="43616" xr:uid="{00000000-0005-0000-0000-0000D2860000}"/>
    <cellStyle name="40% - Accent2 3 2 8 4" xfId="15670" xr:uid="{00000000-0005-0000-0000-0000D3860000}"/>
    <cellStyle name="40% - Accent2 3 2 8 4 2" xfId="30700" xr:uid="{00000000-0005-0000-0000-0000D4860000}"/>
    <cellStyle name="40% - Accent2 3 2 8 4 3" xfId="53008" xr:uid="{00000000-0005-0000-0000-0000D5860000}"/>
    <cellStyle name="40% - Accent2 3 2 8 5" xfId="27818" xr:uid="{00000000-0005-0000-0000-0000D6860000}"/>
    <cellStyle name="40% - Accent2 3 2 8 6" xfId="39847" xr:uid="{00000000-0005-0000-0000-0000D7860000}"/>
    <cellStyle name="40% - Accent2 3 2 9" xfId="8641" xr:uid="{00000000-0005-0000-0000-0000D8860000}"/>
    <cellStyle name="40% - Accent2 3 2 9 2" xfId="21800" xr:uid="{00000000-0005-0000-0000-0000D9860000}"/>
    <cellStyle name="40% - Accent2 3 2 9 2 2" xfId="59138" xr:uid="{00000000-0005-0000-0000-0000DA860000}"/>
    <cellStyle name="40% - Accent2 3 2 9 3" xfId="29351" xr:uid="{00000000-0005-0000-0000-0000DB860000}"/>
    <cellStyle name="40% - Accent2 3 2 9 4" xfId="45979" xr:uid="{00000000-0005-0000-0000-0000DC860000}"/>
    <cellStyle name="40% - Accent2 3 3" xfId="511" xr:uid="{00000000-0005-0000-0000-0000DD860000}"/>
    <cellStyle name="40% - Accent2 3 3 2" xfId="1693" xr:uid="{00000000-0005-0000-0000-0000DE860000}"/>
    <cellStyle name="40% - Accent2 3 3 2 2" xfId="7767" xr:uid="{00000000-0005-0000-0000-0000DF860000}"/>
    <cellStyle name="40% - Accent2 3 3 2 2 2" xfId="12490" xr:uid="{00000000-0005-0000-0000-0000E0860000}"/>
    <cellStyle name="40% - Accent2 3 3 2 2 2 2" xfId="25649" xr:uid="{00000000-0005-0000-0000-0000E1860000}"/>
    <cellStyle name="40% - Accent2 3 3 2 2 2 2 2" xfId="62987" xr:uid="{00000000-0005-0000-0000-0000E2860000}"/>
    <cellStyle name="40% - Accent2 3 3 2 2 2 3" xfId="49828" xr:uid="{00000000-0005-0000-0000-0000E3860000}"/>
    <cellStyle name="40% - Accent2 3 3 2 2 3" xfId="20926" xr:uid="{00000000-0005-0000-0000-0000E4860000}"/>
    <cellStyle name="40% - Accent2 3 3 2 2 3 2" xfId="58264" xr:uid="{00000000-0005-0000-0000-0000E5860000}"/>
    <cellStyle name="40% - Accent2 3 3 2 2 4" xfId="33945" xr:uid="{00000000-0005-0000-0000-0000E6860000}"/>
    <cellStyle name="40% - Accent2 3 3 2 2 5" xfId="45105" xr:uid="{00000000-0005-0000-0000-0000E7860000}"/>
    <cellStyle name="40% - Accent2 3 3 2 3" xfId="10130" xr:uid="{00000000-0005-0000-0000-0000E8860000}"/>
    <cellStyle name="40% - Accent2 3 3 2 3 2" xfId="23289" xr:uid="{00000000-0005-0000-0000-0000E9860000}"/>
    <cellStyle name="40% - Accent2 3 3 2 3 2 2" xfId="60627" xr:uid="{00000000-0005-0000-0000-0000EA860000}"/>
    <cellStyle name="40% - Accent2 3 3 2 3 3" xfId="36657" xr:uid="{00000000-0005-0000-0000-0000EB860000}"/>
    <cellStyle name="40% - Accent2 3 3 2 3 4" xfId="47468" xr:uid="{00000000-0005-0000-0000-0000EC860000}"/>
    <cellStyle name="40% - Accent2 3 3 2 4" xfId="5407" xr:uid="{00000000-0005-0000-0000-0000ED860000}"/>
    <cellStyle name="40% - Accent2 3 3 2 4 2" xfId="18566" xr:uid="{00000000-0005-0000-0000-0000EE860000}"/>
    <cellStyle name="40% - Accent2 3 3 2 4 2 2" xfId="55904" xr:uid="{00000000-0005-0000-0000-0000EF860000}"/>
    <cellStyle name="40% - Accent2 3 3 2 4 3" xfId="31233" xr:uid="{00000000-0005-0000-0000-0000F0860000}"/>
    <cellStyle name="40% - Accent2 3 3 2 4 4" xfId="42745" xr:uid="{00000000-0005-0000-0000-0000F1860000}"/>
    <cellStyle name="40% - Accent2 3 3 2 5" xfId="14854" xr:uid="{00000000-0005-0000-0000-0000F2860000}"/>
    <cellStyle name="40% - Accent2 3 3 2 5 2" xfId="52192" xr:uid="{00000000-0005-0000-0000-0000F3860000}"/>
    <cellStyle name="40% - Accent2 3 3 2 6" xfId="28351" xr:uid="{00000000-0005-0000-0000-0000F4860000}"/>
    <cellStyle name="40% - Accent2 3 3 2 7" xfId="39031" xr:uid="{00000000-0005-0000-0000-0000F5860000}"/>
    <cellStyle name="40% - Accent2 3 3 3" xfId="3042" xr:uid="{00000000-0005-0000-0000-0000F6860000}"/>
    <cellStyle name="40% - Accent2 3 3 3 2" xfId="11310" xr:uid="{00000000-0005-0000-0000-0000F7860000}"/>
    <cellStyle name="40% - Accent2 3 3 3 2 2" xfId="24469" xr:uid="{00000000-0005-0000-0000-0000F8860000}"/>
    <cellStyle name="40% - Accent2 3 3 3 2 2 2" xfId="61807" xr:uid="{00000000-0005-0000-0000-0000F9860000}"/>
    <cellStyle name="40% - Accent2 3 3 3 2 3" xfId="48648" xr:uid="{00000000-0005-0000-0000-0000FA860000}"/>
    <cellStyle name="40% - Accent2 3 3 3 3" xfId="6587" xr:uid="{00000000-0005-0000-0000-0000FB860000}"/>
    <cellStyle name="40% - Accent2 3 3 3 3 2" xfId="19746" xr:uid="{00000000-0005-0000-0000-0000FC860000}"/>
    <cellStyle name="40% - Accent2 3 3 3 3 2 2" xfId="57084" xr:uid="{00000000-0005-0000-0000-0000FD860000}"/>
    <cellStyle name="40% - Accent2 3 3 3 3 3" xfId="43925" xr:uid="{00000000-0005-0000-0000-0000FE860000}"/>
    <cellStyle name="40% - Accent2 3 3 3 4" xfId="16203" xr:uid="{00000000-0005-0000-0000-0000FF860000}"/>
    <cellStyle name="40% - Accent2 3 3 3 4 2" xfId="53541" xr:uid="{00000000-0005-0000-0000-000000870000}"/>
    <cellStyle name="40% - Accent2 3 3 3 5" xfId="32596" xr:uid="{00000000-0005-0000-0000-000001870000}"/>
    <cellStyle name="40% - Accent2 3 3 3 6" xfId="40380" xr:uid="{00000000-0005-0000-0000-000002870000}"/>
    <cellStyle name="40% - Accent2 3 3 4" xfId="8950" xr:uid="{00000000-0005-0000-0000-000003870000}"/>
    <cellStyle name="40% - Accent2 3 3 4 2" xfId="22109" xr:uid="{00000000-0005-0000-0000-000004870000}"/>
    <cellStyle name="40% - Accent2 3 3 4 2 2" xfId="59447" xr:uid="{00000000-0005-0000-0000-000005870000}"/>
    <cellStyle name="40% - Accent2 3 3 4 3" xfId="35308" xr:uid="{00000000-0005-0000-0000-000006870000}"/>
    <cellStyle name="40% - Accent2 3 3 4 4" xfId="46288" xr:uid="{00000000-0005-0000-0000-000007870000}"/>
    <cellStyle name="40% - Accent2 3 3 5" xfId="4227" xr:uid="{00000000-0005-0000-0000-000008870000}"/>
    <cellStyle name="40% - Accent2 3 3 5 2" xfId="17386" xr:uid="{00000000-0005-0000-0000-000009870000}"/>
    <cellStyle name="40% - Accent2 3 3 5 2 2" xfId="54724" xr:uid="{00000000-0005-0000-0000-00000A870000}"/>
    <cellStyle name="40% - Accent2 3 3 5 3" xfId="29884" xr:uid="{00000000-0005-0000-0000-00000B870000}"/>
    <cellStyle name="40% - Accent2 3 3 5 4" xfId="41565" xr:uid="{00000000-0005-0000-0000-00000C870000}"/>
    <cellStyle name="40% - Accent2 3 3 6" xfId="13674" xr:uid="{00000000-0005-0000-0000-00000D870000}"/>
    <cellStyle name="40% - Accent2 3 3 6 2" xfId="51012" xr:uid="{00000000-0005-0000-0000-00000E870000}"/>
    <cellStyle name="40% - Accent2 3 3 7" xfId="27002" xr:uid="{00000000-0005-0000-0000-00000F870000}"/>
    <cellStyle name="40% - Accent2 3 3 8" xfId="37851" xr:uid="{00000000-0005-0000-0000-000010870000}"/>
    <cellStyle name="40% - Accent2 3 4" xfId="314" xr:uid="{00000000-0005-0000-0000-000011870000}"/>
    <cellStyle name="40% - Accent2 3 4 2" xfId="1496" xr:uid="{00000000-0005-0000-0000-000012870000}"/>
    <cellStyle name="40% - Accent2 3 4 2 2" xfId="7570" xr:uid="{00000000-0005-0000-0000-000013870000}"/>
    <cellStyle name="40% - Accent2 3 4 2 2 2" xfId="12293" xr:uid="{00000000-0005-0000-0000-000014870000}"/>
    <cellStyle name="40% - Accent2 3 4 2 2 2 2" xfId="25452" xr:uid="{00000000-0005-0000-0000-000015870000}"/>
    <cellStyle name="40% - Accent2 3 4 2 2 2 2 2" xfId="62790" xr:uid="{00000000-0005-0000-0000-000016870000}"/>
    <cellStyle name="40% - Accent2 3 4 2 2 2 3" xfId="49631" xr:uid="{00000000-0005-0000-0000-000017870000}"/>
    <cellStyle name="40% - Accent2 3 4 2 2 3" xfId="20729" xr:uid="{00000000-0005-0000-0000-000018870000}"/>
    <cellStyle name="40% - Accent2 3 4 2 2 3 2" xfId="58067" xr:uid="{00000000-0005-0000-0000-000019870000}"/>
    <cellStyle name="40% - Accent2 3 4 2 2 4" xfId="33748" xr:uid="{00000000-0005-0000-0000-00001A870000}"/>
    <cellStyle name="40% - Accent2 3 4 2 2 5" xfId="44908" xr:uid="{00000000-0005-0000-0000-00001B870000}"/>
    <cellStyle name="40% - Accent2 3 4 2 3" xfId="9933" xr:uid="{00000000-0005-0000-0000-00001C870000}"/>
    <cellStyle name="40% - Accent2 3 4 2 3 2" xfId="23092" xr:uid="{00000000-0005-0000-0000-00001D870000}"/>
    <cellStyle name="40% - Accent2 3 4 2 3 2 2" xfId="60430" xr:uid="{00000000-0005-0000-0000-00001E870000}"/>
    <cellStyle name="40% - Accent2 3 4 2 3 3" xfId="36460" xr:uid="{00000000-0005-0000-0000-00001F870000}"/>
    <cellStyle name="40% - Accent2 3 4 2 3 4" xfId="47271" xr:uid="{00000000-0005-0000-0000-000020870000}"/>
    <cellStyle name="40% - Accent2 3 4 2 4" xfId="5210" xr:uid="{00000000-0005-0000-0000-000021870000}"/>
    <cellStyle name="40% - Accent2 3 4 2 4 2" xfId="18369" xr:uid="{00000000-0005-0000-0000-000022870000}"/>
    <cellStyle name="40% - Accent2 3 4 2 4 2 2" xfId="55707" xr:uid="{00000000-0005-0000-0000-000023870000}"/>
    <cellStyle name="40% - Accent2 3 4 2 4 3" xfId="31036" xr:uid="{00000000-0005-0000-0000-000024870000}"/>
    <cellStyle name="40% - Accent2 3 4 2 4 4" xfId="42548" xr:uid="{00000000-0005-0000-0000-000025870000}"/>
    <cellStyle name="40% - Accent2 3 4 2 5" xfId="14657" xr:uid="{00000000-0005-0000-0000-000026870000}"/>
    <cellStyle name="40% - Accent2 3 4 2 5 2" xfId="51995" xr:uid="{00000000-0005-0000-0000-000027870000}"/>
    <cellStyle name="40% - Accent2 3 4 2 6" xfId="28154" xr:uid="{00000000-0005-0000-0000-000028870000}"/>
    <cellStyle name="40% - Accent2 3 4 2 7" xfId="38834" xr:uid="{00000000-0005-0000-0000-000029870000}"/>
    <cellStyle name="40% - Accent2 3 4 3" xfId="2845" xr:uid="{00000000-0005-0000-0000-00002A870000}"/>
    <cellStyle name="40% - Accent2 3 4 3 2" xfId="11113" xr:uid="{00000000-0005-0000-0000-00002B870000}"/>
    <cellStyle name="40% - Accent2 3 4 3 2 2" xfId="24272" xr:uid="{00000000-0005-0000-0000-00002C870000}"/>
    <cellStyle name="40% - Accent2 3 4 3 2 2 2" xfId="61610" xr:uid="{00000000-0005-0000-0000-00002D870000}"/>
    <cellStyle name="40% - Accent2 3 4 3 2 3" xfId="48451" xr:uid="{00000000-0005-0000-0000-00002E870000}"/>
    <cellStyle name="40% - Accent2 3 4 3 3" xfId="6390" xr:uid="{00000000-0005-0000-0000-00002F870000}"/>
    <cellStyle name="40% - Accent2 3 4 3 3 2" xfId="19549" xr:uid="{00000000-0005-0000-0000-000030870000}"/>
    <cellStyle name="40% - Accent2 3 4 3 3 2 2" xfId="56887" xr:uid="{00000000-0005-0000-0000-000031870000}"/>
    <cellStyle name="40% - Accent2 3 4 3 3 3" xfId="43728" xr:uid="{00000000-0005-0000-0000-000032870000}"/>
    <cellStyle name="40% - Accent2 3 4 3 4" xfId="16006" xr:uid="{00000000-0005-0000-0000-000033870000}"/>
    <cellStyle name="40% - Accent2 3 4 3 4 2" xfId="53344" xr:uid="{00000000-0005-0000-0000-000034870000}"/>
    <cellStyle name="40% - Accent2 3 4 3 5" xfId="32399" xr:uid="{00000000-0005-0000-0000-000035870000}"/>
    <cellStyle name="40% - Accent2 3 4 3 6" xfId="40183" xr:uid="{00000000-0005-0000-0000-000036870000}"/>
    <cellStyle name="40% - Accent2 3 4 4" xfId="8753" xr:uid="{00000000-0005-0000-0000-000037870000}"/>
    <cellStyle name="40% - Accent2 3 4 4 2" xfId="21912" xr:uid="{00000000-0005-0000-0000-000038870000}"/>
    <cellStyle name="40% - Accent2 3 4 4 2 2" xfId="59250" xr:uid="{00000000-0005-0000-0000-000039870000}"/>
    <cellStyle name="40% - Accent2 3 4 4 3" xfId="35111" xr:uid="{00000000-0005-0000-0000-00003A870000}"/>
    <cellStyle name="40% - Accent2 3 4 4 4" xfId="46091" xr:uid="{00000000-0005-0000-0000-00003B870000}"/>
    <cellStyle name="40% - Accent2 3 4 5" xfId="4030" xr:uid="{00000000-0005-0000-0000-00003C870000}"/>
    <cellStyle name="40% - Accent2 3 4 5 2" xfId="17189" xr:uid="{00000000-0005-0000-0000-00003D870000}"/>
    <cellStyle name="40% - Accent2 3 4 5 2 2" xfId="54527" xr:uid="{00000000-0005-0000-0000-00003E870000}"/>
    <cellStyle name="40% - Accent2 3 4 5 3" xfId="29687" xr:uid="{00000000-0005-0000-0000-00003F870000}"/>
    <cellStyle name="40% - Accent2 3 4 5 4" xfId="41368" xr:uid="{00000000-0005-0000-0000-000040870000}"/>
    <cellStyle name="40% - Accent2 3 4 6" xfId="13477" xr:uid="{00000000-0005-0000-0000-000041870000}"/>
    <cellStyle name="40% - Accent2 3 4 6 2" xfId="50815" xr:uid="{00000000-0005-0000-0000-000042870000}"/>
    <cellStyle name="40% - Accent2 3 4 7" xfId="26805" xr:uid="{00000000-0005-0000-0000-000043870000}"/>
    <cellStyle name="40% - Accent2 3 4 8" xfId="37654" xr:uid="{00000000-0005-0000-0000-000044870000}"/>
    <cellStyle name="40% - Accent2 3 5" xfId="735" xr:uid="{00000000-0005-0000-0000-000045870000}"/>
    <cellStyle name="40% - Accent2 3 5 2" xfId="1917" xr:uid="{00000000-0005-0000-0000-000046870000}"/>
    <cellStyle name="40% - Accent2 3 5 2 2" xfId="7991" xr:uid="{00000000-0005-0000-0000-000047870000}"/>
    <cellStyle name="40% - Accent2 3 5 2 2 2" xfId="12714" xr:uid="{00000000-0005-0000-0000-000048870000}"/>
    <cellStyle name="40% - Accent2 3 5 2 2 2 2" xfId="25873" xr:uid="{00000000-0005-0000-0000-000049870000}"/>
    <cellStyle name="40% - Accent2 3 5 2 2 2 2 2" xfId="63211" xr:uid="{00000000-0005-0000-0000-00004A870000}"/>
    <cellStyle name="40% - Accent2 3 5 2 2 2 3" xfId="50052" xr:uid="{00000000-0005-0000-0000-00004B870000}"/>
    <cellStyle name="40% - Accent2 3 5 2 2 3" xfId="21150" xr:uid="{00000000-0005-0000-0000-00004C870000}"/>
    <cellStyle name="40% - Accent2 3 5 2 2 3 2" xfId="58488" xr:uid="{00000000-0005-0000-0000-00004D870000}"/>
    <cellStyle name="40% - Accent2 3 5 2 2 4" xfId="34169" xr:uid="{00000000-0005-0000-0000-00004E870000}"/>
    <cellStyle name="40% - Accent2 3 5 2 2 5" xfId="45329" xr:uid="{00000000-0005-0000-0000-00004F870000}"/>
    <cellStyle name="40% - Accent2 3 5 2 3" xfId="10354" xr:uid="{00000000-0005-0000-0000-000050870000}"/>
    <cellStyle name="40% - Accent2 3 5 2 3 2" xfId="23513" xr:uid="{00000000-0005-0000-0000-000051870000}"/>
    <cellStyle name="40% - Accent2 3 5 2 3 2 2" xfId="60851" xr:uid="{00000000-0005-0000-0000-000052870000}"/>
    <cellStyle name="40% - Accent2 3 5 2 3 3" xfId="36881" xr:uid="{00000000-0005-0000-0000-000053870000}"/>
    <cellStyle name="40% - Accent2 3 5 2 3 4" xfId="47692" xr:uid="{00000000-0005-0000-0000-000054870000}"/>
    <cellStyle name="40% - Accent2 3 5 2 4" xfId="5631" xr:uid="{00000000-0005-0000-0000-000055870000}"/>
    <cellStyle name="40% - Accent2 3 5 2 4 2" xfId="18790" xr:uid="{00000000-0005-0000-0000-000056870000}"/>
    <cellStyle name="40% - Accent2 3 5 2 4 2 2" xfId="56128" xr:uid="{00000000-0005-0000-0000-000057870000}"/>
    <cellStyle name="40% - Accent2 3 5 2 4 3" xfId="31457" xr:uid="{00000000-0005-0000-0000-000058870000}"/>
    <cellStyle name="40% - Accent2 3 5 2 4 4" xfId="42969" xr:uid="{00000000-0005-0000-0000-000059870000}"/>
    <cellStyle name="40% - Accent2 3 5 2 5" xfId="15078" xr:uid="{00000000-0005-0000-0000-00005A870000}"/>
    <cellStyle name="40% - Accent2 3 5 2 5 2" xfId="52416" xr:uid="{00000000-0005-0000-0000-00005B870000}"/>
    <cellStyle name="40% - Accent2 3 5 2 6" xfId="28575" xr:uid="{00000000-0005-0000-0000-00005C870000}"/>
    <cellStyle name="40% - Accent2 3 5 2 7" xfId="39255" xr:uid="{00000000-0005-0000-0000-00005D870000}"/>
    <cellStyle name="40% - Accent2 3 5 3" xfId="3266" xr:uid="{00000000-0005-0000-0000-00005E870000}"/>
    <cellStyle name="40% - Accent2 3 5 3 2" xfId="11534" xr:uid="{00000000-0005-0000-0000-00005F870000}"/>
    <cellStyle name="40% - Accent2 3 5 3 2 2" xfId="24693" xr:uid="{00000000-0005-0000-0000-000060870000}"/>
    <cellStyle name="40% - Accent2 3 5 3 2 2 2" xfId="62031" xr:uid="{00000000-0005-0000-0000-000061870000}"/>
    <cellStyle name="40% - Accent2 3 5 3 2 3" xfId="48872" xr:uid="{00000000-0005-0000-0000-000062870000}"/>
    <cellStyle name="40% - Accent2 3 5 3 3" xfId="6811" xr:uid="{00000000-0005-0000-0000-000063870000}"/>
    <cellStyle name="40% - Accent2 3 5 3 3 2" xfId="19970" xr:uid="{00000000-0005-0000-0000-000064870000}"/>
    <cellStyle name="40% - Accent2 3 5 3 3 2 2" xfId="57308" xr:uid="{00000000-0005-0000-0000-000065870000}"/>
    <cellStyle name="40% - Accent2 3 5 3 3 3" xfId="44149" xr:uid="{00000000-0005-0000-0000-000066870000}"/>
    <cellStyle name="40% - Accent2 3 5 3 4" xfId="16427" xr:uid="{00000000-0005-0000-0000-000067870000}"/>
    <cellStyle name="40% - Accent2 3 5 3 4 2" xfId="53765" xr:uid="{00000000-0005-0000-0000-000068870000}"/>
    <cellStyle name="40% - Accent2 3 5 3 5" xfId="32820" xr:uid="{00000000-0005-0000-0000-000069870000}"/>
    <cellStyle name="40% - Accent2 3 5 3 6" xfId="40604" xr:uid="{00000000-0005-0000-0000-00006A870000}"/>
    <cellStyle name="40% - Accent2 3 5 4" xfId="9174" xr:uid="{00000000-0005-0000-0000-00006B870000}"/>
    <cellStyle name="40% - Accent2 3 5 4 2" xfId="22333" xr:uid="{00000000-0005-0000-0000-00006C870000}"/>
    <cellStyle name="40% - Accent2 3 5 4 2 2" xfId="59671" xr:uid="{00000000-0005-0000-0000-00006D870000}"/>
    <cellStyle name="40% - Accent2 3 5 4 3" xfId="35532" xr:uid="{00000000-0005-0000-0000-00006E870000}"/>
    <cellStyle name="40% - Accent2 3 5 4 4" xfId="46512" xr:uid="{00000000-0005-0000-0000-00006F870000}"/>
    <cellStyle name="40% - Accent2 3 5 5" xfId="4451" xr:uid="{00000000-0005-0000-0000-000070870000}"/>
    <cellStyle name="40% - Accent2 3 5 5 2" xfId="17610" xr:uid="{00000000-0005-0000-0000-000071870000}"/>
    <cellStyle name="40% - Accent2 3 5 5 2 2" xfId="54948" xr:uid="{00000000-0005-0000-0000-000072870000}"/>
    <cellStyle name="40% - Accent2 3 5 5 3" xfId="30108" xr:uid="{00000000-0005-0000-0000-000073870000}"/>
    <cellStyle name="40% - Accent2 3 5 5 4" xfId="41789" xr:uid="{00000000-0005-0000-0000-000074870000}"/>
    <cellStyle name="40% - Accent2 3 5 6" xfId="13898" xr:uid="{00000000-0005-0000-0000-000075870000}"/>
    <cellStyle name="40% - Accent2 3 5 6 2" xfId="51236" xr:uid="{00000000-0005-0000-0000-000076870000}"/>
    <cellStyle name="40% - Accent2 3 5 7" xfId="27226" xr:uid="{00000000-0005-0000-0000-000077870000}"/>
    <cellStyle name="40% - Accent2 3 5 8" xfId="38075" xr:uid="{00000000-0005-0000-0000-000078870000}"/>
    <cellStyle name="40% - Accent2 3 6" xfId="904" xr:uid="{00000000-0005-0000-0000-000079870000}"/>
    <cellStyle name="40% - Accent2 3 6 2" xfId="2086" xr:uid="{00000000-0005-0000-0000-00007A870000}"/>
    <cellStyle name="40% - Accent2 3 6 2 2" xfId="8160" xr:uid="{00000000-0005-0000-0000-00007B870000}"/>
    <cellStyle name="40% - Accent2 3 6 2 2 2" xfId="12883" xr:uid="{00000000-0005-0000-0000-00007C870000}"/>
    <cellStyle name="40% - Accent2 3 6 2 2 2 2" xfId="26042" xr:uid="{00000000-0005-0000-0000-00007D870000}"/>
    <cellStyle name="40% - Accent2 3 6 2 2 2 2 2" xfId="63380" xr:uid="{00000000-0005-0000-0000-00007E870000}"/>
    <cellStyle name="40% - Accent2 3 6 2 2 2 3" xfId="50221" xr:uid="{00000000-0005-0000-0000-00007F870000}"/>
    <cellStyle name="40% - Accent2 3 6 2 2 3" xfId="21319" xr:uid="{00000000-0005-0000-0000-000080870000}"/>
    <cellStyle name="40% - Accent2 3 6 2 2 3 2" xfId="58657" xr:uid="{00000000-0005-0000-0000-000081870000}"/>
    <cellStyle name="40% - Accent2 3 6 2 2 4" xfId="34338" xr:uid="{00000000-0005-0000-0000-000082870000}"/>
    <cellStyle name="40% - Accent2 3 6 2 2 5" xfId="45498" xr:uid="{00000000-0005-0000-0000-000083870000}"/>
    <cellStyle name="40% - Accent2 3 6 2 3" xfId="10523" xr:uid="{00000000-0005-0000-0000-000084870000}"/>
    <cellStyle name="40% - Accent2 3 6 2 3 2" xfId="23682" xr:uid="{00000000-0005-0000-0000-000085870000}"/>
    <cellStyle name="40% - Accent2 3 6 2 3 2 2" xfId="61020" xr:uid="{00000000-0005-0000-0000-000086870000}"/>
    <cellStyle name="40% - Accent2 3 6 2 3 3" xfId="37050" xr:uid="{00000000-0005-0000-0000-000087870000}"/>
    <cellStyle name="40% - Accent2 3 6 2 3 4" xfId="47861" xr:uid="{00000000-0005-0000-0000-000088870000}"/>
    <cellStyle name="40% - Accent2 3 6 2 4" xfId="5800" xr:uid="{00000000-0005-0000-0000-000089870000}"/>
    <cellStyle name="40% - Accent2 3 6 2 4 2" xfId="18959" xr:uid="{00000000-0005-0000-0000-00008A870000}"/>
    <cellStyle name="40% - Accent2 3 6 2 4 2 2" xfId="56297" xr:uid="{00000000-0005-0000-0000-00008B870000}"/>
    <cellStyle name="40% - Accent2 3 6 2 4 3" xfId="31626" xr:uid="{00000000-0005-0000-0000-00008C870000}"/>
    <cellStyle name="40% - Accent2 3 6 2 4 4" xfId="43138" xr:uid="{00000000-0005-0000-0000-00008D870000}"/>
    <cellStyle name="40% - Accent2 3 6 2 5" xfId="15247" xr:uid="{00000000-0005-0000-0000-00008E870000}"/>
    <cellStyle name="40% - Accent2 3 6 2 5 2" xfId="52585" xr:uid="{00000000-0005-0000-0000-00008F870000}"/>
    <cellStyle name="40% - Accent2 3 6 2 6" xfId="28744" xr:uid="{00000000-0005-0000-0000-000090870000}"/>
    <cellStyle name="40% - Accent2 3 6 2 7" xfId="39424" xr:uid="{00000000-0005-0000-0000-000091870000}"/>
    <cellStyle name="40% - Accent2 3 6 3" xfId="3435" xr:uid="{00000000-0005-0000-0000-000092870000}"/>
    <cellStyle name="40% - Accent2 3 6 3 2" xfId="11703" xr:uid="{00000000-0005-0000-0000-000093870000}"/>
    <cellStyle name="40% - Accent2 3 6 3 2 2" xfId="24862" xr:uid="{00000000-0005-0000-0000-000094870000}"/>
    <cellStyle name="40% - Accent2 3 6 3 2 2 2" xfId="62200" xr:uid="{00000000-0005-0000-0000-000095870000}"/>
    <cellStyle name="40% - Accent2 3 6 3 2 3" xfId="49041" xr:uid="{00000000-0005-0000-0000-000096870000}"/>
    <cellStyle name="40% - Accent2 3 6 3 3" xfId="6980" xr:uid="{00000000-0005-0000-0000-000097870000}"/>
    <cellStyle name="40% - Accent2 3 6 3 3 2" xfId="20139" xr:uid="{00000000-0005-0000-0000-000098870000}"/>
    <cellStyle name="40% - Accent2 3 6 3 3 2 2" xfId="57477" xr:uid="{00000000-0005-0000-0000-000099870000}"/>
    <cellStyle name="40% - Accent2 3 6 3 3 3" xfId="44318" xr:uid="{00000000-0005-0000-0000-00009A870000}"/>
    <cellStyle name="40% - Accent2 3 6 3 4" xfId="16596" xr:uid="{00000000-0005-0000-0000-00009B870000}"/>
    <cellStyle name="40% - Accent2 3 6 3 4 2" xfId="53934" xr:uid="{00000000-0005-0000-0000-00009C870000}"/>
    <cellStyle name="40% - Accent2 3 6 3 5" xfId="32989" xr:uid="{00000000-0005-0000-0000-00009D870000}"/>
    <cellStyle name="40% - Accent2 3 6 3 6" xfId="40773" xr:uid="{00000000-0005-0000-0000-00009E870000}"/>
    <cellStyle name="40% - Accent2 3 6 4" xfId="9343" xr:uid="{00000000-0005-0000-0000-00009F870000}"/>
    <cellStyle name="40% - Accent2 3 6 4 2" xfId="22502" xr:uid="{00000000-0005-0000-0000-0000A0870000}"/>
    <cellStyle name="40% - Accent2 3 6 4 2 2" xfId="59840" xr:uid="{00000000-0005-0000-0000-0000A1870000}"/>
    <cellStyle name="40% - Accent2 3 6 4 3" xfId="35701" xr:uid="{00000000-0005-0000-0000-0000A2870000}"/>
    <cellStyle name="40% - Accent2 3 6 4 4" xfId="46681" xr:uid="{00000000-0005-0000-0000-0000A3870000}"/>
    <cellStyle name="40% - Accent2 3 6 5" xfId="4620" xr:uid="{00000000-0005-0000-0000-0000A4870000}"/>
    <cellStyle name="40% - Accent2 3 6 5 2" xfId="17779" xr:uid="{00000000-0005-0000-0000-0000A5870000}"/>
    <cellStyle name="40% - Accent2 3 6 5 2 2" xfId="55117" xr:uid="{00000000-0005-0000-0000-0000A6870000}"/>
    <cellStyle name="40% - Accent2 3 6 5 3" xfId="30277" xr:uid="{00000000-0005-0000-0000-0000A7870000}"/>
    <cellStyle name="40% - Accent2 3 6 5 4" xfId="41958" xr:uid="{00000000-0005-0000-0000-0000A8870000}"/>
    <cellStyle name="40% - Accent2 3 6 6" xfId="14067" xr:uid="{00000000-0005-0000-0000-0000A9870000}"/>
    <cellStyle name="40% - Accent2 3 6 6 2" xfId="51405" xr:uid="{00000000-0005-0000-0000-0000AA870000}"/>
    <cellStyle name="40% - Accent2 3 6 7" xfId="27395" xr:uid="{00000000-0005-0000-0000-0000AB870000}"/>
    <cellStyle name="40% - Accent2 3 6 8" xfId="38244" xr:uid="{00000000-0005-0000-0000-0000AC870000}"/>
    <cellStyle name="40% - Accent2 3 7" xfId="1075" xr:uid="{00000000-0005-0000-0000-0000AD870000}"/>
    <cellStyle name="40% - Accent2 3 7 2" xfId="2255" xr:uid="{00000000-0005-0000-0000-0000AE870000}"/>
    <cellStyle name="40% - Accent2 3 7 2 2" xfId="8329" xr:uid="{00000000-0005-0000-0000-0000AF870000}"/>
    <cellStyle name="40% - Accent2 3 7 2 2 2" xfId="13052" xr:uid="{00000000-0005-0000-0000-0000B0870000}"/>
    <cellStyle name="40% - Accent2 3 7 2 2 2 2" xfId="26211" xr:uid="{00000000-0005-0000-0000-0000B1870000}"/>
    <cellStyle name="40% - Accent2 3 7 2 2 2 2 2" xfId="63549" xr:uid="{00000000-0005-0000-0000-0000B2870000}"/>
    <cellStyle name="40% - Accent2 3 7 2 2 2 3" xfId="50390" xr:uid="{00000000-0005-0000-0000-0000B3870000}"/>
    <cellStyle name="40% - Accent2 3 7 2 2 3" xfId="21488" xr:uid="{00000000-0005-0000-0000-0000B4870000}"/>
    <cellStyle name="40% - Accent2 3 7 2 2 3 2" xfId="58826" xr:uid="{00000000-0005-0000-0000-0000B5870000}"/>
    <cellStyle name="40% - Accent2 3 7 2 2 4" xfId="34507" xr:uid="{00000000-0005-0000-0000-0000B6870000}"/>
    <cellStyle name="40% - Accent2 3 7 2 2 5" xfId="45667" xr:uid="{00000000-0005-0000-0000-0000B7870000}"/>
    <cellStyle name="40% - Accent2 3 7 2 3" xfId="10692" xr:uid="{00000000-0005-0000-0000-0000B8870000}"/>
    <cellStyle name="40% - Accent2 3 7 2 3 2" xfId="23851" xr:uid="{00000000-0005-0000-0000-0000B9870000}"/>
    <cellStyle name="40% - Accent2 3 7 2 3 2 2" xfId="61189" xr:uid="{00000000-0005-0000-0000-0000BA870000}"/>
    <cellStyle name="40% - Accent2 3 7 2 3 3" xfId="37219" xr:uid="{00000000-0005-0000-0000-0000BB870000}"/>
    <cellStyle name="40% - Accent2 3 7 2 3 4" xfId="48030" xr:uid="{00000000-0005-0000-0000-0000BC870000}"/>
    <cellStyle name="40% - Accent2 3 7 2 4" xfId="5969" xr:uid="{00000000-0005-0000-0000-0000BD870000}"/>
    <cellStyle name="40% - Accent2 3 7 2 4 2" xfId="19128" xr:uid="{00000000-0005-0000-0000-0000BE870000}"/>
    <cellStyle name="40% - Accent2 3 7 2 4 2 2" xfId="56466" xr:uid="{00000000-0005-0000-0000-0000BF870000}"/>
    <cellStyle name="40% - Accent2 3 7 2 4 3" xfId="31795" xr:uid="{00000000-0005-0000-0000-0000C0870000}"/>
    <cellStyle name="40% - Accent2 3 7 2 4 4" xfId="43307" xr:uid="{00000000-0005-0000-0000-0000C1870000}"/>
    <cellStyle name="40% - Accent2 3 7 2 5" xfId="15416" xr:uid="{00000000-0005-0000-0000-0000C2870000}"/>
    <cellStyle name="40% - Accent2 3 7 2 5 2" xfId="52754" xr:uid="{00000000-0005-0000-0000-0000C3870000}"/>
    <cellStyle name="40% - Accent2 3 7 2 6" xfId="28913" xr:uid="{00000000-0005-0000-0000-0000C4870000}"/>
    <cellStyle name="40% - Accent2 3 7 2 7" xfId="39593" xr:uid="{00000000-0005-0000-0000-0000C5870000}"/>
    <cellStyle name="40% - Accent2 3 7 3" xfId="3604" xr:uid="{00000000-0005-0000-0000-0000C6870000}"/>
    <cellStyle name="40% - Accent2 3 7 3 2" xfId="11872" xr:uid="{00000000-0005-0000-0000-0000C7870000}"/>
    <cellStyle name="40% - Accent2 3 7 3 2 2" xfId="25031" xr:uid="{00000000-0005-0000-0000-0000C8870000}"/>
    <cellStyle name="40% - Accent2 3 7 3 2 2 2" xfId="62369" xr:uid="{00000000-0005-0000-0000-0000C9870000}"/>
    <cellStyle name="40% - Accent2 3 7 3 2 3" xfId="49210" xr:uid="{00000000-0005-0000-0000-0000CA870000}"/>
    <cellStyle name="40% - Accent2 3 7 3 3" xfId="7149" xr:uid="{00000000-0005-0000-0000-0000CB870000}"/>
    <cellStyle name="40% - Accent2 3 7 3 3 2" xfId="20308" xr:uid="{00000000-0005-0000-0000-0000CC870000}"/>
    <cellStyle name="40% - Accent2 3 7 3 3 2 2" xfId="57646" xr:uid="{00000000-0005-0000-0000-0000CD870000}"/>
    <cellStyle name="40% - Accent2 3 7 3 3 3" xfId="44487" xr:uid="{00000000-0005-0000-0000-0000CE870000}"/>
    <cellStyle name="40% - Accent2 3 7 3 4" xfId="16765" xr:uid="{00000000-0005-0000-0000-0000CF870000}"/>
    <cellStyle name="40% - Accent2 3 7 3 4 2" xfId="54103" xr:uid="{00000000-0005-0000-0000-0000D0870000}"/>
    <cellStyle name="40% - Accent2 3 7 3 5" xfId="33158" xr:uid="{00000000-0005-0000-0000-0000D1870000}"/>
    <cellStyle name="40% - Accent2 3 7 3 6" xfId="40942" xr:uid="{00000000-0005-0000-0000-0000D2870000}"/>
    <cellStyle name="40% - Accent2 3 7 4" xfId="9512" xr:uid="{00000000-0005-0000-0000-0000D3870000}"/>
    <cellStyle name="40% - Accent2 3 7 4 2" xfId="22671" xr:uid="{00000000-0005-0000-0000-0000D4870000}"/>
    <cellStyle name="40% - Accent2 3 7 4 2 2" xfId="60009" xr:uid="{00000000-0005-0000-0000-0000D5870000}"/>
    <cellStyle name="40% - Accent2 3 7 4 3" xfId="35870" xr:uid="{00000000-0005-0000-0000-0000D6870000}"/>
    <cellStyle name="40% - Accent2 3 7 4 4" xfId="46850" xr:uid="{00000000-0005-0000-0000-0000D7870000}"/>
    <cellStyle name="40% - Accent2 3 7 5" xfId="4789" xr:uid="{00000000-0005-0000-0000-0000D8870000}"/>
    <cellStyle name="40% - Accent2 3 7 5 2" xfId="17948" xr:uid="{00000000-0005-0000-0000-0000D9870000}"/>
    <cellStyle name="40% - Accent2 3 7 5 2 2" xfId="55286" xr:uid="{00000000-0005-0000-0000-0000DA870000}"/>
    <cellStyle name="40% - Accent2 3 7 5 3" xfId="30446" xr:uid="{00000000-0005-0000-0000-0000DB870000}"/>
    <cellStyle name="40% - Accent2 3 7 5 4" xfId="42127" xr:uid="{00000000-0005-0000-0000-0000DC870000}"/>
    <cellStyle name="40% - Accent2 3 7 6" xfId="14236" xr:uid="{00000000-0005-0000-0000-0000DD870000}"/>
    <cellStyle name="40% - Accent2 3 7 6 2" xfId="51574" xr:uid="{00000000-0005-0000-0000-0000DE870000}"/>
    <cellStyle name="40% - Accent2 3 7 7" xfId="27564" xr:uid="{00000000-0005-0000-0000-0000DF870000}"/>
    <cellStyle name="40% - Accent2 3 7 8" xfId="38413" xr:uid="{00000000-0005-0000-0000-0000E0870000}"/>
    <cellStyle name="40% - Accent2 3 8" xfId="1272" xr:uid="{00000000-0005-0000-0000-0000E1870000}"/>
    <cellStyle name="40% - Accent2 3 8 2" xfId="2621" xr:uid="{00000000-0005-0000-0000-0000E2870000}"/>
    <cellStyle name="40% - Accent2 3 8 2 2" xfId="12069" xr:uid="{00000000-0005-0000-0000-0000E3870000}"/>
    <cellStyle name="40% - Accent2 3 8 2 2 2" xfId="25228" xr:uid="{00000000-0005-0000-0000-0000E4870000}"/>
    <cellStyle name="40% - Accent2 3 8 2 2 2 2" xfId="62566" xr:uid="{00000000-0005-0000-0000-0000E5870000}"/>
    <cellStyle name="40% - Accent2 3 8 2 2 3" xfId="33524" xr:uid="{00000000-0005-0000-0000-0000E6870000}"/>
    <cellStyle name="40% - Accent2 3 8 2 2 4" xfId="49407" xr:uid="{00000000-0005-0000-0000-0000E7870000}"/>
    <cellStyle name="40% - Accent2 3 8 2 3" xfId="7346" xr:uid="{00000000-0005-0000-0000-0000E8870000}"/>
    <cellStyle name="40% - Accent2 3 8 2 3 2" xfId="20505" xr:uid="{00000000-0005-0000-0000-0000E9870000}"/>
    <cellStyle name="40% - Accent2 3 8 2 3 2 2" xfId="57843" xr:uid="{00000000-0005-0000-0000-0000EA870000}"/>
    <cellStyle name="40% - Accent2 3 8 2 3 3" xfId="36236" xr:uid="{00000000-0005-0000-0000-0000EB870000}"/>
    <cellStyle name="40% - Accent2 3 8 2 3 4" xfId="44684" xr:uid="{00000000-0005-0000-0000-0000EC870000}"/>
    <cellStyle name="40% - Accent2 3 8 2 4" xfId="15782" xr:uid="{00000000-0005-0000-0000-0000ED870000}"/>
    <cellStyle name="40% - Accent2 3 8 2 4 2" xfId="30812" xr:uid="{00000000-0005-0000-0000-0000EE870000}"/>
    <cellStyle name="40% - Accent2 3 8 2 4 3" xfId="53120" xr:uid="{00000000-0005-0000-0000-0000EF870000}"/>
    <cellStyle name="40% - Accent2 3 8 2 5" xfId="27930" xr:uid="{00000000-0005-0000-0000-0000F0870000}"/>
    <cellStyle name="40% - Accent2 3 8 2 6" xfId="39959" xr:uid="{00000000-0005-0000-0000-0000F1870000}"/>
    <cellStyle name="40% - Accent2 3 8 3" xfId="9709" xr:uid="{00000000-0005-0000-0000-0000F2870000}"/>
    <cellStyle name="40% - Accent2 3 8 3 2" xfId="22868" xr:uid="{00000000-0005-0000-0000-0000F3870000}"/>
    <cellStyle name="40% - Accent2 3 8 3 2 2" xfId="60206" xr:uid="{00000000-0005-0000-0000-0000F4870000}"/>
    <cellStyle name="40% - Accent2 3 8 3 3" xfId="32175" xr:uid="{00000000-0005-0000-0000-0000F5870000}"/>
    <cellStyle name="40% - Accent2 3 8 3 4" xfId="47047" xr:uid="{00000000-0005-0000-0000-0000F6870000}"/>
    <cellStyle name="40% - Accent2 3 8 4" xfId="4986" xr:uid="{00000000-0005-0000-0000-0000F7870000}"/>
    <cellStyle name="40% - Accent2 3 8 4 2" xfId="18145" xr:uid="{00000000-0005-0000-0000-0000F8870000}"/>
    <cellStyle name="40% - Accent2 3 8 4 2 2" xfId="55483" xr:uid="{00000000-0005-0000-0000-0000F9870000}"/>
    <cellStyle name="40% - Accent2 3 8 4 3" xfId="34887" xr:uid="{00000000-0005-0000-0000-0000FA870000}"/>
    <cellStyle name="40% - Accent2 3 8 4 4" xfId="42324" xr:uid="{00000000-0005-0000-0000-0000FB870000}"/>
    <cellStyle name="40% - Accent2 3 8 5" xfId="14433" xr:uid="{00000000-0005-0000-0000-0000FC870000}"/>
    <cellStyle name="40% - Accent2 3 8 5 2" xfId="29463" xr:uid="{00000000-0005-0000-0000-0000FD870000}"/>
    <cellStyle name="40% - Accent2 3 8 5 3" xfId="51771" xr:uid="{00000000-0005-0000-0000-0000FE870000}"/>
    <cellStyle name="40% - Accent2 3 8 6" xfId="26581" xr:uid="{00000000-0005-0000-0000-0000FF870000}"/>
    <cellStyle name="40% - Accent2 3 8 7" xfId="38610" xr:uid="{00000000-0005-0000-0000-000000880000}"/>
    <cellStyle name="40% - Accent2 3 9" xfId="2424" xr:uid="{00000000-0005-0000-0000-000001880000}"/>
    <cellStyle name="40% - Accent2 3 9 2" xfId="10889" xr:uid="{00000000-0005-0000-0000-000002880000}"/>
    <cellStyle name="40% - Accent2 3 9 2 2" xfId="24048" xr:uid="{00000000-0005-0000-0000-000003880000}"/>
    <cellStyle name="40% - Accent2 3 9 2 2 2" xfId="61386" xr:uid="{00000000-0005-0000-0000-000004880000}"/>
    <cellStyle name="40% - Accent2 3 9 2 3" xfId="33327" xr:uid="{00000000-0005-0000-0000-000005880000}"/>
    <cellStyle name="40% - Accent2 3 9 2 4" xfId="48227" xr:uid="{00000000-0005-0000-0000-000006880000}"/>
    <cellStyle name="40% - Accent2 3 9 3" xfId="6166" xr:uid="{00000000-0005-0000-0000-000007880000}"/>
    <cellStyle name="40% - Accent2 3 9 3 2" xfId="19325" xr:uid="{00000000-0005-0000-0000-000008880000}"/>
    <cellStyle name="40% - Accent2 3 9 3 2 2" xfId="56663" xr:uid="{00000000-0005-0000-0000-000009880000}"/>
    <cellStyle name="40% - Accent2 3 9 3 3" xfId="36039" xr:uid="{00000000-0005-0000-0000-00000A880000}"/>
    <cellStyle name="40% - Accent2 3 9 3 4" xfId="43504" xr:uid="{00000000-0005-0000-0000-00000B880000}"/>
    <cellStyle name="40% - Accent2 3 9 4" xfId="15585" xr:uid="{00000000-0005-0000-0000-00000C880000}"/>
    <cellStyle name="40% - Accent2 3 9 4 2" xfId="30615" xr:uid="{00000000-0005-0000-0000-00000D880000}"/>
    <cellStyle name="40% - Accent2 3 9 4 3" xfId="52923" xr:uid="{00000000-0005-0000-0000-00000E880000}"/>
    <cellStyle name="40% - Accent2 3 9 5" xfId="27733" xr:uid="{00000000-0005-0000-0000-00000F880000}"/>
    <cellStyle name="40% - Accent2 3 9 6" xfId="39762" xr:uid="{00000000-0005-0000-0000-000010880000}"/>
    <cellStyle name="40% - Accent2 4" xfId="118" xr:uid="{00000000-0005-0000-0000-000011880000}"/>
    <cellStyle name="40% - Accent2 4 10" xfId="8557" xr:uid="{00000000-0005-0000-0000-000012880000}"/>
    <cellStyle name="40% - Accent2 4 10 2" xfId="21716" xr:uid="{00000000-0005-0000-0000-000013880000}"/>
    <cellStyle name="40% - Accent2 4 10 2 2" xfId="59054" xr:uid="{00000000-0005-0000-0000-000014880000}"/>
    <cellStyle name="40% - Accent2 4 10 3" xfId="29294" xr:uid="{00000000-0005-0000-0000-000015880000}"/>
    <cellStyle name="40% - Accent2 4 10 4" xfId="45895" xr:uid="{00000000-0005-0000-0000-000016880000}"/>
    <cellStyle name="40% - Accent2 4 11" xfId="3834" xr:uid="{00000000-0005-0000-0000-000017880000}"/>
    <cellStyle name="40% - Accent2 4 11 2" xfId="16993" xr:uid="{00000000-0005-0000-0000-000018880000}"/>
    <cellStyle name="40% - Accent2 4 11 2 2" xfId="54331" xr:uid="{00000000-0005-0000-0000-000019880000}"/>
    <cellStyle name="40% - Accent2 4 11 3" xfId="32006" xr:uid="{00000000-0005-0000-0000-00001A880000}"/>
    <cellStyle name="40% - Accent2 4 11 4" xfId="41172" xr:uid="{00000000-0005-0000-0000-00001B880000}"/>
    <cellStyle name="40% - Accent2 4 12" xfId="13281" xr:uid="{00000000-0005-0000-0000-00001C880000}"/>
    <cellStyle name="40% - Accent2 4 12 2" xfId="34718" xr:uid="{00000000-0005-0000-0000-00001D880000}"/>
    <cellStyle name="40% - Accent2 4 12 3" xfId="50619" xr:uid="{00000000-0005-0000-0000-00001E880000}"/>
    <cellStyle name="40% - Accent2 4 13" xfId="29125" xr:uid="{00000000-0005-0000-0000-00001F880000}"/>
    <cellStyle name="40% - Accent2 4 14" xfId="26412" xr:uid="{00000000-0005-0000-0000-000020880000}"/>
    <cellStyle name="40% - Accent2 4 15" xfId="37458" xr:uid="{00000000-0005-0000-0000-000021880000}"/>
    <cellStyle name="40% - Accent2 4 2" xfId="230" xr:uid="{00000000-0005-0000-0000-000022880000}"/>
    <cellStyle name="40% - Accent2 4 2 10" xfId="3946" xr:uid="{00000000-0005-0000-0000-000023880000}"/>
    <cellStyle name="40% - Accent2 4 2 10 2" xfId="17105" xr:uid="{00000000-0005-0000-0000-000024880000}"/>
    <cellStyle name="40% - Accent2 4 2 10 2 2" xfId="54443" xr:uid="{00000000-0005-0000-0000-000025880000}"/>
    <cellStyle name="40% - Accent2 4 2 10 3" xfId="32091" xr:uid="{00000000-0005-0000-0000-000026880000}"/>
    <cellStyle name="40% - Accent2 4 2 10 4" xfId="41284" xr:uid="{00000000-0005-0000-0000-000027880000}"/>
    <cellStyle name="40% - Accent2 4 2 11" xfId="13393" xr:uid="{00000000-0005-0000-0000-000028880000}"/>
    <cellStyle name="40% - Accent2 4 2 11 2" xfId="34803" xr:uid="{00000000-0005-0000-0000-000029880000}"/>
    <cellStyle name="40% - Accent2 4 2 11 3" xfId="50731" xr:uid="{00000000-0005-0000-0000-00002A880000}"/>
    <cellStyle name="40% - Accent2 4 2 12" xfId="29210" xr:uid="{00000000-0005-0000-0000-00002B880000}"/>
    <cellStyle name="40% - Accent2 4 2 13" xfId="26497" xr:uid="{00000000-0005-0000-0000-00002C880000}"/>
    <cellStyle name="40% - Accent2 4 2 14" xfId="37570" xr:uid="{00000000-0005-0000-0000-00002D880000}"/>
    <cellStyle name="40% - Accent2 4 2 2" xfId="651" xr:uid="{00000000-0005-0000-0000-00002E880000}"/>
    <cellStyle name="40% - Accent2 4 2 2 2" xfId="1833" xr:uid="{00000000-0005-0000-0000-00002F880000}"/>
    <cellStyle name="40% - Accent2 4 2 2 2 2" xfId="7907" xr:uid="{00000000-0005-0000-0000-000030880000}"/>
    <cellStyle name="40% - Accent2 4 2 2 2 2 2" xfId="12630" xr:uid="{00000000-0005-0000-0000-000031880000}"/>
    <cellStyle name="40% - Accent2 4 2 2 2 2 2 2" xfId="25789" xr:uid="{00000000-0005-0000-0000-000032880000}"/>
    <cellStyle name="40% - Accent2 4 2 2 2 2 2 2 2" xfId="63127" xr:uid="{00000000-0005-0000-0000-000033880000}"/>
    <cellStyle name="40% - Accent2 4 2 2 2 2 2 3" xfId="49968" xr:uid="{00000000-0005-0000-0000-000034880000}"/>
    <cellStyle name="40% - Accent2 4 2 2 2 2 3" xfId="21066" xr:uid="{00000000-0005-0000-0000-000035880000}"/>
    <cellStyle name="40% - Accent2 4 2 2 2 2 3 2" xfId="58404" xr:uid="{00000000-0005-0000-0000-000036880000}"/>
    <cellStyle name="40% - Accent2 4 2 2 2 2 4" xfId="34085" xr:uid="{00000000-0005-0000-0000-000037880000}"/>
    <cellStyle name="40% - Accent2 4 2 2 2 2 5" xfId="45245" xr:uid="{00000000-0005-0000-0000-000038880000}"/>
    <cellStyle name="40% - Accent2 4 2 2 2 3" xfId="10270" xr:uid="{00000000-0005-0000-0000-000039880000}"/>
    <cellStyle name="40% - Accent2 4 2 2 2 3 2" xfId="23429" xr:uid="{00000000-0005-0000-0000-00003A880000}"/>
    <cellStyle name="40% - Accent2 4 2 2 2 3 2 2" xfId="60767" xr:uid="{00000000-0005-0000-0000-00003B880000}"/>
    <cellStyle name="40% - Accent2 4 2 2 2 3 3" xfId="36797" xr:uid="{00000000-0005-0000-0000-00003C880000}"/>
    <cellStyle name="40% - Accent2 4 2 2 2 3 4" xfId="47608" xr:uid="{00000000-0005-0000-0000-00003D880000}"/>
    <cellStyle name="40% - Accent2 4 2 2 2 4" xfId="5547" xr:uid="{00000000-0005-0000-0000-00003E880000}"/>
    <cellStyle name="40% - Accent2 4 2 2 2 4 2" xfId="18706" xr:uid="{00000000-0005-0000-0000-00003F880000}"/>
    <cellStyle name="40% - Accent2 4 2 2 2 4 2 2" xfId="56044" xr:uid="{00000000-0005-0000-0000-000040880000}"/>
    <cellStyle name="40% - Accent2 4 2 2 2 4 3" xfId="31373" xr:uid="{00000000-0005-0000-0000-000041880000}"/>
    <cellStyle name="40% - Accent2 4 2 2 2 4 4" xfId="42885" xr:uid="{00000000-0005-0000-0000-000042880000}"/>
    <cellStyle name="40% - Accent2 4 2 2 2 5" xfId="14994" xr:uid="{00000000-0005-0000-0000-000043880000}"/>
    <cellStyle name="40% - Accent2 4 2 2 2 5 2" xfId="52332" xr:uid="{00000000-0005-0000-0000-000044880000}"/>
    <cellStyle name="40% - Accent2 4 2 2 2 6" xfId="28491" xr:uid="{00000000-0005-0000-0000-000045880000}"/>
    <cellStyle name="40% - Accent2 4 2 2 2 7" xfId="39171" xr:uid="{00000000-0005-0000-0000-000046880000}"/>
    <cellStyle name="40% - Accent2 4 2 2 3" xfId="3182" xr:uid="{00000000-0005-0000-0000-000047880000}"/>
    <cellStyle name="40% - Accent2 4 2 2 3 2" xfId="11450" xr:uid="{00000000-0005-0000-0000-000048880000}"/>
    <cellStyle name="40% - Accent2 4 2 2 3 2 2" xfId="24609" xr:uid="{00000000-0005-0000-0000-000049880000}"/>
    <cellStyle name="40% - Accent2 4 2 2 3 2 2 2" xfId="61947" xr:uid="{00000000-0005-0000-0000-00004A880000}"/>
    <cellStyle name="40% - Accent2 4 2 2 3 2 3" xfId="48788" xr:uid="{00000000-0005-0000-0000-00004B880000}"/>
    <cellStyle name="40% - Accent2 4 2 2 3 3" xfId="6727" xr:uid="{00000000-0005-0000-0000-00004C880000}"/>
    <cellStyle name="40% - Accent2 4 2 2 3 3 2" xfId="19886" xr:uid="{00000000-0005-0000-0000-00004D880000}"/>
    <cellStyle name="40% - Accent2 4 2 2 3 3 2 2" xfId="57224" xr:uid="{00000000-0005-0000-0000-00004E880000}"/>
    <cellStyle name="40% - Accent2 4 2 2 3 3 3" xfId="44065" xr:uid="{00000000-0005-0000-0000-00004F880000}"/>
    <cellStyle name="40% - Accent2 4 2 2 3 4" xfId="16343" xr:uid="{00000000-0005-0000-0000-000050880000}"/>
    <cellStyle name="40% - Accent2 4 2 2 3 4 2" xfId="53681" xr:uid="{00000000-0005-0000-0000-000051880000}"/>
    <cellStyle name="40% - Accent2 4 2 2 3 5" xfId="32736" xr:uid="{00000000-0005-0000-0000-000052880000}"/>
    <cellStyle name="40% - Accent2 4 2 2 3 6" xfId="40520" xr:uid="{00000000-0005-0000-0000-000053880000}"/>
    <cellStyle name="40% - Accent2 4 2 2 4" xfId="9090" xr:uid="{00000000-0005-0000-0000-000054880000}"/>
    <cellStyle name="40% - Accent2 4 2 2 4 2" xfId="22249" xr:uid="{00000000-0005-0000-0000-000055880000}"/>
    <cellStyle name="40% - Accent2 4 2 2 4 2 2" xfId="59587" xr:uid="{00000000-0005-0000-0000-000056880000}"/>
    <cellStyle name="40% - Accent2 4 2 2 4 3" xfId="35448" xr:uid="{00000000-0005-0000-0000-000057880000}"/>
    <cellStyle name="40% - Accent2 4 2 2 4 4" xfId="46428" xr:uid="{00000000-0005-0000-0000-000058880000}"/>
    <cellStyle name="40% - Accent2 4 2 2 5" xfId="4367" xr:uid="{00000000-0005-0000-0000-000059880000}"/>
    <cellStyle name="40% - Accent2 4 2 2 5 2" xfId="17526" xr:uid="{00000000-0005-0000-0000-00005A880000}"/>
    <cellStyle name="40% - Accent2 4 2 2 5 2 2" xfId="54864" xr:uid="{00000000-0005-0000-0000-00005B880000}"/>
    <cellStyle name="40% - Accent2 4 2 2 5 3" xfId="30024" xr:uid="{00000000-0005-0000-0000-00005C880000}"/>
    <cellStyle name="40% - Accent2 4 2 2 5 4" xfId="41705" xr:uid="{00000000-0005-0000-0000-00005D880000}"/>
    <cellStyle name="40% - Accent2 4 2 2 6" xfId="13814" xr:uid="{00000000-0005-0000-0000-00005E880000}"/>
    <cellStyle name="40% - Accent2 4 2 2 6 2" xfId="51152" xr:uid="{00000000-0005-0000-0000-00005F880000}"/>
    <cellStyle name="40% - Accent2 4 2 2 7" xfId="27142" xr:uid="{00000000-0005-0000-0000-000060880000}"/>
    <cellStyle name="40% - Accent2 4 2 2 8" xfId="37991" xr:uid="{00000000-0005-0000-0000-000061880000}"/>
    <cellStyle name="40% - Accent2 4 2 3" xfId="427" xr:uid="{00000000-0005-0000-0000-000062880000}"/>
    <cellStyle name="40% - Accent2 4 2 3 2" xfId="1609" xr:uid="{00000000-0005-0000-0000-000063880000}"/>
    <cellStyle name="40% - Accent2 4 2 3 2 2" xfId="7683" xr:uid="{00000000-0005-0000-0000-000064880000}"/>
    <cellStyle name="40% - Accent2 4 2 3 2 2 2" xfId="12406" xr:uid="{00000000-0005-0000-0000-000065880000}"/>
    <cellStyle name="40% - Accent2 4 2 3 2 2 2 2" xfId="25565" xr:uid="{00000000-0005-0000-0000-000066880000}"/>
    <cellStyle name="40% - Accent2 4 2 3 2 2 2 2 2" xfId="62903" xr:uid="{00000000-0005-0000-0000-000067880000}"/>
    <cellStyle name="40% - Accent2 4 2 3 2 2 2 3" xfId="49744" xr:uid="{00000000-0005-0000-0000-000068880000}"/>
    <cellStyle name="40% - Accent2 4 2 3 2 2 3" xfId="20842" xr:uid="{00000000-0005-0000-0000-000069880000}"/>
    <cellStyle name="40% - Accent2 4 2 3 2 2 3 2" xfId="58180" xr:uid="{00000000-0005-0000-0000-00006A880000}"/>
    <cellStyle name="40% - Accent2 4 2 3 2 2 4" xfId="33861" xr:uid="{00000000-0005-0000-0000-00006B880000}"/>
    <cellStyle name="40% - Accent2 4 2 3 2 2 5" xfId="45021" xr:uid="{00000000-0005-0000-0000-00006C880000}"/>
    <cellStyle name="40% - Accent2 4 2 3 2 3" xfId="10046" xr:uid="{00000000-0005-0000-0000-00006D880000}"/>
    <cellStyle name="40% - Accent2 4 2 3 2 3 2" xfId="23205" xr:uid="{00000000-0005-0000-0000-00006E880000}"/>
    <cellStyle name="40% - Accent2 4 2 3 2 3 2 2" xfId="60543" xr:uid="{00000000-0005-0000-0000-00006F880000}"/>
    <cellStyle name="40% - Accent2 4 2 3 2 3 3" xfId="36573" xr:uid="{00000000-0005-0000-0000-000070880000}"/>
    <cellStyle name="40% - Accent2 4 2 3 2 3 4" xfId="47384" xr:uid="{00000000-0005-0000-0000-000071880000}"/>
    <cellStyle name="40% - Accent2 4 2 3 2 4" xfId="5323" xr:uid="{00000000-0005-0000-0000-000072880000}"/>
    <cellStyle name="40% - Accent2 4 2 3 2 4 2" xfId="18482" xr:uid="{00000000-0005-0000-0000-000073880000}"/>
    <cellStyle name="40% - Accent2 4 2 3 2 4 2 2" xfId="55820" xr:uid="{00000000-0005-0000-0000-000074880000}"/>
    <cellStyle name="40% - Accent2 4 2 3 2 4 3" xfId="31149" xr:uid="{00000000-0005-0000-0000-000075880000}"/>
    <cellStyle name="40% - Accent2 4 2 3 2 4 4" xfId="42661" xr:uid="{00000000-0005-0000-0000-000076880000}"/>
    <cellStyle name="40% - Accent2 4 2 3 2 5" xfId="14770" xr:uid="{00000000-0005-0000-0000-000077880000}"/>
    <cellStyle name="40% - Accent2 4 2 3 2 5 2" xfId="52108" xr:uid="{00000000-0005-0000-0000-000078880000}"/>
    <cellStyle name="40% - Accent2 4 2 3 2 6" xfId="28267" xr:uid="{00000000-0005-0000-0000-000079880000}"/>
    <cellStyle name="40% - Accent2 4 2 3 2 7" xfId="38947" xr:uid="{00000000-0005-0000-0000-00007A880000}"/>
    <cellStyle name="40% - Accent2 4 2 3 3" xfId="2958" xr:uid="{00000000-0005-0000-0000-00007B880000}"/>
    <cellStyle name="40% - Accent2 4 2 3 3 2" xfId="11226" xr:uid="{00000000-0005-0000-0000-00007C880000}"/>
    <cellStyle name="40% - Accent2 4 2 3 3 2 2" xfId="24385" xr:uid="{00000000-0005-0000-0000-00007D880000}"/>
    <cellStyle name="40% - Accent2 4 2 3 3 2 2 2" xfId="61723" xr:uid="{00000000-0005-0000-0000-00007E880000}"/>
    <cellStyle name="40% - Accent2 4 2 3 3 2 3" xfId="48564" xr:uid="{00000000-0005-0000-0000-00007F880000}"/>
    <cellStyle name="40% - Accent2 4 2 3 3 3" xfId="6503" xr:uid="{00000000-0005-0000-0000-000080880000}"/>
    <cellStyle name="40% - Accent2 4 2 3 3 3 2" xfId="19662" xr:uid="{00000000-0005-0000-0000-000081880000}"/>
    <cellStyle name="40% - Accent2 4 2 3 3 3 2 2" xfId="57000" xr:uid="{00000000-0005-0000-0000-000082880000}"/>
    <cellStyle name="40% - Accent2 4 2 3 3 3 3" xfId="43841" xr:uid="{00000000-0005-0000-0000-000083880000}"/>
    <cellStyle name="40% - Accent2 4 2 3 3 4" xfId="16119" xr:uid="{00000000-0005-0000-0000-000084880000}"/>
    <cellStyle name="40% - Accent2 4 2 3 3 4 2" xfId="53457" xr:uid="{00000000-0005-0000-0000-000085880000}"/>
    <cellStyle name="40% - Accent2 4 2 3 3 5" xfId="32512" xr:uid="{00000000-0005-0000-0000-000086880000}"/>
    <cellStyle name="40% - Accent2 4 2 3 3 6" xfId="40296" xr:uid="{00000000-0005-0000-0000-000087880000}"/>
    <cellStyle name="40% - Accent2 4 2 3 4" xfId="8866" xr:uid="{00000000-0005-0000-0000-000088880000}"/>
    <cellStyle name="40% - Accent2 4 2 3 4 2" xfId="22025" xr:uid="{00000000-0005-0000-0000-000089880000}"/>
    <cellStyle name="40% - Accent2 4 2 3 4 2 2" xfId="59363" xr:uid="{00000000-0005-0000-0000-00008A880000}"/>
    <cellStyle name="40% - Accent2 4 2 3 4 3" xfId="35224" xr:uid="{00000000-0005-0000-0000-00008B880000}"/>
    <cellStyle name="40% - Accent2 4 2 3 4 4" xfId="46204" xr:uid="{00000000-0005-0000-0000-00008C880000}"/>
    <cellStyle name="40% - Accent2 4 2 3 5" xfId="4143" xr:uid="{00000000-0005-0000-0000-00008D880000}"/>
    <cellStyle name="40% - Accent2 4 2 3 5 2" xfId="17302" xr:uid="{00000000-0005-0000-0000-00008E880000}"/>
    <cellStyle name="40% - Accent2 4 2 3 5 2 2" xfId="54640" xr:uid="{00000000-0005-0000-0000-00008F880000}"/>
    <cellStyle name="40% - Accent2 4 2 3 5 3" xfId="29800" xr:uid="{00000000-0005-0000-0000-000090880000}"/>
    <cellStyle name="40% - Accent2 4 2 3 5 4" xfId="41481" xr:uid="{00000000-0005-0000-0000-000091880000}"/>
    <cellStyle name="40% - Accent2 4 2 3 6" xfId="13590" xr:uid="{00000000-0005-0000-0000-000092880000}"/>
    <cellStyle name="40% - Accent2 4 2 3 6 2" xfId="50928" xr:uid="{00000000-0005-0000-0000-000093880000}"/>
    <cellStyle name="40% - Accent2 4 2 3 7" xfId="26918" xr:uid="{00000000-0005-0000-0000-000094880000}"/>
    <cellStyle name="40% - Accent2 4 2 3 8" xfId="37767" xr:uid="{00000000-0005-0000-0000-000095880000}"/>
    <cellStyle name="40% - Accent2 4 2 4" xfId="848" xr:uid="{00000000-0005-0000-0000-000096880000}"/>
    <cellStyle name="40% - Accent2 4 2 4 2" xfId="2030" xr:uid="{00000000-0005-0000-0000-000097880000}"/>
    <cellStyle name="40% - Accent2 4 2 4 2 2" xfId="8104" xr:uid="{00000000-0005-0000-0000-000098880000}"/>
    <cellStyle name="40% - Accent2 4 2 4 2 2 2" xfId="12827" xr:uid="{00000000-0005-0000-0000-000099880000}"/>
    <cellStyle name="40% - Accent2 4 2 4 2 2 2 2" xfId="25986" xr:uid="{00000000-0005-0000-0000-00009A880000}"/>
    <cellStyle name="40% - Accent2 4 2 4 2 2 2 2 2" xfId="63324" xr:uid="{00000000-0005-0000-0000-00009B880000}"/>
    <cellStyle name="40% - Accent2 4 2 4 2 2 2 3" xfId="50165" xr:uid="{00000000-0005-0000-0000-00009C880000}"/>
    <cellStyle name="40% - Accent2 4 2 4 2 2 3" xfId="21263" xr:uid="{00000000-0005-0000-0000-00009D880000}"/>
    <cellStyle name="40% - Accent2 4 2 4 2 2 3 2" xfId="58601" xr:uid="{00000000-0005-0000-0000-00009E880000}"/>
    <cellStyle name="40% - Accent2 4 2 4 2 2 4" xfId="34282" xr:uid="{00000000-0005-0000-0000-00009F880000}"/>
    <cellStyle name="40% - Accent2 4 2 4 2 2 5" xfId="45442" xr:uid="{00000000-0005-0000-0000-0000A0880000}"/>
    <cellStyle name="40% - Accent2 4 2 4 2 3" xfId="10467" xr:uid="{00000000-0005-0000-0000-0000A1880000}"/>
    <cellStyle name="40% - Accent2 4 2 4 2 3 2" xfId="23626" xr:uid="{00000000-0005-0000-0000-0000A2880000}"/>
    <cellStyle name="40% - Accent2 4 2 4 2 3 2 2" xfId="60964" xr:uid="{00000000-0005-0000-0000-0000A3880000}"/>
    <cellStyle name="40% - Accent2 4 2 4 2 3 3" xfId="36994" xr:uid="{00000000-0005-0000-0000-0000A4880000}"/>
    <cellStyle name="40% - Accent2 4 2 4 2 3 4" xfId="47805" xr:uid="{00000000-0005-0000-0000-0000A5880000}"/>
    <cellStyle name="40% - Accent2 4 2 4 2 4" xfId="5744" xr:uid="{00000000-0005-0000-0000-0000A6880000}"/>
    <cellStyle name="40% - Accent2 4 2 4 2 4 2" xfId="18903" xr:uid="{00000000-0005-0000-0000-0000A7880000}"/>
    <cellStyle name="40% - Accent2 4 2 4 2 4 2 2" xfId="56241" xr:uid="{00000000-0005-0000-0000-0000A8880000}"/>
    <cellStyle name="40% - Accent2 4 2 4 2 4 3" xfId="31570" xr:uid="{00000000-0005-0000-0000-0000A9880000}"/>
    <cellStyle name="40% - Accent2 4 2 4 2 4 4" xfId="43082" xr:uid="{00000000-0005-0000-0000-0000AA880000}"/>
    <cellStyle name="40% - Accent2 4 2 4 2 5" xfId="15191" xr:uid="{00000000-0005-0000-0000-0000AB880000}"/>
    <cellStyle name="40% - Accent2 4 2 4 2 5 2" xfId="52529" xr:uid="{00000000-0005-0000-0000-0000AC880000}"/>
    <cellStyle name="40% - Accent2 4 2 4 2 6" xfId="28688" xr:uid="{00000000-0005-0000-0000-0000AD880000}"/>
    <cellStyle name="40% - Accent2 4 2 4 2 7" xfId="39368" xr:uid="{00000000-0005-0000-0000-0000AE880000}"/>
    <cellStyle name="40% - Accent2 4 2 4 3" xfId="3379" xr:uid="{00000000-0005-0000-0000-0000AF880000}"/>
    <cellStyle name="40% - Accent2 4 2 4 3 2" xfId="11647" xr:uid="{00000000-0005-0000-0000-0000B0880000}"/>
    <cellStyle name="40% - Accent2 4 2 4 3 2 2" xfId="24806" xr:uid="{00000000-0005-0000-0000-0000B1880000}"/>
    <cellStyle name="40% - Accent2 4 2 4 3 2 2 2" xfId="62144" xr:uid="{00000000-0005-0000-0000-0000B2880000}"/>
    <cellStyle name="40% - Accent2 4 2 4 3 2 3" xfId="48985" xr:uid="{00000000-0005-0000-0000-0000B3880000}"/>
    <cellStyle name="40% - Accent2 4 2 4 3 3" xfId="6924" xr:uid="{00000000-0005-0000-0000-0000B4880000}"/>
    <cellStyle name="40% - Accent2 4 2 4 3 3 2" xfId="20083" xr:uid="{00000000-0005-0000-0000-0000B5880000}"/>
    <cellStyle name="40% - Accent2 4 2 4 3 3 2 2" xfId="57421" xr:uid="{00000000-0005-0000-0000-0000B6880000}"/>
    <cellStyle name="40% - Accent2 4 2 4 3 3 3" xfId="44262" xr:uid="{00000000-0005-0000-0000-0000B7880000}"/>
    <cellStyle name="40% - Accent2 4 2 4 3 4" xfId="16540" xr:uid="{00000000-0005-0000-0000-0000B8880000}"/>
    <cellStyle name="40% - Accent2 4 2 4 3 4 2" xfId="53878" xr:uid="{00000000-0005-0000-0000-0000B9880000}"/>
    <cellStyle name="40% - Accent2 4 2 4 3 5" xfId="32933" xr:uid="{00000000-0005-0000-0000-0000BA880000}"/>
    <cellStyle name="40% - Accent2 4 2 4 3 6" xfId="40717" xr:uid="{00000000-0005-0000-0000-0000BB880000}"/>
    <cellStyle name="40% - Accent2 4 2 4 4" xfId="9287" xr:uid="{00000000-0005-0000-0000-0000BC880000}"/>
    <cellStyle name="40% - Accent2 4 2 4 4 2" xfId="22446" xr:uid="{00000000-0005-0000-0000-0000BD880000}"/>
    <cellStyle name="40% - Accent2 4 2 4 4 2 2" xfId="59784" xr:uid="{00000000-0005-0000-0000-0000BE880000}"/>
    <cellStyle name="40% - Accent2 4 2 4 4 3" xfId="35645" xr:uid="{00000000-0005-0000-0000-0000BF880000}"/>
    <cellStyle name="40% - Accent2 4 2 4 4 4" xfId="46625" xr:uid="{00000000-0005-0000-0000-0000C0880000}"/>
    <cellStyle name="40% - Accent2 4 2 4 5" xfId="4564" xr:uid="{00000000-0005-0000-0000-0000C1880000}"/>
    <cellStyle name="40% - Accent2 4 2 4 5 2" xfId="17723" xr:uid="{00000000-0005-0000-0000-0000C2880000}"/>
    <cellStyle name="40% - Accent2 4 2 4 5 2 2" xfId="55061" xr:uid="{00000000-0005-0000-0000-0000C3880000}"/>
    <cellStyle name="40% - Accent2 4 2 4 5 3" xfId="30221" xr:uid="{00000000-0005-0000-0000-0000C4880000}"/>
    <cellStyle name="40% - Accent2 4 2 4 5 4" xfId="41902" xr:uid="{00000000-0005-0000-0000-0000C5880000}"/>
    <cellStyle name="40% - Accent2 4 2 4 6" xfId="14011" xr:uid="{00000000-0005-0000-0000-0000C6880000}"/>
    <cellStyle name="40% - Accent2 4 2 4 6 2" xfId="51349" xr:uid="{00000000-0005-0000-0000-0000C7880000}"/>
    <cellStyle name="40% - Accent2 4 2 4 7" xfId="27339" xr:uid="{00000000-0005-0000-0000-0000C8880000}"/>
    <cellStyle name="40% - Accent2 4 2 4 8" xfId="38188" xr:uid="{00000000-0005-0000-0000-0000C9880000}"/>
    <cellStyle name="40% - Accent2 4 2 5" xfId="1017" xr:uid="{00000000-0005-0000-0000-0000CA880000}"/>
    <cellStyle name="40% - Accent2 4 2 5 2" xfId="2199" xr:uid="{00000000-0005-0000-0000-0000CB880000}"/>
    <cellStyle name="40% - Accent2 4 2 5 2 2" xfId="8273" xr:uid="{00000000-0005-0000-0000-0000CC880000}"/>
    <cellStyle name="40% - Accent2 4 2 5 2 2 2" xfId="12996" xr:uid="{00000000-0005-0000-0000-0000CD880000}"/>
    <cellStyle name="40% - Accent2 4 2 5 2 2 2 2" xfId="26155" xr:uid="{00000000-0005-0000-0000-0000CE880000}"/>
    <cellStyle name="40% - Accent2 4 2 5 2 2 2 2 2" xfId="63493" xr:uid="{00000000-0005-0000-0000-0000CF880000}"/>
    <cellStyle name="40% - Accent2 4 2 5 2 2 2 3" xfId="50334" xr:uid="{00000000-0005-0000-0000-0000D0880000}"/>
    <cellStyle name="40% - Accent2 4 2 5 2 2 3" xfId="21432" xr:uid="{00000000-0005-0000-0000-0000D1880000}"/>
    <cellStyle name="40% - Accent2 4 2 5 2 2 3 2" xfId="58770" xr:uid="{00000000-0005-0000-0000-0000D2880000}"/>
    <cellStyle name="40% - Accent2 4 2 5 2 2 4" xfId="34451" xr:uid="{00000000-0005-0000-0000-0000D3880000}"/>
    <cellStyle name="40% - Accent2 4 2 5 2 2 5" xfId="45611" xr:uid="{00000000-0005-0000-0000-0000D4880000}"/>
    <cellStyle name="40% - Accent2 4 2 5 2 3" xfId="10636" xr:uid="{00000000-0005-0000-0000-0000D5880000}"/>
    <cellStyle name="40% - Accent2 4 2 5 2 3 2" xfId="23795" xr:uid="{00000000-0005-0000-0000-0000D6880000}"/>
    <cellStyle name="40% - Accent2 4 2 5 2 3 2 2" xfId="61133" xr:uid="{00000000-0005-0000-0000-0000D7880000}"/>
    <cellStyle name="40% - Accent2 4 2 5 2 3 3" xfId="37163" xr:uid="{00000000-0005-0000-0000-0000D8880000}"/>
    <cellStyle name="40% - Accent2 4 2 5 2 3 4" xfId="47974" xr:uid="{00000000-0005-0000-0000-0000D9880000}"/>
    <cellStyle name="40% - Accent2 4 2 5 2 4" xfId="5913" xr:uid="{00000000-0005-0000-0000-0000DA880000}"/>
    <cellStyle name="40% - Accent2 4 2 5 2 4 2" xfId="19072" xr:uid="{00000000-0005-0000-0000-0000DB880000}"/>
    <cellStyle name="40% - Accent2 4 2 5 2 4 2 2" xfId="56410" xr:uid="{00000000-0005-0000-0000-0000DC880000}"/>
    <cellStyle name="40% - Accent2 4 2 5 2 4 3" xfId="31739" xr:uid="{00000000-0005-0000-0000-0000DD880000}"/>
    <cellStyle name="40% - Accent2 4 2 5 2 4 4" xfId="43251" xr:uid="{00000000-0005-0000-0000-0000DE880000}"/>
    <cellStyle name="40% - Accent2 4 2 5 2 5" xfId="15360" xr:uid="{00000000-0005-0000-0000-0000DF880000}"/>
    <cellStyle name="40% - Accent2 4 2 5 2 5 2" xfId="52698" xr:uid="{00000000-0005-0000-0000-0000E0880000}"/>
    <cellStyle name="40% - Accent2 4 2 5 2 6" xfId="28857" xr:uid="{00000000-0005-0000-0000-0000E1880000}"/>
    <cellStyle name="40% - Accent2 4 2 5 2 7" xfId="39537" xr:uid="{00000000-0005-0000-0000-0000E2880000}"/>
    <cellStyle name="40% - Accent2 4 2 5 3" xfId="3548" xr:uid="{00000000-0005-0000-0000-0000E3880000}"/>
    <cellStyle name="40% - Accent2 4 2 5 3 2" xfId="11816" xr:uid="{00000000-0005-0000-0000-0000E4880000}"/>
    <cellStyle name="40% - Accent2 4 2 5 3 2 2" xfId="24975" xr:uid="{00000000-0005-0000-0000-0000E5880000}"/>
    <cellStyle name="40% - Accent2 4 2 5 3 2 2 2" xfId="62313" xr:uid="{00000000-0005-0000-0000-0000E6880000}"/>
    <cellStyle name="40% - Accent2 4 2 5 3 2 3" xfId="49154" xr:uid="{00000000-0005-0000-0000-0000E7880000}"/>
    <cellStyle name="40% - Accent2 4 2 5 3 3" xfId="7093" xr:uid="{00000000-0005-0000-0000-0000E8880000}"/>
    <cellStyle name="40% - Accent2 4 2 5 3 3 2" xfId="20252" xr:uid="{00000000-0005-0000-0000-0000E9880000}"/>
    <cellStyle name="40% - Accent2 4 2 5 3 3 2 2" xfId="57590" xr:uid="{00000000-0005-0000-0000-0000EA880000}"/>
    <cellStyle name="40% - Accent2 4 2 5 3 3 3" xfId="44431" xr:uid="{00000000-0005-0000-0000-0000EB880000}"/>
    <cellStyle name="40% - Accent2 4 2 5 3 4" xfId="16709" xr:uid="{00000000-0005-0000-0000-0000EC880000}"/>
    <cellStyle name="40% - Accent2 4 2 5 3 4 2" xfId="54047" xr:uid="{00000000-0005-0000-0000-0000ED880000}"/>
    <cellStyle name="40% - Accent2 4 2 5 3 5" xfId="33102" xr:uid="{00000000-0005-0000-0000-0000EE880000}"/>
    <cellStyle name="40% - Accent2 4 2 5 3 6" xfId="40886" xr:uid="{00000000-0005-0000-0000-0000EF880000}"/>
    <cellStyle name="40% - Accent2 4 2 5 4" xfId="9456" xr:uid="{00000000-0005-0000-0000-0000F0880000}"/>
    <cellStyle name="40% - Accent2 4 2 5 4 2" xfId="22615" xr:uid="{00000000-0005-0000-0000-0000F1880000}"/>
    <cellStyle name="40% - Accent2 4 2 5 4 2 2" xfId="59953" xr:uid="{00000000-0005-0000-0000-0000F2880000}"/>
    <cellStyle name="40% - Accent2 4 2 5 4 3" xfId="35814" xr:uid="{00000000-0005-0000-0000-0000F3880000}"/>
    <cellStyle name="40% - Accent2 4 2 5 4 4" xfId="46794" xr:uid="{00000000-0005-0000-0000-0000F4880000}"/>
    <cellStyle name="40% - Accent2 4 2 5 5" xfId="4733" xr:uid="{00000000-0005-0000-0000-0000F5880000}"/>
    <cellStyle name="40% - Accent2 4 2 5 5 2" xfId="17892" xr:uid="{00000000-0005-0000-0000-0000F6880000}"/>
    <cellStyle name="40% - Accent2 4 2 5 5 2 2" xfId="55230" xr:uid="{00000000-0005-0000-0000-0000F7880000}"/>
    <cellStyle name="40% - Accent2 4 2 5 5 3" xfId="30390" xr:uid="{00000000-0005-0000-0000-0000F8880000}"/>
    <cellStyle name="40% - Accent2 4 2 5 5 4" xfId="42071" xr:uid="{00000000-0005-0000-0000-0000F9880000}"/>
    <cellStyle name="40% - Accent2 4 2 5 6" xfId="14180" xr:uid="{00000000-0005-0000-0000-0000FA880000}"/>
    <cellStyle name="40% - Accent2 4 2 5 6 2" xfId="51518" xr:uid="{00000000-0005-0000-0000-0000FB880000}"/>
    <cellStyle name="40% - Accent2 4 2 5 7" xfId="27508" xr:uid="{00000000-0005-0000-0000-0000FC880000}"/>
    <cellStyle name="40% - Accent2 4 2 5 8" xfId="38357" xr:uid="{00000000-0005-0000-0000-0000FD880000}"/>
    <cellStyle name="40% - Accent2 4 2 6" xfId="1188" xr:uid="{00000000-0005-0000-0000-0000FE880000}"/>
    <cellStyle name="40% - Accent2 4 2 6 2" xfId="2368" xr:uid="{00000000-0005-0000-0000-0000FF880000}"/>
    <cellStyle name="40% - Accent2 4 2 6 2 2" xfId="8442" xr:uid="{00000000-0005-0000-0000-000000890000}"/>
    <cellStyle name="40% - Accent2 4 2 6 2 2 2" xfId="13165" xr:uid="{00000000-0005-0000-0000-000001890000}"/>
    <cellStyle name="40% - Accent2 4 2 6 2 2 2 2" xfId="26324" xr:uid="{00000000-0005-0000-0000-000002890000}"/>
    <cellStyle name="40% - Accent2 4 2 6 2 2 2 2 2" xfId="63662" xr:uid="{00000000-0005-0000-0000-000003890000}"/>
    <cellStyle name="40% - Accent2 4 2 6 2 2 2 3" xfId="50503" xr:uid="{00000000-0005-0000-0000-000004890000}"/>
    <cellStyle name="40% - Accent2 4 2 6 2 2 3" xfId="21601" xr:uid="{00000000-0005-0000-0000-000005890000}"/>
    <cellStyle name="40% - Accent2 4 2 6 2 2 3 2" xfId="58939" xr:uid="{00000000-0005-0000-0000-000006890000}"/>
    <cellStyle name="40% - Accent2 4 2 6 2 2 4" xfId="34620" xr:uid="{00000000-0005-0000-0000-000007890000}"/>
    <cellStyle name="40% - Accent2 4 2 6 2 2 5" xfId="45780" xr:uid="{00000000-0005-0000-0000-000008890000}"/>
    <cellStyle name="40% - Accent2 4 2 6 2 3" xfId="10805" xr:uid="{00000000-0005-0000-0000-000009890000}"/>
    <cellStyle name="40% - Accent2 4 2 6 2 3 2" xfId="23964" xr:uid="{00000000-0005-0000-0000-00000A890000}"/>
    <cellStyle name="40% - Accent2 4 2 6 2 3 2 2" xfId="61302" xr:uid="{00000000-0005-0000-0000-00000B890000}"/>
    <cellStyle name="40% - Accent2 4 2 6 2 3 3" xfId="37332" xr:uid="{00000000-0005-0000-0000-00000C890000}"/>
    <cellStyle name="40% - Accent2 4 2 6 2 3 4" xfId="48143" xr:uid="{00000000-0005-0000-0000-00000D890000}"/>
    <cellStyle name="40% - Accent2 4 2 6 2 4" xfId="6082" xr:uid="{00000000-0005-0000-0000-00000E890000}"/>
    <cellStyle name="40% - Accent2 4 2 6 2 4 2" xfId="19241" xr:uid="{00000000-0005-0000-0000-00000F890000}"/>
    <cellStyle name="40% - Accent2 4 2 6 2 4 2 2" xfId="56579" xr:uid="{00000000-0005-0000-0000-000010890000}"/>
    <cellStyle name="40% - Accent2 4 2 6 2 4 3" xfId="31908" xr:uid="{00000000-0005-0000-0000-000011890000}"/>
    <cellStyle name="40% - Accent2 4 2 6 2 4 4" xfId="43420" xr:uid="{00000000-0005-0000-0000-000012890000}"/>
    <cellStyle name="40% - Accent2 4 2 6 2 5" xfId="15529" xr:uid="{00000000-0005-0000-0000-000013890000}"/>
    <cellStyle name="40% - Accent2 4 2 6 2 5 2" xfId="52867" xr:uid="{00000000-0005-0000-0000-000014890000}"/>
    <cellStyle name="40% - Accent2 4 2 6 2 6" xfId="29026" xr:uid="{00000000-0005-0000-0000-000015890000}"/>
    <cellStyle name="40% - Accent2 4 2 6 2 7" xfId="39706" xr:uid="{00000000-0005-0000-0000-000016890000}"/>
    <cellStyle name="40% - Accent2 4 2 6 3" xfId="3717" xr:uid="{00000000-0005-0000-0000-000017890000}"/>
    <cellStyle name="40% - Accent2 4 2 6 3 2" xfId="11985" xr:uid="{00000000-0005-0000-0000-000018890000}"/>
    <cellStyle name="40% - Accent2 4 2 6 3 2 2" xfId="25144" xr:uid="{00000000-0005-0000-0000-000019890000}"/>
    <cellStyle name="40% - Accent2 4 2 6 3 2 2 2" xfId="62482" xr:uid="{00000000-0005-0000-0000-00001A890000}"/>
    <cellStyle name="40% - Accent2 4 2 6 3 2 3" xfId="49323" xr:uid="{00000000-0005-0000-0000-00001B890000}"/>
    <cellStyle name="40% - Accent2 4 2 6 3 3" xfId="7262" xr:uid="{00000000-0005-0000-0000-00001C890000}"/>
    <cellStyle name="40% - Accent2 4 2 6 3 3 2" xfId="20421" xr:uid="{00000000-0005-0000-0000-00001D890000}"/>
    <cellStyle name="40% - Accent2 4 2 6 3 3 2 2" xfId="57759" xr:uid="{00000000-0005-0000-0000-00001E890000}"/>
    <cellStyle name="40% - Accent2 4 2 6 3 3 3" xfId="44600" xr:uid="{00000000-0005-0000-0000-00001F890000}"/>
    <cellStyle name="40% - Accent2 4 2 6 3 4" xfId="16878" xr:uid="{00000000-0005-0000-0000-000020890000}"/>
    <cellStyle name="40% - Accent2 4 2 6 3 4 2" xfId="54216" xr:uid="{00000000-0005-0000-0000-000021890000}"/>
    <cellStyle name="40% - Accent2 4 2 6 3 5" xfId="33271" xr:uid="{00000000-0005-0000-0000-000022890000}"/>
    <cellStyle name="40% - Accent2 4 2 6 3 6" xfId="41055" xr:uid="{00000000-0005-0000-0000-000023890000}"/>
    <cellStyle name="40% - Accent2 4 2 6 4" xfId="9625" xr:uid="{00000000-0005-0000-0000-000024890000}"/>
    <cellStyle name="40% - Accent2 4 2 6 4 2" xfId="22784" xr:uid="{00000000-0005-0000-0000-000025890000}"/>
    <cellStyle name="40% - Accent2 4 2 6 4 2 2" xfId="60122" xr:uid="{00000000-0005-0000-0000-000026890000}"/>
    <cellStyle name="40% - Accent2 4 2 6 4 3" xfId="35983" xr:uid="{00000000-0005-0000-0000-000027890000}"/>
    <cellStyle name="40% - Accent2 4 2 6 4 4" xfId="46963" xr:uid="{00000000-0005-0000-0000-000028890000}"/>
    <cellStyle name="40% - Accent2 4 2 6 5" xfId="4902" xr:uid="{00000000-0005-0000-0000-000029890000}"/>
    <cellStyle name="40% - Accent2 4 2 6 5 2" xfId="18061" xr:uid="{00000000-0005-0000-0000-00002A890000}"/>
    <cellStyle name="40% - Accent2 4 2 6 5 2 2" xfId="55399" xr:uid="{00000000-0005-0000-0000-00002B890000}"/>
    <cellStyle name="40% - Accent2 4 2 6 5 3" xfId="30559" xr:uid="{00000000-0005-0000-0000-00002C890000}"/>
    <cellStyle name="40% - Accent2 4 2 6 5 4" xfId="42240" xr:uid="{00000000-0005-0000-0000-00002D890000}"/>
    <cellStyle name="40% - Accent2 4 2 6 6" xfId="14349" xr:uid="{00000000-0005-0000-0000-00002E890000}"/>
    <cellStyle name="40% - Accent2 4 2 6 6 2" xfId="51687" xr:uid="{00000000-0005-0000-0000-00002F890000}"/>
    <cellStyle name="40% - Accent2 4 2 6 7" xfId="27677" xr:uid="{00000000-0005-0000-0000-000030890000}"/>
    <cellStyle name="40% - Accent2 4 2 6 8" xfId="38526" xr:uid="{00000000-0005-0000-0000-000031890000}"/>
    <cellStyle name="40% - Accent2 4 2 7" xfId="1412" xr:uid="{00000000-0005-0000-0000-000032890000}"/>
    <cellStyle name="40% - Accent2 4 2 7 2" xfId="2761" xr:uid="{00000000-0005-0000-0000-000033890000}"/>
    <cellStyle name="40% - Accent2 4 2 7 2 2" xfId="12209" xr:uid="{00000000-0005-0000-0000-000034890000}"/>
    <cellStyle name="40% - Accent2 4 2 7 2 2 2" xfId="25368" xr:uid="{00000000-0005-0000-0000-000035890000}"/>
    <cellStyle name="40% - Accent2 4 2 7 2 2 2 2" xfId="62706" xr:uid="{00000000-0005-0000-0000-000036890000}"/>
    <cellStyle name="40% - Accent2 4 2 7 2 2 3" xfId="33664" xr:uid="{00000000-0005-0000-0000-000037890000}"/>
    <cellStyle name="40% - Accent2 4 2 7 2 2 4" xfId="49547" xr:uid="{00000000-0005-0000-0000-000038890000}"/>
    <cellStyle name="40% - Accent2 4 2 7 2 3" xfId="7486" xr:uid="{00000000-0005-0000-0000-000039890000}"/>
    <cellStyle name="40% - Accent2 4 2 7 2 3 2" xfId="20645" xr:uid="{00000000-0005-0000-0000-00003A890000}"/>
    <cellStyle name="40% - Accent2 4 2 7 2 3 2 2" xfId="57983" xr:uid="{00000000-0005-0000-0000-00003B890000}"/>
    <cellStyle name="40% - Accent2 4 2 7 2 3 3" xfId="36376" xr:uid="{00000000-0005-0000-0000-00003C890000}"/>
    <cellStyle name="40% - Accent2 4 2 7 2 3 4" xfId="44824" xr:uid="{00000000-0005-0000-0000-00003D890000}"/>
    <cellStyle name="40% - Accent2 4 2 7 2 4" xfId="15922" xr:uid="{00000000-0005-0000-0000-00003E890000}"/>
    <cellStyle name="40% - Accent2 4 2 7 2 4 2" xfId="30952" xr:uid="{00000000-0005-0000-0000-00003F890000}"/>
    <cellStyle name="40% - Accent2 4 2 7 2 4 3" xfId="53260" xr:uid="{00000000-0005-0000-0000-000040890000}"/>
    <cellStyle name="40% - Accent2 4 2 7 2 5" xfId="28070" xr:uid="{00000000-0005-0000-0000-000041890000}"/>
    <cellStyle name="40% - Accent2 4 2 7 2 6" xfId="40099" xr:uid="{00000000-0005-0000-0000-000042890000}"/>
    <cellStyle name="40% - Accent2 4 2 7 3" xfId="9849" xr:uid="{00000000-0005-0000-0000-000043890000}"/>
    <cellStyle name="40% - Accent2 4 2 7 3 2" xfId="23008" xr:uid="{00000000-0005-0000-0000-000044890000}"/>
    <cellStyle name="40% - Accent2 4 2 7 3 2 2" xfId="60346" xr:uid="{00000000-0005-0000-0000-000045890000}"/>
    <cellStyle name="40% - Accent2 4 2 7 3 3" xfId="32315" xr:uid="{00000000-0005-0000-0000-000046890000}"/>
    <cellStyle name="40% - Accent2 4 2 7 3 4" xfId="47187" xr:uid="{00000000-0005-0000-0000-000047890000}"/>
    <cellStyle name="40% - Accent2 4 2 7 4" xfId="5126" xr:uid="{00000000-0005-0000-0000-000048890000}"/>
    <cellStyle name="40% - Accent2 4 2 7 4 2" xfId="18285" xr:uid="{00000000-0005-0000-0000-000049890000}"/>
    <cellStyle name="40% - Accent2 4 2 7 4 2 2" xfId="55623" xr:uid="{00000000-0005-0000-0000-00004A890000}"/>
    <cellStyle name="40% - Accent2 4 2 7 4 3" xfId="35027" xr:uid="{00000000-0005-0000-0000-00004B890000}"/>
    <cellStyle name="40% - Accent2 4 2 7 4 4" xfId="42464" xr:uid="{00000000-0005-0000-0000-00004C890000}"/>
    <cellStyle name="40% - Accent2 4 2 7 5" xfId="14573" xr:uid="{00000000-0005-0000-0000-00004D890000}"/>
    <cellStyle name="40% - Accent2 4 2 7 5 2" xfId="29603" xr:uid="{00000000-0005-0000-0000-00004E890000}"/>
    <cellStyle name="40% - Accent2 4 2 7 5 3" xfId="51911" xr:uid="{00000000-0005-0000-0000-00004F890000}"/>
    <cellStyle name="40% - Accent2 4 2 7 6" xfId="26721" xr:uid="{00000000-0005-0000-0000-000050890000}"/>
    <cellStyle name="40% - Accent2 4 2 7 7" xfId="38750" xr:uid="{00000000-0005-0000-0000-000051890000}"/>
    <cellStyle name="40% - Accent2 4 2 8" xfId="2537" xr:uid="{00000000-0005-0000-0000-000052890000}"/>
    <cellStyle name="40% - Accent2 4 2 8 2" xfId="11029" xr:uid="{00000000-0005-0000-0000-000053890000}"/>
    <cellStyle name="40% - Accent2 4 2 8 2 2" xfId="24188" xr:uid="{00000000-0005-0000-0000-000054890000}"/>
    <cellStyle name="40% - Accent2 4 2 8 2 2 2" xfId="61526" xr:uid="{00000000-0005-0000-0000-000055890000}"/>
    <cellStyle name="40% - Accent2 4 2 8 2 3" xfId="33440" xr:uid="{00000000-0005-0000-0000-000056890000}"/>
    <cellStyle name="40% - Accent2 4 2 8 2 4" xfId="48367" xr:uid="{00000000-0005-0000-0000-000057890000}"/>
    <cellStyle name="40% - Accent2 4 2 8 3" xfId="6306" xr:uid="{00000000-0005-0000-0000-000058890000}"/>
    <cellStyle name="40% - Accent2 4 2 8 3 2" xfId="19465" xr:uid="{00000000-0005-0000-0000-000059890000}"/>
    <cellStyle name="40% - Accent2 4 2 8 3 2 2" xfId="56803" xr:uid="{00000000-0005-0000-0000-00005A890000}"/>
    <cellStyle name="40% - Accent2 4 2 8 3 3" xfId="36152" xr:uid="{00000000-0005-0000-0000-00005B890000}"/>
    <cellStyle name="40% - Accent2 4 2 8 3 4" xfId="43644" xr:uid="{00000000-0005-0000-0000-00005C890000}"/>
    <cellStyle name="40% - Accent2 4 2 8 4" xfId="15698" xr:uid="{00000000-0005-0000-0000-00005D890000}"/>
    <cellStyle name="40% - Accent2 4 2 8 4 2" xfId="30728" xr:uid="{00000000-0005-0000-0000-00005E890000}"/>
    <cellStyle name="40% - Accent2 4 2 8 4 3" xfId="53036" xr:uid="{00000000-0005-0000-0000-00005F890000}"/>
    <cellStyle name="40% - Accent2 4 2 8 5" xfId="27846" xr:uid="{00000000-0005-0000-0000-000060890000}"/>
    <cellStyle name="40% - Accent2 4 2 8 6" xfId="39875" xr:uid="{00000000-0005-0000-0000-000061890000}"/>
    <cellStyle name="40% - Accent2 4 2 9" xfId="8669" xr:uid="{00000000-0005-0000-0000-000062890000}"/>
    <cellStyle name="40% - Accent2 4 2 9 2" xfId="21828" xr:uid="{00000000-0005-0000-0000-000063890000}"/>
    <cellStyle name="40% - Accent2 4 2 9 2 2" xfId="59166" xr:uid="{00000000-0005-0000-0000-000064890000}"/>
    <cellStyle name="40% - Accent2 4 2 9 3" xfId="29379" xr:uid="{00000000-0005-0000-0000-000065890000}"/>
    <cellStyle name="40% - Accent2 4 2 9 4" xfId="46007" xr:uid="{00000000-0005-0000-0000-000066890000}"/>
    <cellStyle name="40% - Accent2 4 3" xfId="539" xr:uid="{00000000-0005-0000-0000-000067890000}"/>
    <cellStyle name="40% - Accent2 4 3 2" xfId="1721" xr:uid="{00000000-0005-0000-0000-000068890000}"/>
    <cellStyle name="40% - Accent2 4 3 2 2" xfId="7795" xr:uid="{00000000-0005-0000-0000-000069890000}"/>
    <cellStyle name="40% - Accent2 4 3 2 2 2" xfId="12518" xr:uid="{00000000-0005-0000-0000-00006A890000}"/>
    <cellStyle name="40% - Accent2 4 3 2 2 2 2" xfId="25677" xr:uid="{00000000-0005-0000-0000-00006B890000}"/>
    <cellStyle name="40% - Accent2 4 3 2 2 2 2 2" xfId="63015" xr:uid="{00000000-0005-0000-0000-00006C890000}"/>
    <cellStyle name="40% - Accent2 4 3 2 2 2 3" xfId="49856" xr:uid="{00000000-0005-0000-0000-00006D890000}"/>
    <cellStyle name="40% - Accent2 4 3 2 2 3" xfId="20954" xr:uid="{00000000-0005-0000-0000-00006E890000}"/>
    <cellStyle name="40% - Accent2 4 3 2 2 3 2" xfId="58292" xr:uid="{00000000-0005-0000-0000-00006F890000}"/>
    <cellStyle name="40% - Accent2 4 3 2 2 4" xfId="33973" xr:uid="{00000000-0005-0000-0000-000070890000}"/>
    <cellStyle name="40% - Accent2 4 3 2 2 5" xfId="45133" xr:uid="{00000000-0005-0000-0000-000071890000}"/>
    <cellStyle name="40% - Accent2 4 3 2 3" xfId="10158" xr:uid="{00000000-0005-0000-0000-000072890000}"/>
    <cellStyle name="40% - Accent2 4 3 2 3 2" xfId="23317" xr:uid="{00000000-0005-0000-0000-000073890000}"/>
    <cellStyle name="40% - Accent2 4 3 2 3 2 2" xfId="60655" xr:uid="{00000000-0005-0000-0000-000074890000}"/>
    <cellStyle name="40% - Accent2 4 3 2 3 3" xfId="36685" xr:uid="{00000000-0005-0000-0000-000075890000}"/>
    <cellStyle name="40% - Accent2 4 3 2 3 4" xfId="47496" xr:uid="{00000000-0005-0000-0000-000076890000}"/>
    <cellStyle name="40% - Accent2 4 3 2 4" xfId="5435" xr:uid="{00000000-0005-0000-0000-000077890000}"/>
    <cellStyle name="40% - Accent2 4 3 2 4 2" xfId="18594" xr:uid="{00000000-0005-0000-0000-000078890000}"/>
    <cellStyle name="40% - Accent2 4 3 2 4 2 2" xfId="55932" xr:uid="{00000000-0005-0000-0000-000079890000}"/>
    <cellStyle name="40% - Accent2 4 3 2 4 3" xfId="31261" xr:uid="{00000000-0005-0000-0000-00007A890000}"/>
    <cellStyle name="40% - Accent2 4 3 2 4 4" xfId="42773" xr:uid="{00000000-0005-0000-0000-00007B890000}"/>
    <cellStyle name="40% - Accent2 4 3 2 5" xfId="14882" xr:uid="{00000000-0005-0000-0000-00007C890000}"/>
    <cellStyle name="40% - Accent2 4 3 2 5 2" xfId="52220" xr:uid="{00000000-0005-0000-0000-00007D890000}"/>
    <cellStyle name="40% - Accent2 4 3 2 6" xfId="28379" xr:uid="{00000000-0005-0000-0000-00007E890000}"/>
    <cellStyle name="40% - Accent2 4 3 2 7" xfId="39059" xr:uid="{00000000-0005-0000-0000-00007F890000}"/>
    <cellStyle name="40% - Accent2 4 3 3" xfId="3070" xr:uid="{00000000-0005-0000-0000-000080890000}"/>
    <cellStyle name="40% - Accent2 4 3 3 2" xfId="11338" xr:uid="{00000000-0005-0000-0000-000081890000}"/>
    <cellStyle name="40% - Accent2 4 3 3 2 2" xfId="24497" xr:uid="{00000000-0005-0000-0000-000082890000}"/>
    <cellStyle name="40% - Accent2 4 3 3 2 2 2" xfId="61835" xr:uid="{00000000-0005-0000-0000-000083890000}"/>
    <cellStyle name="40% - Accent2 4 3 3 2 3" xfId="48676" xr:uid="{00000000-0005-0000-0000-000084890000}"/>
    <cellStyle name="40% - Accent2 4 3 3 3" xfId="6615" xr:uid="{00000000-0005-0000-0000-000085890000}"/>
    <cellStyle name="40% - Accent2 4 3 3 3 2" xfId="19774" xr:uid="{00000000-0005-0000-0000-000086890000}"/>
    <cellStyle name="40% - Accent2 4 3 3 3 2 2" xfId="57112" xr:uid="{00000000-0005-0000-0000-000087890000}"/>
    <cellStyle name="40% - Accent2 4 3 3 3 3" xfId="43953" xr:uid="{00000000-0005-0000-0000-000088890000}"/>
    <cellStyle name="40% - Accent2 4 3 3 4" xfId="16231" xr:uid="{00000000-0005-0000-0000-000089890000}"/>
    <cellStyle name="40% - Accent2 4 3 3 4 2" xfId="53569" xr:uid="{00000000-0005-0000-0000-00008A890000}"/>
    <cellStyle name="40% - Accent2 4 3 3 5" xfId="32624" xr:uid="{00000000-0005-0000-0000-00008B890000}"/>
    <cellStyle name="40% - Accent2 4 3 3 6" xfId="40408" xr:uid="{00000000-0005-0000-0000-00008C890000}"/>
    <cellStyle name="40% - Accent2 4 3 4" xfId="8978" xr:uid="{00000000-0005-0000-0000-00008D890000}"/>
    <cellStyle name="40% - Accent2 4 3 4 2" xfId="22137" xr:uid="{00000000-0005-0000-0000-00008E890000}"/>
    <cellStyle name="40% - Accent2 4 3 4 2 2" xfId="59475" xr:uid="{00000000-0005-0000-0000-00008F890000}"/>
    <cellStyle name="40% - Accent2 4 3 4 3" xfId="35336" xr:uid="{00000000-0005-0000-0000-000090890000}"/>
    <cellStyle name="40% - Accent2 4 3 4 4" xfId="46316" xr:uid="{00000000-0005-0000-0000-000091890000}"/>
    <cellStyle name="40% - Accent2 4 3 5" xfId="4255" xr:uid="{00000000-0005-0000-0000-000092890000}"/>
    <cellStyle name="40% - Accent2 4 3 5 2" xfId="17414" xr:uid="{00000000-0005-0000-0000-000093890000}"/>
    <cellStyle name="40% - Accent2 4 3 5 2 2" xfId="54752" xr:uid="{00000000-0005-0000-0000-000094890000}"/>
    <cellStyle name="40% - Accent2 4 3 5 3" xfId="29912" xr:uid="{00000000-0005-0000-0000-000095890000}"/>
    <cellStyle name="40% - Accent2 4 3 5 4" xfId="41593" xr:uid="{00000000-0005-0000-0000-000096890000}"/>
    <cellStyle name="40% - Accent2 4 3 6" xfId="13702" xr:uid="{00000000-0005-0000-0000-000097890000}"/>
    <cellStyle name="40% - Accent2 4 3 6 2" xfId="51040" xr:uid="{00000000-0005-0000-0000-000098890000}"/>
    <cellStyle name="40% - Accent2 4 3 7" xfId="27030" xr:uid="{00000000-0005-0000-0000-000099890000}"/>
    <cellStyle name="40% - Accent2 4 3 8" xfId="37879" xr:uid="{00000000-0005-0000-0000-00009A890000}"/>
    <cellStyle name="40% - Accent2 4 4" xfId="342" xr:uid="{00000000-0005-0000-0000-00009B890000}"/>
    <cellStyle name="40% - Accent2 4 4 2" xfId="1524" xr:uid="{00000000-0005-0000-0000-00009C890000}"/>
    <cellStyle name="40% - Accent2 4 4 2 2" xfId="7598" xr:uid="{00000000-0005-0000-0000-00009D890000}"/>
    <cellStyle name="40% - Accent2 4 4 2 2 2" xfId="12321" xr:uid="{00000000-0005-0000-0000-00009E890000}"/>
    <cellStyle name="40% - Accent2 4 4 2 2 2 2" xfId="25480" xr:uid="{00000000-0005-0000-0000-00009F890000}"/>
    <cellStyle name="40% - Accent2 4 4 2 2 2 2 2" xfId="62818" xr:uid="{00000000-0005-0000-0000-0000A0890000}"/>
    <cellStyle name="40% - Accent2 4 4 2 2 2 3" xfId="49659" xr:uid="{00000000-0005-0000-0000-0000A1890000}"/>
    <cellStyle name="40% - Accent2 4 4 2 2 3" xfId="20757" xr:uid="{00000000-0005-0000-0000-0000A2890000}"/>
    <cellStyle name="40% - Accent2 4 4 2 2 3 2" xfId="58095" xr:uid="{00000000-0005-0000-0000-0000A3890000}"/>
    <cellStyle name="40% - Accent2 4 4 2 2 4" xfId="33776" xr:uid="{00000000-0005-0000-0000-0000A4890000}"/>
    <cellStyle name="40% - Accent2 4 4 2 2 5" xfId="44936" xr:uid="{00000000-0005-0000-0000-0000A5890000}"/>
    <cellStyle name="40% - Accent2 4 4 2 3" xfId="9961" xr:uid="{00000000-0005-0000-0000-0000A6890000}"/>
    <cellStyle name="40% - Accent2 4 4 2 3 2" xfId="23120" xr:uid="{00000000-0005-0000-0000-0000A7890000}"/>
    <cellStyle name="40% - Accent2 4 4 2 3 2 2" xfId="60458" xr:uid="{00000000-0005-0000-0000-0000A8890000}"/>
    <cellStyle name="40% - Accent2 4 4 2 3 3" xfId="36488" xr:uid="{00000000-0005-0000-0000-0000A9890000}"/>
    <cellStyle name="40% - Accent2 4 4 2 3 4" xfId="47299" xr:uid="{00000000-0005-0000-0000-0000AA890000}"/>
    <cellStyle name="40% - Accent2 4 4 2 4" xfId="5238" xr:uid="{00000000-0005-0000-0000-0000AB890000}"/>
    <cellStyle name="40% - Accent2 4 4 2 4 2" xfId="18397" xr:uid="{00000000-0005-0000-0000-0000AC890000}"/>
    <cellStyle name="40% - Accent2 4 4 2 4 2 2" xfId="55735" xr:uid="{00000000-0005-0000-0000-0000AD890000}"/>
    <cellStyle name="40% - Accent2 4 4 2 4 3" xfId="31064" xr:uid="{00000000-0005-0000-0000-0000AE890000}"/>
    <cellStyle name="40% - Accent2 4 4 2 4 4" xfId="42576" xr:uid="{00000000-0005-0000-0000-0000AF890000}"/>
    <cellStyle name="40% - Accent2 4 4 2 5" xfId="14685" xr:uid="{00000000-0005-0000-0000-0000B0890000}"/>
    <cellStyle name="40% - Accent2 4 4 2 5 2" xfId="52023" xr:uid="{00000000-0005-0000-0000-0000B1890000}"/>
    <cellStyle name="40% - Accent2 4 4 2 6" xfId="28182" xr:uid="{00000000-0005-0000-0000-0000B2890000}"/>
    <cellStyle name="40% - Accent2 4 4 2 7" xfId="38862" xr:uid="{00000000-0005-0000-0000-0000B3890000}"/>
    <cellStyle name="40% - Accent2 4 4 3" xfId="2873" xr:uid="{00000000-0005-0000-0000-0000B4890000}"/>
    <cellStyle name="40% - Accent2 4 4 3 2" xfId="11141" xr:uid="{00000000-0005-0000-0000-0000B5890000}"/>
    <cellStyle name="40% - Accent2 4 4 3 2 2" xfId="24300" xr:uid="{00000000-0005-0000-0000-0000B6890000}"/>
    <cellStyle name="40% - Accent2 4 4 3 2 2 2" xfId="61638" xr:uid="{00000000-0005-0000-0000-0000B7890000}"/>
    <cellStyle name="40% - Accent2 4 4 3 2 3" xfId="48479" xr:uid="{00000000-0005-0000-0000-0000B8890000}"/>
    <cellStyle name="40% - Accent2 4 4 3 3" xfId="6418" xr:uid="{00000000-0005-0000-0000-0000B9890000}"/>
    <cellStyle name="40% - Accent2 4 4 3 3 2" xfId="19577" xr:uid="{00000000-0005-0000-0000-0000BA890000}"/>
    <cellStyle name="40% - Accent2 4 4 3 3 2 2" xfId="56915" xr:uid="{00000000-0005-0000-0000-0000BB890000}"/>
    <cellStyle name="40% - Accent2 4 4 3 3 3" xfId="43756" xr:uid="{00000000-0005-0000-0000-0000BC890000}"/>
    <cellStyle name="40% - Accent2 4 4 3 4" xfId="16034" xr:uid="{00000000-0005-0000-0000-0000BD890000}"/>
    <cellStyle name="40% - Accent2 4 4 3 4 2" xfId="53372" xr:uid="{00000000-0005-0000-0000-0000BE890000}"/>
    <cellStyle name="40% - Accent2 4 4 3 5" xfId="32427" xr:uid="{00000000-0005-0000-0000-0000BF890000}"/>
    <cellStyle name="40% - Accent2 4 4 3 6" xfId="40211" xr:uid="{00000000-0005-0000-0000-0000C0890000}"/>
    <cellStyle name="40% - Accent2 4 4 4" xfId="8781" xr:uid="{00000000-0005-0000-0000-0000C1890000}"/>
    <cellStyle name="40% - Accent2 4 4 4 2" xfId="21940" xr:uid="{00000000-0005-0000-0000-0000C2890000}"/>
    <cellStyle name="40% - Accent2 4 4 4 2 2" xfId="59278" xr:uid="{00000000-0005-0000-0000-0000C3890000}"/>
    <cellStyle name="40% - Accent2 4 4 4 3" xfId="35139" xr:uid="{00000000-0005-0000-0000-0000C4890000}"/>
    <cellStyle name="40% - Accent2 4 4 4 4" xfId="46119" xr:uid="{00000000-0005-0000-0000-0000C5890000}"/>
    <cellStyle name="40% - Accent2 4 4 5" xfId="4058" xr:uid="{00000000-0005-0000-0000-0000C6890000}"/>
    <cellStyle name="40% - Accent2 4 4 5 2" xfId="17217" xr:uid="{00000000-0005-0000-0000-0000C7890000}"/>
    <cellStyle name="40% - Accent2 4 4 5 2 2" xfId="54555" xr:uid="{00000000-0005-0000-0000-0000C8890000}"/>
    <cellStyle name="40% - Accent2 4 4 5 3" xfId="29715" xr:uid="{00000000-0005-0000-0000-0000C9890000}"/>
    <cellStyle name="40% - Accent2 4 4 5 4" xfId="41396" xr:uid="{00000000-0005-0000-0000-0000CA890000}"/>
    <cellStyle name="40% - Accent2 4 4 6" xfId="13505" xr:uid="{00000000-0005-0000-0000-0000CB890000}"/>
    <cellStyle name="40% - Accent2 4 4 6 2" xfId="50843" xr:uid="{00000000-0005-0000-0000-0000CC890000}"/>
    <cellStyle name="40% - Accent2 4 4 7" xfId="26833" xr:uid="{00000000-0005-0000-0000-0000CD890000}"/>
    <cellStyle name="40% - Accent2 4 4 8" xfId="37682" xr:uid="{00000000-0005-0000-0000-0000CE890000}"/>
    <cellStyle name="40% - Accent2 4 5" xfId="763" xr:uid="{00000000-0005-0000-0000-0000CF890000}"/>
    <cellStyle name="40% - Accent2 4 5 2" xfId="1945" xr:uid="{00000000-0005-0000-0000-0000D0890000}"/>
    <cellStyle name="40% - Accent2 4 5 2 2" xfId="8019" xr:uid="{00000000-0005-0000-0000-0000D1890000}"/>
    <cellStyle name="40% - Accent2 4 5 2 2 2" xfId="12742" xr:uid="{00000000-0005-0000-0000-0000D2890000}"/>
    <cellStyle name="40% - Accent2 4 5 2 2 2 2" xfId="25901" xr:uid="{00000000-0005-0000-0000-0000D3890000}"/>
    <cellStyle name="40% - Accent2 4 5 2 2 2 2 2" xfId="63239" xr:uid="{00000000-0005-0000-0000-0000D4890000}"/>
    <cellStyle name="40% - Accent2 4 5 2 2 2 3" xfId="50080" xr:uid="{00000000-0005-0000-0000-0000D5890000}"/>
    <cellStyle name="40% - Accent2 4 5 2 2 3" xfId="21178" xr:uid="{00000000-0005-0000-0000-0000D6890000}"/>
    <cellStyle name="40% - Accent2 4 5 2 2 3 2" xfId="58516" xr:uid="{00000000-0005-0000-0000-0000D7890000}"/>
    <cellStyle name="40% - Accent2 4 5 2 2 4" xfId="34197" xr:uid="{00000000-0005-0000-0000-0000D8890000}"/>
    <cellStyle name="40% - Accent2 4 5 2 2 5" xfId="45357" xr:uid="{00000000-0005-0000-0000-0000D9890000}"/>
    <cellStyle name="40% - Accent2 4 5 2 3" xfId="10382" xr:uid="{00000000-0005-0000-0000-0000DA890000}"/>
    <cellStyle name="40% - Accent2 4 5 2 3 2" xfId="23541" xr:uid="{00000000-0005-0000-0000-0000DB890000}"/>
    <cellStyle name="40% - Accent2 4 5 2 3 2 2" xfId="60879" xr:uid="{00000000-0005-0000-0000-0000DC890000}"/>
    <cellStyle name="40% - Accent2 4 5 2 3 3" xfId="36909" xr:uid="{00000000-0005-0000-0000-0000DD890000}"/>
    <cellStyle name="40% - Accent2 4 5 2 3 4" xfId="47720" xr:uid="{00000000-0005-0000-0000-0000DE890000}"/>
    <cellStyle name="40% - Accent2 4 5 2 4" xfId="5659" xr:uid="{00000000-0005-0000-0000-0000DF890000}"/>
    <cellStyle name="40% - Accent2 4 5 2 4 2" xfId="18818" xr:uid="{00000000-0005-0000-0000-0000E0890000}"/>
    <cellStyle name="40% - Accent2 4 5 2 4 2 2" xfId="56156" xr:uid="{00000000-0005-0000-0000-0000E1890000}"/>
    <cellStyle name="40% - Accent2 4 5 2 4 3" xfId="31485" xr:uid="{00000000-0005-0000-0000-0000E2890000}"/>
    <cellStyle name="40% - Accent2 4 5 2 4 4" xfId="42997" xr:uid="{00000000-0005-0000-0000-0000E3890000}"/>
    <cellStyle name="40% - Accent2 4 5 2 5" xfId="15106" xr:uid="{00000000-0005-0000-0000-0000E4890000}"/>
    <cellStyle name="40% - Accent2 4 5 2 5 2" xfId="52444" xr:uid="{00000000-0005-0000-0000-0000E5890000}"/>
    <cellStyle name="40% - Accent2 4 5 2 6" xfId="28603" xr:uid="{00000000-0005-0000-0000-0000E6890000}"/>
    <cellStyle name="40% - Accent2 4 5 2 7" xfId="39283" xr:uid="{00000000-0005-0000-0000-0000E7890000}"/>
    <cellStyle name="40% - Accent2 4 5 3" xfId="3294" xr:uid="{00000000-0005-0000-0000-0000E8890000}"/>
    <cellStyle name="40% - Accent2 4 5 3 2" xfId="11562" xr:uid="{00000000-0005-0000-0000-0000E9890000}"/>
    <cellStyle name="40% - Accent2 4 5 3 2 2" xfId="24721" xr:uid="{00000000-0005-0000-0000-0000EA890000}"/>
    <cellStyle name="40% - Accent2 4 5 3 2 2 2" xfId="62059" xr:uid="{00000000-0005-0000-0000-0000EB890000}"/>
    <cellStyle name="40% - Accent2 4 5 3 2 3" xfId="48900" xr:uid="{00000000-0005-0000-0000-0000EC890000}"/>
    <cellStyle name="40% - Accent2 4 5 3 3" xfId="6839" xr:uid="{00000000-0005-0000-0000-0000ED890000}"/>
    <cellStyle name="40% - Accent2 4 5 3 3 2" xfId="19998" xr:uid="{00000000-0005-0000-0000-0000EE890000}"/>
    <cellStyle name="40% - Accent2 4 5 3 3 2 2" xfId="57336" xr:uid="{00000000-0005-0000-0000-0000EF890000}"/>
    <cellStyle name="40% - Accent2 4 5 3 3 3" xfId="44177" xr:uid="{00000000-0005-0000-0000-0000F0890000}"/>
    <cellStyle name="40% - Accent2 4 5 3 4" xfId="16455" xr:uid="{00000000-0005-0000-0000-0000F1890000}"/>
    <cellStyle name="40% - Accent2 4 5 3 4 2" xfId="53793" xr:uid="{00000000-0005-0000-0000-0000F2890000}"/>
    <cellStyle name="40% - Accent2 4 5 3 5" xfId="32848" xr:uid="{00000000-0005-0000-0000-0000F3890000}"/>
    <cellStyle name="40% - Accent2 4 5 3 6" xfId="40632" xr:uid="{00000000-0005-0000-0000-0000F4890000}"/>
    <cellStyle name="40% - Accent2 4 5 4" xfId="9202" xr:uid="{00000000-0005-0000-0000-0000F5890000}"/>
    <cellStyle name="40% - Accent2 4 5 4 2" xfId="22361" xr:uid="{00000000-0005-0000-0000-0000F6890000}"/>
    <cellStyle name="40% - Accent2 4 5 4 2 2" xfId="59699" xr:uid="{00000000-0005-0000-0000-0000F7890000}"/>
    <cellStyle name="40% - Accent2 4 5 4 3" xfId="35560" xr:uid="{00000000-0005-0000-0000-0000F8890000}"/>
    <cellStyle name="40% - Accent2 4 5 4 4" xfId="46540" xr:uid="{00000000-0005-0000-0000-0000F9890000}"/>
    <cellStyle name="40% - Accent2 4 5 5" xfId="4479" xr:uid="{00000000-0005-0000-0000-0000FA890000}"/>
    <cellStyle name="40% - Accent2 4 5 5 2" xfId="17638" xr:uid="{00000000-0005-0000-0000-0000FB890000}"/>
    <cellStyle name="40% - Accent2 4 5 5 2 2" xfId="54976" xr:uid="{00000000-0005-0000-0000-0000FC890000}"/>
    <cellStyle name="40% - Accent2 4 5 5 3" xfId="30136" xr:uid="{00000000-0005-0000-0000-0000FD890000}"/>
    <cellStyle name="40% - Accent2 4 5 5 4" xfId="41817" xr:uid="{00000000-0005-0000-0000-0000FE890000}"/>
    <cellStyle name="40% - Accent2 4 5 6" xfId="13926" xr:uid="{00000000-0005-0000-0000-0000FF890000}"/>
    <cellStyle name="40% - Accent2 4 5 6 2" xfId="51264" xr:uid="{00000000-0005-0000-0000-0000008A0000}"/>
    <cellStyle name="40% - Accent2 4 5 7" xfId="27254" xr:uid="{00000000-0005-0000-0000-0000018A0000}"/>
    <cellStyle name="40% - Accent2 4 5 8" xfId="38103" xr:uid="{00000000-0005-0000-0000-0000028A0000}"/>
    <cellStyle name="40% - Accent2 4 6" xfId="932" xr:uid="{00000000-0005-0000-0000-0000038A0000}"/>
    <cellStyle name="40% - Accent2 4 6 2" xfId="2114" xr:uid="{00000000-0005-0000-0000-0000048A0000}"/>
    <cellStyle name="40% - Accent2 4 6 2 2" xfId="8188" xr:uid="{00000000-0005-0000-0000-0000058A0000}"/>
    <cellStyle name="40% - Accent2 4 6 2 2 2" xfId="12911" xr:uid="{00000000-0005-0000-0000-0000068A0000}"/>
    <cellStyle name="40% - Accent2 4 6 2 2 2 2" xfId="26070" xr:uid="{00000000-0005-0000-0000-0000078A0000}"/>
    <cellStyle name="40% - Accent2 4 6 2 2 2 2 2" xfId="63408" xr:uid="{00000000-0005-0000-0000-0000088A0000}"/>
    <cellStyle name="40% - Accent2 4 6 2 2 2 3" xfId="50249" xr:uid="{00000000-0005-0000-0000-0000098A0000}"/>
    <cellStyle name="40% - Accent2 4 6 2 2 3" xfId="21347" xr:uid="{00000000-0005-0000-0000-00000A8A0000}"/>
    <cellStyle name="40% - Accent2 4 6 2 2 3 2" xfId="58685" xr:uid="{00000000-0005-0000-0000-00000B8A0000}"/>
    <cellStyle name="40% - Accent2 4 6 2 2 4" xfId="34366" xr:uid="{00000000-0005-0000-0000-00000C8A0000}"/>
    <cellStyle name="40% - Accent2 4 6 2 2 5" xfId="45526" xr:uid="{00000000-0005-0000-0000-00000D8A0000}"/>
    <cellStyle name="40% - Accent2 4 6 2 3" xfId="10551" xr:uid="{00000000-0005-0000-0000-00000E8A0000}"/>
    <cellStyle name="40% - Accent2 4 6 2 3 2" xfId="23710" xr:uid="{00000000-0005-0000-0000-00000F8A0000}"/>
    <cellStyle name="40% - Accent2 4 6 2 3 2 2" xfId="61048" xr:uid="{00000000-0005-0000-0000-0000108A0000}"/>
    <cellStyle name="40% - Accent2 4 6 2 3 3" xfId="37078" xr:uid="{00000000-0005-0000-0000-0000118A0000}"/>
    <cellStyle name="40% - Accent2 4 6 2 3 4" xfId="47889" xr:uid="{00000000-0005-0000-0000-0000128A0000}"/>
    <cellStyle name="40% - Accent2 4 6 2 4" xfId="5828" xr:uid="{00000000-0005-0000-0000-0000138A0000}"/>
    <cellStyle name="40% - Accent2 4 6 2 4 2" xfId="18987" xr:uid="{00000000-0005-0000-0000-0000148A0000}"/>
    <cellStyle name="40% - Accent2 4 6 2 4 2 2" xfId="56325" xr:uid="{00000000-0005-0000-0000-0000158A0000}"/>
    <cellStyle name="40% - Accent2 4 6 2 4 3" xfId="31654" xr:uid="{00000000-0005-0000-0000-0000168A0000}"/>
    <cellStyle name="40% - Accent2 4 6 2 4 4" xfId="43166" xr:uid="{00000000-0005-0000-0000-0000178A0000}"/>
    <cellStyle name="40% - Accent2 4 6 2 5" xfId="15275" xr:uid="{00000000-0005-0000-0000-0000188A0000}"/>
    <cellStyle name="40% - Accent2 4 6 2 5 2" xfId="52613" xr:uid="{00000000-0005-0000-0000-0000198A0000}"/>
    <cellStyle name="40% - Accent2 4 6 2 6" xfId="28772" xr:uid="{00000000-0005-0000-0000-00001A8A0000}"/>
    <cellStyle name="40% - Accent2 4 6 2 7" xfId="39452" xr:uid="{00000000-0005-0000-0000-00001B8A0000}"/>
    <cellStyle name="40% - Accent2 4 6 3" xfId="3463" xr:uid="{00000000-0005-0000-0000-00001C8A0000}"/>
    <cellStyle name="40% - Accent2 4 6 3 2" xfId="11731" xr:uid="{00000000-0005-0000-0000-00001D8A0000}"/>
    <cellStyle name="40% - Accent2 4 6 3 2 2" xfId="24890" xr:uid="{00000000-0005-0000-0000-00001E8A0000}"/>
    <cellStyle name="40% - Accent2 4 6 3 2 2 2" xfId="62228" xr:uid="{00000000-0005-0000-0000-00001F8A0000}"/>
    <cellStyle name="40% - Accent2 4 6 3 2 3" xfId="49069" xr:uid="{00000000-0005-0000-0000-0000208A0000}"/>
    <cellStyle name="40% - Accent2 4 6 3 3" xfId="7008" xr:uid="{00000000-0005-0000-0000-0000218A0000}"/>
    <cellStyle name="40% - Accent2 4 6 3 3 2" xfId="20167" xr:uid="{00000000-0005-0000-0000-0000228A0000}"/>
    <cellStyle name="40% - Accent2 4 6 3 3 2 2" xfId="57505" xr:uid="{00000000-0005-0000-0000-0000238A0000}"/>
    <cellStyle name="40% - Accent2 4 6 3 3 3" xfId="44346" xr:uid="{00000000-0005-0000-0000-0000248A0000}"/>
    <cellStyle name="40% - Accent2 4 6 3 4" xfId="16624" xr:uid="{00000000-0005-0000-0000-0000258A0000}"/>
    <cellStyle name="40% - Accent2 4 6 3 4 2" xfId="53962" xr:uid="{00000000-0005-0000-0000-0000268A0000}"/>
    <cellStyle name="40% - Accent2 4 6 3 5" xfId="33017" xr:uid="{00000000-0005-0000-0000-0000278A0000}"/>
    <cellStyle name="40% - Accent2 4 6 3 6" xfId="40801" xr:uid="{00000000-0005-0000-0000-0000288A0000}"/>
    <cellStyle name="40% - Accent2 4 6 4" xfId="9371" xr:uid="{00000000-0005-0000-0000-0000298A0000}"/>
    <cellStyle name="40% - Accent2 4 6 4 2" xfId="22530" xr:uid="{00000000-0005-0000-0000-00002A8A0000}"/>
    <cellStyle name="40% - Accent2 4 6 4 2 2" xfId="59868" xr:uid="{00000000-0005-0000-0000-00002B8A0000}"/>
    <cellStyle name="40% - Accent2 4 6 4 3" xfId="35729" xr:uid="{00000000-0005-0000-0000-00002C8A0000}"/>
    <cellStyle name="40% - Accent2 4 6 4 4" xfId="46709" xr:uid="{00000000-0005-0000-0000-00002D8A0000}"/>
    <cellStyle name="40% - Accent2 4 6 5" xfId="4648" xr:uid="{00000000-0005-0000-0000-00002E8A0000}"/>
    <cellStyle name="40% - Accent2 4 6 5 2" xfId="17807" xr:uid="{00000000-0005-0000-0000-00002F8A0000}"/>
    <cellStyle name="40% - Accent2 4 6 5 2 2" xfId="55145" xr:uid="{00000000-0005-0000-0000-0000308A0000}"/>
    <cellStyle name="40% - Accent2 4 6 5 3" xfId="30305" xr:uid="{00000000-0005-0000-0000-0000318A0000}"/>
    <cellStyle name="40% - Accent2 4 6 5 4" xfId="41986" xr:uid="{00000000-0005-0000-0000-0000328A0000}"/>
    <cellStyle name="40% - Accent2 4 6 6" xfId="14095" xr:uid="{00000000-0005-0000-0000-0000338A0000}"/>
    <cellStyle name="40% - Accent2 4 6 6 2" xfId="51433" xr:uid="{00000000-0005-0000-0000-0000348A0000}"/>
    <cellStyle name="40% - Accent2 4 6 7" xfId="27423" xr:uid="{00000000-0005-0000-0000-0000358A0000}"/>
    <cellStyle name="40% - Accent2 4 6 8" xfId="38272" xr:uid="{00000000-0005-0000-0000-0000368A0000}"/>
    <cellStyle name="40% - Accent2 4 7" xfId="1103" xr:uid="{00000000-0005-0000-0000-0000378A0000}"/>
    <cellStyle name="40% - Accent2 4 7 2" xfId="2283" xr:uid="{00000000-0005-0000-0000-0000388A0000}"/>
    <cellStyle name="40% - Accent2 4 7 2 2" xfId="8357" xr:uid="{00000000-0005-0000-0000-0000398A0000}"/>
    <cellStyle name="40% - Accent2 4 7 2 2 2" xfId="13080" xr:uid="{00000000-0005-0000-0000-00003A8A0000}"/>
    <cellStyle name="40% - Accent2 4 7 2 2 2 2" xfId="26239" xr:uid="{00000000-0005-0000-0000-00003B8A0000}"/>
    <cellStyle name="40% - Accent2 4 7 2 2 2 2 2" xfId="63577" xr:uid="{00000000-0005-0000-0000-00003C8A0000}"/>
    <cellStyle name="40% - Accent2 4 7 2 2 2 3" xfId="50418" xr:uid="{00000000-0005-0000-0000-00003D8A0000}"/>
    <cellStyle name="40% - Accent2 4 7 2 2 3" xfId="21516" xr:uid="{00000000-0005-0000-0000-00003E8A0000}"/>
    <cellStyle name="40% - Accent2 4 7 2 2 3 2" xfId="58854" xr:uid="{00000000-0005-0000-0000-00003F8A0000}"/>
    <cellStyle name="40% - Accent2 4 7 2 2 4" xfId="34535" xr:uid="{00000000-0005-0000-0000-0000408A0000}"/>
    <cellStyle name="40% - Accent2 4 7 2 2 5" xfId="45695" xr:uid="{00000000-0005-0000-0000-0000418A0000}"/>
    <cellStyle name="40% - Accent2 4 7 2 3" xfId="10720" xr:uid="{00000000-0005-0000-0000-0000428A0000}"/>
    <cellStyle name="40% - Accent2 4 7 2 3 2" xfId="23879" xr:uid="{00000000-0005-0000-0000-0000438A0000}"/>
    <cellStyle name="40% - Accent2 4 7 2 3 2 2" xfId="61217" xr:uid="{00000000-0005-0000-0000-0000448A0000}"/>
    <cellStyle name="40% - Accent2 4 7 2 3 3" xfId="37247" xr:uid="{00000000-0005-0000-0000-0000458A0000}"/>
    <cellStyle name="40% - Accent2 4 7 2 3 4" xfId="48058" xr:uid="{00000000-0005-0000-0000-0000468A0000}"/>
    <cellStyle name="40% - Accent2 4 7 2 4" xfId="5997" xr:uid="{00000000-0005-0000-0000-0000478A0000}"/>
    <cellStyle name="40% - Accent2 4 7 2 4 2" xfId="19156" xr:uid="{00000000-0005-0000-0000-0000488A0000}"/>
    <cellStyle name="40% - Accent2 4 7 2 4 2 2" xfId="56494" xr:uid="{00000000-0005-0000-0000-0000498A0000}"/>
    <cellStyle name="40% - Accent2 4 7 2 4 3" xfId="31823" xr:uid="{00000000-0005-0000-0000-00004A8A0000}"/>
    <cellStyle name="40% - Accent2 4 7 2 4 4" xfId="43335" xr:uid="{00000000-0005-0000-0000-00004B8A0000}"/>
    <cellStyle name="40% - Accent2 4 7 2 5" xfId="15444" xr:uid="{00000000-0005-0000-0000-00004C8A0000}"/>
    <cellStyle name="40% - Accent2 4 7 2 5 2" xfId="52782" xr:uid="{00000000-0005-0000-0000-00004D8A0000}"/>
    <cellStyle name="40% - Accent2 4 7 2 6" xfId="28941" xr:uid="{00000000-0005-0000-0000-00004E8A0000}"/>
    <cellStyle name="40% - Accent2 4 7 2 7" xfId="39621" xr:uid="{00000000-0005-0000-0000-00004F8A0000}"/>
    <cellStyle name="40% - Accent2 4 7 3" xfId="3632" xr:uid="{00000000-0005-0000-0000-0000508A0000}"/>
    <cellStyle name="40% - Accent2 4 7 3 2" xfId="11900" xr:uid="{00000000-0005-0000-0000-0000518A0000}"/>
    <cellStyle name="40% - Accent2 4 7 3 2 2" xfId="25059" xr:uid="{00000000-0005-0000-0000-0000528A0000}"/>
    <cellStyle name="40% - Accent2 4 7 3 2 2 2" xfId="62397" xr:uid="{00000000-0005-0000-0000-0000538A0000}"/>
    <cellStyle name="40% - Accent2 4 7 3 2 3" xfId="49238" xr:uid="{00000000-0005-0000-0000-0000548A0000}"/>
    <cellStyle name="40% - Accent2 4 7 3 3" xfId="7177" xr:uid="{00000000-0005-0000-0000-0000558A0000}"/>
    <cellStyle name="40% - Accent2 4 7 3 3 2" xfId="20336" xr:uid="{00000000-0005-0000-0000-0000568A0000}"/>
    <cellStyle name="40% - Accent2 4 7 3 3 2 2" xfId="57674" xr:uid="{00000000-0005-0000-0000-0000578A0000}"/>
    <cellStyle name="40% - Accent2 4 7 3 3 3" xfId="44515" xr:uid="{00000000-0005-0000-0000-0000588A0000}"/>
    <cellStyle name="40% - Accent2 4 7 3 4" xfId="16793" xr:uid="{00000000-0005-0000-0000-0000598A0000}"/>
    <cellStyle name="40% - Accent2 4 7 3 4 2" xfId="54131" xr:uid="{00000000-0005-0000-0000-00005A8A0000}"/>
    <cellStyle name="40% - Accent2 4 7 3 5" xfId="33186" xr:uid="{00000000-0005-0000-0000-00005B8A0000}"/>
    <cellStyle name="40% - Accent2 4 7 3 6" xfId="40970" xr:uid="{00000000-0005-0000-0000-00005C8A0000}"/>
    <cellStyle name="40% - Accent2 4 7 4" xfId="9540" xr:uid="{00000000-0005-0000-0000-00005D8A0000}"/>
    <cellStyle name="40% - Accent2 4 7 4 2" xfId="22699" xr:uid="{00000000-0005-0000-0000-00005E8A0000}"/>
    <cellStyle name="40% - Accent2 4 7 4 2 2" xfId="60037" xr:uid="{00000000-0005-0000-0000-00005F8A0000}"/>
    <cellStyle name="40% - Accent2 4 7 4 3" xfId="35898" xr:uid="{00000000-0005-0000-0000-0000608A0000}"/>
    <cellStyle name="40% - Accent2 4 7 4 4" xfId="46878" xr:uid="{00000000-0005-0000-0000-0000618A0000}"/>
    <cellStyle name="40% - Accent2 4 7 5" xfId="4817" xr:uid="{00000000-0005-0000-0000-0000628A0000}"/>
    <cellStyle name="40% - Accent2 4 7 5 2" xfId="17976" xr:uid="{00000000-0005-0000-0000-0000638A0000}"/>
    <cellStyle name="40% - Accent2 4 7 5 2 2" xfId="55314" xr:uid="{00000000-0005-0000-0000-0000648A0000}"/>
    <cellStyle name="40% - Accent2 4 7 5 3" xfId="30474" xr:uid="{00000000-0005-0000-0000-0000658A0000}"/>
    <cellStyle name="40% - Accent2 4 7 5 4" xfId="42155" xr:uid="{00000000-0005-0000-0000-0000668A0000}"/>
    <cellStyle name="40% - Accent2 4 7 6" xfId="14264" xr:uid="{00000000-0005-0000-0000-0000678A0000}"/>
    <cellStyle name="40% - Accent2 4 7 6 2" xfId="51602" xr:uid="{00000000-0005-0000-0000-0000688A0000}"/>
    <cellStyle name="40% - Accent2 4 7 7" xfId="27592" xr:uid="{00000000-0005-0000-0000-0000698A0000}"/>
    <cellStyle name="40% - Accent2 4 7 8" xfId="38441" xr:uid="{00000000-0005-0000-0000-00006A8A0000}"/>
    <cellStyle name="40% - Accent2 4 8" xfId="1300" xr:uid="{00000000-0005-0000-0000-00006B8A0000}"/>
    <cellStyle name="40% - Accent2 4 8 2" xfId="2649" xr:uid="{00000000-0005-0000-0000-00006C8A0000}"/>
    <cellStyle name="40% - Accent2 4 8 2 2" xfId="12097" xr:uid="{00000000-0005-0000-0000-00006D8A0000}"/>
    <cellStyle name="40% - Accent2 4 8 2 2 2" xfId="25256" xr:uid="{00000000-0005-0000-0000-00006E8A0000}"/>
    <cellStyle name="40% - Accent2 4 8 2 2 2 2" xfId="62594" xr:uid="{00000000-0005-0000-0000-00006F8A0000}"/>
    <cellStyle name="40% - Accent2 4 8 2 2 3" xfId="33552" xr:uid="{00000000-0005-0000-0000-0000708A0000}"/>
    <cellStyle name="40% - Accent2 4 8 2 2 4" xfId="49435" xr:uid="{00000000-0005-0000-0000-0000718A0000}"/>
    <cellStyle name="40% - Accent2 4 8 2 3" xfId="7374" xr:uid="{00000000-0005-0000-0000-0000728A0000}"/>
    <cellStyle name="40% - Accent2 4 8 2 3 2" xfId="20533" xr:uid="{00000000-0005-0000-0000-0000738A0000}"/>
    <cellStyle name="40% - Accent2 4 8 2 3 2 2" xfId="57871" xr:uid="{00000000-0005-0000-0000-0000748A0000}"/>
    <cellStyle name="40% - Accent2 4 8 2 3 3" xfId="36264" xr:uid="{00000000-0005-0000-0000-0000758A0000}"/>
    <cellStyle name="40% - Accent2 4 8 2 3 4" xfId="44712" xr:uid="{00000000-0005-0000-0000-0000768A0000}"/>
    <cellStyle name="40% - Accent2 4 8 2 4" xfId="15810" xr:uid="{00000000-0005-0000-0000-0000778A0000}"/>
    <cellStyle name="40% - Accent2 4 8 2 4 2" xfId="30840" xr:uid="{00000000-0005-0000-0000-0000788A0000}"/>
    <cellStyle name="40% - Accent2 4 8 2 4 3" xfId="53148" xr:uid="{00000000-0005-0000-0000-0000798A0000}"/>
    <cellStyle name="40% - Accent2 4 8 2 5" xfId="27958" xr:uid="{00000000-0005-0000-0000-00007A8A0000}"/>
    <cellStyle name="40% - Accent2 4 8 2 6" xfId="39987" xr:uid="{00000000-0005-0000-0000-00007B8A0000}"/>
    <cellStyle name="40% - Accent2 4 8 3" xfId="9737" xr:uid="{00000000-0005-0000-0000-00007C8A0000}"/>
    <cellStyle name="40% - Accent2 4 8 3 2" xfId="22896" xr:uid="{00000000-0005-0000-0000-00007D8A0000}"/>
    <cellStyle name="40% - Accent2 4 8 3 2 2" xfId="60234" xr:uid="{00000000-0005-0000-0000-00007E8A0000}"/>
    <cellStyle name="40% - Accent2 4 8 3 3" xfId="32203" xr:uid="{00000000-0005-0000-0000-00007F8A0000}"/>
    <cellStyle name="40% - Accent2 4 8 3 4" xfId="47075" xr:uid="{00000000-0005-0000-0000-0000808A0000}"/>
    <cellStyle name="40% - Accent2 4 8 4" xfId="5014" xr:uid="{00000000-0005-0000-0000-0000818A0000}"/>
    <cellStyle name="40% - Accent2 4 8 4 2" xfId="18173" xr:uid="{00000000-0005-0000-0000-0000828A0000}"/>
    <cellStyle name="40% - Accent2 4 8 4 2 2" xfId="55511" xr:uid="{00000000-0005-0000-0000-0000838A0000}"/>
    <cellStyle name="40% - Accent2 4 8 4 3" xfId="34915" xr:uid="{00000000-0005-0000-0000-0000848A0000}"/>
    <cellStyle name="40% - Accent2 4 8 4 4" xfId="42352" xr:uid="{00000000-0005-0000-0000-0000858A0000}"/>
    <cellStyle name="40% - Accent2 4 8 5" xfId="14461" xr:uid="{00000000-0005-0000-0000-0000868A0000}"/>
    <cellStyle name="40% - Accent2 4 8 5 2" xfId="29491" xr:uid="{00000000-0005-0000-0000-0000878A0000}"/>
    <cellStyle name="40% - Accent2 4 8 5 3" xfId="51799" xr:uid="{00000000-0005-0000-0000-0000888A0000}"/>
    <cellStyle name="40% - Accent2 4 8 6" xfId="26609" xr:uid="{00000000-0005-0000-0000-0000898A0000}"/>
    <cellStyle name="40% - Accent2 4 8 7" xfId="38638" xr:uid="{00000000-0005-0000-0000-00008A8A0000}"/>
    <cellStyle name="40% - Accent2 4 9" xfId="2452" xr:uid="{00000000-0005-0000-0000-00008B8A0000}"/>
    <cellStyle name="40% - Accent2 4 9 2" xfId="10917" xr:uid="{00000000-0005-0000-0000-00008C8A0000}"/>
    <cellStyle name="40% - Accent2 4 9 2 2" xfId="24076" xr:uid="{00000000-0005-0000-0000-00008D8A0000}"/>
    <cellStyle name="40% - Accent2 4 9 2 2 2" xfId="61414" xr:uid="{00000000-0005-0000-0000-00008E8A0000}"/>
    <cellStyle name="40% - Accent2 4 9 2 3" xfId="33355" xr:uid="{00000000-0005-0000-0000-00008F8A0000}"/>
    <cellStyle name="40% - Accent2 4 9 2 4" xfId="48255" xr:uid="{00000000-0005-0000-0000-0000908A0000}"/>
    <cellStyle name="40% - Accent2 4 9 3" xfId="6194" xr:uid="{00000000-0005-0000-0000-0000918A0000}"/>
    <cellStyle name="40% - Accent2 4 9 3 2" xfId="19353" xr:uid="{00000000-0005-0000-0000-0000928A0000}"/>
    <cellStyle name="40% - Accent2 4 9 3 2 2" xfId="56691" xr:uid="{00000000-0005-0000-0000-0000938A0000}"/>
    <cellStyle name="40% - Accent2 4 9 3 3" xfId="36067" xr:uid="{00000000-0005-0000-0000-0000948A0000}"/>
    <cellStyle name="40% - Accent2 4 9 3 4" xfId="43532" xr:uid="{00000000-0005-0000-0000-0000958A0000}"/>
    <cellStyle name="40% - Accent2 4 9 4" xfId="15613" xr:uid="{00000000-0005-0000-0000-0000968A0000}"/>
    <cellStyle name="40% - Accent2 4 9 4 2" xfId="30643" xr:uid="{00000000-0005-0000-0000-0000978A0000}"/>
    <cellStyle name="40% - Accent2 4 9 4 3" xfId="52951" xr:uid="{00000000-0005-0000-0000-0000988A0000}"/>
    <cellStyle name="40% - Accent2 4 9 5" xfId="27761" xr:uid="{00000000-0005-0000-0000-0000998A0000}"/>
    <cellStyle name="40% - Accent2 4 9 6" xfId="39790" xr:uid="{00000000-0005-0000-0000-00009A8A0000}"/>
    <cellStyle name="40% - Accent2 5" xfId="62" xr:uid="{00000000-0005-0000-0000-00009B8A0000}"/>
    <cellStyle name="40% - Accent2 5 10" xfId="8501" xr:uid="{00000000-0005-0000-0000-00009C8A0000}"/>
    <cellStyle name="40% - Accent2 5 10 2" xfId="21660" xr:uid="{00000000-0005-0000-0000-00009D8A0000}"/>
    <cellStyle name="40% - Accent2 5 10 2 2" xfId="58998" xr:uid="{00000000-0005-0000-0000-00009E8A0000}"/>
    <cellStyle name="40% - Accent2 5 10 3" xfId="29323" xr:uid="{00000000-0005-0000-0000-00009F8A0000}"/>
    <cellStyle name="40% - Accent2 5 10 4" xfId="45839" xr:uid="{00000000-0005-0000-0000-0000A08A0000}"/>
    <cellStyle name="40% - Accent2 5 11" xfId="3778" xr:uid="{00000000-0005-0000-0000-0000A18A0000}"/>
    <cellStyle name="40% - Accent2 5 11 2" xfId="16937" xr:uid="{00000000-0005-0000-0000-0000A28A0000}"/>
    <cellStyle name="40% - Accent2 5 11 2 2" xfId="54275" xr:uid="{00000000-0005-0000-0000-0000A38A0000}"/>
    <cellStyle name="40% - Accent2 5 11 3" xfId="32035" xr:uid="{00000000-0005-0000-0000-0000A48A0000}"/>
    <cellStyle name="40% - Accent2 5 11 4" xfId="41116" xr:uid="{00000000-0005-0000-0000-0000A58A0000}"/>
    <cellStyle name="40% - Accent2 5 12" xfId="13225" xr:uid="{00000000-0005-0000-0000-0000A68A0000}"/>
    <cellStyle name="40% - Accent2 5 12 2" xfId="34747" xr:uid="{00000000-0005-0000-0000-0000A78A0000}"/>
    <cellStyle name="40% - Accent2 5 12 3" xfId="50563" xr:uid="{00000000-0005-0000-0000-0000A88A0000}"/>
    <cellStyle name="40% - Accent2 5 13" xfId="29154" xr:uid="{00000000-0005-0000-0000-0000A98A0000}"/>
    <cellStyle name="40% - Accent2 5 14" xfId="26441" xr:uid="{00000000-0005-0000-0000-0000AA8A0000}"/>
    <cellStyle name="40% - Accent2 5 15" xfId="37402" xr:uid="{00000000-0005-0000-0000-0000AB8A0000}"/>
    <cellStyle name="40% - Accent2 5 2" xfId="174" xr:uid="{00000000-0005-0000-0000-0000AC8A0000}"/>
    <cellStyle name="40% - Accent2 5 2 2" xfId="595" xr:uid="{00000000-0005-0000-0000-0000AD8A0000}"/>
    <cellStyle name="40% - Accent2 5 2 2 2" xfId="1777" xr:uid="{00000000-0005-0000-0000-0000AE8A0000}"/>
    <cellStyle name="40% - Accent2 5 2 2 2 2" xfId="7851" xr:uid="{00000000-0005-0000-0000-0000AF8A0000}"/>
    <cellStyle name="40% - Accent2 5 2 2 2 2 2" xfId="12574" xr:uid="{00000000-0005-0000-0000-0000B08A0000}"/>
    <cellStyle name="40% - Accent2 5 2 2 2 2 2 2" xfId="25733" xr:uid="{00000000-0005-0000-0000-0000B18A0000}"/>
    <cellStyle name="40% - Accent2 5 2 2 2 2 2 2 2" xfId="63071" xr:uid="{00000000-0005-0000-0000-0000B28A0000}"/>
    <cellStyle name="40% - Accent2 5 2 2 2 2 2 3" xfId="49912" xr:uid="{00000000-0005-0000-0000-0000B38A0000}"/>
    <cellStyle name="40% - Accent2 5 2 2 2 2 3" xfId="21010" xr:uid="{00000000-0005-0000-0000-0000B48A0000}"/>
    <cellStyle name="40% - Accent2 5 2 2 2 2 3 2" xfId="58348" xr:uid="{00000000-0005-0000-0000-0000B58A0000}"/>
    <cellStyle name="40% - Accent2 5 2 2 2 2 4" xfId="34029" xr:uid="{00000000-0005-0000-0000-0000B68A0000}"/>
    <cellStyle name="40% - Accent2 5 2 2 2 2 5" xfId="45189" xr:uid="{00000000-0005-0000-0000-0000B78A0000}"/>
    <cellStyle name="40% - Accent2 5 2 2 2 3" xfId="10214" xr:uid="{00000000-0005-0000-0000-0000B88A0000}"/>
    <cellStyle name="40% - Accent2 5 2 2 2 3 2" xfId="23373" xr:uid="{00000000-0005-0000-0000-0000B98A0000}"/>
    <cellStyle name="40% - Accent2 5 2 2 2 3 2 2" xfId="60711" xr:uid="{00000000-0005-0000-0000-0000BA8A0000}"/>
    <cellStyle name="40% - Accent2 5 2 2 2 3 3" xfId="36741" xr:uid="{00000000-0005-0000-0000-0000BB8A0000}"/>
    <cellStyle name="40% - Accent2 5 2 2 2 3 4" xfId="47552" xr:uid="{00000000-0005-0000-0000-0000BC8A0000}"/>
    <cellStyle name="40% - Accent2 5 2 2 2 4" xfId="5491" xr:uid="{00000000-0005-0000-0000-0000BD8A0000}"/>
    <cellStyle name="40% - Accent2 5 2 2 2 4 2" xfId="18650" xr:uid="{00000000-0005-0000-0000-0000BE8A0000}"/>
    <cellStyle name="40% - Accent2 5 2 2 2 4 2 2" xfId="55988" xr:uid="{00000000-0005-0000-0000-0000BF8A0000}"/>
    <cellStyle name="40% - Accent2 5 2 2 2 4 3" xfId="31317" xr:uid="{00000000-0005-0000-0000-0000C08A0000}"/>
    <cellStyle name="40% - Accent2 5 2 2 2 4 4" xfId="42829" xr:uid="{00000000-0005-0000-0000-0000C18A0000}"/>
    <cellStyle name="40% - Accent2 5 2 2 2 5" xfId="14938" xr:uid="{00000000-0005-0000-0000-0000C28A0000}"/>
    <cellStyle name="40% - Accent2 5 2 2 2 5 2" xfId="52276" xr:uid="{00000000-0005-0000-0000-0000C38A0000}"/>
    <cellStyle name="40% - Accent2 5 2 2 2 6" xfId="28435" xr:uid="{00000000-0005-0000-0000-0000C48A0000}"/>
    <cellStyle name="40% - Accent2 5 2 2 2 7" xfId="39115" xr:uid="{00000000-0005-0000-0000-0000C58A0000}"/>
    <cellStyle name="40% - Accent2 5 2 2 3" xfId="3126" xr:uid="{00000000-0005-0000-0000-0000C68A0000}"/>
    <cellStyle name="40% - Accent2 5 2 2 3 2" xfId="11394" xr:uid="{00000000-0005-0000-0000-0000C78A0000}"/>
    <cellStyle name="40% - Accent2 5 2 2 3 2 2" xfId="24553" xr:uid="{00000000-0005-0000-0000-0000C88A0000}"/>
    <cellStyle name="40% - Accent2 5 2 2 3 2 2 2" xfId="61891" xr:uid="{00000000-0005-0000-0000-0000C98A0000}"/>
    <cellStyle name="40% - Accent2 5 2 2 3 2 3" xfId="48732" xr:uid="{00000000-0005-0000-0000-0000CA8A0000}"/>
    <cellStyle name="40% - Accent2 5 2 2 3 3" xfId="6671" xr:uid="{00000000-0005-0000-0000-0000CB8A0000}"/>
    <cellStyle name="40% - Accent2 5 2 2 3 3 2" xfId="19830" xr:uid="{00000000-0005-0000-0000-0000CC8A0000}"/>
    <cellStyle name="40% - Accent2 5 2 2 3 3 2 2" xfId="57168" xr:uid="{00000000-0005-0000-0000-0000CD8A0000}"/>
    <cellStyle name="40% - Accent2 5 2 2 3 3 3" xfId="44009" xr:uid="{00000000-0005-0000-0000-0000CE8A0000}"/>
    <cellStyle name="40% - Accent2 5 2 2 3 4" xfId="16287" xr:uid="{00000000-0005-0000-0000-0000CF8A0000}"/>
    <cellStyle name="40% - Accent2 5 2 2 3 4 2" xfId="53625" xr:uid="{00000000-0005-0000-0000-0000D08A0000}"/>
    <cellStyle name="40% - Accent2 5 2 2 3 5" xfId="32680" xr:uid="{00000000-0005-0000-0000-0000D18A0000}"/>
    <cellStyle name="40% - Accent2 5 2 2 3 6" xfId="40464" xr:uid="{00000000-0005-0000-0000-0000D28A0000}"/>
    <cellStyle name="40% - Accent2 5 2 2 4" xfId="9034" xr:uid="{00000000-0005-0000-0000-0000D38A0000}"/>
    <cellStyle name="40% - Accent2 5 2 2 4 2" xfId="22193" xr:uid="{00000000-0005-0000-0000-0000D48A0000}"/>
    <cellStyle name="40% - Accent2 5 2 2 4 2 2" xfId="59531" xr:uid="{00000000-0005-0000-0000-0000D58A0000}"/>
    <cellStyle name="40% - Accent2 5 2 2 4 3" xfId="35392" xr:uid="{00000000-0005-0000-0000-0000D68A0000}"/>
    <cellStyle name="40% - Accent2 5 2 2 4 4" xfId="46372" xr:uid="{00000000-0005-0000-0000-0000D78A0000}"/>
    <cellStyle name="40% - Accent2 5 2 2 5" xfId="4311" xr:uid="{00000000-0005-0000-0000-0000D88A0000}"/>
    <cellStyle name="40% - Accent2 5 2 2 5 2" xfId="17470" xr:uid="{00000000-0005-0000-0000-0000D98A0000}"/>
    <cellStyle name="40% - Accent2 5 2 2 5 2 2" xfId="54808" xr:uid="{00000000-0005-0000-0000-0000DA8A0000}"/>
    <cellStyle name="40% - Accent2 5 2 2 5 3" xfId="29968" xr:uid="{00000000-0005-0000-0000-0000DB8A0000}"/>
    <cellStyle name="40% - Accent2 5 2 2 5 4" xfId="41649" xr:uid="{00000000-0005-0000-0000-0000DC8A0000}"/>
    <cellStyle name="40% - Accent2 5 2 2 6" xfId="13758" xr:uid="{00000000-0005-0000-0000-0000DD8A0000}"/>
    <cellStyle name="40% - Accent2 5 2 2 6 2" xfId="51096" xr:uid="{00000000-0005-0000-0000-0000DE8A0000}"/>
    <cellStyle name="40% - Accent2 5 2 2 7" xfId="27086" xr:uid="{00000000-0005-0000-0000-0000DF8A0000}"/>
    <cellStyle name="40% - Accent2 5 2 2 8" xfId="37935" xr:uid="{00000000-0005-0000-0000-0000E08A0000}"/>
    <cellStyle name="40% - Accent2 5 2 3" xfId="1356" xr:uid="{00000000-0005-0000-0000-0000E18A0000}"/>
    <cellStyle name="40% - Accent2 5 2 3 2" xfId="7430" xr:uid="{00000000-0005-0000-0000-0000E28A0000}"/>
    <cellStyle name="40% - Accent2 5 2 3 2 2" xfId="12153" xr:uid="{00000000-0005-0000-0000-0000E38A0000}"/>
    <cellStyle name="40% - Accent2 5 2 3 2 2 2" xfId="25312" xr:uid="{00000000-0005-0000-0000-0000E48A0000}"/>
    <cellStyle name="40% - Accent2 5 2 3 2 2 2 2" xfId="62650" xr:uid="{00000000-0005-0000-0000-0000E58A0000}"/>
    <cellStyle name="40% - Accent2 5 2 3 2 2 3" xfId="49491" xr:uid="{00000000-0005-0000-0000-0000E68A0000}"/>
    <cellStyle name="40% - Accent2 5 2 3 2 3" xfId="20589" xr:uid="{00000000-0005-0000-0000-0000E78A0000}"/>
    <cellStyle name="40% - Accent2 5 2 3 2 3 2" xfId="57927" xr:uid="{00000000-0005-0000-0000-0000E88A0000}"/>
    <cellStyle name="40% - Accent2 5 2 3 2 4" xfId="33608" xr:uid="{00000000-0005-0000-0000-0000E98A0000}"/>
    <cellStyle name="40% - Accent2 5 2 3 2 5" xfId="44768" xr:uid="{00000000-0005-0000-0000-0000EA8A0000}"/>
    <cellStyle name="40% - Accent2 5 2 3 3" xfId="9793" xr:uid="{00000000-0005-0000-0000-0000EB8A0000}"/>
    <cellStyle name="40% - Accent2 5 2 3 3 2" xfId="22952" xr:uid="{00000000-0005-0000-0000-0000EC8A0000}"/>
    <cellStyle name="40% - Accent2 5 2 3 3 2 2" xfId="60290" xr:uid="{00000000-0005-0000-0000-0000ED8A0000}"/>
    <cellStyle name="40% - Accent2 5 2 3 3 3" xfId="36320" xr:uid="{00000000-0005-0000-0000-0000EE8A0000}"/>
    <cellStyle name="40% - Accent2 5 2 3 3 4" xfId="47131" xr:uid="{00000000-0005-0000-0000-0000EF8A0000}"/>
    <cellStyle name="40% - Accent2 5 2 3 4" xfId="5070" xr:uid="{00000000-0005-0000-0000-0000F08A0000}"/>
    <cellStyle name="40% - Accent2 5 2 3 4 2" xfId="18229" xr:uid="{00000000-0005-0000-0000-0000F18A0000}"/>
    <cellStyle name="40% - Accent2 5 2 3 4 2 2" xfId="55567" xr:uid="{00000000-0005-0000-0000-0000F28A0000}"/>
    <cellStyle name="40% - Accent2 5 2 3 4 3" xfId="30896" xr:uid="{00000000-0005-0000-0000-0000F38A0000}"/>
    <cellStyle name="40% - Accent2 5 2 3 4 4" xfId="42408" xr:uid="{00000000-0005-0000-0000-0000F48A0000}"/>
    <cellStyle name="40% - Accent2 5 2 3 5" xfId="14517" xr:uid="{00000000-0005-0000-0000-0000F58A0000}"/>
    <cellStyle name="40% - Accent2 5 2 3 5 2" xfId="51855" xr:uid="{00000000-0005-0000-0000-0000F68A0000}"/>
    <cellStyle name="40% - Accent2 5 2 3 6" xfId="28014" xr:uid="{00000000-0005-0000-0000-0000F78A0000}"/>
    <cellStyle name="40% - Accent2 5 2 3 7" xfId="38694" xr:uid="{00000000-0005-0000-0000-0000F88A0000}"/>
    <cellStyle name="40% - Accent2 5 2 4" xfId="2705" xr:uid="{00000000-0005-0000-0000-0000F98A0000}"/>
    <cellStyle name="40% - Accent2 5 2 4 2" xfId="10973" xr:uid="{00000000-0005-0000-0000-0000FA8A0000}"/>
    <cellStyle name="40% - Accent2 5 2 4 2 2" xfId="24132" xr:uid="{00000000-0005-0000-0000-0000FB8A0000}"/>
    <cellStyle name="40% - Accent2 5 2 4 2 2 2" xfId="61470" xr:uid="{00000000-0005-0000-0000-0000FC8A0000}"/>
    <cellStyle name="40% - Accent2 5 2 4 2 3" xfId="48311" xr:uid="{00000000-0005-0000-0000-0000FD8A0000}"/>
    <cellStyle name="40% - Accent2 5 2 4 3" xfId="6250" xr:uid="{00000000-0005-0000-0000-0000FE8A0000}"/>
    <cellStyle name="40% - Accent2 5 2 4 3 2" xfId="19409" xr:uid="{00000000-0005-0000-0000-0000FF8A0000}"/>
    <cellStyle name="40% - Accent2 5 2 4 3 2 2" xfId="56747" xr:uid="{00000000-0005-0000-0000-0000008B0000}"/>
    <cellStyle name="40% - Accent2 5 2 4 3 3" xfId="43588" xr:uid="{00000000-0005-0000-0000-0000018B0000}"/>
    <cellStyle name="40% - Accent2 5 2 4 4" xfId="15866" xr:uid="{00000000-0005-0000-0000-0000028B0000}"/>
    <cellStyle name="40% - Accent2 5 2 4 4 2" xfId="53204" xr:uid="{00000000-0005-0000-0000-0000038B0000}"/>
    <cellStyle name="40% - Accent2 5 2 4 5" xfId="32259" xr:uid="{00000000-0005-0000-0000-0000048B0000}"/>
    <cellStyle name="40% - Accent2 5 2 4 6" xfId="40043" xr:uid="{00000000-0005-0000-0000-0000058B0000}"/>
    <cellStyle name="40% - Accent2 5 2 5" xfId="8613" xr:uid="{00000000-0005-0000-0000-0000068B0000}"/>
    <cellStyle name="40% - Accent2 5 2 5 2" xfId="21772" xr:uid="{00000000-0005-0000-0000-0000078B0000}"/>
    <cellStyle name="40% - Accent2 5 2 5 2 2" xfId="59110" xr:uid="{00000000-0005-0000-0000-0000088B0000}"/>
    <cellStyle name="40% - Accent2 5 2 5 3" xfId="34971" xr:uid="{00000000-0005-0000-0000-0000098B0000}"/>
    <cellStyle name="40% - Accent2 5 2 5 4" xfId="45951" xr:uid="{00000000-0005-0000-0000-00000A8B0000}"/>
    <cellStyle name="40% - Accent2 5 2 6" xfId="3890" xr:uid="{00000000-0005-0000-0000-00000B8B0000}"/>
    <cellStyle name="40% - Accent2 5 2 6 2" xfId="17049" xr:uid="{00000000-0005-0000-0000-00000C8B0000}"/>
    <cellStyle name="40% - Accent2 5 2 6 2 2" xfId="54387" xr:uid="{00000000-0005-0000-0000-00000D8B0000}"/>
    <cellStyle name="40% - Accent2 5 2 6 3" xfId="29547" xr:uid="{00000000-0005-0000-0000-00000E8B0000}"/>
    <cellStyle name="40% - Accent2 5 2 6 4" xfId="41228" xr:uid="{00000000-0005-0000-0000-00000F8B0000}"/>
    <cellStyle name="40% - Accent2 5 2 7" xfId="13337" xr:uid="{00000000-0005-0000-0000-0000108B0000}"/>
    <cellStyle name="40% - Accent2 5 2 7 2" xfId="50675" xr:uid="{00000000-0005-0000-0000-0000118B0000}"/>
    <cellStyle name="40% - Accent2 5 2 8" xfId="26665" xr:uid="{00000000-0005-0000-0000-0000128B0000}"/>
    <cellStyle name="40% - Accent2 5 2 9" xfId="37514" xr:uid="{00000000-0005-0000-0000-0000138B0000}"/>
    <cellStyle name="40% - Accent2 5 3" xfId="483" xr:uid="{00000000-0005-0000-0000-0000148B0000}"/>
    <cellStyle name="40% - Accent2 5 3 2" xfId="1665" xr:uid="{00000000-0005-0000-0000-0000158B0000}"/>
    <cellStyle name="40% - Accent2 5 3 2 2" xfId="7739" xr:uid="{00000000-0005-0000-0000-0000168B0000}"/>
    <cellStyle name="40% - Accent2 5 3 2 2 2" xfId="12462" xr:uid="{00000000-0005-0000-0000-0000178B0000}"/>
    <cellStyle name="40% - Accent2 5 3 2 2 2 2" xfId="25621" xr:uid="{00000000-0005-0000-0000-0000188B0000}"/>
    <cellStyle name="40% - Accent2 5 3 2 2 2 2 2" xfId="62959" xr:uid="{00000000-0005-0000-0000-0000198B0000}"/>
    <cellStyle name="40% - Accent2 5 3 2 2 2 3" xfId="49800" xr:uid="{00000000-0005-0000-0000-00001A8B0000}"/>
    <cellStyle name="40% - Accent2 5 3 2 2 3" xfId="20898" xr:uid="{00000000-0005-0000-0000-00001B8B0000}"/>
    <cellStyle name="40% - Accent2 5 3 2 2 3 2" xfId="58236" xr:uid="{00000000-0005-0000-0000-00001C8B0000}"/>
    <cellStyle name="40% - Accent2 5 3 2 2 4" xfId="33917" xr:uid="{00000000-0005-0000-0000-00001D8B0000}"/>
    <cellStyle name="40% - Accent2 5 3 2 2 5" xfId="45077" xr:uid="{00000000-0005-0000-0000-00001E8B0000}"/>
    <cellStyle name="40% - Accent2 5 3 2 3" xfId="10102" xr:uid="{00000000-0005-0000-0000-00001F8B0000}"/>
    <cellStyle name="40% - Accent2 5 3 2 3 2" xfId="23261" xr:uid="{00000000-0005-0000-0000-0000208B0000}"/>
    <cellStyle name="40% - Accent2 5 3 2 3 2 2" xfId="60599" xr:uid="{00000000-0005-0000-0000-0000218B0000}"/>
    <cellStyle name="40% - Accent2 5 3 2 3 3" xfId="36629" xr:uid="{00000000-0005-0000-0000-0000228B0000}"/>
    <cellStyle name="40% - Accent2 5 3 2 3 4" xfId="47440" xr:uid="{00000000-0005-0000-0000-0000238B0000}"/>
    <cellStyle name="40% - Accent2 5 3 2 4" xfId="5379" xr:uid="{00000000-0005-0000-0000-0000248B0000}"/>
    <cellStyle name="40% - Accent2 5 3 2 4 2" xfId="18538" xr:uid="{00000000-0005-0000-0000-0000258B0000}"/>
    <cellStyle name="40% - Accent2 5 3 2 4 2 2" xfId="55876" xr:uid="{00000000-0005-0000-0000-0000268B0000}"/>
    <cellStyle name="40% - Accent2 5 3 2 4 3" xfId="31205" xr:uid="{00000000-0005-0000-0000-0000278B0000}"/>
    <cellStyle name="40% - Accent2 5 3 2 4 4" xfId="42717" xr:uid="{00000000-0005-0000-0000-0000288B0000}"/>
    <cellStyle name="40% - Accent2 5 3 2 5" xfId="14826" xr:uid="{00000000-0005-0000-0000-0000298B0000}"/>
    <cellStyle name="40% - Accent2 5 3 2 5 2" xfId="52164" xr:uid="{00000000-0005-0000-0000-00002A8B0000}"/>
    <cellStyle name="40% - Accent2 5 3 2 6" xfId="28323" xr:uid="{00000000-0005-0000-0000-00002B8B0000}"/>
    <cellStyle name="40% - Accent2 5 3 2 7" xfId="39003" xr:uid="{00000000-0005-0000-0000-00002C8B0000}"/>
    <cellStyle name="40% - Accent2 5 3 3" xfId="3014" xr:uid="{00000000-0005-0000-0000-00002D8B0000}"/>
    <cellStyle name="40% - Accent2 5 3 3 2" xfId="11282" xr:uid="{00000000-0005-0000-0000-00002E8B0000}"/>
    <cellStyle name="40% - Accent2 5 3 3 2 2" xfId="24441" xr:uid="{00000000-0005-0000-0000-00002F8B0000}"/>
    <cellStyle name="40% - Accent2 5 3 3 2 2 2" xfId="61779" xr:uid="{00000000-0005-0000-0000-0000308B0000}"/>
    <cellStyle name="40% - Accent2 5 3 3 2 3" xfId="48620" xr:uid="{00000000-0005-0000-0000-0000318B0000}"/>
    <cellStyle name="40% - Accent2 5 3 3 3" xfId="6559" xr:uid="{00000000-0005-0000-0000-0000328B0000}"/>
    <cellStyle name="40% - Accent2 5 3 3 3 2" xfId="19718" xr:uid="{00000000-0005-0000-0000-0000338B0000}"/>
    <cellStyle name="40% - Accent2 5 3 3 3 2 2" xfId="57056" xr:uid="{00000000-0005-0000-0000-0000348B0000}"/>
    <cellStyle name="40% - Accent2 5 3 3 3 3" xfId="43897" xr:uid="{00000000-0005-0000-0000-0000358B0000}"/>
    <cellStyle name="40% - Accent2 5 3 3 4" xfId="16175" xr:uid="{00000000-0005-0000-0000-0000368B0000}"/>
    <cellStyle name="40% - Accent2 5 3 3 4 2" xfId="53513" xr:uid="{00000000-0005-0000-0000-0000378B0000}"/>
    <cellStyle name="40% - Accent2 5 3 3 5" xfId="32568" xr:uid="{00000000-0005-0000-0000-0000388B0000}"/>
    <cellStyle name="40% - Accent2 5 3 3 6" xfId="40352" xr:uid="{00000000-0005-0000-0000-0000398B0000}"/>
    <cellStyle name="40% - Accent2 5 3 4" xfId="8922" xr:uid="{00000000-0005-0000-0000-00003A8B0000}"/>
    <cellStyle name="40% - Accent2 5 3 4 2" xfId="22081" xr:uid="{00000000-0005-0000-0000-00003B8B0000}"/>
    <cellStyle name="40% - Accent2 5 3 4 2 2" xfId="59419" xr:uid="{00000000-0005-0000-0000-00003C8B0000}"/>
    <cellStyle name="40% - Accent2 5 3 4 3" xfId="35280" xr:uid="{00000000-0005-0000-0000-00003D8B0000}"/>
    <cellStyle name="40% - Accent2 5 3 4 4" xfId="46260" xr:uid="{00000000-0005-0000-0000-00003E8B0000}"/>
    <cellStyle name="40% - Accent2 5 3 5" xfId="4199" xr:uid="{00000000-0005-0000-0000-00003F8B0000}"/>
    <cellStyle name="40% - Accent2 5 3 5 2" xfId="17358" xr:uid="{00000000-0005-0000-0000-0000408B0000}"/>
    <cellStyle name="40% - Accent2 5 3 5 2 2" xfId="54696" xr:uid="{00000000-0005-0000-0000-0000418B0000}"/>
    <cellStyle name="40% - Accent2 5 3 5 3" xfId="29856" xr:uid="{00000000-0005-0000-0000-0000428B0000}"/>
    <cellStyle name="40% - Accent2 5 3 5 4" xfId="41537" xr:uid="{00000000-0005-0000-0000-0000438B0000}"/>
    <cellStyle name="40% - Accent2 5 3 6" xfId="13646" xr:uid="{00000000-0005-0000-0000-0000448B0000}"/>
    <cellStyle name="40% - Accent2 5 3 6 2" xfId="50984" xr:uid="{00000000-0005-0000-0000-0000458B0000}"/>
    <cellStyle name="40% - Accent2 5 3 7" xfId="26974" xr:uid="{00000000-0005-0000-0000-0000468B0000}"/>
    <cellStyle name="40% - Accent2 5 3 8" xfId="37823" xr:uid="{00000000-0005-0000-0000-0000478B0000}"/>
    <cellStyle name="40% - Accent2 5 4" xfId="371" xr:uid="{00000000-0005-0000-0000-0000488B0000}"/>
    <cellStyle name="40% - Accent2 5 4 2" xfId="1553" xr:uid="{00000000-0005-0000-0000-0000498B0000}"/>
    <cellStyle name="40% - Accent2 5 4 2 2" xfId="7627" xr:uid="{00000000-0005-0000-0000-00004A8B0000}"/>
    <cellStyle name="40% - Accent2 5 4 2 2 2" xfId="12350" xr:uid="{00000000-0005-0000-0000-00004B8B0000}"/>
    <cellStyle name="40% - Accent2 5 4 2 2 2 2" xfId="25509" xr:uid="{00000000-0005-0000-0000-00004C8B0000}"/>
    <cellStyle name="40% - Accent2 5 4 2 2 2 2 2" xfId="62847" xr:uid="{00000000-0005-0000-0000-00004D8B0000}"/>
    <cellStyle name="40% - Accent2 5 4 2 2 2 3" xfId="49688" xr:uid="{00000000-0005-0000-0000-00004E8B0000}"/>
    <cellStyle name="40% - Accent2 5 4 2 2 3" xfId="20786" xr:uid="{00000000-0005-0000-0000-00004F8B0000}"/>
    <cellStyle name="40% - Accent2 5 4 2 2 3 2" xfId="58124" xr:uid="{00000000-0005-0000-0000-0000508B0000}"/>
    <cellStyle name="40% - Accent2 5 4 2 2 4" xfId="33805" xr:uid="{00000000-0005-0000-0000-0000518B0000}"/>
    <cellStyle name="40% - Accent2 5 4 2 2 5" xfId="44965" xr:uid="{00000000-0005-0000-0000-0000528B0000}"/>
    <cellStyle name="40% - Accent2 5 4 2 3" xfId="9990" xr:uid="{00000000-0005-0000-0000-0000538B0000}"/>
    <cellStyle name="40% - Accent2 5 4 2 3 2" xfId="23149" xr:uid="{00000000-0005-0000-0000-0000548B0000}"/>
    <cellStyle name="40% - Accent2 5 4 2 3 2 2" xfId="60487" xr:uid="{00000000-0005-0000-0000-0000558B0000}"/>
    <cellStyle name="40% - Accent2 5 4 2 3 3" xfId="36517" xr:uid="{00000000-0005-0000-0000-0000568B0000}"/>
    <cellStyle name="40% - Accent2 5 4 2 3 4" xfId="47328" xr:uid="{00000000-0005-0000-0000-0000578B0000}"/>
    <cellStyle name="40% - Accent2 5 4 2 4" xfId="5267" xr:uid="{00000000-0005-0000-0000-0000588B0000}"/>
    <cellStyle name="40% - Accent2 5 4 2 4 2" xfId="18426" xr:uid="{00000000-0005-0000-0000-0000598B0000}"/>
    <cellStyle name="40% - Accent2 5 4 2 4 2 2" xfId="55764" xr:uid="{00000000-0005-0000-0000-00005A8B0000}"/>
    <cellStyle name="40% - Accent2 5 4 2 4 3" xfId="31093" xr:uid="{00000000-0005-0000-0000-00005B8B0000}"/>
    <cellStyle name="40% - Accent2 5 4 2 4 4" xfId="42605" xr:uid="{00000000-0005-0000-0000-00005C8B0000}"/>
    <cellStyle name="40% - Accent2 5 4 2 5" xfId="14714" xr:uid="{00000000-0005-0000-0000-00005D8B0000}"/>
    <cellStyle name="40% - Accent2 5 4 2 5 2" xfId="52052" xr:uid="{00000000-0005-0000-0000-00005E8B0000}"/>
    <cellStyle name="40% - Accent2 5 4 2 6" xfId="28211" xr:uid="{00000000-0005-0000-0000-00005F8B0000}"/>
    <cellStyle name="40% - Accent2 5 4 2 7" xfId="38891" xr:uid="{00000000-0005-0000-0000-0000608B0000}"/>
    <cellStyle name="40% - Accent2 5 4 3" xfId="2902" xr:uid="{00000000-0005-0000-0000-0000618B0000}"/>
    <cellStyle name="40% - Accent2 5 4 3 2" xfId="11170" xr:uid="{00000000-0005-0000-0000-0000628B0000}"/>
    <cellStyle name="40% - Accent2 5 4 3 2 2" xfId="24329" xr:uid="{00000000-0005-0000-0000-0000638B0000}"/>
    <cellStyle name="40% - Accent2 5 4 3 2 2 2" xfId="61667" xr:uid="{00000000-0005-0000-0000-0000648B0000}"/>
    <cellStyle name="40% - Accent2 5 4 3 2 3" xfId="48508" xr:uid="{00000000-0005-0000-0000-0000658B0000}"/>
    <cellStyle name="40% - Accent2 5 4 3 3" xfId="6447" xr:uid="{00000000-0005-0000-0000-0000668B0000}"/>
    <cellStyle name="40% - Accent2 5 4 3 3 2" xfId="19606" xr:uid="{00000000-0005-0000-0000-0000678B0000}"/>
    <cellStyle name="40% - Accent2 5 4 3 3 2 2" xfId="56944" xr:uid="{00000000-0005-0000-0000-0000688B0000}"/>
    <cellStyle name="40% - Accent2 5 4 3 3 3" xfId="43785" xr:uid="{00000000-0005-0000-0000-0000698B0000}"/>
    <cellStyle name="40% - Accent2 5 4 3 4" xfId="16063" xr:uid="{00000000-0005-0000-0000-00006A8B0000}"/>
    <cellStyle name="40% - Accent2 5 4 3 4 2" xfId="53401" xr:uid="{00000000-0005-0000-0000-00006B8B0000}"/>
    <cellStyle name="40% - Accent2 5 4 3 5" xfId="32456" xr:uid="{00000000-0005-0000-0000-00006C8B0000}"/>
    <cellStyle name="40% - Accent2 5 4 3 6" xfId="40240" xr:uid="{00000000-0005-0000-0000-00006D8B0000}"/>
    <cellStyle name="40% - Accent2 5 4 4" xfId="8810" xr:uid="{00000000-0005-0000-0000-00006E8B0000}"/>
    <cellStyle name="40% - Accent2 5 4 4 2" xfId="21969" xr:uid="{00000000-0005-0000-0000-00006F8B0000}"/>
    <cellStyle name="40% - Accent2 5 4 4 2 2" xfId="59307" xr:uid="{00000000-0005-0000-0000-0000708B0000}"/>
    <cellStyle name="40% - Accent2 5 4 4 3" xfId="35168" xr:uid="{00000000-0005-0000-0000-0000718B0000}"/>
    <cellStyle name="40% - Accent2 5 4 4 4" xfId="46148" xr:uid="{00000000-0005-0000-0000-0000728B0000}"/>
    <cellStyle name="40% - Accent2 5 4 5" xfId="4087" xr:uid="{00000000-0005-0000-0000-0000738B0000}"/>
    <cellStyle name="40% - Accent2 5 4 5 2" xfId="17246" xr:uid="{00000000-0005-0000-0000-0000748B0000}"/>
    <cellStyle name="40% - Accent2 5 4 5 2 2" xfId="54584" xr:uid="{00000000-0005-0000-0000-0000758B0000}"/>
    <cellStyle name="40% - Accent2 5 4 5 3" xfId="29744" xr:uid="{00000000-0005-0000-0000-0000768B0000}"/>
    <cellStyle name="40% - Accent2 5 4 5 4" xfId="41425" xr:uid="{00000000-0005-0000-0000-0000778B0000}"/>
    <cellStyle name="40% - Accent2 5 4 6" xfId="13534" xr:uid="{00000000-0005-0000-0000-0000788B0000}"/>
    <cellStyle name="40% - Accent2 5 4 6 2" xfId="50872" xr:uid="{00000000-0005-0000-0000-0000798B0000}"/>
    <cellStyle name="40% - Accent2 5 4 7" xfId="26862" xr:uid="{00000000-0005-0000-0000-00007A8B0000}"/>
    <cellStyle name="40% - Accent2 5 4 8" xfId="37711" xr:uid="{00000000-0005-0000-0000-00007B8B0000}"/>
    <cellStyle name="40% - Accent2 5 5" xfId="792" xr:uid="{00000000-0005-0000-0000-00007C8B0000}"/>
    <cellStyle name="40% - Accent2 5 5 2" xfId="1974" xr:uid="{00000000-0005-0000-0000-00007D8B0000}"/>
    <cellStyle name="40% - Accent2 5 5 2 2" xfId="8048" xr:uid="{00000000-0005-0000-0000-00007E8B0000}"/>
    <cellStyle name="40% - Accent2 5 5 2 2 2" xfId="12771" xr:uid="{00000000-0005-0000-0000-00007F8B0000}"/>
    <cellStyle name="40% - Accent2 5 5 2 2 2 2" xfId="25930" xr:uid="{00000000-0005-0000-0000-0000808B0000}"/>
    <cellStyle name="40% - Accent2 5 5 2 2 2 2 2" xfId="63268" xr:uid="{00000000-0005-0000-0000-0000818B0000}"/>
    <cellStyle name="40% - Accent2 5 5 2 2 2 3" xfId="50109" xr:uid="{00000000-0005-0000-0000-0000828B0000}"/>
    <cellStyle name="40% - Accent2 5 5 2 2 3" xfId="21207" xr:uid="{00000000-0005-0000-0000-0000838B0000}"/>
    <cellStyle name="40% - Accent2 5 5 2 2 3 2" xfId="58545" xr:uid="{00000000-0005-0000-0000-0000848B0000}"/>
    <cellStyle name="40% - Accent2 5 5 2 2 4" xfId="34226" xr:uid="{00000000-0005-0000-0000-0000858B0000}"/>
    <cellStyle name="40% - Accent2 5 5 2 2 5" xfId="45386" xr:uid="{00000000-0005-0000-0000-0000868B0000}"/>
    <cellStyle name="40% - Accent2 5 5 2 3" xfId="10411" xr:uid="{00000000-0005-0000-0000-0000878B0000}"/>
    <cellStyle name="40% - Accent2 5 5 2 3 2" xfId="23570" xr:uid="{00000000-0005-0000-0000-0000888B0000}"/>
    <cellStyle name="40% - Accent2 5 5 2 3 2 2" xfId="60908" xr:uid="{00000000-0005-0000-0000-0000898B0000}"/>
    <cellStyle name="40% - Accent2 5 5 2 3 3" xfId="36938" xr:uid="{00000000-0005-0000-0000-00008A8B0000}"/>
    <cellStyle name="40% - Accent2 5 5 2 3 4" xfId="47749" xr:uid="{00000000-0005-0000-0000-00008B8B0000}"/>
    <cellStyle name="40% - Accent2 5 5 2 4" xfId="5688" xr:uid="{00000000-0005-0000-0000-00008C8B0000}"/>
    <cellStyle name="40% - Accent2 5 5 2 4 2" xfId="18847" xr:uid="{00000000-0005-0000-0000-00008D8B0000}"/>
    <cellStyle name="40% - Accent2 5 5 2 4 2 2" xfId="56185" xr:uid="{00000000-0005-0000-0000-00008E8B0000}"/>
    <cellStyle name="40% - Accent2 5 5 2 4 3" xfId="31514" xr:uid="{00000000-0005-0000-0000-00008F8B0000}"/>
    <cellStyle name="40% - Accent2 5 5 2 4 4" xfId="43026" xr:uid="{00000000-0005-0000-0000-0000908B0000}"/>
    <cellStyle name="40% - Accent2 5 5 2 5" xfId="15135" xr:uid="{00000000-0005-0000-0000-0000918B0000}"/>
    <cellStyle name="40% - Accent2 5 5 2 5 2" xfId="52473" xr:uid="{00000000-0005-0000-0000-0000928B0000}"/>
    <cellStyle name="40% - Accent2 5 5 2 6" xfId="28632" xr:uid="{00000000-0005-0000-0000-0000938B0000}"/>
    <cellStyle name="40% - Accent2 5 5 2 7" xfId="39312" xr:uid="{00000000-0005-0000-0000-0000948B0000}"/>
    <cellStyle name="40% - Accent2 5 5 3" xfId="3323" xr:uid="{00000000-0005-0000-0000-0000958B0000}"/>
    <cellStyle name="40% - Accent2 5 5 3 2" xfId="11591" xr:uid="{00000000-0005-0000-0000-0000968B0000}"/>
    <cellStyle name="40% - Accent2 5 5 3 2 2" xfId="24750" xr:uid="{00000000-0005-0000-0000-0000978B0000}"/>
    <cellStyle name="40% - Accent2 5 5 3 2 2 2" xfId="62088" xr:uid="{00000000-0005-0000-0000-0000988B0000}"/>
    <cellStyle name="40% - Accent2 5 5 3 2 3" xfId="48929" xr:uid="{00000000-0005-0000-0000-0000998B0000}"/>
    <cellStyle name="40% - Accent2 5 5 3 3" xfId="6868" xr:uid="{00000000-0005-0000-0000-00009A8B0000}"/>
    <cellStyle name="40% - Accent2 5 5 3 3 2" xfId="20027" xr:uid="{00000000-0005-0000-0000-00009B8B0000}"/>
    <cellStyle name="40% - Accent2 5 5 3 3 2 2" xfId="57365" xr:uid="{00000000-0005-0000-0000-00009C8B0000}"/>
    <cellStyle name="40% - Accent2 5 5 3 3 3" xfId="44206" xr:uid="{00000000-0005-0000-0000-00009D8B0000}"/>
    <cellStyle name="40% - Accent2 5 5 3 4" xfId="16484" xr:uid="{00000000-0005-0000-0000-00009E8B0000}"/>
    <cellStyle name="40% - Accent2 5 5 3 4 2" xfId="53822" xr:uid="{00000000-0005-0000-0000-00009F8B0000}"/>
    <cellStyle name="40% - Accent2 5 5 3 5" xfId="32877" xr:uid="{00000000-0005-0000-0000-0000A08B0000}"/>
    <cellStyle name="40% - Accent2 5 5 3 6" xfId="40661" xr:uid="{00000000-0005-0000-0000-0000A18B0000}"/>
    <cellStyle name="40% - Accent2 5 5 4" xfId="9231" xr:uid="{00000000-0005-0000-0000-0000A28B0000}"/>
    <cellStyle name="40% - Accent2 5 5 4 2" xfId="22390" xr:uid="{00000000-0005-0000-0000-0000A38B0000}"/>
    <cellStyle name="40% - Accent2 5 5 4 2 2" xfId="59728" xr:uid="{00000000-0005-0000-0000-0000A48B0000}"/>
    <cellStyle name="40% - Accent2 5 5 4 3" xfId="35589" xr:uid="{00000000-0005-0000-0000-0000A58B0000}"/>
    <cellStyle name="40% - Accent2 5 5 4 4" xfId="46569" xr:uid="{00000000-0005-0000-0000-0000A68B0000}"/>
    <cellStyle name="40% - Accent2 5 5 5" xfId="4508" xr:uid="{00000000-0005-0000-0000-0000A78B0000}"/>
    <cellStyle name="40% - Accent2 5 5 5 2" xfId="17667" xr:uid="{00000000-0005-0000-0000-0000A88B0000}"/>
    <cellStyle name="40% - Accent2 5 5 5 2 2" xfId="55005" xr:uid="{00000000-0005-0000-0000-0000A98B0000}"/>
    <cellStyle name="40% - Accent2 5 5 5 3" xfId="30165" xr:uid="{00000000-0005-0000-0000-0000AA8B0000}"/>
    <cellStyle name="40% - Accent2 5 5 5 4" xfId="41846" xr:uid="{00000000-0005-0000-0000-0000AB8B0000}"/>
    <cellStyle name="40% - Accent2 5 5 6" xfId="13955" xr:uid="{00000000-0005-0000-0000-0000AC8B0000}"/>
    <cellStyle name="40% - Accent2 5 5 6 2" xfId="51293" xr:uid="{00000000-0005-0000-0000-0000AD8B0000}"/>
    <cellStyle name="40% - Accent2 5 5 7" xfId="27283" xr:uid="{00000000-0005-0000-0000-0000AE8B0000}"/>
    <cellStyle name="40% - Accent2 5 5 8" xfId="38132" xr:uid="{00000000-0005-0000-0000-0000AF8B0000}"/>
    <cellStyle name="40% - Accent2 5 6" xfId="961" xr:uid="{00000000-0005-0000-0000-0000B08B0000}"/>
    <cellStyle name="40% - Accent2 5 6 2" xfId="2143" xr:uid="{00000000-0005-0000-0000-0000B18B0000}"/>
    <cellStyle name="40% - Accent2 5 6 2 2" xfId="8217" xr:uid="{00000000-0005-0000-0000-0000B28B0000}"/>
    <cellStyle name="40% - Accent2 5 6 2 2 2" xfId="12940" xr:uid="{00000000-0005-0000-0000-0000B38B0000}"/>
    <cellStyle name="40% - Accent2 5 6 2 2 2 2" xfId="26099" xr:uid="{00000000-0005-0000-0000-0000B48B0000}"/>
    <cellStyle name="40% - Accent2 5 6 2 2 2 2 2" xfId="63437" xr:uid="{00000000-0005-0000-0000-0000B58B0000}"/>
    <cellStyle name="40% - Accent2 5 6 2 2 2 3" xfId="50278" xr:uid="{00000000-0005-0000-0000-0000B68B0000}"/>
    <cellStyle name="40% - Accent2 5 6 2 2 3" xfId="21376" xr:uid="{00000000-0005-0000-0000-0000B78B0000}"/>
    <cellStyle name="40% - Accent2 5 6 2 2 3 2" xfId="58714" xr:uid="{00000000-0005-0000-0000-0000B88B0000}"/>
    <cellStyle name="40% - Accent2 5 6 2 2 4" xfId="34395" xr:uid="{00000000-0005-0000-0000-0000B98B0000}"/>
    <cellStyle name="40% - Accent2 5 6 2 2 5" xfId="45555" xr:uid="{00000000-0005-0000-0000-0000BA8B0000}"/>
    <cellStyle name="40% - Accent2 5 6 2 3" xfId="10580" xr:uid="{00000000-0005-0000-0000-0000BB8B0000}"/>
    <cellStyle name="40% - Accent2 5 6 2 3 2" xfId="23739" xr:uid="{00000000-0005-0000-0000-0000BC8B0000}"/>
    <cellStyle name="40% - Accent2 5 6 2 3 2 2" xfId="61077" xr:uid="{00000000-0005-0000-0000-0000BD8B0000}"/>
    <cellStyle name="40% - Accent2 5 6 2 3 3" xfId="37107" xr:uid="{00000000-0005-0000-0000-0000BE8B0000}"/>
    <cellStyle name="40% - Accent2 5 6 2 3 4" xfId="47918" xr:uid="{00000000-0005-0000-0000-0000BF8B0000}"/>
    <cellStyle name="40% - Accent2 5 6 2 4" xfId="5857" xr:uid="{00000000-0005-0000-0000-0000C08B0000}"/>
    <cellStyle name="40% - Accent2 5 6 2 4 2" xfId="19016" xr:uid="{00000000-0005-0000-0000-0000C18B0000}"/>
    <cellStyle name="40% - Accent2 5 6 2 4 2 2" xfId="56354" xr:uid="{00000000-0005-0000-0000-0000C28B0000}"/>
    <cellStyle name="40% - Accent2 5 6 2 4 3" xfId="31683" xr:uid="{00000000-0005-0000-0000-0000C38B0000}"/>
    <cellStyle name="40% - Accent2 5 6 2 4 4" xfId="43195" xr:uid="{00000000-0005-0000-0000-0000C48B0000}"/>
    <cellStyle name="40% - Accent2 5 6 2 5" xfId="15304" xr:uid="{00000000-0005-0000-0000-0000C58B0000}"/>
    <cellStyle name="40% - Accent2 5 6 2 5 2" xfId="52642" xr:uid="{00000000-0005-0000-0000-0000C68B0000}"/>
    <cellStyle name="40% - Accent2 5 6 2 6" xfId="28801" xr:uid="{00000000-0005-0000-0000-0000C78B0000}"/>
    <cellStyle name="40% - Accent2 5 6 2 7" xfId="39481" xr:uid="{00000000-0005-0000-0000-0000C88B0000}"/>
    <cellStyle name="40% - Accent2 5 6 3" xfId="3492" xr:uid="{00000000-0005-0000-0000-0000C98B0000}"/>
    <cellStyle name="40% - Accent2 5 6 3 2" xfId="11760" xr:uid="{00000000-0005-0000-0000-0000CA8B0000}"/>
    <cellStyle name="40% - Accent2 5 6 3 2 2" xfId="24919" xr:uid="{00000000-0005-0000-0000-0000CB8B0000}"/>
    <cellStyle name="40% - Accent2 5 6 3 2 2 2" xfId="62257" xr:uid="{00000000-0005-0000-0000-0000CC8B0000}"/>
    <cellStyle name="40% - Accent2 5 6 3 2 3" xfId="49098" xr:uid="{00000000-0005-0000-0000-0000CD8B0000}"/>
    <cellStyle name="40% - Accent2 5 6 3 3" xfId="7037" xr:uid="{00000000-0005-0000-0000-0000CE8B0000}"/>
    <cellStyle name="40% - Accent2 5 6 3 3 2" xfId="20196" xr:uid="{00000000-0005-0000-0000-0000CF8B0000}"/>
    <cellStyle name="40% - Accent2 5 6 3 3 2 2" xfId="57534" xr:uid="{00000000-0005-0000-0000-0000D08B0000}"/>
    <cellStyle name="40% - Accent2 5 6 3 3 3" xfId="44375" xr:uid="{00000000-0005-0000-0000-0000D18B0000}"/>
    <cellStyle name="40% - Accent2 5 6 3 4" xfId="16653" xr:uid="{00000000-0005-0000-0000-0000D28B0000}"/>
    <cellStyle name="40% - Accent2 5 6 3 4 2" xfId="53991" xr:uid="{00000000-0005-0000-0000-0000D38B0000}"/>
    <cellStyle name="40% - Accent2 5 6 3 5" xfId="33046" xr:uid="{00000000-0005-0000-0000-0000D48B0000}"/>
    <cellStyle name="40% - Accent2 5 6 3 6" xfId="40830" xr:uid="{00000000-0005-0000-0000-0000D58B0000}"/>
    <cellStyle name="40% - Accent2 5 6 4" xfId="9400" xr:uid="{00000000-0005-0000-0000-0000D68B0000}"/>
    <cellStyle name="40% - Accent2 5 6 4 2" xfId="22559" xr:uid="{00000000-0005-0000-0000-0000D78B0000}"/>
    <cellStyle name="40% - Accent2 5 6 4 2 2" xfId="59897" xr:uid="{00000000-0005-0000-0000-0000D88B0000}"/>
    <cellStyle name="40% - Accent2 5 6 4 3" xfId="35758" xr:uid="{00000000-0005-0000-0000-0000D98B0000}"/>
    <cellStyle name="40% - Accent2 5 6 4 4" xfId="46738" xr:uid="{00000000-0005-0000-0000-0000DA8B0000}"/>
    <cellStyle name="40% - Accent2 5 6 5" xfId="4677" xr:uid="{00000000-0005-0000-0000-0000DB8B0000}"/>
    <cellStyle name="40% - Accent2 5 6 5 2" xfId="17836" xr:uid="{00000000-0005-0000-0000-0000DC8B0000}"/>
    <cellStyle name="40% - Accent2 5 6 5 2 2" xfId="55174" xr:uid="{00000000-0005-0000-0000-0000DD8B0000}"/>
    <cellStyle name="40% - Accent2 5 6 5 3" xfId="30334" xr:uid="{00000000-0005-0000-0000-0000DE8B0000}"/>
    <cellStyle name="40% - Accent2 5 6 5 4" xfId="42015" xr:uid="{00000000-0005-0000-0000-0000DF8B0000}"/>
    <cellStyle name="40% - Accent2 5 6 6" xfId="14124" xr:uid="{00000000-0005-0000-0000-0000E08B0000}"/>
    <cellStyle name="40% - Accent2 5 6 6 2" xfId="51462" xr:uid="{00000000-0005-0000-0000-0000E18B0000}"/>
    <cellStyle name="40% - Accent2 5 6 7" xfId="27452" xr:uid="{00000000-0005-0000-0000-0000E28B0000}"/>
    <cellStyle name="40% - Accent2 5 6 8" xfId="38301" xr:uid="{00000000-0005-0000-0000-0000E38B0000}"/>
    <cellStyle name="40% - Accent2 5 7" xfId="1132" xr:uid="{00000000-0005-0000-0000-0000E48B0000}"/>
    <cellStyle name="40% - Accent2 5 7 2" xfId="2312" xr:uid="{00000000-0005-0000-0000-0000E58B0000}"/>
    <cellStyle name="40% - Accent2 5 7 2 2" xfId="8386" xr:uid="{00000000-0005-0000-0000-0000E68B0000}"/>
    <cellStyle name="40% - Accent2 5 7 2 2 2" xfId="13109" xr:uid="{00000000-0005-0000-0000-0000E78B0000}"/>
    <cellStyle name="40% - Accent2 5 7 2 2 2 2" xfId="26268" xr:uid="{00000000-0005-0000-0000-0000E88B0000}"/>
    <cellStyle name="40% - Accent2 5 7 2 2 2 2 2" xfId="63606" xr:uid="{00000000-0005-0000-0000-0000E98B0000}"/>
    <cellStyle name="40% - Accent2 5 7 2 2 2 3" xfId="50447" xr:uid="{00000000-0005-0000-0000-0000EA8B0000}"/>
    <cellStyle name="40% - Accent2 5 7 2 2 3" xfId="21545" xr:uid="{00000000-0005-0000-0000-0000EB8B0000}"/>
    <cellStyle name="40% - Accent2 5 7 2 2 3 2" xfId="58883" xr:uid="{00000000-0005-0000-0000-0000EC8B0000}"/>
    <cellStyle name="40% - Accent2 5 7 2 2 4" xfId="34564" xr:uid="{00000000-0005-0000-0000-0000ED8B0000}"/>
    <cellStyle name="40% - Accent2 5 7 2 2 5" xfId="45724" xr:uid="{00000000-0005-0000-0000-0000EE8B0000}"/>
    <cellStyle name="40% - Accent2 5 7 2 3" xfId="10749" xr:uid="{00000000-0005-0000-0000-0000EF8B0000}"/>
    <cellStyle name="40% - Accent2 5 7 2 3 2" xfId="23908" xr:uid="{00000000-0005-0000-0000-0000F08B0000}"/>
    <cellStyle name="40% - Accent2 5 7 2 3 2 2" xfId="61246" xr:uid="{00000000-0005-0000-0000-0000F18B0000}"/>
    <cellStyle name="40% - Accent2 5 7 2 3 3" xfId="37276" xr:uid="{00000000-0005-0000-0000-0000F28B0000}"/>
    <cellStyle name="40% - Accent2 5 7 2 3 4" xfId="48087" xr:uid="{00000000-0005-0000-0000-0000F38B0000}"/>
    <cellStyle name="40% - Accent2 5 7 2 4" xfId="6026" xr:uid="{00000000-0005-0000-0000-0000F48B0000}"/>
    <cellStyle name="40% - Accent2 5 7 2 4 2" xfId="19185" xr:uid="{00000000-0005-0000-0000-0000F58B0000}"/>
    <cellStyle name="40% - Accent2 5 7 2 4 2 2" xfId="56523" xr:uid="{00000000-0005-0000-0000-0000F68B0000}"/>
    <cellStyle name="40% - Accent2 5 7 2 4 3" xfId="31852" xr:uid="{00000000-0005-0000-0000-0000F78B0000}"/>
    <cellStyle name="40% - Accent2 5 7 2 4 4" xfId="43364" xr:uid="{00000000-0005-0000-0000-0000F88B0000}"/>
    <cellStyle name="40% - Accent2 5 7 2 5" xfId="15473" xr:uid="{00000000-0005-0000-0000-0000F98B0000}"/>
    <cellStyle name="40% - Accent2 5 7 2 5 2" xfId="52811" xr:uid="{00000000-0005-0000-0000-0000FA8B0000}"/>
    <cellStyle name="40% - Accent2 5 7 2 6" xfId="28970" xr:uid="{00000000-0005-0000-0000-0000FB8B0000}"/>
    <cellStyle name="40% - Accent2 5 7 2 7" xfId="39650" xr:uid="{00000000-0005-0000-0000-0000FC8B0000}"/>
    <cellStyle name="40% - Accent2 5 7 3" xfId="3661" xr:uid="{00000000-0005-0000-0000-0000FD8B0000}"/>
    <cellStyle name="40% - Accent2 5 7 3 2" xfId="11929" xr:uid="{00000000-0005-0000-0000-0000FE8B0000}"/>
    <cellStyle name="40% - Accent2 5 7 3 2 2" xfId="25088" xr:uid="{00000000-0005-0000-0000-0000FF8B0000}"/>
    <cellStyle name="40% - Accent2 5 7 3 2 2 2" xfId="62426" xr:uid="{00000000-0005-0000-0000-0000008C0000}"/>
    <cellStyle name="40% - Accent2 5 7 3 2 3" xfId="49267" xr:uid="{00000000-0005-0000-0000-0000018C0000}"/>
    <cellStyle name="40% - Accent2 5 7 3 3" xfId="7206" xr:uid="{00000000-0005-0000-0000-0000028C0000}"/>
    <cellStyle name="40% - Accent2 5 7 3 3 2" xfId="20365" xr:uid="{00000000-0005-0000-0000-0000038C0000}"/>
    <cellStyle name="40% - Accent2 5 7 3 3 2 2" xfId="57703" xr:uid="{00000000-0005-0000-0000-0000048C0000}"/>
    <cellStyle name="40% - Accent2 5 7 3 3 3" xfId="44544" xr:uid="{00000000-0005-0000-0000-0000058C0000}"/>
    <cellStyle name="40% - Accent2 5 7 3 4" xfId="16822" xr:uid="{00000000-0005-0000-0000-0000068C0000}"/>
    <cellStyle name="40% - Accent2 5 7 3 4 2" xfId="54160" xr:uid="{00000000-0005-0000-0000-0000078C0000}"/>
    <cellStyle name="40% - Accent2 5 7 3 5" xfId="33215" xr:uid="{00000000-0005-0000-0000-0000088C0000}"/>
    <cellStyle name="40% - Accent2 5 7 3 6" xfId="40999" xr:uid="{00000000-0005-0000-0000-0000098C0000}"/>
    <cellStyle name="40% - Accent2 5 7 4" xfId="9569" xr:uid="{00000000-0005-0000-0000-00000A8C0000}"/>
    <cellStyle name="40% - Accent2 5 7 4 2" xfId="22728" xr:uid="{00000000-0005-0000-0000-00000B8C0000}"/>
    <cellStyle name="40% - Accent2 5 7 4 2 2" xfId="60066" xr:uid="{00000000-0005-0000-0000-00000C8C0000}"/>
    <cellStyle name="40% - Accent2 5 7 4 3" xfId="35927" xr:uid="{00000000-0005-0000-0000-00000D8C0000}"/>
    <cellStyle name="40% - Accent2 5 7 4 4" xfId="46907" xr:uid="{00000000-0005-0000-0000-00000E8C0000}"/>
    <cellStyle name="40% - Accent2 5 7 5" xfId="4846" xr:uid="{00000000-0005-0000-0000-00000F8C0000}"/>
    <cellStyle name="40% - Accent2 5 7 5 2" xfId="18005" xr:uid="{00000000-0005-0000-0000-0000108C0000}"/>
    <cellStyle name="40% - Accent2 5 7 5 2 2" xfId="55343" xr:uid="{00000000-0005-0000-0000-0000118C0000}"/>
    <cellStyle name="40% - Accent2 5 7 5 3" xfId="30503" xr:uid="{00000000-0005-0000-0000-0000128C0000}"/>
    <cellStyle name="40% - Accent2 5 7 5 4" xfId="42184" xr:uid="{00000000-0005-0000-0000-0000138C0000}"/>
    <cellStyle name="40% - Accent2 5 7 6" xfId="14293" xr:uid="{00000000-0005-0000-0000-0000148C0000}"/>
    <cellStyle name="40% - Accent2 5 7 6 2" xfId="51631" xr:uid="{00000000-0005-0000-0000-0000158C0000}"/>
    <cellStyle name="40% - Accent2 5 7 7" xfId="27621" xr:uid="{00000000-0005-0000-0000-0000168C0000}"/>
    <cellStyle name="40% - Accent2 5 7 8" xfId="38470" xr:uid="{00000000-0005-0000-0000-0000178C0000}"/>
    <cellStyle name="40% - Accent2 5 8" xfId="1244" xr:uid="{00000000-0005-0000-0000-0000188C0000}"/>
    <cellStyle name="40% - Accent2 5 8 2" xfId="2593" xr:uid="{00000000-0005-0000-0000-0000198C0000}"/>
    <cellStyle name="40% - Accent2 5 8 2 2" xfId="12041" xr:uid="{00000000-0005-0000-0000-00001A8C0000}"/>
    <cellStyle name="40% - Accent2 5 8 2 2 2" xfId="25200" xr:uid="{00000000-0005-0000-0000-00001B8C0000}"/>
    <cellStyle name="40% - Accent2 5 8 2 2 2 2" xfId="62538" xr:uid="{00000000-0005-0000-0000-00001C8C0000}"/>
    <cellStyle name="40% - Accent2 5 8 2 2 3" xfId="33496" xr:uid="{00000000-0005-0000-0000-00001D8C0000}"/>
    <cellStyle name="40% - Accent2 5 8 2 2 4" xfId="49379" xr:uid="{00000000-0005-0000-0000-00001E8C0000}"/>
    <cellStyle name="40% - Accent2 5 8 2 3" xfId="7318" xr:uid="{00000000-0005-0000-0000-00001F8C0000}"/>
    <cellStyle name="40% - Accent2 5 8 2 3 2" xfId="20477" xr:uid="{00000000-0005-0000-0000-0000208C0000}"/>
    <cellStyle name="40% - Accent2 5 8 2 3 2 2" xfId="57815" xr:uid="{00000000-0005-0000-0000-0000218C0000}"/>
    <cellStyle name="40% - Accent2 5 8 2 3 3" xfId="36208" xr:uid="{00000000-0005-0000-0000-0000228C0000}"/>
    <cellStyle name="40% - Accent2 5 8 2 3 4" xfId="44656" xr:uid="{00000000-0005-0000-0000-0000238C0000}"/>
    <cellStyle name="40% - Accent2 5 8 2 4" xfId="15754" xr:uid="{00000000-0005-0000-0000-0000248C0000}"/>
    <cellStyle name="40% - Accent2 5 8 2 4 2" xfId="30784" xr:uid="{00000000-0005-0000-0000-0000258C0000}"/>
    <cellStyle name="40% - Accent2 5 8 2 4 3" xfId="53092" xr:uid="{00000000-0005-0000-0000-0000268C0000}"/>
    <cellStyle name="40% - Accent2 5 8 2 5" xfId="27902" xr:uid="{00000000-0005-0000-0000-0000278C0000}"/>
    <cellStyle name="40% - Accent2 5 8 2 6" xfId="39931" xr:uid="{00000000-0005-0000-0000-0000288C0000}"/>
    <cellStyle name="40% - Accent2 5 8 3" xfId="9681" xr:uid="{00000000-0005-0000-0000-0000298C0000}"/>
    <cellStyle name="40% - Accent2 5 8 3 2" xfId="22840" xr:uid="{00000000-0005-0000-0000-00002A8C0000}"/>
    <cellStyle name="40% - Accent2 5 8 3 2 2" xfId="60178" xr:uid="{00000000-0005-0000-0000-00002B8C0000}"/>
    <cellStyle name="40% - Accent2 5 8 3 3" xfId="32147" xr:uid="{00000000-0005-0000-0000-00002C8C0000}"/>
    <cellStyle name="40% - Accent2 5 8 3 4" xfId="47019" xr:uid="{00000000-0005-0000-0000-00002D8C0000}"/>
    <cellStyle name="40% - Accent2 5 8 4" xfId="4958" xr:uid="{00000000-0005-0000-0000-00002E8C0000}"/>
    <cellStyle name="40% - Accent2 5 8 4 2" xfId="18117" xr:uid="{00000000-0005-0000-0000-00002F8C0000}"/>
    <cellStyle name="40% - Accent2 5 8 4 2 2" xfId="55455" xr:uid="{00000000-0005-0000-0000-0000308C0000}"/>
    <cellStyle name="40% - Accent2 5 8 4 3" xfId="34859" xr:uid="{00000000-0005-0000-0000-0000318C0000}"/>
    <cellStyle name="40% - Accent2 5 8 4 4" xfId="42296" xr:uid="{00000000-0005-0000-0000-0000328C0000}"/>
    <cellStyle name="40% - Accent2 5 8 5" xfId="14405" xr:uid="{00000000-0005-0000-0000-0000338C0000}"/>
    <cellStyle name="40% - Accent2 5 8 5 2" xfId="29435" xr:uid="{00000000-0005-0000-0000-0000348C0000}"/>
    <cellStyle name="40% - Accent2 5 8 5 3" xfId="51743" xr:uid="{00000000-0005-0000-0000-0000358C0000}"/>
    <cellStyle name="40% - Accent2 5 8 6" xfId="26553" xr:uid="{00000000-0005-0000-0000-0000368C0000}"/>
    <cellStyle name="40% - Accent2 5 8 7" xfId="38582" xr:uid="{00000000-0005-0000-0000-0000378C0000}"/>
    <cellStyle name="40% - Accent2 5 9" xfId="2481" xr:uid="{00000000-0005-0000-0000-0000388C0000}"/>
    <cellStyle name="40% - Accent2 5 9 2" xfId="10861" xr:uid="{00000000-0005-0000-0000-0000398C0000}"/>
    <cellStyle name="40% - Accent2 5 9 2 2" xfId="24020" xr:uid="{00000000-0005-0000-0000-00003A8C0000}"/>
    <cellStyle name="40% - Accent2 5 9 2 2 2" xfId="61358" xr:uid="{00000000-0005-0000-0000-00003B8C0000}"/>
    <cellStyle name="40% - Accent2 5 9 2 3" xfId="33384" xr:uid="{00000000-0005-0000-0000-00003C8C0000}"/>
    <cellStyle name="40% - Accent2 5 9 2 4" xfId="48199" xr:uid="{00000000-0005-0000-0000-00003D8C0000}"/>
    <cellStyle name="40% - Accent2 5 9 3" xfId="6138" xr:uid="{00000000-0005-0000-0000-00003E8C0000}"/>
    <cellStyle name="40% - Accent2 5 9 3 2" xfId="19297" xr:uid="{00000000-0005-0000-0000-00003F8C0000}"/>
    <cellStyle name="40% - Accent2 5 9 3 2 2" xfId="56635" xr:uid="{00000000-0005-0000-0000-0000408C0000}"/>
    <cellStyle name="40% - Accent2 5 9 3 3" xfId="36096" xr:uid="{00000000-0005-0000-0000-0000418C0000}"/>
    <cellStyle name="40% - Accent2 5 9 3 4" xfId="43476" xr:uid="{00000000-0005-0000-0000-0000428C0000}"/>
    <cellStyle name="40% - Accent2 5 9 4" xfId="15642" xr:uid="{00000000-0005-0000-0000-0000438C0000}"/>
    <cellStyle name="40% - Accent2 5 9 4 2" xfId="30672" xr:uid="{00000000-0005-0000-0000-0000448C0000}"/>
    <cellStyle name="40% - Accent2 5 9 4 3" xfId="52980" xr:uid="{00000000-0005-0000-0000-0000458C0000}"/>
    <cellStyle name="40% - Accent2 5 9 5" xfId="27790" xr:uid="{00000000-0005-0000-0000-0000468C0000}"/>
    <cellStyle name="40% - Accent2 5 9 6" xfId="39819" xr:uid="{00000000-0005-0000-0000-0000478C0000}"/>
    <cellStyle name="40% - Accent2 6" xfId="258" xr:uid="{00000000-0005-0000-0000-0000488C0000}"/>
    <cellStyle name="40% - Accent2 6 2" xfId="679" xr:uid="{00000000-0005-0000-0000-0000498C0000}"/>
    <cellStyle name="40% - Accent2 6 2 2" xfId="1861" xr:uid="{00000000-0005-0000-0000-00004A8C0000}"/>
    <cellStyle name="40% - Accent2 6 2 2 2" xfId="7935" xr:uid="{00000000-0005-0000-0000-00004B8C0000}"/>
    <cellStyle name="40% - Accent2 6 2 2 2 2" xfId="12658" xr:uid="{00000000-0005-0000-0000-00004C8C0000}"/>
    <cellStyle name="40% - Accent2 6 2 2 2 2 2" xfId="25817" xr:uid="{00000000-0005-0000-0000-00004D8C0000}"/>
    <cellStyle name="40% - Accent2 6 2 2 2 2 2 2" xfId="63155" xr:uid="{00000000-0005-0000-0000-00004E8C0000}"/>
    <cellStyle name="40% - Accent2 6 2 2 2 2 3" xfId="49996" xr:uid="{00000000-0005-0000-0000-00004F8C0000}"/>
    <cellStyle name="40% - Accent2 6 2 2 2 3" xfId="21094" xr:uid="{00000000-0005-0000-0000-0000508C0000}"/>
    <cellStyle name="40% - Accent2 6 2 2 2 3 2" xfId="58432" xr:uid="{00000000-0005-0000-0000-0000518C0000}"/>
    <cellStyle name="40% - Accent2 6 2 2 2 4" xfId="34113" xr:uid="{00000000-0005-0000-0000-0000528C0000}"/>
    <cellStyle name="40% - Accent2 6 2 2 2 5" xfId="45273" xr:uid="{00000000-0005-0000-0000-0000538C0000}"/>
    <cellStyle name="40% - Accent2 6 2 2 3" xfId="10298" xr:uid="{00000000-0005-0000-0000-0000548C0000}"/>
    <cellStyle name="40% - Accent2 6 2 2 3 2" xfId="23457" xr:uid="{00000000-0005-0000-0000-0000558C0000}"/>
    <cellStyle name="40% - Accent2 6 2 2 3 2 2" xfId="60795" xr:uid="{00000000-0005-0000-0000-0000568C0000}"/>
    <cellStyle name="40% - Accent2 6 2 2 3 3" xfId="36825" xr:uid="{00000000-0005-0000-0000-0000578C0000}"/>
    <cellStyle name="40% - Accent2 6 2 2 3 4" xfId="47636" xr:uid="{00000000-0005-0000-0000-0000588C0000}"/>
    <cellStyle name="40% - Accent2 6 2 2 4" xfId="5575" xr:uid="{00000000-0005-0000-0000-0000598C0000}"/>
    <cellStyle name="40% - Accent2 6 2 2 4 2" xfId="18734" xr:uid="{00000000-0005-0000-0000-00005A8C0000}"/>
    <cellStyle name="40% - Accent2 6 2 2 4 2 2" xfId="56072" xr:uid="{00000000-0005-0000-0000-00005B8C0000}"/>
    <cellStyle name="40% - Accent2 6 2 2 4 3" xfId="31401" xr:uid="{00000000-0005-0000-0000-00005C8C0000}"/>
    <cellStyle name="40% - Accent2 6 2 2 4 4" xfId="42913" xr:uid="{00000000-0005-0000-0000-00005D8C0000}"/>
    <cellStyle name="40% - Accent2 6 2 2 5" xfId="15022" xr:uid="{00000000-0005-0000-0000-00005E8C0000}"/>
    <cellStyle name="40% - Accent2 6 2 2 5 2" xfId="52360" xr:uid="{00000000-0005-0000-0000-00005F8C0000}"/>
    <cellStyle name="40% - Accent2 6 2 2 6" xfId="28519" xr:uid="{00000000-0005-0000-0000-0000608C0000}"/>
    <cellStyle name="40% - Accent2 6 2 2 7" xfId="39199" xr:uid="{00000000-0005-0000-0000-0000618C0000}"/>
    <cellStyle name="40% - Accent2 6 2 3" xfId="3210" xr:uid="{00000000-0005-0000-0000-0000628C0000}"/>
    <cellStyle name="40% - Accent2 6 2 3 2" xfId="11478" xr:uid="{00000000-0005-0000-0000-0000638C0000}"/>
    <cellStyle name="40% - Accent2 6 2 3 2 2" xfId="24637" xr:uid="{00000000-0005-0000-0000-0000648C0000}"/>
    <cellStyle name="40% - Accent2 6 2 3 2 2 2" xfId="61975" xr:uid="{00000000-0005-0000-0000-0000658C0000}"/>
    <cellStyle name="40% - Accent2 6 2 3 2 3" xfId="48816" xr:uid="{00000000-0005-0000-0000-0000668C0000}"/>
    <cellStyle name="40% - Accent2 6 2 3 3" xfId="6755" xr:uid="{00000000-0005-0000-0000-0000678C0000}"/>
    <cellStyle name="40% - Accent2 6 2 3 3 2" xfId="19914" xr:uid="{00000000-0005-0000-0000-0000688C0000}"/>
    <cellStyle name="40% - Accent2 6 2 3 3 2 2" xfId="57252" xr:uid="{00000000-0005-0000-0000-0000698C0000}"/>
    <cellStyle name="40% - Accent2 6 2 3 3 3" xfId="44093" xr:uid="{00000000-0005-0000-0000-00006A8C0000}"/>
    <cellStyle name="40% - Accent2 6 2 3 4" xfId="16371" xr:uid="{00000000-0005-0000-0000-00006B8C0000}"/>
    <cellStyle name="40% - Accent2 6 2 3 4 2" xfId="53709" xr:uid="{00000000-0005-0000-0000-00006C8C0000}"/>
    <cellStyle name="40% - Accent2 6 2 3 5" xfId="32764" xr:uid="{00000000-0005-0000-0000-00006D8C0000}"/>
    <cellStyle name="40% - Accent2 6 2 3 6" xfId="40548" xr:uid="{00000000-0005-0000-0000-00006E8C0000}"/>
    <cellStyle name="40% - Accent2 6 2 4" xfId="9118" xr:uid="{00000000-0005-0000-0000-00006F8C0000}"/>
    <cellStyle name="40% - Accent2 6 2 4 2" xfId="22277" xr:uid="{00000000-0005-0000-0000-0000708C0000}"/>
    <cellStyle name="40% - Accent2 6 2 4 2 2" xfId="59615" xr:uid="{00000000-0005-0000-0000-0000718C0000}"/>
    <cellStyle name="40% - Accent2 6 2 4 3" xfId="35476" xr:uid="{00000000-0005-0000-0000-0000728C0000}"/>
    <cellStyle name="40% - Accent2 6 2 4 4" xfId="46456" xr:uid="{00000000-0005-0000-0000-0000738C0000}"/>
    <cellStyle name="40% - Accent2 6 2 5" xfId="4395" xr:uid="{00000000-0005-0000-0000-0000748C0000}"/>
    <cellStyle name="40% - Accent2 6 2 5 2" xfId="17554" xr:uid="{00000000-0005-0000-0000-0000758C0000}"/>
    <cellStyle name="40% - Accent2 6 2 5 2 2" xfId="54892" xr:uid="{00000000-0005-0000-0000-0000768C0000}"/>
    <cellStyle name="40% - Accent2 6 2 5 3" xfId="30052" xr:uid="{00000000-0005-0000-0000-0000778C0000}"/>
    <cellStyle name="40% - Accent2 6 2 5 4" xfId="41733" xr:uid="{00000000-0005-0000-0000-0000788C0000}"/>
    <cellStyle name="40% - Accent2 6 2 6" xfId="13842" xr:uid="{00000000-0005-0000-0000-0000798C0000}"/>
    <cellStyle name="40% - Accent2 6 2 6 2" xfId="51180" xr:uid="{00000000-0005-0000-0000-00007A8C0000}"/>
    <cellStyle name="40% - Accent2 6 2 7" xfId="27170" xr:uid="{00000000-0005-0000-0000-00007B8C0000}"/>
    <cellStyle name="40% - Accent2 6 2 8" xfId="38019" xr:uid="{00000000-0005-0000-0000-00007C8C0000}"/>
    <cellStyle name="40% - Accent2 6 3" xfId="1440" xr:uid="{00000000-0005-0000-0000-00007D8C0000}"/>
    <cellStyle name="40% - Accent2 6 3 2" xfId="7514" xr:uid="{00000000-0005-0000-0000-00007E8C0000}"/>
    <cellStyle name="40% - Accent2 6 3 2 2" xfId="12237" xr:uid="{00000000-0005-0000-0000-00007F8C0000}"/>
    <cellStyle name="40% - Accent2 6 3 2 2 2" xfId="25396" xr:uid="{00000000-0005-0000-0000-0000808C0000}"/>
    <cellStyle name="40% - Accent2 6 3 2 2 2 2" xfId="62734" xr:uid="{00000000-0005-0000-0000-0000818C0000}"/>
    <cellStyle name="40% - Accent2 6 3 2 2 3" xfId="49575" xr:uid="{00000000-0005-0000-0000-0000828C0000}"/>
    <cellStyle name="40% - Accent2 6 3 2 3" xfId="20673" xr:uid="{00000000-0005-0000-0000-0000838C0000}"/>
    <cellStyle name="40% - Accent2 6 3 2 3 2" xfId="58011" xr:uid="{00000000-0005-0000-0000-0000848C0000}"/>
    <cellStyle name="40% - Accent2 6 3 2 4" xfId="33692" xr:uid="{00000000-0005-0000-0000-0000858C0000}"/>
    <cellStyle name="40% - Accent2 6 3 2 5" xfId="44852" xr:uid="{00000000-0005-0000-0000-0000868C0000}"/>
    <cellStyle name="40% - Accent2 6 3 3" xfId="9877" xr:uid="{00000000-0005-0000-0000-0000878C0000}"/>
    <cellStyle name="40% - Accent2 6 3 3 2" xfId="23036" xr:uid="{00000000-0005-0000-0000-0000888C0000}"/>
    <cellStyle name="40% - Accent2 6 3 3 2 2" xfId="60374" xr:uid="{00000000-0005-0000-0000-0000898C0000}"/>
    <cellStyle name="40% - Accent2 6 3 3 3" xfId="36404" xr:uid="{00000000-0005-0000-0000-00008A8C0000}"/>
    <cellStyle name="40% - Accent2 6 3 3 4" xfId="47215" xr:uid="{00000000-0005-0000-0000-00008B8C0000}"/>
    <cellStyle name="40% - Accent2 6 3 4" xfId="5154" xr:uid="{00000000-0005-0000-0000-00008C8C0000}"/>
    <cellStyle name="40% - Accent2 6 3 4 2" xfId="18313" xr:uid="{00000000-0005-0000-0000-00008D8C0000}"/>
    <cellStyle name="40% - Accent2 6 3 4 2 2" xfId="55651" xr:uid="{00000000-0005-0000-0000-00008E8C0000}"/>
    <cellStyle name="40% - Accent2 6 3 4 3" xfId="30980" xr:uid="{00000000-0005-0000-0000-00008F8C0000}"/>
    <cellStyle name="40% - Accent2 6 3 4 4" xfId="42492" xr:uid="{00000000-0005-0000-0000-0000908C0000}"/>
    <cellStyle name="40% - Accent2 6 3 5" xfId="14601" xr:uid="{00000000-0005-0000-0000-0000918C0000}"/>
    <cellStyle name="40% - Accent2 6 3 5 2" xfId="51939" xr:uid="{00000000-0005-0000-0000-0000928C0000}"/>
    <cellStyle name="40% - Accent2 6 3 6" xfId="28098" xr:uid="{00000000-0005-0000-0000-0000938C0000}"/>
    <cellStyle name="40% - Accent2 6 3 7" xfId="38778" xr:uid="{00000000-0005-0000-0000-0000948C0000}"/>
    <cellStyle name="40% - Accent2 6 4" xfId="2789" xr:uid="{00000000-0005-0000-0000-0000958C0000}"/>
    <cellStyle name="40% - Accent2 6 4 2" xfId="11057" xr:uid="{00000000-0005-0000-0000-0000968C0000}"/>
    <cellStyle name="40% - Accent2 6 4 2 2" xfId="24216" xr:uid="{00000000-0005-0000-0000-0000978C0000}"/>
    <cellStyle name="40% - Accent2 6 4 2 2 2" xfId="61554" xr:uid="{00000000-0005-0000-0000-0000988C0000}"/>
    <cellStyle name="40% - Accent2 6 4 2 3" xfId="48395" xr:uid="{00000000-0005-0000-0000-0000998C0000}"/>
    <cellStyle name="40% - Accent2 6 4 3" xfId="6334" xr:uid="{00000000-0005-0000-0000-00009A8C0000}"/>
    <cellStyle name="40% - Accent2 6 4 3 2" xfId="19493" xr:uid="{00000000-0005-0000-0000-00009B8C0000}"/>
    <cellStyle name="40% - Accent2 6 4 3 2 2" xfId="56831" xr:uid="{00000000-0005-0000-0000-00009C8C0000}"/>
    <cellStyle name="40% - Accent2 6 4 3 3" xfId="43672" xr:uid="{00000000-0005-0000-0000-00009D8C0000}"/>
    <cellStyle name="40% - Accent2 6 4 4" xfId="15950" xr:uid="{00000000-0005-0000-0000-00009E8C0000}"/>
    <cellStyle name="40% - Accent2 6 4 4 2" xfId="53288" xr:uid="{00000000-0005-0000-0000-00009F8C0000}"/>
    <cellStyle name="40% - Accent2 6 4 5" xfId="32343" xr:uid="{00000000-0005-0000-0000-0000A08C0000}"/>
    <cellStyle name="40% - Accent2 6 4 6" xfId="40127" xr:uid="{00000000-0005-0000-0000-0000A18C0000}"/>
    <cellStyle name="40% - Accent2 6 5" xfId="8697" xr:uid="{00000000-0005-0000-0000-0000A28C0000}"/>
    <cellStyle name="40% - Accent2 6 5 2" xfId="21856" xr:uid="{00000000-0005-0000-0000-0000A38C0000}"/>
    <cellStyle name="40% - Accent2 6 5 2 2" xfId="59194" xr:uid="{00000000-0005-0000-0000-0000A48C0000}"/>
    <cellStyle name="40% - Accent2 6 5 3" xfId="35055" xr:uid="{00000000-0005-0000-0000-0000A58C0000}"/>
    <cellStyle name="40% - Accent2 6 5 4" xfId="46035" xr:uid="{00000000-0005-0000-0000-0000A68C0000}"/>
    <cellStyle name="40% - Accent2 6 6" xfId="3974" xr:uid="{00000000-0005-0000-0000-0000A78C0000}"/>
    <cellStyle name="40% - Accent2 6 6 2" xfId="17133" xr:uid="{00000000-0005-0000-0000-0000A88C0000}"/>
    <cellStyle name="40% - Accent2 6 6 2 2" xfId="54471" xr:uid="{00000000-0005-0000-0000-0000A98C0000}"/>
    <cellStyle name="40% - Accent2 6 6 3" xfId="29631" xr:uid="{00000000-0005-0000-0000-0000AA8C0000}"/>
    <cellStyle name="40% - Accent2 6 6 4" xfId="41312" xr:uid="{00000000-0005-0000-0000-0000AB8C0000}"/>
    <cellStyle name="40% - Accent2 6 7" xfId="13421" xr:uid="{00000000-0005-0000-0000-0000AC8C0000}"/>
    <cellStyle name="40% - Accent2 6 7 2" xfId="50759" xr:uid="{00000000-0005-0000-0000-0000AD8C0000}"/>
    <cellStyle name="40% - Accent2 6 8" xfId="26749" xr:uid="{00000000-0005-0000-0000-0000AE8C0000}"/>
    <cellStyle name="40% - Accent2 6 9" xfId="37598" xr:uid="{00000000-0005-0000-0000-0000AF8C0000}"/>
    <cellStyle name="40% - Accent2 7" xfId="146" xr:uid="{00000000-0005-0000-0000-0000B08C0000}"/>
    <cellStyle name="40% - Accent2 7 2" xfId="567" xr:uid="{00000000-0005-0000-0000-0000B18C0000}"/>
    <cellStyle name="40% - Accent2 7 2 2" xfId="1749" xr:uid="{00000000-0005-0000-0000-0000B28C0000}"/>
    <cellStyle name="40% - Accent2 7 2 2 2" xfId="7823" xr:uid="{00000000-0005-0000-0000-0000B38C0000}"/>
    <cellStyle name="40% - Accent2 7 2 2 2 2" xfId="12546" xr:uid="{00000000-0005-0000-0000-0000B48C0000}"/>
    <cellStyle name="40% - Accent2 7 2 2 2 2 2" xfId="25705" xr:uid="{00000000-0005-0000-0000-0000B58C0000}"/>
    <cellStyle name="40% - Accent2 7 2 2 2 2 2 2" xfId="63043" xr:uid="{00000000-0005-0000-0000-0000B68C0000}"/>
    <cellStyle name="40% - Accent2 7 2 2 2 2 3" xfId="49884" xr:uid="{00000000-0005-0000-0000-0000B78C0000}"/>
    <cellStyle name="40% - Accent2 7 2 2 2 3" xfId="20982" xr:uid="{00000000-0005-0000-0000-0000B88C0000}"/>
    <cellStyle name="40% - Accent2 7 2 2 2 3 2" xfId="58320" xr:uid="{00000000-0005-0000-0000-0000B98C0000}"/>
    <cellStyle name="40% - Accent2 7 2 2 2 4" xfId="34001" xr:uid="{00000000-0005-0000-0000-0000BA8C0000}"/>
    <cellStyle name="40% - Accent2 7 2 2 2 5" xfId="45161" xr:uid="{00000000-0005-0000-0000-0000BB8C0000}"/>
    <cellStyle name="40% - Accent2 7 2 2 3" xfId="10186" xr:uid="{00000000-0005-0000-0000-0000BC8C0000}"/>
    <cellStyle name="40% - Accent2 7 2 2 3 2" xfId="23345" xr:uid="{00000000-0005-0000-0000-0000BD8C0000}"/>
    <cellStyle name="40% - Accent2 7 2 2 3 2 2" xfId="60683" xr:uid="{00000000-0005-0000-0000-0000BE8C0000}"/>
    <cellStyle name="40% - Accent2 7 2 2 3 3" xfId="36713" xr:uid="{00000000-0005-0000-0000-0000BF8C0000}"/>
    <cellStyle name="40% - Accent2 7 2 2 3 4" xfId="47524" xr:uid="{00000000-0005-0000-0000-0000C08C0000}"/>
    <cellStyle name="40% - Accent2 7 2 2 4" xfId="5463" xr:uid="{00000000-0005-0000-0000-0000C18C0000}"/>
    <cellStyle name="40% - Accent2 7 2 2 4 2" xfId="18622" xr:uid="{00000000-0005-0000-0000-0000C28C0000}"/>
    <cellStyle name="40% - Accent2 7 2 2 4 2 2" xfId="55960" xr:uid="{00000000-0005-0000-0000-0000C38C0000}"/>
    <cellStyle name="40% - Accent2 7 2 2 4 3" xfId="31289" xr:uid="{00000000-0005-0000-0000-0000C48C0000}"/>
    <cellStyle name="40% - Accent2 7 2 2 4 4" xfId="42801" xr:uid="{00000000-0005-0000-0000-0000C58C0000}"/>
    <cellStyle name="40% - Accent2 7 2 2 5" xfId="14910" xr:uid="{00000000-0005-0000-0000-0000C68C0000}"/>
    <cellStyle name="40% - Accent2 7 2 2 5 2" xfId="52248" xr:uid="{00000000-0005-0000-0000-0000C78C0000}"/>
    <cellStyle name="40% - Accent2 7 2 2 6" xfId="28407" xr:uid="{00000000-0005-0000-0000-0000C88C0000}"/>
    <cellStyle name="40% - Accent2 7 2 2 7" xfId="39087" xr:uid="{00000000-0005-0000-0000-0000C98C0000}"/>
    <cellStyle name="40% - Accent2 7 2 3" xfId="3098" xr:uid="{00000000-0005-0000-0000-0000CA8C0000}"/>
    <cellStyle name="40% - Accent2 7 2 3 2" xfId="11366" xr:uid="{00000000-0005-0000-0000-0000CB8C0000}"/>
    <cellStyle name="40% - Accent2 7 2 3 2 2" xfId="24525" xr:uid="{00000000-0005-0000-0000-0000CC8C0000}"/>
    <cellStyle name="40% - Accent2 7 2 3 2 2 2" xfId="61863" xr:uid="{00000000-0005-0000-0000-0000CD8C0000}"/>
    <cellStyle name="40% - Accent2 7 2 3 2 3" xfId="48704" xr:uid="{00000000-0005-0000-0000-0000CE8C0000}"/>
    <cellStyle name="40% - Accent2 7 2 3 3" xfId="6643" xr:uid="{00000000-0005-0000-0000-0000CF8C0000}"/>
    <cellStyle name="40% - Accent2 7 2 3 3 2" xfId="19802" xr:uid="{00000000-0005-0000-0000-0000D08C0000}"/>
    <cellStyle name="40% - Accent2 7 2 3 3 2 2" xfId="57140" xr:uid="{00000000-0005-0000-0000-0000D18C0000}"/>
    <cellStyle name="40% - Accent2 7 2 3 3 3" xfId="43981" xr:uid="{00000000-0005-0000-0000-0000D28C0000}"/>
    <cellStyle name="40% - Accent2 7 2 3 4" xfId="16259" xr:uid="{00000000-0005-0000-0000-0000D38C0000}"/>
    <cellStyle name="40% - Accent2 7 2 3 4 2" xfId="53597" xr:uid="{00000000-0005-0000-0000-0000D48C0000}"/>
    <cellStyle name="40% - Accent2 7 2 3 5" xfId="32652" xr:uid="{00000000-0005-0000-0000-0000D58C0000}"/>
    <cellStyle name="40% - Accent2 7 2 3 6" xfId="40436" xr:uid="{00000000-0005-0000-0000-0000D68C0000}"/>
    <cellStyle name="40% - Accent2 7 2 4" xfId="9006" xr:uid="{00000000-0005-0000-0000-0000D78C0000}"/>
    <cellStyle name="40% - Accent2 7 2 4 2" xfId="22165" xr:uid="{00000000-0005-0000-0000-0000D88C0000}"/>
    <cellStyle name="40% - Accent2 7 2 4 2 2" xfId="59503" xr:uid="{00000000-0005-0000-0000-0000D98C0000}"/>
    <cellStyle name="40% - Accent2 7 2 4 3" xfId="35364" xr:uid="{00000000-0005-0000-0000-0000DA8C0000}"/>
    <cellStyle name="40% - Accent2 7 2 4 4" xfId="46344" xr:uid="{00000000-0005-0000-0000-0000DB8C0000}"/>
    <cellStyle name="40% - Accent2 7 2 5" xfId="4283" xr:uid="{00000000-0005-0000-0000-0000DC8C0000}"/>
    <cellStyle name="40% - Accent2 7 2 5 2" xfId="17442" xr:uid="{00000000-0005-0000-0000-0000DD8C0000}"/>
    <cellStyle name="40% - Accent2 7 2 5 2 2" xfId="54780" xr:uid="{00000000-0005-0000-0000-0000DE8C0000}"/>
    <cellStyle name="40% - Accent2 7 2 5 3" xfId="29940" xr:uid="{00000000-0005-0000-0000-0000DF8C0000}"/>
    <cellStyle name="40% - Accent2 7 2 5 4" xfId="41621" xr:uid="{00000000-0005-0000-0000-0000E08C0000}"/>
    <cellStyle name="40% - Accent2 7 2 6" xfId="13730" xr:uid="{00000000-0005-0000-0000-0000E18C0000}"/>
    <cellStyle name="40% - Accent2 7 2 6 2" xfId="51068" xr:uid="{00000000-0005-0000-0000-0000E28C0000}"/>
    <cellStyle name="40% - Accent2 7 2 7" xfId="27058" xr:uid="{00000000-0005-0000-0000-0000E38C0000}"/>
    <cellStyle name="40% - Accent2 7 2 8" xfId="37907" xr:uid="{00000000-0005-0000-0000-0000E48C0000}"/>
    <cellStyle name="40% - Accent2 7 3" xfId="1328" xr:uid="{00000000-0005-0000-0000-0000E58C0000}"/>
    <cellStyle name="40% - Accent2 7 3 2" xfId="7402" xr:uid="{00000000-0005-0000-0000-0000E68C0000}"/>
    <cellStyle name="40% - Accent2 7 3 2 2" xfId="12125" xr:uid="{00000000-0005-0000-0000-0000E78C0000}"/>
    <cellStyle name="40% - Accent2 7 3 2 2 2" xfId="25284" xr:uid="{00000000-0005-0000-0000-0000E88C0000}"/>
    <cellStyle name="40% - Accent2 7 3 2 2 2 2" xfId="62622" xr:uid="{00000000-0005-0000-0000-0000E98C0000}"/>
    <cellStyle name="40% - Accent2 7 3 2 2 3" xfId="49463" xr:uid="{00000000-0005-0000-0000-0000EA8C0000}"/>
    <cellStyle name="40% - Accent2 7 3 2 3" xfId="20561" xr:uid="{00000000-0005-0000-0000-0000EB8C0000}"/>
    <cellStyle name="40% - Accent2 7 3 2 3 2" xfId="57899" xr:uid="{00000000-0005-0000-0000-0000EC8C0000}"/>
    <cellStyle name="40% - Accent2 7 3 2 4" xfId="33580" xr:uid="{00000000-0005-0000-0000-0000ED8C0000}"/>
    <cellStyle name="40% - Accent2 7 3 2 5" xfId="44740" xr:uid="{00000000-0005-0000-0000-0000EE8C0000}"/>
    <cellStyle name="40% - Accent2 7 3 3" xfId="9765" xr:uid="{00000000-0005-0000-0000-0000EF8C0000}"/>
    <cellStyle name="40% - Accent2 7 3 3 2" xfId="22924" xr:uid="{00000000-0005-0000-0000-0000F08C0000}"/>
    <cellStyle name="40% - Accent2 7 3 3 2 2" xfId="60262" xr:uid="{00000000-0005-0000-0000-0000F18C0000}"/>
    <cellStyle name="40% - Accent2 7 3 3 3" xfId="36292" xr:uid="{00000000-0005-0000-0000-0000F28C0000}"/>
    <cellStyle name="40% - Accent2 7 3 3 4" xfId="47103" xr:uid="{00000000-0005-0000-0000-0000F38C0000}"/>
    <cellStyle name="40% - Accent2 7 3 4" xfId="5042" xr:uid="{00000000-0005-0000-0000-0000F48C0000}"/>
    <cellStyle name="40% - Accent2 7 3 4 2" xfId="18201" xr:uid="{00000000-0005-0000-0000-0000F58C0000}"/>
    <cellStyle name="40% - Accent2 7 3 4 2 2" xfId="55539" xr:uid="{00000000-0005-0000-0000-0000F68C0000}"/>
    <cellStyle name="40% - Accent2 7 3 4 3" xfId="30868" xr:uid="{00000000-0005-0000-0000-0000F78C0000}"/>
    <cellStyle name="40% - Accent2 7 3 4 4" xfId="42380" xr:uid="{00000000-0005-0000-0000-0000F88C0000}"/>
    <cellStyle name="40% - Accent2 7 3 5" xfId="14489" xr:uid="{00000000-0005-0000-0000-0000F98C0000}"/>
    <cellStyle name="40% - Accent2 7 3 5 2" xfId="51827" xr:uid="{00000000-0005-0000-0000-0000FA8C0000}"/>
    <cellStyle name="40% - Accent2 7 3 6" xfId="27986" xr:uid="{00000000-0005-0000-0000-0000FB8C0000}"/>
    <cellStyle name="40% - Accent2 7 3 7" xfId="38666" xr:uid="{00000000-0005-0000-0000-0000FC8C0000}"/>
    <cellStyle name="40% - Accent2 7 4" xfId="2677" xr:uid="{00000000-0005-0000-0000-0000FD8C0000}"/>
    <cellStyle name="40% - Accent2 7 4 2" xfId="10945" xr:uid="{00000000-0005-0000-0000-0000FE8C0000}"/>
    <cellStyle name="40% - Accent2 7 4 2 2" xfId="24104" xr:uid="{00000000-0005-0000-0000-0000FF8C0000}"/>
    <cellStyle name="40% - Accent2 7 4 2 2 2" xfId="61442" xr:uid="{00000000-0005-0000-0000-0000008D0000}"/>
    <cellStyle name="40% - Accent2 7 4 2 3" xfId="48283" xr:uid="{00000000-0005-0000-0000-0000018D0000}"/>
    <cellStyle name="40% - Accent2 7 4 3" xfId="6222" xr:uid="{00000000-0005-0000-0000-0000028D0000}"/>
    <cellStyle name="40% - Accent2 7 4 3 2" xfId="19381" xr:uid="{00000000-0005-0000-0000-0000038D0000}"/>
    <cellStyle name="40% - Accent2 7 4 3 2 2" xfId="56719" xr:uid="{00000000-0005-0000-0000-0000048D0000}"/>
    <cellStyle name="40% - Accent2 7 4 3 3" xfId="43560" xr:uid="{00000000-0005-0000-0000-0000058D0000}"/>
    <cellStyle name="40% - Accent2 7 4 4" xfId="15838" xr:uid="{00000000-0005-0000-0000-0000068D0000}"/>
    <cellStyle name="40% - Accent2 7 4 4 2" xfId="53176" xr:uid="{00000000-0005-0000-0000-0000078D0000}"/>
    <cellStyle name="40% - Accent2 7 4 5" xfId="32231" xr:uid="{00000000-0005-0000-0000-0000088D0000}"/>
    <cellStyle name="40% - Accent2 7 4 6" xfId="40015" xr:uid="{00000000-0005-0000-0000-0000098D0000}"/>
    <cellStyle name="40% - Accent2 7 5" xfId="8585" xr:uid="{00000000-0005-0000-0000-00000A8D0000}"/>
    <cellStyle name="40% - Accent2 7 5 2" xfId="21744" xr:uid="{00000000-0005-0000-0000-00000B8D0000}"/>
    <cellStyle name="40% - Accent2 7 5 2 2" xfId="59082" xr:uid="{00000000-0005-0000-0000-00000C8D0000}"/>
    <cellStyle name="40% - Accent2 7 5 3" xfId="34943" xr:uid="{00000000-0005-0000-0000-00000D8D0000}"/>
    <cellStyle name="40% - Accent2 7 5 4" xfId="45923" xr:uid="{00000000-0005-0000-0000-00000E8D0000}"/>
    <cellStyle name="40% - Accent2 7 6" xfId="3862" xr:uid="{00000000-0005-0000-0000-00000F8D0000}"/>
    <cellStyle name="40% - Accent2 7 6 2" xfId="17021" xr:uid="{00000000-0005-0000-0000-0000108D0000}"/>
    <cellStyle name="40% - Accent2 7 6 2 2" xfId="54359" xr:uid="{00000000-0005-0000-0000-0000118D0000}"/>
    <cellStyle name="40% - Accent2 7 6 3" xfId="29519" xr:uid="{00000000-0005-0000-0000-0000128D0000}"/>
    <cellStyle name="40% - Accent2 7 6 4" xfId="41200" xr:uid="{00000000-0005-0000-0000-0000138D0000}"/>
    <cellStyle name="40% - Accent2 7 7" xfId="13309" xr:uid="{00000000-0005-0000-0000-0000148D0000}"/>
    <cellStyle name="40% - Accent2 7 7 2" xfId="50647" xr:uid="{00000000-0005-0000-0000-0000158D0000}"/>
    <cellStyle name="40% - Accent2 7 8" xfId="26637" xr:uid="{00000000-0005-0000-0000-0000168D0000}"/>
    <cellStyle name="40% - Accent2 7 9" xfId="37486" xr:uid="{00000000-0005-0000-0000-0000178D0000}"/>
    <cellStyle name="40% - Accent2 8" xfId="455" xr:uid="{00000000-0005-0000-0000-0000188D0000}"/>
    <cellStyle name="40% - Accent2 8 2" xfId="1637" xr:uid="{00000000-0005-0000-0000-0000198D0000}"/>
    <cellStyle name="40% - Accent2 8 2 2" xfId="7711" xr:uid="{00000000-0005-0000-0000-00001A8D0000}"/>
    <cellStyle name="40% - Accent2 8 2 2 2" xfId="12434" xr:uid="{00000000-0005-0000-0000-00001B8D0000}"/>
    <cellStyle name="40% - Accent2 8 2 2 2 2" xfId="25593" xr:uid="{00000000-0005-0000-0000-00001C8D0000}"/>
    <cellStyle name="40% - Accent2 8 2 2 2 2 2" xfId="62931" xr:uid="{00000000-0005-0000-0000-00001D8D0000}"/>
    <cellStyle name="40% - Accent2 8 2 2 2 3" xfId="49772" xr:uid="{00000000-0005-0000-0000-00001E8D0000}"/>
    <cellStyle name="40% - Accent2 8 2 2 3" xfId="20870" xr:uid="{00000000-0005-0000-0000-00001F8D0000}"/>
    <cellStyle name="40% - Accent2 8 2 2 3 2" xfId="58208" xr:uid="{00000000-0005-0000-0000-0000208D0000}"/>
    <cellStyle name="40% - Accent2 8 2 2 4" xfId="33889" xr:uid="{00000000-0005-0000-0000-0000218D0000}"/>
    <cellStyle name="40% - Accent2 8 2 2 5" xfId="45049" xr:uid="{00000000-0005-0000-0000-0000228D0000}"/>
    <cellStyle name="40% - Accent2 8 2 3" xfId="10074" xr:uid="{00000000-0005-0000-0000-0000238D0000}"/>
    <cellStyle name="40% - Accent2 8 2 3 2" xfId="23233" xr:uid="{00000000-0005-0000-0000-0000248D0000}"/>
    <cellStyle name="40% - Accent2 8 2 3 2 2" xfId="60571" xr:uid="{00000000-0005-0000-0000-0000258D0000}"/>
    <cellStyle name="40% - Accent2 8 2 3 3" xfId="36601" xr:uid="{00000000-0005-0000-0000-0000268D0000}"/>
    <cellStyle name="40% - Accent2 8 2 3 4" xfId="47412" xr:uid="{00000000-0005-0000-0000-0000278D0000}"/>
    <cellStyle name="40% - Accent2 8 2 4" xfId="5351" xr:uid="{00000000-0005-0000-0000-0000288D0000}"/>
    <cellStyle name="40% - Accent2 8 2 4 2" xfId="18510" xr:uid="{00000000-0005-0000-0000-0000298D0000}"/>
    <cellStyle name="40% - Accent2 8 2 4 2 2" xfId="55848" xr:uid="{00000000-0005-0000-0000-00002A8D0000}"/>
    <cellStyle name="40% - Accent2 8 2 4 3" xfId="31177" xr:uid="{00000000-0005-0000-0000-00002B8D0000}"/>
    <cellStyle name="40% - Accent2 8 2 4 4" xfId="42689" xr:uid="{00000000-0005-0000-0000-00002C8D0000}"/>
    <cellStyle name="40% - Accent2 8 2 5" xfId="14798" xr:uid="{00000000-0005-0000-0000-00002D8D0000}"/>
    <cellStyle name="40% - Accent2 8 2 5 2" xfId="52136" xr:uid="{00000000-0005-0000-0000-00002E8D0000}"/>
    <cellStyle name="40% - Accent2 8 2 6" xfId="28295" xr:uid="{00000000-0005-0000-0000-00002F8D0000}"/>
    <cellStyle name="40% - Accent2 8 2 7" xfId="38975" xr:uid="{00000000-0005-0000-0000-0000308D0000}"/>
    <cellStyle name="40% - Accent2 8 3" xfId="2986" xr:uid="{00000000-0005-0000-0000-0000318D0000}"/>
    <cellStyle name="40% - Accent2 8 3 2" xfId="11254" xr:uid="{00000000-0005-0000-0000-0000328D0000}"/>
    <cellStyle name="40% - Accent2 8 3 2 2" xfId="24413" xr:uid="{00000000-0005-0000-0000-0000338D0000}"/>
    <cellStyle name="40% - Accent2 8 3 2 2 2" xfId="61751" xr:uid="{00000000-0005-0000-0000-0000348D0000}"/>
    <cellStyle name="40% - Accent2 8 3 2 3" xfId="48592" xr:uid="{00000000-0005-0000-0000-0000358D0000}"/>
    <cellStyle name="40% - Accent2 8 3 3" xfId="6531" xr:uid="{00000000-0005-0000-0000-0000368D0000}"/>
    <cellStyle name="40% - Accent2 8 3 3 2" xfId="19690" xr:uid="{00000000-0005-0000-0000-0000378D0000}"/>
    <cellStyle name="40% - Accent2 8 3 3 2 2" xfId="57028" xr:uid="{00000000-0005-0000-0000-0000388D0000}"/>
    <cellStyle name="40% - Accent2 8 3 3 3" xfId="43869" xr:uid="{00000000-0005-0000-0000-0000398D0000}"/>
    <cellStyle name="40% - Accent2 8 3 4" xfId="16147" xr:uid="{00000000-0005-0000-0000-00003A8D0000}"/>
    <cellStyle name="40% - Accent2 8 3 4 2" xfId="53485" xr:uid="{00000000-0005-0000-0000-00003B8D0000}"/>
    <cellStyle name="40% - Accent2 8 3 5" xfId="32540" xr:uid="{00000000-0005-0000-0000-00003C8D0000}"/>
    <cellStyle name="40% - Accent2 8 3 6" xfId="40324" xr:uid="{00000000-0005-0000-0000-00003D8D0000}"/>
    <cellStyle name="40% - Accent2 8 4" xfId="8894" xr:uid="{00000000-0005-0000-0000-00003E8D0000}"/>
    <cellStyle name="40% - Accent2 8 4 2" xfId="22053" xr:uid="{00000000-0005-0000-0000-00003F8D0000}"/>
    <cellStyle name="40% - Accent2 8 4 2 2" xfId="59391" xr:uid="{00000000-0005-0000-0000-0000408D0000}"/>
    <cellStyle name="40% - Accent2 8 4 3" xfId="35252" xr:uid="{00000000-0005-0000-0000-0000418D0000}"/>
    <cellStyle name="40% - Accent2 8 4 4" xfId="46232" xr:uid="{00000000-0005-0000-0000-0000428D0000}"/>
    <cellStyle name="40% - Accent2 8 5" xfId="4171" xr:uid="{00000000-0005-0000-0000-0000438D0000}"/>
    <cellStyle name="40% - Accent2 8 5 2" xfId="17330" xr:uid="{00000000-0005-0000-0000-0000448D0000}"/>
    <cellStyle name="40% - Accent2 8 5 2 2" xfId="54668" xr:uid="{00000000-0005-0000-0000-0000458D0000}"/>
    <cellStyle name="40% - Accent2 8 5 3" xfId="29828" xr:uid="{00000000-0005-0000-0000-0000468D0000}"/>
    <cellStyle name="40% - Accent2 8 5 4" xfId="41509" xr:uid="{00000000-0005-0000-0000-0000478D0000}"/>
    <cellStyle name="40% - Accent2 8 6" xfId="13618" xr:uid="{00000000-0005-0000-0000-0000488D0000}"/>
    <cellStyle name="40% - Accent2 8 6 2" xfId="50956" xr:uid="{00000000-0005-0000-0000-0000498D0000}"/>
    <cellStyle name="40% - Accent2 8 7" xfId="26946" xr:uid="{00000000-0005-0000-0000-00004A8D0000}"/>
    <cellStyle name="40% - Accent2 8 8" xfId="37795" xr:uid="{00000000-0005-0000-0000-00004B8D0000}"/>
    <cellStyle name="40% - Accent2 9" xfId="286" xr:uid="{00000000-0005-0000-0000-00004C8D0000}"/>
    <cellStyle name="40% - Accent2 9 2" xfId="1468" xr:uid="{00000000-0005-0000-0000-00004D8D0000}"/>
    <cellStyle name="40% - Accent2 9 2 2" xfId="7542" xr:uid="{00000000-0005-0000-0000-00004E8D0000}"/>
    <cellStyle name="40% - Accent2 9 2 2 2" xfId="12265" xr:uid="{00000000-0005-0000-0000-00004F8D0000}"/>
    <cellStyle name="40% - Accent2 9 2 2 2 2" xfId="25424" xr:uid="{00000000-0005-0000-0000-0000508D0000}"/>
    <cellStyle name="40% - Accent2 9 2 2 2 2 2" xfId="62762" xr:uid="{00000000-0005-0000-0000-0000518D0000}"/>
    <cellStyle name="40% - Accent2 9 2 2 2 3" xfId="49603" xr:uid="{00000000-0005-0000-0000-0000528D0000}"/>
    <cellStyle name="40% - Accent2 9 2 2 3" xfId="20701" xr:uid="{00000000-0005-0000-0000-0000538D0000}"/>
    <cellStyle name="40% - Accent2 9 2 2 3 2" xfId="58039" xr:uid="{00000000-0005-0000-0000-0000548D0000}"/>
    <cellStyle name="40% - Accent2 9 2 2 4" xfId="33720" xr:uid="{00000000-0005-0000-0000-0000558D0000}"/>
    <cellStyle name="40% - Accent2 9 2 2 5" xfId="44880" xr:uid="{00000000-0005-0000-0000-0000568D0000}"/>
    <cellStyle name="40% - Accent2 9 2 3" xfId="9905" xr:uid="{00000000-0005-0000-0000-0000578D0000}"/>
    <cellStyle name="40% - Accent2 9 2 3 2" xfId="23064" xr:uid="{00000000-0005-0000-0000-0000588D0000}"/>
    <cellStyle name="40% - Accent2 9 2 3 2 2" xfId="60402" xr:uid="{00000000-0005-0000-0000-0000598D0000}"/>
    <cellStyle name="40% - Accent2 9 2 3 3" xfId="36432" xr:uid="{00000000-0005-0000-0000-00005A8D0000}"/>
    <cellStyle name="40% - Accent2 9 2 3 4" xfId="47243" xr:uid="{00000000-0005-0000-0000-00005B8D0000}"/>
    <cellStyle name="40% - Accent2 9 2 4" xfId="5182" xr:uid="{00000000-0005-0000-0000-00005C8D0000}"/>
    <cellStyle name="40% - Accent2 9 2 4 2" xfId="18341" xr:uid="{00000000-0005-0000-0000-00005D8D0000}"/>
    <cellStyle name="40% - Accent2 9 2 4 2 2" xfId="55679" xr:uid="{00000000-0005-0000-0000-00005E8D0000}"/>
    <cellStyle name="40% - Accent2 9 2 4 3" xfId="31008" xr:uid="{00000000-0005-0000-0000-00005F8D0000}"/>
    <cellStyle name="40% - Accent2 9 2 4 4" xfId="42520" xr:uid="{00000000-0005-0000-0000-0000608D0000}"/>
    <cellStyle name="40% - Accent2 9 2 5" xfId="14629" xr:uid="{00000000-0005-0000-0000-0000618D0000}"/>
    <cellStyle name="40% - Accent2 9 2 5 2" xfId="51967" xr:uid="{00000000-0005-0000-0000-0000628D0000}"/>
    <cellStyle name="40% - Accent2 9 2 6" xfId="28126" xr:uid="{00000000-0005-0000-0000-0000638D0000}"/>
    <cellStyle name="40% - Accent2 9 2 7" xfId="38806" xr:uid="{00000000-0005-0000-0000-0000648D0000}"/>
    <cellStyle name="40% - Accent2 9 3" xfId="2817" xr:uid="{00000000-0005-0000-0000-0000658D0000}"/>
    <cellStyle name="40% - Accent2 9 3 2" xfId="11085" xr:uid="{00000000-0005-0000-0000-0000668D0000}"/>
    <cellStyle name="40% - Accent2 9 3 2 2" xfId="24244" xr:uid="{00000000-0005-0000-0000-0000678D0000}"/>
    <cellStyle name="40% - Accent2 9 3 2 2 2" xfId="61582" xr:uid="{00000000-0005-0000-0000-0000688D0000}"/>
    <cellStyle name="40% - Accent2 9 3 2 3" xfId="48423" xr:uid="{00000000-0005-0000-0000-0000698D0000}"/>
    <cellStyle name="40% - Accent2 9 3 3" xfId="6362" xr:uid="{00000000-0005-0000-0000-00006A8D0000}"/>
    <cellStyle name="40% - Accent2 9 3 3 2" xfId="19521" xr:uid="{00000000-0005-0000-0000-00006B8D0000}"/>
    <cellStyle name="40% - Accent2 9 3 3 2 2" xfId="56859" xr:uid="{00000000-0005-0000-0000-00006C8D0000}"/>
    <cellStyle name="40% - Accent2 9 3 3 3" xfId="43700" xr:uid="{00000000-0005-0000-0000-00006D8D0000}"/>
    <cellStyle name="40% - Accent2 9 3 4" xfId="15978" xr:uid="{00000000-0005-0000-0000-00006E8D0000}"/>
    <cellStyle name="40% - Accent2 9 3 4 2" xfId="53316" xr:uid="{00000000-0005-0000-0000-00006F8D0000}"/>
    <cellStyle name="40% - Accent2 9 3 5" xfId="32371" xr:uid="{00000000-0005-0000-0000-0000708D0000}"/>
    <cellStyle name="40% - Accent2 9 3 6" xfId="40155" xr:uid="{00000000-0005-0000-0000-0000718D0000}"/>
    <cellStyle name="40% - Accent2 9 4" xfId="8725" xr:uid="{00000000-0005-0000-0000-0000728D0000}"/>
    <cellStyle name="40% - Accent2 9 4 2" xfId="21884" xr:uid="{00000000-0005-0000-0000-0000738D0000}"/>
    <cellStyle name="40% - Accent2 9 4 2 2" xfId="59222" xr:uid="{00000000-0005-0000-0000-0000748D0000}"/>
    <cellStyle name="40% - Accent2 9 4 3" xfId="35083" xr:uid="{00000000-0005-0000-0000-0000758D0000}"/>
    <cellStyle name="40% - Accent2 9 4 4" xfId="46063" xr:uid="{00000000-0005-0000-0000-0000768D0000}"/>
    <cellStyle name="40% - Accent2 9 5" xfId="4002" xr:uid="{00000000-0005-0000-0000-0000778D0000}"/>
    <cellStyle name="40% - Accent2 9 5 2" xfId="17161" xr:uid="{00000000-0005-0000-0000-0000788D0000}"/>
    <cellStyle name="40% - Accent2 9 5 2 2" xfId="54499" xr:uid="{00000000-0005-0000-0000-0000798D0000}"/>
    <cellStyle name="40% - Accent2 9 5 3" xfId="29659" xr:uid="{00000000-0005-0000-0000-00007A8D0000}"/>
    <cellStyle name="40% - Accent2 9 5 4" xfId="41340" xr:uid="{00000000-0005-0000-0000-00007B8D0000}"/>
    <cellStyle name="40% - Accent2 9 6" xfId="13449" xr:uid="{00000000-0005-0000-0000-00007C8D0000}"/>
    <cellStyle name="40% - Accent2 9 6 2" xfId="50787" xr:uid="{00000000-0005-0000-0000-00007D8D0000}"/>
    <cellStyle name="40% - Accent2 9 7" xfId="26777" xr:uid="{00000000-0005-0000-0000-00007E8D0000}"/>
    <cellStyle name="40% - Accent2 9 8" xfId="37626" xr:uid="{00000000-0005-0000-0000-00007F8D0000}"/>
    <cellStyle name="40% - Accent3" xfId="28" builtinId="39" customBuiltin="1"/>
    <cellStyle name="40% - Accent3 10" xfId="709" xr:uid="{00000000-0005-0000-0000-0000818D0000}"/>
    <cellStyle name="40% - Accent3 10 2" xfId="1891" xr:uid="{00000000-0005-0000-0000-0000828D0000}"/>
    <cellStyle name="40% - Accent3 10 2 2" xfId="7965" xr:uid="{00000000-0005-0000-0000-0000838D0000}"/>
    <cellStyle name="40% - Accent3 10 2 2 2" xfId="12688" xr:uid="{00000000-0005-0000-0000-0000848D0000}"/>
    <cellStyle name="40% - Accent3 10 2 2 2 2" xfId="25847" xr:uid="{00000000-0005-0000-0000-0000858D0000}"/>
    <cellStyle name="40% - Accent3 10 2 2 2 2 2" xfId="63185" xr:uid="{00000000-0005-0000-0000-0000868D0000}"/>
    <cellStyle name="40% - Accent3 10 2 2 2 3" xfId="50026" xr:uid="{00000000-0005-0000-0000-0000878D0000}"/>
    <cellStyle name="40% - Accent3 10 2 2 3" xfId="21124" xr:uid="{00000000-0005-0000-0000-0000888D0000}"/>
    <cellStyle name="40% - Accent3 10 2 2 3 2" xfId="58462" xr:uid="{00000000-0005-0000-0000-0000898D0000}"/>
    <cellStyle name="40% - Accent3 10 2 2 4" xfId="34143" xr:uid="{00000000-0005-0000-0000-00008A8D0000}"/>
    <cellStyle name="40% - Accent3 10 2 2 5" xfId="45303" xr:uid="{00000000-0005-0000-0000-00008B8D0000}"/>
    <cellStyle name="40% - Accent3 10 2 3" xfId="10328" xr:uid="{00000000-0005-0000-0000-00008C8D0000}"/>
    <cellStyle name="40% - Accent3 10 2 3 2" xfId="23487" xr:uid="{00000000-0005-0000-0000-00008D8D0000}"/>
    <cellStyle name="40% - Accent3 10 2 3 2 2" xfId="60825" xr:uid="{00000000-0005-0000-0000-00008E8D0000}"/>
    <cellStyle name="40% - Accent3 10 2 3 3" xfId="36855" xr:uid="{00000000-0005-0000-0000-00008F8D0000}"/>
    <cellStyle name="40% - Accent3 10 2 3 4" xfId="47666" xr:uid="{00000000-0005-0000-0000-0000908D0000}"/>
    <cellStyle name="40% - Accent3 10 2 4" xfId="5605" xr:uid="{00000000-0005-0000-0000-0000918D0000}"/>
    <cellStyle name="40% - Accent3 10 2 4 2" xfId="18764" xr:uid="{00000000-0005-0000-0000-0000928D0000}"/>
    <cellStyle name="40% - Accent3 10 2 4 2 2" xfId="56102" xr:uid="{00000000-0005-0000-0000-0000938D0000}"/>
    <cellStyle name="40% - Accent3 10 2 4 3" xfId="31431" xr:uid="{00000000-0005-0000-0000-0000948D0000}"/>
    <cellStyle name="40% - Accent3 10 2 4 4" xfId="42943" xr:uid="{00000000-0005-0000-0000-0000958D0000}"/>
    <cellStyle name="40% - Accent3 10 2 5" xfId="15052" xr:uid="{00000000-0005-0000-0000-0000968D0000}"/>
    <cellStyle name="40% - Accent3 10 2 5 2" xfId="52390" xr:uid="{00000000-0005-0000-0000-0000978D0000}"/>
    <cellStyle name="40% - Accent3 10 2 6" xfId="28549" xr:uid="{00000000-0005-0000-0000-0000988D0000}"/>
    <cellStyle name="40% - Accent3 10 2 7" xfId="39229" xr:uid="{00000000-0005-0000-0000-0000998D0000}"/>
    <cellStyle name="40% - Accent3 10 3" xfId="3240" xr:uid="{00000000-0005-0000-0000-00009A8D0000}"/>
    <cellStyle name="40% - Accent3 10 3 2" xfId="11508" xr:uid="{00000000-0005-0000-0000-00009B8D0000}"/>
    <cellStyle name="40% - Accent3 10 3 2 2" xfId="24667" xr:uid="{00000000-0005-0000-0000-00009C8D0000}"/>
    <cellStyle name="40% - Accent3 10 3 2 2 2" xfId="62005" xr:uid="{00000000-0005-0000-0000-00009D8D0000}"/>
    <cellStyle name="40% - Accent3 10 3 2 3" xfId="48846" xr:uid="{00000000-0005-0000-0000-00009E8D0000}"/>
    <cellStyle name="40% - Accent3 10 3 3" xfId="6785" xr:uid="{00000000-0005-0000-0000-00009F8D0000}"/>
    <cellStyle name="40% - Accent3 10 3 3 2" xfId="19944" xr:uid="{00000000-0005-0000-0000-0000A08D0000}"/>
    <cellStyle name="40% - Accent3 10 3 3 2 2" xfId="57282" xr:uid="{00000000-0005-0000-0000-0000A18D0000}"/>
    <cellStyle name="40% - Accent3 10 3 3 3" xfId="44123" xr:uid="{00000000-0005-0000-0000-0000A28D0000}"/>
    <cellStyle name="40% - Accent3 10 3 4" xfId="16401" xr:uid="{00000000-0005-0000-0000-0000A38D0000}"/>
    <cellStyle name="40% - Accent3 10 3 4 2" xfId="53739" xr:uid="{00000000-0005-0000-0000-0000A48D0000}"/>
    <cellStyle name="40% - Accent3 10 3 5" xfId="32794" xr:uid="{00000000-0005-0000-0000-0000A58D0000}"/>
    <cellStyle name="40% - Accent3 10 3 6" xfId="40578" xr:uid="{00000000-0005-0000-0000-0000A68D0000}"/>
    <cellStyle name="40% - Accent3 10 4" xfId="9148" xr:uid="{00000000-0005-0000-0000-0000A78D0000}"/>
    <cellStyle name="40% - Accent3 10 4 2" xfId="22307" xr:uid="{00000000-0005-0000-0000-0000A88D0000}"/>
    <cellStyle name="40% - Accent3 10 4 2 2" xfId="59645" xr:uid="{00000000-0005-0000-0000-0000A98D0000}"/>
    <cellStyle name="40% - Accent3 10 4 3" xfId="35506" xr:uid="{00000000-0005-0000-0000-0000AA8D0000}"/>
    <cellStyle name="40% - Accent3 10 4 4" xfId="46486" xr:uid="{00000000-0005-0000-0000-0000AB8D0000}"/>
    <cellStyle name="40% - Accent3 10 5" xfId="4425" xr:uid="{00000000-0005-0000-0000-0000AC8D0000}"/>
    <cellStyle name="40% - Accent3 10 5 2" xfId="17584" xr:uid="{00000000-0005-0000-0000-0000AD8D0000}"/>
    <cellStyle name="40% - Accent3 10 5 2 2" xfId="54922" xr:uid="{00000000-0005-0000-0000-0000AE8D0000}"/>
    <cellStyle name="40% - Accent3 10 5 3" xfId="30082" xr:uid="{00000000-0005-0000-0000-0000AF8D0000}"/>
    <cellStyle name="40% - Accent3 10 5 4" xfId="41763" xr:uid="{00000000-0005-0000-0000-0000B08D0000}"/>
    <cellStyle name="40% - Accent3 10 6" xfId="13872" xr:uid="{00000000-0005-0000-0000-0000B18D0000}"/>
    <cellStyle name="40% - Accent3 10 6 2" xfId="51210" xr:uid="{00000000-0005-0000-0000-0000B28D0000}"/>
    <cellStyle name="40% - Accent3 10 7" xfId="27200" xr:uid="{00000000-0005-0000-0000-0000B38D0000}"/>
    <cellStyle name="40% - Accent3 10 8" xfId="38049" xr:uid="{00000000-0005-0000-0000-0000B48D0000}"/>
    <cellStyle name="40% - Accent3 11" xfId="878" xr:uid="{00000000-0005-0000-0000-0000B58D0000}"/>
    <cellStyle name="40% - Accent3 11 2" xfId="2060" xr:uid="{00000000-0005-0000-0000-0000B68D0000}"/>
    <cellStyle name="40% - Accent3 11 2 2" xfId="8134" xr:uid="{00000000-0005-0000-0000-0000B78D0000}"/>
    <cellStyle name="40% - Accent3 11 2 2 2" xfId="12857" xr:uid="{00000000-0005-0000-0000-0000B88D0000}"/>
    <cellStyle name="40% - Accent3 11 2 2 2 2" xfId="26016" xr:uid="{00000000-0005-0000-0000-0000B98D0000}"/>
    <cellStyle name="40% - Accent3 11 2 2 2 2 2" xfId="63354" xr:uid="{00000000-0005-0000-0000-0000BA8D0000}"/>
    <cellStyle name="40% - Accent3 11 2 2 2 3" xfId="50195" xr:uid="{00000000-0005-0000-0000-0000BB8D0000}"/>
    <cellStyle name="40% - Accent3 11 2 2 3" xfId="21293" xr:uid="{00000000-0005-0000-0000-0000BC8D0000}"/>
    <cellStyle name="40% - Accent3 11 2 2 3 2" xfId="58631" xr:uid="{00000000-0005-0000-0000-0000BD8D0000}"/>
    <cellStyle name="40% - Accent3 11 2 2 4" xfId="34312" xr:uid="{00000000-0005-0000-0000-0000BE8D0000}"/>
    <cellStyle name="40% - Accent3 11 2 2 5" xfId="45472" xr:uid="{00000000-0005-0000-0000-0000BF8D0000}"/>
    <cellStyle name="40% - Accent3 11 2 3" xfId="10497" xr:uid="{00000000-0005-0000-0000-0000C08D0000}"/>
    <cellStyle name="40% - Accent3 11 2 3 2" xfId="23656" xr:uid="{00000000-0005-0000-0000-0000C18D0000}"/>
    <cellStyle name="40% - Accent3 11 2 3 2 2" xfId="60994" xr:uid="{00000000-0005-0000-0000-0000C28D0000}"/>
    <cellStyle name="40% - Accent3 11 2 3 3" xfId="37024" xr:uid="{00000000-0005-0000-0000-0000C38D0000}"/>
    <cellStyle name="40% - Accent3 11 2 3 4" xfId="47835" xr:uid="{00000000-0005-0000-0000-0000C48D0000}"/>
    <cellStyle name="40% - Accent3 11 2 4" xfId="5774" xr:uid="{00000000-0005-0000-0000-0000C58D0000}"/>
    <cellStyle name="40% - Accent3 11 2 4 2" xfId="18933" xr:uid="{00000000-0005-0000-0000-0000C68D0000}"/>
    <cellStyle name="40% - Accent3 11 2 4 2 2" xfId="56271" xr:uid="{00000000-0005-0000-0000-0000C78D0000}"/>
    <cellStyle name="40% - Accent3 11 2 4 3" xfId="31600" xr:uid="{00000000-0005-0000-0000-0000C88D0000}"/>
    <cellStyle name="40% - Accent3 11 2 4 4" xfId="43112" xr:uid="{00000000-0005-0000-0000-0000C98D0000}"/>
    <cellStyle name="40% - Accent3 11 2 5" xfId="15221" xr:uid="{00000000-0005-0000-0000-0000CA8D0000}"/>
    <cellStyle name="40% - Accent3 11 2 5 2" xfId="52559" xr:uid="{00000000-0005-0000-0000-0000CB8D0000}"/>
    <cellStyle name="40% - Accent3 11 2 6" xfId="28718" xr:uid="{00000000-0005-0000-0000-0000CC8D0000}"/>
    <cellStyle name="40% - Accent3 11 2 7" xfId="39398" xr:uid="{00000000-0005-0000-0000-0000CD8D0000}"/>
    <cellStyle name="40% - Accent3 11 3" xfId="3409" xr:uid="{00000000-0005-0000-0000-0000CE8D0000}"/>
    <cellStyle name="40% - Accent3 11 3 2" xfId="11677" xr:uid="{00000000-0005-0000-0000-0000CF8D0000}"/>
    <cellStyle name="40% - Accent3 11 3 2 2" xfId="24836" xr:uid="{00000000-0005-0000-0000-0000D08D0000}"/>
    <cellStyle name="40% - Accent3 11 3 2 2 2" xfId="62174" xr:uid="{00000000-0005-0000-0000-0000D18D0000}"/>
    <cellStyle name="40% - Accent3 11 3 2 3" xfId="49015" xr:uid="{00000000-0005-0000-0000-0000D28D0000}"/>
    <cellStyle name="40% - Accent3 11 3 3" xfId="6954" xr:uid="{00000000-0005-0000-0000-0000D38D0000}"/>
    <cellStyle name="40% - Accent3 11 3 3 2" xfId="20113" xr:uid="{00000000-0005-0000-0000-0000D48D0000}"/>
    <cellStyle name="40% - Accent3 11 3 3 2 2" xfId="57451" xr:uid="{00000000-0005-0000-0000-0000D58D0000}"/>
    <cellStyle name="40% - Accent3 11 3 3 3" xfId="44292" xr:uid="{00000000-0005-0000-0000-0000D68D0000}"/>
    <cellStyle name="40% - Accent3 11 3 4" xfId="16570" xr:uid="{00000000-0005-0000-0000-0000D78D0000}"/>
    <cellStyle name="40% - Accent3 11 3 4 2" xfId="53908" xr:uid="{00000000-0005-0000-0000-0000D88D0000}"/>
    <cellStyle name="40% - Accent3 11 3 5" xfId="32963" xr:uid="{00000000-0005-0000-0000-0000D98D0000}"/>
    <cellStyle name="40% - Accent3 11 3 6" xfId="40747" xr:uid="{00000000-0005-0000-0000-0000DA8D0000}"/>
    <cellStyle name="40% - Accent3 11 4" xfId="9317" xr:uid="{00000000-0005-0000-0000-0000DB8D0000}"/>
    <cellStyle name="40% - Accent3 11 4 2" xfId="22476" xr:uid="{00000000-0005-0000-0000-0000DC8D0000}"/>
    <cellStyle name="40% - Accent3 11 4 2 2" xfId="59814" xr:uid="{00000000-0005-0000-0000-0000DD8D0000}"/>
    <cellStyle name="40% - Accent3 11 4 3" xfId="35675" xr:uid="{00000000-0005-0000-0000-0000DE8D0000}"/>
    <cellStyle name="40% - Accent3 11 4 4" xfId="46655" xr:uid="{00000000-0005-0000-0000-0000DF8D0000}"/>
    <cellStyle name="40% - Accent3 11 5" xfId="4594" xr:uid="{00000000-0005-0000-0000-0000E08D0000}"/>
    <cellStyle name="40% - Accent3 11 5 2" xfId="17753" xr:uid="{00000000-0005-0000-0000-0000E18D0000}"/>
    <cellStyle name="40% - Accent3 11 5 2 2" xfId="55091" xr:uid="{00000000-0005-0000-0000-0000E28D0000}"/>
    <cellStyle name="40% - Accent3 11 5 3" xfId="30251" xr:uid="{00000000-0005-0000-0000-0000E38D0000}"/>
    <cellStyle name="40% - Accent3 11 5 4" xfId="41932" xr:uid="{00000000-0005-0000-0000-0000E48D0000}"/>
    <cellStyle name="40% - Accent3 11 6" xfId="14041" xr:uid="{00000000-0005-0000-0000-0000E58D0000}"/>
    <cellStyle name="40% - Accent3 11 6 2" xfId="51379" xr:uid="{00000000-0005-0000-0000-0000E68D0000}"/>
    <cellStyle name="40% - Accent3 11 7" xfId="27369" xr:uid="{00000000-0005-0000-0000-0000E78D0000}"/>
    <cellStyle name="40% - Accent3 11 8" xfId="38218" xr:uid="{00000000-0005-0000-0000-0000E88D0000}"/>
    <cellStyle name="40% - Accent3 12" xfId="1049" xr:uid="{00000000-0005-0000-0000-0000E98D0000}"/>
    <cellStyle name="40% - Accent3 12 2" xfId="2229" xr:uid="{00000000-0005-0000-0000-0000EA8D0000}"/>
    <cellStyle name="40% - Accent3 12 2 2" xfId="8303" xr:uid="{00000000-0005-0000-0000-0000EB8D0000}"/>
    <cellStyle name="40% - Accent3 12 2 2 2" xfId="13026" xr:uid="{00000000-0005-0000-0000-0000EC8D0000}"/>
    <cellStyle name="40% - Accent3 12 2 2 2 2" xfId="26185" xr:uid="{00000000-0005-0000-0000-0000ED8D0000}"/>
    <cellStyle name="40% - Accent3 12 2 2 2 2 2" xfId="63523" xr:uid="{00000000-0005-0000-0000-0000EE8D0000}"/>
    <cellStyle name="40% - Accent3 12 2 2 2 3" xfId="50364" xr:uid="{00000000-0005-0000-0000-0000EF8D0000}"/>
    <cellStyle name="40% - Accent3 12 2 2 3" xfId="21462" xr:uid="{00000000-0005-0000-0000-0000F08D0000}"/>
    <cellStyle name="40% - Accent3 12 2 2 3 2" xfId="58800" xr:uid="{00000000-0005-0000-0000-0000F18D0000}"/>
    <cellStyle name="40% - Accent3 12 2 2 4" xfId="34481" xr:uid="{00000000-0005-0000-0000-0000F28D0000}"/>
    <cellStyle name="40% - Accent3 12 2 2 5" xfId="45641" xr:uid="{00000000-0005-0000-0000-0000F38D0000}"/>
    <cellStyle name="40% - Accent3 12 2 3" xfId="10666" xr:uid="{00000000-0005-0000-0000-0000F48D0000}"/>
    <cellStyle name="40% - Accent3 12 2 3 2" xfId="23825" xr:uid="{00000000-0005-0000-0000-0000F58D0000}"/>
    <cellStyle name="40% - Accent3 12 2 3 2 2" xfId="61163" xr:uid="{00000000-0005-0000-0000-0000F68D0000}"/>
    <cellStyle name="40% - Accent3 12 2 3 3" xfId="37193" xr:uid="{00000000-0005-0000-0000-0000F78D0000}"/>
    <cellStyle name="40% - Accent3 12 2 3 4" xfId="48004" xr:uid="{00000000-0005-0000-0000-0000F88D0000}"/>
    <cellStyle name="40% - Accent3 12 2 4" xfId="5943" xr:uid="{00000000-0005-0000-0000-0000F98D0000}"/>
    <cellStyle name="40% - Accent3 12 2 4 2" xfId="19102" xr:uid="{00000000-0005-0000-0000-0000FA8D0000}"/>
    <cellStyle name="40% - Accent3 12 2 4 2 2" xfId="56440" xr:uid="{00000000-0005-0000-0000-0000FB8D0000}"/>
    <cellStyle name="40% - Accent3 12 2 4 3" xfId="31769" xr:uid="{00000000-0005-0000-0000-0000FC8D0000}"/>
    <cellStyle name="40% - Accent3 12 2 4 4" xfId="43281" xr:uid="{00000000-0005-0000-0000-0000FD8D0000}"/>
    <cellStyle name="40% - Accent3 12 2 5" xfId="15390" xr:uid="{00000000-0005-0000-0000-0000FE8D0000}"/>
    <cellStyle name="40% - Accent3 12 2 5 2" xfId="52728" xr:uid="{00000000-0005-0000-0000-0000FF8D0000}"/>
    <cellStyle name="40% - Accent3 12 2 6" xfId="28887" xr:uid="{00000000-0005-0000-0000-0000008E0000}"/>
    <cellStyle name="40% - Accent3 12 2 7" xfId="39567" xr:uid="{00000000-0005-0000-0000-0000018E0000}"/>
    <cellStyle name="40% - Accent3 12 3" xfId="3578" xr:uid="{00000000-0005-0000-0000-0000028E0000}"/>
    <cellStyle name="40% - Accent3 12 3 2" xfId="11846" xr:uid="{00000000-0005-0000-0000-0000038E0000}"/>
    <cellStyle name="40% - Accent3 12 3 2 2" xfId="25005" xr:uid="{00000000-0005-0000-0000-0000048E0000}"/>
    <cellStyle name="40% - Accent3 12 3 2 2 2" xfId="62343" xr:uid="{00000000-0005-0000-0000-0000058E0000}"/>
    <cellStyle name="40% - Accent3 12 3 2 3" xfId="49184" xr:uid="{00000000-0005-0000-0000-0000068E0000}"/>
    <cellStyle name="40% - Accent3 12 3 3" xfId="7123" xr:uid="{00000000-0005-0000-0000-0000078E0000}"/>
    <cellStyle name="40% - Accent3 12 3 3 2" xfId="20282" xr:uid="{00000000-0005-0000-0000-0000088E0000}"/>
    <cellStyle name="40% - Accent3 12 3 3 2 2" xfId="57620" xr:uid="{00000000-0005-0000-0000-0000098E0000}"/>
    <cellStyle name="40% - Accent3 12 3 3 3" xfId="44461" xr:uid="{00000000-0005-0000-0000-00000A8E0000}"/>
    <cellStyle name="40% - Accent3 12 3 4" xfId="16739" xr:uid="{00000000-0005-0000-0000-00000B8E0000}"/>
    <cellStyle name="40% - Accent3 12 3 4 2" xfId="54077" xr:uid="{00000000-0005-0000-0000-00000C8E0000}"/>
    <cellStyle name="40% - Accent3 12 3 5" xfId="33132" xr:uid="{00000000-0005-0000-0000-00000D8E0000}"/>
    <cellStyle name="40% - Accent3 12 3 6" xfId="40916" xr:uid="{00000000-0005-0000-0000-00000E8E0000}"/>
    <cellStyle name="40% - Accent3 12 4" xfId="9486" xr:uid="{00000000-0005-0000-0000-00000F8E0000}"/>
    <cellStyle name="40% - Accent3 12 4 2" xfId="22645" xr:uid="{00000000-0005-0000-0000-0000108E0000}"/>
    <cellStyle name="40% - Accent3 12 4 2 2" xfId="59983" xr:uid="{00000000-0005-0000-0000-0000118E0000}"/>
    <cellStyle name="40% - Accent3 12 4 3" xfId="35844" xr:uid="{00000000-0005-0000-0000-0000128E0000}"/>
    <cellStyle name="40% - Accent3 12 4 4" xfId="46824" xr:uid="{00000000-0005-0000-0000-0000138E0000}"/>
    <cellStyle name="40% - Accent3 12 5" xfId="4763" xr:uid="{00000000-0005-0000-0000-0000148E0000}"/>
    <cellStyle name="40% - Accent3 12 5 2" xfId="17922" xr:uid="{00000000-0005-0000-0000-0000158E0000}"/>
    <cellStyle name="40% - Accent3 12 5 2 2" xfId="55260" xr:uid="{00000000-0005-0000-0000-0000168E0000}"/>
    <cellStyle name="40% - Accent3 12 5 3" xfId="30420" xr:uid="{00000000-0005-0000-0000-0000178E0000}"/>
    <cellStyle name="40% - Accent3 12 5 4" xfId="42101" xr:uid="{00000000-0005-0000-0000-0000188E0000}"/>
    <cellStyle name="40% - Accent3 12 6" xfId="14210" xr:uid="{00000000-0005-0000-0000-0000198E0000}"/>
    <cellStyle name="40% - Accent3 12 6 2" xfId="51548" xr:uid="{00000000-0005-0000-0000-00001A8E0000}"/>
    <cellStyle name="40% - Accent3 12 7" xfId="27538" xr:uid="{00000000-0005-0000-0000-00001B8E0000}"/>
    <cellStyle name="40% - Accent3 12 8" xfId="38387" xr:uid="{00000000-0005-0000-0000-00001C8E0000}"/>
    <cellStyle name="40% - Accent3 13" xfId="1218" xr:uid="{00000000-0005-0000-0000-00001D8E0000}"/>
    <cellStyle name="40% - Accent3 13 2" xfId="2567" xr:uid="{00000000-0005-0000-0000-00001E8E0000}"/>
    <cellStyle name="40% - Accent3 13 2 2" xfId="12015" xr:uid="{00000000-0005-0000-0000-00001F8E0000}"/>
    <cellStyle name="40% - Accent3 13 2 2 2" xfId="25174" xr:uid="{00000000-0005-0000-0000-0000208E0000}"/>
    <cellStyle name="40% - Accent3 13 2 2 2 2" xfId="62512" xr:uid="{00000000-0005-0000-0000-0000218E0000}"/>
    <cellStyle name="40% - Accent3 13 2 2 3" xfId="33470" xr:uid="{00000000-0005-0000-0000-0000228E0000}"/>
    <cellStyle name="40% - Accent3 13 2 2 4" xfId="49353" xr:uid="{00000000-0005-0000-0000-0000238E0000}"/>
    <cellStyle name="40% - Accent3 13 2 3" xfId="7292" xr:uid="{00000000-0005-0000-0000-0000248E0000}"/>
    <cellStyle name="40% - Accent3 13 2 3 2" xfId="20451" xr:uid="{00000000-0005-0000-0000-0000258E0000}"/>
    <cellStyle name="40% - Accent3 13 2 3 2 2" xfId="57789" xr:uid="{00000000-0005-0000-0000-0000268E0000}"/>
    <cellStyle name="40% - Accent3 13 2 3 3" xfId="36182" xr:uid="{00000000-0005-0000-0000-0000278E0000}"/>
    <cellStyle name="40% - Accent3 13 2 3 4" xfId="44630" xr:uid="{00000000-0005-0000-0000-0000288E0000}"/>
    <cellStyle name="40% - Accent3 13 2 4" xfId="15728" xr:uid="{00000000-0005-0000-0000-0000298E0000}"/>
    <cellStyle name="40% - Accent3 13 2 4 2" xfId="30758" xr:uid="{00000000-0005-0000-0000-00002A8E0000}"/>
    <cellStyle name="40% - Accent3 13 2 4 3" xfId="53066" xr:uid="{00000000-0005-0000-0000-00002B8E0000}"/>
    <cellStyle name="40% - Accent3 13 2 5" xfId="27876" xr:uid="{00000000-0005-0000-0000-00002C8E0000}"/>
    <cellStyle name="40% - Accent3 13 2 6" xfId="39905" xr:uid="{00000000-0005-0000-0000-00002D8E0000}"/>
    <cellStyle name="40% - Accent3 13 3" xfId="9655" xr:uid="{00000000-0005-0000-0000-00002E8E0000}"/>
    <cellStyle name="40% - Accent3 13 3 2" xfId="22814" xr:uid="{00000000-0005-0000-0000-00002F8E0000}"/>
    <cellStyle name="40% - Accent3 13 3 2 2" xfId="60152" xr:uid="{00000000-0005-0000-0000-0000308E0000}"/>
    <cellStyle name="40% - Accent3 13 3 3" xfId="32121" xr:uid="{00000000-0005-0000-0000-0000318E0000}"/>
    <cellStyle name="40% - Accent3 13 3 4" xfId="46993" xr:uid="{00000000-0005-0000-0000-0000328E0000}"/>
    <cellStyle name="40% - Accent3 13 4" xfId="4932" xr:uid="{00000000-0005-0000-0000-0000338E0000}"/>
    <cellStyle name="40% - Accent3 13 4 2" xfId="18091" xr:uid="{00000000-0005-0000-0000-0000348E0000}"/>
    <cellStyle name="40% - Accent3 13 4 2 2" xfId="55429" xr:uid="{00000000-0005-0000-0000-0000358E0000}"/>
    <cellStyle name="40% - Accent3 13 4 3" xfId="34833" xr:uid="{00000000-0005-0000-0000-0000368E0000}"/>
    <cellStyle name="40% - Accent3 13 4 4" xfId="42270" xr:uid="{00000000-0005-0000-0000-0000378E0000}"/>
    <cellStyle name="40% - Accent3 13 5" xfId="14379" xr:uid="{00000000-0005-0000-0000-0000388E0000}"/>
    <cellStyle name="40% - Accent3 13 5 2" xfId="29409" xr:uid="{00000000-0005-0000-0000-0000398E0000}"/>
    <cellStyle name="40% - Accent3 13 5 3" xfId="51717" xr:uid="{00000000-0005-0000-0000-00003A8E0000}"/>
    <cellStyle name="40% - Accent3 13 6" xfId="26527" xr:uid="{00000000-0005-0000-0000-00003B8E0000}"/>
    <cellStyle name="40% - Accent3 13 7" xfId="38556" xr:uid="{00000000-0005-0000-0000-00003C8E0000}"/>
    <cellStyle name="40% - Accent3 14" xfId="2398" xr:uid="{00000000-0005-0000-0000-00003D8E0000}"/>
    <cellStyle name="40% - Accent3 14 2" xfId="10835" xr:uid="{00000000-0005-0000-0000-00003E8E0000}"/>
    <cellStyle name="40% - Accent3 14 2 2" xfId="23994" xr:uid="{00000000-0005-0000-0000-00003F8E0000}"/>
    <cellStyle name="40% - Accent3 14 2 2 2" xfId="61332" xr:uid="{00000000-0005-0000-0000-0000408E0000}"/>
    <cellStyle name="40% - Accent3 14 2 3" xfId="34652" xr:uid="{00000000-0005-0000-0000-0000418E0000}"/>
    <cellStyle name="40% - Accent3 14 2 4" xfId="48173" xr:uid="{00000000-0005-0000-0000-0000428E0000}"/>
    <cellStyle name="40% - Accent3 14 3" xfId="6112" xr:uid="{00000000-0005-0000-0000-0000438E0000}"/>
    <cellStyle name="40% - Accent3 14 3 2" xfId="19271" xr:uid="{00000000-0005-0000-0000-0000448E0000}"/>
    <cellStyle name="40% - Accent3 14 3 2 2" xfId="56609" xr:uid="{00000000-0005-0000-0000-0000458E0000}"/>
    <cellStyle name="40% - Accent3 14 3 3" xfId="37364" xr:uid="{00000000-0005-0000-0000-0000468E0000}"/>
    <cellStyle name="40% - Accent3 14 3 4" xfId="43450" xr:uid="{00000000-0005-0000-0000-0000478E0000}"/>
    <cellStyle name="40% - Accent3 14 4" xfId="15559" xr:uid="{00000000-0005-0000-0000-0000488E0000}"/>
    <cellStyle name="40% - Accent3 14 4 2" xfId="31940" xr:uid="{00000000-0005-0000-0000-0000498E0000}"/>
    <cellStyle name="40% - Accent3 14 4 3" xfId="52897" xr:uid="{00000000-0005-0000-0000-00004A8E0000}"/>
    <cellStyle name="40% - Accent3 14 5" xfId="29058" xr:uid="{00000000-0005-0000-0000-00004B8E0000}"/>
    <cellStyle name="40% - Accent3 14 6" xfId="39736" xr:uid="{00000000-0005-0000-0000-00004C8E0000}"/>
    <cellStyle name="40% - Accent3 15" xfId="8475" xr:uid="{00000000-0005-0000-0000-00004D8E0000}"/>
    <cellStyle name="40% - Accent3 15 2" xfId="21634" xr:uid="{00000000-0005-0000-0000-00004E8E0000}"/>
    <cellStyle name="40% - Accent3 15 2 2" xfId="33301" xr:uid="{00000000-0005-0000-0000-00004F8E0000}"/>
    <cellStyle name="40% - Accent3 15 2 3" xfId="58972" xr:uid="{00000000-0005-0000-0000-0000508E0000}"/>
    <cellStyle name="40% - Accent3 15 3" xfId="36013" xr:uid="{00000000-0005-0000-0000-0000518E0000}"/>
    <cellStyle name="40% - Accent3 15 4" xfId="30589" xr:uid="{00000000-0005-0000-0000-0000528E0000}"/>
    <cellStyle name="40% - Accent3 15 5" xfId="27707" xr:uid="{00000000-0005-0000-0000-0000538E0000}"/>
    <cellStyle name="40% - Accent3 15 6" xfId="45813" xr:uid="{00000000-0005-0000-0000-0000548E0000}"/>
    <cellStyle name="40% - Accent3 16" xfId="3752" xr:uid="{00000000-0005-0000-0000-0000558E0000}"/>
    <cellStyle name="40% - Accent3 16 2" xfId="16911" xr:uid="{00000000-0005-0000-0000-0000568E0000}"/>
    <cellStyle name="40% - Accent3 16 2 2" xfId="54249" xr:uid="{00000000-0005-0000-0000-0000578E0000}"/>
    <cellStyle name="40% - Accent3 16 3" xfId="29240" xr:uid="{00000000-0005-0000-0000-0000588E0000}"/>
    <cellStyle name="40% - Accent3 16 4" xfId="41090" xr:uid="{00000000-0005-0000-0000-0000598E0000}"/>
    <cellStyle name="40% - Accent3 17" xfId="13199" xr:uid="{00000000-0005-0000-0000-00005A8E0000}"/>
    <cellStyle name="40% - Accent3 17 2" xfId="31952" xr:uid="{00000000-0005-0000-0000-00005B8E0000}"/>
    <cellStyle name="40% - Accent3 17 3" xfId="50537" xr:uid="{00000000-0005-0000-0000-00005C8E0000}"/>
    <cellStyle name="40% - Accent3 18" xfId="34664" xr:uid="{00000000-0005-0000-0000-00005D8E0000}"/>
    <cellStyle name="40% - Accent3 19" xfId="29071" xr:uid="{00000000-0005-0000-0000-00005E8E0000}"/>
    <cellStyle name="40% - Accent3 2" xfId="50" xr:uid="{00000000-0005-0000-0000-00005F8E0000}"/>
    <cellStyle name="40% - Accent3 2 10" xfId="892" xr:uid="{00000000-0005-0000-0000-0000608E0000}"/>
    <cellStyle name="40% - Accent3 2 10 2" xfId="2074" xr:uid="{00000000-0005-0000-0000-0000618E0000}"/>
    <cellStyle name="40% - Accent3 2 10 2 2" xfId="8148" xr:uid="{00000000-0005-0000-0000-0000628E0000}"/>
    <cellStyle name="40% - Accent3 2 10 2 2 2" xfId="12871" xr:uid="{00000000-0005-0000-0000-0000638E0000}"/>
    <cellStyle name="40% - Accent3 2 10 2 2 2 2" xfId="26030" xr:uid="{00000000-0005-0000-0000-0000648E0000}"/>
    <cellStyle name="40% - Accent3 2 10 2 2 2 2 2" xfId="63368" xr:uid="{00000000-0005-0000-0000-0000658E0000}"/>
    <cellStyle name="40% - Accent3 2 10 2 2 2 3" xfId="50209" xr:uid="{00000000-0005-0000-0000-0000668E0000}"/>
    <cellStyle name="40% - Accent3 2 10 2 2 3" xfId="21307" xr:uid="{00000000-0005-0000-0000-0000678E0000}"/>
    <cellStyle name="40% - Accent3 2 10 2 2 3 2" xfId="58645" xr:uid="{00000000-0005-0000-0000-0000688E0000}"/>
    <cellStyle name="40% - Accent3 2 10 2 2 4" xfId="34326" xr:uid="{00000000-0005-0000-0000-0000698E0000}"/>
    <cellStyle name="40% - Accent3 2 10 2 2 5" xfId="45486" xr:uid="{00000000-0005-0000-0000-00006A8E0000}"/>
    <cellStyle name="40% - Accent3 2 10 2 3" xfId="10511" xr:uid="{00000000-0005-0000-0000-00006B8E0000}"/>
    <cellStyle name="40% - Accent3 2 10 2 3 2" xfId="23670" xr:uid="{00000000-0005-0000-0000-00006C8E0000}"/>
    <cellStyle name="40% - Accent3 2 10 2 3 2 2" xfId="61008" xr:uid="{00000000-0005-0000-0000-00006D8E0000}"/>
    <cellStyle name="40% - Accent3 2 10 2 3 3" xfId="37038" xr:uid="{00000000-0005-0000-0000-00006E8E0000}"/>
    <cellStyle name="40% - Accent3 2 10 2 3 4" xfId="47849" xr:uid="{00000000-0005-0000-0000-00006F8E0000}"/>
    <cellStyle name="40% - Accent3 2 10 2 4" xfId="5788" xr:uid="{00000000-0005-0000-0000-0000708E0000}"/>
    <cellStyle name="40% - Accent3 2 10 2 4 2" xfId="18947" xr:uid="{00000000-0005-0000-0000-0000718E0000}"/>
    <cellStyle name="40% - Accent3 2 10 2 4 2 2" xfId="56285" xr:uid="{00000000-0005-0000-0000-0000728E0000}"/>
    <cellStyle name="40% - Accent3 2 10 2 4 3" xfId="31614" xr:uid="{00000000-0005-0000-0000-0000738E0000}"/>
    <cellStyle name="40% - Accent3 2 10 2 4 4" xfId="43126" xr:uid="{00000000-0005-0000-0000-0000748E0000}"/>
    <cellStyle name="40% - Accent3 2 10 2 5" xfId="15235" xr:uid="{00000000-0005-0000-0000-0000758E0000}"/>
    <cellStyle name="40% - Accent3 2 10 2 5 2" xfId="52573" xr:uid="{00000000-0005-0000-0000-0000768E0000}"/>
    <cellStyle name="40% - Accent3 2 10 2 6" xfId="28732" xr:uid="{00000000-0005-0000-0000-0000778E0000}"/>
    <cellStyle name="40% - Accent3 2 10 2 7" xfId="39412" xr:uid="{00000000-0005-0000-0000-0000788E0000}"/>
    <cellStyle name="40% - Accent3 2 10 3" xfId="3423" xr:uid="{00000000-0005-0000-0000-0000798E0000}"/>
    <cellStyle name="40% - Accent3 2 10 3 2" xfId="11691" xr:uid="{00000000-0005-0000-0000-00007A8E0000}"/>
    <cellStyle name="40% - Accent3 2 10 3 2 2" xfId="24850" xr:uid="{00000000-0005-0000-0000-00007B8E0000}"/>
    <cellStyle name="40% - Accent3 2 10 3 2 2 2" xfId="62188" xr:uid="{00000000-0005-0000-0000-00007C8E0000}"/>
    <cellStyle name="40% - Accent3 2 10 3 2 3" xfId="49029" xr:uid="{00000000-0005-0000-0000-00007D8E0000}"/>
    <cellStyle name="40% - Accent3 2 10 3 3" xfId="6968" xr:uid="{00000000-0005-0000-0000-00007E8E0000}"/>
    <cellStyle name="40% - Accent3 2 10 3 3 2" xfId="20127" xr:uid="{00000000-0005-0000-0000-00007F8E0000}"/>
    <cellStyle name="40% - Accent3 2 10 3 3 2 2" xfId="57465" xr:uid="{00000000-0005-0000-0000-0000808E0000}"/>
    <cellStyle name="40% - Accent3 2 10 3 3 3" xfId="44306" xr:uid="{00000000-0005-0000-0000-0000818E0000}"/>
    <cellStyle name="40% - Accent3 2 10 3 4" xfId="16584" xr:uid="{00000000-0005-0000-0000-0000828E0000}"/>
    <cellStyle name="40% - Accent3 2 10 3 4 2" xfId="53922" xr:uid="{00000000-0005-0000-0000-0000838E0000}"/>
    <cellStyle name="40% - Accent3 2 10 3 5" xfId="32977" xr:uid="{00000000-0005-0000-0000-0000848E0000}"/>
    <cellStyle name="40% - Accent3 2 10 3 6" xfId="40761" xr:uid="{00000000-0005-0000-0000-0000858E0000}"/>
    <cellStyle name="40% - Accent3 2 10 4" xfId="9331" xr:uid="{00000000-0005-0000-0000-0000868E0000}"/>
    <cellStyle name="40% - Accent3 2 10 4 2" xfId="22490" xr:uid="{00000000-0005-0000-0000-0000878E0000}"/>
    <cellStyle name="40% - Accent3 2 10 4 2 2" xfId="59828" xr:uid="{00000000-0005-0000-0000-0000888E0000}"/>
    <cellStyle name="40% - Accent3 2 10 4 3" xfId="35689" xr:uid="{00000000-0005-0000-0000-0000898E0000}"/>
    <cellStyle name="40% - Accent3 2 10 4 4" xfId="46669" xr:uid="{00000000-0005-0000-0000-00008A8E0000}"/>
    <cellStyle name="40% - Accent3 2 10 5" xfId="4608" xr:uid="{00000000-0005-0000-0000-00008B8E0000}"/>
    <cellStyle name="40% - Accent3 2 10 5 2" xfId="17767" xr:uid="{00000000-0005-0000-0000-00008C8E0000}"/>
    <cellStyle name="40% - Accent3 2 10 5 2 2" xfId="55105" xr:uid="{00000000-0005-0000-0000-00008D8E0000}"/>
    <cellStyle name="40% - Accent3 2 10 5 3" xfId="30265" xr:uid="{00000000-0005-0000-0000-00008E8E0000}"/>
    <cellStyle name="40% - Accent3 2 10 5 4" xfId="41946" xr:uid="{00000000-0005-0000-0000-00008F8E0000}"/>
    <cellStyle name="40% - Accent3 2 10 6" xfId="14055" xr:uid="{00000000-0005-0000-0000-0000908E0000}"/>
    <cellStyle name="40% - Accent3 2 10 6 2" xfId="51393" xr:uid="{00000000-0005-0000-0000-0000918E0000}"/>
    <cellStyle name="40% - Accent3 2 10 7" xfId="27383" xr:uid="{00000000-0005-0000-0000-0000928E0000}"/>
    <cellStyle name="40% - Accent3 2 10 8" xfId="38232" xr:uid="{00000000-0005-0000-0000-0000938E0000}"/>
    <cellStyle name="40% - Accent3 2 11" xfId="1063" xr:uid="{00000000-0005-0000-0000-0000948E0000}"/>
    <cellStyle name="40% - Accent3 2 11 2" xfId="2243" xr:uid="{00000000-0005-0000-0000-0000958E0000}"/>
    <cellStyle name="40% - Accent3 2 11 2 2" xfId="8317" xr:uid="{00000000-0005-0000-0000-0000968E0000}"/>
    <cellStyle name="40% - Accent3 2 11 2 2 2" xfId="13040" xr:uid="{00000000-0005-0000-0000-0000978E0000}"/>
    <cellStyle name="40% - Accent3 2 11 2 2 2 2" xfId="26199" xr:uid="{00000000-0005-0000-0000-0000988E0000}"/>
    <cellStyle name="40% - Accent3 2 11 2 2 2 2 2" xfId="63537" xr:uid="{00000000-0005-0000-0000-0000998E0000}"/>
    <cellStyle name="40% - Accent3 2 11 2 2 2 3" xfId="50378" xr:uid="{00000000-0005-0000-0000-00009A8E0000}"/>
    <cellStyle name="40% - Accent3 2 11 2 2 3" xfId="21476" xr:uid="{00000000-0005-0000-0000-00009B8E0000}"/>
    <cellStyle name="40% - Accent3 2 11 2 2 3 2" xfId="58814" xr:uid="{00000000-0005-0000-0000-00009C8E0000}"/>
    <cellStyle name="40% - Accent3 2 11 2 2 4" xfId="34495" xr:uid="{00000000-0005-0000-0000-00009D8E0000}"/>
    <cellStyle name="40% - Accent3 2 11 2 2 5" xfId="45655" xr:uid="{00000000-0005-0000-0000-00009E8E0000}"/>
    <cellStyle name="40% - Accent3 2 11 2 3" xfId="10680" xr:uid="{00000000-0005-0000-0000-00009F8E0000}"/>
    <cellStyle name="40% - Accent3 2 11 2 3 2" xfId="23839" xr:uid="{00000000-0005-0000-0000-0000A08E0000}"/>
    <cellStyle name="40% - Accent3 2 11 2 3 2 2" xfId="61177" xr:uid="{00000000-0005-0000-0000-0000A18E0000}"/>
    <cellStyle name="40% - Accent3 2 11 2 3 3" xfId="37207" xr:uid="{00000000-0005-0000-0000-0000A28E0000}"/>
    <cellStyle name="40% - Accent3 2 11 2 3 4" xfId="48018" xr:uid="{00000000-0005-0000-0000-0000A38E0000}"/>
    <cellStyle name="40% - Accent3 2 11 2 4" xfId="5957" xr:uid="{00000000-0005-0000-0000-0000A48E0000}"/>
    <cellStyle name="40% - Accent3 2 11 2 4 2" xfId="19116" xr:uid="{00000000-0005-0000-0000-0000A58E0000}"/>
    <cellStyle name="40% - Accent3 2 11 2 4 2 2" xfId="56454" xr:uid="{00000000-0005-0000-0000-0000A68E0000}"/>
    <cellStyle name="40% - Accent3 2 11 2 4 3" xfId="31783" xr:uid="{00000000-0005-0000-0000-0000A78E0000}"/>
    <cellStyle name="40% - Accent3 2 11 2 4 4" xfId="43295" xr:uid="{00000000-0005-0000-0000-0000A88E0000}"/>
    <cellStyle name="40% - Accent3 2 11 2 5" xfId="15404" xr:uid="{00000000-0005-0000-0000-0000A98E0000}"/>
    <cellStyle name="40% - Accent3 2 11 2 5 2" xfId="52742" xr:uid="{00000000-0005-0000-0000-0000AA8E0000}"/>
    <cellStyle name="40% - Accent3 2 11 2 6" xfId="28901" xr:uid="{00000000-0005-0000-0000-0000AB8E0000}"/>
    <cellStyle name="40% - Accent3 2 11 2 7" xfId="39581" xr:uid="{00000000-0005-0000-0000-0000AC8E0000}"/>
    <cellStyle name="40% - Accent3 2 11 3" xfId="3592" xr:uid="{00000000-0005-0000-0000-0000AD8E0000}"/>
    <cellStyle name="40% - Accent3 2 11 3 2" xfId="11860" xr:uid="{00000000-0005-0000-0000-0000AE8E0000}"/>
    <cellStyle name="40% - Accent3 2 11 3 2 2" xfId="25019" xr:uid="{00000000-0005-0000-0000-0000AF8E0000}"/>
    <cellStyle name="40% - Accent3 2 11 3 2 2 2" xfId="62357" xr:uid="{00000000-0005-0000-0000-0000B08E0000}"/>
    <cellStyle name="40% - Accent3 2 11 3 2 3" xfId="49198" xr:uid="{00000000-0005-0000-0000-0000B18E0000}"/>
    <cellStyle name="40% - Accent3 2 11 3 3" xfId="7137" xr:uid="{00000000-0005-0000-0000-0000B28E0000}"/>
    <cellStyle name="40% - Accent3 2 11 3 3 2" xfId="20296" xr:uid="{00000000-0005-0000-0000-0000B38E0000}"/>
    <cellStyle name="40% - Accent3 2 11 3 3 2 2" xfId="57634" xr:uid="{00000000-0005-0000-0000-0000B48E0000}"/>
    <cellStyle name="40% - Accent3 2 11 3 3 3" xfId="44475" xr:uid="{00000000-0005-0000-0000-0000B58E0000}"/>
    <cellStyle name="40% - Accent3 2 11 3 4" xfId="16753" xr:uid="{00000000-0005-0000-0000-0000B68E0000}"/>
    <cellStyle name="40% - Accent3 2 11 3 4 2" xfId="54091" xr:uid="{00000000-0005-0000-0000-0000B78E0000}"/>
    <cellStyle name="40% - Accent3 2 11 3 5" xfId="33146" xr:uid="{00000000-0005-0000-0000-0000B88E0000}"/>
    <cellStyle name="40% - Accent3 2 11 3 6" xfId="40930" xr:uid="{00000000-0005-0000-0000-0000B98E0000}"/>
    <cellStyle name="40% - Accent3 2 11 4" xfId="9500" xr:uid="{00000000-0005-0000-0000-0000BA8E0000}"/>
    <cellStyle name="40% - Accent3 2 11 4 2" xfId="22659" xr:uid="{00000000-0005-0000-0000-0000BB8E0000}"/>
    <cellStyle name="40% - Accent3 2 11 4 2 2" xfId="59997" xr:uid="{00000000-0005-0000-0000-0000BC8E0000}"/>
    <cellStyle name="40% - Accent3 2 11 4 3" xfId="35858" xr:uid="{00000000-0005-0000-0000-0000BD8E0000}"/>
    <cellStyle name="40% - Accent3 2 11 4 4" xfId="46838" xr:uid="{00000000-0005-0000-0000-0000BE8E0000}"/>
    <cellStyle name="40% - Accent3 2 11 5" xfId="4777" xr:uid="{00000000-0005-0000-0000-0000BF8E0000}"/>
    <cellStyle name="40% - Accent3 2 11 5 2" xfId="17936" xr:uid="{00000000-0005-0000-0000-0000C08E0000}"/>
    <cellStyle name="40% - Accent3 2 11 5 2 2" xfId="55274" xr:uid="{00000000-0005-0000-0000-0000C18E0000}"/>
    <cellStyle name="40% - Accent3 2 11 5 3" xfId="30434" xr:uid="{00000000-0005-0000-0000-0000C28E0000}"/>
    <cellStyle name="40% - Accent3 2 11 5 4" xfId="42115" xr:uid="{00000000-0005-0000-0000-0000C38E0000}"/>
    <cellStyle name="40% - Accent3 2 11 6" xfId="14224" xr:uid="{00000000-0005-0000-0000-0000C48E0000}"/>
    <cellStyle name="40% - Accent3 2 11 6 2" xfId="51562" xr:uid="{00000000-0005-0000-0000-0000C58E0000}"/>
    <cellStyle name="40% - Accent3 2 11 7" xfId="27552" xr:uid="{00000000-0005-0000-0000-0000C68E0000}"/>
    <cellStyle name="40% - Accent3 2 11 8" xfId="38401" xr:uid="{00000000-0005-0000-0000-0000C78E0000}"/>
    <cellStyle name="40% - Accent3 2 12" xfId="1232" xr:uid="{00000000-0005-0000-0000-0000C88E0000}"/>
    <cellStyle name="40% - Accent3 2 12 2" xfId="2581" xr:uid="{00000000-0005-0000-0000-0000C98E0000}"/>
    <cellStyle name="40% - Accent3 2 12 2 2" xfId="12029" xr:uid="{00000000-0005-0000-0000-0000CA8E0000}"/>
    <cellStyle name="40% - Accent3 2 12 2 2 2" xfId="25188" xr:uid="{00000000-0005-0000-0000-0000CB8E0000}"/>
    <cellStyle name="40% - Accent3 2 12 2 2 2 2" xfId="62526" xr:uid="{00000000-0005-0000-0000-0000CC8E0000}"/>
    <cellStyle name="40% - Accent3 2 12 2 2 3" xfId="33484" xr:uid="{00000000-0005-0000-0000-0000CD8E0000}"/>
    <cellStyle name="40% - Accent3 2 12 2 2 4" xfId="49367" xr:uid="{00000000-0005-0000-0000-0000CE8E0000}"/>
    <cellStyle name="40% - Accent3 2 12 2 3" xfId="7306" xr:uid="{00000000-0005-0000-0000-0000CF8E0000}"/>
    <cellStyle name="40% - Accent3 2 12 2 3 2" xfId="20465" xr:uid="{00000000-0005-0000-0000-0000D08E0000}"/>
    <cellStyle name="40% - Accent3 2 12 2 3 2 2" xfId="57803" xr:uid="{00000000-0005-0000-0000-0000D18E0000}"/>
    <cellStyle name="40% - Accent3 2 12 2 3 3" xfId="36196" xr:uid="{00000000-0005-0000-0000-0000D28E0000}"/>
    <cellStyle name="40% - Accent3 2 12 2 3 4" xfId="44644" xr:uid="{00000000-0005-0000-0000-0000D38E0000}"/>
    <cellStyle name="40% - Accent3 2 12 2 4" xfId="15742" xr:uid="{00000000-0005-0000-0000-0000D48E0000}"/>
    <cellStyle name="40% - Accent3 2 12 2 4 2" xfId="30772" xr:uid="{00000000-0005-0000-0000-0000D58E0000}"/>
    <cellStyle name="40% - Accent3 2 12 2 4 3" xfId="53080" xr:uid="{00000000-0005-0000-0000-0000D68E0000}"/>
    <cellStyle name="40% - Accent3 2 12 2 5" xfId="27890" xr:uid="{00000000-0005-0000-0000-0000D78E0000}"/>
    <cellStyle name="40% - Accent3 2 12 2 6" xfId="39919" xr:uid="{00000000-0005-0000-0000-0000D88E0000}"/>
    <cellStyle name="40% - Accent3 2 12 3" xfId="9669" xr:uid="{00000000-0005-0000-0000-0000D98E0000}"/>
    <cellStyle name="40% - Accent3 2 12 3 2" xfId="22828" xr:uid="{00000000-0005-0000-0000-0000DA8E0000}"/>
    <cellStyle name="40% - Accent3 2 12 3 2 2" xfId="60166" xr:uid="{00000000-0005-0000-0000-0000DB8E0000}"/>
    <cellStyle name="40% - Accent3 2 12 3 3" xfId="32135" xr:uid="{00000000-0005-0000-0000-0000DC8E0000}"/>
    <cellStyle name="40% - Accent3 2 12 3 4" xfId="47007" xr:uid="{00000000-0005-0000-0000-0000DD8E0000}"/>
    <cellStyle name="40% - Accent3 2 12 4" xfId="4946" xr:uid="{00000000-0005-0000-0000-0000DE8E0000}"/>
    <cellStyle name="40% - Accent3 2 12 4 2" xfId="18105" xr:uid="{00000000-0005-0000-0000-0000DF8E0000}"/>
    <cellStyle name="40% - Accent3 2 12 4 2 2" xfId="55443" xr:uid="{00000000-0005-0000-0000-0000E08E0000}"/>
    <cellStyle name="40% - Accent3 2 12 4 3" xfId="34847" xr:uid="{00000000-0005-0000-0000-0000E18E0000}"/>
    <cellStyle name="40% - Accent3 2 12 4 4" xfId="42284" xr:uid="{00000000-0005-0000-0000-0000E28E0000}"/>
    <cellStyle name="40% - Accent3 2 12 5" xfId="14393" xr:uid="{00000000-0005-0000-0000-0000E38E0000}"/>
    <cellStyle name="40% - Accent3 2 12 5 2" xfId="29423" xr:uid="{00000000-0005-0000-0000-0000E48E0000}"/>
    <cellStyle name="40% - Accent3 2 12 5 3" xfId="51731" xr:uid="{00000000-0005-0000-0000-0000E58E0000}"/>
    <cellStyle name="40% - Accent3 2 12 6" xfId="26541" xr:uid="{00000000-0005-0000-0000-0000E68E0000}"/>
    <cellStyle name="40% - Accent3 2 12 7" xfId="38570" xr:uid="{00000000-0005-0000-0000-0000E78E0000}"/>
    <cellStyle name="40% - Accent3 2 13" xfId="2412" xr:uid="{00000000-0005-0000-0000-0000E88E0000}"/>
    <cellStyle name="40% - Accent3 2 13 2" xfId="10849" xr:uid="{00000000-0005-0000-0000-0000E98E0000}"/>
    <cellStyle name="40% - Accent3 2 13 2 2" xfId="24008" xr:uid="{00000000-0005-0000-0000-0000EA8E0000}"/>
    <cellStyle name="40% - Accent3 2 13 2 2 2" xfId="61346" xr:uid="{00000000-0005-0000-0000-0000EB8E0000}"/>
    <cellStyle name="40% - Accent3 2 13 2 3" xfId="33315" xr:uid="{00000000-0005-0000-0000-0000EC8E0000}"/>
    <cellStyle name="40% - Accent3 2 13 2 4" xfId="48187" xr:uid="{00000000-0005-0000-0000-0000ED8E0000}"/>
    <cellStyle name="40% - Accent3 2 13 3" xfId="6126" xr:uid="{00000000-0005-0000-0000-0000EE8E0000}"/>
    <cellStyle name="40% - Accent3 2 13 3 2" xfId="19285" xr:uid="{00000000-0005-0000-0000-0000EF8E0000}"/>
    <cellStyle name="40% - Accent3 2 13 3 2 2" xfId="56623" xr:uid="{00000000-0005-0000-0000-0000F08E0000}"/>
    <cellStyle name="40% - Accent3 2 13 3 3" xfId="36027" xr:uid="{00000000-0005-0000-0000-0000F18E0000}"/>
    <cellStyle name="40% - Accent3 2 13 3 4" xfId="43464" xr:uid="{00000000-0005-0000-0000-0000F28E0000}"/>
    <cellStyle name="40% - Accent3 2 13 4" xfId="15573" xr:uid="{00000000-0005-0000-0000-0000F38E0000}"/>
    <cellStyle name="40% - Accent3 2 13 4 2" xfId="30603" xr:uid="{00000000-0005-0000-0000-0000F48E0000}"/>
    <cellStyle name="40% - Accent3 2 13 4 3" xfId="52911" xr:uid="{00000000-0005-0000-0000-0000F58E0000}"/>
    <cellStyle name="40% - Accent3 2 13 5" xfId="27721" xr:uid="{00000000-0005-0000-0000-0000F68E0000}"/>
    <cellStyle name="40% - Accent3 2 13 6" xfId="39750" xr:uid="{00000000-0005-0000-0000-0000F78E0000}"/>
    <cellStyle name="40% - Accent3 2 14" xfId="8489" xr:uid="{00000000-0005-0000-0000-0000F88E0000}"/>
    <cellStyle name="40% - Accent3 2 14 2" xfId="21648" xr:uid="{00000000-0005-0000-0000-0000F98E0000}"/>
    <cellStyle name="40% - Accent3 2 14 2 2" xfId="58986" xr:uid="{00000000-0005-0000-0000-0000FA8E0000}"/>
    <cellStyle name="40% - Accent3 2 14 3" xfId="29254" xr:uid="{00000000-0005-0000-0000-0000FB8E0000}"/>
    <cellStyle name="40% - Accent3 2 14 4" xfId="45827" xr:uid="{00000000-0005-0000-0000-0000FC8E0000}"/>
    <cellStyle name="40% - Accent3 2 15" xfId="3766" xr:uid="{00000000-0005-0000-0000-0000FD8E0000}"/>
    <cellStyle name="40% - Accent3 2 15 2" xfId="16925" xr:uid="{00000000-0005-0000-0000-0000FE8E0000}"/>
    <cellStyle name="40% - Accent3 2 15 2 2" xfId="54263" xr:uid="{00000000-0005-0000-0000-0000FF8E0000}"/>
    <cellStyle name="40% - Accent3 2 15 3" xfId="31966" xr:uid="{00000000-0005-0000-0000-0000008F0000}"/>
    <cellStyle name="40% - Accent3 2 15 4" xfId="41104" xr:uid="{00000000-0005-0000-0000-0000018F0000}"/>
    <cellStyle name="40% - Accent3 2 16" xfId="13213" xr:uid="{00000000-0005-0000-0000-0000028F0000}"/>
    <cellStyle name="40% - Accent3 2 16 2" xfId="34678" xr:uid="{00000000-0005-0000-0000-0000038F0000}"/>
    <cellStyle name="40% - Accent3 2 16 3" xfId="50551" xr:uid="{00000000-0005-0000-0000-0000048F0000}"/>
    <cellStyle name="40% - Accent3 2 17" xfId="29085" xr:uid="{00000000-0005-0000-0000-0000058F0000}"/>
    <cellStyle name="40% - Accent3 2 18" xfId="26372" xr:uid="{00000000-0005-0000-0000-0000068F0000}"/>
    <cellStyle name="40% - Accent3 2 19" xfId="37390" xr:uid="{00000000-0005-0000-0000-0000078F0000}"/>
    <cellStyle name="40% - Accent3 2 2" xfId="106" xr:uid="{00000000-0005-0000-0000-0000088F0000}"/>
    <cellStyle name="40% - Accent3 2 2 10" xfId="8545" xr:uid="{00000000-0005-0000-0000-0000098F0000}"/>
    <cellStyle name="40% - Accent3 2 2 10 2" xfId="21704" xr:uid="{00000000-0005-0000-0000-00000A8F0000}"/>
    <cellStyle name="40% - Accent3 2 2 10 2 2" xfId="59042" xr:uid="{00000000-0005-0000-0000-00000B8F0000}"/>
    <cellStyle name="40% - Accent3 2 2 10 3" xfId="29282" xr:uid="{00000000-0005-0000-0000-00000C8F0000}"/>
    <cellStyle name="40% - Accent3 2 2 10 4" xfId="45883" xr:uid="{00000000-0005-0000-0000-00000D8F0000}"/>
    <cellStyle name="40% - Accent3 2 2 11" xfId="3822" xr:uid="{00000000-0005-0000-0000-00000E8F0000}"/>
    <cellStyle name="40% - Accent3 2 2 11 2" xfId="16981" xr:uid="{00000000-0005-0000-0000-00000F8F0000}"/>
    <cellStyle name="40% - Accent3 2 2 11 2 2" xfId="54319" xr:uid="{00000000-0005-0000-0000-0000108F0000}"/>
    <cellStyle name="40% - Accent3 2 2 11 3" xfId="31994" xr:uid="{00000000-0005-0000-0000-0000118F0000}"/>
    <cellStyle name="40% - Accent3 2 2 11 4" xfId="41160" xr:uid="{00000000-0005-0000-0000-0000128F0000}"/>
    <cellStyle name="40% - Accent3 2 2 12" xfId="13269" xr:uid="{00000000-0005-0000-0000-0000138F0000}"/>
    <cellStyle name="40% - Accent3 2 2 12 2" xfId="34706" xr:uid="{00000000-0005-0000-0000-0000148F0000}"/>
    <cellStyle name="40% - Accent3 2 2 12 3" xfId="50607" xr:uid="{00000000-0005-0000-0000-0000158F0000}"/>
    <cellStyle name="40% - Accent3 2 2 13" xfId="29113" xr:uid="{00000000-0005-0000-0000-0000168F0000}"/>
    <cellStyle name="40% - Accent3 2 2 14" xfId="26400" xr:uid="{00000000-0005-0000-0000-0000178F0000}"/>
    <cellStyle name="40% - Accent3 2 2 15" xfId="37446" xr:uid="{00000000-0005-0000-0000-0000188F0000}"/>
    <cellStyle name="40% - Accent3 2 2 2" xfId="218" xr:uid="{00000000-0005-0000-0000-0000198F0000}"/>
    <cellStyle name="40% - Accent3 2 2 2 10" xfId="3934" xr:uid="{00000000-0005-0000-0000-00001A8F0000}"/>
    <cellStyle name="40% - Accent3 2 2 2 10 2" xfId="17093" xr:uid="{00000000-0005-0000-0000-00001B8F0000}"/>
    <cellStyle name="40% - Accent3 2 2 2 10 2 2" xfId="54431" xr:uid="{00000000-0005-0000-0000-00001C8F0000}"/>
    <cellStyle name="40% - Accent3 2 2 2 10 3" xfId="32079" xr:uid="{00000000-0005-0000-0000-00001D8F0000}"/>
    <cellStyle name="40% - Accent3 2 2 2 10 4" xfId="41272" xr:uid="{00000000-0005-0000-0000-00001E8F0000}"/>
    <cellStyle name="40% - Accent3 2 2 2 11" xfId="13381" xr:uid="{00000000-0005-0000-0000-00001F8F0000}"/>
    <cellStyle name="40% - Accent3 2 2 2 11 2" xfId="34791" xr:uid="{00000000-0005-0000-0000-0000208F0000}"/>
    <cellStyle name="40% - Accent3 2 2 2 11 3" xfId="50719" xr:uid="{00000000-0005-0000-0000-0000218F0000}"/>
    <cellStyle name="40% - Accent3 2 2 2 12" xfId="29198" xr:uid="{00000000-0005-0000-0000-0000228F0000}"/>
    <cellStyle name="40% - Accent3 2 2 2 13" xfId="26485" xr:uid="{00000000-0005-0000-0000-0000238F0000}"/>
    <cellStyle name="40% - Accent3 2 2 2 14" xfId="37558" xr:uid="{00000000-0005-0000-0000-0000248F0000}"/>
    <cellStyle name="40% - Accent3 2 2 2 2" xfId="639" xr:uid="{00000000-0005-0000-0000-0000258F0000}"/>
    <cellStyle name="40% - Accent3 2 2 2 2 2" xfId="1821" xr:uid="{00000000-0005-0000-0000-0000268F0000}"/>
    <cellStyle name="40% - Accent3 2 2 2 2 2 2" xfId="7895" xr:uid="{00000000-0005-0000-0000-0000278F0000}"/>
    <cellStyle name="40% - Accent3 2 2 2 2 2 2 2" xfId="12618" xr:uid="{00000000-0005-0000-0000-0000288F0000}"/>
    <cellStyle name="40% - Accent3 2 2 2 2 2 2 2 2" xfId="25777" xr:uid="{00000000-0005-0000-0000-0000298F0000}"/>
    <cellStyle name="40% - Accent3 2 2 2 2 2 2 2 2 2" xfId="63115" xr:uid="{00000000-0005-0000-0000-00002A8F0000}"/>
    <cellStyle name="40% - Accent3 2 2 2 2 2 2 2 3" xfId="49956" xr:uid="{00000000-0005-0000-0000-00002B8F0000}"/>
    <cellStyle name="40% - Accent3 2 2 2 2 2 2 3" xfId="21054" xr:uid="{00000000-0005-0000-0000-00002C8F0000}"/>
    <cellStyle name="40% - Accent3 2 2 2 2 2 2 3 2" xfId="58392" xr:uid="{00000000-0005-0000-0000-00002D8F0000}"/>
    <cellStyle name="40% - Accent3 2 2 2 2 2 2 4" xfId="34073" xr:uid="{00000000-0005-0000-0000-00002E8F0000}"/>
    <cellStyle name="40% - Accent3 2 2 2 2 2 2 5" xfId="45233" xr:uid="{00000000-0005-0000-0000-00002F8F0000}"/>
    <cellStyle name="40% - Accent3 2 2 2 2 2 3" xfId="10258" xr:uid="{00000000-0005-0000-0000-0000308F0000}"/>
    <cellStyle name="40% - Accent3 2 2 2 2 2 3 2" xfId="23417" xr:uid="{00000000-0005-0000-0000-0000318F0000}"/>
    <cellStyle name="40% - Accent3 2 2 2 2 2 3 2 2" xfId="60755" xr:uid="{00000000-0005-0000-0000-0000328F0000}"/>
    <cellStyle name="40% - Accent3 2 2 2 2 2 3 3" xfId="36785" xr:uid="{00000000-0005-0000-0000-0000338F0000}"/>
    <cellStyle name="40% - Accent3 2 2 2 2 2 3 4" xfId="47596" xr:uid="{00000000-0005-0000-0000-0000348F0000}"/>
    <cellStyle name="40% - Accent3 2 2 2 2 2 4" xfId="5535" xr:uid="{00000000-0005-0000-0000-0000358F0000}"/>
    <cellStyle name="40% - Accent3 2 2 2 2 2 4 2" xfId="18694" xr:uid="{00000000-0005-0000-0000-0000368F0000}"/>
    <cellStyle name="40% - Accent3 2 2 2 2 2 4 2 2" xfId="56032" xr:uid="{00000000-0005-0000-0000-0000378F0000}"/>
    <cellStyle name="40% - Accent3 2 2 2 2 2 4 3" xfId="31361" xr:uid="{00000000-0005-0000-0000-0000388F0000}"/>
    <cellStyle name="40% - Accent3 2 2 2 2 2 4 4" xfId="42873" xr:uid="{00000000-0005-0000-0000-0000398F0000}"/>
    <cellStyle name="40% - Accent3 2 2 2 2 2 5" xfId="14982" xr:uid="{00000000-0005-0000-0000-00003A8F0000}"/>
    <cellStyle name="40% - Accent3 2 2 2 2 2 5 2" xfId="52320" xr:uid="{00000000-0005-0000-0000-00003B8F0000}"/>
    <cellStyle name="40% - Accent3 2 2 2 2 2 6" xfId="28479" xr:uid="{00000000-0005-0000-0000-00003C8F0000}"/>
    <cellStyle name="40% - Accent3 2 2 2 2 2 7" xfId="39159" xr:uid="{00000000-0005-0000-0000-00003D8F0000}"/>
    <cellStyle name="40% - Accent3 2 2 2 2 3" xfId="3170" xr:uid="{00000000-0005-0000-0000-00003E8F0000}"/>
    <cellStyle name="40% - Accent3 2 2 2 2 3 2" xfId="11438" xr:uid="{00000000-0005-0000-0000-00003F8F0000}"/>
    <cellStyle name="40% - Accent3 2 2 2 2 3 2 2" xfId="24597" xr:uid="{00000000-0005-0000-0000-0000408F0000}"/>
    <cellStyle name="40% - Accent3 2 2 2 2 3 2 2 2" xfId="61935" xr:uid="{00000000-0005-0000-0000-0000418F0000}"/>
    <cellStyle name="40% - Accent3 2 2 2 2 3 2 3" xfId="48776" xr:uid="{00000000-0005-0000-0000-0000428F0000}"/>
    <cellStyle name="40% - Accent3 2 2 2 2 3 3" xfId="6715" xr:uid="{00000000-0005-0000-0000-0000438F0000}"/>
    <cellStyle name="40% - Accent3 2 2 2 2 3 3 2" xfId="19874" xr:uid="{00000000-0005-0000-0000-0000448F0000}"/>
    <cellStyle name="40% - Accent3 2 2 2 2 3 3 2 2" xfId="57212" xr:uid="{00000000-0005-0000-0000-0000458F0000}"/>
    <cellStyle name="40% - Accent3 2 2 2 2 3 3 3" xfId="44053" xr:uid="{00000000-0005-0000-0000-0000468F0000}"/>
    <cellStyle name="40% - Accent3 2 2 2 2 3 4" xfId="16331" xr:uid="{00000000-0005-0000-0000-0000478F0000}"/>
    <cellStyle name="40% - Accent3 2 2 2 2 3 4 2" xfId="53669" xr:uid="{00000000-0005-0000-0000-0000488F0000}"/>
    <cellStyle name="40% - Accent3 2 2 2 2 3 5" xfId="32724" xr:uid="{00000000-0005-0000-0000-0000498F0000}"/>
    <cellStyle name="40% - Accent3 2 2 2 2 3 6" xfId="40508" xr:uid="{00000000-0005-0000-0000-00004A8F0000}"/>
    <cellStyle name="40% - Accent3 2 2 2 2 4" xfId="9078" xr:uid="{00000000-0005-0000-0000-00004B8F0000}"/>
    <cellStyle name="40% - Accent3 2 2 2 2 4 2" xfId="22237" xr:uid="{00000000-0005-0000-0000-00004C8F0000}"/>
    <cellStyle name="40% - Accent3 2 2 2 2 4 2 2" xfId="59575" xr:uid="{00000000-0005-0000-0000-00004D8F0000}"/>
    <cellStyle name="40% - Accent3 2 2 2 2 4 3" xfId="35436" xr:uid="{00000000-0005-0000-0000-00004E8F0000}"/>
    <cellStyle name="40% - Accent3 2 2 2 2 4 4" xfId="46416" xr:uid="{00000000-0005-0000-0000-00004F8F0000}"/>
    <cellStyle name="40% - Accent3 2 2 2 2 5" xfId="4355" xr:uid="{00000000-0005-0000-0000-0000508F0000}"/>
    <cellStyle name="40% - Accent3 2 2 2 2 5 2" xfId="17514" xr:uid="{00000000-0005-0000-0000-0000518F0000}"/>
    <cellStyle name="40% - Accent3 2 2 2 2 5 2 2" xfId="54852" xr:uid="{00000000-0005-0000-0000-0000528F0000}"/>
    <cellStyle name="40% - Accent3 2 2 2 2 5 3" xfId="30012" xr:uid="{00000000-0005-0000-0000-0000538F0000}"/>
    <cellStyle name="40% - Accent3 2 2 2 2 5 4" xfId="41693" xr:uid="{00000000-0005-0000-0000-0000548F0000}"/>
    <cellStyle name="40% - Accent3 2 2 2 2 6" xfId="13802" xr:uid="{00000000-0005-0000-0000-0000558F0000}"/>
    <cellStyle name="40% - Accent3 2 2 2 2 6 2" xfId="51140" xr:uid="{00000000-0005-0000-0000-0000568F0000}"/>
    <cellStyle name="40% - Accent3 2 2 2 2 7" xfId="27130" xr:uid="{00000000-0005-0000-0000-0000578F0000}"/>
    <cellStyle name="40% - Accent3 2 2 2 2 8" xfId="37979" xr:uid="{00000000-0005-0000-0000-0000588F0000}"/>
    <cellStyle name="40% - Accent3 2 2 2 3" xfId="415" xr:uid="{00000000-0005-0000-0000-0000598F0000}"/>
    <cellStyle name="40% - Accent3 2 2 2 3 2" xfId="1597" xr:uid="{00000000-0005-0000-0000-00005A8F0000}"/>
    <cellStyle name="40% - Accent3 2 2 2 3 2 2" xfId="7671" xr:uid="{00000000-0005-0000-0000-00005B8F0000}"/>
    <cellStyle name="40% - Accent3 2 2 2 3 2 2 2" xfId="12394" xr:uid="{00000000-0005-0000-0000-00005C8F0000}"/>
    <cellStyle name="40% - Accent3 2 2 2 3 2 2 2 2" xfId="25553" xr:uid="{00000000-0005-0000-0000-00005D8F0000}"/>
    <cellStyle name="40% - Accent3 2 2 2 3 2 2 2 2 2" xfId="62891" xr:uid="{00000000-0005-0000-0000-00005E8F0000}"/>
    <cellStyle name="40% - Accent3 2 2 2 3 2 2 2 3" xfId="49732" xr:uid="{00000000-0005-0000-0000-00005F8F0000}"/>
    <cellStyle name="40% - Accent3 2 2 2 3 2 2 3" xfId="20830" xr:uid="{00000000-0005-0000-0000-0000608F0000}"/>
    <cellStyle name="40% - Accent3 2 2 2 3 2 2 3 2" xfId="58168" xr:uid="{00000000-0005-0000-0000-0000618F0000}"/>
    <cellStyle name="40% - Accent3 2 2 2 3 2 2 4" xfId="33849" xr:uid="{00000000-0005-0000-0000-0000628F0000}"/>
    <cellStyle name="40% - Accent3 2 2 2 3 2 2 5" xfId="45009" xr:uid="{00000000-0005-0000-0000-0000638F0000}"/>
    <cellStyle name="40% - Accent3 2 2 2 3 2 3" xfId="10034" xr:uid="{00000000-0005-0000-0000-0000648F0000}"/>
    <cellStyle name="40% - Accent3 2 2 2 3 2 3 2" xfId="23193" xr:uid="{00000000-0005-0000-0000-0000658F0000}"/>
    <cellStyle name="40% - Accent3 2 2 2 3 2 3 2 2" xfId="60531" xr:uid="{00000000-0005-0000-0000-0000668F0000}"/>
    <cellStyle name="40% - Accent3 2 2 2 3 2 3 3" xfId="36561" xr:uid="{00000000-0005-0000-0000-0000678F0000}"/>
    <cellStyle name="40% - Accent3 2 2 2 3 2 3 4" xfId="47372" xr:uid="{00000000-0005-0000-0000-0000688F0000}"/>
    <cellStyle name="40% - Accent3 2 2 2 3 2 4" xfId="5311" xr:uid="{00000000-0005-0000-0000-0000698F0000}"/>
    <cellStyle name="40% - Accent3 2 2 2 3 2 4 2" xfId="18470" xr:uid="{00000000-0005-0000-0000-00006A8F0000}"/>
    <cellStyle name="40% - Accent3 2 2 2 3 2 4 2 2" xfId="55808" xr:uid="{00000000-0005-0000-0000-00006B8F0000}"/>
    <cellStyle name="40% - Accent3 2 2 2 3 2 4 3" xfId="31137" xr:uid="{00000000-0005-0000-0000-00006C8F0000}"/>
    <cellStyle name="40% - Accent3 2 2 2 3 2 4 4" xfId="42649" xr:uid="{00000000-0005-0000-0000-00006D8F0000}"/>
    <cellStyle name="40% - Accent3 2 2 2 3 2 5" xfId="14758" xr:uid="{00000000-0005-0000-0000-00006E8F0000}"/>
    <cellStyle name="40% - Accent3 2 2 2 3 2 5 2" xfId="52096" xr:uid="{00000000-0005-0000-0000-00006F8F0000}"/>
    <cellStyle name="40% - Accent3 2 2 2 3 2 6" xfId="28255" xr:uid="{00000000-0005-0000-0000-0000708F0000}"/>
    <cellStyle name="40% - Accent3 2 2 2 3 2 7" xfId="38935" xr:uid="{00000000-0005-0000-0000-0000718F0000}"/>
    <cellStyle name="40% - Accent3 2 2 2 3 3" xfId="2946" xr:uid="{00000000-0005-0000-0000-0000728F0000}"/>
    <cellStyle name="40% - Accent3 2 2 2 3 3 2" xfId="11214" xr:uid="{00000000-0005-0000-0000-0000738F0000}"/>
    <cellStyle name="40% - Accent3 2 2 2 3 3 2 2" xfId="24373" xr:uid="{00000000-0005-0000-0000-0000748F0000}"/>
    <cellStyle name="40% - Accent3 2 2 2 3 3 2 2 2" xfId="61711" xr:uid="{00000000-0005-0000-0000-0000758F0000}"/>
    <cellStyle name="40% - Accent3 2 2 2 3 3 2 3" xfId="48552" xr:uid="{00000000-0005-0000-0000-0000768F0000}"/>
    <cellStyle name="40% - Accent3 2 2 2 3 3 3" xfId="6491" xr:uid="{00000000-0005-0000-0000-0000778F0000}"/>
    <cellStyle name="40% - Accent3 2 2 2 3 3 3 2" xfId="19650" xr:uid="{00000000-0005-0000-0000-0000788F0000}"/>
    <cellStyle name="40% - Accent3 2 2 2 3 3 3 2 2" xfId="56988" xr:uid="{00000000-0005-0000-0000-0000798F0000}"/>
    <cellStyle name="40% - Accent3 2 2 2 3 3 3 3" xfId="43829" xr:uid="{00000000-0005-0000-0000-00007A8F0000}"/>
    <cellStyle name="40% - Accent3 2 2 2 3 3 4" xfId="16107" xr:uid="{00000000-0005-0000-0000-00007B8F0000}"/>
    <cellStyle name="40% - Accent3 2 2 2 3 3 4 2" xfId="53445" xr:uid="{00000000-0005-0000-0000-00007C8F0000}"/>
    <cellStyle name="40% - Accent3 2 2 2 3 3 5" xfId="32500" xr:uid="{00000000-0005-0000-0000-00007D8F0000}"/>
    <cellStyle name="40% - Accent3 2 2 2 3 3 6" xfId="40284" xr:uid="{00000000-0005-0000-0000-00007E8F0000}"/>
    <cellStyle name="40% - Accent3 2 2 2 3 4" xfId="8854" xr:uid="{00000000-0005-0000-0000-00007F8F0000}"/>
    <cellStyle name="40% - Accent3 2 2 2 3 4 2" xfId="22013" xr:uid="{00000000-0005-0000-0000-0000808F0000}"/>
    <cellStyle name="40% - Accent3 2 2 2 3 4 2 2" xfId="59351" xr:uid="{00000000-0005-0000-0000-0000818F0000}"/>
    <cellStyle name="40% - Accent3 2 2 2 3 4 3" xfId="35212" xr:uid="{00000000-0005-0000-0000-0000828F0000}"/>
    <cellStyle name="40% - Accent3 2 2 2 3 4 4" xfId="46192" xr:uid="{00000000-0005-0000-0000-0000838F0000}"/>
    <cellStyle name="40% - Accent3 2 2 2 3 5" xfId="4131" xr:uid="{00000000-0005-0000-0000-0000848F0000}"/>
    <cellStyle name="40% - Accent3 2 2 2 3 5 2" xfId="17290" xr:uid="{00000000-0005-0000-0000-0000858F0000}"/>
    <cellStyle name="40% - Accent3 2 2 2 3 5 2 2" xfId="54628" xr:uid="{00000000-0005-0000-0000-0000868F0000}"/>
    <cellStyle name="40% - Accent3 2 2 2 3 5 3" xfId="29788" xr:uid="{00000000-0005-0000-0000-0000878F0000}"/>
    <cellStyle name="40% - Accent3 2 2 2 3 5 4" xfId="41469" xr:uid="{00000000-0005-0000-0000-0000888F0000}"/>
    <cellStyle name="40% - Accent3 2 2 2 3 6" xfId="13578" xr:uid="{00000000-0005-0000-0000-0000898F0000}"/>
    <cellStyle name="40% - Accent3 2 2 2 3 6 2" xfId="50916" xr:uid="{00000000-0005-0000-0000-00008A8F0000}"/>
    <cellStyle name="40% - Accent3 2 2 2 3 7" xfId="26906" xr:uid="{00000000-0005-0000-0000-00008B8F0000}"/>
    <cellStyle name="40% - Accent3 2 2 2 3 8" xfId="37755" xr:uid="{00000000-0005-0000-0000-00008C8F0000}"/>
    <cellStyle name="40% - Accent3 2 2 2 4" xfId="836" xr:uid="{00000000-0005-0000-0000-00008D8F0000}"/>
    <cellStyle name="40% - Accent3 2 2 2 4 2" xfId="2018" xr:uid="{00000000-0005-0000-0000-00008E8F0000}"/>
    <cellStyle name="40% - Accent3 2 2 2 4 2 2" xfId="8092" xr:uid="{00000000-0005-0000-0000-00008F8F0000}"/>
    <cellStyle name="40% - Accent3 2 2 2 4 2 2 2" xfId="12815" xr:uid="{00000000-0005-0000-0000-0000908F0000}"/>
    <cellStyle name="40% - Accent3 2 2 2 4 2 2 2 2" xfId="25974" xr:uid="{00000000-0005-0000-0000-0000918F0000}"/>
    <cellStyle name="40% - Accent3 2 2 2 4 2 2 2 2 2" xfId="63312" xr:uid="{00000000-0005-0000-0000-0000928F0000}"/>
    <cellStyle name="40% - Accent3 2 2 2 4 2 2 2 3" xfId="50153" xr:uid="{00000000-0005-0000-0000-0000938F0000}"/>
    <cellStyle name="40% - Accent3 2 2 2 4 2 2 3" xfId="21251" xr:uid="{00000000-0005-0000-0000-0000948F0000}"/>
    <cellStyle name="40% - Accent3 2 2 2 4 2 2 3 2" xfId="58589" xr:uid="{00000000-0005-0000-0000-0000958F0000}"/>
    <cellStyle name="40% - Accent3 2 2 2 4 2 2 4" xfId="34270" xr:uid="{00000000-0005-0000-0000-0000968F0000}"/>
    <cellStyle name="40% - Accent3 2 2 2 4 2 2 5" xfId="45430" xr:uid="{00000000-0005-0000-0000-0000978F0000}"/>
    <cellStyle name="40% - Accent3 2 2 2 4 2 3" xfId="10455" xr:uid="{00000000-0005-0000-0000-0000988F0000}"/>
    <cellStyle name="40% - Accent3 2 2 2 4 2 3 2" xfId="23614" xr:uid="{00000000-0005-0000-0000-0000998F0000}"/>
    <cellStyle name="40% - Accent3 2 2 2 4 2 3 2 2" xfId="60952" xr:uid="{00000000-0005-0000-0000-00009A8F0000}"/>
    <cellStyle name="40% - Accent3 2 2 2 4 2 3 3" xfId="36982" xr:uid="{00000000-0005-0000-0000-00009B8F0000}"/>
    <cellStyle name="40% - Accent3 2 2 2 4 2 3 4" xfId="47793" xr:uid="{00000000-0005-0000-0000-00009C8F0000}"/>
    <cellStyle name="40% - Accent3 2 2 2 4 2 4" xfId="5732" xr:uid="{00000000-0005-0000-0000-00009D8F0000}"/>
    <cellStyle name="40% - Accent3 2 2 2 4 2 4 2" xfId="18891" xr:uid="{00000000-0005-0000-0000-00009E8F0000}"/>
    <cellStyle name="40% - Accent3 2 2 2 4 2 4 2 2" xfId="56229" xr:uid="{00000000-0005-0000-0000-00009F8F0000}"/>
    <cellStyle name="40% - Accent3 2 2 2 4 2 4 3" xfId="31558" xr:uid="{00000000-0005-0000-0000-0000A08F0000}"/>
    <cellStyle name="40% - Accent3 2 2 2 4 2 4 4" xfId="43070" xr:uid="{00000000-0005-0000-0000-0000A18F0000}"/>
    <cellStyle name="40% - Accent3 2 2 2 4 2 5" xfId="15179" xr:uid="{00000000-0005-0000-0000-0000A28F0000}"/>
    <cellStyle name="40% - Accent3 2 2 2 4 2 5 2" xfId="52517" xr:uid="{00000000-0005-0000-0000-0000A38F0000}"/>
    <cellStyle name="40% - Accent3 2 2 2 4 2 6" xfId="28676" xr:uid="{00000000-0005-0000-0000-0000A48F0000}"/>
    <cellStyle name="40% - Accent3 2 2 2 4 2 7" xfId="39356" xr:uid="{00000000-0005-0000-0000-0000A58F0000}"/>
    <cellStyle name="40% - Accent3 2 2 2 4 3" xfId="3367" xr:uid="{00000000-0005-0000-0000-0000A68F0000}"/>
    <cellStyle name="40% - Accent3 2 2 2 4 3 2" xfId="11635" xr:uid="{00000000-0005-0000-0000-0000A78F0000}"/>
    <cellStyle name="40% - Accent3 2 2 2 4 3 2 2" xfId="24794" xr:uid="{00000000-0005-0000-0000-0000A88F0000}"/>
    <cellStyle name="40% - Accent3 2 2 2 4 3 2 2 2" xfId="62132" xr:uid="{00000000-0005-0000-0000-0000A98F0000}"/>
    <cellStyle name="40% - Accent3 2 2 2 4 3 2 3" xfId="48973" xr:uid="{00000000-0005-0000-0000-0000AA8F0000}"/>
    <cellStyle name="40% - Accent3 2 2 2 4 3 3" xfId="6912" xr:uid="{00000000-0005-0000-0000-0000AB8F0000}"/>
    <cellStyle name="40% - Accent3 2 2 2 4 3 3 2" xfId="20071" xr:uid="{00000000-0005-0000-0000-0000AC8F0000}"/>
    <cellStyle name="40% - Accent3 2 2 2 4 3 3 2 2" xfId="57409" xr:uid="{00000000-0005-0000-0000-0000AD8F0000}"/>
    <cellStyle name="40% - Accent3 2 2 2 4 3 3 3" xfId="44250" xr:uid="{00000000-0005-0000-0000-0000AE8F0000}"/>
    <cellStyle name="40% - Accent3 2 2 2 4 3 4" xfId="16528" xr:uid="{00000000-0005-0000-0000-0000AF8F0000}"/>
    <cellStyle name="40% - Accent3 2 2 2 4 3 4 2" xfId="53866" xr:uid="{00000000-0005-0000-0000-0000B08F0000}"/>
    <cellStyle name="40% - Accent3 2 2 2 4 3 5" xfId="32921" xr:uid="{00000000-0005-0000-0000-0000B18F0000}"/>
    <cellStyle name="40% - Accent3 2 2 2 4 3 6" xfId="40705" xr:uid="{00000000-0005-0000-0000-0000B28F0000}"/>
    <cellStyle name="40% - Accent3 2 2 2 4 4" xfId="9275" xr:uid="{00000000-0005-0000-0000-0000B38F0000}"/>
    <cellStyle name="40% - Accent3 2 2 2 4 4 2" xfId="22434" xr:uid="{00000000-0005-0000-0000-0000B48F0000}"/>
    <cellStyle name="40% - Accent3 2 2 2 4 4 2 2" xfId="59772" xr:uid="{00000000-0005-0000-0000-0000B58F0000}"/>
    <cellStyle name="40% - Accent3 2 2 2 4 4 3" xfId="35633" xr:uid="{00000000-0005-0000-0000-0000B68F0000}"/>
    <cellStyle name="40% - Accent3 2 2 2 4 4 4" xfId="46613" xr:uid="{00000000-0005-0000-0000-0000B78F0000}"/>
    <cellStyle name="40% - Accent3 2 2 2 4 5" xfId="4552" xr:uid="{00000000-0005-0000-0000-0000B88F0000}"/>
    <cellStyle name="40% - Accent3 2 2 2 4 5 2" xfId="17711" xr:uid="{00000000-0005-0000-0000-0000B98F0000}"/>
    <cellStyle name="40% - Accent3 2 2 2 4 5 2 2" xfId="55049" xr:uid="{00000000-0005-0000-0000-0000BA8F0000}"/>
    <cellStyle name="40% - Accent3 2 2 2 4 5 3" xfId="30209" xr:uid="{00000000-0005-0000-0000-0000BB8F0000}"/>
    <cellStyle name="40% - Accent3 2 2 2 4 5 4" xfId="41890" xr:uid="{00000000-0005-0000-0000-0000BC8F0000}"/>
    <cellStyle name="40% - Accent3 2 2 2 4 6" xfId="13999" xr:uid="{00000000-0005-0000-0000-0000BD8F0000}"/>
    <cellStyle name="40% - Accent3 2 2 2 4 6 2" xfId="51337" xr:uid="{00000000-0005-0000-0000-0000BE8F0000}"/>
    <cellStyle name="40% - Accent3 2 2 2 4 7" xfId="27327" xr:uid="{00000000-0005-0000-0000-0000BF8F0000}"/>
    <cellStyle name="40% - Accent3 2 2 2 4 8" xfId="38176" xr:uid="{00000000-0005-0000-0000-0000C08F0000}"/>
    <cellStyle name="40% - Accent3 2 2 2 5" xfId="1005" xr:uid="{00000000-0005-0000-0000-0000C18F0000}"/>
    <cellStyle name="40% - Accent3 2 2 2 5 2" xfId="2187" xr:uid="{00000000-0005-0000-0000-0000C28F0000}"/>
    <cellStyle name="40% - Accent3 2 2 2 5 2 2" xfId="8261" xr:uid="{00000000-0005-0000-0000-0000C38F0000}"/>
    <cellStyle name="40% - Accent3 2 2 2 5 2 2 2" xfId="12984" xr:uid="{00000000-0005-0000-0000-0000C48F0000}"/>
    <cellStyle name="40% - Accent3 2 2 2 5 2 2 2 2" xfId="26143" xr:uid="{00000000-0005-0000-0000-0000C58F0000}"/>
    <cellStyle name="40% - Accent3 2 2 2 5 2 2 2 2 2" xfId="63481" xr:uid="{00000000-0005-0000-0000-0000C68F0000}"/>
    <cellStyle name="40% - Accent3 2 2 2 5 2 2 2 3" xfId="50322" xr:uid="{00000000-0005-0000-0000-0000C78F0000}"/>
    <cellStyle name="40% - Accent3 2 2 2 5 2 2 3" xfId="21420" xr:uid="{00000000-0005-0000-0000-0000C88F0000}"/>
    <cellStyle name="40% - Accent3 2 2 2 5 2 2 3 2" xfId="58758" xr:uid="{00000000-0005-0000-0000-0000C98F0000}"/>
    <cellStyle name="40% - Accent3 2 2 2 5 2 2 4" xfId="34439" xr:uid="{00000000-0005-0000-0000-0000CA8F0000}"/>
    <cellStyle name="40% - Accent3 2 2 2 5 2 2 5" xfId="45599" xr:uid="{00000000-0005-0000-0000-0000CB8F0000}"/>
    <cellStyle name="40% - Accent3 2 2 2 5 2 3" xfId="10624" xr:uid="{00000000-0005-0000-0000-0000CC8F0000}"/>
    <cellStyle name="40% - Accent3 2 2 2 5 2 3 2" xfId="23783" xr:uid="{00000000-0005-0000-0000-0000CD8F0000}"/>
    <cellStyle name="40% - Accent3 2 2 2 5 2 3 2 2" xfId="61121" xr:uid="{00000000-0005-0000-0000-0000CE8F0000}"/>
    <cellStyle name="40% - Accent3 2 2 2 5 2 3 3" xfId="37151" xr:uid="{00000000-0005-0000-0000-0000CF8F0000}"/>
    <cellStyle name="40% - Accent3 2 2 2 5 2 3 4" xfId="47962" xr:uid="{00000000-0005-0000-0000-0000D08F0000}"/>
    <cellStyle name="40% - Accent3 2 2 2 5 2 4" xfId="5901" xr:uid="{00000000-0005-0000-0000-0000D18F0000}"/>
    <cellStyle name="40% - Accent3 2 2 2 5 2 4 2" xfId="19060" xr:uid="{00000000-0005-0000-0000-0000D28F0000}"/>
    <cellStyle name="40% - Accent3 2 2 2 5 2 4 2 2" xfId="56398" xr:uid="{00000000-0005-0000-0000-0000D38F0000}"/>
    <cellStyle name="40% - Accent3 2 2 2 5 2 4 3" xfId="31727" xr:uid="{00000000-0005-0000-0000-0000D48F0000}"/>
    <cellStyle name="40% - Accent3 2 2 2 5 2 4 4" xfId="43239" xr:uid="{00000000-0005-0000-0000-0000D58F0000}"/>
    <cellStyle name="40% - Accent3 2 2 2 5 2 5" xfId="15348" xr:uid="{00000000-0005-0000-0000-0000D68F0000}"/>
    <cellStyle name="40% - Accent3 2 2 2 5 2 5 2" xfId="52686" xr:uid="{00000000-0005-0000-0000-0000D78F0000}"/>
    <cellStyle name="40% - Accent3 2 2 2 5 2 6" xfId="28845" xr:uid="{00000000-0005-0000-0000-0000D88F0000}"/>
    <cellStyle name="40% - Accent3 2 2 2 5 2 7" xfId="39525" xr:uid="{00000000-0005-0000-0000-0000D98F0000}"/>
    <cellStyle name="40% - Accent3 2 2 2 5 3" xfId="3536" xr:uid="{00000000-0005-0000-0000-0000DA8F0000}"/>
    <cellStyle name="40% - Accent3 2 2 2 5 3 2" xfId="11804" xr:uid="{00000000-0005-0000-0000-0000DB8F0000}"/>
    <cellStyle name="40% - Accent3 2 2 2 5 3 2 2" xfId="24963" xr:uid="{00000000-0005-0000-0000-0000DC8F0000}"/>
    <cellStyle name="40% - Accent3 2 2 2 5 3 2 2 2" xfId="62301" xr:uid="{00000000-0005-0000-0000-0000DD8F0000}"/>
    <cellStyle name="40% - Accent3 2 2 2 5 3 2 3" xfId="49142" xr:uid="{00000000-0005-0000-0000-0000DE8F0000}"/>
    <cellStyle name="40% - Accent3 2 2 2 5 3 3" xfId="7081" xr:uid="{00000000-0005-0000-0000-0000DF8F0000}"/>
    <cellStyle name="40% - Accent3 2 2 2 5 3 3 2" xfId="20240" xr:uid="{00000000-0005-0000-0000-0000E08F0000}"/>
    <cellStyle name="40% - Accent3 2 2 2 5 3 3 2 2" xfId="57578" xr:uid="{00000000-0005-0000-0000-0000E18F0000}"/>
    <cellStyle name="40% - Accent3 2 2 2 5 3 3 3" xfId="44419" xr:uid="{00000000-0005-0000-0000-0000E28F0000}"/>
    <cellStyle name="40% - Accent3 2 2 2 5 3 4" xfId="16697" xr:uid="{00000000-0005-0000-0000-0000E38F0000}"/>
    <cellStyle name="40% - Accent3 2 2 2 5 3 4 2" xfId="54035" xr:uid="{00000000-0005-0000-0000-0000E48F0000}"/>
    <cellStyle name="40% - Accent3 2 2 2 5 3 5" xfId="33090" xr:uid="{00000000-0005-0000-0000-0000E58F0000}"/>
    <cellStyle name="40% - Accent3 2 2 2 5 3 6" xfId="40874" xr:uid="{00000000-0005-0000-0000-0000E68F0000}"/>
    <cellStyle name="40% - Accent3 2 2 2 5 4" xfId="9444" xr:uid="{00000000-0005-0000-0000-0000E78F0000}"/>
    <cellStyle name="40% - Accent3 2 2 2 5 4 2" xfId="22603" xr:uid="{00000000-0005-0000-0000-0000E88F0000}"/>
    <cellStyle name="40% - Accent3 2 2 2 5 4 2 2" xfId="59941" xr:uid="{00000000-0005-0000-0000-0000E98F0000}"/>
    <cellStyle name="40% - Accent3 2 2 2 5 4 3" xfId="35802" xr:uid="{00000000-0005-0000-0000-0000EA8F0000}"/>
    <cellStyle name="40% - Accent3 2 2 2 5 4 4" xfId="46782" xr:uid="{00000000-0005-0000-0000-0000EB8F0000}"/>
    <cellStyle name="40% - Accent3 2 2 2 5 5" xfId="4721" xr:uid="{00000000-0005-0000-0000-0000EC8F0000}"/>
    <cellStyle name="40% - Accent3 2 2 2 5 5 2" xfId="17880" xr:uid="{00000000-0005-0000-0000-0000ED8F0000}"/>
    <cellStyle name="40% - Accent3 2 2 2 5 5 2 2" xfId="55218" xr:uid="{00000000-0005-0000-0000-0000EE8F0000}"/>
    <cellStyle name="40% - Accent3 2 2 2 5 5 3" xfId="30378" xr:uid="{00000000-0005-0000-0000-0000EF8F0000}"/>
    <cellStyle name="40% - Accent3 2 2 2 5 5 4" xfId="42059" xr:uid="{00000000-0005-0000-0000-0000F08F0000}"/>
    <cellStyle name="40% - Accent3 2 2 2 5 6" xfId="14168" xr:uid="{00000000-0005-0000-0000-0000F18F0000}"/>
    <cellStyle name="40% - Accent3 2 2 2 5 6 2" xfId="51506" xr:uid="{00000000-0005-0000-0000-0000F28F0000}"/>
    <cellStyle name="40% - Accent3 2 2 2 5 7" xfId="27496" xr:uid="{00000000-0005-0000-0000-0000F38F0000}"/>
    <cellStyle name="40% - Accent3 2 2 2 5 8" xfId="38345" xr:uid="{00000000-0005-0000-0000-0000F48F0000}"/>
    <cellStyle name="40% - Accent3 2 2 2 6" xfId="1176" xr:uid="{00000000-0005-0000-0000-0000F58F0000}"/>
    <cellStyle name="40% - Accent3 2 2 2 6 2" xfId="2356" xr:uid="{00000000-0005-0000-0000-0000F68F0000}"/>
    <cellStyle name="40% - Accent3 2 2 2 6 2 2" xfId="8430" xr:uid="{00000000-0005-0000-0000-0000F78F0000}"/>
    <cellStyle name="40% - Accent3 2 2 2 6 2 2 2" xfId="13153" xr:uid="{00000000-0005-0000-0000-0000F88F0000}"/>
    <cellStyle name="40% - Accent3 2 2 2 6 2 2 2 2" xfId="26312" xr:uid="{00000000-0005-0000-0000-0000F98F0000}"/>
    <cellStyle name="40% - Accent3 2 2 2 6 2 2 2 2 2" xfId="63650" xr:uid="{00000000-0005-0000-0000-0000FA8F0000}"/>
    <cellStyle name="40% - Accent3 2 2 2 6 2 2 2 3" xfId="50491" xr:uid="{00000000-0005-0000-0000-0000FB8F0000}"/>
    <cellStyle name="40% - Accent3 2 2 2 6 2 2 3" xfId="21589" xr:uid="{00000000-0005-0000-0000-0000FC8F0000}"/>
    <cellStyle name="40% - Accent3 2 2 2 6 2 2 3 2" xfId="58927" xr:uid="{00000000-0005-0000-0000-0000FD8F0000}"/>
    <cellStyle name="40% - Accent3 2 2 2 6 2 2 4" xfId="34608" xr:uid="{00000000-0005-0000-0000-0000FE8F0000}"/>
    <cellStyle name="40% - Accent3 2 2 2 6 2 2 5" xfId="45768" xr:uid="{00000000-0005-0000-0000-0000FF8F0000}"/>
    <cellStyle name="40% - Accent3 2 2 2 6 2 3" xfId="10793" xr:uid="{00000000-0005-0000-0000-000000900000}"/>
    <cellStyle name="40% - Accent3 2 2 2 6 2 3 2" xfId="23952" xr:uid="{00000000-0005-0000-0000-000001900000}"/>
    <cellStyle name="40% - Accent3 2 2 2 6 2 3 2 2" xfId="61290" xr:uid="{00000000-0005-0000-0000-000002900000}"/>
    <cellStyle name="40% - Accent3 2 2 2 6 2 3 3" xfId="37320" xr:uid="{00000000-0005-0000-0000-000003900000}"/>
    <cellStyle name="40% - Accent3 2 2 2 6 2 3 4" xfId="48131" xr:uid="{00000000-0005-0000-0000-000004900000}"/>
    <cellStyle name="40% - Accent3 2 2 2 6 2 4" xfId="6070" xr:uid="{00000000-0005-0000-0000-000005900000}"/>
    <cellStyle name="40% - Accent3 2 2 2 6 2 4 2" xfId="19229" xr:uid="{00000000-0005-0000-0000-000006900000}"/>
    <cellStyle name="40% - Accent3 2 2 2 6 2 4 2 2" xfId="56567" xr:uid="{00000000-0005-0000-0000-000007900000}"/>
    <cellStyle name="40% - Accent3 2 2 2 6 2 4 3" xfId="31896" xr:uid="{00000000-0005-0000-0000-000008900000}"/>
    <cellStyle name="40% - Accent3 2 2 2 6 2 4 4" xfId="43408" xr:uid="{00000000-0005-0000-0000-000009900000}"/>
    <cellStyle name="40% - Accent3 2 2 2 6 2 5" xfId="15517" xr:uid="{00000000-0005-0000-0000-00000A900000}"/>
    <cellStyle name="40% - Accent3 2 2 2 6 2 5 2" xfId="52855" xr:uid="{00000000-0005-0000-0000-00000B900000}"/>
    <cellStyle name="40% - Accent3 2 2 2 6 2 6" xfId="29014" xr:uid="{00000000-0005-0000-0000-00000C900000}"/>
    <cellStyle name="40% - Accent3 2 2 2 6 2 7" xfId="39694" xr:uid="{00000000-0005-0000-0000-00000D900000}"/>
    <cellStyle name="40% - Accent3 2 2 2 6 3" xfId="3705" xr:uid="{00000000-0005-0000-0000-00000E900000}"/>
    <cellStyle name="40% - Accent3 2 2 2 6 3 2" xfId="11973" xr:uid="{00000000-0005-0000-0000-00000F900000}"/>
    <cellStyle name="40% - Accent3 2 2 2 6 3 2 2" xfId="25132" xr:uid="{00000000-0005-0000-0000-000010900000}"/>
    <cellStyle name="40% - Accent3 2 2 2 6 3 2 2 2" xfId="62470" xr:uid="{00000000-0005-0000-0000-000011900000}"/>
    <cellStyle name="40% - Accent3 2 2 2 6 3 2 3" xfId="49311" xr:uid="{00000000-0005-0000-0000-000012900000}"/>
    <cellStyle name="40% - Accent3 2 2 2 6 3 3" xfId="7250" xr:uid="{00000000-0005-0000-0000-000013900000}"/>
    <cellStyle name="40% - Accent3 2 2 2 6 3 3 2" xfId="20409" xr:uid="{00000000-0005-0000-0000-000014900000}"/>
    <cellStyle name="40% - Accent3 2 2 2 6 3 3 2 2" xfId="57747" xr:uid="{00000000-0005-0000-0000-000015900000}"/>
    <cellStyle name="40% - Accent3 2 2 2 6 3 3 3" xfId="44588" xr:uid="{00000000-0005-0000-0000-000016900000}"/>
    <cellStyle name="40% - Accent3 2 2 2 6 3 4" xfId="16866" xr:uid="{00000000-0005-0000-0000-000017900000}"/>
    <cellStyle name="40% - Accent3 2 2 2 6 3 4 2" xfId="54204" xr:uid="{00000000-0005-0000-0000-000018900000}"/>
    <cellStyle name="40% - Accent3 2 2 2 6 3 5" xfId="33259" xr:uid="{00000000-0005-0000-0000-000019900000}"/>
    <cellStyle name="40% - Accent3 2 2 2 6 3 6" xfId="41043" xr:uid="{00000000-0005-0000-0000-00001A900000}"/>
    <cellStyle name="40% - Accent3 2 2 2 6 4" xfId="9613" xr:uid="{00000000-0005-0000-0000-00001B900000}"/>
    <cellStyle name="40% - Accent3 2 2 2 6 4 2" xfId="22772" xr:uid="{00000000-0005-0000-0000-00001C900000}"/>
    <cellStyle name="40% - Accent3 2 2 2 6 4 2 2" xfId="60110" xr:uid="{00000000-0005-0000-0000-00001D900000}"/>
    <cellStyle name="40% - Accent3 2 2 2 6 4 3" xfId="35971" xr:uid="{00000000-0005-0000-0000-00001E900000}"/>
    <cellStyle name="40% - Accent3 2 2 2 6 4 4" xfId="46951" xr:uid="{00000000-0005-0000-0000-00001F900000}"/>
    <cellStyle name="40% - Accent3 2 2 2 6 5" xfId="4890" xr:uid="{00000000-0005-0000-0000-000020900000}"/>
    <cellStyle name="40% - Accent3 2 2 2 6 5 2" xfId="18049" xr:uid="{00000000-0005-0000-0000-000021900000}"/>
    <cellStyle name="40% - Accent3 2 2 2 6 5 2 2" xfId="55387" xr:uid="{00000000-0005-0000-0000-000022900000}"/>
    <cellStyle name="40% - Accent3 2 2 2 6 5 3" xfId="30547" xr:uid="{00000000-0005-0000-0000-000023900000}"/>
    <cellStyle name="40% - Accent3 2 2 2 6 5 4" xfId="42228" xr:uid="{00000000-0005-0000-0000-000024900000}"/>
    <cellStyle name="40% - Accent3 2 2 2 6 6" xfId="14337" xr:uid="{00000000-0005-0000-0000-000025900000}"/>
    <cellStyle name="40% - Accent3 2 2 2 6 6 2" xfId="51675" xr:uid="{00000000-0005-0000-0000-000026900000}"/>
    <cellStyle name="40% - Accent3 2 2 2 6 7" xfId="27665" xr:uid="{00000000-0005-0000-0000-000027900000}"/>
    <cellStyle name="40% - Accent3 2 2 2 6 8" xfId="38514" xr:uid="{00000000-0005-0000-0000-000028900000}"/>
    <cellStyle name="40% - Accent3 2 2 2 7" xfId="1400" xr:uid="{00000000-0005-0000-0000-000029900000}"/>
    <cellStyle name="40% - Accent3 2 2 2 7 2" xfId="2749" xr:uid="{00000000-0005-0000-0000-00002A900000}"/>
    <cellStyle name="40% - Accent3 2 2 2 7 2 2" xfId="12197" xr:uid="{00000000-0005-0000-0000-00002B900000}"/>
    <cellStyle name="40% - Accent3 2 2 2 7 2 2 2" xfId="25356" xr:uid="{00000000-0005-0000-0000-00002C900000}"/>
    <cellStyle name="40% - Accent3 2 2 2 7 2 2 2 2" xfId="62694" xr:uid="{00000000-0005-0000-0000-00002D900000}"/>
    <cellStyle name="40% - Accent3 2 2 2 7 2 2 3" xfId="33652" xr:uid="{00000000-0005-0000-0000-00002E900000}"/>
    <cellStyle name="40% - Accent3 2 2 2 7 2 2 4" xfId="49535" xr:uid="{00000000-0005-0000-0000-00002F900000}"/>
    <cellStyle name="40% - Accent3 2 2 2 7 2 3" xfId="7474" xr:uid="{00000000-0005-0000-0000-000030900000}"/>
    <cellStyle name="40% - Accent3 2 2 2 7 2 3 2" xfId="20633" xr:uid="{00000000-0005-0000-0000-000031900000}"/>
    <cellStyle name="40% - Accent3 2 2 2 7 2 3 2 2" xfId="57971" xr:uid="{00000000-0005-0000-0000-000032900000}"/>
    <cellStyle name="40% - Accent3 2 2 2 7 2 3 3" xfId="36364" xr:uid="{00000000-0005-0000-0000-000033900000}"/>
    <cellStyle name="40% - Accent3 2 2 2 7 2 3 4" xfId="44812" xr:uid="{00000000-0005-0000-0000-000034900000}"/>
    <cellStyle name="40% - Accent3 2 2 2 7 2 4" xfId="15910" xr:uid="{00000000-0005-0000-0000-000035900000}"/>
    <cellStyle name="40% - Accent3 2 2 2 7 2 4 2" xfId="30940" xr:uid="{00000000-0005-0000-0000-000036900000}"/>
    <cellStyle name="40% - Accent3 2 2 2 7 2 4 3" xfId="53248" xr:uid="{00000000-0005-0000-0000-000037900000}"/>
    <cellStyle name="40% - Accent3 2 2 2 7 2 5" xfId="28058" xr:uid="{00000000-0005-0000-0000-000038900000}"/>
    <cellStyle name="40% - Accent3 2 2 2 7 2 6" xfId="40087" xr:uid="{00000000-0005-0000-0000-000039900000}"/>
    <cellStyle name="40% - Accent3 2 2 2 7 3" xfId="9837" xr:uid="{00000000-0005-0000-0000-00003A900000}"/>
    <cellStyle name="40% - Accent3 2 2 2 7 3 2" xfId="22996" xr:uid="{00000000-0005-0000-0000-00003B900000}"/>
    <cellStyle name="40% - Accent3 2 2 2 7 3 2 2" xfId="60334" xr:uid="{00000000-0005-0000-0000-00003C900000}"/>
    <cellStyle name="40% - Accent3 2 2 2 7 3 3" xfId="32303" xr:uid="{00000000-0005-0000-0000-00003D900000}"/>
    <cellStyle name="40% - Accent3 2 2 2 7 3 4" xfId="47175" xr:uid="{00000000-0005-0000-0000-00003E900000}"/>
    <cellStyle name="40% - Accent3 2 2 2 7 4" xfId="5114" xr:uid="{00000000-0005-0000-0000-00003F900000}"/>
    <cellStyle name="40% - Accent3 2 2 2 7 4 2" xfId="18273" xr:uid="{00000000-0005-0000-0000-000040900000}"/>
    <cellStyle name="40% - Accent3 2 2 2 7 4 2 2" xfId="55611" xr:uid="{00000000-0005-0000-0000-000041900000}"/>
    <cellStyle name="40% - Accent3 2 2 2 7 4 3" xfId="35015" xr:uid="{00000000-0005-0000-0000-000042900000}"/>
    <cellStyle name="40% - Accent3 2 2 2 7 4 4" xfId="42452" xr:uid="{00000000-0005-0000-0000-000043900000}"/>
    <cellStyle name="40% - Accent3 2 2 2 7 5" xfId="14561" xr:uid="{00000000-0005-0000-0000-000044900000}"/>
    <cellStyle name="40% - Accent3 2 2 2 7 5 2" xfId="29591" xr:uid="{00000000-0005-0000-0000-000045900000}"/>
    <cellStyle name="40% - Accent3 2 2 2 7 5 3" xfId="51899" xr:uid="{00000000-0005-0000-0000-000046900000}"/>
    <cellStyle name="40% - Accent3 2 2 2 7 6" xfId="26709" xr:uid="{00000000-0005-0000-0000-000047900000}"/>
    <cellStyle name="40% - Accent3 2 2 2 7 7" xfId="38738" xr:uid="{00000000-0005-0000-0000-000048900000}"/>
    <cellStyle name="40% - Accent3 2 2 2 8" xfId="2525" xr:uid="{00000000-0005-0000-0000-000049900000}"/>
    <cellStyle name="40% - Accent3 2 2 2 8 2" xfId="11017" xr:uid="{00000000-0005-0000-0000-00004A900000}"/>
    <cellStyle name="40% - Accent3 2 2 2 8 2 2" xfId="24176" xr:uid="{00000000-0005-0000-0000-00004B900000}"/>
    <cellStyle name="40% - Accent3 2 2 2 8 2 2 2" xfId="61514" xr:uid="{00000000-0005-0000-0000-00004C900000}"/>
    <cellStyle name="40% - Accent3 2 2 2 8 2 3" xfId="33428" xr:uid="{00000000-0005-0000-0000-00004D900000}"/>
    <cellStyle name="40% - Accent3 2 2 2 8 2 4" xfId="48355" xr:uid="{00000000-0005-0000-0000-00004E900000}"/>
    <cellStyle name="40% - Accent3 2 2 2 8 3" xfId="6294" xr:uid="{00000000-0005-0000-0000-00004F900000}"/>
    <cellStyle name="40% - Accent3 2 2 2 8 3 2" xfId="19453" xr:uid="{00000000-0005-0000-0000-000050900000}"/>
    <cellStyle name="40% - Accent3 2 2 2 8 3 2 2" xfId="56791" xr:uid="{00000000-0005-0000-0000-000051900000}"/>
    <cellStyle name="40% - Accent3 2 2 2 8 3 3" xfId="36140" xr:uid="{00000000-0005-0000-0000-000052900000}"/>
    <cellStyle name="40% - Accent3 2 2 2 8 3 4" xfId="43632" xr:uid="{00000000-0005-0000-0000-000053900000}"/>
    <cellStyle name="40% - Accent3 2 2 2 8 4" xfId="15686" xr:uid="{00000000-0005-0000-0000-000054900000}"/>
    <cellStyle name="40% - Accent3 2 2 2 8 4 2" xfId="30716" xr:uid="{00000000-0005-0000-0000-000055900000}"/>
    <cellStyle name="40% - Accent3 2 2 2 8 4 3" xfId="53024" xr:uid="{00000000-0005-0000-0000-000056900000}"/>
    <cellStyle name="40% - Accent3 2 2 2 8 5" xfId="27834" xr:uid="{00000000-0005-0000-0000-000057900000}"/>
    <cellStyle name="40% - Accent3 2 2 2 8 6" xfId="39863" xr:uid="{00000000-0005-0000-0000-000058900000}"/>
    <cellStyle name="40% - Accent3 2 2 2 9" xfId="8657" xr:uid="{00000000-0005-0000-0000-000059900000}"/>
    <cellStyle name="40% - Accent3 2 2 2 9 2" xfId="21816" xr:uid="{00000000-0005-0000-0000-00005A900000}"/>
    <cellStyle name="40% - Accent3 2 2 2 9 2 2" xfId="59154" xr:uid="{00000000-0005-0000-0000-00005B900000}"/>
    <cellStyle name="40% - Accent3 2 2 2 9 3" xfId="29367" xr:uid="{00000000-0005-0000-0000-00005C900000}"/>
    <cellStyle name="40% - Accent3 2 2 2 9 4" xfId="45995" xr:uid="{00000000-0005-0000-0000-00005D900000}"/>
    <cellStyle name="40% - Accent3 2 2 3" xfId="527" xr:uid="{00000000-0005-0000-0000-00005E900000}"/>
    <cellStyle name="40% - Accent3 2 2 3 2" xfId="1709" xr:uid="{00000000-0005-0000-0000-00005F900000}"/>
    <cellStyle name="40% - Accent3 2 2 3 2 2" xfId="7783" xr:uid="{00000000-0005-0000-0000-000060900000}"/>
    <cellStyle name="40% - Accent3 2 2 3 2 2 2" xfId="12506" xr:uid="{00000000-0005-0000-0000-000061900000}"/>
    <cellStyle name="40% - Accent3 2 2 3 2 2 2 2" xfId="25665" xr:uid="{00000000-0005-0000-0000-000062900000}"/>
    <cellStyle name="40% - Accent3 2 2 3 2 2 2 2 2" xfId="63003" xr:uid="{00000000-0005-0000-0000-000063900000}"/>
    <cellStyle name="40% - Accent3 2 2 3 2 2 2 3" xfId="49844" xr:uid="{00000000-0005-0000-0000-000064900000}"/>
    <cellStyle name="40% - Accent3 2 2 3 2 2 3" xfId="20942" xr:uid="{00000000-0005-0000-0000-000065900000}"/>
    <cellStyle name="40% - Accent3 2 2 3 2 2 3 2" xfId="58280" xr:uid="{00000000-0005-0000-0000-000066900000}"/>
    <cellStyle name="40% - Accent3 2 2 3 2 2 4" xfId="33961" xr:uid="{00000000-0005-0000-0000-000067900000}"/>
    <cellStyle name="40% - Accent3 2 2 3 2 2 5" xfId="45121" xr:uid="{00000000-0005-0000-0000-000068900000}"/>
    <cellStyle name="40% - Accent3 2 2 3 2 3" xfId="10146" xr:uid="{00000000-0005-0000-0000-000069900000}"/>
    <cellStyle name="40% - Accent3 2 2 3 2 3 2" xfId="23305" xr:uid="{00000000-0005-0000-0000-00006A900000}"/>
    <cellStyle name="40% - Accent3 2 2 3 2 3 2 2" xfId="60643" xr:uid="{00000000-0005-0000-0000-00006B900000}"/>
    <cellStyle name="40% - Accent3 2 2 3 2 3 3" xfId="36673" xr:uid="{00000000-0005-0000-0000-00006C900000}"/>
    <cellStyle name="40% - Accent3 2 2 3 2 3 4" xfId="47484" xr:uid="{00000000-0005-0000-0000-00006D900000}"/>
    <cellStyle name="40% - Accent3 2 2 3 2 4" xfId="5423" xr:uid="{00000000-0005-0000-0000-00006E900000}"/>
    <cellStyle name="40% - Accent3 2 2 3 2 4 2" xfId="18582" xr:uid="{00000000-0005-0000-0000-00006F900000}"/>
    <cellStyle name="40% - Accent3 2 2 3 2 4 2 2" xfId="55920" xr:uid="{00000000-0005-0000-0000-000070900000}"/>
    <cellStyle name="40% - Accent3 2 2 3 2 4 3" xfId="31249" xr:uid="{00000000-0005-0000-0000-000071900000}"/>
    <cellStyle name="40% - Accent3 2 2 3 2 4 4" xfId="42761" xr:uid="{00000000-0005-0000-0000-000072900000}"/>
    <cellStyle name="40% - Accent3 2 2 3 2 5" xfId="14870" xr:uid="{00000000-0005-0000-0000-000073900000}"/>
    <cellStyle name="40% - Accent3 2 2 3 2 5 2" xfId="52208" xr:uid="{00000000-0005-0000-0000-000074900000}"/>
    <cellStyle name="40% - Accent3 2 2 3 2 6" xfId="28367" xr:uid="{00000000-0005-0000-0000-000075900000}"/>
    <cellStyle name="40% - Accent3 2 2 3 2 7" xfId="39047" xr:uid="{00000000-0005-0000-0000-000076900000}"/>
    <cellStyle name="40% - Accent3 2 2 3 3" xfId="3058" xr:uid="{00000000-0005-0000-0000-000077900000}"/>
    <cellStyle name="40% - Accent3 2 2 3 3 2" xfId="11326" xr:uid="{00000000-0005-0000-0000-000078900000}"/>
    <cellStyle name="40% - Accent3 2 2 3 3 2 2" xfId="24485" xr:uid="{00000000-0005-0000-0000-000079900000}"/>
    <cellStyle name="40% - Accent3 2 2 3 3 2 2 2" xfId="61823" xr:uid="{00000000-0005-0000-0000-00007A900000}"/>
    <cellStyle name="40% - Accent3 2 2 3 3 2 3" xfId="48664" xr:uid="{00000000-0005-0000-0000-00007B900000}"/>
    <cellStyle name="40% - Accent3 2 2 3 3 3" xfId="6603" xr:uid="{00000000-0005-0000-0000-00007C900000}"/>
    <cellStyle name="40% - Accent3 2 2 3 3 3 2" xfId="19762" xr:uid="{00000000-0005-0000-0000-00007D900000}"/>
    <cellStyle name="40% - Accent3 2 2 3 3 3 2 2" xfId="57100" xr:uid="{00000000-0005-0000-0000-00007E900000}"/>
    <cellStyle name="40% - Accent3 2 2 3 3 3 3" xfId="43941" xr:uid="{00000000-0005-0000-0000-00007F900000}"/>
    <cellStyle name="40% - Accent3 2 2 3 3 4" xfId="16219" xr:uid="{00000000-0005-0000-0000-000080900000}"/>
    <cellStyle name="40% - Accent3 2 2 3 3 4 2" xfId="53557" xr:uid="{00000000-0005-0000-0000-000081900000}"/>
    <cellStyle name="40% - Accent3 2 2 3 3 5" xfId="32612" xr:uid="{00000000-0005-0000-0000-000082900000}"/>
    <cellStyle name="40% - Accent3 2 2 3 3 6" xfId="40396" xr:uid="{00000000-0005-0000-0000-000083900000}"/>
    <cellStyle name="40% - Accent3 2 2 3 4" xfId="8966" xr:uid="{00000000-0005-0000-0000-000084900000}"/>
    <cellStyle name="40% - Accent3 2 2 3 4 2" xfId="22125" xr:uid="{00000000-0005-0000-0000-000085900000}"/>
    <cellStyle name="40% - Accent3 2 2 3 4 2 2" xfId="59463" xr:uid="{00000000-0005-0000-0000-000086900000}"/>
    <cellStyle name="40% - Accent3 2 2 3 4 3" xfId="35324" xr:uid="{00000000-0005-0000-0000-000087900000}"/>
    <cellStyle name="40% - Accent3 2 2 3 4 4" xfId="46304" xr:uid="{00000000-0005-0000-0000-000088900000}"/>
    <cellStyle name="40% - Accent3 2 2 3 5" xfId="4243" xr:uid="{00000000-0005-0000-0000-000089900000}"/>
    <cellStyle name="40% - Accent3 2 2 3 5 2" xfId="17402" xr:uid="{00000000-0005-0000-0000-00008A900000}"/>
    <cellStyle name="40% - Accent3 2 2 3 5 2 2" xfId="54740" xr:uid="{00000000-0005-0000-0000-00008B900000}"/>
    <cellStyle name="40% - Accent3 2 2 3 5 3" xfId="29900" xr:uid="{00000000-0005-0000-0000-00008C900000}"/>
    <cellStyle name="40% - Accent3 2 2 3 5 4" xfId="41581" xr:uid="{00000000-0005-0000-0000-00008D900000}"/>
    <cellStyle name="40% - Accent3 2 2 3 6" xfId="13690" xr:uid="{00000000-0005-0000-0000-00008E900000}"/>
    <cellStyle name="40% - Accent3 2 2 3 6 2" xfId="51028" xr:uid="{00000000-0005-0000-0000-00008F900000}"/>
    <cellStyle name="40% - Accent3 2 2 3 7" xfId="27018" xr:uid="{00000000-0005-0000-0000-000090900000}"/>
    <cellStyle name="40% - Accent3 2 2 3 8" xfId="37867" xr:uid="{00000000-0005-0000-0000-000091900000}"/>
    <cellStyle name="40% - Accent3 2 2 4" xfId="330" xr:uid="{00000000-0005-0000-0000-000092900000}"/>
    <cellStyle name="40% - Accent3 2 2 4 2" xfId="1512" xr:uid="{00000000-0005-0000-0000-000093900000}"/>
    <cellStyle name="40% - Accent3 2 2 4 2 2" xfId="7586" xr:uid="{00000000-0005-0000-0000-000094900000}"/>
    <cellStyle name="40% - Accent3 2 2 4 2 2 2" xfId="12309" xr:uid="{00000000-0005-0000-0000-000095900000}"/>
    <cellStyle name="40% - Accent3 2 2 4 2 2 2 2" xfId="25468" xr:uid="{00000000-0005-0000-0000-000096900000}"/>
    <cellStyle name="40% - Accent3 2 2 4 2 2 2 2 2" xfId="62806" xr:uid="{00000000-0005-0000-0000-000097900000}"/>
    <cellStyle name="40% - Accent3 2 2 4 2 2 2 3" xfId="49647" xr:uid="{00000000-0005-0000-0000-000098900000}"/>
    <cellStyle name="40% - Accent3 2 2 4 2 2 3" xfId="20745" xr:uid="{00000000-0005-0000-0000-000099900000}"/>
    <cellStyle name="40% - Accent3 2 2 4 2 2 3 2" xfId="58083" xr:uid="{00000000-0005-0000-0000-00009A900000}"/>
    <cellStyle name="40% - Accent3 2 2 4 2 2 4" xfId="33764" xr:uid="{00000000-0005-0000-0000-00009B900000}"/>
    <cellStyle name="40% - Accent3 2 2 4 2 2 5" xfId="44924" xr:uid="{00000000-0005-0000-0000-00009C900000}"/>
    <cellStyle name="40% - Accent3 2 2 4 2 3" xfId="9949" xr:uid="{00000000-0005-0000-0000-00009D900000}"/>
    <cellStyle name="40% - Accent3 2 2 4 2 3 2" xfId="23108" xr:uid="{00000000-0005-0000-0000-00009E900000}"/>
    <cellStyle name="40% - Accent3 2 2 4 2 3 2 2" xfId="60446" xr:uid="{00000000-0005-0000-0000-00009F900000}"/>
    <cellStyle name="40% - Accent3 2 2 4 2 3 3" xfId="36476" xr:uid="{00000000-0005-0000-0000-0000A0900000}"/>
    <cellStyle name="40% - Accent3 2 2 4 2 3 4" xfId="47287" xr:uid="{00000000-0005-0000-0000-0000A1900000}"/>
    <cellStyle name="40% - Accent3 2 2 4 2 4" xfId="5226" xr:uid="{00000000-0005-0000-0000-0000A2900000}"/>
    <cellStyle name="40% - Accent3 2 2 4 2 4 2" xfId="18385" xr:uid="{00000000-0005-0000-0000-0000A3900000}"/>
    <cellStyle name="40% - Accent3 2 2 4 2 4 2 2" xfId="55723" xr:uid="{00000000-0005-0000-0000-0000A4900000}"/>
    <cellStyle name="40% - Accent3 2 2 4 2 4 3" xfId="31052" xr:uid="{00000000-0005-0000-0000-0000A5900000}"/>
    <cellStyle name="40% - Accent3 2 2 4 2 4 4" xfId="42564" xr:uid="{00000000-0005-0000-0000-0000A6900000}"/>
    <cellStyle name="40% - Accent3 2 2 4 2 5" xfId="14673" xr:uid="{00000000-0005-0000-0000-0000A7900000}"/>
    <cellStyle name="40% - Accent3 2 2 4 2 5 2" xfId="52011" xr:uid="{00000000-0005-0000-0000-0000A8900000}"/>
    <cellStyle name="40% - Accent3 2 2 4 2 6" xfId="28170" xr:uid="{00000000-0005-0000-0000-0000A9900000}"/>
    <cellStyle name="40% - Accent3 2 2 4 2 7" xfId="38850" xr:uid="{00000000-0005-0000-0000-0000AA900000}"/>
    <cellStyle name="40% - Accent3 2 2 4 3" xfId="2861" xr:uid="{00000000-0005-0000-0000-0000AB900000}"/>
    <cellStyle name="40% - Accent3 2 2 4 3 2" xfId="11129" xr:uid="{00000000-0005-0000-0000-0000AC900000}"/>
    <cellStyle name="40% - Accent3 2 2 4 3 2 2" xfId="24288" xr:uid="{00000000-0005-0000-0000-0000AD900000}"/>
    <cellStyle name="40% - Accent3 2 2 4 3 2 2 2" xfId="61626" xr:uid="{00000000-0005-0000-0000-0000AE900000}"/>
    <cellStyle name="40% - Accent3 2 2 4 3 2 3" xfId="48467" xr:uid="{00000000-0005-0000-0000-0000AF900000}"/>
    <cellStyle name="40% - Accent3 2 2 4 3 3" xfId="6406" xr:uid="{00000000-0005-0000-0000-0000B0900000}"/>
    <cellStyle name="40% - Accent3 2 2 4 3 3 2" xfId="19565" xr:uid="{00000000-0005-0000-0000-0000B1900000}"/>
    <cellStyle name="40% - Accent3 2 2 4 3 3 2 2" xfId="56903" xr:uid="{00000000-0005-0000-0000-0000B2900000}"/>
    <cellStyle name="40% - Accent3 2 2 4 3 3 3" xfId="43744" xr:uid="{00000000-0005-0000-0000-0000B3900000}"/>
    <cellStyle name="40% - Accent3 2 2 4 3 4" xfId="16022" xr:uid="{00000000-0005-0000-0000-0000B4900000}"/>
    <cellStyle name="40% - Accent3 2 2 4 3 4 2" xfId="53360" xr:uid="{00000000-0005-0000-0000-0000B5900000}"/>
    <cellStyle name="40% - Accent3 2 2 4 3 5" xfId="32415" xr:uid="{00000000-0005-0000-0000-0000B6900000}"/>
    <cellStyle name="40% - Accent3 2 2 4 3 6" xfId="40199" xr:uid="{00000000-0005-0000-0000-0000B7900000}"/>
    <cellStyle name="40% - Accent3 2 2 4 4" xfId="8769" xr:uid="{00000000-0005-0000-0000-0000B8900000}"/>
    <cellStyle name="40% - Accent3 2 2 4 4 2" xfId="21928" xr:uid="{00000000-0005-0000-0000-0000B9900000}"/>
    <cellStyle name="40% - Accent3 2 2 4 4 2 2" xfId="59266" xr:uid="{00000000-0005-0000-0000-0000BA900000}"/>
    <cellStyle name="40% - Accent3 2 2 4 4 3" xfId="35127" xr:uid="{00000000-0005-0000-0000-0000BB900000}"/>
    <cellStyle name="40% - Accent3 2 2 4 4 4" xfId="46107" xr:uid="{00000000-0005-0000-0000-0000BC900000}"/>
    <cellStyle name="40% - Accent3 2 2 4 5" xfId="4046" xr:uid="{00000000-0005-0000-0000-0000BD900000}"/>
    <cellStyle name="40% - Accent3 2 2 4 5 2" xfId="17205" xr:uid="{00000000-0005-0000-0000-0000BE900000}"/>
    <cellStyle name="40% - Accent3 2 2 4 5 2 2" xfId="54543" xr:uid="{00000000-0005-0000-0000-0000BF900000}"/>
    <cellStyle name="40% - Accent3 2 2 4 5 3" xfId="29703" xr:uid="{00000000-0005-0000-0000-0000C0900000}"/>
    <cellStyle name="40% - Accent3 2 2 4 5 4" xfId="41384" xr:uid="{00000000-0005-0000-0000-0000C1900000}"/>
    <cellStyle name="40% - Accent3 2 2 4 6" xfId="13493" xr:uid="{00000000-0005-0000-0000-0000C2900000}"/>
    <cellStyle name="40% - Accent3 2 2 4 6 2" xfId="50831" xr:uid="{00000000-0005-0000-0000-0000C3900000}"/>
    <cellStyle name="40% - Accent3 2 2 4 7" xfId="26821" xr:uid="{00000000-0005-0000-0000-0000C4900000}"/>
    <cellStyle name="40% - Accent3 2 2 4 8" xfId="37670" xr:uid="{00000000-0005-0000-0000-0000C5900000}"/>
    <cellStyle name="40% - Accent3 2 2 5" xfId="751" xr:uid="{00000000-0005-0000-0000-0000C6900000}"/>
    <cellStyle name="40% - Accent3 2 2 5 2" xfId="1933" xr:uid="{00000000-0005-0000-0000-0000C7900000}"/>
    <cellStyle name="40% - Accent3 2 2 5 2 2" xfId="8007" xr:uid="{00000000-0005-0000-0000-0000C8900000}"/>
    <cellStyle name="40% - Accent3 2 2 5 2 2 2" xfId="12730" xr:uid="{00000000-0005-0000-0000-0000C9900000}"/>
    <cellStyle name="40% - Accent3 2 2 5 2 2 2 2" xfId="25889" xr:uid="{00000000-0005-0000-0000-0000CA900000}"/>
    <cellStyle name="40% - Accent3 2 2 5 2 2 2 2 2" xfId="63227" xr:uid="{00000000-0005-0000-0000-0000CB900000}"/>
    <cellStyle name="40% - Accent3 2 2 5 2 2 2 3" xfId="50068" xr:uid="{00000000-0005-0000-0000-0000CC900000}"/>
    <cellStyle name="40% - Accent3 2 2 5 2 2 3" xfId="21166" xr:uid="{00000000-0005-0000-0000-0000CD900000}"/>
    <cellStyle name="40% - Accent3 2 2 5 2 2 3 2" xfId="58504" xr:uid="{00000000-0005-0000-0000-0000CE900000}"/>
    <cellStyle name="40% - Accent3 2 2 5 2 2 4" xfId="34185" xr:uid="{00000000-0005-0000-0000-0000CF900000}"/>
    <cellStyle name="40% - Accent3 2 2 5 2 2 5" xfId="45345" xr:uid="{00000000-0005-0000-0000-0000D0900000}"/>
    <cellStyle name="40% - Accent3 2 2 5 2 3" xfId="10370" xr:uid="{00000000-0005-0000-0000-0000D1900000}"/>
    <cellStyle name="40% - Accent3 2 2 5 2 3 2" xfId="23529" xr:uid="{00000000-0005-0000-0000-0000D2900000}"/>
    <cellStyle name="40% - Accent3 2 2 5 2 3 2 2" xfId="60867" xr:uid="{00000000-0005-0000-0000-0000D3900000}"/>
    <cellStyle name="40% - Accent3 2 2 5 2 3 3" xfId="36897" xr:uid="{00000000-0005-0000-0000-0000D4900000}"/>
    <cellStyle name="40% - Accent3 2 2 5 2 3 4" xfId="47708" xr:uid="{00000000-0005-0000-0000-0000D5900000}"/>
    <cellStyle name="40% - Accent3 2 2 5 2 4" xfId="5647" xr:uid="{00000000-0005-0000-0000-0000D6900000}"/>
    <cellStyle name="40% - Accent3 2 2 5 2 4 2" xfId="18806" xr:uid="{00000000-0005-0000-0000-0000D7900000}"/>
    <cellStyle name="40% - Accent3 2 2 5 2 4 2 2" xfId="56144" xr:uid="{00000000-0005-0000-0000-0000D8900000}"/>
    <cellStyle name="40% - Accent3 2 2 5 2 4 3" xfId="31473" xr:uid="{00000000-0005-0000-0000-0000D9900000}"/>
    <cellStyle name="40% - Accent3 2 2 5 2 4 4" xfId="42985" xr:uid="{00000000-0005-0000-0000-0000DA900000}"/>
    <cellStyle name="40% - Accent3 2 2 5 2 5" xfId="15094" xr:uid="{00000000-0005-0000-0000-0000DB900000}"/>
    <cellStyle name="40% - Accent3 2 2 5 2 5 2" xfId="52432" xr:uid="{00000000-0005-0000-0000-0000DC900000}"/>
    <cellStyle name="40% - Accent3 2 2 5 2 6" xfId="28591" xr:uid="{00000000-0005-0000-0000-0000DD900000}"/>
    <cellStyle name="40% - Accent3 2 2 5 2 7" xfId="39271" xr:uid="{00000000-0005-0000-0000-0000DE900000}"/>
    <cellStyle name="40% - Accent3 2 2 5 3" xfId="3282" xr:uid="{00000000-0005-0000-0000-0000DF900000}"/>
    <cellStyle name="40% - Accent3 2 2 5 3 2" xfId="11550" xr:uid="{00000000-0005-0000-0000-0000E0900000}"/>
    <cellStyle name="40% - Accent3 2 2 5 3 2 2" xfId="24709" xr:uid="{00000000-0005-0000-0000-0000E1900000}"/>
    <cellStyle name="40% - Accent3 2 2 5 3 2 2 2" xfId="62047" xr:uid="{00000000-0005-0000-0000-0000E2900000}"/>
    <cellStyle name="40% - Accent3 2 2 5 3 2 3" xfId="48888" xr:uid="{00000000-0005-0000-0000-0000E3900000}"/>
    <cellStyle name="40% - Accent3 2 2 5 3 3" xfId="6827" xr:uid="{00000000-0005-0000-0000-0000E4900000}"/>
    <cellStyle name="40% - Accent3 2 2 5 3 3 2" xfId="19986" xr:uid="{00000000-0005-0000-0000-0000E5900000}"/>
    <cellStyle name="40% - Accent3 2 2 5 3 3 2 2" xfId="57324" xr:uid="{00000000-0005-0000-0000-0000E6900000}"/>
    <cellStyle name="40% - Accent3 2 2 5 3 3 3" xfId="44165" xr:uid="{00000000-0005-0000-0000-0000E7900000}"/>
    <cellStyle name="40% - Accent3 2 2 5 3 4" xfId="16443" xr:uid="{00000000-0005-0000-0000-0000E8900000}"/>
    <cellStyle name="40% - Accent3 2 2 5 3 4 2" xfId="53781" xr:uid="{00000000-0005-0000-0000-0000E9900000}"/>
    <cellStyle name="40% - Accent3 2 2 5 3 5" xfId="32836" xr:uid="{00000000-0005-0000-0000-0000EA900000}"/>
    <cellStyle name="40% - Accent3 2 2 5 3 6" xfId="40620" xr:uid="{00000000-0005-0000-0000-0000EB900000}"/>
    <cellStyle name="40% - Accent3 2 2 5 4" xfId="9190" xr:uid="{00000000-0005-0000-0000-0000EC900000}"/>
    <cellStyle name="40% - Accent3 2 2 5 4 2" xfId="22349" xr:uid="{00000000-0005-0000-0000-0000ED900000}"/>
    <cellStyle name="40% - Accent3 2 2 5 4 2 2" xfId="59687" xr:uid="{00000000-0005-0000-0000-0000EE900000}"/>
    <cellStyle name="40% - Accent3 2 2 5 4 3" xfId="35548" xr:uid="{00000000-0005-0000-0000-0000EF900000}"/>
    <cellStyle name="40% - Accent3 2 2 5 4 4" xfId="46528" xr:uid="{00000000-0005-0000-0000-0000F0900000}"/>
    <cellStyle name="40% - Accent3 2 2 5 5" xfId="4467" xr:uid="{00000000-0005-0000-0000-0000F1900000}"/>
    <cellStyle name="40% - Accent3 2 2 5 5 2" xfId="17626" xr:uid="{00000000-0005-0000-0000-0000F2900000}"/>
    <cellStyle name="40% - Accent3 2 2 5 5 2 2" xfId="54964" xr:uid="{00000000-0005-0000-0000-0000F3900000}"/>
    <cellStyle name="40% - Accent3 2 2 5 5 3" xfId="30124" xr:uid="{00000000-0005-0000-0000-0000F4900000}"/>
    <cellStyle name="40% - Accent3 2 2 5 5 4" xfId="41805" xr:uid="{00000000-0005-0000-0000-0000F5900000}"/>
    <cellStyle name="40% - Accent3 2 2 5 6" xfId="13914" xr:uid="{00000000-0005-0000-0000-0000F6900000}"/>
    <cellStyle name="40% - Accent3 2 2 5 6 2" xfId="51252" xr:uid="{00000000-0005-0000-0000-0000F7900000}"/>
    <cellStyle name="40% - Accent3 2 2 5 7" xfId="27242" xr:uid="{00000000-0005-0000-0000-0000F8900000}"/>
    <cellStyle name="40% - Accent3 2 2 5 8" xfId="38091" xr:uid="{00000000-0005-0000-0000-0000F9900000}"/>
    <cellStyle name="40% - Accent3 2 2 6" xfId="920" xr:uid="{00000000-0005-0000-0000-0000FA900000}"/>
    <cellStyle name="40% - Accent3 2 2 6 2" xfId="2102" xr:uid="{00000000-0005-0000-0000-0000FB900000}"/>
    <cellStyle name="40% - Accent3 2 2 6 2 2" xfId="8176" xr:uid="{00000000-0005-0000-0000-0000FC900000}"/>
    <cellStyle name="40% - Accent3 2 2 6 2 2 2" xfId="12899" xr:uid="{00000000-0005-0000-0000-0000FD900000}"/>
    <cellStyle name="40% - Accent3 2 2 6 2 2 2 2" xfId="26058" xr:uid="{00000000-0005-0000-0000-0000FE900000}"/>
    <cellStyle name="40% - Accent3 2 2 6 2 2 2 2 2" xfId="63396" xr:uid="{00000000-0005-0000-0000-0000FF900000}"/>
    <cellStyle name="40% - Accent3 2 2 6 2 2 2 3" xfId="50237" xr:uid="{00000000-0005-0000-0000-000000910000}"/>
    <cellStyle name="40% - Accent3 2 2 6 2 2 3" xfId="21335" xr:uid="{00000000-0005-0000-0000-000001910000}"/>
    <cellStyle name="40% - Accent3 2 2 6 2 2 3 2" xfId="58673" xr:uid="{00000000-0005-0000-0000-000002910000}"/>
    <cellStyle name="40% - Accent3 2 2 6 2 2 4" xfId="34354" xr:uid="{00000000-0005-0000-0000-000003910000}"/>
    <cellStyle name="40% - Accent3 2 2 6 2 2 5" xfId="45514" xr:uid="{00000000-0005-0000-0000-000004910000}"/>
    <cellStyle name="40% - Accent3 2 2 6 2 3" xfId="10539" xr:uid="{00000000-0005-0000-0000-000005910000}"/>
    <cellStyle name="40% - Accent3 2 2 6 2 3 2" xfId="23698" xr:uid="{00000000-0005-0000-0000-000006910000}"/>
    <cellStyle name="40% - Accent3 2 2 6 2 3 2 2" xfId="61036" xr:uid="{00000000-0005-0000-0000-000007910000}"/>
    <cellStyle name="40% - Accent3 2 2 6 2 3 3" xfId="37066" xr:uid="{00000000-0005-0000-0000-000008910000}"/>
    <cellStyle name="40% - Accent3 2 2 6 2 3 4" xfId="47877" xr:uid="{00000000-0005-0000-0000-000009910000}"/>
    <cellStyle name="40% - Accent3 2 2 6 2 4" xfId="5816" xr:uid="{00000000-0005-0000-0000-00000A910000}"/>
    <cellStyle name="40% - Accent3 2 2 6 2 4 2" xfId="18975" xr:uid="{00000000-0005-0000-0000-00000B910000}"/>
    <cellStyle name="40% - Accent3 2 2 6 2 4 2 2" xfId="56313" xr:uid="{00000000-0005-0000-0000-00000C910000}"/>
    <cellStyle name="40% - Accent3 2 2 6 2 4 3" xfId="31642" xr:uid="{00000000-0005-0000-0000-00000D910000}"/>
    <cellStyle name="40% - Accent3 2 2 6 2 4 4" xfId="43154" xr:uid="{00000000-0005-0000-0000-00000E910000}"/>
    <cellStyle name="40% - Accent3 2 2 6 2 5" xfId="15263" xr:uid="{00000000-0005-0000-0000-00000F910000}"/>
    <cellStyle name="40% - Accent3 2 2 6 2 5 2" xfId="52601" xr:uid="{00000000-0005-0000-0000-000010910000}"/>
    <cellStyle name="40% - Accent3 2 2 6 2 6" xfId="28760" xr:uid="{00000000-0005-0000-0000-000011910000}"/>
    <cellStyle name="40% - Accent3 2 2 6 2 7" xfId="39440" xr:uid="{00000000-0005-0000-0000-000012910000}"/>
    <cellStyle name="40% - Accent3 2 2 6 3" xfId="3451" xr:uid="{00000000-0005-0000-0000-000013910000}"/>
    <cellStyle name="40% - Accent3 2 2 6 3 2" xfId="11719" xr:uid="{00000000-0005-0000-0000-000014910000}"/>
    <cellStyle name="40% - Accent3 2 2 6 3 2 2" xfId="24878" xr:uid="{00000000-0005-0000-0000-000015910000}"/>
    <cellStyle name="40% - Accent3 2 2 6 3 2 2 2" xfId="62216" xr:uid="{00000000-0005-0000-0000-000016910000}"/>
    <cellStyle name="40% - Accent3 2 2 6 3 2 3" xfId="49057" xr:uid="{00000000-0005-0000-0000-000017910000}"/>
    <cellStyle name="40% - Accent3 2 2 6 3 3" xfId="6996" xr:uid="{00000000-0005-0000-0000-000018910000}"/>
    <cellStyle name="40% - Accent3 2 2 6 3 3 2" xfId="20155" xr:uid="{00000000-0005-0000-0000-000019910000}"/>
    <cellStyle name="40% - Accent3 2 2 6 3 3 2 2" xfId="57493" xr:uid="{00000000-0005-0000-0000-00001A910000}"/>
    <cellStyle name="40% - Accent3 2 2 6 3 3 3" xfId="44334" xr:uid="{00000000-0005-0000-0000-00001B910000}"/>
    <cellStyle name="40% - Accent3 2 2 6 3 4" xfId="16612" xr:uid="{00000000-0005-0000-0000-00001C910000}"/>
    <cellStyle name="40% - Accent3 2 2 6 3 4 2" xfId="53950" xr:uid="{00000000-0005-0000-0000-00001D910000}"/>
    <cellStyle name="40% - Accent3 2 2 6 3 5" xfId="33005" xr:uid="{00000000-0005-0000-0000-00001E910000}"/>
    <cellStyle name="40% - Accent3 2 2 6 3 6" xfId="40789" xr:uid="{00000000-0005-0000-0000-00001F910000}"/>
    <cellStyle name="40% - Accent3 2 2 6 4" xfId="9359" xr:uid="{00000000-0005-0000-0000-000020910000}"/>
    <cellStyle name="40% - Accent3 2 2 6 4 2" xfId="22518" xr:uid="{00000000-0005-0000-0000-000021910000}"/>
    <cellStyle name="40% - Accent3 2 2 6 4 2 2" xfId="59856" xr:uid="{00000000-0005-0000-0000-000022910000}"/>
    <cellStyle name="40% - Accent3 2 2 6 4 3" xfId="35717" xr:uid="{00000000-0005-0000-0000-000023910000}"/>
    <cellStyle name="40% - Accent3 2 2 6 4 4" xfId="46697" xr:uid="{00000000-0005-0000-0000-000024910000}"/>
    <cellStyle name="40% - Accent3 2 2 6 5" xfId="4636" xr:uid="{00000000-0005-0000-0000-000025910000}"/>
    <cellStyle name="40% - Accent3 2 2 6 5 2" xfId="17795" xr:uid="{00000000-0005-0000-0000-000026910000}"/>
    <cellStyle name="40% - Accent3 2 2 6 5 2 2" xfId="55133" xr:uid="{00000000-0005-0000-0000-000027910000}"/>
    <cellStyle name="40% - Accent3 2 2 6 5 3" xfId="30293" xr:uid="{00000000-0005-0000-0000-000028910000}"/>
    <cellStyle name="40% - Accent3 2 2 6 5 4" xfId="41974" xr:uid="{00000000-0005-0000-0000-000029910000}"/>
    <cellStyle name="40% - Accent3 2 2 6 6" xfId="14083" xr:uid="{00000000-0005-0000-0000-00002A910000}"/>
    <cellStyle name="40% - Accent3 2 2 6 6 2" xfId="51421" xr:uid="{00000000-0005-0000-0000-00002B910000}"/>
    <cellStyle name="40% - Accent3 2 2 6 7" xfId="27411" xr:uid="{00000000-0005-0000-0000-00002C910000}"/>
    <cellStyle name="40% - Accent3 2 2 6 8" xfId="38260" xr:uid="{00000000-0005-0000-0000-00002D910000}"/>
    <cellStyle name="40% - Accent3 2 2 7" xfId="1091" xr:uid="{00000000-0005-0000-0000-00002E910000}"/>
    <cellStyle name="40% - Accent3 2 2 7 2" xfId="2271" xr:uid="{00000000-0005-0000-0000-00002F910000}"/>
    <cellStyle name="40% - Accent3 2 2 7 2 2" xfId="8345" xr:uid="{00000000-0005-0000-0000-000030910000}"/>
    <cellStyle name="40% - Accent3 2 2 7 2 2 2" xfId="13068" xr:uid="{00000000-0005-0000-0000-000031910000}"/>
    <cellStyle name="40% - Accent3 2 2 7 2 2 2 2" xfId="26227" xr:uid="{00000000-0005-0000-0000-000032910000}"/>
    <cellStyle name="40% - Accent3 2 2 7 2 2 2 2 2" xfId="63565" xr:uid="{00000000-0005-0000-0000-000033910000}"/>
    <cellStyle name="40% - Accent3 2 2 7 2 2 2 3" xfId="50406" xr:uid="{00000000-0005-0000-0000-000034910000}"/>
    <cellStyle name="40% - Accent3 2 2 7 2 2 3" xfId="21504" xr:uid="{00000000-0005-0000-0000-000035910000}"/>
    <cellStyle name="40% - Accent3 2 2 7 2 2 3 2" xfId="58842" xr:uid="{00000000-0005-0000-0000-000036910000}"/>
    <cellStyle name="40% - Accent3 2 2 7 2 2 4" xfId="34523" xr:uid="{00000000-0005-0000-0000-000037910000}"/>
    <cellStyle name="40% - Accent3 2 2 7 2 2 5" xfId="45683" xr:uid="{00000000-0005-0000-0000-000038910000}"/>
    <cellStyle name="40% - Accent3 2 2 7 2 3" xfId="10708" xr:uid="{00000000-0005-0000-0000-000039910000}"/>
    <cellStyle name="40% - Accent3 2 2 7 2 3 2" xfId="23867" xr:uid="{00000000-0005-0000-0000-00003A910000}"/>
    <cellStyle name="40% - Accent3 2 2 7 2 3 2 2" xfId="61205" xr:uid="{00000000-0005-0000-0000-00003B910000}"/>
    <cellStyle name="40% - Accent3 2 2 7 2 3 3" xfId="37235" xr:uid="{00000000-0005-0000-0000-00003C910000}"/>
    <cellStyle name="40% - Accent3 2 2 7 2 3 4" xfId="48046" xr:uid="{00000000-0005-0000-0000-00003D910000}"/>
    <cellStyle name="40% - Accent3 2 2 7 2 4" xfId="5985" xr:uid="{00000000-0005-0000-0000-00003E910000}"/>
    <cellStyle name="40% - Accent3 2 2 7 2 4 2" xfId="19144" xr:uid="{00000000-0005-0000-0000-00003F910000}"/>
    <cellStyle name="40% - Accent3 2 2 7 2 4 2 2" xfId="56482" xr:uid="{00000000-0005-0000-0000-000040910000}"/>
    <cellStyle name="40% - Accent3 2 2 7 2 4 3" xfId="31811" xr:uid="{00000000-0005-0000-0000-000041910000}"/>
    <cellStyle name="40% - Accent3 2 2 7 2 4 4" xfId="43323" xr:uid="{00000000-0005-0000-0000-000042910000}"/>
    <cellStyle name="40% - Accent3 2 2 7 2 5" xfId="15432" xr:uid="{00000000-0005-0000-0000-000043910000}"/>
    <cellStyle name="40% - Accent3 2 2 7 2 5 2" xfId="52770" xr:uid="{00000000-0005-0000-0000-000044910000}"/>
    <cellStyle name="40% - Accent3 2 2 7 2 6" xfId="28929" xr:uid="{00000000-0005-0000-0000-000045910000}"/>
    <cellStyle name="40% - Accent3 2 2 7 2 7" xfId="39609" xr:uid="{00000000-0005-0000-0000-000046910000}"/>
    <cellStyle name="40% - Accent3 2 2 7 3" xfId="3620" xr:uid="{00000000-0005-0000-0000-000047910000}"/>
    <cellStyle name="40% - Accent3 2 2 7 3 2" xfId="11888" xr:uid="{00000000-0005-0000-0000-000048910000}"/>
    <cellStyle name="40% - Accent3 2 2 7 3 2 2" xfId="25047" xr:uid="{00000000-0005-0000-0000-000049910000}"/>
    <cellStyle name="40% - Accent3 2 2 7 3 2 2 2" xfId="62385" xr:uid="{00000000-0005-0000-0000-00004A910000}"/>
    <cellStyle name="40% - Accent3 2 2 7 3 2 3" xfId="49226" xr:uid="{00000000-0005-0000-0000-00004B910000}"/>
    <cellStyle name="40% - Accent3 2 2 7 3 3" xfId="7165" xr:uid="{00000000-0005-0000-0000-00004C910000}"/>
    <cellStyle name="40% - Accent3 2 2 7 3 3 2" xfId="20324" xr:uid="{00000000-0005-0000-0000-00004D910000}"/>
    <cellStyle name="40% - Accent3 2 2 7 3 3 2 2" xfId="57662" xr:uid="{00000000-0005-0000-0000-00004E910000}"/>
    <cellStyle name="40% - Accent3 2 2 7 3 3 3" xfId="44503" xr:uid="{00000000-0005-0000-0000-00004F910000}"/>
    <cellStyle name="40% - Accent3 2 2 7 3 4" xfId="16781" xr:uid="{00000000-0005-0000-0000-000050910000}"/>
    <cellStyle name="40% - Accent3 2 2 7 3 4 2" xfId="54119" xr:uid="{00000000-0005-0000-0000-000051910000}"/>
    <cellStyle name="40% - Accent3 2 2 7 3 5" xfId="33174" xr:uid="{00000000-0005-0000-0000-000052910000}"/>
    <cellStyle name="40% - Accent3 2 2 7 3 6" xfId="40958" xr:uid="{00000000-0005-0000-0000-000053910000}"/>
    <cellStyle name="40% - Accent3 2 2 7 4" xfId="9528" xr:uid="{00000000-0005-0000-0000-000054910000}"/>
    <cellStyle name="40% - Accent3 2 2 7 4 2" xfId="22687" xr:uid="{00000000-0005-0000-0000-000055910000}"/>
    <cellStyle name="40% - Accent3 2 2 7 4 2 2" xfId="60025" xr:uid="{00000000-0005-0000-0000-000056910000}"/>
    <cellStyle name="40% - Accent3 2 2 7 4 3" xfId="35886" xr:uid="{00000000-0005-0000-0000-000057910000}"/>
    <cellStyle name="40% - Accent3 2 2 7 4 4" xfId="46866" xr:uid="{00000000-0005-0000-0000-000058910000}"/>
    <cellStyle name="40% - Accent3 2 2 7 5" xfId="4805" xr:uid="{00000000-0005-0000-0000-000059910000}"/>
    <cellStyle name="40% - Accent3 2 2 7 5 2" xfId="17964" xr:uid="{00000000-0005-0000-0000-00005A910000}"/>
    <cellStyle name="40% - Accent3 2 2 7 5 2 2" xfId="55302" xr:uid="{00000000-0005-0000-0000-00005B910000}"/>
    <cellStyle name="40% - Accent3 2 2 7 5 3" xfId="30462" xr:uid="{00000000-0005-0000-0000-00005C910000}"/>
    <cellStyle name="40% - Accent3 2 2 7 5 4" xfId="42143" xr:uid="{00000000-0005-0000-0000-00005D910000}"/>
    <cellStyle name="40% - Accent3 2 2 7 6" xfId="14252" xr:uid="{00000000-0005-0000-0000-00005E910000}"/>
    <cellStyle name="40% - Accent3 2 2 7 6 2" xfId="51590" xr:uid="{00000000-0005-0000-0000-00005F910000}"/>
    <cellStyle name="40% - Accent3 2 2 7 7" xfId="27580" xr:uid="{00000000-0005-0000-0000-000060910000}"/>
    <cellStyle name="40% - Accent3 2 2 7 8" xfId="38429" xr:uid="{00000000-0005-0000-0000-000061910000}"/>
    <cellStyle name="40% - Accent3 2 2 8" xfId="1288" xr:uid="{00000000-0005-0000-0000-000062910000}"/>
    <cellStyle name="40% - Accent3 2 2 8 2" xfId="2637" xr:uid="{00000000-0005-0000-0000-000063910000}"/>
    <cellStyle name="40% - Accent3 2 2 8 2 2" xfId="12085" xr:uid="{00000000-0005-0000-0000-000064910000}"/>
    <cellStyle name="40% - Accent3 2 2 8 2 2 2" xfId="25244" xr:uid="{00000000-0005-0000-0000-000065910000}"/>
    <cellStyle name="40% - Accent3 2 2 8 2 2 2 2" xfId="62582" xr:uid="{00000000-0005-0000-0000-000066910000}"/>
    <cellStyle name="40% - Accent3 2 2 8 2 2 3" xfId="33540" xr:uid="{00000000-0005-0000-0000-000067910000}"/>
    <cellStyle name="40% - Accent3 2 2 8 2 2 4" xfId="49423" xr:uid="{00000000-0005-0000-0000-000068910000}"/>
    <cellStyle name="40% - Accent3 2 2 8 2 3" xfId="7362" xr:uid="{00000000-0005-0000-0000-000069910000}"/>
    <cellStyle name="40% - Accent3 2 2 8 2 3 2" xfId="20521" xr:uid="{00000000-0005-0000-0000-00006A910000}"/>
    <cellStyle name="40% - Accent3 2 2 8 2 3 2 2" xfId="57859" xr:uid="{00000000-0005-0000-0000-00006B910000}"/>
    <cellStyle name="40% - Accent3 2 2 8 2 3 3" xfId="36252" xr:uid="{00000000-0005-0000-0000-00006C910000}"/>
    <cellStyle name="40% - Accent3 2 2 8 2 3 4" xfId="44700" xr:uid="{00000000-0005-0000-0000-00006D910000}"/>
    <cellStyle name="40% - Accent3 2 2 8 2 4" xfId="15798" xr:uid="{00000000-0005-0000-0000-00006E910000}"/>
    <cellStyle name="40% - Accent3 2 2 8 2 4 2" xfId="30828" xr:uid="{00000000-0005-0000-0000-00006F910000}"/>
    <cellStyle name="40% - Accent3 2 2 8 2 4 3" xfId="53136" xr:uid="{00000000-0005-0000-0000-000070910000}"/>
    <cellStyle name="40% - Accent3 2 2 8 2 5" xfId="27946" xr:uid="{00000000-0005-0000-0000-000071910000}"/>
    <cellStyle name="40% - Accent3 2 2 8 2 6" xfId="39975" xr:uid="{00000000-0005-0000-0000-000072910000}"/>
    <cellStyle name="40% - Accent3 2 2 8 3" xfId="9725" xr:uid="{00000000-0005-0000-0000-000073910000}"/>
    <cellStyle name="40% - Accent3 2 2 8 3 2" xfId="22884" xr:uid="{00000000-0005-0000-0000-000074910000}"/>
    <cellStyle name="40% - Accent3 2 2 8 3 2 2" xfId="60222" xr:uid="{00000000-0005-0000-0000-000075910000}"/>
    <cellStyle name="40% - Accent3 2 2 8 3 3" xfId="32191" xr:uid="{00000000-0005-0000-0000-000076910000}"/>
    <cellStyle name="40% - Accent3 2 2 8 3 4" xfId="47063" xr:uid="{00000000-0005-0000-0000-000077910000}"/>
    <cellStyle name="40% - Accent3 2 2 8 4" xfId="5002" xr:uid="{00000000-0005-0000-0000-000078910000}"/>
    <cellStyle name="40% - Accent3 2 2 8 4 2" xfId="18161" xr:uid="{00000000-0005-0000-0000-000079910000}"/>
    <cellStyle name="40% - Accent3 2 2 8 4 2 2" xfId="55499" xr:uid="{00000000-0005-0000-0000-00007A910000}"/>
    <cellStyle name="40% - Accent3 2 2 8 4 3" xfId="34903" xr:uid="{00000000-0005-0000-0000-00007B910000}"/>
    <cellStyle name="40% - Accent3 2 2 8 4 4" xfId="42340" xr:uid="{00000000-0005-0000-0000-00007C910000}"/>
    <cellStyle name="40% - Accent3 2 2 8 5" xfId="14449" xr:uid="{00000000-0005-0000-0000-00007D910000}"/>
    <cellStyle name="40% - Accent3 2 2 8 5 2" xfId="29479" xr:uid="{00000000-0005-0000-0000-00007E910000}"/>
    <cellStyle name="40% - Accent3 2 2 8 5 3" xfId="51787" xr:uid="{00000000-0005-0000-0000-00007F910000}"/>
    <cellStyle name="40% - Accent3 2 2 8 6" xfId="26597" xr:uid="{00000000-0005-0000-0000-000080910000}"/>
    <cellStyle name="40% - Accent3 2 2 8 7" xfId="38626" xr:uid="{00000000-0005-0000-0000-000081910000}"/>
    <cellStyle name="40% - Accent3 2 2 9" xfId="2440" xr:uid="{00000000-0005-0000-0000-000082910000}"/>
    <cellStyle name="40% - Accent3 2 2 9 2" xfId="10905" xr:uid="{00000000-0005-0000-0000-000083910000}"/>
    <cellStyle name="40% - Accent3 2 2 9 2 2" xfId="24064" xr:uid="{00000000-0005-0000-0000-000084910000}"/>
    <cellStyle name="40% - Accent3 2 2 9 2 2 2" xfId="61402" xr:uid="{00000000-0005-0000-0000-000085910000}"/>
    <cellStyle name="40% - Accent3 2 2 9 2 3" xfId="33343" xr:uid="{00000000-0005-0000-0000-000086910000}"/>
    <cellStyle name="40% - Accent3 2 2 9 2 4" xfId="48243" xr:uid="{00000000-0005-0000-0000-000087910000}"/>
    <cellStyle name="40% - Accent3 2 2 9 3" xfId="6182" xr:uid="{00000000-0005-0000-0000-000088910000}"/>
    <cellStyle name="40% - Accent3 2 2 9 3 2" xfId="19341" xr:uid="{00000000-0005-0000-0000-000089910000}"/>
    <cellStyle name="40% - Accent3 2 2 9 3 2 2" xfId="56679" xr:uid="{00000000-0005-0000-0000-00008A910000}"/>
    <cellStyle name="40% - Accent3 2 2 9 3 3" xfId="36055" xr:uid="{00000000-0005-0000-0000-00008B910000}"/>
    <cellStyle name="40% - Accent3 2 2 9 3 4" xfId="43520" xr:uid="{00000000-0005-0000-0000-00008C910000}"/>
    <cellStyle name="40% - Accent3 2 2 9 4" xfId="15601" xr:uid="{00000000-0005-0000-0000-00008D910000}"/>
    <cellStyle name="40% - Accent3 2 2 9 4 2" xfId="30631" xr:uid="{00000000-0005-0000-0000-00008E910000}"/>
    <cellStyle name="40% - Accent3 2 2 9 4 3" xfId="52939" xr:uid="{00000000-0005-0000-0000-00008F910000}"/>
    <cellStyle name="40% - Accent3 2 2 9 5" xfId="27749" xr:uid="{00000000-0005-0000-0000-000090910000}"/>
    <cellStyle name="40% - Accent3 2 2 9 6" xfId="39778" xr:uid="{00000000-0005-0000-0000-000091910000}"/>
    <cellStyle name="40% - Accent3 2 3" xfId="134" xr:uid="{00000000-0005-0000-0000-000092910000}"/>
    <cellStyle name="40% - Accent3 2 3 10" xfId="8573" xr:uid="{00000000-0005-0000-0000-000093910000}"/>
    <cellStyle name="40% - Accent3 2 3 10 2" xfId="21732" xr:uid="{00000000-0005-0000-0000-000094910000}"/>
    <cellStyle name="40% - Accent3 2 3 10 2 2" xfId="59070" xr:uid="{00000000-0005-0000-0000-000095910000}"/>
    <cellStyle name="40% - Accent3 2 3 10 3" xfId="29310" xr:uid="{00000000-0005-0000-0000-000096910000}"/>
    <cellStyle name="40% - Accent3 2 3 10 4" xfId="45911" xr:uid="{00000000-0005-0000-0000-000097910000}"/>
    <cellStyle name="40% - Accent3 2 3 11" xfId="3850" xr:uid="{00000000-0005-0000-0000-000098910000}"/>
    <cellStyle name="40% - Accent3 2 3 11 2" xfId="17009" xr:uid="{00000000-0005-0000-0000-000099910000}"/>
    <cellStyle name="40% - Accent3 2 3 11 2 2" xfId="54347" xr:uid="{00000000-0005-0000-0000-00009A910000}"/>
    <cellStyle name="40% - Accent3 2 3 11 3" xfId="32022" xr:uid="{00000000-0005-0000-0000-00009B910000}"/>
    <cellStyle name="40% - Accent3 2 3 11 4" xfId="41188" xr:uid="{00000000-0005-0000-0000-00009C910000}"/>
    <cellStyle name="40% - Accent3 2 3 12" xfId="13297" xr:uid="{00000000-0005-0000-0000-00009D910000}"/>
    <cellStyle name="40% - Accent3 2 3 12 2" xfId="34734" xr:uid="{00000000-0005-0000-0000-00009E910000}"/>
    <cellStyle name="40% - Accent3 2 3 12 3" xfId="50635" xr:uid="{00000000-0005-0000-0000-00009F910000}"/>
    <cellStyle name="40% - Accent3 2 3 13" xfId="29141" xr:uid="{00000000-0005-0000-0000-0000A0910000}"/>
    <cellStyle name="40% - Accent3 2 3 14" xfId="26428" xr:uid="{00000000-0005-0000-0000-0000A1910000}"/>
    <cellStyle name="40% - Accent3 2 3 15" xfId="37474" xr:uid="{00000000-0005-0000-0000-0000A2910000}"/>
    <cellStyle name="40% - Accent3 2 3 2" xfId="246" xr:uid="{00000000-0005-0000-0000-0000A3910000}"/>
    <cellStyle name="40% - Accent3 2 3 2 10" xfId="3962" xr:uid="{00000000-0005-0000-0000-0000A4910000}"/>
    <cellStyle name="40% - Accent3 2 3 2 10 2" xfId="17121" xr:uid="{00000000-0005-0000-0000-0000A5910000}"/>
    <cellStyle name="40% - Accent3 2 3 2 10 2 2" xfId="54459" xr:uid="{00000000-0005-0000-0000-0000A6910000}"/>
    <cellStyle name="40% - Accent3 2 3 2 10 3" xfId="32107" xr:uid="{00000000-0005-0000-0000-0000A7910000}"/>
    <cellStyle name="40% - Accent3 2 3 2 10 4" xfId="41300" xr:uid="{00000000-0005-0000-0000-0000A8910000}"/>
    <cellStyle name="40% - Accent3 2 3 2 11" xfId="13409" xr:uid="{00000000-0005-0000-0000-0000A9910000}"/>
    <cellStyle name="40% - Accent3 2 3 2 11 2" xfId="34819" xr:uid="{00000000-0005-0000-0000-0000AA910000}"/>
    <cellStyle name="40% - Accent3 2 3 2 11 3" xfId="50747" xr:uid="{00000000-0005-0000-0000-0000AB910000}"/>
    <cellStyle name="40% - Accent3 2 3 2 12" xfId="29226" xr:uid="{00000000-0005-0000-0000-0000AC910000}"/>
    <cellStyle name="40% - Accent3 2 3 2 13" xfId="26513" xr:uid="{00000000-0005-0000-0000-0000AD910000}"/>
    <cellStyle name="40% - Accent3 2 3 2 14" xfId="37586" xr:uid="{00000000-0005-0000-0000-0000AE910000}"/>
    <cellStyle name="40% - Accent3 2 3 2 2" xfId="667" xr:uid="{00000000-0005-0000-0000-0000AF910000}"/>
    <cellStyle name="40% - Accent3 2 3 2 2 2" xfId="1849" xr:uid="{00000000-0005-0000-0000-0000B0910000}"/>
    <cellStyle name="40% - Accent3 2 3 2 2 2 2" xfId="7923" xr:uid="{00000000-0005-0000-0000-0000B1910000}"/>
    <cellStyle name="40% - Accent3 2 3 2 2 2 2 2" xfId="12646" xr:uid="{00000000-0005-0000-0000-0000B2910000}"/>
    <cellStyle name="40% - Accent3 2 3 2 2 2 2 2 2" xfId="25805" xr:uid="{00000000-0005-0000-0000-0000B3910000}"/>
    <cellStyle name="40% - Accent3 2 3 2 2 2 2 2 2 2" xfId="63143" xr:uid="{00000000-0005-0000-0000-0000B4910000}"/>
    <cellStyle name="40% - Accent3 2 3 2 2 2 2 2 3" xfId="49984" xr:uid="{00000000-0005-0000-0000-0000B5910000}"/>
    <cellStyle name="40% - Accent3 2 3 2 2 2 2 3" xfId="21082" xr:uid="{00000000-0005-0000-0000-0000B6910000}"/>
    <cellStyle name="40% - Accent3 2 3 2 2 2 2 3 2" xfId="58420" xr:uid="{00000000-0005-0000-0000-0000B7910000}"/>
    <cellStyle name="40% - Accent3 2 3 2 2 2 2 4" xfId="34101" xr:uid="{00000000-0005-0000-0000-0000B8910000}"/>
    <cellStyle name="40% - Accent3 2 3 2 2 2 2 5" xfId="45261" xr:uid="{00000000-0005-0000-0000-0000B9910000}"/>
    <cellStyle name="40% - Accent3 2 3 2 2 2 3" xfId="10286" xr:uid="{00000000-0005-0000-0000-0000BA910000}"/>
    <cellStyle name="40% - Accent3 2 3 2 2 2 3 2" xfId="23445" xr:uid="{00000000-0005-0000-0000-0000BB910000}"/>
    <cellStyle name="40% - Accent3 2 3 2 2 2 3 2 2" xfId="60783" xr:uid="{00000000-0005-0000-0000-0000BC910000}"/>
    <cellStyle name="40% - Accent3 2 3 2 2 2 3 3" xfId="36813" xr:uid="{00000000-0005-0000-0000-0000BD910000}"/>
    <cellStyle name="40% - Accent3 2 3 2 2 2 3 4" xfId="47624" xr:uid="{00000000-0005-0000-0000-0000BE910000}"/>
    <cellStyle name="40% - Accent3 2 3 2 2 2 4" xfId="5563" xr:uid="{00000000-0005-0000-0000-0000BF910000}"/>
    <cellStyle name="40% - Accent3 2 3 2 2 2 4 2" xfId="18722" xr:uid="{00000000-0005-0000-0000-0000C0910000}"/>
    <cellStyle name="40% - Accent3 2 3 2 2 2 4 2 2" xfId="56060" xr:uid="{00000000-0005-0000-0000-0000C1910000}"/>
    <cellStyle name="40% - Accent3 2 3 2 2 2 4 3" xfId="31389" xr:uid="{00000000-0005-0000-0000-0000C2910000}"/>
    <cellStyle name="40% - Accent3 2 3 2 2 2 4 4" xfId="42901" xr:uid="{00000000-0005-0000-0000-0000C3910000}"/>
    <cellStyle name="40% - Accent3 2 3 2 2 2 5" xfId="15010" xr:uid="{00000000-0005-0000-0000-0000C4910000}"/>
    <cellStyle name="40% - Accent3 2 3 2 2 2 5 2" xfId="52348" xr:uid="{00000000-0005-0000-0000-0000C5910000}"/>
    <cellStyle name="40% - Accent3 2 3 2 2 2 6" xfId="28507" xr:uid="{00000000-0005-0000-0000-0000C6910000}"/>
    <cellStyle name="40% - Accent3 2 3 2 2 2 7" xfId="39187" xr:uid="{00000000-0005-0000-0000-0000C7910000}"/>
    <cellStyle name="40% - Accent3 2 3 2 2 3" xfId="3198" xr:uid="{00000000-0005-0000-0000-0000C8910000}"/>
    <cellStyle name="40% - Accent3 2 3 2 2 3 2" xfId="11466" xr:uid="{00000000-0005-0000-0000-0000C9910000}"/>
    <cellStyle name="40% - Accent3 2 3 2 2 3 2 2" xfId="24625" xr:uid="{00000000-0005-0000-0000-0000CA910000}"/>
    <cellStyle name="40% - Accent3 2 3 2 2 3 2 2 2" xfId="61963" xr:uid="{00000000-0005-0000-0000-0000CB910000}"/>
    <cellStyle name="40% - Accent3 2 3 2 2 3 2 3" xfId="48804" xr:uid="{00000000-0005-0000-0000-0000CC910000}"/>
    <cellStyle name="40% - Accent3 2 3 2 2 3 3" xfId="6743" xr:uid="{00000000-0005-0000-0000-0000CD910000}"/>
    <cellStyle name="40% - Accent3 2 3 2 2 3 3 2" xfId="19902" xr:uid="{00000000-0005-0000-0000-0000CE910000}"/>
    <cellStyle name="40% - Accent3 2 3 2 2 3 3 2 2" xfId="57240" xr:uid="{00000000-0005-0000-0000-0000CF910000}"/>
    <cellStyle name="40% - Accent3 2 3 2 2 3 3 3" xfId="44081" xr:uid="{00000000-0005-0000-0000-0000D0910000}"/>
    <cellStyle name="40% - Accent3 2 3 2 2 3 4" xfId="16359" xr:uid="{00000000-0005-0000-0000-0000D1910000}"/>
    <cellStyle name="40% - Accent3 2 3 2 2 3 4 2" xfId="53697" xr:uid="{00000000-0005-0000-0000-0000D2910000}"/>
    <cellStyle name="40% - Accent3 2 3 2 2 3 5" xfId="32752" xr:uid="{00000000-0005-0000-0000-0000D3910000}"/>
    <cellStyle name="40% - Accent3 2 3 2 2 3 6" xfId="40536" xr:uid="{00000000-0005-0000-0000-0000D4910000}"/>
    <cellStyle name="40% - Accent3 2 3 2 2 4" xfId="9106" xr:uid="{00000000-0005-0000-0000-0000D5910000}"/>
    <cellStyle name="40% - Accent3 2 3 2 2 4 2" xfId="22265" xr:uid="{00000000-0005-0000-0000-0000D6910000}"/>
    <cellStyle name="40% - Accent3 2 3 2 2 4 2 2" xfId="59603" xr:uid="{00000000-0005-0000-0000-0000D7910000}"/>
    <cellStyle name="40% - Accent3 2 3 2 2 4 3" xfId="35464" xr:uid="{00000000-0005-0000-0000-0000D8910000}"/>
    <cellStyle name="40% - Accent3 2 3 2 2 4 4" xfId="46444" xr:uid="{00000000-0005-0000-0000-0000D9910000}"/>
    <cellStyle name="40% - Accent3 2 3 2 2 5" xfId="4383" xr:uid="{00000000-0005-0000-0000-0000DA910000}"/>
    <cellStyle name="40% - Accent3 2 3 2 2 5 2" xfId="17542" xr:uid="{00000000-0005-0000-0000-0000DB910000}"/>
    <cellStyle name="40% - Accent3 2 3 2 2 5 2 2" xfId="54880" xr:uid="{00000000-0005-0000-0000-0000DC910000}"/>
    <cellStyle name="40% - Accent3 2 3 2 2 5 3" xfId="30040" xr:uid="{00000000-0005-0000-0000-0000DD910000}"/>
    <cellStyle name="40% - Accent3 2 3 2 2 5 4" xfId="41721" xr:uid="{00000000-0005-0000-0000-0000DE910000}"/>
    <cellStyle name="40% - Accent3 2 3 2 2 6" xfId="13830" xr:uid="{00000000-0005-0000-0000-0000DF910000}"/>
    <cellStyle name="40% - Accent3 2 3 2 2 6 2" xfId="51168" xr:uid="{00000000-0005-0000-0000-0000E0910000}"/>
    <cellStyle name="40% - Accent3 2 3 2 2 7" xfId="27158" xr:uid="{00000000-0005-0000-0000-0000E1910000}"/>
    <cellStyle name="40% - Accent3 2 3 2 2 8" xfId="38007" xr:uid="{00000000-0005-0000-0000-0000E2910000}"/>
    <cellStyle name="40% - Accent3 2 3 2 3" xfId="443" xr:uid="{00000000-0005-0000-0000-0000E3910000}"/>
    <cellStyle name="40% - Accent3 2 3 2 3 2" xfId="1625" xr:uid="{00000000-0005-0000-0000-0000E4910000}"/>
    <cellStyle name="40% - Accent3 2 3 2 3 2 2" xfId="7699" xr:uid="{00000000-0005-0000-0000-0000E5910000}"/>
    <cellStyle name="40% - Accent3 2 3 2 3 2 2 2" xfId="12422" xr:uid="{00000000-0005-0000-0000-0000E6910000}"/>
    <cellStyle name="40% - Accent3 2 3 2 3 2 2 2 2" xfId="25581" xr:uid="{00000000-0005-0000-0000-0000E7910000}"/>
    <cellStyle name="40% - Accent3 2 3 2 3 2 2 2 2 2" xfId="62919" xr:uid="{00000000-0005-0000-0000-0000E8910000}"/>
    <cellStyle name="40% - Accent3 2 3 2 3 2 2 2 3" xfId="49760" xr:uid="{00000000-0005-0000-0000-0000E9910000}"/>
    <cellStyle name="40% - Accent3 2 3 2 3 2 2 3" xfId="20858" xr:uid="{00000000-0005-0000-0000-0000EA910000}"/>
    <cellStyle name="40% - Accent3 2 3 2 3 2 2 3 2" xfId="58196" xr:uid="{00000000-0005-0000-0000-0000EB910000}"/>
    <cellStyle name="40% - Accent3 2 3 2 3 2 2 4" xfId="33877" xr:uid="{00000000-0005-0000-0000-0000EC910000}"/>
    <cellStyle name="40% - Accent3 2 3 2 3 2 2 5" xfId="45037" xr:uid="{00000000-0005-0000-0000-0000ED910000}"/>
    <cellStyle name="40% - Accent3 2 3 2 3 2 3" xfId="10062" xr:uid="{00000000-0005-0000-0000-0000EE910000}"/>
    <cellStyle name="40% - Accent3 2 3 2 3 2 3 2" xfId="23221" xr:uid="{00000000-0005-0000-0000-0000EF910000}"/>
    <cellStyle name="40% - Accent3 2 3 2 3 2 3 2 2" xfId="60559" xr:uid="{00000000-0005-0000-0000-0000F0910000}"/>
    <cellStyle name="40% - Accent3 2 3 2 3 2 3 3" xfId="36589" xr:uid="{00000000-0005-0000-0000-0000F1910000}"/>
    <cellStyle name="40% - Accent3 2 3 2 3 2 3 4" xfId="47400" xr:uid="{00000000-0005-0000-0000-0000F2910000}"/>
    <cellStyle name="40% - Accent3 2 3 2 3 2 4" xfId="5339" xr:uid="{00000000-0005-0000-0000-0000F3910000}"/>
    <cellStyle name="40% - Accent3 2 3 2 3 2 4 2" xfId="18498" xr:uid="{00000000-0005-0000-0000-0000F4910000}"/>
    <cellStyle name="40% - Accent3 2 3 2 3 2 4 2 2" xfId="55836" xr:uid="{00000000-0005-0000-0000-0000F5910000}"/>
    <cellStyle name="40% - Accent3 2 3 2 3 2 4 3" xfId="31165" xr:uid="{00000000-0005-0000-0000-0000F6910000}"/>
    <cellStyle name="40% - Accent3 2 3 2 3 2 4 4" xfId="42677" xr:uid="{00000000-0005-0000-0000-0000F7910000}"/>
    <cellStyle name="40% - Accent3 2 3 2 3 2 5" xfId="14786" xr:uid="{00000000-0005-0000-0000-0000F8910000}"/>
    <cellStyle name="40% - Accent3 2 3 2 3 2 5 2" xfId="52124" xr:uid="{00000000-0005-0000-0000-0000F9910000}"/>
    <cellStyle name="40% - Accent3 2 3 2 3 2 6" xfId="28283" xr:uid="{00000000-0005-0000-0000-0000FA910000}"/>
    <cellStyle name="40% - Accent3 2 3 2 3 2 7" xfId="38963" xr:uid="{00000000-0005-0000-0000-0000FB910000}"/>
    <cellStyle name="40% - Accent3 2 3 2 3 3" xfId="2974" xr:uid="{00000000-0005-0000-0000-0000FC910000}"/>
    <cellStyle name="40% - Accent3 2 3 2 3 3 2" xfId="11242" xr:uid="{00000000-0005-0000-0000-0000FD910000}"/>
    <cellStyle name="40% - Accent3 2 3 2 3 3 2 2" xfId="24401" xr:uid="{00000000-0005-0000-0000-0000FE910000}"/>
    <cellStyle name="40% - Accent3 2 3 2 3 3 2 2 2" xfId="61739" xr:uid="{00000000-0005-0000-0000-0000FF910000}"/>
    <cellStyle name="40% - Accent3 2 3 2 3 3 2 3" xfId="48580" xr:uid="{00000000-0005-0000-0000-000000920000}"/>
    <cellStyle name="40% - Accent3 2 3 2 3 3 3" xfId="6519" xr:uid="{00000000-0005-0000-0000-000001920000}"/>
    <cellStyle name="40% - Accent3 2 3 2 3 3 3 2" xfId="19678" xr:uid="{00000000-0005-0000-0000-000002920000}"/>
    <cellStyle name="40% - Accent3 2 3 2 3 3 3 2 2" xfId="57016" xr:uid="{00000000-0005-0000-0000-000003920000}"/>
    <cellStyle name="40% - Accent3 2 3 2 3 3 3 3" xfId="43857" xr:uid="{00000000-0005-0000-0000-000004920000}"/>
    <cellStyle name="40% - Accent3 2 3 2 3 3 4" xfId="16135" xr:uid="{00000000-0005-0000-0000-000005920000}"/>
    <cellStyle name="40% - Accent3 2 3 2 3 3 4 2" xfId="53473" xr:uid="{00000000-0005-0000-0000-000006920000}"/>
    <cellStyle name="40% - Accent3 2 3 2 3 3 5" xfId="32528" xr:uid="{00000000-0005-0000-0000-000007920000}"/>
    <cellStyle name="40% - Accent3 2 3 2 3 3 6" xfId="40312" xr:uid="{00000000-0005-0000-0000-000008920000}"/>
    <cellStyle name="40% - Accent3 2 3 2 3 4" xfId="8882" xr:uid="{00000000-0005-0000-0000-000009920000}"/>
    <cellStyle name="40% - Accent3 2 3 2 3 4 2" xfId="22041" xr:uid="{00000000-0005-0000-0000-00000A920000}"/>
    <cellStyle name="40% - Accent3 2 3 2 3 4 2 2" xfId="59379" xr:uid="{00000000-0005-0000-0000-00000B920000}"/>
    <cellStyle name="40% - Accent3 2 3 2 3 4 3" xfId="35240" xr:uid="{00000000-0005-0000-0000-00000C920000}"/>
    <cellStyle name="40% - Accent3 2 3 2 3 4 4" xfId="46220" xr:uid="{00000000-0005-0000-0000-00000D920000}"/>
    <cellStyle name="40% - Accent3 2 3 2 3 5" xfId="4159" xr:uid="{00000000-0005-0000-0000-00000E920000}"/>
    <cellStyle name="40% - Accent3 2 3 2 3 5 2" xfId="17318" xr:uid="{00000000-0005-0000-0000-00000F920000}"/>
    <cellStyle name="40% - Accent3 2 3 2 3 5 2 2" xfId="54656" xr:uid="{00000000-0005-0000-0000-000010920000}"/>
    <cellStyle name="40% - Accent3 2 3 2 3 5 3" xfId="29816" xr:uid="{00000000-0005-0000-0000-000011920000}"/>
    <cellStyle name="40% - Accent3 2 3 2 3 5 4" xfId="41497" xr:uid="{00000000-0005-0000-0000-000012920000}"/>
    <cellStyle name="40% - Accent3 2 3 2 3 6" xfId="13606" xr:uid="{00000000-0005-0000-0000-000013920000}"/>
    <cellStyle name="40% - Accent3 2 3 2 3 6 2" xfId="50944" xr:uid="{00000000-0005-0000-0000-000014920000}"/>
    <cellStyle name="40% - Accent3 2 3 2 3 7" xfId="26934" xr:uid="{00000000-0005-0000-0000-000015920000}"/>
    <cellStyle name="40% - Accent3 2 3 2 3 8" xfId="37783" xr:uid="{00000000-0005-0000-0000-000016920000}"/>
    <cellStyle name="40% - Accent3 2 3 2 4" xfId="864" xr:uid="{00000000-0005-0000-0000-000017920000}"/>
    <cellStyle name="40% - Accent3 2 3 2 4 2" xfId="2046" xr:uid="{00000000-0005-0000-0000-000018920000}"/>
    <cellStyle name="40% - Accent3 2 3 2 4 2 2" xfId="8120" xr:uid="{00000000-0005-0000-0000-000019920000}"/>
    <cellStyle name="40% - Accent3 2 3 2 4 2 2 2" xfId="12843" xr:uid="{00000000-0005-0000-0000-00001A920000}"/>
    <cellStyle name="40% - Accent3 2 3 2 4 2 2 2 2" xfId="26002" xr:uid="{00000000-0005-0000-0000-00001B920000}"/>
    <cellStyle name="40% - Accent3 2 3 2 4 2 2 2 2 2" xfId="63340" xr:uid="{00000000-0005-0000-0000-00001C920000}"/>
    <cellStyle name="40% - Accent3 2 3 2 4 2 2 2 3" xfId="50181" xr:uid="{00000000-0005-0000-0000-00001D920000}"/>
    <cellStyle name="40% - Accent3 2 3 2 4 2 2 3" xfId="21279" xr:uid="{00000000-0005-0000-0000-00001E920000}"/>
    <cellStyle name="40% - Accent3 2 3 2 4 2 2 3 2" xfId="58617" xr:uid="{00000000-0005-0000-0000-00001F920000}"/>
    <cellStyle name="40% - Accent3 2 3 2 4 2 2 4" xfId="34298" xr:uid="{00000000-0005-0000-0000-000020920000}"/>
    <cellStyle name="40% - Accent3 2 3 2 4 2 2 5" xfId="45458" xr:uid="{00000000-0005-0000-0000-000021920000}"/>
    <cellStyle name="40% - Accent3 2 3 2 4 2 3" xfId="10483" xr:uid="{00000000-0005-0000-0000-000022920000}"/>
    <cellStyle name="40% - Accent3 2 3 2 4 2 3 2" xfId="23642" xr:uid="{00000000-0005-0000-0000-000023920000}"/>
    <cellStyle name="40% - Accent3 2 3 2 4 2 3 2 2" xfId="60980" xr:uid="{00000000-0005-0000-0000-000024920000}"/>
    <cellStyle name="40% - Accent3 2 3 2 4 2 3 3" xfId="37010" xr:uid="{00000000-0005-0000-0000-000025920000}"/>
    <cellStyle name="40% - Accent3 2 3 2 4 2 3 4" xfId="47821" xr:uid="{00000000-0005-0000-0000-000026920000}"/>
    <cellStyle name="40% - Accent3 2 3 2 4 2 4" xfId="5760" xr:uid="{00000000-0005-0000-0000-000027920000}"/>
    <cellStyle name="40% - Accent3 2 3 2 4 2 4 2" xfId="18919" xr:uid="{00000000-0005-0000-0000-000028920000}"/>
    <cellStyle name="40% - Accent3 2 3 2 4 2 4 2 2" xfId="56257" xr:uid="{00000000-0005-0000-0000-000029920000}"/>
    <cellStyle name="40% - Accent3 2 3 2 4 2 4 3" xfId="31586" xr:uid="{00000000-0005-0000-0000-00002A920000}"/>
    <cellStyle name="40% - Accent3 2 3 2 4 2 4 4" xfId="43098" xr:uid="{00000000-0005-0000-0000-00002B920000}"/>
    <cellStyle name="40% - Accent3 2 3 2 4 2 5" xfId="15207" xr:uid="{00000000-0005-0000-0000-00002C920000}"/>
    <cellStyle name="40% - Accent3 2 3 2 4 2 5 2" xfId="52545" xr:uid="{00000000-0005-0000-0000-00002D920000}"/>
    <cellStyle name="40% - Accent3 2 3 2 4 2 6" xfId="28704" xr:uid="{00000000-0005-0000-0000-00002E920000}"/>
    <cellStyle name="40% - Accent3 2 3 2 4 2 7" xfId="39384" xr:uid="{00000000-0005-0000-0000-00002F920000}"/>
    <cellStyle name="40% - Accent3 2 3 2 4 3" xfId="3395" xr:uid="{00000000-0005-0000-0000-000030920000}"/>
    <cellStyle name="40% - Accent3 2 3 2 4 3 2" xfId="11663" xr:uid="{00000000-0005-0000-0000-000031920000}"/>
    <cellStyle name="40% - Accent3 2 3 2 4 3 2 2" xfId="24822" xr:uid="{00000000-0005-0000-0000-000032920000}"/>
    <cellStyle name="40% - Accent3 2 3 2 4 3 2 2 2" xfId="62160" xr:uid="{00000000-0005-0000-0000-000033920000}"/>
    <cellStyle name="40% - Accent3 2 3 2 4 3 2 3" xfId="49001" xr:uid="{00000000-0005-0000-0000-000034920000}"/>
    <cellStyle name="40% - Accent3 2 3 2 4 3 3" xfId="6940" xr:uid="{00000000-0005-0000-0000-000035920000}"/>
    <cellStyle name="40% - Accent3 2 3 2 4 3 3 2" xfId="20099" xr:uid="{00000000-0005-0000-0000-000036920000}"/>
    <cellStyle name="40% - Accent3 2 3 2 4 3 3 2 2" xfId="57437" xr:uid="{00000000-0005-0000-0000-000037920000}"/>
    <cellStyle name="40% - Accent3 2 3 2 4 3 3 3" xfId="44278" xr:uid="{00000000-0005-0000-0000-000038920000}"/>
    <cellStyle name="40% - Accent3 2 3 2 4 3 4" xfId="16556" xr:uid="{00000000-0005-0000-0000-000039920000}"/>
    <cellStyle name="40% - Accent3 2 3 2 4 3 4 2" xfId="53894" xr:uid="{00000000-0005-0000-0000-00003A920000}"/>
    <cellStyle name="40% - Accent3 2 3 2 4 3 5" xfId="32949" xr:uid="{00000000-0005-0000-0000-00003B920000}"/>
    <cellStyle name="40% - Accent3 2 3 2 4 3 6" xfId="40733" xr:uid="{00000000-0005-0000-0000-00003C920000}"/>
    <cellStyle name="40% - Accent3 2 3 2 4 4" xfId="9303" xr:uid="{00000000-0005-0000-0000-00003D920000}"/>
    <cellStyle name="40% - Accent3 2 3 2 4 4 2" xfId="22462" xr:uid="{00000000-0005-0000-0000-00003E920000}"/>
    <cellStyle name="40% - Accent3 2 3 2 4 4 2 2" xfId="59800" xr:uid="{00000000-0005-0000-0000-00003F920000}"/>
    <cellStyle name="40% - Accent3 2 3 2 4 4 3" xfId="35661" xr:uid="{00000000-0005-0000-0000-000040920000}"/>
    <cellStyle name="40% - Accent3 2 3 2 4 4 4" xfId="46641" xr:uid="{00000000-0005-0000-0000-000041920000}"/>
    <cellStyle name="40% - Accent3 2 3 2 4 5" xfId="4580" xr:uid="{00000000-0005-0000-0000-000042920000}"/>
    <cellStyle name="40% - Accent3 2 3 2 4 5 2" xfId="17739" xr:uid="{00000000-0005-0000-0000-000043920000}"/>
    <cellStyle name="40% - Accent3 2 3 2 4 5 2 2" xfId="55077" xr:uid="{00000000-0005-0000-0000-000044920000}"/>
    <cellStyle name="40% - Accent3 2 3 2 4 5 3" xfId="30237" xr:uid="{00000000-0005-0000-0000-000045920000}"/>
    <cellStyle name="40% - Accent3 2 3 2 4 5 4" xfId="41918" xr:uid="{00000000-0005-0000-0000-000046920000}"/>
    <cellStyle name="40% - Accent3 2 3 2 4 6" xfId="14027" xr:uid="{00000000-0005-0000-0000-000047920000}"/>
    <cellStyle name="40% - Accent3 2 3 2 4 6 2" xfId="51365" xr:uid="{00000000-0005-0000-0000-000048920000}"/>
    <cellStyle name="40% - Accent3 2 3 2 4 7" xfId="27355" xr:uid="{00000000-0005-0000-0000-000049920000}"/>
    <cellStyle name="40% - Accent3 2 3 2 4 8" xfId="38204" xr:uid="{00000000-0005-0000-0000-00004A920000}"/>
    <cellStyle name="40% - Accent3 2 3 2 5" xfId="1033" xr:uid="{00000000-0005-0000-0000-00004B920000}"/>
    <cellStyle name="40% - Accent3 2 3 2 5 2" xfId="2215" xr:uid="{00000000-0005-0000-0000-00004C920000}"/>
    <cellStyle name="40% - Accent3 2 3 2 5 2 2" xfId="8289" xr:uid="{00000000-0005-0000-0000-00004D920000}"/>
    <cellStyle name="40% - Accent3 2 3 2 5 2 2 2" xfId="13012" xr:uid="{00000000-0005-0000-0000-00004E920000}"/>
    <cellStyle name="40% - Accent3 2 3 2 5 2 2 2 2" xfId="26171" xr:uid="{00000000-0005-0000-0000-00004F920000}"/>
    <cellStyle name="40% - Accent3 2 3 2 5 2 2 2 2 2" xfId="63509" xr:uid="{00000000-0005-0000-0000-000050920000}"/>
    <cellStyle name="40% - Accent3 2 3 2 5 2 2 2 3" xfId="50350" xr:uid="{00000000-0005-0000-0000-000051920000}"/>
    <cellStyle name="40% - Accent3 2 3 2 5 2 2 3" xfId="21448" xr:uid="{00000000-0005-0000-0000-000052920000}"/>
    <cellStyle name="40% - Accent3 2 3 2 5 2 2 3 2" xfId="58786" xr:uid="{00000000-0005-0000-0000-000053920000}"/>
    <cellStyle name="40% - Accent3 2 3 2 5 2 2 4" xfId="34467" xr:uid="{00000000-0005-0000-0000-000054920000}"/>
    <cellStyle name="40% - Accent3 2 3 2 5 2 2 5" xfId="45627" xr:uid="{00000000-0005-0000-0000-000055920000}"/>
    <cellStyle name="40% - Accent3 2 3 2 5 2 3" xfId="10652" xr:uid="{00000000-0005-0000-0000-000056920000}"/>
    <cellStyle name="40% - Accent3 2 3 2 5 2 3 2" xfId="23811" xr:uid="{00000000-0005-0000-0000-000057920000}"/>
    <cellStyle name="40% - Accent3 2 3 2 5 2 3 2 2" xfId="61149" xr:uid="{00000000-0005-0000-0000-000058920000}"/>
    <cellStyle name="40% - Accent3 2 3 2 5 2 3 3" xfId="37179" xr:uid="{00000000-0005-0000-0000-000059920000}"/>
    <cellStyle name="40% - Accent3 2 3 2 5 2 3 4" xfId="47990" xr:uid="{00000000-0005-0000-0000-00005A920000}"/>
    <cellStyle name="40% - Accent3 2 3 2 5 2 4" xfId="5929" xr:uid="{00000000-0005-0000-0000-00005B920000}"/>
    <cellStyle name="40% - Accent3 2 3 2 5 2 4 2" xfId="19088" xr:uid="{00000000-0005-0000-0000-00005C920000}"/>
    <cellStyle name="40% - Accent3 2 3 2 5 2 4 2 2" xfId="56426" xr:uid="{00000000-0005-0000-0000-00005D920000}"/>
    <cellStyle name="40% - Accent3 2 3 2 5 2 4 3" xfId="31755" xr:uid="{00000000-0005-0000-0000-00005E920000}"/>
    <cellStyle name="40% - Accent3 2 3 2 5 2 4 4" xfId="43267" xr:uid="{00000000-0005-0000-0000-00005F920000}"/>
    <cellStyle name="40% - Accent3 2 3 2 5 2 5" xfId="15376" xr:uid="{00000000-0005-0000-0000-000060920000}"/>
    <cellStyle name="40% - Accent3 2 3 2 5 2 5 2" xfId="52714" xr:uid="{00000000-0005-0000-0000-000061920000}"/>
    <cellStyle name="40% - Accent3 2 3 2 5 2 6" xfId="28873" xr:uid="{00000000-0005-0000-0000-000062920000}"/>
    <cellStyle name="40% - Accent3 2 3 2 5 2 7" xfId="39553" xr:uid="{00000000-0005-0000-0000-000063920000}"/>
    <cellStyle name="40% - Accent3 2 3 2 5 3" xfId="3564" xr:uid="{00000000-0005-0000-0000-000064920000}"/>
    <cellStyle name="40% - Accent3 2 3 2 5 3 2" xfId="11832" xr:uid="{00000000-0005-0000-0000-000065920000}"/>
    <cellStyle name="40% - Accent3 2 3 2 5 3 2 2" xfId="24991" xr:uid="{00000000-0005-0000-0000-000066920000}"/>
    <cellStyle name="40% - Accent3 2 3 2 5 3 2 2 2" xfId="62329" xr:uid="{00000000-0005-0000-0000-000067920000}"/>
    <cellStyle name="40% - Accent3 2 3 2 5 3 2 3" xfId="49170" xr:uid="{00000000-0005-0000-0000-000068920000}"/>
    <cellStyle name="40% - Accent3 2 3 2 5 3 3" xfId="7109" xr:uid="{00000000-0005-0000-0000-000069920000}"/>
    <cellStyle name="40% - Accent3 2 3 2 5 3 3 2" xfId="20268" xr:uid="{00000000-0005-0000-0000-00006A920000}"/>
    <cellStyle name="40% - Accent3 2 3 2 5 3 3 2 2" xfId="57606" xr:uid="{00000000-0005-0000-0000-00006B920000}"/>
    <cellStyle name="40% - Accent3 2 3 2 5 3 3 3" xfId="44447" xr:uid="{00000000-0005-0000-0000-00006C920000}"/>
    <cellStyle name="40% - Accent3 2 3 2 5 3 4" xfId="16725" xr:uid="{00000000-0005-0000-0000-00006D920000}"/>
    <cellStyle name="40% - Accent3 2 3 2 5 3 4 2" xfId="54063" xr:uid="{00000000-0005-0000-0000-00006E920000}"/>
    <cellStyle name="40% - Accent3 2 3 2 5 3 5" xfId="33118" xr:uid="{00000000-0005-0000-0000-00006F920000}"/>
    <cellStyle name="40% - Accent3 2 3 2 5 3 6" xfId="40902" xr:uid="{00000000-0005-0000-0000-000070920000}"/>
    <cellStyle name="40% - Accent3 2 3 2 5 4" xfId="9472" xr:uid="{00000000-0005-0000-0000-000071920000}"/>
    <cellStyle name="40% - Accent3 2 3 2 5 4 2" xfId="22631" xr:uid="{00000000-0005-0000-0000-000072920000}"/>
    <cellStyle name="40% - Accent3 2 3 2 5 4 2 2" xfId="59969" xr:uid="{00000000-0005-0000-0000-000073920000}"/>
    <cellStyle name="40% - Accent3 2 3 2 5 4 3" xfId="35830" xr:uid="{00000000-0005-0000-0000-000074920000}"/>
    <cellStyle name="40% - Accent3 2 3 2 5 4 4" xfId="46810" xr:uid="{00000000-0005-0000-0000-000075920000}"/>
    <cellStyle name="40% - Accent3 2 3 2 5 5" xfId="4749" xr:uid="{00000000-0005-0000-0000-000076920000}"/>
    <cellStyle name="40% - Accent3 2 3 2 5 5 2" xfId="17908" xr:uid="{00000000-0005-0000-0000-000077920000}"/>
    <cellStyle name="40% - Accent3 2 3 2 5 5 2 2" xfId="55246" xr:uid="{00000000-0005-0000-0000-000078920000}"/>
    <cellStyle name="40% - Accent3 2 3 2 5 5 3" xfId="30406" xr:uid="{00000000-0005-0000-0000-000079920000}"/>
    <cellStyle name="40% - Accent3 2 3 2 5 5 4" xfId="42087" xr:uid="{00000000-0005-0000-0000-00007A920000}"/>
    <cellStyle name="40% - Accent3 2 3 2 5 6" xfId="14196" xr:uid="{00000000-0005-0000-0000-00007B920000}"/>
    <cellStyle name="40% - Accent3 2 3 2 5 6 2" xfId="51534" xr:uid="{00000000-0005-0000-0000-00007C920000}"/>
    <cellStyle name="40% - Accent3 2 3 2 5 7" xfId="27524" xr:uid="{00000000-0005-0000-0000-00007D920000}"/>
    <cellStyle name="40% - Accent3 2 3 2 5 8" xfId="38373" xr:uid="{00000000-0005-0000-0000-00007E920000}"/>
    <cellStyle name="40% - Accent3 2 3 2 6" xfId="1204" xr:uid="{00000000-0005-0000-0000-00007F920000}"/>
    <cellStyle name="40% - Accent3 2 3 2 6 2" xfId="2384" xr:uid="{00000000-0005-0000-0000-000080920000}"/>
    <cellStyle name="40% - Accent3 2 3 2 6 2 2" xfId="8458" xr:uid="{00000000-0005-0000-0000-000081920000}"/>
    <cellStyle name="40% - Accent3 2 3 2 6 2 2 2" xfId="13181" xr:uid="{00000000-0005-0000-0000-000082920000}"/>
    <cellStyle name="40% - Accent3 2 3 2 6 2 2 2 2" xfId="26340" xr:uid="{00000000-0005-0000-0000-000083920000}"/>
    <cellStyle name="40% - Accent3 2 3 2 6 2 2 2 2 2" xfId="63678" xr:uid="{00000000-0005-0000-0000-000084920000}"/>
    <cellStyle name="40% - Accent3 2 3 2 6 2 2 2 3" xfId="50519" xr:uid="{00000000-0005-0000-0000-000085920000}"/>
    <cellStyle name="40% - Accent3 2 3 2 6 2 2 3" xfId="21617" xr:uid="{00000000-0005-0000-0000-000086920000}"/>
    <cellStyle name="40% - Accent3 2 3 2 6 2 2 3 2" xfId="58955" xr:uid="{00000000-0005-0000-0000-000087920000}"/>
    <cellStyle name="40% - Accent3 2 3 2 6 2 2 4" xfId="34636" xr:uid="{00000000-0005-0000-0000-000088920000}"/>
    <cellStyle name="40% - Accent3 2 3 2 6 2 2 5" xfId="45796" xr:uid="{00000000-0005-0000-0000-000089920000}"/>
    <cellStyle name="40% - Accent3 2 3 2 6 2 3" xfId="10821" xr:uid="{00000000-0005-0000-0000-00008A920000}"/>
    <cellStyle name="40% - Accent3 2 3 2 6 2 3 2" xfId="23980" xr:uid="{00000000-0005-0000-0000-00008B920000}"/>
    <cellStyle name="40% - Accent3 2 3 2 6 2 3 2 2" xfId="61318" xr:uid="{00000000-0005-0000-0000-00008C920000}"/>
    <cellStyle name="40% - Accent3 2 3 2 6 2 3 3" xfId="37348" xr:uid="{00000000-0005-0000-0000-00008D920000}"/>
    <cellStyle name="40% - Accent3 2 3 2 6 2 3 4" xfId="48159" xr:uid="{00000000-0005-0000-0000-00008E920000}"/>
    <cellStyle name="40% - Accent3 2 3 2 6 2 4" xfId="6098" xr:uid="{00000000-0005-0000-0000-00008F920000}"/>
    <cellStyle name="40% - Accent3 2 3 2 6 2 4 2" xfId="19257" xr:uid="{00000000-0005-0000-0000-000090920000}"/>
    <cellStyle name="40% - Accent3 2 3 2 6 2 4 2 2" xfId="56595" xr:uid="{00000000-0005-0000-0000-000091920000}"/>
    <cellStyle name="40% - Accent3 2 3 2 6 2 4 3" xfId="31924" xr:uid="{00000000-0005-0000-0000-000092920000}"/>
    <cellStyle name="40% - Accent3 2 3 2 6 2 4 4" xfId="43436" xr:uid="{00000000-0005-0000-0000-000093920000}"/>
    <cellStyle name="40% - Accent3 2 3 2 6 2 5" xfId="15545" xr:uid="{00000000-0005-0000-0000-000094920000}"/>
    <cellStyle name="40% - Accent3 2 3 2 6 2 5 2" xfId="52883" xr:uid="{00000000-0005-0000-0000-000095920000}"/>
    <cellStyle name="40% - Accent3 2 3 2 6 2 6" xfId="29042" xr:uid="{00000000-0005-0000-0000-000096920000}"/>
    <cellStyle name="40% - Accent3 2 3 2 6 2 7" xfId="39722" xr:uid="{00000000-0005-0000-0000-000097920000}"/>
    <cellStyle name="40% - Accent3 2 3 2 6 3" xfId="3733" xr:uid="{00000000-0005-0000-0000-000098920000}"/>
    <cellStyle name="40% - Accent3 2 3 2 6 3 2" xfId="12001" xr:uid="{00000000-0005-0000-0000-000099920000}"/>
    <cellStyle name="40% - Accent3 2 3 2 6 3 2 2" xfId="25160" xr:uid="{00000000-0005-0000-0000-00009A920000}"/>
    <cellStyle name="40% - Accent3 2 3 2 6 3 2 2 2" xfId="62498" xr:uid="{00000000-0005-0000-0000-00009B920000}"/>
    <cellStyle name="40% - Accent3 2 3 2 6 3 2 3" xfId="49339" xr:uid="{00000000-0005-0000-0000-00009C920000}"/>
    <cellStyle name="40% - Accent3 2 3 2 6 3 3" xfId="7278" xr:uid="{00000000-0005-0000-0000-00009D920000}"/>
    <cellStyle name="40% - Accent3 2 3 2 6 3 3 2" xfId="20437" xr:uid="{00000000-0005-0000-0000-00009E920000}"/>
    <cellStyle name="40% - Accent3 2 3 2 6 3 3 2 2" xfId="57775" xr:uid="{00000000-0005-0000-0000-00009F920000}"/>
    <cellStyle name="40% - Accent3 2 3 2 6 3 3 3" xfId="44616" xr:uid="{00000000-0005-0000-0000-0000A0920000}"/>
    <cellStyle name="40% - Accent3 2 3 2 6 3 4" xfId="16894" xr:uid="{00000000-0005-0000-0000-0000A1920000}"/>
    <cellStyle name="40% - Accent3 2 3 2 6 3 4 2" xfId="54232" xr:uid="{00000000-0005-0000-0000-0000A2920000}"/>
    <cellStyle name="40% - Accent3 2 3 2 6 3 5" xfId="33287" xr:uid="{00000000-0005-0000-0000-0000A3920000}"/>
    <cellStyle name="40% - Accent3 2 3 2 6 3 6" xfId="41071" xr:uid="{00000000-0005-0000-0000-0000A4920000}"/>
    <cellStyle name="40% - Accent3 2 3 2 6 4" xfId="9641" xr:uid="{00000000-0005-0000-0000-0000A5920000}"/>
    <cellStyle name="40% - Accent3 2 3 2 6 4 2" xfId="22800" xr:uid="{00000000-0005-0000-0000-0000A6920000}"/>
    <cellStyle name="40% - Accent3 2 3 2 6 4 2 2" xfId="60138" xr:uid="{00000000-0005-0000-0000-0000A7920000}"/>
    <cellStyle name="40% - Accent3 2 3 2 6 4 3" xfId="35999" xr:uid="{00000000-0005-0000-0000-0000A8920000}"/>
    <cellStyle name="40% - Accent3 2 3 2 6 4 4" xfId="46979" xr:uid="{00000000-0005-0000-0000-0000A9920000}"/>
    <cellStyle name="40% - Accent3 2 3 2 6 5" xfId="4918" xr:uid="{00000000-0005-0000-0000-0000AA920000}"/>
    <cellStyle name="40% - Accent3 2 3 2 6 5 2" xfId="18077" xr:uid="{00000000-0005-0000-0000-0000AB920000}"/>
    <cellStyle name="40% - Accent3 2 3 2 6 5 2 2" xfId="55415" xr:uid="{00000000-0005-0000-0000-0000AC920000}"/>
    <cellStyle name="40% - Accent3 2 3 2 6 5 3" xfId="30575" xr:uid="{00000000-0005-0000-0000-0000AD920000}"/>
    <cellStyle name="40% - Accent3 2 3 2 6 5 4" xfId="42256" xr:uid="{00000000-0005-0000-0000-0000AE920000}"/>
    <cellStyle name="40% - Accent3 2 3 2 6 6" xfId="14365" xr:uid="{00000000-0005-0000-0000-0000AF920000}"/>
    <cellStyle name="40% - Accent3 2 3 2 6 6 2" xfId="51703" xr:uid="{00000000-0005-0000-0000-0000B0920000}"/>
    <cellStyle name="40% - Accent3 2 3 2 6 7" xfId="27693" xr:uid="{00000000-0005-0000-0000-0000B1920000}"/>
    <cellStyle name="40% - Accent3 2 3 2 6 8" xfId="38542" xr:uid="{00000000-0005-0000-0000-0000B2920000}"/>
    <cellStyle name="40% - Accent3 2 3 2 7" xfId="1428" xr:uid="{00000000-0005-0000-0000-0000B3920000}"/>
    <cellStyle name="40% - Accent3 2 3 2 7 2" xfId="2777" xr:uid="{00000000-0005-0000-0000-0000B4920000}"/>
    <cellStyle name="40% - Accent3 2 3 2 7 2 2" xfId="12225" xr:uid="{00000000-0005-0000-0000-0000B5920000}"/>
    <cellStyle name="40% - Accent3 2 3 2 7 2 2 2" xfId="25384" xr:uid="{00000000-0005-0000-0000-0000B6920000}"/>
    <cellStyle name="40% - Accent3 2 3 2 7 2 2 2 2" xfId="62722" xr:uid="{00000000-0005-0000-0000-0000B7920000}"/>
    <cellStyle name="40% - Accent3 2 3 2 7 2 2 3" xfId="33680" xr:uid="{00000000-0005-0000-0000-0000B8920000}"/>
    <cellStyle name="40% - Accent3 2 3 2 7 2 2 4" xfId="49563" xr:uid="{00000000-0005-0000-0000-0000B9920000}"/>
    <cellStyle name="40% - Accent3 2 3 2 7 2 3" xfId="7502" xr:uid="{00000000-0005-0000-0000-0000BA920000}"/>
    <cellStyle name="40% - Accent3 2 3 2 7 2 3 2" xfId="20661" xr:uid="{00000000-0005-0000-0000-0000BB920000}"/>
    <cellStyle name="40% - Accent3 2 3 2 7 2 3 2 2" xfId="57999" xr:uid="{00000000-0005-0000-0000-0000BC920000}"/>
    <cellStyle name="40% - Accent3 2 3 2 7 2 3 3" xfId="36392" xr:uid="{00000000-0005-0000-0000-0000BD920000}"/>
    <cellStyle name="40% - Accent3 2 3 2 7 2 3 4" xfId="44840" xr:uid="{00000000-0005-0000-0000-0000BE920000}"/>
    <cellStyle name="40% - Accent3 2 3 2 7 2 4" xfId="15938" xr:uid="{00000000-0005-0000-0000-0000BF920000}"/>
    <cellStyle name="40% - Accent3 2 3 2 7 2 4 2" xfId="30968" xr:uid="{00000000-0005-0000-0000-0000C0920000}"/>
    <cellStyle name="40% - Accent3 2 3 2 7 2 4 3" xfId="53276" xr:uid="{00000000-0005-0000-0000-0000C1920000}"/>
    <cellStyle name="40% - Accent3 2 3 2 7 2 5" xfId="28086" xr:uid="{00000000-0005-0000-0000-0000C2920000}"/>
    <cellStyle name="40% - Accent3 2 3 2 7 2 6" xfId="40115" xr:uid="{00000000-0005-0000-0000-0000C3920000}"/>
    <cellStyle name="40% - Accent3 2 3 2 7 3" xfId="9865" xr:uid="{00000000-0005-0000-0000-0000C4920000}"/>
    <cellStyle name="40% - Accent3 2 3 2 7 3 2" xfId="23024" xr:uid="{00000000-0005-0000-0000-0000C5920000}"/>
    <cellStyle name="40% - Accent3 2 3 2 7 3 2 2" xfId="60362" xr:uid="{00000000-0005-0000-0000-0000C6920000}"/>
    <cellStyle name="40% - Accent3 2 3 2 7 3 3" xfId="32331" xr:uid="{00000000-0005-0000-0000-0000C7920000}"/>
    <cellStyle name="40% - Accent3 2 3 2 7 3 4" xfId="47203" xr:uid="{00000000-0005-0000-0000-0000C8920000}"/>
    <cellStyle name="40% - Accent3 2 3 2 7 4" xfId="5142" xr:uid="{00000000-0005-0000-0000-0000C9920000}"/>
    <cellStyle name="40% - Accent3 2 3 2 7 4 2" xfId="18301" xr:uid="{00000000-0005-0000-0000-0000CA920000}"/>
    <cellStyle name="40% - Accent3 2 3 2 7 4 2 2" xfId="55639" xr:uid="{00000000-0005-0000-0000-0000CB920000}"/>
    <cellStyle name="40% - Accent3 2 3 2 7 4 3" xfId="35043" xr:uid="{00000000-0005-0000-0000-0000CC920000}"/>
    <cellStyle name="40% - Accent3 2 3 2 7 4 4" xfId="42480" xr:uid="{00000000-0005-0000-0000-0000CD920000}"/>
    <cellStyle name="40% - Accent3 2 3 2 7 5" xfId="14589" xr:uid="{00000000-0005-0000-0000-0000CE920000}"/>
    <cellStyle name="40% - Accent3 2 3 2 7 5 2" xfId="29619" xr:uid="{00000000-0005-0000-0000-0000CF920000}"/>
    <cellStyle name="40% - Accent3 2 3 2 7 5 3" xfId="51927" xr:uid="{00000000-0005-0000-0000-0000D0920000}"/>
    <cellStyle name="40% - Accent3 2 3 2 7 6" xfId="26737" xr:uid="{00000000-0005-0000-0000-0000D1920000}"/>
    <cellStyle name="40% - Accent3 2 3 2 7 7" xfId="38766" xr:uid="{00000000-0005-0000-0000-0000D2920000}"/>
    <cellStyle name="40% - Accent3 2 3 2 8" xfId="2553" xr:uid="{00000000-0005-0000-0000-0000D3920000}"/>
    <cellStyle name="40% - Accent3 2 3 2 8 2" xfId="11045" xr:uid="{00000000-0005-0000-0000-0000D4920000}"/>
    <cellStyle name="40% - Accent3 2 3 2 8 2 2" xfId="24204" xr:uid="{00000000-0005-0000-0000-0000D5920000}"/>
    <cellStyle name="40% - Accent3 2 3 2 8 2 2 2" xfId="61542" xr:uid="{00000000-0005-0000-0000-0000D6920000}"/>
    <cellStyle name="40% - Accent3 2 3 2 8 2 3" xfId="33456" xr:uid="{00000000-0005-0000-0000-0000D7920000}"/>
    <cellStyle name="40% - Accent3 2 3 2 8 2 4" xfId="48383" xr:uid="{00000000-0005-0000-0000-0000D8920000}"/>
    <cellStyle name="40% - Accent3 2 3 2 8 3" xfId="6322" xr:uid="{00000000-0005-0000-0000-0000D9920000}"/>
    <cellStyle name="40% - Accent3 2 3 2 8 3 2" xfId="19481" xr:uid="{00000000-0005-0000-0000-0000DA920000}"/>
    <cellStyle name="40% - Accent3 2 3 2 8 3 2 2" xfId="56819" xr:uid="{00000000-0005-0000-0000-0000DB920000}"/>
    <cellStyle name="40% - Accent3 2 3 2 8 3 3" xfId="36168" xr:uid="{00000000-0005-0000-0000-0000DC920000}"/>
    <cellStyle name="40% - Accent3 2 3 2 8 3 4" xfId="43660" xr:uid="{00000000-0005-0000-0000-0000DD920000}"/>
    <cellStyle name="40% - Accent3 2 3 2 8 4" xfId="15714" xr:uid="{00000000-0005-0000-0000-0000DE920000}"/>
    <cellStyle name="40% - Accent3 2 3 2 8 4 2" xfId="30744" xr:uid="{00000000-0005-0000-0000-0000DF920000}"/>
    <cellStyle name="40% - Accent3 2 3 2 8 4 3" xfId="53052" xr:uid="{00000000-0005-0000-0000-0000E0920000}"/>
    <cellStyle name="40% - Accent3 2 3 2 8 5" xfId="27862" xr:uid="{00000000-0005-0000-0000-0000E1920000}"/>
    <cellStyle name="40% - Accent3 2 3 2 8 6" xfId="39891" xr:uid="{00000000-0005-0000-0000-0000E2920000}"/>
    <cellStyle name="40% - Accent3 2 3 2 9" xfId="8685" xr:uid="{00000000-0005-0000-0000-0000E3920000}"/>
    <cellStyle name="40% - Accent3 2 3 2 9 2" xfId="21844" xr:uid="{00000000-0005-0000-0000-0000E4920000}"/>
    <cellStyle name="40% - Accent3 2 3 2 9 2 2" xfId="59182" xr:uid="{00000000-0005-0000-0000-0000E5920000}"/>
    <cellStyle name="40% - Accent3 2 3 2 9 3" xfId="29395" xr:uid="{00000000-0005-0000-0000-0000E6920000}"/>
    <cellStyle name="40% - Accent3 2 3 2 9 4" xfId="46023" xr:uid="{00000000-0005-0000-0000-0000E7920000}"/>
    <cellStyle name="40% - Accent3 2 3 3" xfId="555" xr:uid="{00000000-0005-0000-0000-0000E8920000}"/>
    <cellStyle name="40% - Accent3 2 3 3 2" xfId="1737" xr:uid="{00000000-0005-0000-0000-0000E9920000}"/>
    <cellStyle name="40% - Accent3 2 3 3 2 2" xfId="7811" xr:uid="{00000000-0005-0000-0000-0000EA920000}"/>
    <cellStyle name="40% - Accent3 2 3 3 2 2 2" xfId="12534" xr:uid="{00000000-0005-0000-0000-0000EB920000}"/>
    <cellStyle name="40% - Accent3 2 3 3 2 2 2 2" xfId="25693" xr:uid="{00000000-0005-0000-0000-0000EC920000}"/>
    <cellStyle name="40% - Accent3 2 3 3 2 2 2 2 2" xfId="63031" xr:uid="{00000000-0005-0000-0000-0000ED920000}"/>
    <cellStyle name="40% - Accent3 2 3 3 2 2 2 3" xfId="49872" xr:uid="{00000000-0005-0000-0000-0000EE920000}"/>
    <cellStyle name="40% - Accent3 2 3 3 2 2 3" xfId="20970" xr:uid="{00000000-0005-0000-0000-0000EF920000}"/>
    <cellStyle name="40% - Accent3 2 3 3 2 2 3 2" xfId="58308" xr:uid="{00000000-0005-0000-0000-0000F0920000}"/>
    <cellStyle name="40% - Accent3 2 3 3 2 2 4" xfId="33989" xr:uid="{00000000-0005-0000-0000-0000F1920000}"/>
    <cellStyle name="40% - Accent3 2 3 3 2 2 5" xfId="45149" xr:uid="{00000000-0005-0000-0000-0000F2920000}"/>
    <cellStyle name="40% - Accent3 2 3 3 2 3" xfId="10174" xr:uid="{00000000-0005-0000-0000-0000F3920000}"/>
    <cellStyle name="40% - Accent3 2 3 3 2 3 2" xfId="23333" xr:uid="{00000000-0005-0000-0000-0000F4920000}"/>
    <cellStyle name="40% - Accent3 2 3 3 2 3 2 2" xfId="60671" xr:uid="{00000000-0005-0000-0000-0000F5920000}"/>
    <cellStyle name="40% - Accent3 2 3 3 2 3 3" xfId="36701" xr:uid="{00000000-0005-0000-0000-0000F6920000}"/>
    <cellStyle name="40% - Accent3 2 3 3 2 3 4" xfId="47512" xr:uid="{00000000-0005-0000-0000-0000F7920000}"/>
    <cellStyle name="40% - Accent3 2 3 3 2 4" xfId="5451" xr:uid="{00000000-0005-0000-0000-0000F8920000}"/>
    <cellStyle name="40% - Accent3 2 3 3 2 4 2" xfId="18610" xr:uid="{00000000-0005-0000-0000-0000F9920000}"/>
    <cellStyle name="40% - Accent3 2 3 3 2 4 2 2" xfId="55948" xr:uid="{00000000-0005-0000-0000-0000FA920000}"/>
    <cellStyle name="40% - Accent3 2 3 3 2 4 3" xfId="31277" xr:uid="{00000000-0005-0000-0000-0000FB920000}"/>
    <cellStyle name="40% - Accent3 2 3 3 2 4 4" xfId="42789" xr:uid="{00000000-0005-0000-0000-0000FC920000}"/>
    <cellStyle name="40% - Accent3 2 3 3 2 5" xfId="14898" xr:uid="{00000000-0005-0000-0000-0000FD920000}"/>
    <cellStyle name="40% - Accent3 2 3 3 2 5 2" xfId="52236" xr:uid="{00000000-0005-0000-0000-0000FE920000}"/>
    <cellStyle name="40% - Accent3 2 3 3 2 6" xfId="28395" xr:uid="{00000000-0005-0000-0000-0000FF920000}"/>
    <cellStyle name="40% - Accent3 2 3 3 2 7" xfId="39075" xr:uid="{00000000-0005-0000-0000-000000930000}"/>
    <cellStyle name="40% - Accent3 2 3 3 3" xfId="3086" xr:uid="{00000000-0005-0000-0000-000001930000}"/>
    <cellStyle name="40% - Accent3 2 3 3 3 2" xfId="11354" xr:uid="{00000000-0005-0000-0000-000002930000}"/>
    <cellStyle name="40% - Accent3 2 3 3 3 2 2" xfId="24513" xr:uid="{00000000-0005-0000-0000-000003930000}"/>
    <cellStyle name="40% - Accent3 2 3 3 3 2 2 2" xfId="61851" xr:uid="{00000000-0005-0000-0000-000004930000}"/>
    <cellStyle name="40% - Accent3 2 3 3 3 2 3" xfId="48692" xr:uid="{00000000-0005-0000-0000-000005930000}"/>
    <cellStyle name="40% - Accent3 2 3 3 3 3" xfId="6631" xr:uid="{00000000-0005-0000-0000-000006930000}"/>
    <cellStyle name="40% - Accent3 2 3 3 3 3 2" xfId="19790" xr:uid="{00000000-0005-0000-0000-000007930000}"/>
    <cellStyle name="40% - Accent3 2 3 3 3 3 2 2" xfId="57128" xr:uid="{00000000-0005-0000-0000-000008930000}"/>
    <cellStyle name="40% - Accent3 2 3 3 3 3 3" xfId="43969" xr:uid="{00000000-0005-0000-0000-000009930000}"/>
    <cellStyle name="40% - Accent3 2 3 3 3 4" xfId="16247" xr:uid="{00000000-0005-0000-0000-00000A930000}"/>
    <cellStyle name="40% - Accent3 2 3 3 3 4 2" xfId="53585" xr:uid="{00000000-0005-0000-0000-00000B930000}"/>
    <cellStyle name="40% - Accent3 2 3 3 3 5" xfId="32640" xr:uid="{00000000-0005-0000-0000-00000C930000}"/>
    <cellStyle name="40% - Accent3 2 3 3 3 6" xfId="40424" xr:uid="{00000000-0005-0000-0000-00000D930000}"/>
    <cellStyle name="40% - Accent3 2 3 3 4" xfId="8994" xr:uid="{00000000-0005-0000-0000-00000E930000}"/>
    <cellStyle name="40% - Accent3 2 3 3 4 2" xfId="22153" xr:uid="{00000000-0005-0000-0000-00000F930000}"/>
    <cellStyle name="40% - Accent3 2 3 3 4 2 2" xfId="59491" xr:uid="{00000000-0005-0000-0000-000010930000}"/>
    <cellStyle name="40% - Accent3 2 3 3 4 3" xfId="35352" xr:uid="{00000000-0005-0000-0000-000011930000}"/>
    <cellStyle name="40% - Accent3 2 3 3 4 4" xfId="46332" xr:uid="{00000000-0005-0000-0000-000012930000}"/>
    <cellStyle name="40% - Accent3 2 3 3 5" xfId="4271" xr:uid="{00000000-0005-0000-0000-000013930000}"/>
    <cellStyle name="40% - Accent3 2 3 3 5 2" xfId="17430" xr:uid="{00000000-0005-0000-0000-000014930000}"/>
    <cellStyle name="40% - Accent3 2 3 3 5 2 2" xfId="54768" xr:uid="{00000000-0005-0000-0000-000015930000}"/>
    <cellStyle name="40% - Accent3 2 3 3 5 3" xfId="29928" xr:uid="{00000000-0005-0000-0000-000016930000}"/>
    <cellStyle name="40% - Accent3 2 3 3 5 4" xfId="41609" xr:uid="{00000000-0005-0000-0000-000017930000}"/>
    <cellStyle name="40% - Accent3 2 3 3 6" xfId="13718" xr:uid="{00000000-0005-0000-0000-000018930000}"/>
    <cellStyle name="40% - Accent3 2 3 3 6 2" xfId="51056" xr:uid="{00000000-0005-0000-0000-000019930000}"/>
    <cellStyle name="40% - Accent3 2 3 3 7" xfId="27046" xr:uid="{00000000-0005-0000-0000-00001A930000}"/>
    <cellStyle name="40% - Accent3 2 3 3 8" xfId="37895" xr:uid="{00000000-0005-0000-0000-00001B930000}"/>
    <cellStyle name="40% - Accent3 2 3 4" xfId="358" xr:uid="{00000000-0005-0000-0000-00001C930000}"/>
    <cellStyle name="40% - Accent3 2 3 4 2" xfId="1540" xr:uid="{00000000-0005-0000-0000-00001D930000}"/>
    <cellStyle name="40% - Accent3 2 3 4 2 2" xfId="7614" xr:uid="{00000000-0005-0000-0000-00001E930000}"/>
    <cellStyle name="40% - Accent3 2 3 4 2 2 2" xfId="12337" xr:uid="{00000000-0005-0000-0000-00001F930000}"/>
    <cellStyle name="40% - Accent3 2 3 4 2 2 2 2" xfId="25496" xr:uid="{00000000-0005-0000-0000-000020930000}"/>
    <cellStyle name="40% - Accent3 2 3 4 2 2 2 2 2" xfId="62834" xr:uid="{00000000-0005-0000-0000-000021930000}"/>
    <cellStyle name="40% - Accent3 2 3 4 2 2 2 3" xfId="49675" xr:uid="{00000000-0005-0000-0000-000022930000}"/>
    <cellStyle name="40% - Accent3 2 3 4 2 2 3" xfId="20773" xr:uid="{00000000-0005-0000-0000-000023930000}"/>
    <cellStyle name="40% - Accent3 2 3 4 2 2 3 2" xfId="58111" xr:uid="{00000000-0005-0000-0000-000024930000}"/>
    <cellStyle name="40% - Accent3 2 3 4 2 2 4" xfId="33792" xr:uid="{00000000-0005-0000-0000-000025930000}"/>
    <cellStyle name="40% - Accent3 2 3 4 2 2 5" xfId="44952" xr:uid="{00000000-0005-0000-0000-000026930000}"/>
    <cellStyle name="40% - Accent3 2 3 4 2 3" xfId="9977" xr:uid="{00000000-0005-0000-0000-000027930000}"/>
    <cellStyle name="40% - Accent3 2 3 4 2 3 2" xfId="23136" xr:uid="{00000000-0005-0000-0000-000028930000}"/>
    <cellStyle name="40% - Accent3 2 3 4 2 3 2 2" xfId="60474" xr:uid="{00000000-0005-0000-0000-000029930000}"/>
    <cellStyle name="40% - Accent3 2 3 4 2 3 3" xfId="36504" xr:uid="{00000000-0005-0000-0000-00002A930000}"/>
    <cellStyle name="40% - Accent3 2 3 4 2 3 4" xfId="47315" xr:uid="{00000000-0005-0000-0000-00002B930000}"/>
    <cellStyle name="40% - Accent3 2 3 4 2 4" xfId="5254" xr:uid="{00000000-0005-0000-0000-00002C930000}"/>
    <cellStyle name="40% - Accent3 2 3 4 2 4 2" xfId="18413" xr:uid="{00000000-0005-0000-0000-00002D930000}"/>
    <cellStyle name="40% - Accent3 2 3 4 2 4 2 2" xfId="55751" xr:uid="{00000000-0005-0000-0000-00002E930000}"/>
    <cellStyle name="40% - Accent3 2 3 4 2 4 3" xfId="31080" xr:uid="{00000000-0005-0000-0000-00002F930000}"/>
    <cellStyle name="40% - Accent3 2 3 4 2 4 4" xfId="42592" xr:uid="{00000000-0005-0000-0000-000030930000}"/>
    <cellStyle name="40% - Accent3 2 3 4 2 5" xfId="14701" xr:uid="{00000000-0005-0000-0000-000031930000}"/>
    <cellStyle name="40% - Accent3 2 3 4 2 5 2" xfId="52039" xr:uid="{00000000-0005-0000-0000-000032930000}"/>
    <cellStyle name="40% - Accent3 2 3 4 2 6" xfId="28198" xr:uid="{00000000-0005-0000-0000-000033930000}"/>
    <cellStyle name="40% - Accent3 2 3 4 2 7" xfId="38878" xr:uid="{00000000-0005-0000-0000-000034930000}"/>
    <cellStyle name="40% - Accent3 2 3 4 3" xfId="2889" xr:uid="{00000000-0005-0000-0000-000035930000}"/>
    <cellStyle name="40% - Accent3 2 3 4 3 2" xfId="11157" xr:uid="{00000000-0005-0000-0000-000036930000}"/>
    <cellStyle name="40% - Accent3 2 3 4 3 2 2" xfId="24316" xr:uid="{00000000-0005-0000-0000-000037930000}"/>
    <cellStyle name="40% - Accent3 2 3 4 3 2 2 2" xfId="61654" xr:uid="{00000000-0005-0000-0000-000038930000}"/>
    <cellStyle name="40% - Accent3 2 3 4 3 2 3" xfId="48495" xr:uid="{00000000-0005-0000-0000-000039930000}"/>
    <cellStyle name="40% - Accent3 2 3 4 3 3" xfId="6434" xr:uid="{00000000-0005-0000-0000-00003A930000}"/>
    <cellStyle name="40% - Accent3 2 3 4 3 3 2" xfId="19593" xr:uid="{00000000-0005-0000-0000-00003B930000}"/>
    <cellStyle name="40% - Accent3 2 3 4 3 3 2 2" xfId="56931" xr:uid="{00000000-0005-0000-0000-00003C930000}"/>
    <cellStyle name="40% - Accent3 2 3 4 3 3 3" xfId="43772" xr:uid="{00000000-0005-0000-0000-00003D930000}"/>
    <cellStyle name="40% - Accent3 2 3 4 3 4" xfId="16050" xr:uid="{00000000-0005-0000-0000-00003E930000}"/>
    <cellStyle name="40% - Accent3 2 3 4 3 4 2" xfId="53388" xr:uid="{00000000-0005-0000-0000-00003F930000}"/>
    <cellStyle name="40% - Accent3 2 3 4 3 5" xfId="32443" xr:uid="{00000000-0005-0000-0000-000040930000}"/>
    <cellStyle name="40% - Accent3 2 3 4 3 6" xfId="40227" xr:uid="{00000000-0005-0000-0000-000041930000}"/>
    <cellStyle name="40% - Accent3 2 3 4 4" xfId="8797" xr:uid="{00000000-0005-0000-0000-000042930000}"/>
    <cellStyle name="40% - Accent3 2 3 4 4 2" xfId="21956" xr:uid="{00000000-0005-0000-0000-000043930000}"/>
    <cellStyle name="40% - Accent3 2 3 4 4 2 2" xfId="59294" xr:uid="{00000000-0005-0000-0000-000044930000}"/>
    <cellStyle name="40% - Accent3 2 3 4 4 3" xfId="35155" xr:uid="{00000000-0005-0000-0000-000045930000}"/>
    <cellStyle name="40% - Accent3 2 3 4 4 4" xfId="46135" xr:uid="{00000000-0005-0000-0000-000046930000}"/>
    <cellStyle name="40% - Accent3 2 3 4 5" xfId="4074" xr:uid="{00000000-0005-0000-0000-000047930000}"/>
    <cellStyle name="40% - Accent3 2 3 4 5 2" xfId="17233" xr:uid="{00000000-0005-0000-0000-000048930000}"/>
    <cellStyle name="40% - Accent3 2 3 4 5 2 2" xfId="54571" xr:uid="{00000000-0005-0000-0000-000049930000}"/>
    <cellStyle name="40% - Accent3 2 3 4 5 3" xfId="29731" xr:uid="{00000000-0005-0000-0000-00004A930000}"/>
    <cellStyle name="40% - Accent3 2 3 4 5 4" xfId="41412" xr:uid="{00000000-0005-0000-0000-00004B930000}"/>
    <cellStyle name="40% - Accent3 2 3 4 6" xfId="13521" xr:uid="{00000000-0005-0000-0000-00004C930000}"/>
    <cellStyle name="40% - Accent3 2 3 4 6 2" xfId="50859" xr:uid="{00000000-0005-0000-0000-00004D930000}"/>
    <cellStyle name="40% - Accent3 2 3 4 7" xfId="26849" xr:uid="{00000000-0005-0000-0000-00004E930000}"/>
    <cellStyle name="40% - Accent3 2 3 4 8" xfId="37698" xr:uid="{00000000-0005-0000-0000-00004F930000}"/>
    <cellStyle name="40% - Accent3 2 3 5" xfId="779" xr:uid="{00000000-0005-0000-0000-000050930000}"/>
    <cellStyle name="40% - Accent3 2 3 5 2" xfId="1961" xr:uid="{00000000-0005-0000-0000-000051930000}"/>
    <cellStyle name="40% - Accent3 2 3 5 2 2" xfId="8035" xr:uid="{00000000-0005-0000-0000-000052930000}"/>
    <cellStyle name="40% - Accent3 2 3 5 2 2 2" xfId="12758" xr:uid="{00000000-0005-0000-0000-000053930000}"/>
    <cellStyle name="40% - Accent3 2 3 5 2 2 2 2" xfId="25917" xr:uid="{00000000-0005-0000-0000-000054930000}"/>
    <cellStyle name="40% - Accent3 2 3 5 2 2 2 2 2" xfId="63255" xr:uid="{00000000-0005-0000-0000-000055930000}"/>
    <cellStyle name="40% - Accent3 2 3 5 2 2 2 3" xfId="50096" xr:uid="{00000000-0005-0000-0000-000056930000}"/>
    <cellStyle name="40% - Accent3 2 3 5 2 2 3" xfId="21194" xr:uid="{00000000-0005-0000-0000-000057930000}"/>
    <cellStyle name="40% - Accent3 2 3 5 2 2 3 2" xfId="58532" xr:uid="{00000000-0005-0000-0000-000058930000}"/>
    <cellStyle name="40% - Accent3 2 3 5 2 2 4" xfId="34213" xr:uid="{00000000-0005-0000-0000-000059930000}"/>
    <cellStyle name="40% - Accent3 2 3 5 2 2 5" xfId="45373" xr:uid="{00000000-0005-0000-0000-00005A930000}"/>
    <cellStyle name="40% - Accent3 2 3 5 2 3" xfId="10398" xr:uid="{00000000-0005-0000-0000-00005B930000}"/>
    <cellStyle name="40% - Accent3 2 3 5 2 3 2" xfId="23557" xr:uid="{00000000-0005-0000-0000-00005C930000}"/>
    <cellStyle name="40% - Accent3 2 3 5 2 3 2 2" xfId="60895" xr:uid="{00000000-0005-0000-0000-00005D930000}"/>
    <cellStyle name="40% - Accent3 2 3 5 2 3 3" xfId="36925" xr:uid="{00000000-0005-0000-0000-00005E930000}"/>
    <cellStyle name="40% - Accent3 2 3 5 2 3 4" xfId="47736" xr:uid="{00000000-0005-0000-0000-00005F930000}"/>
    <cellStyle name="40% - Accent3 2 3 5 2 4" xfId="5675" xr:uid="{00000000-0005-0000-0000-000060930000}"/>
    <cellStyle name="40% - Accent3 2 3 5 2 4 2" xfId="18834" xr:uid="{00000000-0005-0000-0000-000061930000}"/>
    <cellStyle name="40% - Accent3 2 3 5 2 4 2 2" xfId="56172" xr:uid="{00000000-0005-0000-0000-000062930000}"/>
    <cellStyle name="40% - Accent3 2 3 5 2 4 3" xfId="31501" xr:uid="{00000000-0005-0000-0000-000063930000}"/>
    <cellStyle name="40% - Accent3 2 3 5 2 4 4" xfId="43013" xr:uid="{00000000-0005-0000-0000-000064930000}"/>
    <cellStyle name="40% - Accent3 2 3 5 2 5" xfId="15122" xr:uid="{00000000-0005-0000-0000-000065930000}"/>
    <cellStyle name="40% - Accent3 2 3 5 2 5 2" xfId="52460" xr:uid="{00000000-0005-0000-0000-000066930000}"/>
    <cellStyle name="40% - Accent3 2 3 5 2 6" xfId="28619" xr:uid="{00000000-0005-0000-0000-000067930000}"/>
    <cellStyle name="40% - Accent3 2 3 5 2 7" xfId="39299" xr:uid="{00000000-0005-0000-0000-000068930000}"/>
    <cellStyle name="40% - Accent3 2 3 5 3" xfId="3310" xr:uid="{00000000-0005-0000-0000-000069930000}"/>
    <cellStyle name="40% - Accent3 2 3 5 3 2" xfId="11578" xr:uid="{00000000-0005-0000-0000-00006A930000}"/>
    <cellStyle name="40% - Accent3 2 3 5 3 2 2" xfId="24737" xr:uid="{00000000-0005-0000-0000-00006B930000}"/>
    <cellStyle name="40% - Accent3 2 3 5 3 2 2 2" xfId="62075" xr:uid="{00000000-0005-0000-0000-00006C930000}"/>
    <cellStyle name="40% - Accent3 2 3 5 3 2 3" xfId="48916" xr:uid="{00000000-0005-0000-0000-00006D930000}"/>
    <cellStyle name="40% - Accent3 2 3 5 3 3" xfId="6855" xr:uid="{00000000-0005-0000-0000-00006E930000}"/>
    <cellStyle name="40% - Accent3 2 3 5 3 3 2" xfId="20014" xr:uid="{00000000-0005-0000-0000-00006F930000}"/>
    <cellStyle name="40% - Accent3 2 3 5 3 3 2 2" xfId="57352" xr:uid="{00000000-0005-0000-0000-000070930000}"/>
    <cellStyle name="40% - Accent3 2 3 5 3 3 3" xfId="44193" xr:uid="{00000000-0005-0000-0000-000071930000}"/>
    <cellStyle name="40% - Accent3 2 3 5 3 4" xfId="16471" xr:uid="{00000000-0005-0000-0000-000072930000}"/>
    <cellStyle name="40% - Accent3 2 3 5 3 4 2" xfId="53809" xr:uid="{00000000-0005-0000-0000-000073930000}"/>
    <cellStyle name="40% - Accent3 2 3 5 3 5" xfId="32864" xr:uid="{00000000-0005-0000-0000-000074930000}"/>
    <cellStyle name="40% - Accent3 2 3 5 3 6" xfId="40648" xr:uid="{00000000-0005-0000-0000-000075930000}"/>
    <cellStyle name="40% - Accent3 2 3 5 4" xfId="9218" xr:uid="{00000000-0005-0000-0000-000076930000}"/>
    <cellStyle name="40% - Accent3 2 3 5 4 2" xfId="22377" xr:uid="{00000000-0005-0000-0000-000077930000}"/>
    <cellStyle name="40% - Accent3 2 3 5 4 2 2" xfId="59715" xr:uid="{00000000-0005-0000-0000-000078930000}"/>
    <cellStyle name="40% - Accent3 2 3 5 4 3" xfId="35576" xr:uid="{00000000-0005-0000-0000-000079930000}"/>
    <cellStyle name="40% - Accent3 2 3 5 4 4" xfId="46556" xr:uid="{00000000-0005-0000-0000-00007A930000}"/>
    <cellStyle name="40% - Accent3 2 3 5 5" xfId="4495" xr:uid="{00000000-0005-0000-0000-00007B930000}"/>
    <cellStyle name="40% - Accent3 2 3 5 5 2" xfId="17654" xr:uid="{00000000-0005-0000-0000-00007C930000}"/>
    <cellStyle name="40% - Accent3 2 3 5 5 2 2" xfId="54992" xr:uid="{00000000-0005-0000-0000-00007D930000}"/>
    <cellStyle name="40% - Accent3 2 3 5 5 3" xfId="30152" xr:uid="{00000000-0005-0000-0000-00007E930000}"/>
    <cellStyle name="40% - Accent3 2 3 5 5 4" xfId="41833" xr:uid="{00000000-0005-0000-0000-00007F930000}"/>
    <cellStyle name="40% - Accent3 2 3 5 6" xfId="13942" xr:uid="{00000000-0005-0000-0000-000080930000}"/>
    <cellStyle name="40% - Accent3 2 3 5 6 2" xfId="51280" xr:uid="{00000000-0005-0000-0000-000081930000}"/>
    <cellStyle name="40% - Accent3 2 3 5 7" xfId="27270" xr:uid="{00000000-0005-0000-0000-000082930000}"/>
    <cellStyle name="40% - Accent3 2 3 5 8" xfId="38119" xr:uid="{00000000-0005-0000-0000-000083930000}"/>
    <cellStyle name="40% - Accent3 2 3 6" xfId="948" xr:uid="{00000000-0005-0000-0000-000084930000}"/>
    <cellStyle name="40% - Accent3 2 3 6 2" xfId="2130" xr:uid="{00000000-0005-0000-0000-000085930000}"/>
    <cellStyle name="40% - Accent3 2 3 6 2 2" xfId="8204" xr:uid="{00000000-0005-0000-0000-000086930000}"/>
    <cellStyle name="40% - Accent3 2 3 6 2 2 2" xfId="12927" xr:uid="{00000000-0005-0000-0000-000087930000}"/>
    <cellStyle name="40% - Accent3 2 3 6 2 2 2 2" xfId="26086" xr:uid="{00000000-0005-0000-0000-000088930000}"/>
    <cellStyle name="40% - Accent3 2 3 6 2 2 2 2 2" xfId="63424" xr:uid="{00000000-0005-0000-0000-000089930000}"/>
    <cellStyle name="40% - Accent3 2 3 6 2 2 2 3" xfId="50265" xr:uid="{00000000-0005-0000-0000-00008A930000}"/>
    <cellStyle name="40% - Accent3 2 3 6 2 2 3" xfId="21363" xr:uid="{00000000-0005-0000-0000-00008B930000}"/>
    <cellStyle name="40% - Accent3 2 3 6 2 2 3 2" xfId="58701" xr:uid="{00000000-0005-0000-0000-00008C930000}"/>
    <cellStyle name="40% - Accent3 2 3 6 2 2 4" xfId="34382" xr:uid="{00000000-0005-0000-0000-00008D930000}"/>
    <cellStyle name="40% - Accent3 2 3 6 2 2 5" xfId="45542" xr:uid="{00000000-0005-0000-0000-00008E930000}"/>
    <cellStyle name="40% - Accent3 2 3 6 2 3" xfId="10567" xr:uid="{00000000-0005-0000-0000-00008F930000}"/>
    <cellStyle name="40% - Accent3 2 3 6 2 3 2" xfId="23726" xr:uid="{00000000-0005-0000-0000-000090930000}"/>
    <cellStyle name="40% - Accent3 2 3 6 2 3 2 2" xfId="61064" xr:uid="{00000000-0005-0000-0000-000091930000}"/>
    <cellStyle name="40% - Accent3 2 3 6 2 3 3" xfId="37094" xr:uid="{00000000-0005-0000-0000-000092930000}"/>
    <cellStyle name="40% - Accent3 2 3 6 2 3 4" xfId="47905" xr:uid="{00000000-0005-0000-0000-000093930000}"/>
    <cellStyle name="40% - Accent3 2 3 6 2 4" xfId="5844" xr:uid="{00000000-0005-0000-0000-000094930000}"/>
    <cellStyle name="40% - Accent3 2 3 6 2 4 2" xfId="19003" xr:uid="{00000000-0005-0000-0000-000095930000}"/>
    <cellStyle name="40% - Accent3 2 3 6 2 4 2 2" xfId="56341" xr:uid="{00000000-0005-0000-0000-000096930000}"/>
    <cellStyle name="40% - Accent3 2 3 6 2 4 3" xfId="31670" xr:uid="{00000000-0005-0000-0000-000097930000}"/>
    <cellStyle name="40% - Accent3 2 3 6 2 4 4" xfId="43182" xr:uid="{00000000-0005-0000-0000-000098930000}"/>
    <cellStyle name="40% - Accent3 2 3 6 2 5" xfId="15291" xr:uid="{00000000-0005-0000-0000-000099930000}"/>
    <cellStyle name="40% - Accent3 2 3 6 2 5 2" xfId="52629" xr:uid="{00000000-0005-0000-0000-00009A930000}"/>
    <cellStyle name="40% - Accent3 2 3 6 2 6" xfId="28788" xr:uid="{00000000-0005-0000-0000-00009B930000}"/>
    <cellStyle name="40% - Accent3 2 3 6 2 7" xfId="39468" xr:uid="{00000000-0005-0000-0000-00009C930000}"/>
    <cellStyle name="40% - Accent3 2 3 6 3" xfId="3479" xr:uid="{00000000-0005-0000-0000-00009D930000}"/>
    <cellStyle name="40% - Accent3 2 3 6 3 2" xfId="11747" xr:uid="{00000000-0005-0000-0000-00009E930000}"/>
    <cellStyle name="40% - Accent3 2 3 6 3 2 2" xfId="24906" xr:uid="{00000000-0005-0000-0000-00009F930000}"/>
    <cellStyle name="40% - Accent3 2 3 6 3 2 2 2" xfId="62244" xr:uid="{00000000-0005-0000-0000-0000A0930000}"/>
    <cellStyle name="40% - Accent3 2 3 6 3 2 3" xfId="49085" xr:uid="{00000000-0005-0000-0000-0000A1930000}"/>
    <cellStyle name="40% - Accent3 2 3 6 3 3" xfId="7024" xr:uid="{00000000-0005-0000-0000-0000A2930000}"/>
    <cellStyle name="40% - Accent3 2 3 6 3 3 2" xfId="20183" xr:uid="{00000000-0005-0000-0000-0000A3930000}"/>
    <cellStyle name="40% - Accent3 2 3 6 3 3 2 2" xfId="57521" xr:uid="{00000000-0005-0000-0000-0000A4930000}"/>
    <cellStyle name="40% - Accent3 2 3 6 3 3 3" xfId="44362" xr:uid="{00000000-0005-0000-0000-0000A5930000}"/>
    <cellStyle name="40% - Accent3 2 3 6 3 4" xfId="16640" xr:uid="{00000000-0005-0000-0000-0000A6930000}"/>
    <cellStyle name="40% - Accent3 2 3 6 3 4 2" xfId="53978" xr:uid="{00000000-0005-0000-0000-0000A7930000}"/>
    <cellStyle name="40% - Accent3 2 3 6 3 5" xfId="33033" xr:uid="{00000000-0005-0000-0000-0000A8930000}"/>
    <cellStyle name="40% - Accent3 2 3 6 3 6" xfId="40817" xr:uid="{00000000-0005-0000-0000-0000A9930000}"/>
    <cellStyle name="40% - Accent3 2 3 6 4" xfId="9387" xr:uid="{00000000-0005-0000-0000-0000AA930000}"/>
    <cellStyle name="40% - Accent3 2 3 6 4 2" xfId="22546" xr:uid="{00000000-0005-0000-0000-0000AB930000}"/>
    <cellStyle name="40% - Accent3 2 3 6 4 2 2" xfId="59884" xr:uid="{00000000-0005-0000-0000-0000AC930000}"/>
    <cellStyle name="40% - Accent3 2 3 6 4 3" xfId="35745" xr:uid="{00000000-0005-0000-0000-0000AD930000}"/>
    <cellStyle name="40% - Accent3 2 3 6 4 4" xfId="46725" xr:uid="{00000000-0005-0000-0000-0000AE930000}"/>
    <cellStyle name="40% - Accent3 2 3 6 5" xfId="4664" xr:uid="{00000000-0005-0000-0000-0000AF930000}"/>
    <cellStyle name="40% - Accent3 2 3 6 5 2" xfId="17823" xr:uid="{00000000-0005-0000-0000-0000B0930000}"/>
    <cellStyle name="40% - Accent3 2 3 6 5 2 2" xfId="55161" xr:uid="{00000000-0005-0000-0000-0000B1930000}"/>
    <cellStyle name="40% - Accent3 2 3 6 5 3" xfId="30321" xr:uid="{00000000-0005-0000-0000-0000B2930000}"/>
    <cellStyle name="40% - Accent3 2 3 6 5 4" xfId="42002" xr:uid="{00000000-0005-0000-0000-0000B3930000}"/>
    <cellStyle name="40% - Accent3 2 3 6 6" xfId="14111" xr:uid="{00000000-0005-0000-0000-0000B4930000}"/>
    <cellStyle name="40% - Accent3 2 3 6 6 2" xfId="51449" xr:uid="{00000000-0005-0000-0000-0000B5930000}"/>
    <cellStyle name="40% - Accent3 2 3 6 7" xfId="27439" xr:uid="{00000000-0005-0000-0000-0000B6930000}"/>
    <cellStyle name="40% - Accent3 2 3 6 8" xfId="38288" xr:uid="{00000000-0005-0000-0000-0000B7930000}"/>
    <cellStyle name="40% - Accent3 2 3 7" xfId="1119" xr:uid="{00000000-0005-0000-0000-0000B8930000}"/>
    <cellStyle name="40% - Accent3 2 3 7 2" xfId="2299" xr:uid="{00000000-0005-0000-0000-0000B9930000}"/>
    <cellStyle name="40% - Accent3 2 3 7 2 2" xfId="8373" xr:uid="{00000000-0005-0000-0000-0000BA930000}"/>
    <cellStyle name="40% - Accent3 2 3 7 2 2 2" xfId="13096" xr:uid="{00000000-0005-0000-0000-0000BB930000}"/>
    <cellStyle name="40% - Accent3 2 3 7 2 2 2 2" xfId="26255" xr:uid="{00000000-0005-0000-0000-0000BC930000}"/>
    <cellStyle name="40% - Accent3 2 3 7 2 2 2 2 2" xfId="63593" xr:uid="{00000000-0005-0000-0000-0000BD930000}"/>
    <cellStyle name="40% - Accent3 2 3 7 2 2 2 3" xfId="50434" xr:uid="{00000000-0005-0000-0000-0000BE930000}"/>
    <cellStyle name="40% - Accent3 2 3 7 2 2 3" xfId="21532" xr:uid="{00000000-0005-0000-0000-0000BF930000}"/>
    <cellStyle name="40% - Accent3 2 3 7 2 2 3 2" xfId="58870" xr:uid="{00000000-0005-0000-0000-0000C0930000}"/>
    <cellStyle name="40% - Accent3 2 3 7 2 2 4" xfId="34551" xr:uid="{00000000-0005-0000-0000-0000C1930000}"/>
    <cellStyle name="40% - Accent3 2 3 7 2 2 5" xfId="45711" xr:uid="{00000000-0005-0000-0000-0000C2930000}"/>
    <cellStyle name="40% - Accent3 2 3 7 2 3" xfId="10736" xr:uid="{00000000-0005-0000-0000-0000C3930000}"/>
    <cellStyle name="40% - Accent3 2 3 7 2 3 2" xfId="23895" xr:uid="{00000000-0005-0000-0000-0000C4930000}"/>
    <cellStyle name="40% - Accent3 2 3 7 2 3 2 2" xfId="61233" xr:uid="{00000000-0005-0000-0000-0000C5930000}"/>
    <cellStyle name="40% - Accent3 2 3 7 2 3 3" xfId="37263" xr:uid="{00000000-0005-0000-0000-0000C6930000}"/>
    <cellStyle name="40% - Accent3 2 3 7 2 3 4" xfId="48074" xr:uid="{00000000-0005-0000-0000-0000C7930000}"/>
    <cellStyle name="40% - Accent3 2 3 7 2 4" xfId="6013" xr:uid="{00000000-0005-0000-0000-0000C8930000}"/>
    <cellStyle name="40% - Accent3 2 3 7 2 4 2" xfId="19172" xr:uid="{00000000-0005-0000-0000-0000C9930000}"/>
    <cellStyle name="40% - Accent3 2 3 7 2 4 2 2" xfId="56510" xr:uid="{00000000-0005-0000-0000-0000CA930000}"/>
    <cellStyle name="40% - Accent3 2 3 7 2 4 3" xfId="31839" xr:uid="{00000000-0005-0000-0000-0000CB930000}"/>
    <cellStyle name="40% - Accent3 2 3 7 2 4 4" xfId="43351" xr:uid="{00000000-0005-0000-0000-0000CC930000}"/>
    <cellStyle name="40% - Accent3 2 3 7 2 5" xfId="15460" xr:uid="{00000000-0005-0000-0000-0000CD930000}"/>
    <cellStyle name="40% - Accent3 2 3 7 2 5 2" xfId="52798" xr:uid="{00000000-0005-0000-0000-0000CE930000}"/>
    <cellStyle name="40% - Accent3 2 3 7 2 6" xfId="28957" xr:uid="{00000000-0005-0000-0000-0000CF930000}"/>
    <cellStyle name="40% - Accent3 2 3 7 2 7" xfId="39637" xr:uid="{00000000-0005-0000-0000-0000D0930000}"/>
    <cellStyle name="40% - Accent3 2 3 7 3" xfId="3648" xr:uid="{00000000-0005-0000-0000-0000D1930000}"/>
    <cellStyle name="40% - Accent3 2 3 7 3 2" xfId="11916" xr:uid="{00000000-0005-0000-0000-0000D2930000}"/>
    <cellStyle name="40% - Accent3 2 3 7 3 2 2" xfId="25075" xr:uid="{00000000-0005-0000-0000-0000D3930000}"/>
    <cellStyle name="40% - Accent3 2 3 7 3 2 2 2" xfId="62413" xr:uid="{00000000-0005-0000-0000-0000D4930000}"/>
    <cellStyle name="40% - Accent3 2 3 7 3 2 3" xfId="49254" xr:uid="{00000000-0005-0000-0000-0000D5930000}"/>
    <cellStyle name="40% - Accent3 2 3 7 3 3" xfId="7193" xr:uid="{00000000-0005-0000-0000-0000D6930000}"/>
    <cellStyle name="40% - Accent3 2 3 7 3 3 2" xfId="20352" xr:uid="{00000000-0005-0000-0000-0000D7930000}"/>
    <cellStyle name="40% - Accent3 2 3 7 3 3 2 2" xfId="57690" xr:uid="{00000000-0005-0000-0000-0000D8930000}"/>
    <cellStyle name="40% - Accent3 2 3 7 3 3 3" xfId="44531" xr:uid="{00000000-0005-0000-0000-0000D9930000}"/>
    <cellStyle name="40% - Accent3 2 3 7 3 4" xfId="16809" xr:uid="{00000000-0005-0000-0000-0000DA930000}"/>
    <cellStyle name="40% - Accent3 2 3 7 3 4 2" xfId="54147" xr:uid="{00000000-0005-0000-0000-0000DB930000}"/>
    <cellStyle name="40% - Accent3 2 3 7 3 5" xfId="33202" xr:uid="{00000000-0005-0000-0000-0000DC930000}"/>
    <cellStyle name="40% - Accent3 2 3 7 3 6" xfId="40986" xr:uid="{00000000-0005-0000-0000-0000DD930000}"/>
    <cellStyle name="40% - Accent3 2 3 7 4" xfId="9556" xr:uid="{00000000-0005-0000-0000-0000DE930000}"/>
    <cellStyle name="40% - Accent3 2 3 7 4 2" xfId="22715" xr:uid="{00000000-0005-0000-0000-0000DF930000}"/>
    <cellStyle name="40% - Accent3 2 3 7 4 2 2" xfId="60053" xr:uid="{00000000-0005-0000-0000-0000E0930000}"/>
    <cellStyle name="40% - Accent3 2 3 7 4 3" xfId="35914" xr:uid="{00000000-0005-0000-0000-0000E1930000}"/>
    <cellStyle name="40% - Accent3 2 3 7 4 4" xfId="46894" xr:uid="{00000000-0005-0000-0000-0000E2930000}"/>
    <cellStyle name="40% - Accent3 2 3 7 5" xfId="4833" xr:uid="{00000000-0005-0000-0000-0000E3930000}"/>
    <cellStyle name="40% - Accent3 2 3 7 5 2" xfId="17992" xr:uid="{00000000-0005-0000-0000-0000E4930000}"/>
    <cellStyle name="40% - Accent3 2 3 7 5 2 2" xfId="55330" xr:uid="{00000000-0005-0000-0000-0000E5930000}"/>
    <cellStyle name="40% - Accent3 2 3 7 5 3" xfId="30490" xr:uid="{00000000-0005-0000-0000-0000E6930000}"/>
    <cellStyle name="40% - Accent3 2 3 7 5 4" xfId="42171" xr:uid="{00000000-0005-0000-0000-0000E7930000}"/>
    <cellStyle name="40% - Accent3 2 3 7 6" xfId="14280" xr:uid="{00000000-0005-0000-0000-0000E8930000}"/>
    <cellStyle name="40% - Accent3 2 3 7 6 2" xfId="51618" xr:uid="{00000000-0005-0000-0000-0000E9930000}"/>
    <cellStyle name="40% - Accent3 2 3 7 7" xfId="27608" xr:uid="{00000000-0005-0000-0000-0000EA930000}"/>
    <cellStyle name="40% - Accent3 2 3 7 8" xfId="38457" xr:uid="{00000000-0005-0000-0000-0000EB930000}"/>
    <cellStyle name="40% - Accent3 2 3 8" xfId="1316" xr:uid="{00000000-0005-0000-0000-0000EC930000}"/>
    <cellStyle name="40% - Accent3 2 3 8 2" xfId="2665" xr:uid="{00000000-0005-0000-0000-0000ED930000}"/>
    <cellStyle name="40% - Accent3 2 3 8 2 2" xfId="12113" xr:uid="{00000000-0005-0000-0000-0000EE930000}"/>
    <cellStyle name="40% - Accent3 2 3 8 2 2 2" xfId="25272" xr:uid="{00000000-0005-0000-0000-0000EF930000}"/>
    <cellStyle name="40% - Accent3 2 3 8 2 2 2 2" xfId="62610" xr:uid="{00000000-0005-0000-0000-0000F0930000}"/>
    <cellStyle name="40% - Accent3 2 3 8 2 2 3" xfId="33568" xr:uid="{00000000-0005-0000-0000-0000F1930000}"/>
    <cellStyle name="40% - Accent3 2 3 8 2 2 4" xfId="49451" xr:uid="{00000000-0005-0000-0000-0000F2930000}"/>
    <cellStyle name="40% - Accent3 2 3 8 2 3" xfId="7390" xr:uid="{00000000-0005-0000-0000-0000F3930000}"/>
    <cellStyle name="40% - Accent3 2 3 8 2 3 2" xfId="20549" xr:uid="{00000000-0005-0000-0000-0000F4930000}"/>
    <cellStyle name="40% - Accent3 2 3 8 2 3 2 2" xfId="57887" xr:uid="{00000000-0005-0000-0000-0000F5930000}"/>
    <cellStyle name="40% - Accent3 2 3 8 2 3 3" xfId="36280" xr:uid="{00000000-0005-0000-0000-0000F6930000}"/>
    <cellStyle name="40% - Accent3 2 3 8 2 3 4" xfId="44728" xr:uid="{00000000-0005-0000-0000-0000F7930000}"/>
    <cellStyle name="40% - Accent3 2 3 8 2 4" xfId="15826" xr:uid="{00000000-0005-0000-0000-0000F8930000}"/>
    <cellStyle name="40% - Accent3 2 3 8 2 4 2" xfId="30856" xr:uid="{00000000-0005-0000-0000-0000F9930000}"/>
    <cellStyle name="40% - Accent3 2 3 8 2 4 3" xfId="53164" xr:uid="{00000000-0005-0000-0000-0000FA930000}"/>
    <cellStyle name="40% - Accent3 2 3 8 2 5" xfId="27974" xr:uid="{00000000-0005-0000-0000-0000FB930000}"/>
    <cellStyle name="40% - Accent3 2 3 8 2 6" xfId="40003" xr:uid="{00000000-0005-0000-0000-0000FC930000}"/>
    <cellStyle name="40% - Accent3 2 3 8 3" xfId="9753" xr:uid="{00000000-0005-0000-0000-0000FD930000}"/>
    <cellStyle name="40% - Accent3 2 3 8 3 2" xfId="22912" xr:uid="{00000000-0005-0000-0000-0000FE930000}"/>
    <cellStyle name="40% - Accent3 2 3 8 3 2 2" xfId="60250" xr:uid="{00000000-0005-0000-0000-0000FF930000}"/>
    <cellStyle name="40% - Accent3 2 3 8 3 3" xfId="32219" xr:uid="{00000000-0005-0000-0000-000000940000}"/>
    <cellStyle name="40% - Accent3 2 3 8 3 4" xfId="47091" xr:uid="{00000000-0005-0000-0000-000001940000}"/>
    <cellStyle name="40% - Accent3 2 3 8 4" xfId="5030" xr:uid="{00000000-0005-0000-0000-000002940000}"/>
    <cellStyle name="40% - Accent3 2 3 8 4 2" xfId="18189" xr:uid="{00000000-0005-0000-0000-000003940000}"/>
    <cellStyle name="40% - Accent3 2 3 8 4 2 2" xfId="55527" xr:uid="{00000000-0005-0000-0000-000004940000}"/>
    <cellStyle name="40% - Accent3 2 3 8 4 3" xfId="34931" xr:uid="{00000000-0005-0000-0000-000005940000}"/>
    <cellStyle name="40% - Accent3 2 3 8 4 4" xfId="42368" xr:uid="{00000000-0005-0000-0000-000006940000}"/>
    <cellStyle name="40% - Accent3 2 3 8 5" xfId="14477" xr:uid="{00000000-0005-0000-0000-000007940000}"/>
    <cellStyle name="40% - Accent3 2 3 8 5 2" xfId="29507" xr:uid="{00000000-0005-0000-0000-000008940000}"/>
    <cellStyle name="40% - Accent3 2 3 8 5 3" xfId="51815" xr:uid="{00000000-0005-0000-0000-000009940000}"/>
    <cellStyle name="40% - Accent3 2 3 8 6" xfId="26625" xr:uid="{00000000-0005-0000-0000-00000A940000}"/>
    <cellStyle name="40% - Accent3 2 3 8 7" xfId="38654" xr:uid="{00000000-0005-0000-0000-00000B940000}"/>
    <cellStyle name="40% - Accent3 2 3 9" xfId="2468" xr:uid="{00000000-0005-0000-0000-00000C940000}"/>
    <cellStyle name="40% - Accent3 2 3 9 2" xfId="10933" xr:uid="{00000000-0005-0000-0000-00000D940000}"/>
    <cellStyle name="40% - Accent3 2 3 9 2 2" xfId="24092" xr:uid="{00000000-0005-0000-0000-00000E940000}"/>
    <cellStyle name="40% - Accent3 2 3 9 2 2 2" xfId="61430" xr:uid="{00000000-0005-0000-0000-00000F940000}"/>
    <cellStyle name="40% - Accent3 2 3 9 2 3" xfId="33371" xr:uid="{00000000-0005-0000-0000-000010940000}"/>
    <cellStyle name="40% - Accent3 2 3 9 2 4" xfId="48271" xr:uid="{00000000-0005-0000-0000-000011940000}"/>
    <cellStyle name="40% - Accent3 2 3 9 3" xfId="6210" xr:uid="{00000000-0005-0000-0000-000012940000}"/>
    <cellStyle name="40% - Accent3 2 3 9 3 2" xfId="19369" xr:uid="{00000000-0005-0000-0000-000013940000}"/>
    <cellStyle name="40% - Accent3 2 3 9 3 2 2" xfId="56707" xr:uid="{00000000-0005-0000-0000-000014940000}"/>
    <cellStyle name="40% - Accent3 2 3 9 3 3" xfId="36083" xr:uid="{00000000-0005-0000-0000-000015940000}"/>
    <cellStyle name="40% - Accent3 2 3 9 3 4" xfId="43548" xr:uid="{00000000-0005-0000-0000-000016940000}"/>
    <cellStyle name="40% - Accent3 2 3 9 4" xfId="15629" xr:uid="{00000000-0005-0000-0000-000017940000}"/>
    <cellStyle name="40% - Accent3 2 3 9 4 2" xfId="30659" xr:uid="{00000000-0005-0000-0000-000018940000}"/>
    <cellStyle name="40% - Accent3 2 3 9 4 3" xfId="52967" xr:uid="{00000000-0005-0000-0000-000019940000}"/>
    <cellStyle name="40% - Accent3 2 3 9 5" xfId="27777" xr:uid="{00000000-0005-0000-0000-00001A940000}"/>
    <cellStyle name="40% - Accent3 2 3 9 6" xfId="39806" xr:uid="{00000000-0005-0000-0000-00001B940000}"/>
    <cellStyle name="40% - Accent3 2 4" xfId="78" xr:uid="{00000000-0005-0000-0000-00001C940000}"/>
    <cellStyle name="40% - Accent3 2 4 10" xfId="8517" xr:uid="{00000000-0005-0000-0000-00001D940000}"/>
    <cellStyle name="40% - Accent3 2 4 10 2" xfId="21676" xr:uid="{00000000-0005-0000-0000-00001E940000}"/>
    <cellStyle name="40% - Accent3 2 4 10 2 2" xfId="59014" xr:uid="{00000000-0005-0000-0000-00001F940000}"/>
    <cellStyle name="40% - Accent3 2 4 10 3" xfId="29339" xr:uid="{00000000-0005-0000-0000-000020940000}"/>
    <cellStyle name="40% - Accent3 2 4 10 4" xfId="45855" xr:uid="{00000000-0005-0000-0000-000021940000}"/>
    <cellStyle name="40% - Accent3 2 4 11" xfId="3794" xr:uid="{00000000-0005-0000-0000-000022940000}"/>
    <cellStyle name="40% - Accent3 2 4 11 2" xfId="16953" xr:uid="{00000000-0005-0000-0000-000023940000}"/>
    <cellStyle name="40% - Accent3 2 4 11 2 2" xfId="54291" xr:uid="{00000000-0005-0000-0000-000024940000}"/>
    <cellStyle name="40% - Accent3 2 4 11 3" xfId="32051" xr:uid="{00000000-0005-0000-0000-000025940000}"/>
    <cellStyle name="40% - Accent3 2 4 11 4" xfId="41132" xr:uid="{00000000-0005-0000-0000-000026940000}"/>
    <cellStyle name="40% - Accent3 2 4 12" xfId="13241" xr:uid="{00000000-0005-0000-0000-000027940000}"/>
    <cellStyle name="40% - Accent3 2 4 12 2" xfId="34763" xr:uid="{00000000-0005-0000-0000-000028940000}"/>
    <cellStyle name="40% - Accent3 2 4 12 3" xfId="50579" xr:uid="{00000000-0005-0000-0000-000029940000}"/>
    <cellStyle name="40% - Accent3 2 4 13" xfId="29170" xr:uid="{00000000-0005-0000-0000-00002A940000}"/>
    <cellStyle name="40% - Accent3 2 4 14" xfId="26457" xr:uid="{00000000-0005-0000-0000-00002B940000}"/>
    <cellStyle name="40% - Accent3 2 4 15" xfId="37418" xr:uid="{00000000-0005-0000-0000-00002C940000}"/>
    <cellStyle name="40% - Accent3 2 4 2" xfId="190" xr:uid="{00000000-0005-0000-0000-00002D940000}"/>
    <cellStyle name="40% - Accent3 2 4 2 2" xfId="611" xr:uid="{00000000-0005-0000-0000-00002E940000}"/>
    <cellStyle name="40% - Accent3 2 4 2 2 2" xfId="1793" xr:uid="{00000000-0005-0000-0000-00002F940000}"/>
    <cellStyle name="40% - Accent3 2 4 2 2 2 2" xfId="7867" xr:uid="{00000000-0005-0000-0000-000030940000}"/>
    <cellStyle name="40% - Accent3 2 4 2 2 2 2 2" xfId="12590" xr:uid="{00000000-0005-0000-0000-000031940000}"/>
    <cellStyle name="40% - Accent3 2 4 2 2 2 2 2 2" xfId="25749" xr:uid="{00000000-0005-0000-0000-000032940000}"/>
    <cellStyle name="40% - Accent3 2 4 2 2 2 2 2 2 2" xfId="63087" xr:uid="{00000000-0005-0000-0000-000033940000}"/>
    <cellStyle name="40% - Accent3 2 4 2 2 2 2 2 3" xfId="49928" xr:uid="{00000000-0005-0000-0000-000034940000}"/>
    <cellStyle name="40% - Accent3 2 4 2 2 2 2 3" xfId="21026" xr:uid="{00000000-0005-0000-0000-000035940000}"/>
    <cellStyle name="40% - Accent3 2 4 2 2 2 2 3 2" xfId="58364" xr:uid="{00000000-0005-0000-0000-000036940000}"/>
    <cellStyle name="40% - Accent3 2 4 2 2 2 2 4" xfId="34045" xr:uid="{00000000-0005-0000-0000-000037940000}"/>
    <cellStyle name="40% - Accent3 2 4 2 2 2 2 5" xfId="45205" xr:uid="{00000000-0005-0000-0000-000038940000}"/>
    <cellStyle name="40% - Accent3 2 4 2 2 2 3" xfId="10230" xr:uid="{00000000-0005-0000-0000-000039940000}"/>
    <cellStyle name="40% - Accent3 2 4 2 2 2 3 2" xfId="23389" xr:uid="{00000000-0005-0000-0000-00003A940000}"/>
    <cellStyle name="40% - Accent3 2 4 2 2 2 3 2 2" xfId="60727" xr:uid="{00000000-0005-0000-0000-00003B940000}"/>
    <cellStyle name="40% - Accent3 2 4 2 2 2 3 3" xfId="36757" xr:uid="{00000000-0005-0000-0000-00003C940000}"/>
    <cellStyle name="40% - Accent3 2 4 2 2 2 3 4" xfId="47568" xr:uid="{00000000-0005-0000-0000-00003D940000}"/>
    <cellStyle name="40% - Accent3 2 4 2 2 2 4" xfId="5507" xr:uid="{00000000-0005-0000-0000-00003E940000}"/>
    <cellStyle name="40% - Accent3 2 4 2 2 2 4 2" xfId="18666" xr:uid="{00000000-0005-0000-0000-00003F940000}"/>
    <cellStyle name="40% - Accent3 2 4 2 2 2 4 2 2" xfId="56004" xr:uid="{00000000-0005-0000-0000-000040940000}"/>
    <cellStyle name="40% - Accent3 2 4 2 2 2 4 3" xfId="31333" xr:uid="{00000000-0005-0000-0000-000041940000}"/>
    <cellStyle name="40% - Accent3 2 4 2 2 2 4 4" xfId="42845" xr:uid="{00000000-0005-0000-0000-000042940000}"/>
    <cellStyle name="40% - Accent3 2 4 2 2 2 5" xfId="14954" xr:uid="{00000000-0005-0000-0000-000043940000}"/>
    <cellStyle name="40% - Accent3 2 4 2 2 2 5 2" xfId="52292" xr:uid="{00000000-0005-0000-0000-000044940000}"/>
    <cellStyle name="40% - Accent3 2 4 2 2 2 6" xfId="28451" xr:uid="{00000000-0005-0000-0000-000045940000}"/>
    <cellStyle name="40% - Accent3 2 4 2 2 2 7" xfId="39131" xr:uid="{00000000-0005-0000-0000-000046940000}"/>
    <cellStyle name="40% - Accent3 2 4 2 2 3" xfId="3142" xr:uid="{00000000-0005-0000-0000-000047940000}"/>
    <cellStyle name="40% - Accent3 2 4 2 2 3 2" xfId="11410" xr:uid="{00000000-0005-0000-0000-000048940000}"/>
    <cellStyle name="40% - Accent3 2 4 2 2 3 2 2" xfId="24569" xr:uid="{00000000-0005-0000-0000-000049940000}"/>
    <cellStyle name="40% - Accent3 2 4 2 2 3 2 2 2" xfId="61907" xr:uid="{00000000-0005-0000-0000-00004A940000}"/>
    <cellStyle name="40% - Accent3 2 4 2 2 3 2 3" xfId="48748" xr:uid="{00000000-0005-0000-0000-00004B940000}"/>
    <cellStyle name="40% - Accent3 2 4 2 2 3 3" xfId="6687" xr:uid="{00000000-0005-0000-0000-00004C940000}"/>
    <cellStyle name="40% - Accent3 2 4 2 2 3 3 2" xfId="19846" xr:uid="{00000000-0005-0000-0000-00004D940000}"/>
    <cellStyle name="40% - Accent3 2 4 2 2 3 3 2 2" xfId="57184" xr:uid="{00000000-0005-0000-0000-00004E940000}"/>
    <cellStyle name="40% - Accent3 2 4 2 2 3 3 3" xfId="44025" xr:uid="{00000000-0005-0000-0000-00004F940000}"/>
    <cellStyle name="40% - Accent3 2 4 2 2 3 4" xfId="16303" xr:uid="{00000000-0005-0000-0000-000050940000}"/>
    <cellStyle name="40% - Accent3 2 4 2 2 3 4 2" xfId="53641" xr:uid="{00000000-0005-0000-0000-000051940000}"/>
    <cellStyle name="40% - Accent3 2 4 2 2 3 5" xfId="32696" xr:uid="{00000000-0005-0000-0000-000052940000}"/>
    <cellStyle name="40% - Accent3 2 4 2 2 3 6" xfId="40480" xr:uid="{00000000-0005-0000-0000-000053940000}"/>
    <cellStyle name="40% - Accent3 2 4 2 2 4" xfId="9050" xr:uid="{00000000-0005-0000-0000-000054940000}"/>
    <cellStyle name="40% - Accent3 2 4 2 2 4 2" xfId="22209" xr:uid="{00000000-0005-0000-0000-000055940000}"/>
    <cellStyle name="40% - Accent3 2 4 2 2 4 2 2" xfId="59547" xr:uid="{00000000-0005-0000-0000-000056940000}"/>
    <cellStyle name="40% - Accent3 2 4 2 2 4 3" xfId="35408" xr:uid="{00000000-0005-0000-0000-000057940000}"/>
    <cellStyle name="40% - Accent3 2 4 2 2 4 4" xfId="46388" xr:uid="{00000000-0005-0000-0000-000058940000}"/>
    <cellStyle name="40% - Accent3 2 4 2 2 5" xfId="4327" xr:uid="{00000000-0005-0000-0000-000059940000}"/>
    <cellStyle name="40% - Accent3 2 4 2 2 5 2" xfId="17486" xr:uid="{00000000-0005-0000-0000-00005A940000}"/>
    <cellStyle name="40% - Accent3 2 4 2 2 5 2 2" xfId="54824" xr:uid="{00000000-0005-0000-0000-00005B940000}"/>
    <cellStyle name="40% - Accent3 2 4 2 2 5 3" xfId="29984" xr:uid="{00000000-0005-0000-0000-00005C940000}"/>
    <cellStyle name="40% - Accent3 2 4 2 2 5 4" xfId="41665" xr:uid="{00000000-0005-0000-0000-00005D940000}"/>
    <cellStyle name="40% - Accent3 2 4 2 2 6" xfId="13774" xr:uid="{00000000-0005-0000-0000-00005E940000}"/>
    <cellStyle name="40% - Accent3 2 4 2 2 6 2" xfId="51112" xr:uid="{00000000-0005-0000-0000-00005F940000}"/>
    <cellStyle name="40% - Accent3 2 4 2 2 7" xfId="27102" xr:uid="{00000000-0005-0000-0000-000060940000}"/>
    <cellStyle name="40% - Accent3 2 4 2 2 8" xfId="37951" xr:uid="{00000000-0005-0000-0000-000061940000}"/>
    <cellStyle name="40% - Accent3 2 4 2 3" xfId="1372" xr:uid="{00000000-0005-0000-0000-000062940000}"/>
    <cellStyle name="40% - Accent3 2 4 2 3 2" xfId="7446" xr:uid="{00000000-0005-0000-0000-000063940000}"/>
    <cellStyle name="40% - Accent3 2 4 2 3 2 2" xfId="12169" xr:uid="{00000000-0005-0000-0000-000064940000}"/>
    <cellStyle name="40% - Accent3 2 4 2 3 2 2 2" xfId="25328" xr:uid="{00000000-0005-0000-0000-000065940000}"/>
    <cellStyle name="40% - Accent3 2 4 2 3 2 2 2 2" xfId="62666" xr:uid="{00000000-0005-0000-0000-000066940000}"/>
    <cellStyle name="40% - Accent3 2 4 2 3 2 2 3" xfId="49507" xr:uid="{00000000-0005-0000-0000-000067940000}"/>
    <cellStyle name="40% - Accent3 2 4 2 3 2 3" xfId="20605" xr:uid="{00000000-0005-0000-0000-000068940000}"/>
    <cellStyle name="40% - Accent3 2 4 2 3 2 3 2" xfId="57943" xr:uid="{00000000-0005-0000-0000-000069940000}"/>
    <cellStyle name="40% - Accent3 2 4 2 3 2 4" xfId="33624" xr:uid="{00000000-0005-0000-0000-00006A940000}"/>
    <cellStyle name="40% - Accent3 2 4 2 3 2 5" xfId="44784" xr:uid="{00000000-0005-0000-0000-00006B940000}"/>
    <cellStyle name="40% - Accent3 2 4 2 3 3" xfId="9809" xr:uid="{00000000-0005-0000-0000-00006C940000}"/>
    <cellStyle name="40% - Accent3 2 4 2 3 3 2" xfId="22968" xr:uid="{00000000-0005-0000-0000-00006D940000}"/>
    <cellStyle name="40% - Accent3 2 4 2 3 3 2 2" xfId="60306" xr:uid="{00000000-0005-0000-0000-00006E940000}"/>
    <cellStyle name="40% - Accent3 2 4 2 3 3 3" xfId="36336" xr:uid="{00000000-0005-0000-0000-00006F940000}"/>
    <cellStyle name="40% - Accent3 2 4 2 3 3 4" xfId="47147" xr:uid="{00000000-0005-0000-0000-000070940000}"/>
    <cellStyle name="40% - Accent3 2 4 2 3 4" xfId="5086" xr:uid="{00000000-0005-0000-0000-000071940000}"/>
    <cellStyle name="40% - Accent3 2 4 2 3 4 2" xfId="18245" xr:uid="{00000000-0005-0000-0000-000072940000}"/>
    <cellStyle name="40% - Accent3 2 4 2 3 4 2 2" xfId="55583" xr:uid="{00000000-0005-0000-0000-000073940000}"/>
    <cellStyle name="40% - Accent3 2 4 2 3 4 3" xfId="30912" xr:uid="{00000000-0005-0000-0000-000074940000}"/>
    <cellStyle name="40% - Accent3 2 4 2 3 4 4" xfId="42424" xr:uid="{00000000-0005-0000-0000-000075940000}"/>
    <cellStyle name="40% - Accent3 2 4 2 3 5" xfId="14533" xr:uid="{00000000-0005-0000-0000-000076940000}"/>
    <cellStyle name="40% - Accent3 2 4 2 3 5 2" xfId="51871" xr:uid="{00000000-0005-0000-0000-000077940000}"/>
    <cellStyle name="40% - Accent3 2 4 2 3 6" xfId="28030" xr:uid="{00000000-0005-0000-0000-000078940000}"/>
    <cellStyle name="40% - Accent3 2 4 2 3 7" xfId="38710" xr:uid="{00000000-0005-0000-0000-000079940000}"/>
    <cellStyle name="40% - Accent3 2 4 2 4" xfId="2721" xr:uid="{00000000-0005-0000-0000-00007A940000}"/>
    <cellStyle name="40% - Accent3 2 4 2 4 2" xfId="10989" xr:uid="{00000000-0005-0000-0000-00007B940000}"/>
    <cellStyle name="40% - Accent3 2 4 2 4 2 2" xfId="24148" xr:uid="{00000000-0005-0000-0000-00007C940000}"/>
    <cellStyle name="40% - Accent3 2 4 2 4 2 2 2" xfId="61486" xr:uid="{00000000-0005-0000-0000-00007D940000}"/>
    <cellStyle name="40% - Accent3 2 4 2 4 2 3" xfId="48327" xr:uid="{00000000-0005-0000-0000-00007E940000}"/>
    <cellStyle name="40% - Accent3 2 4 2 4 3" xfId="6266" xr:uid="{00000000-0005-0000-0000-00007F940000}"/>
    <cellStyle name="40% - Accent3 2 4 2 4 3 2" xfId="19425" xr:uid="{00000000-0005-0000-0000-000080940000}"/>
    <cellStyle name="40% - Accent3 2 4 2 4 3 2 2" xfId="56763" xr:uid="{00000000-0005-0000-0000-000081940000}"/>
    <cellStyle name="40% - Accent3 2 4 2 4 3 3" xfId="43604" xr:uid="{00000000-0005-0000-0000-000082940000}"/>
    <cellStyle name="40% - Accent3 2 4 2 4 4" xfId="15882" xr:uid="{00000000-0005-0000-0000-000083940000}"/>
    <cellStyle name="40% - Accent3 2 4 2 4 4 2" xfId="53220" xr:uid="{00000000-0005-0000-0000-000084940000}"/>
    <cellStyle name="40% - Accent3 2 4 2 4 5" xfId="32275" xr:uid="{00000000-0005-0000-0000-000085940000}"/>
    <cellStyle name="40% - Accent3 2 4 2 4 6" xfId="40059" xr:uid="{00000000-0005-0000-0000-000086940000}"/>
    <cellStyle name="40% - Accent3 2 4 2 5" xfId="8629" xr:uid="{00000000-0005-0000-0000-000087940000}"/>
    <cellStyle name="40% - Accent3 2 4 2 5 2" xfId="21788" xr:uid="{00000000-0005-0000-0000-000088940000}"/>
    <cellStyle name="40% - Accent3 2 4 2 5 2 2" xfId="59126" xr:uid="{00000000-0005-0000-0000-000089940000}"/>
    <cellStyle name="40% - Accent3 2 4 2 5 3" xfId="34987" xr:uid="{00000000-0005-0000-0000-00008A940000}"/>
    <cellStyle name="40% - Accent3 2 4 2 5 4" xfId="45967" xr:uid="{00000000-0005-0000-0000-00008B940000}"/>
    <cellStyle name="40% - Accent3 2 4 2 6" xfId="3906" xr:uid="{00000000-0005-0000-0000-00008C940000}"/>
    <cellStyle name="40% - Accent3 2 4 2 6 2" xfId="17065" xr:uid="{00000000-0005-0000-0000-00008D940000}"/>
    <cellStyle name="40% - Accent3 2 4 2 6 2 2" xfId="54403" xr:uid="{00000000-0005-0000-0000-00008E940000}"/>
    <cellStyle name="40% - Accent3 2 4 2 6 3" xfId="29563" xr:uid="{00000000-0005-0000-0000-00008F940000}"/>
    <cellStyle name="40% - Accent3 2 4 2 6 4" xfId="41244" xr:uid="{00000000-0005-0000-0000-000090940000}"/>
    <cellStyle name="40% - Accent3 2 4 2 7" xfId="13353" xr:uid="{00000000-0005-0000-0000-000091940000}"/>
    <cellStyle name="40% - Accent3 2 4 2 7 2" xfId="50691" xr:uid="{00000000-0005-0000-0000-000092940000}"/>
    <cellStyle name="40% - Accent3 2 4 2 8" xfId="26681" xr:uid="{00000000-0005-0000-0000-000093940000}"/>
    <cellStyle name="40% - Accent3 2 4 2 9" xfId="37530" xr:uid="{00000000-0005-0000-0000-000094940000}"/>
    <cellStyle name="40% - Accent3 2 4 3" xfId="499" xr:uid="{00000000-0005-0000-0000-000095940000}"/>
    <cellStyle name="40% - Accent3 2 4 3 2" xfId="1681" xr:uid="{00000000-0005-0000-0000-000096940000}"/>
    <cellStyle name="40% - Accent3 2 4 3 2 2" xfId="7755" xr:uid="{00000000-0005-0000-0000-000097940000}"/>
    <cellStyle name="40% - Accent3 2 4 3 2 2 2" xfId="12478" xr:uid="{00000000-0005-0000-0000-000098940000}"/>
    <cellStyle name="40% - Accent3 2 4 3 2 2 2 2" xfId="25637" xr:uid="{00000000-0005-0000-0000-000099940000}"/>
    <cellStyle name="40% - Accent3 2 4 3 2 2 2 2 2" xfId="62975" xr:uid="{00000000-0005-0000-0000-00009A940000}"/>
    <cellStyle name="40% - Accent3 2 4 3 2 2 2 3" xfId="49816" xr:uid="{00000000-0005-0000-0000-00009B940000}"/>
    <cellStyle name="40% - Accent3 2 4 3 2 2 3" xfId="20914" xr:uid="{00000000-0005-0000-0000-00009C940000}"/>
    <cellStyle name="40% - Accent3 2 4 3 2 2 3 2" xfId="58252" xr:uid="{00000000-0005-0000-0000-00009D940000}"/>
    <cellStyle name="40% - Accent3 2 4 3 2 2 4" xfId="33933" xr:uid="{00000000-0005-0000-0000-00009E940000}"/>
    <cellStyle name="40% - Accent3 2 4 3 2 2 5" xfId="45093" xr:uid="{00000000-0005-0000-0000-00009F940000}"/>
    <cellStyle name="40% - Accent3 2 4 3 2 3" xfId="10118" xr:uid="{00000000-0005-0000-0000-0000A0940000}"/>
    <cellStyle name="40% - Accent3 2 4 3 2 3 2" xfId="23277" xr:uid="{00000000-0005-0000-0000-0000A1940000}"/>
    <cellStyle name="40% - Accent3 2 4 3 2 3 2 2" xfId="60615" xr:uid="{00000000-0005-0000-0000-0000A2940000}"/>
    <cellStyle name="40% - Accent3 2 4 3 2 3 3" xfId="36645" xr:uid="{00000000-0005-0000-0000-0000A3940000}"/>
    <cellStyle name="40% - Accent3 2 4 3 2 3 4" xfId="47456" xr:uid="{00000000-0005-0000-0000-0000A4940000}"/>
    <cellStyle name="40% - Accent3 2 4 3 2 4" xfId="5395" xr:uid="{00000000-0005-0000-0000-0000A5940000}"/>
    <cellStyle name="40% - Accent3 2 4 3 2 4 2" xfId="18554" xr:uid="{00000000-0005-0000-0000-0000A6940000}"/>
    <cellStyle name="40% - Accent3 2 4 3 2 4 2 2" xfId="55892" xr:uid="{00000000-0005-0000-0000-0000A7940000}"/>
    <cellStyle name="40% - Accent3 2 4 3 2 4 3" xfId="31221" xr:uid="{00000000-0005-0000-0000-0000A8940000}"/>
    <cellStyle name="40% - Accent3 2 4 3 2 4 4" xfId="42733" xr:uid="{00000000-0005-0000-0000-0000A9940000}"/>
    <cellStyle name="40% - Accent3 2 4 3 2 5" xfId="14842" xr:uid="{00000000-0005-0000-0000-0000AA940000}"/>
    <cellStyle name="40% - Accent3 2 4 3 2 5 2" xfId="52180" xr:uid="{00000000-0005-0000-0000-0000AB940000}"/>
    <cellStyle name="40% - Accent3 2 4 3 2 6" xfId="28339" xr:uid="{00000000-0005-0000-0000-0000AC940000}"/>
    <cellStyle name="40% - Accent3 2 4 3 2 7" xfId="39019" xr:uid="{00000000-0005-0000-0000-0000AD940000}"/>
    <cellStyle name="40% - Accent3 2 4 3 3" xfId="3030" xr:uid="{00000000-0005-0000-0000-0000AE940000}"/>
    <cellStyle name="40% - Accent3 2 4 3 3 2" xfId="11298" xr:uid="{00000000-0005-0000-0000-0000AF940000}"/>
    <cellStyle name="40% - Accent3 2 4 3 3 2 2" xfId="24457" xr:uid="{00000000-0005-0000-0000-0000B0940000}"/>
    <cellStyle name="40% - Accent3 2 4 3 3 2 2 2" xfId="61795" xr:uid="{00000000-0005-0000-0000-0000B1940000}"/>
    <cellStyle name="40% - Accent3 2 4 3 3 2 3" xfId="48636" xr:uid="{00000000-0005-0000-0000-0000B2940000}"/>
    <cellStyle name="40% - Accent3 2 4 3 3 3" xfId="6575" xr:uid="{00000000-0005-0000-0000-0000B3940000}"/>
    <cellStyle name="40% - Accent3 2 4 3 3 3 2" xfId="19734" xr:uid="{00000000-0005-0000-0000-0000B4940000}"/>
    <cellStyle name="40% - Accent3 2 4 3 3 3 2 2" xfId="57072" xr:uid="{00000000-0005-0000-0000-0000B5940000}"/>
    <cellStyle name="40% - Accent3 2 4 3 3 3 3" xfId="43913" xr:uid="{00000000-0005-0000-0000-0000B6940000}"/>
    <cellStyle name="40% - Accent3 2 4 3 3 4" xfId="16191" xr:uid="{00000000-0005-0000-0000-0000B7940000}"/>
    <cellStyle name="40% - Accent3 2 4 3 3 4 2" xfId="53529" xr:uid="{00000000-0005-0000-0000-0000B8940000}"/>
    <cellStyle name="40% - Accent3 2 4 3 3 5" xfId="32584" xr:uid="{00000000-0005-0000-0000-0000B9940000}"/>
    <cellStyle name="40% - Accent3 2 4 3 3 6" xfId="40368" xr:uid="{00000000-0005-0000-0000-0000BA940000}"/>
    <cellStyle name="40% - Accent3 2 4 3 4" xfId="8938" xr:uid="{00000000-0005-0000-0000-0000BB940000}"/>
    <cellStyle name="40% - Accent3 2 4 3 4 2" xfId="22097" xr:uid="{00000000-0005-0000-0000-0000BC940000}"/>
    <cellStyle name="40% - Accent3 2 4 3 4 2 2" xfId="59435" xr:uid="{00000000-0005-0000-0000-0000BD940000}"/>
    <cellStyle name="40% - Accent3 2 4 3 4 3" xfId="35296" xr:uid="{00000000-0005-0000-0000-0000BE940000}"/>
    <cellStyle name="40% - Accent3 2 4 3 4 4" xfId="46276" xr:uid="{00000000-0005-0000-0000-0000BF940000}"/>
    <cellStyle name="40% - Accent3 2 4 3 5" xfId="4215" xr:uid="{00000000-0005-0000-0000-0000C0940000}"/>
    <cellStyle name="40% - Accent3 2 4 3 5 2" xfId="17374" xr:uid="{00000000-0005-0000-0000-0000C1940000}"/>
    <cellStyle name="40% - Accent3 2 4 3 5 2 2" xfId="54712" xr:uid="{00000000-0005-0000-0000-0000C2940000}"/>
    <cellStyle name="40% - Accent3 2 4 3 5 3" xfId="29872" xr:uid="{00000000-0005-0000-0000-0000C3940000}"/>
    <cellStyle name="40% - Accent3 2 4 3 5 4" xfId="41553" xr:uid="{00000000-0005-0000-0000-0000C4940000}"/>
    <cellStyle name="40% - Accent3 2 4 3 6" xfId="13662" xr:uid="{00000000-0005-0000-0000-0000C5940000}"/>
    <cellStyle name="40% - Accent3 2 4 3 6 2" xfId="51000" xr:uid="{00000000-0005-0000-0000-0000C6940000}"/>
    <cellStyle name="40% - Accent3 2 4 3 7" xfId="26990" xr:uid="{00000000-0005-0000-0000-0000C7940000}"/>
    <cellStyle name="40% - Accent3 2 4 3 8" xfId="37839" xr:uid="{00000000-0005-0000-0000-0000C8940000}"/>
    <cellStyle name="40% - Accent3 2 4 4" xfId="387" xr:uid="{00000000-0005-0000-0000-0000C9940000}"/>
    <cellStyle name="40% - Accent3 2 4 4 2" xfId="1569" xr:uid="{00000000-0005-0000-0000-0000CA940000}"/>
    <cellStyle name="40% - Accent3 2 4 4 2 2" xfId="7643" xr:uid="{00000000-0005-0000-0000-0000CB940000}"/>
    <cellStyle name="40% - Accent3 2 4 4 2 2 2" xfId="12366" xr:uid="{00000000-0005-0000-0000-0000CC940000}"/>
    <cellStyle name="40% - Accent3 2 4 4 2 2 2 2" xfId="25525" xr:uid="{00000000-0005-0000-0000-0000CD940000}"/>
    <cellStyle name="40% - Accent3 2 4 4 2 2 2 2 2" xfId="62863" xr:uid="{00000000-0005-0000-0000-0000CE940000}"/>
    <cellStyle name="40% - Accent3 2 4 4 2 2 2 3" xfId="49704" xr:uid="{00000000-0005-0000-0000-0000CF940000}"/>
    <cellStyle name="40% - Accent3 2 4 4 2 2 3" xfId="20802" xr:uid="{00000000-0005-0000-0000-0000D0940000}"/>
    <cellStyle name="40% - Accent3 2 4 4 2 2 3 2" xfId="58140" xr:uid="{00000000-0005-0000-0000-0000D1940000}"/>
    <cellStyle name="40% - Accent3 2 4 4 2 2 4" xfId="33821" xr:uid="{00000000-0005-0000-0000-0000D2940000}"/>
    <cellStyle name="40% - Accent3 2 4 4 2 2 5" xfId="44981" xr:uid="{00000000-0005-0000-0000-0000D3940000}"/>
    <cellStyle name="40% - Accent3 2 4 4 2 3" xfId="10006" xr:uid="{00000000-0005-0000-0000-0000D4940000}"/>
    <cellStyle name="40% - Accent3 2 4 4 2 3 2" xfId="23165" xr:uid="{00000000-0005-0000-0000-0000D5940000}"/>
    <cellStyle name="40% - Accent3 2 4 4 2 3 2 2" xfId="60503" xr:uid="{00000000-0005-0000-0000-0000D6940000}"/>
    <cellStyle name="40% - Accent3 2 4 4 2 3 3" xfId="36533" xr:uid="{00000000-0005-0000-0000-0000D7940000}"/>
    <cellStyle name="40% - Accent3 2 4 4 2 3 4" xfId="47344" xr:uid="{00000000-0005-0000-0000-0000D8940000}"/>
    <cellStyle name="40% - Accent3 2 4 4 2 4" xfId="5283" xr:uid="{00000000-0005-0000-0000-0000D9940000}"/>
    <cellStyle name="40% - Accent3 2 4 4 2 4 2" xfId="18442" xr:uid="{00000000-0005-0000-0000-0000DA940000}"/>
    <cellStyle name="40% - Accent3 2 4 4 2 4 2 2" xfId="55780" xr:uid="{00000000-0005-0000-0000-0000DB940000}"/>
    <cellStyle name="40% - Accent3 2 4 4 2 4 3" xfId="31109" xr:uid="{00000000-0005-0000-0000-0000DC940000}"/>
    <cellStyle name="40% - Accent3 2 4 4 2 4 4" xfId="42621" xr:uid="{00000000-0005-0000-0000-0000DD940000}"/>
    <cellStyle name="40% - Accent3 2 4 4 2 5" xfId="14730" xr:uid="{00000000-0005-0000-0000-0000DE940000}"/>
    <cellStyle name="40% - Accent3 2 4 4 2 5 2" xfId="52068" xr:uid="{00000000-0005-0000-0000-0000DF940000}"/>
    <cellStyle name="40% - Accent3 2 4 4 2 6" xfId="28227" xr:uid="{00000000-0005-0000-0000-0000E0940000}"/>
    <cellStyle name="40% - Accent3 2 4 4 2 7" xfId="38907" xr:uid="{00000000-0005-0000-0000-0000E1940000}"/>
    <cellStyle name="40% - Accent3 2 4 4 3" xfId="2918" xr:uid="{00000000-0005-0000-0000-0000E2940000}"/>
    <cellStyle name="40% - Accent3 2 4 4 3 2" xfId="11186" xr:uid="{00000000-0005-0000-0000-0000E3940000}"/>
    <cellStyle name="40% - Accent3 2 4 4 3 2 2" xfId="24345" xr:uid="{00000000-0005-0000-0000-0000E4940000}"/>
    <cellStyle name="40% - Accent3 2 4 4 3 2 2 2" xfId="61683" xr:uid="{00000000-0005-0000-0000-0000E5940000}"/>
    <cellStyle name="40% - Accent3 2 4 4 3 2 3" xfId="48524" xr:uid="{00000000-0005-0000-0000-0000E6940000}"/>
    <cellStyle name="40% - Accent3 2 4 4 3 3" xfId="6463" xr:uid="{00000000-0005-0000-0000-0000E7940000}"/>
    <cellStyle name="40% - Accent3 2 4 4 3 3 2" xfId="19622" xr:uid="{00000000-0005-0000-0000-0000E8940000}"/>
    <cellStyle name="40% - Accent3 2 4 4 3 3 2 2" xfId="56960" xr:uid="{00000000-0005-0000-0000-0000E9940000}"/>
    <cellStyle name="40% - Accent3 2 4 4 3 3 3" xfId="43801" xr:uid="{00000000-0005-0000-0000-0000EA940000}"/>
    <cellStyle name="40% - Accent3 2 4 4 3 4" xfId="16079" xr:uid="{00000000-0005-0000-0000-0000EB940000}"/>
    <cellStyle name="40% - Accent3 2 4 4 3 4 2" xfId="53417" xr:uid="{00000000-0005-0000-0000-0000EC940000}"/>
    <cellStyle name="40% - Accent3 2 4 4 3 5" xfId="32472" xr:uid="{00000000-0005-0000-0000-0000ED940000}"/>
    <cellStyle name="40% - Accent3 2 4 4 3 6" xfId="40256" xr:uid="{00000000-0005-0000-0000-0000EE940000}"/>
    <cellStyle name="40% - Accent3 2 4 4 4" xfId="8826" xr:uid="{00000000-0005-0000-0000-0000EF940000}"/>
    <cellStyle name="40% - Accent3 2 4 4 4 2" xfId="21985" xr:uid="{00000000-0005-0000-0000-0000F0940000}"/>
    <cellStyle name="40% - Accent3 2 4 4 4 2 2" xfId="59323" xr:uid="{00000000-0005-0000-0000-0000F1940000}"/>
    <cellStyle name="40% - Accent3 2 4 4 4 3" xfId="35184" xr:uid="{00000000-0005-0000-0000-0000F2940000}"/>
    <cellStyle name="40% - Accent3 2 4 4 4 4" xfId="46164" xr:uid="{00000000-0005-0000-0000-0000F3940000}"/>
    <cellStyle name="40% - Accent3 2 4 4 5" xfId="4103" xr:uid="{00000000-0005-0000-0000-0000F4940000}"/>
    <cellStyle name="40% - Accent3 2 4 4 5 2" xfId="17262" xr:uid="{00000000-0005-0000-0000-0000F5940000}"/>
    <cellStyle name="40% - Accent3 2 4 4 5 2 2" xfId="54600" xr:uid="{00000000-0005-0000-0000-0000F6940000}"/>
    <cellStyle name="40% - Accent3 2 4 4 5 3" xfId="29760" xr:uid="{00000000-0005-0000-0000-0000F7940000}"/>
    <cellStyle name="40% - Accent3 2 4 4 5 4" xfId="41441" xr:uid="{00000000-0005-0000-0000-0000F8940000}"/>
    <cellStyle name="40% - Accent3 2 4 4 6" xfId="13550" xr:uid="{00000000-0005-0000-0000-0000F9940000}"/>
    <cellStyle name="40% - Accent3 2 4 4 6 2" xfId="50888" xr:uid="{00000000-0005-0000-0000-0000FA940000}"/>
    <cellStyle name="40% - Accent3 2 4 4 7" xfId="26878" xr:uid="{00000000-0005-0000-0000-0000FB940000}"/>
    <cellStyle name="40% - Accent3 2 4 4 8" xfId="37727" xr:uid="{00000000-0005-0000-0000-0000FC940000}"/>
    <cellStyle name="40% - Accent3 2 4 5" xfId="808" xr:uid="{00000000-0005-0000-0000-0000FD940000}"/>
    <cellStyle name="40% - Accent3 2 4 5 2" xfId="1990" xr:uid="{00000000-0005-0000-0000-0000FE940000}"/>
    <cellStyle name="40% - Accent3 2 4 5 2 2" xfId="8064" xr:uid="{00000000-0005-0000-0000-0000FF940000}"/>
    <cellStyle name="40% - Accent3 2 4 5 2 2 2" xfId="12787" xr:uid="{00000000-0005-0000-0000-000000950000}"/>
    <cellStyle name="40% - Accent3 2 4 5 2 2 2 2" xfId="25946" xr:uid="{00000000-0005-0000-0000-000001950000}"/>
    <cellStyle name="40% - Accent3 2 4 5 2 2 2 2 2" xfId="63284" xr:uid="{00000000-0005-0000-0000-000002950000}"/>
    <cellStyle name="40% - Accent3 2 4 5 2 2 2 3" xfId="50125" xr:uid="{00000000-0005-0000-0000-000003950000}"/>
    <cellStyle name="40% - Accent3 2 4 5 2 2 3" xfId="21223" xr:uid="{00000000-0005-0000-0000-000004950000}"/>
    <cellStyle name="40% - Accent3 2 4 5 2 2 3 2" xfId="58561" xr:uid="{00000000-0005-0000-0000-000005950000}"/>
    <cellStyle name="40% - Accent3 2 4 5 2 2 4" xfId="34242" xr:uid="{00000000-0005-0000-0000-000006950000}"/>
    <cellStyle name="40% - Accent3 2 4 5 2 2 5" xfId="45402" xr:uid="{00000000-0005-0000-0000-000007950000}"/>
    <cellStyle name="40% - Accent3 2 4 5 2 3" xfId="10427" xr:uid="{00000000-0005-0000-0000-000008950000}"/>
    <cellStyle name="40% - Accent3 2 4 5 2 3 2" xfId="23586" xr:uid="{00000000-0005-0000-0000-000009950000}"/>
    <cellStyle name="40% - Accent3 2 4 5 2 3 2 2" xfId="60924" xr:uid="{00000000-0005-0000-0000-00000A950000}"/>
    <cellStyle name="40% - Accent3 2 4 5 2 3 3" xfId="36954" xr:uid="{00000000-0005-0000-0000-00000B950000}"/>
    <cellStyle name="40% - Accent3 2 4 5 2 3 4" xfId="47765" xr:uid="{00000000-0005-0000-0000-00000C950000}"/>
    <cellStyle name="40% - Accent3 2 4 5 2 4" xfId="5704" xr:uid="{00000000-0005-0000-0000-00000D950000}"/>
    <cellStyle name="40% - Accent3 2 4 5 2 4 2" xfId="18863" xr:uid="{00000000-0005-0000-0000-00000E950000}"/>
    <cellStyle name="40% - Accent3 2 4 5 2 4 2 2" xfId="56201" xr:uid="{00000000-0005-0000-0000-00000F950000}"/>
    <cellStyle name="40% - Accent3 2 4 5 2 4 3" xfId="31530" xr:uid="{00000000-0005-0000-0000-000010950000}"/>
    <cellStyle name="40% - Accent3 2 4 5 2 4 4" xfId="43042" xr:uid="{00000000-0005-0000-0000-000011950000}"/>
    <cellStyle name="40% - Accent3 2 4 5 2 5" xfId="15151" xr:uid="{00000000-0005-0000-0000-000012950000}"/>
    <cellStyle name="40% - Accent3 2 4 5 2 5 2" xfId="52489" xr:uid="{00000000-0005-0000-0000-000013950000}"/>
    <cellStyle name="40% - Accent3 2 4 5 2 6" xfId="28648" xr:uid="{00000000-0005-0000-0000-000014950000}"/>
    <cellStyle name="40% - Accent3 2 4 5 2 7" xfId="39328" xr:uid="{00000000-0005-0000-0000-000015950000}"/>
    <cellStyle name="40% - Accent3 2 4 5 3" xfId="3339" xr:uid="{00000000-0005-0000-0000-000016950000}"/>
    <cellStyle name="40% - Accent3 2 4 5 3 2" xfId="11607" xr:uid="{00000000-0005-0000-0000-000017950000}"/>
    <cellStyle name="40% - Accent3 2 4 5 3 2 2" xfId="24766" xr:uid="{00000000-0005-0000-0000-000018950000}"/>
    <cellStyle name="40% - Accent3 2 4 5 3 2 2 2" xfId="62104" xr:uid="{00000000-0005-0000-0000-000019950000}"/>
    <cellStyle name="40% - Accent3 2 4 5 3 2 3" xfId="48945" xr:uid="{00000000-0005-0000-0000-00001A950000}"/>
    <cellStyle name="40% - Accent3 2 4 5 3 3" xfId="6884" xr:uid="{00000000-0005-0000-0000-00001B950000}"/>
    <cellStyle name="40% - Accent3 2 4 5 3 3 2" xfId="20043" xr:uid="{00000000-0005-0000-0000-00001C950000}"/>
    <cellStyle name="40% - Accent3 2 4 5 3 3 2 2" xfId="57381" xr:uid="{00000000-0005-0000-0000-00001D950000}"/>
    <cellStyle name="40% - Accent3 2 4 5 3 3 3" xfId="44222" xr:uid="{00000000-0005-0000-0000-00001E950000}"/>
    <cellStyle name="40% - Accent3 2 4 5 3 4" xfId="16500" xr:uid="{00000000-0005-0000-0000-00001F950000}"/>
    <cellStyle name="40% - Accent3 2 4 5 3 4 2" xfId="53838" xr:uid="{00000000-0005-0000-0000-000020950000}"/>
    <cellStyle name="40% - Accent3 2 4 5 3 5" xfId="32893" xr:uid="{00000000-0005-0000-0000-000021950000}"/>
    <cellStyle name="40% - Accent3 2 4 5 3 6" xfId="40677" xr:uid="{00000000-0005-0000-0000-000022950000}"/>
    <cellStyle name="40% - Accent3 2 4 5 4" xfId="9247" xr:uid="{00000000-0005-0000-0000-000023950000}"/>
    <cellStyle name="40% - Accent3 2 4 5 4 2" xfId="22406" xr:uid="{00000000-0005-0000-0000-000024950000}"/>
    <cellStyle name="40% - Accent3 2 4 5 4 2 2" xfId="59744" xr:uid="{00000000-0005-0000-0000-000025950000}"/>
    <cellStyle name="40% - Accent3 2 4 5 4 3" xfId="35605" xr:uid="{00000000-0005-0000-0000-000026950000}"/>
    <cellStyle name="40% - Accent3 2 4 5 4 4" xfId="46585" xr:uid="{00000000-0005-0000-0000-000027950000}"/>
    <cellStyle name="40% - Accent3 2 4 5 5" xfId="4524" xr:uid="{00000000-0005-0000-0000-000028950000}"/>
    <cellStyle name="40% - Accent3 2 4 5 5 2" xfId="17683" xr:uid="{00000000-0005-0000-0000-000029950000}"/>
    <cellStyle name="40% - Accent3 2 4 5 5 2 2" xfId="55021" xr:uid="{00000000-0005-0000-0000-00002A950000}"/>
    <cellStyle name="40% - Accent3 2 4 5 5 3" xfId="30181" xr:uid="{00000000-0005-0000-0000-00002B950000}"/>
    <cellStyle name="40% - Accent3 2 4 5 5 4" xfId="41862" xr:uid="{00000000-0005-0000-0000-00002C950000}"/>
    <cellStyle name="40% - Accent3 2 4 5 6" xfId="13971" xr:uid="{00000000-0005-0000-0000-00002D950000}"/>
    <cellStyle name="40% - Accent3 2 4 5 6 2" xfId="51309" xr:uid="{00000000-0005-0000-0000-00002E950000}"/>
    <cellStyle name="40% - Accent3 2 4 5 7" xfId="27299" xr:uid="{00000000-0005-0000-0000-00002F950000}"/>
    <cellStyle name="40% - Accent3 2 4 5 8" xfId="38148" xr:uid="{00000000-0005-0000-0000-000030950000}"/>
    <cellStyle name="40% - Accent3 2 4 6" xfId="977" xr:uid="{00000000-0005-0000-0000-000031950000}"/>
    <cellStyle name="40% - Accent3 2 4 6 2" xfId="2159" xr:uid="{00000000-0005-0000-0000-000032950000}"/>
    <cellStyle name="40% - Accent3 2 4 6 2 2" xfId="8233" xr:uid="{00000000-0005-0000-0000-000033950000}"/>
    <cellStyle name="40% - Accent3 2 4 6 2 2 2" xfId="12956" xr:uid="{00000000-0005-0000-0000-000034950000}"/>
    <cellStyle name="40% - Accent3 2 4 6 2 2 2 2" xfId="26115" xr:uid="{00000000-0005-0000-0000-000035950000}"/>
    <cellStyle name="40% - Accent3 2 4 6 2 2 2 2 2" xfId="63453" xr:uid="{00000000-0005-0000-0000-000036950000}"/>
    <cellStyle name="40% - Accent3 2 4 6 2 2 2 3" xfId="50294" xr:uid="{00000000-0005-0000-0000-000037950000}"/>
    <cellStyle name="40% - Accent3 2 4 6 2 2 3" xfId="21392" xr:uid="{00000000-0005-0000-0000-000038950000}"/>
    <cellStyle name="40% - Accent3 2 4 6 2 2 3 2" xfId="58730" xr:uid="{00000000-0005-0000-0000-000039950000}"/>
    <cellStyle name="40% - Accent3 2 4 6 2 2 4" xfId="34411" xr:uid="{00000000-0005-0000-0000-00003A950000}"/>
    <cellStyle name="40% - Accent3 2 4 6 2 2 5" xfId="45571" xr:uid="{00000000-0005-0000-0000-00003B950000}"/>
    <cellStyle name="40% - Accent3 2 4 6 2 3" xfId="10596" xr:uid="{00000000-0005-0000-0000-00003C950000}"/>
    <cellStyle name="40% - Accent3 2 4 6 2 3 2" xfId="23755" xr:uid="{00000000-0005-0000-0000-00003D950000}"/>
    <cellStyle name="40% - Accent3 2 4 6 2 3 2 2" xfId="61093" xr:uid="{00000000-0005-0000-0000-00003E950000}"/>
    <cellStyle name="40% - Accent3 2 4 6 2 3 3" xfId="37123" xr:uid="{00000000-0005-0000-0000-00003F950000}"/>
    <cellStyle name="40% - Accent3 2 4 6 2 3 4" xfId="47934" xr:uid="{00000000-0005-0000-0000-000040950000}"/>
    <cellStyle name="40% - Accent3 2 4 6 2 4" xfId="5873" xr:uid="{00000000-0005-0000-0000-000041950000}"/>
    <cellStyle name="40% - Accent3 2 4 6 2 4 2" xfId="19032" xr:uid="{00000000-0005-0000-0000-000042950000}"/>
    <cellStyle name="40% - Accent3 2 4 6 2 4 2 2" xfId="56370" xr:uid="{00000000-0005-0000-0000-000043950000}"/>
    <cellStyle name="40% - Accent3 2 4 6 2 4 3" xfId="31699" xr:uid="{00000000-0005-0000-0000-000044950000}"/>
    <cellStyle name="40% - Accent3 2 4 6 2 4 4" xfId="43211" xr:uid="{00000000-0005-0000-0000-000045950000}"/>
    <cellStyle name="40% - Accent3 2 4 6 2 5" xfId="15320" xr:uid="{00000000-0005-0000-0000-000046950000}"/>
    <cellStyle name="40% - Accent3 2 4 6 2 5 2" xfId="52658" xr:uid="{00000000-0005-0000-0000-000047950000}"/>
    <cellStyle name="40% - Accent3 2 4 6 2 6" xfId="28817" xr:uid="{00000000-0005-0000-0000-000048950000}"/>
    <cellStyle name="40% - Accent3 2 4 6 2 7" xfId="39497" xr:uid="{00000000-0005-0000-0000-000049950000}"/>
    <cellStyle name="40% - Accent3 2 4 6 3" xfId="3508" xr:uid="{00000000-0005-0000-0000-00004A950000}"/>
    <cellStyle name="40% - Accent3 2 4 6 3 2" xfId="11776" xr:uid="{00000000-0005-0000-0000-00004B950000}"/>
    <cellStyle name="40% - Accent3 2 4 6 3 2 2" xfId="24935" xr:uid="{00000000-0005-0000-0000-00004C950000}"/>
    <cellStyle name="40% - Accent3 2 4 6 3 2 2 2" xfId="62273" xr:uid="{00000000-0005-0000-0000-00004D950000}"/>
    <cellStyle name="40% - Accent3 2 4 6 3 2 3" xfId="49114" xr:uid="{00000000-0005-0000-0000-00004E950000}"/>
    <cellStyle name="40% - Accent3 2 4 6 3 3" xfId="7053" xr:uid="{00000000-0005-0000-0000-00004F950000}"/>
    <cellStyle name="40% - Accent3 2 4 6 3 3 2" xfId="20212" xr:uid="{00000000-0005-0000-0000-000050950000}"/>
    <cellStyle name="40% - Accent3 2 4 6 3 3 2 2" xfId="57550" xr:uid="{00000000-0005-0000-0000-000051950000}"/>
    <cellStyle name="40% - Accent3 2 4 6 3 3 3" xfId="44391" xr:uid="{00000000-0005-0000-0000-000052950000}"/>
    <cellStyle name="40% - Accent3 2 4 6 3 4" xfId="16669" xr:uid="{00000000-0005-0000-0000-000053950000}"/>
    <cellStyle name="40% - Accent3 2 4 6 3 4 2" xfId="54007" xr:uid="{00000000-0005-0000-0000-000054950000}"/>
    <cellStyle name="40% - Accent3 2 4 6 3 5" xfId="33062" xr:uid="{00000000-0005-0000-0000-000055950000}"/>
    <cellStyle name="40% - Accent3 2 4 6 3 6" xfId="40846" xr:uid="{00000000-0005-0000-0000-000056950000}"/>
    <cellStyle name="40% - Accent3 2 4 6 4" xfId="9416" xr:uid="{00000000-0005-0000-0000-000057950000}"/>
    <cellStyle name="40% - Accent3 2 4 6 4 2" xfId="22575" xr:uid="{00000000-0005-0000-0000-000058950000}"/>
    <cellStyle name="40% - Accent3 2 4 6 4 2 2" xfId="59913" xr:uid="{00000000-0005-0000-0000-000059950000}"/>
    <cellStyle name="40% - Accent3 2 4 6 4 3" xfId="35774" xr:uid="{00000000-0005-0000-0000-00005A950000}"/>
    <cellStyle name="40% - Accent3 2 4 6 4 4" xfId="46754" xr:uid="{00000000-0005-0000-0000-00005B950000}"/>
    <cellStyle name="40% - Accent3 2 4 6 5" xfId="4693" xr:uid="{00000000-0005-0000-0000-00005C950000}"/>
    <cellStyle name="40% - Accent3 2 4 6 5 2" xfId="17852" xr:uid="{00000000-0005-0000-0000-00005D950000}"/>
    <cellStyle name="40% - Accent3 2 4 6 5 2 2" xfId="55190" xr:uid="{00000000-0005-0000-0000-00005E950000}"/>
    <cellStyle name="40% - Accent3 2 4 6 5 3" xfId="30350" xr:uid="{00000000-0005-0000-0000-00005F950000}"/>
    <cellStyle name="40% - Accent3 2 4 6 5 4" xfId="42031" xr:uid="{00000000-0005-0000-0000-000060950000}"/>
    <cellStyle name="40% - Accent3 2 4 6 6" xfId="14140" xr:uid="{00000000-0005-0000-0000-000061950000}"/>
    <cellStyle name="40% - Accent3 2 4 6 6 2" xfId="51478" xr:uid="{00000000-0005-0000-0000-000062950000}"/>
    <cellStyle name="40% - Accent3 2 4 6 7" xfId="27468" xr:uid="{00000000-0005-0000-0000-000063950000}"/>
    <cellStyle name="40% - Accent3 2 4 6 8" xfId="38317" xr:uid="{00000000-0005-0000-0000-000064950000}"/>
    <cellStyle name="40% - Accent3 2 4 7" xfId="1148" xr:uid="{00000000-0005-0000-0000-000065950000}"/>
    <cellStyle name="40% - Accent3 2 4 7 2" xfId="2328" xr:uid="{00000000-0005-0000-0000-000066950000}"/>
    <cellStyle name="40% - Accent3 2 4 7 2 2" xfId="8402" xr:uid="{00000000-0005-0000-0000-000067950000}"/>
    <cellStyle name="40% - Accent3 2 4 7 2 2 2" xfId="13125" xr:uid="{00000000-0005-0000-0000-000068950000}"/>
    <cellStyle name="40% - Accent3 2 4 7 2 2 2 2" xfId="26284" xr:uid="{00000000-0005-0000-0000-000069950000}"/>
    <cellStyle name="40% - Accent3 2 4 7 2 2 2 2 2" xfId="63622" xr:uid="{00000000-0005-0000-0000-00006A950000}"/>
    <cellStyle name="40% - Accent3 2 4 7 2 2 2 3" xfId="50463" xr:uid="{00000000-0005-0000-0000-00006B950000}"/>
    <cellStyle name="40% - Accent3 2 4 7 2 2 3" xfId="21561" xr:uid="{00000000-0005-0000-0000-00006C950000}"/>
    <cellStyle name="40% - Accent3 2 4 7 2 2 3 2" xfId="58899" xr:uid="{00000000-0005-0000-0000-00006D950000}"/>
    <cellStyle name="40% - Accent3 2 4 7 2 2 4" xfId="34580" xr:uid="{00000000-0005-0000-0000-00006E950000}"/>
    <cellStyle name="40% - Accent3 2 4 7 2 2 5" xfId="45740" xr:uid="{00000000-0005-0000-0000-00006F950000}"/>
    <cellStyle name="40% - Accent3 2 4 7 2 3" xfId="10765" xr:uid="{00000000-0005-0000-0000-000070950000}"/>
    <cellStyle name="40% - Accent3 2 4 7 2 3 2" xfId="23924" xr:uid="{00000000-0005-0000-0000-000071950000}"/>
    <cellStyle name="40% - Accent3 2 4 7 2 3 2 2" xfId="61262" xr:uid="{00000000-0005-0000-0000-000072950000}"/>
    <cellStyle name="40% - Accent3 2 4 7 2 3 3" xfId="37292" xr:uid="{00000000-0005-0000-0000-000073950000}"/>
    <cellStyle name="40% - Accent3 2 4 7 2 3 4" xfId="48103" xr:uid="{00000000-0005-0000-0000-000074950000}"/>
    <cellStyle name="40% - Accent3 2 4 7 2 4" xfId="6042" xr:uid="{00000000-0005-0000-0000-000075950000}"/>
    <cellStyle name="40% - Accent3 2 4 7 2 4 2" xfId="19201" xr:uid="{00000000-0005-0000-0000-000076950000}"/>
    <cellStyle name="40% - Accent3 2 4 7 2 4 2 2" xfId="56539" xr:uid="{00000000-0005-0000-0000-000077950000}"/>
    <cellStyle name="40% - Accent3 2 4 7 2 4 3" xfId="31868" xr:uid="{00000000-0005-0000-0000-000078950000}"/>
    <cellStyle name="40% - Accent3 2 4 7 2 4 4" xfId="43380" xr:uid="{00000000-0005-0000-0000-000079950000}"/>
    <cellStyle name="40% - Accent3 2 4 7 2 5" xfId="15489" xr:uid="{00000000-0005-0000-0000-00007A950000}"/>
    <cellStyle name="40% - Accent3 2 4 7 2 5 2" xfId="52827" xr:uid="{00000000-0005-0000-0000-00007B950000}"/>
    <cellStyle name="40% - Accent3 2 4 7 2 6" xfId="28986" xr:uid="{00000000-0005-0000-0000-00007C950000}"/>
    <cellStyle name="40% - Accent3 2 4 7 2 7" xfId="39666" xr:uid="{00000000-0005-0000-0000-00007D950000}"/>
    <cellStyle name="40% - Accent3 2 4 7 3" xfId="3677" xr:uid="{00000000-0005-0000-0000-00007E950000}"/>
    <cellStyle name="40% - Accent3 2 4 7 3 2" xfId="11945" xr:uid="{00000000-0005-0000-0000-00007F950000}"/>
    <cellStyle name="40% - Accent3 2 4 7 3 2 2" xfId="25104" xr:uid="{00000000-0005-0000-0000-000080950000}"/>
    <cellStyle name="40% - Accent3 2 4 7 3 2 2 2" xfId="62442" xr:uid="{00000000-0005-0000-0000-000081950000}"/>
    <cellStyle name="40% - Accent3 2 4 7 3 2 3" xfId="49283" xr:uid="{00000000-0005-0000-0000-000082950000}"/>
    <cellStyle name="40% - Accent3 2 4 7 3 3" xfId="7222" xr:uid="{00000000-0005-0000-0000-000083950000}"/>
    <cellStyle name="40% - Accent3 2 4 7 3 3 2" xfId="20381" xr:uid="{00000000-0005-0000-0000-000084950000}"/>
    <cellStyle name="40% - Accent3 2 4 7 3 3 2 2" xfId="57719" xr:uid="{00000000-0005-0000-0000-000085950000}"/>
    <cellStyle name="40% - Accent3 2 4 7 3 3 3" xfId="44560" xr:uid="{00000000-0005-0000-0000-000086950000}"/>
    <cellStyle name="40% - Accent3 2 4 7 3 4" xfId="16838" xr:uid="{00000000-0005-0000-0000-000087950000}"/>
    <cellStyle name="40% - Accent3 2 4 7 3 4 2" xfId="54176" xr:uid="{00000000-0005-0000-0000-000088950000}"/>
    <cellStyle name="40% - Accent3 2 4 7 3 5" xfId="33231" xr:uid="{00000000-0005-0000-0000-000089950000}"/>
    <cellStyle name="40% - Accent3 2 4 7 3 6" xfId="41015" xr:uid="{00000000-0005-0000-0000-00008A950000}"/>
    <cellStyle name="40% - Accent3 2 4 7 4" xfId="9585" xr:uid="{00000000-0005-0000-0000-00008B950000}"/>
    <cellStyle name="40% - Accent3 2 4 7 4 2" xfId="22744" xr:uid="{00000000-0005-0000-0000-00008C950000}"/>
    <cellStyle name="40% - Accent3 2 4 7 4 2 2" xfId="60082" xr:uid="{00000000-0005-0000-0000-00008D950000}"/>
    <cellStyle name="40% - Accent3 2 4 7 4 3" xfId="35943" xr:uid="{00000000-0005-0000-0000-00008E950000}"/>
    <cellStyle name="40% - Accent3 2 4 7 4 4" xfId="46923" xr:uid="{00000000-0005-0000-0000-00008F950000}"/>
    <cellStyle name="40% - Accent3 2 4 7 5" xfId="4862" xr:uid="{00000000-0005-0000-0000-000090950000}"/>
    <cellStyle name="40% - Accent3 2 4 7 5 2" xfId="18021" xr:uid="{00000000-0005-0000-0000-000091950000}"/>
    <cellStyle name="40% - Accent3 2 4 7 5 2 2" xfId="55359" xr:uid="{00000000-0005-0000-0000-000092950000}"/>
    <cellStyle name="40% - Accent3 2 4 7 5 3" xfId="30519" xr:uid="{00000000-0005-0000-0000-000093950000}"/>
    <cellStyle name="40% - Accent3 2 4 7 5 4" xfId="42200" xr:uid="{00000000-0005-0000-0000-000094950000}"/>
    <cellStyle name="40% - Accent3 2 4 7 6" xfId="14309" xr:uid="{00000000-0005-0000-0000-000095950000}"/>
    <cellStyle name="40% - Accent3 2 4 7 6 2" xfId="51647" xr:uid="{00000000-0005-0000-0000-000096950000}"/>
    <cellStyle name="40% - Accent3 2 4 7 7" xfId="27637" xr:uid="{00000000-0005-0000-0000-000097950000}"/>
    <cellStyle name="40% - Accent3 2 4 7 8" xfId="38486" xr:uid="{00000000-0005-0000-0000-000098950000}"/>
    <cellStyle name="40% - Accent3 2 4 8" xfId="1260" xr:uid="{00000000-0005-0000-0000-000099950000}"/>
    <cellStyle name="40% - Accent3 2 4 8 2" xfId="2609" xr:uid="{00000000-0005-0000-0000-00009A950000}"/>
    <cellStyle name="40% - Accent3 2 4 8 2 2" xfId="12057" xr:uid="{00000000-0005-0000-0000-00009B950000}"/>
    <cellStyle name="40% - Accent3 2 4 8 2 2 2" xfId="25216" xr:uid="{00000000-0005-0000-0000-00009C950000}"/>
    <cellStyle name="40% - Accent3 2 4 8 2 2 2 2" xfId="62554" xr:uid="{00000000-0005-0000-0000-00009D950000}"/>
    <cellStyle name="40% - Accent3 2 4 8 2 2 3" xfId="33512" xr:uid="{00000000-0005-0000-0000-00009E950000}"/>
    <cellStyle name="40% - Accent3 2 4 8 2 2 4" xfId="49395" xr:uid="{00000000-0005-0000-0000-00009F950000}"/>
    <cellStyle name="40% - Accent3 2 4 8 2 3" xfId="7334" xr:uid="{00000000-0005-0000-0000-0000A0950000}"/>
    <cellStyle name="40% - Accent3 2 4 8 2 3 2" xfId="20493" xr:uid="{00000000-0005-0000-0000-0000A1950000}"/>
    <cellStyle name="40% - Accent3 2 4 8 2 3 2 2" xfId="57831" xr:uid="{00000000-0005-0000-0000-0000A2950000}"/>
    <cellStyle name="40% - Accent3 2 4 8 2 3 3" xfId="36224" xr:uid="{00000000-0005-0000-0000-0000A3950000}"/>
    <cellStyle name="40% - Accent3 2 4 8 2 3 4" xfId="44672" xr:uid="{00000000-0005-0000-0000-0000A4950000}"/>
    <cellStyle name="40% - Accent3 2 4 8 2 4" xfId="15770" xr:uid="{00000000-0005-0000-0000-0000A5950000}"/>
    <cellStyle name="40% - Accent3 2 4 8 2 4 2" xfId="30800" xr:uid="{00000000-0005-0000-0000-0000A6950000}"/>
    <cellStyle name="40% - Accent3 2 4 8 2 4 3" xfId="53108" xr:uid="{00000000-0005-0000-0000-0000A7950000}"/>
    <cellStyle name="40% - Accent3 2 4 8 2 5" xfId="27918" xr:uid="{00000000-0005-0000-0000-0000A8950000}"/>
    <cellStyle name="40% - Accent3 2 4 8 2 6" xfId="39947" xr:uid="{00000000-0005-0000-0000-0000A9950000}"/>
    <cellStyle name="40% - Accent3 2 4 8 3" xfId="9697" xr:uid="{00000000-0005-0000-0000-0000AA950000}"/>
    <cellStyle name="40% - Accent3 2 4 8 3 2" xfId="22856" xr:uid="{00000000-0005-0000-0000-0000AB950000}"/>
    <cellStyle name="40% - Accent3 2 4 8 3 2 2" xfId="60194" xr:uid="{00000000-0005-0000-0000-0000AC950000}"/>
    <cellStyle name="40% - Accent3 2 4 8 3 3" xfId="32163" xr:uid="{00000000-0005-0000-0000-0000AD950000}"/>
    <cellStyle name="40% - Accent3 2 4 8 3 4" xfId="47035" xr:uid="{00000000-0005-0000-0000-0000AE950000}"/>
    <cellStyle name="40% - Accent3 2 4 8 4" xfId="4974" xr:uid="{00000000-0005-0000-0000-0000AF950000}"/>
    <cellStyle name="40% - Accent3 2 4 8 4 2" xfId="18133" xr:uid="{00000000-0005-0000-0000-0000B0950000}"/>
    <cellStyle name="40% - Accent3 2 4 8 4 2 2" xfId="55471" xr:uid="{00000000-0005-0000-0000-0000B1950000}"/>
    <cellStyle name="40% - Accent3 2 4 8 4 3" xfId="34875" xr:uid="{00000000-0005-0000-0000-0000B2950000}"/>
    <cellStyle name="40% - Accent3 2 4 8 4 4" xfId="42312" xr:uid="{00000000-0005-0000-0000-0000B3950000}"/>
    <cellStyle name="40% - Accent3 2 4 8 5" xfId="14421" xr:uid="{00000000-0005-0000-0000-0000B4950000}"/>
    <cellStyle name="40% - Accent3 2 4 8 5 2" xfId="29451" xr:uid="{00000000-0005-0000-0000-0000B5950000}"/>
    <cellStyle name="40% - Accent3 2 4 8 5 3" xfId="51759" xr:uid="{00000000-0005-0000-0000-0000B6950000}"/>
    <cellStyle name="40% - Accent3 2 4 8 6" xfId="26569" xr:uid="{00000000-0005-0000-0000-0000B7950000}"/>
    <cellStyle name="40% - Accent3 2 4 8 7" xfId="38598" xr:uid="{00000000-0005-0000-0000-0000B8950000}"/>
    <cellStyle name="40% - Accent3 2 4 9" xfId="2497" xr:uid="{00000000-0005-0000-0000-0000B9950000}"/>
    <cellStyle name="40% - Accent3 2 4 9 2" xfId="10877" xr:uid="{00000000-0005-0000-0000-0000BA950000}"/>
    <cellStyle name="40% - Accent3 2 4 9 2 2" xfId="24036" xr:uid="{00000000-0005-0000-0000-0000BB950000}"/>
    <cellStyle name="40% - Accent3 2 4 9 2 2 2" xfId="61374" xr:uid="{00000000-0005-0000-0000-0000BC950000}"/>
    <cellStyle name="40% - Accent3 2 4 9 2 3" xfId="33400" xr:uid="{00000000-0005-0000-0000-0000BD950000}"/>
    <cellStyle name="40% - Accent3 2 4 9 2 4" xfId="48215" xr:uid="{00000000-0005-0000-0000-0000BE950000}"/>
    <cellStyle name="40% - Accent3 2 4 9 3" xfId="6154" xr:uid="{00000000-0005-0000-0000-0000BF950000}"/>
    <cellStyle name="40% - Accent3 2 4 9 3 2" xfId="19313" xr:uid="{00000000-0005-0000-0000-0000C0950000}"/>
    <cellStyle name="40% - Accent3 2 4 9 3 2 2" xfId="56651" xr:uid="{00000000-0005-0000-0000-0000C1950000}"/>
    <cellStyle name="40% - Accent3 2 4 9 3 3" xfId="36112" xr:uid="{00000000-0005-0000-0000-0000C2950000}"/>
    <cellStyle name="40% - Accent3 2 4 9 3 4" xfId="43492" xr:uid="{00000000-0005-0000-0000-0000C3950000}"/>
    <cellStyle name="40% - Accent3 2 4 9 4" xfId="15658" xr:uid="{00000000-0005-0000-0000-0000C4950000}"/>
    <cellStyle name="40% - Accent3 2 4 9 4 2" xfId="30688" xr:uid="{00000000-0005-0000-0000-0000C5950000}"/>
    <cellStyle name="40% - Accent3 2 4 9 4 3" xfId="52996" xr:uid="{00000000-0005-0000-0000-0000C6950000}"/>
    <cellStyle name="40% - Accent3 2 4 9 5" xfId="27806" xr:uid="{00000000-0005-0000-0000-0000C7950000}"/>
    <cellStyle name="40% - Accent3 2 4 9 6" xfId="39835" xr:uid="{00000000-0005-0000-0000-0000C8950000}"/>
    <cellStyle name="40% - Accent3 2 5" xfId="274" xr:uid="{00000000-0005-0000-0000-0000C9950000}"/>
    <cellStyle name="40% - Accent3 2 5 2" xfId="695" xr:uid="{00000000-0005-0000-0000-0000CA950000}"/>
    <cellStyle name="40% - Accent3 2 5 2 2" xfId="1877" xr:uid="{00000000-0005-0000-0000-0000CB950000}"/>
    <cellStyle name="40% - Accent3 2 5 2 2 2" xfId="7951" xr:uid="{00000000-0005-0000-0000-0000CC950000}"/>
    <cellStyle name="40% - Accent3 2 5 2 2 2 2" xfId="12674" xr:uid="{00000000-0005-0000-0000-0000CD950000}"/>
    <cellStyle name="40% - Accent3 2 5 2 2 2 2 2" xfId="25833" xr:uid="{00000000-0005-0000-0000-0000CE950000}"/>
    <cellStyle name="40% - Accent3 2 5 2 2 2 2 2 2" xfId="63171" xr:uid="{00000000-0005-0000-0000-0000CF950000}"/>
    <cellStyle name="40% - Accent3 2 5 2 2 2 2 3" xfId="50012" xr:uid="{00000000-0005-0000-0000-0000D0950000}"/>
    <cellStyle name="40% - Accent3 2 5 2 2 2 3" xfId="21110" xr:uid="{00000000-0005-0000-0000-0000D1950000}"/>
    <cellStyle name="40% - Accent3 2 5 2 2 2 3 2" xfId="58448" xr:uid="{00000000-0005-0000-0000-0000D2950000}"/>
    <cellStyle name="40% - Accent3 2 5 2 2 2 4" xfId="34129" xr:uid="{00000000-0005-0000-0000-0000D3950000}"/>
    <cellStyle name="40% - Accent3 2 5 2 2 2 5" xfId="45289" xr:uid="{00000000-0005-0000-0000-0000D4950000}"/>
    <cellStyle name="40% - Accent3 2 5 2 2 3" xfId="10314" xr:uid="{00000000-0005-0000-0000-0000D5950000}"/>
    <cellStyle name="40% - Accent3 2 5 2 2 3 2" xfId="23473" xr:uid="{00000000-0005-0000-0000-0000D6950000}"/>
    <cellStyle name="40% - Accent3 2 5 2 2 3 2 2" xfId="60811" xr:uid="{00000000-0005-0000-0000-0000D7950000}"/>
    <cellStyle name="40% - Accent3 2 5 2 2 3 3" xfId="36841" xr:uid="{00000000-0005-0000-0000-0000D8950000}"/>
    <cellStyle name="40% - Accent3 2 5 2 2 3 4" xfId="47652" xr:uid="{00000000-0005-0000-0000-0000D9950000}"/>
    <cellStyle name="40% - Accent3 2 5 2 2 4" xfId="5591" xr:uid="{00000000-0005-0000-0000-0000DA950000}"/>
    <cellStyle name="40% - Accent3 2 5 2 2 4 2" xfId="18750" xr:uid="{00000000-0005-0000-0000-0000DB950000}"/>
    <cellStyle name="40% - Accent3 2 5 2 2 4 2 2" xfId="56088" xr:uid="{00000000-0005-0000-0000-0000DC950000}"/>
    <cellStyle name="40% - Accent3 2 5 2 2 4 3" xfId="31417" xr:uid="{00000000-0005-0000-0000-0000DD950000}"/>
    <cellStyle name="40% - Accent3 2 5 2 2 4 4" xfId="42929" xr:uid="{00000000-0005-0000-0000-0000DE950000}"/>
    <cellStyle name="40% - Accent3 2 5 2 2 5" xfId="15038" xr:uid="{00000000-0005-0000-0000-0000DF950000}"/>
    <cellStyle name="40% - Accent3 2 5 2 2 5 2" xfId="52376" xr:uid="{00000000-0005-0000-0000-0000E0950000}"/>
    <cellStyle name="40% - Accent3 2 5 2 2 6" xfId="28535" xr:uid="{00000000-0005-0000-0000-0000E1950000}"/>
    <cellStyle name="40% - Accent3 2 5 2 2 7" xfId="39215" xr:uid="{00000000-0005-0000-0000-0000E2950000}"/>
    <cellStyle name="40% - Accent3 2 5 2 3" xfId="3226" xr:uid="{00000000-0005-0000-0000-0000E3950000}"/>
    <cellStyle name="40% - Accent3 2 5 2 3 2" xfId="11494" xr:uid="{00000000-0005-0000-0000-0000E4950000}"/>
    <cellStyle name="40% - Accent3 2 5 2 3 2 2" xfId="24653" xr:uid="{00000000-0005-0000-0000-0000E5950000}"/>
    <cellStyle name="40% - Accent3 2 5 2 3 2 2 2" xfId="61991" xr:uid="{00000000-0005-0000-0000-0000E6950000}"/>
    <cellStyle name="40% - Accent3 2 5 2 3 2 3" xfId="48832" xr:uid="{00000000-0005-0000-0000-0000E7950000}"/>
    <cellStyle name="40% - Accent3 2 5 2 3 3" xfId="6771" xr:uid="{00000000-0005-0000-0000-0000E8950000}"/>
    <cellStyle name="40% - Accent3 2 5 2 3 3 2" xfId="19930" xr:uid="{00000000-0005-0000-0000-0000E9950000}"/>
    <cellStyle name="40% - Accent3 2 5 2 3 3 2 2" xfId="57268" xr:uid="{00000000-0005-0000-0000-0000EA950000}"/>
    <cellStyle name="40% - Accent3 2 5 2 3 3 3" xfId="44109" xr:uid="{00000000-0005-0000-0000-0000EB950000}"/>
    <cellStyle name="40% - Accent3 2 5 2 3 4" xfId="16387" xr:uid="{00000000-0005-0000-0000-0000EC950000}"/>
    <cellStyle name="40% - Accent3 2 5 2 3 4 2" xfId="53725" xr:uid="{00000000-0005-0000-0000-0000ED950000}"/>
    <cellStyle name="40% - Accent3 2 5 2 3 5" xfId="32780" xr:uid="{00000000-0005-0000-0000-0000EE950000}"/>
    <cellStyle name="40% - Accent3 2 5 2 3 6" xfId="40564" xr:uid="{00000000-0005-0000-0000-0000EF950000}"/>
    <cellStyle name="40% - Accent3 2 5 2 4" xfId="9134" xr:uid="{00000000-0005-0000-0000-0000F0950000}"/>
    <cellStyle name="40% - Accent3 2 5 2 4 2" xfId="22293" xr:uid="{00000000-0005-0000-0000-0000F1950000}"/>
    <cellStyle name="40% - Accent3 2 5 2 4 2 2" xfId="59631" xr:uid="{00000000-0005-0000-0000-0000F2950000}"/>
    <cellStyle name="40% - Accent3 2 5 2 4 3" xfId="35492" xr:uid="{00000000-0005-0000-0000-0000F3950000}"/>
    <cellStyle name="40% - Accent3 2 5 2 4 4" xfId="46472" xr:uid="{00000000-0005-0000-0000-0000F4950000}"/>
    <cellStyle name="40% - Accent3 2 5 2 5" xfId="4411" xr:uid="{00000000-0005-0000-0000-0000F5950000}"/>
    <cellStyle name="40% - Accent3 2 5 2 5 2" xfId="17570" xr:uid="{00000000-0005-0000-0000-0000F6950000}"/>
    <cellStyle name="40% - Accent3 2 5 2 5 2 2" xfId="54908" xr:uid="{00000000-0005-0000-0000-0000F7950000}"/>
    <cellStyle name="40% - Accent3 2 5 2 5 3" xfId="30068" xr:uid="{00000000-0005-0000-0000-0000F8950000}"/>
    <cellStyle name="40% - Accent3 2 5 2 5 4" xfId="41749" xr:uid="{00000000-0005-0000-0000-0000F9950000}"/>
    <cellStyle name="40% - Accent3 2 5 2 6" xfId="13858" xr:uid="{00000000-0005-0000-0000-0000FA950000}"/>
    <cellStyle name="40% - Accent3 2 5 2 6 2" xfId="51196" xr:uid="{00000000-0005-0000-0000-0000FB950000}"/>
    <cellStyle name="40% - Accent3 2 5 2 7" xfId="27186" xr:uid="{00000000-0005-0000-0000-0000FC950000}"/>
    <cellStyle name="40% - Accent3 2 5 2 8" xfId="38035" xr:uid="{00000000-0005-0000-0000-0000FD950000}"/>
    <cellStyle name="40% - Accent3 2 5 3" xfId="1456" xr:uid="{00000000-0005-0000-0000-0000FE950000}"/>
    <cellStyle name="40% - Accent3 2 5 3 2" xfId="7530" xr:uid="{00000000-0005-0000-0000-0000FF950000}"/>
    <cellStyle name="40% - Accent3 2 5 3 2 2" xfId="12253" xr:uid="{00000000-0005-0000-0000-000000960000}"/>
    <cellStyle name="40% - Accent3 2 5 3 2 2 2" xfId="25412" xr:uid="{00000000-0005-0000-0000-000001960000}"/>
    <cellStyle name="40% - Accent3 2 5 3 2 2 2 2" xfId="62750" xr:uid="{00000000-0005-0000-0000-000002960000}"/>
    <cellStyle name="40% - Accent3 2 5 3 2 2 3" xfId="49591" xr:uid="{00000000-0005-0000-0000-000003960000}"/>
    <cellStyle name="40% - Accent3 2 5 3 2 3" xfId="20689" xr:uid="{00000000-0005-0000-0000-000004960000}"/>
    <cellStyle name="40% - Accent3 2 5 3 2 3 2" xfId="58027" xr:uid="{00000000-0005-0000-0000-000005960000}"/>
    <cellStyle name="40% - Accent3 2 5 3 2 4" xfId="33708" xr:uid="{00000000-0005-0000-0000-000006960000}"/>
    <cellStyle name="40% - Accent3 2 5 3 2 5" xfId="44868" xr:uid="{00000000-0005-0000-0000-000007960000}"/>
    <cellStyle name="40% - Accent3 2 5 3 3" xfId="9893" xr:uid="{00000000-0005-0000-0000-000008960000}"/>
    <cellStyle name="40% - Accent3 2 5 3 3 2" xfId="23052" xr:uid="{00000000-0005-0000-0000-000009960000}"/>
    <cellStyle name="40% - Accent3 2 5 3 3 2 2" xfId="60390" xr:uid="{00000000-0005-0000-0000-00000A960000}"/>
    <cellStyle name="40% - Accent3 2 5 3 3 3" xfId="36420" xr:uid="{00000000-0005-0000-0000-00000B960000}"/>
    <cellStyle name="40% - Accent3 2 5 3 3 4" xfId="47231" xr:uid="{00000000-0005-0000-0000-00000C960000}"/>
    <cellStyle name="40% - Accent3 2 5 3 4" xfId="5170" xr:uid="{00000000-0005-0000-0000-00000D960000}"/>
    <cellStyle name="40% - Accent3 2 5 3 4 2" xfId="18329" xr:uid="{00000000-0005-0000-0000-00000E960000}"/>
    <cellStyle name="40% - Accent3 2 5 3 4 2 2" xfId="55667" xr:uid="{00000000-0005-0000-0000-00000F960000}"/>
    <cellStyle name="40% - Accent3 2 5 3 4 3" xfId="30996" xr:uid="{00000000-0005-0000-0000-000010960000}"/>
    <cellStyle name="40% - Accent3 2 5 3 4 4" xfId="42508" xr:uid="{00000000-0005-0000-0000-000011960000}"/>
    <cellStyle name="40% - Accent3 2 5 3 5" xfId="14617" xr:uid="{00000000-0005-0000-0000-000012960000}"/>
    <cellStyle name="40% - Accent3 2 5 3 5 2" xfId="51955" xr:uid="{00000000-0005-0000-0000-000013960000}"/>
    <cellStyle name="40% - Accent3 2 5 3 6" xfId="28114" xr:uid="{00000000-0005-0000-0000-000014960000}"/>
    <cellStyle name="40% - Accent3 2 5 3 7" xfId="38794" xr:uid="{00000000-0005-0000-0000-000015960000}"/>
    <cellStyle name="40% - Accent3 2 5 4" xfId="2805" xr:uid="{00000000-0005-0000-0000-000016960000}"/>
    <cellStyle name="40% - Accent3 2 5 4 2" xfId="11073" xr:uid="{00000000-0005-0000-0000-000017960000}"/>
    <cellStyle name="40% - Accent3 2 5 4 2 2" xfId="24232" xr:uid="{00000000-0005-0000-0000-000018960000}"/>
    <cellStyle name="40% - Accent3 2 5 4 2 2 2" xfId="61570" xr:uid="{00000000-0005-0000-0000-000019960000}"/>
    <cellStyle name="40% - Accent3 2 5 4 2 3" xfId="48411" xr:uid="{00000000-0005-0000-0000-00001A960000}"/>
    <cellStyle name="40% - Accent3 2 5 4 3" xfId="6350" xr:uid="{00000000-0005-0000-0000-00001B960000}"/>
    <cellStyle name="40% - Accent3 2 5 4 3 2" xfId="19509" xr:uid="{00000000-0005-0000-0000-00001C960000}"/>
    <cellStyle name="40% - Accent3 2 5 4 3 2 2" xfId="56847" xr:uid="{00000000-0005-0000-0000-00001D960000}"/>
    <cellStyle name="40% - Accent3 2 5 4 3 3" xfId="43688" xr:uid="{00000000-0005-0000-0000-00001E960000}"/>
    <cellStyle name="40% - Accent3 2 5 4 4" xfId="15966" xr:uid="{00000000-0005-0000-0000-00001F960000}"/>
    <cellStyle name="40% - Accent3 2 5 4 4 2" xfId="53304" xr:uid="{00000000-0005-0000-0000-000020960000}"/>
    <cellStyle name="40% - Accent3 2 5 4 5" xfId="32359" xr:uid="{00000000-0005-0000-0000-000021960000}"/>
    <cellStyle name="40% - Accent3 2 5 4 6" xfId="40143" xr:uid="{00000000-0005-0000-0000-000022960000}"/>
    <cellStyle name="40% - Accent3 2 5 5" xfId="8713" xr:uid="{00000000-0005-0000-0000-000023960000}"/>
    <cellStyle name="40% - Accent3 2 5 5 2" xfId="21872" xr:uid="{00000000-0005-0000-0000-000024960000}"/>
    <cellStyle name="40% - Accent3 2 5 5 2 2" xfId="59210" xr:uid="{00000000-0005-0000-0000-000025960000}"/>
    <cellStyle name="40% - Accent3 2 5 5 3" xfId="35071" xr:uid="{00000000-0005-0000-0000-000026960000}"/>
    <cellStyle name="40% - Accent3 2 5 5 4" xfId="46051" xr:uid="{00000000-0005-0000-0000-000027960000}"/>
    <cellStyle name="40% - Accent3 2 5 6" xfId="3990" xr:uid="{00000000-0005-0000-0000-000028960000}"/>
    <cellStyle name="40% - Accent3 2 5 6 2" xfId="17149" xr:uid="{00000000-0005-0000-0000-000029960000}"/>
    <cellStyle name="40% - Accent3 2 5 6 2 2" xfId="54487" xr:uid="{00000000-0005-0000-0000-00002A960000}"/>
    <cellStyle name="40% - Accent3 2 5 6 3" xfId="29647" xr:uid="{00000000-0005-0000-0000-00002B960000}"/>
    <cellStyle name="40% - Accent3 2 5 6 4" xfId="41328" xr:uid="{00000000-0005-0000-0000-00002C960000}"/>
    <cellStyle name="40% - Accent3 2 5 7" xfId="13437" xr:uid="{00000000-0005-0000-0000-00002D960000}"/>
    <cellStyle name="40% - Accent3 2 5 7 2" xfId="50775" xr:uid="{00000000-0005-0000-0000-00002E960000}"/>
    <cellStyle name="40% - Accent3 2 5 8" xfId="26765" xr:uid="{00000000-0005-0000-0000-00002F960000}"/>
    <cellStyle name="40% - Accent3 2 5 9" xfId="37614" xr:uid="{00000000-0005-0000-0000-000030960000}"/>
    <cellStyle name="40% - Accent3 2 6" xfId="162" xr:uid="{00000000-0005-0000-0000-000031960000}"/>
    <cellStyle name="40% - Accent3 2 6 2" xfId="583" xr:uid="{00000000-0005-0000-0000-000032960000}"/>
    <cellStyle name="40% - Accent3 2 6 2 2" xfId="1765" xr:uid="{00000000-0005-0000-0000-000033960000}"/>
    <cellStyle name="40% - Accent3 2 6 2 2 2" xfId="7839" xr:uid="{00000000-0005-0000-0000-000034960000}"/>
    <cellStyle name="40% - Accent3 2 6 2 2 2 2" xfId="12562" xr:uid="{00000000-0005-0000-0000-000035960000}"/>
    <cellStyle name="40% - Accent3 2 6 2 2 2 2 2" xfId="25721" xr:uid="{00000000-0005-0000-0000-000036960000}"/>
    <cellStyle name="40% - Accent3 2 6 2 2 2 2 2 2" xfId="63059" xr:uid="{00000000-0005-0000-0000-000037960000}"/>
    <cellStyle name="40% - Accent3 2 6 2 2 2 2 3" xfId="49900" xr:uid="{00000000-0005-0000-0000-000038960000}"/>
    <cellStyle name="40% - Accent3 2 6 2 2 2 3" xfId="20998" xr:uid="{00000000-0005-0000-0000-000039960000}"/>
    <cellStyle name="40% - Accent3 2 6 2 2 2 3 2" xfId="58336" xr:uid="{00000000-0005-0000-0000-00003A960000}"/>
    <cellStyle name="40% - Accent3 2 6 2 2 2 4" xfId="34017" xr:uid="{00000000-0005-0000-0000-00003B960000}"/>
    <cellStyle name="40% - Accent3 2 6 2 2 2 5" xfId="45177" xr:uid="{00000000-0005-0000-0000-00003C960000}"/>
    <cellStyle name="40% - Accent3 2 6 2 2 3" xfId="10202" xr:uid="{00000000-0005-0000-0000-00003D960000}"/>
    <cellStyle name="40% - Accent3 2 6 2 2 3 2" xfId="23361" xr:uid="{00000000-0005-0000-0000-00003E960000}"/>
    <cellStyle name="40% - Accent3 2 6 2 2 3 2 2" xfId="60699" xr:uid="{00000000-0005-0000-0000-00003F960000}"/>
    <cellStyle name="40% - Accent3 2 6 2 2 3 3" xfId="36729" xr:uid="{00000000-0005-0000-0000-000040960000}"/>
    <cellStyle name="40% - Accent3 2 6 2 2 3 4" xfId="47540" xr:uid="{00000000-0005-0000-0000-000041960000}"/>
    <cellStyle name="40% - Accent3 2 6 2 2 4" xfId="5479" xr:uid="{00000000-0005-0000-0000-000042960000}"/>
    <cellStyle name="40% - Accent3 2 6 2 2 4 2" xfId="18638" xr:uid="{00000000-0005-0000-0000-000043960000}"/>
    <cellStyle name="40% - Accent3 2 6 2 2 4 2 2" xfId="55976" xr:uid="{00000000-0005-0000-0000-000044960000}"/>
    <cellStyle name="40% - Accent3 2 6 2 2 4 3" xfId="31305" xr:uid="{00000000-0005-0000-0000-000045960000}"/>
    <cellStyle name="40% - Accent3 2 6 2 2 4 4" xfId="42817" xr:uid="{00000000-0005-0000-0000-000046960000}"/>
    <cellStyle name="40% - Accent3 2 6 2 2 5" xfId="14926" xr:uid="{00000000-0005-0000-0000-000047960000}"/>
    <cellStyle name="40% - Accent3 2 6 2 2 5 2" xfId="52264" xr:uid="{00000000-0005-0000-0000-000048960000}"/>
    <cellStyle name="40% - Accent3 2 6 2 2 6" xfId="28423" xr:uid="{00000000-0005-0000-0000-000049960000}"/>
    <cellStyle name="40% - Accent3 2 6 2 2 7" xfId="39103" xr:uid="{00000000-0005-0000-0000-00004A960000}"/>
    <cellStyle name="40% - Accent3 2 6 2 3" xfId="3114" xr:uid="{00000000-0005-0000-0000-00004B960000}"/>
    <cellStyle name="40% - Accent3 2 6 2 3 2" xfId="11382" xr:uid="{00000000-0005-0000-0000-00004C960000}"/>
    <cellStyle name="40% - Accent3 2 6 2 3 2 2" xfId="24541" xr:uid="{00000000-0005-0000-0000-00004D960000}"/>
    <cellStyle name="40% - Accent3 2 6 2 3 2 2 2" xfId="61879" xr:uid="{00000000-0005-0000-0000-00004E960000}"/>
    <cellStyle name="40% - Accent3 2 6 2 3 2 3" xfId="48720" xr:uid="{00000000-0005-0000-0000-00004F960000}"/>
    <cellStyle name="40% - Accent3 2 6 2 3 3" xfId="6659" xr:uid="{00000000-0005-0000-0000-000050960000}"/>
    <cellStyle name="40% - Accent3 2 6 2 3 3 2" xfId="19818" xr:uid="{00000000-0005-0000-0000-000051960000}"/>
    <cellStyle name="40% - Accent3 2 6 2 3 3 2 2" xfId="57156" xr:uid="{00000000-0005-0000-0000-000052960000}"/>
    <cellStyle name="40% - Accent3 2 6 2 3 3 3" xfId="43997" xr:uid="{00000000-0005-0000-0000-000053960000}"/>
    <cellStyle name="40% - Accent3 2 6 2 3 4" xfId="16275" xr:uid="{00000000-0005-0000-0000-000054960000}"/>
    <cellStyle name="40% - Accent3 2 6 2 3 4 2" xfId="53613" xr:uid="{00000000-0005-0000-0000-000055960000}"/>
    <cellStyle name="40% - Accent3 2 6 2 3 5" xfId="32668" xr:uid="{00000000-0005-0000-0000-000056960000}"/>
    <cellStyle name="40% - Accent3 2 6 2 3 6" xfId="40452" xr:uid="{00000000-0005-0000-0000-000057960000}"/>
    <cellStyle name="40% - Accent3 2 6 2 4" xfId="9022" xr:uid="{00000000-0005-0000-0000-000058960000}"/>
    <cellStyle name="40% - Accent3 2 6 2 4 2" xfId="22181" xr:uid="{00000000-0005-0000-0000-000059960000}"/>
    <cellStyle name="40% - Accent3 2 6 2 4 2 2" xfId="59519" xr:uid="{00000000-0005-0000-0000-00005A960000}"/>
    <cellStyle name="40% - Accent3 2 6 2 4 3" xfId="35380" xr:uid="{00000000-0005-0000-0000-00005B960000}"/>
    <cellStyle name="40% - Accent3 2 6 2 4 4" xfId="46360" xr:uid="{00000000-0005-0000-0000-00005C960000}"/>
    <cellStyle name="40% - Accent3 2 6 2 5" xfId="4299" xr:uid="{00000000-0005-0000-0000-00005D960000}"/>
    <cellStyle name="40% - Accent3 2 6 2 5 2" xfId="17458" xr:uid="{00000000-0005-0000-0000-00005E960000}"/>
    <cellStyle name="40% - Accent3 2 6 2 5 2 2" xfId="54796" xr:uid="{00000000-0005-0000-0000-00005F960000}"/>
    <cellStyle name="40% - Accent3 2 6 2 5 3" xfId="29956" xr:uid="{00000000-0005-0000-0000-000060960000}"/>
    <cellStyle name="40% - Accent3 2 6 2 5 4" xfId="41637" xr:uid="{00000000-0005-0000-0000-000061960000}"/>
    <cellStyle name="40% - Accent3 2 6 2 6" xfId="13746" xr:uid="{00000000-0005-0000-0000-000062960000}"/>
    <cellStyle name="40% - Accent3 2 6 2 6 2" xfId="51084" xr:uid="{00000000-0005-0000-0000-000063960000}"/>
    <cellStyle name="40% - Accent3 2 6 2 7" xfId="27074" xr:uid="{00000000-0005-0000-0000-000064960000}"/>
    <cellStyle name="40% - Accent3 2 6 2 8" xfId="37923" xr:uid="{00000000-0005-0000-0000-000065960000}"/>
    <cellStyle name="40% - Accent3 2 6 3" xfId="1344" xr:uid="{00000000-0005-0000-0000-000066960000}"/>
    <cellStyle name="40% - Accent3 2 6 3 2" xfId="7418" xr:uid="{00000000-0005-0000-0000-000067960000}"/>
    <cellStyle name="40% - Accent3 2 6 3 2 2" xfId="12141" xr:uid="{00000000-0005-0000-0000-000068960000}"/>
    <cellStyle name="40% - Accent3 2 6 3 2 2 2" xfId="25300" xr:uid="{00000000-0005-0000-0000-000069960000}"/>
    <cellStyle name="40% - Accent3 2 6 3 2 2 2 2" xfId="62638" xr:uid="{00000000-0005-0000-0000-00006A960000}"/>
    <cellStyle name="40% - Accent3 2 6 3 2 2 3" xfId="49479" xr:uid="{00000000-0005-0000-0000-00006B960000}"/>
    <cellStyle name="40% - Accent3 2 6 3 2 3" xfId="20577" xr:uid="{00000000-0005-0000-0000-00006C960000}"/>
    <cellStyle name="40% - Accent3 2 6 3 2 3 2" xfId="57915" xr:uid="{00000000-0005-0000-0000-00006D960000}"/>
    <cellStyle name="40% - Accent3 2 6 3 2 4" xfId="33596" xr:uid="{00000000-0005-0000-0000-00006E960000}"/>
    <cellStyle name="40% - Accent3 2 6 3 2 5" xfId="44756" xr:uid="{00000000-0005-0000-0000-00006F960000}"/>
    <cellStyle name="40% - Accent3 2 6 3 3" xfId="9781" xr:uid="{00000000-0005-0000-0000-000070960000}"/>
    <cellStyle name="40% - Accent3 2 6 3 3 2" xfId="22940" xr:uid="{00000000-0005-0000-0000-000071960000}"/>
    <cellStyle name="40% - Accent3 2 6 3 3 2 2" xfId="60278" xr:uid="{00000000-0005-0000-0000-000072960000}"/>
    <cellStyle name="40% - Accent3 2 6 3 3 3" xfId="36308" xr:uid="{00000000-0005-0000-0000-000073960000}"/>
    <cellStyle name="40% - Accent3 2 6 3 3 4" xfId="47119" xr:uid="{00000000-0005-0000-0000-000074960000}"/>
    <cellStyle name="40% - Accent3 2 6 3 4" xfId="5058" xr:uid="{00000000-0005-0000-0000-000075960000}"/>
    <cellStyle name="40% - Accent3 2 6 3 4 2" xfId="18217" xr:uid="{00000000-0005-0000-0000-000076960000}"/>
    <cellStyle name="40% - Accent3 2 6 3 4 2 2" xfId="55555" xr:uid="{00000000-0005-0000-0000-000077960000}"/>
    <cellStyle name="40% - Accent3 2 6 3 4 3" xfId="30884" xr:uid="{00000000-0005-0000-0000-000078960000}"/>
    <cellStyle name="40% - Accent3 2 6 3 4 4" xfId="42396" xr:uid="{00000000-0005-0000-0000-000079960000}"/>
    <cellStyle name="40% - Accent3 2 6 3 5" xfId="14505" xr:uid="{00000000-0005-0000-0000-00007A960000}"/>
    <cellStyle name="40% - Accent3 2 6 3 5 2" xfId="51843" xr:uid="{00000000-0005-0000-0000-00007B960000}"/>
    <cellStyle name="40% - Accent3 2 6 3 6" xfId="28002" xr:uid="{00000000-0005-0000-0000-00007C960000}"/>
    <cellStyle name="40% - Accent3 2 6 3 7" xfId="38682" xr:uid="{00000000-0005-0000-0000-00007D960000}"/>
    <cellStyle name="40% - Accent3 2 6 4" xfId="2693" xr:uid="{00000000-0005-0000-0000-00007E960000}"/>
    <cellStyle name="40% - Accent3 2 6 4 2" xfId="10961" xr:uid="{00000000-0005-0000-0000-00007F960000}"/>
    <cellStyle name="40% - Accent3 2 6 4 2 2" xfId="24120" xr:uid="{00000000-0005-0000-0000-000080960000}"/>
    <cellStyle name="40% - Accent3 2 6 4 2 2 2" xfId="61458" xr:uid="{00000000-0005-0000-0000-000081960000}"/>
    <cellStyle name="40% - Accent3 2 6 4 2 3" xfId="48299" xr:uid="{00000000-0005-0000-0000-000082960000}"/>
    <cellStyle name="40% - Accent3 2 6 4 3" xfId="6238" xr:uid="{00000000-0005-0000-0000-000083960000}"/>
    <cellStyle name="40% - Accent3 2 6 4 3 2" xfId="19397" xr:uid="{00000000-0005-0000-0000-000084960000}"/>
    <cellStyle name="40% - Accent3 2 6 4 3 2 2" xfId="56735" xr:uid="{00000000-0005-0000-0000-000085960000}"/>
    <cellStyle name="40% - Accent3 2 6 4 3 3" xfId="43576" xr:uid="{00000000-0005-0000-0000-000086960000}"/>
    <cellStyle name="40% - Accent3 2 6 4 4" xfId="15854" xr:uid="{00000000-0005-0000-0000-000087960000}"/>
    <cellStyle name="40% - Accent3 2 6 4 4 2" xfId="53192" xr:uid="{00000000-0005-0000-0000-000088960000}"/>
    <cellStyle name="40% - Accent3 2 6 4 5" xfId="32247" xr:uid="{00000000-0005-0000-0000-000089960000}"/>
    <cellStyle name="40% - Accent3 2 6 4 6" xfId="40031" xr:uid="{00000000-0005-0000-0000-00008A960000}"/>
    <cellStyle name="40% - Accent3 2 6 5" xfId="8601" xr:uid="{00000000-0005-0000-0000-00008B960000}"/>
    <cellStyle name="40% - Accent3 2 6 5 2" xfId="21760" xr:uid="{00000000-0005-0000-0000-00008C960000}"/>
    <cellStyle name="40% - Accent3 2 6 5 2 2" xfId="59098" xr:uid="{00000000-0005-0000-0000-00008D960000}"/>
    <cellStyle name="40% - Accent3 2 6 5 3" xfId="34959" xr:uid="{00000000-0005-0000-0000-00008E960000}"/>
    <cellStyle name="40% - Accent3 2 6 5 4" xfId="45939" xr:uid="{00000000-0005-0000-0000-00008F960000}"/>
    <cellStyle name="40% - Accent3 2 6 6" xfId="3878" xr:uid="{00000000-0005-0000-0000-000090960000}"/>
    <cellStyle name="40% - Accent3 2 6 6 2" xfId="17037" xr:uid="{00000000-0005-0000-0000-000091960000}"/>
    <cellStyle name="40% - Accent3 2 6 6 2 2" xfId="54375" xr:uid="{00000000-0005-0000-0000-000092960000}"/>
    <cellStyle name="40% - Accent3 2 6 6 3" xfId="29535" xr:uid="{00000000-0005-0000-0000-000093960000}"/>
    <cellStyle name="40% - Accent3 2 6 6 4" xfId="41216" xr:uid="{00000000-0005-0000-0000-000094960000}"/>
    <cellStyle name="40% - Accent3 2 6 7" xfId="13325" xr:uid="{00000000-0005-0000-0000-000095960000}"/>
    <cellStyle name="40% - Accent3 2 6 7 2" xfId="50663" xr:uid="{00000000-0005-0000-0000-000096960000}"/>
    <cellStyle name="40% - Accent3 2 6 8" xfId="26653" xr:uid="{00000000-0005-0000-0000-000097960000}"/>
    <cellStyle name="40% - Accent3 2 6 9" xfId="37502" xr:uid="{00000000-0005-0000-0000-000098960000}"/>
    <cellStyle name="40% - Accent3 2 7" xfId="471" xr:uid="{00000000-0005-0000-0000-000099960000}"/>
    <cellStyle name="40% - Accent3 2 7 2" xfId="1653" xr:uid="{00000000-0005-0000-0000-00009A960000}"/>
    <cellStyle name="40% - Accent3 2 7 2 2" xfId="7727" xr:uid="{00000000-0005-0000-0000-00009B960000}"/>
    <cellStyle name="40% - Accent3 2 7 2 2 2" xfId="12450" xr:uid="{00000000-0005-0000-0000-00009C960000}"/>
    <cellStyle name="40% - Accent3 2 7 2 2 2 2" xfId="25609" xr:uid="{00000000-0005-0000-0000-00009D960000}"/>
    <cellStyle name="40% - Accent3 2 7 2 2 2 2 2" xfId="62947" xr:uid="{00000000-0005-0000-0000-00009E960000}"/>
    <cellStyle name="40% - Accent3 2 7 2 2 2 3" xfId="49788" xr:uid="{00000000-0005-0000-0000-00009F960000}"/>
    <cellStyle name="40% - Accent3 2 7 2 2 3" xfId="20886" xr:uid="{00000000-0005-0000-0000-0000A0960000}"/>
    <cellStyle name="40% - Accent3 2 7 2 2 3 2" xfId="58224" xr:uid="{00000000-0005-0000-0000-0000A1960000}"/>
    <cellStyle name="40% - Accent3 2 7 2 2 4" xfId="33905" xr:uid="{00000000-0005-0000-0000-0000A2960000}"/>
    <cellStyle name="40% - Accent3 2 7 2 2 5" xfId="45065" xr:uid="{00000000-0005-0000-0000-0000A3960000}"/>
    <cellStyle name="40% - Accent3 2 7 2 3" xfId="10090" xr:uid="{00000000-0005-0000-0000-0000A4960000}"/>
    <cellStyle name="40% - Accent3 2 7 2 3 2" xfId="23249" xr:uid="{00000000-0005-0000-0000-0000A5960000}"/>
    <cellStyle name="40% - Accent3 2 7 2 3 2 2" xfId="60587" xr:uid="{00000000-0005-0000-0000-0000A6960000}"/>
    <cellStyle name="40% - Accent3 2 7 2 3 3" xfId="36617" xr:uid="{00000000-0005-0000-0000-0000A7960000}"/>
    <cellStyle name="40% - Accent3 2 7 2 3 4" xfId="47428" xr:uid="{00000000-0005-0000-0000-0000A8960000}"/>
    <cellStyle name="40% - Accent3 2 7 2 4" xfId="5367" xr:uid="{00000000-0005-0000-0000-0000A9960000}"/>
    <cellStyle name="40% - Accent3 2 7 2 4 2" xfId="18526" xr:uid="{00000000-0005-0000-0000-0000AA960000}"/>
    <cellStyle name="40% - Accent3 2 7 2 4 2 2" xfId="55864" xr:uid="{00000000-0005-0000-0000-0000AB960000}"/>
    <cellStyle name="40% - Accent3 2 7 2 4 3" xfId="31193" xr:uid="{00000000-0005-0000-0000-0000AC960000}"/>
    <cellStyle name="40% - Accent3 2 7 2 4 4" xfId="42705" xr:uid="{00000000-0005-0000-0000-0000AD960000}"/>
    <cellStyle name="40% - Accent3 2 7 2 5" xfId="14814" xr:uid="{00000000-0005-0000-0000-0000AE960000}"/>
    <cellStyle name="40% - Accent3 2 7 2 5 2" xfId="52152" xr:uid="{00000000-0005-0000-0000-0000AF960000}"/>
    <cellStyle name="40% - Accent3 2 7 2 6" xfId="28311" xr:uid="{00000000-0005-0000-0000-0000B0960000}"/>
    <cellStyle name="40% - Accent3 2 7 2 7" xfId="38991" xr:uid="{00000000-0005-0000-0000-0000B1960000}"/>
    <cellStyle name="40% - Accent3 2 7 3" xfId="3002" xr:uid="{00000000-0005-0000-0000-0000B2960000}"/>
    <cellStyle name="40% - Accent3 2 7 3 2" xfId="11270" xr:uid="{00000000-0005-0000-0000-0000B3960000}"/>
    <cellStyle name="40% - Accent3 2 7 3 2 2" xfId="24429" xr:uid="{00000000-0005-0000-0000-0000B4960000}"/>
    <cellStyle name="40% - Accent3 2 7 3 2 2 2" xfId="61767" xr:uid="{00000000-0005-0000-0000-0000B5960000}"/>
    <cellStyle name="40% - Accent3 2 7 3 2 3" xfId="48608" xr:uid="{00000000-0005-0000-0000-0000B6960000}"/>
    <cellStyle name="40% - Accent3 2 7 3 3" xfId="6547" xr:uid="{00000000-0005-0000-0000-0000B7960000}"/>
    <cellStyle name="40% - Accent3 2 7 3 3 2" xfId="19706" xr:uid="{00000000-0005-0000-0000-0000B8960000}"/>
    <cellStyle name="40% - Accent3 2 7 3 3 2 2" xfId="57044" xr:uid="{00000000-0005-0000-0000-0000B9960000}"/>
    <cellStyle name="40% - Accent3 2 7 3 3 3" xfId="43885" xr:uid="{00000000-0005-0000-0000-0000BA960000}"/>
    <cellStyle name="40% - Accent3 2 7 3 4" xfId="16163" xr:uid="{00000000-0005-0000-0000-0000BB960000}"/>
    <cellStyle name="40% - Accent3 2 7 3 4 2" xfId="53501" xr:uid="{00000000-0005-0000-0000-0000BC960000}"/>
    <cellStyle name="40% - Accent3 2 7 3 5" xfId="32556" xr:uid="{00000000-0005-0000-0000-0000BD960000}"/>
    <cellStyle name="40% - Accent3 2 7 3 6" xfId="40340" xr:uid="{00000000-0005-0000-0000-0000BE960000}"/>
    <cellStyle name="40% - Accent3 2 7 4" xfId="8910" xr:uid="{00000000-0005-0000-0000-0000BF960000}"/>
    <cellStyle name="40% - Accent3 2 7 4 2" xfId="22069" xr:uid="{00000000-0005-0000-0000-0000C0960000}"/>
    <cellStyle name="40% - Accent3 2 7 4 2 2" xfId="59407" xr:uid="{00000000-0005-0000-0000-0000C1960000}"/>
    <cellStyle name="40% - Accent3 2 7 4 3" xfId="35268" xr:uid="{00000000-0005-0000-0000-0000C2960000}"/>
    <cellStyle name="40% - Accent3 2 7 4 4" xfId="46248" xr:uid="{00000000-0005-0000-0000-0000C3960000}"/>
    <cellStyle name="40% - Accent3 2 7 5" xfId="4187" xr:uid="{00000000-0005-0000-0000-0000C4960000}"/>
    <cellStyle name="40% - Accent3 2 7 5 2" xfId="17346" xr:uid="{00000000-0005-0000-0000-0000C5960000}"/>
    <cellStyle name="40% - Accent3 2 7 5 2 2" xfId="54684" xr:uid="{00000000-0005-0000-0000-0000C6960000}"/>
    <cellStyle name="40% - Accent3 2 7 5 3" xfId="29844" xr:uid="{00000000-0005-0000-0000-0000C7960000}"/>
    <cellStyle name="40% - Accent3 2 7 5 4" xfId="41525" xr:uid="{00000000-0005-0000-0000-0000C8960000}"/>
    <cellStyle name="40% - Accent3 2 7 6" xfId="13634" xr:uid="{00000000-0005-0000-0000-0000C9960000}"/>
    <cellStyle name="40% - Accent3 2 7 6 2" xfId="50972" xr:uid="{00000000-0005-0000-0000-0000CA960000}"/>
    <cellStyle name="40% - Accent3 2 7 7" xfId="26962" xr:uid="{00000000-0005-0000-0000-0000CB960000}"/>
    <cellStyle name="40% - Accent3 2 7 8" xfId="37811" xr:uid="{00000000-0005-0000-0000-0000CC960000}"/>
    <cellStyle name="40% - Accent3 2 8" xfId="302" xr:uid="{00000000-0005-0000-0000-0000CD960000}"/>
    <cellStyle name="40% - Accent3 2 8 2" xfId="1484" xr:uid="{00000000-0005-0000-0000-0000CE960000}"/>
    <cellStyle name="40% - Accent3 2 8 2 2" xfId="7558" xr:uid="{00000000-0005-0000-0000-0000CF960000}"/>
    <cellStyle name="40% - Accent3 2 8 2 2 2" xfId="12281" xr:uid="{00000000-0005-0000-0000-0000D0960000}"/>
    <cellStyle name="40% - Accent3 2 8 2 2 2 2" xfId="25440" xr:uid="{00000000-0005-0000-0000-0000D1960000}"/>
    <cellStyle name="40% - Accent3 2 8 2 2 2 2 2" xfId="62778" xr:uid="{00000000-0005-0000-0000-0000D2960000}"/>
    <cellStyle name="40% - Accent3 2 8 2 2 2 3" xfId="49619" xr:uid="{00000000-0005-0000-0000-0000D3960000}"/>
    <cellStyle name="40% - Accent3 2 8 2 2 3" xfId="20717" xr:uid="{00000000-0005-0000-0000-0000D4960000}"/>
    <cellStyle name="40% - Accent3 2 8 2 2 3 2" xfId="58055" xr:uid="{00000000-0005-0000-0000-0000D5960000}"/>
    <cellStyle name="40% - Accent3 2 8 2 2 4" xfId="33736" xr:uid="{00000000-0005-0000-0000-0000D6960000}"/>
    <cellStyle name="40% - Accent3 2 8 2 2 5" xfId="44896" xr:uid="{00000000-0005-0000-0000-0000D7960000}"/>
    <cellStyle name="40% - Accent3 2 8 2 3" xfId="9921" xr:uid="{00000000-0005-0000-0000-0000D8960000}"/>
    <cellStyle name="40% - Accent3 2 8 2 3 2" xfId="23080" xr:uid="{00000000-0005-0000-0000-0000D9960000}"/>
    <cellStyle name="40% - Accent3 2 8 2 3 2 2" xfId="60418" xr:uid="{00000000-0005-0000-0000-0000DA960000}"/>
    <cellStyle name="40% - Accent3 2 8 2 3 3" xfId="36448" xr:uid="{00000000-0005-0000-0000-0000DB960000}"/>
    <cellStyle name="40% - Accent3 2 8 2 3 4" xfId="47259" xr:uid="{00000000-0005-0000-0000-0000DC960000}"/>
    <cellStyle name="40% - Accent3 2 8 2 4" xfId="5198" xr:uid="{00000000-0005-0000-0000-0000DD960000}"/>
    <cellStyle name="40% - Accent3 2 8 2 4 2" xfId="18357" xr:uid="{00000000-0005-0000-0000-0000DE960000}"/>
    <cellStyle name="40% - Accent3 2 8 2 4 2 2" xfId="55695" xr:uid="{00000000-0005-0000-0000-0000DF960000}"/>
    <cellStyle name="40% - Accent3 2 8 2 4 3" xfId="31024" xr:uid="{00000000-0005-0000-0000-0000E0960000}"/>
    <cellStyle name="40% - Accent3 2 8 2 4 4" xfId="42536" xr:uid="{00000000-0005-0000-0000-0000E1960000}"/>
    <cellStyle name="40% - Accent3 2 8 2 5" xfId="14645" xr:uid="{00000000-0005-0000-0000-0000E2960000}"/>
    <cellStyle name="40% - Accent3 2 8 2 5 2" xfId="51983" xr:uid="{00000000-0005-0000-0000-0000E3960000}"/>
    <cellStyle name="40% - Accent3 2 8 2 6" xfId="28142" xr:uid="{00000000-0005-0000-0000-0000E4960000}"/>
    <cellStyle name="40% - Accent3 2 8 2 7" xfId="38822" xr:uid="{00000000-0005-0000-0000-0000E5960000}"/>
    <cellStyle name="40% - Accent3 2 8 3" xfId="2833" xr:uid="{00000000-0005-0000-0000-0000E6960000}"/>
    <cellStyle name="40% - Accent3 2 8 3 2" xfId="11101" xr:uid="{00000000-0005-0000-0000-0000E7960000}"/>
    <cellStyle name="40% - Accent3 2 8 3 2 2" xfId="24260" xr:uid="{00000000-0005-0000-0000-0000E8960000}"/>
    <cellStyle name="40% - Accent3 2 8 3 2 2 2" xfId="61598" xr:uid="{00000000-0005-0000-0000-0000E9960000}"/>
    <cellStyle name="40% - Accent3 2 8 3 2 3" xfId="48439" xr:uid="{00000000-0005-0000-0000-0000EA960000}"/>
    <cellStyle name="40% - Accent3 2 8 3 3" xfId="6378" xr:uid="{00000000-0005-0000-0000-0000EB960000}"/>
    <cellStyle name="40% - Accent3 2 8 3 3 2" xfId="19537" xr:uid="{00000000-0005-0000-0000-0000EC960000}"/>
    <cellStyle name="40% - Accent3 2 8 3 3 2 2" xfId="56875" xr:uid="{00000000-0005-0000-0000-0000ED960000}"/>
    <cellStyle name="40% - Accent3 2 8 3 3 3" xfId="43716" xr:uid="{00000000-0005-0000-0000-0000EE960000}"/>
    <cellStyle name="40% - Accent3 2 8 3 4" xfId="15994" xr:uid="{00000000-0005-0000-0000-0000EF960000}"/>
    <cellStyle name="40% - Accent3 2 8 3 4 2" xfId="53332" xr:uid="{00000000-0005-0000-0000-0000F0960000}"/>
    <cellStyle name="40% - Accent3 2 8 3 5" xfId="32387" xr:uid="{00000000-0005-0000-0000-0000F1960000}"/>
    <cellStyle name="40% - Accent3 2 8 3 6" xfId="40171" xr:uid="{00000000-0005-0000-0000-0000F2960000}"/>
    <cellStyle name="40% - Accent3 2 8 4" xfId="8741" xr:uid="{00000000-0005-0000-0000-0000F3960000}"/>
    <cellStyle name="40% - Accent3 2 8 4 2" xfId="21900" xr:uid="{00000000-0005-0000-0000-0000F4960000}"/>
    <cellStyle name="40% - Accent3 2 8 4 2 2" xfId="59238" xr:uid="{00000000-0005-0000-0000-0000F5960000}"/>
    <cellStyle name="40% - Accent3 2 8 4 3" xfId="35099" xr:uid="{00000000-0005-0000-0000-0000F6960000}"/>
    <cellStyle name="40% - Accent3 2 8 4 4" xfId="46079" xr:uid="{00000000-0005-0000-0000-0000F7960000}"/>
    <cellStyle name="40% - Accent3 2 8 5" xfId="4018" xr:uid="{00000000-0005-0000-0000-0000F8960000}"/>
    <cellStyle name="40% - Accent3 2 8 5 2" xfId="17177" xr:uid="{00000000-0005-0000-0000-0000F9960000}"/>
    <cellStyle name="40% - Accent3 2 8 5 2 2" xfId="54515" xr:uid="{00000000-0005-0000-0000-0000FA960000}"/>
    <cellStyle name="40% - Accent3 2 8 5 3" xfId="29675" xr:uid="{00000000-0005-0000-0000-0000FB960000}"/>
    <cellStyle name="40% - Accent3 2 8 5 4" xfId="41356" xr:uid="{00000000-0005-0000-0000-0000FC960000}"/>
    <cellStyle name="40% - Accent3 2 8 6" xfId="13465" xr:uid="{00000000-0005-0000-0000-0000FD960000}"/>
    <cellStyle name="40% - Accent3 2 8 6 2" xfId="50803" xr:uid="{00000000-0005-0000-0000-0000FE960000}"/>
    <cellStyle name="40% - Accent3 2 8 7" xfId="26793" xr:uid="{00000000-0005-0000-0000-0000FF960000}"/>
    <cellStyle name="40% - Accent3 2 8 8" xfId="37642" xr:uid="{00000000-0005-0000-0000-000000970000}"/>
    <cellStyle name="40% - Accent3 2 9" xfId="723" xr:uid="{00000000-0005-0000-0000-000001970000}"/>
    <cellStyle name="40% - Accent3 2 9 2" xfId="1905" xr:uid="{00000000-0005-0000-0000-000002970000}"/>
    <cellStyle name="40% - Accent3 2 9 2 2" xfId="7979" xr:uid="{00000000-0005-0000-0000-000003970000}"/>
    <cellStyle name="40% - Accent3 2 9 2 2 2" xfId="12702" xr:uid="{00000000-0005-0000-0000-000004970000}"/>
    <cellStyle name="40% - Accent3 2 9 2 2 2 2" xfId="25861" xr:uid="{00000000-0005-0000-0000-000005970000}"/>
    <cellStyle name="40% - Accent3 2 9 2 2 2 2 2" xfId="63199" xr:uid="{00000000-0005-0000-0000-000006970000}"/>
    <cellStyle name="40% - Accent3 2 9 2 2 2 3" xfId="50040" xr:uid="{00000000-0005-0000-0000-000007970000}"/>
    <cellStyle name="40% - Accent3 2 9 2 2 3" xfId="21138" xr:uid="{00000000-0005-0000-0000-000008970000}"/>
    <cellStyle name="40% - Accent3 2 9 2 2 3 2" xfId="58476" xr:uid="{00000000-0005-0000-0000-000009970000}"/>
    <cellStyle name="40% - Accent3 2 9 2 2 4" xfId="34157" xr:uid="{00000000-0005-0000-0000-00000A970000}"/>
    <cellStyle name="40% - Accent3 2 9 2 2 5" xfId="45317" xr:uid="{00000000-0005-0000-0000-00000B970000}"/>
    <cellStyle name="40% - Accent3 2 9 2 3" xfId="10342" xr:uid="{00000000-0005-0000-0000-00000C970000}"/>
    <cellStyle name="40% - Accent3 2 9 2 3 2" xfId="23501" xr:uid="{00000000-0005-0000-0000-00000D970000}"/>
    <cellStyle name="40% - Accent3 2 9 2 3 2 2" xfId="60839" xr:uid="{00000000-0005-0000-0000-00000E970000}"/>
    <cellStyle name="40% - Accent3 2 9 2 3 3" xfId="36869" xr:uid="{00000000-0005-0000-0000-00000F970000}"/>
    <cellStyle name="40% - Accent3 2 9 2 3 4" xfId="47680" xr:uid="{00000000-0005-0000-0000-000010970000}"/>
    <cellStyle name="40% - Accent3 2 9 2 4" xfId="5619" xr:uid="{00000000-0005-0000-0000-000011970000}"/>
    <cellStyle name="40% - Accent3 2 9 2 4 2" xfId="18778" xr:uid="{00000000-0005-0000-0000-000012970000}"/>
    <cellStyle name="40% - Accent3 2 9 2 4 2 2" xfId="56116" xr:uid="{00000000-0005-0000-0000-000013970000}"/>
    <cellStyle name="40% - Accent3 2 9 2 4 3" xfId="31445" xr:uid="{00000000-0005-0000-0000-000014970000}"/>
    <cellStyle name="40% - Accent3 2 9 2 4 4" xfId="42957" xr:uid="{00000000-0005-0000-0000-000015970000}"/>
    <cellStyle name="40% - Accent3 2 9 2 5" xfId="15066" xr:uid="{00000000-0005-0000-0000-000016970000}"/>
    <cellStyle name="40% - Accent3 2 9 2 5 2" xfId="52404" xr:uid="{00000000-0005-0000-0000-000017970000}"/>
    <cellStyle name="40% - Accent3 2 9 2 6" xfId="28563" xr:uid="{00000000-0005-0000-0000-000018970000}"/>
    <cellStyle name="40% - Accent3 2 9 2 7" xfId="39243" xr:uid="{00000000-0005-0000-0000-000019970000}"/>
    <cellStyle name="40% - Accent3 2 9 3" xfId="3254" xr:uid="{00000000-0005-0000-0000-00001A970000}"/>
    <cellStyle name="40% - Accent3 2 9 3 2" xfId="11522" xr:uid="{00000000-0005-0000-0000-00001B970000}"/>
    <cellStyle name="40% - Accent3 2 9 3 2 2" xfId="24681" xr:uid="{00000000-0005-0000-0000-00001C970000}"/>
    <cellStyle name="40% - Accent3 2 9 3 2 2 2" xfId="62019" xr:uid="{00000000-0005-0000-0000-00001D970000}"/>
    <cellStyle name="40% - Accent3 2 9 3 2 3" xfId="48860" xr:uid="{00000000-0005-0000-0000-00001E970000}"/>
    <cellStyle name="40% - Accent3 2 9 3 3" xfId="6799" xr:uid="{00000000-0005-0000-0000-00001F970000}"/>
    <cellStyle name="40% - Accent3 2 9 3 3 2" xfId="19958" xr:uid="{00000000-0005-0000-0000-000020970000}"/>
    <cellStyle name="40% - Accent3 2 9 3 3 2 2" xfId="57296" xr:uid="{00000000-0005-0000-0000-000021970000}"/>
    <cellStyle name="40% - Accent3 2 9 3 3 3" xfId="44137" xr:uid="{00000000-0005-0000-0000-000022970000}"/>
    <cellStyle name="40% - Accent3 2 9 3 4" xfId="16415" xr:uid="{00000000-0005-0000-0000-000023970000}"/>
    <cellStyle name="40% - Accent3 2 9 3 4 2" xfId="53753" xr:uid="{00000000-0005-0000-0000-000024970000}"/>
    <cellStyle name="40% - Accent3 2 9 3 5" xfId="32808" xr:uid="{00000000-0005-0000-0000-000025970000}"/>
    <cellStyle name="40% - Accent3 2 9 3 6" xfId="40592" xr:uid="{00000000-0005-0000-0000-000026970000}"/>
    <cellStyle name="40% - Accent3 2 9 4" xfId="9162" xr:uid="{00000000-0005-0000-0000-000027970000}"/>
    <cellStyle name="40% - Accent3 2 9 4 2" xfId="22321" xr:uid="{00000000-0005-0000-0000-000028970000}"/>
    <cellStyle name="40% - Accent3 2 9 4 2 2" xfId="59659" xr:uid="{00000000-0005-0000-0000-000029970000}"/>
    <cellStyle name="40% - Accent3 2 9 4 3" xfId="35520" xr:uid="{00000000-0005-0000-0000-00002A970000}"/>
    <cellStyle name="40% - Accent3 2 9 4 4" xfId="46500" xr:uid="{00000000-0005-0000-0000-00002B970000}"/>
    <cellStyle name="40% - Accent3 2 9 5" xfId="4439" xr:uid="{00000000-0005-0000-0000-00002C970000}"/>
    <cellStyle name="40% - Accent3 2 9 5 2" xfId="17598" xr:uid="{00000000-0005-0000-0000-00002D970000}"/>
    <cellStyle name="40% - Accent3 2 9 5 2 2" xfId="54936" xr:uid="{00000000-0005-0000-0000-00002E970000}"/>
    <cellStyle name="40% - Accent3 2 9 5 3" xfId="30096" xr:uid="{00000000-0005-0000-0000-00002F970000}"/>
    <cellStyle name="40% - Accent3 2 9 5 4" xfId="41777" xr:uid="{00000000-0005-0000-0000-000030970000}"/>
    <cellStyle name="40% - Accent3 2 9 6" xfId="13886" xr:uid="{00000000-0005-0000-0000-000031970000}"/>
    <cellStyle name="40% - Accent3 2 9 6 2" xfId="51224" xr:uid="{00000000-0005-0000-0000-000032970000}"/>
    <cellStyle name="40% - Accent3 2 9 7" xfId="27214" xr:uid="{00000000-0005-0000-0000-000033970000}"/>
    <cellStyle name="40% - Accent3 2 9 8" xfId="38063" xr:uid="{00000000-0005-0000-0000-000034970000}"/>
    <cellStyle name="40% - Accent3 20" xfId="26358" xr:uid="{00000000-0005-0000-0000-000035970000}"/>
    <cellStyle name="40% - Accent3 21" xfId="37376" xr:uid="{00000000-0005-0000-0000-000036970000}"/>
    <cellStyle name="40% - Accent3 3" xfId="92" xr:uid="{00000000-0005-0000-0000-000037970000}"/>
    <cellStyle name="40% - Accent3 3 10" xfId="8531" xr:uid="{00000000-0005-0000-0000-000038970000}"/>
    <cellStyle name="40% - Accent3 3 10 2" xfId="21690" xr:uid="{00000000-0005-0000-0000-000039970000}"/>
    <cellStyle name="40% - Accent3 3 10 2 2" xfId="59028" xr:uid="{00000000-0005-0000-0000-00003A970000}"/>
    <cellStyle name="40% - Accent3 3 10 3" xfId="29268" xr:uid="{00000000-0005-0000-0000-00003B970000}"/>
    <cellStyle name="40% - Accent3 3 10 4" xfId="45869" xr:uid="{00000000-0005-0000-0000-00003C970000}"/>
    <cellStyle name="40% - Accent3 3 11" xfId="3808" xr:uid="{00000000-0005-0000-0000-00003D970000}"/>
    <cellStyle name="40% - Accent3 3 11 2" xfId="16967" xr:uid="{00000000-0005-0000-0000-00003E970000}"/>
    <cellStyle name="40% - Accent3 3 11 2 2" xfId="54305" xr:uid="{00000000-0005-0000-0000-00003F970000}"/>
    <cellStyle name="40% - Accent3 3 11 3" xfId="31980" xr:uid="{00000000-0005-0000-0000-000040970000}"/>
    <cellStyle name="40% - Accent3 3 11 4" xfId="41146" xr:uid="{00000000-0005-0000-0000-000041970000}"/>
    <cellStyle name="40% - Accent3 3 12" xfId="13255" xr:uid="{00000000-0005-0000-0000-000042970000}"/>
    <cellStyle name="40% - Accent3 3 12 2" xfId="34692" xr:uid="{00000000-0005-0000-0000-000043970000}"/>
    <cellStyle name="40% - Accent3 3 12 3" xfId="50593" xr:uid="{00000000-0005-0000-0000-000044970000}"/>
    <cellStyle name="40% - Accent3 3 13" xfId="29099" xr:uid="{00000000-0005-0000-0000-000045970000}"/>
    <cellStyle name="40% - Accent3 3 14" xfId="26386" xr:uid="{00000000-0005-0000-0000-000046970000}"/>
    <cellStyle name="40% - Accent3 3 15" xfId="37432" xr:uid="{00000000-0005-0000-0000-000047970000}"/>
    <cellStyle name="40% - Accent3 3 2" xfId="204" xr:uid="{00000000-0005-0000-0000-000048970000}"/>
    <cellStyle name="40% - Accent3 3 2 10" xfId="3920" xr:uid="{00000000-0005-0000-0000-000049970000}"/>
    <cellStyle name="40% - Accent3 3 2 10 2" xfId="17079" xr:uid="{00000000-0005-0000-0000-00004A970000}"/>
    <cellStyle name="40% - Accent3 3 2 10 2 2" xfId="54417" xr:uid="{00000000-0005-0000-0000-00004B970000}"/>
    <cellStyle name="40% - Accent3 3 2 10 3" xfId="32065" xr:uid="{00000000-0005-0000-0000-00004C970000}"/>
    <cellStyle name="40% - Accent3 3 2 10 4" xfId="41258" xr:uid="{00000000-0005-0000-0000-00004D970000}"/>
    <cellStyle name="40% - Accent3 3 2 11" xfId="13367" xr:uid="{00000000-0005-0000-0000-00004E970000}"/>
    <cellStyle name="40% - Accent3 3 2 11 2" xfId="34777" xr:uid="{00000000-0005-0000-0000-00004F970000}"/>
    <cellStyle name="40% - Accent3 3 2 11 3" xfId="50705" xr:uid="{00000000-0005-0000-0000-000050970000}"/>
    <cellStyle name="40% - Accent3 3 2 12" xfId="29184" xr:uid="{00000000-0005-0000-0000-000051970000}"/>
    <cellStyle name="40% - Accent3 3 2 13" xfId="26471" xr:uid="{00000000-0005-0000-0000-000052970000}"/>
    <cellStyle name="40% - Accent3 3 2 14" xfId="37544" xr:uid="{00000000-0005-0000-0000-000053970000}"/>
    <cellStyle name="40% - Accent3 3 2 2" xfId="625" xr:uid="{00000000-0005-0000-0000-000054970000}"/>
    <cellStyle name="40% - Accent3 3 2 2 2" xfId="1807" xr:uid="{00000000-0005-0000-0000-000055970000}"/>
    <cellStyle name="40% - Accent3 3 2 2 2 2" xfId="7881" xr:uid="{00000000-0005-0000-0000-000056970000}"/>
    <cellStyle name="40% - Accent3 3 2 2 2 2 2" xfId="12604" xr:uid="{00000000-0005-0000-0000-000057970000}"/>
    <cellStyle name="40% - Accent3 3 2 2 2 2 2 2" xfId="25763" xr:uid="{00000000-0005-0000-0000-000058970000}"/>
    <cellStyle name="40% - Accent3 3 2 2 2 2 2 2 2" xfId="63101" xr:uid="{00000000-0005-0000-0000-000059970000}"/>
    <cellStyle name="40% - Accent3 3 2 2 2 2 2 3" xfId="49942" xr:uid="{00000000-0005-0000-0000-00005A970000}"/>
    <cellStyle name="40% - Accent3 3 2 2 2 2 3" xfId="21040" xr:uid="{00000000-0005-0000-0000-00005B970000}"/>
    <cellStyle name="40% - Accent3 3 2 2 2 2 3 2" xfId="58378" xr:uid="{00000000-0005-0000-0000-00005C970000}"/>
    <cellStyle name="40% - Accent3 3 2 2 2 2 4" xfId="34059" xr:uid="{00000000-0005-0000-0000-00005D970000}"/>
    <cellStyle name="40% - Accent3 3 2 2 2 2 5" xfId="45219" xr:uid="{00000000-0005-0000-0000-00005E970000}"/>
    <cellStyle name="40% - Accent3 3 2 2 2 3" xfId="10244" xr:uid="{00000000-0005-0000-0000-00005F970000}"/>
    <cellStyle name="40% - Accent3 3 2 2 2 3 2" xfId="23403" xr:uid="{00000000-0005-0000-0000-000060970000}"/>
    <cellStyle name="40% - Accent3 3 2 2 2 3 2 2" xfId="60741" xr:uid="{00000000-0005-0000-0000-000061970000}"/>
    <cellStyle name="40% - Accent3 3 2 2 2 3 3" xfId="36771" xr:uid="{00000000-0005-0000-0000-000062970000}"/>
    <cellStyle name="40% - Accent3 3 2 2 2 3 4" xfId="47582" xr:uid="{00000000-0005-0000-0000-000063970000}"/>
    <cellStyle name="40% - Accent3 3 2 2 2 4" xfId="5521" xr:uid="{00000000-0005-0000-0000-000064970000}"/>
    <cellStyle name="40% - Accent3 3 2 2 2 4 2" xfId="18680" xr:uid="{00000000-0005-0000-0000-000065970000}"/>
    <cellStyle name="40% - Accent3 3 2 2 2 4 2 2" xfId="56018" xr:uid="{00000000-0005-0000-0000-000066970000}"/>
    <cellStyle name="40% - Accent3 3 2 2 2 4 3" xfId="31347" xr:uid="{00000000-0005-0000-0000-000067970000}"/>
    <cellStyle name="40% - Accent3 3 2 2 2 4 4" xfId="42859" xr:uid="{00000000-0005-0000-0000-000068970000}"/>
    <cellStyle name="40% - Accent3 3 2 2 2 5" xfId="14968" xr:uid="{00000000-0005-0000-0000-000069970000}"/>
    <cellStyle name="40% - Accent3 3 2 2 2 5 2" xfId="52306" xr:uid="{00000000-0005-0000-0000-00006A970000}"/>
    <cellStyle name="40% - Accent3 3 2 2 2 6" xfId="28465" xr:uid="{00000000-0005-0000-0000-00006B970000}"/>
    <cellStyle name="40% - Accent3 3 2 2 2 7" xfId="39145" xr:uid="{00000000-0005-0000-0000-00006C970000}"/>
    <cellStyle name="40% - Accent3 3 2 2 3" xfId="3156" xr:uid="{00000000-0005-0000-0000-00006D970000}"/>
    <cellStyle name="40% - Accent3 3 2 2 3 2" xfId="11424" xr:uid="{00000000-0005-0000-0000-00006E970000}"/>
    <cellStyle name="40% - Accent3 3 2 2 3 2 2" xfId="24583" xr:uid="{00000000-0005-0000-0000-00006F970000}"/>
    <cellStyle name="40% - Accent3 3 2 2 3 2 2 2" xfId="61921" xr:uid="{00000000-0005-0000-0000-000070970000}"/>
    <cellStyle name="40% - Accent3 3 2 2 3 2 3" xfId="48762" xr:uid="{00000000-0005-0000-0000-000071970000}"/>
    <cellStyle name="40% - Accent3 3 2 2 3 3" xfId="6701" xr:uid="{00000000-0005-0000-0000-000072970000}"/>
    <cellStyle name="40% - Accent3 3 2 2 3 3 2" xfId="19860" xr:uid="{00000000-0005-0000-0000-000073970000}"/>
    <cellStyle name="40% - Accent3 3 2 2 3 3 2 2" xfId="57198" xr:uid="{00000000-0005-0000-0000-000074970000}"/>
    <cellStyle name="40% - Accent3 3 2 2 3 3 3" xfId="44039" xr:uid="{00000000-0005-0000-0000-000075970000}"/>
    <cellStyle name="40% - Accent3 3 2 2 3 4" xfId="16317" xr:uid="{00000000-0005-0000-0000-000076970000}"/>
    <cellStyle name="40% - Accent3 3 2 2 3 4 2" xfId="53655" xr:uid="{00000000-0005-0000-0000-000077970000}"/>
    <cellStyle name="40% - Accent3 3 2 2 3 5" xfId="32710" xr:uid="{00000000-0005-0000-0000-000078970000}"/>
    <cellStyle name="40% - Accent3 3 2 2 3 6" xfId="40494" xr:uid="{00000000-0005-0000-0000-000079970000}"/>
    <cellStyle name="40% - Accent3 3 2 2 4" xfId="9064" xr:uid="{00000000-0005-0000-0000-00007A970000}"/>
    <cellStyle name="40% - Accent3 3 2 2 4 2" xfId="22223" xr:uid="{00000000-0005-0000-0000-00007B970000}"/>
    <cellStyle name="40% - Accent3 3 2 2 4 2 2" xfId="59561" xr:uid="{00000000-0005-0000-0000-00007C970000}"/>
    <cellStyle name="40% - Accent3 3 2 2 4 3" xfId="35422" xr:uid="{00000000-0005-0000-0000-00007D970000}"/>
    <cellStyle name="40% - Accent3 3 2 2 4 4" xfId="46402" xr:uid="{00000000-0005-0000-0000-00007E970000}"/>
    <cellStyle name="40% - Accent3 3 2 2 5" xfId="4341" xr:uid="{00000000-0005-0000-0000-00007F970000}"/>
    <cellStyle name="40% - Accent3 3 2 2 5 2" xfId="17500" xr:uid="{00000000-0005-0000-0000-000080970000}"/>
    <cellStyle name="40% - Accent3 3 2 2 5 2 2" xfId="54838" xr:uid="{00000000-0005-0000-0000-000081970000}"/>
    <cellStyle name="40% - Accent3 3 2 2 5 3" xfId="29998" xr:uid="{00000000-0005-0000-0000-000082970000}"/>
    <cellStyle name="40% - Accent3 3 2 2 5 4" xfId="41679" xr:uid="{00000000-0005-0000-0000-000083970000}"/>
    <cellStyle name="40% - Accent3 3 2 2 6" xfId="13788" xr:uid="{00000000-0005-0000-0000-000084970000}"/>
    <cellStyle name="40% - Accent3 3 2 2 6 2" xfId="51126" xr:uid="{00000000-0005-0000-0000-000085970000}"/>
    <cellStyle name="40% - Accent3 3 2 2 7" xfId="27116" xr:uid="{00000000-0005-0000-0000-000086970000}"/>
    <cellStyle name="40% - Accent3 3 2 2 8" xfId="37965" xr:uid="{00000000-0005-0000-0000-000087970000}"/>
    <cellStyle name="40% - Accent3 3 2 3" xfId="401" xr:uid="{00000000-0005-0000-0000-000088970000}"/>
    <cellStyle name="40% - Accent3 3 2 3 2" xfId="1583" xr:uid="{00000000-0005-0000-0000-000089970000}"/>
    <cellStyle name="40% - Accent3 3 2 3 2 2" xfId="7657" xr:uid="{00000000-0005-0000-0000-00008A970000}"/>
    <cellStyle name="40% - Accent3 3 2 3 2 2 2" xfId="12380" xr:uid="{00000000-0005-0000-0000-00008B970000}"/>
    <cellStyle name="40% - Accent3 3 2 3 2 2 2 2" xfId="25539" xr:uid="{00000000-0005-0000-0000-00008C970000}"/>
    <cellStyle name="40% - Accent3 3 2 3 2 2 2 2 2" xfId="62877" xr:uid="{00000000-0005-0000-0000-00008D970000}"/>
    <cellStyle name="40% - Accent3 3 2 3 2 2 2 3" xfId="49718" xr:uid="{00000000-0005-0000-0000-00008E970000}"/>
    <cellStyle name="40% - Accent3 3 2 3 2 2 3" xfId="20816" xr:uid="{00000000-0005-0000-0000-00008F970000}"/>
    <cellStyle name="40% - Accent3 3 2 3 2 2 3 2" xfId="58154" xr:uid="{00000000-0005-0000-0000-000090970000}"/>
    <cellStyle name="40% - Accent3 3 2 3 2 2 4" xfId="33835" xr:uid="{00000000-0005-0000-0000-000091970000}"/>
    <cellStyle name="40% - Accent3 3 2 3 2 2 5" xfId="44995" xr:uid="{00000000-0005-0000-0000-000092970000}"/>
    <cellStyle name="40% - Accent3 3 2 3 2 3" xfId="10020" xr:uid="{00000000-0005-0000-0000-000093970000}"/>
    <cellStyle name="40% - Accent3 3 2 3 2 3 2" xfId="23179" xr:uid="{00000000-0005-0000-0000-000094970000}"/>
    <cellStyle name="40% - Accent3 3 2 3 2 3 2 2" xfId="60517" xr:uid="{00000000-0005-0000-0000-000095970000}"/>
    <cellStyle name="40% - Accent3 3 2 3 2 3 3" xfId="36547" xr:uid="{00000000-0005-0000-0000-000096970000}"/>
    <cellStyle name="40% - Accent3 3 2 3 2 3 4" xfId="47358" xr:uid="{00000000-0005-0000-0000-000097970000}"/>
    <cellStyle name="40% - Accent3 3 2 3 2 4" xfId="5297" xr:uid="{00000000-0005-0000-0000-000098970000}"/>
    <cellStyle name="40% - Accent3 3 2 3 2 4 2" xfId="18456" xr:uid="{00000000-0005-0000-0000-000099970000}"/>
    <cellStyle name="40% - Accent3 3 2 3 2 4 2 2" xfId="55794" xr:uid="{00000000-0005-0000-0000-00009A970000}"/>
    <cellStyle name="40% - Accent3 3 2 3 2 4 3" xfId="31123" xr:uid="{00000000-0005-0000-0000-00009B970000}"/>
    <cellStyle name="40% - Accent3 3 2 3 2 4 4" xfId="42635" xr:uid="{00000000-0005-0000-0000-00009C970000}"/>
    <cellStyle name="40% - Accent3 3 2 3 2 5" xfId="14744" xr:uid="{00000000-0005-0000-0000-00009D970000}"/>
    <cellStyle name="40% - Accent3 3 2 3 2 5 2" xfId="52082" xr:uid="{00000000-0005-0000-0000-00009E970000}"/>
    <cellStyle name="40% - Accent3 3 2 3 2 6" xfId="28241" xr:uid="{00000000-0005-0000-0000-00009F970000}"/>
    <cellStyle name="40% - Accent3 3 2 3 2 7" xfId="38921" xr:uid="{00000000-0005-0000-0000-0000A0970000}"/>
    <cellStyle name="40% - Accent3 3 2 3 3" xfId="2932" xr:uid="{00000000-0005-0000-0000-0000A1970000}"/>
    <cellStyle name="40% - Accent3 3 2 3 3 2" xfId="11200" xr:uid="{00000000-0005-0000-0000-0000A2970000}"/>
    <cellStyle name="40% - Accent3 3 2 3 3 2 2" xfId="24359" xr:uid="{00000000-0005-0000-0000-0000A3970000}"/>
    <cellStyle name="40% - Accent3 3 2 3 3 2 2 2" xfId="61697" xr:uid="{00000000-0005-0000-0000-0000A4970000}"/>
    <cellStyle name="40% - Accent3 3 2 3 3 2 3" xfId="48538" xr:uid="{00000000-0005-0000-0000-0000A5970000}"/>
    <cellStyle name="40% - Accent3 3 2 3 3 3" xfId="6477" xr:uid="{00000000-0005-0000-0000-0000A6970000}"/>
    <cellStyle name="40% - Accent3 3 2 3 3 3 2" xfId="19636" xr:uid="{00000000-0005-0000-0000-0000A7970000}"/>
    <cellStyle name="40% - Accent3 3 2 3 3 3 2 2" xfId="56974" xr:uid="{00000000-0005-0000-0000-0000A8970000}"/>
    <cellStyle name="40% - Accent3 3 2 3 3 3 3" xfId="43815" xr:uid="{00000000-0005-0000-0000-0000A9970000}"/>
    <cellStyle name="40% - Accent3 3 2 3 3 4" xfId="16093" xr:uid="{00000000-0005-0000-0000-0000AA970000}"/>
    <cellStyle name="40% - Accent3 3 2 3 3 4 2" xfId="53431" xr:uid="{00000000-0005-0000-0000-0000AB970000}"/>
    <cellStyle name="40% - Accent3 3 2 3 3 5" xfId="32486" xr:uid="{00000000-0005-0000-0000-0000AC970000}"/>
    <cellStyle name="40% - Accent3 3 2 3 3 6" xfId="40270" xr:uid="{00000000-0005-0000-0000-0000AD970000}"/>
    <cellStyle name="40% - Accent3 3 2 3 4" xfId="8840" xr:uid="{00000000-0005-0000-0000-0000AE970000}"/>
    <cellStyle name="40% - Accent3 3 2 3 4 2" xfId="21999" xr:uid="{00000000-0005-0000-0000-0000AF970000}"/>
    <cellStyle name="40% - Accent3 3 2 3 4 2 2" xfId="59337" xr:uid="{00000000-0005-0000-0000-0000B0970000}"/>
    <cellStyle name="40% - Accent3 3 2 3 4 3" xfId="35198" xr:uid="{00000000-0005-0000-0000-0000B1970000}"/>
    <cellStyle name="40% - Accent3 3 2 3 4 4" xfId="46178" xr:uid="{00000000-0005-0000-0000-0000B2970000}"/>
    <cellStyle name="40% - Accent3 3 2 3 5" xfId="4117" xr:uid="{00000000-0005-0000-0000-0000B3970000}"/>
    <cellStyle name="40% - Accent3 3 2 3 5 2" xfId="17276" xr:uid="{00000000-0005-0000-0000-0000B4970000}"/>
    <cellStyle name="40% - Accent3 3 2 3 5 2 2" xfId="54614" xr:uid="{00000000-0005-0000-0000-0000B5970000}"/>
    <cellStyle name="40% - Accent3 3 2 3 5 3" xfId="29774" xr:uid="{00000000-0005-0000-0000-0000B6970000}"/>
    <cellStyle name="40% - Accent3 3 2 3 5 4" xfId="41455" xr:uid="{00000000-0005-0000-0000-0000B7970000}"/>
    <cellStyle name="40% - Accent3 3 2 3 6" xfId="13564" xr:uid="{00000000-0005-0000-0000-0000B8970000}"/>
    <cellStyle name="40% - Accent3 3 2 3 6 2" xfId="50902" xr:uid="{00000000-0005-0000-0000-0000B9970000}"/>
    <cellStyle name="40% - Accent3 3 2 3 7" xfId="26892" xr:uid="{00000000-0005-0000-0000-0000BA970000}"/>
    <cellStyle name="40% - Accent3 3 2 3 8" xfId="37741" xr:uid="{00000000-0005-0000-0000-0000BB970000}"/>
    <cellStyle name="40% - Accent3 3 2 4" xfId="822" xr:uid="{00000000-0005-0000-0000-0000BC970000}"/>
    <cellStyle name="40% - Accent3 3 2 4 2" xfId="2004" xr:uid="{00000000-0005-0000-0000-0000BD970000}"/>
    <cellStyle name="40% - Accent3 3 2 4 2 2" xfId="8078" xr:uid="{00000000-0005-0000-0000-0000BE970000}"/>
    <cellStyle name="40% - Accent3 3 2 4 2 2 2" xfId="12801" xr:uid="{00000000-0005-0000-0000-0000BF970000}"/>
    <cellStyle name="40% - Accent3 3 2 4 2 2 2 2" xfId="25960" xr:uid="{00000000-0005-0000-0000-0000C0970000}"/>
    <cellStyle name="40% - Accent3 3 2 4 2 2 2 2 2" xfId="63298" xr:uid="{00000000-0005-0000-0000-0000C1970000}"/>
    <cellStyle name="40% - Accent3 3 2 4 2 2 2 3" xfId="50139" xr:uid="{00000000-0005-0000-0000-0000C2970000}"/>
    <cellStyle name="40% - Accent3 3 2 4 2 2 3" xfId="21237" xr:uid="{00000000-0005-0000-0000-0000C3970000}"/>
    <cellStyle name="40% - Accent3 3 2 4 2 2 3 2" xfId="58575" xr:uid="{00000000-0005-0000-0000-0000C4970000}"/>
    <cellStyle name="40% - Accent3 3 2 4 2 2 4" xfId="34256" xr:uid="{00000000-0005-0000-0000-0000C5970000}"/>
    <cellStyle name="40% - Accent3 3 2 4 2 2 5" xfId="45416" xr:uid="{00000000-0005-0000-0000-0000C6970000}"/>
    <cellStyle name="40% - Accent3 3 2 4 2 3" xfId="10441" xr:uid="{00000000-0005-0000-0000-0000C7970000}"/>
    <cellStyle name="40% - Accent3 3 2 4 2 3 2" xfId="23600" xr:uid="{00000000-0005-0000-0000-0000C8970000}"/>
    <cellStyle name="40% - Accent3 3 2 4 2 3 2 2" xfId="60938" xr:uid="{00000000-0005-0000-0000-0000C9970000}"/>
    <cellStyle name="40% - Accent3 3 2 4 2 3 3" xfId="36968" xr:uid="{00000000-0005-0000-0000-0000CA970000}"/>
    <cellStyle name="40% - Accent3 3 2 4 2 3 4" xfId="47779" xr:uid="{00000000-0005-0000-0000-0000CB970000}"/>
    <cellStyle name="40% - Accent3 3 2 4 2 4" xfId="5718" xr:uid="{00000000-0005-0000-0000-0000CC970000}"/>
    <cellStyle name="40% - Accent3 3 2 4 2 4 2" xfId="18877" xr:uid="{00000000-0005-0000-0000-0000CD970000}"/>
    <cellStyle name="40% - Accent3 3 2 4 2 4 2 2" xfId="56215" xr:uid="{00000000-0005-0000-0000-0000CE970000}"/>
    <cellStyle name="40% - Accent3 3 2 4 2 4 3" xfId="31544" xr:uid="{00000000-0005-0000-0000-0000CF970000}"/>
    <cellStyle name="40% - Accent3 3 2 4 2 4 4" xfId="43056" xr:uid="{00000000-0005-0000-0000-0000D0970000}"/>
    <cellStyle name="40% - Accent3 3 2 4 2 5" xfId="15165" xr:uid="{00000000-0005-0000-0000-0000D1970000}"/>
    <cellStyle name="40% - Accent3 3 2 4 2 5 2" xfId="52503" xr:uid="{00000000-0005-0000-0000-0000D2970000}"/>
    <cellStyle name="40% - Accent3 3 2 4 2 6" xfId="28662" xr:uid="{00000000-0005-0000-0000-0000D3970000}"/>
    <cellStyle name="40% - Accent3 3 2 4 2 7" xfId="39342" xr:uid="{00000000-0005-0000-0000-0000D4970000}"/>
    <cellStyle name="40% - Accent3 3 2 4 3" xfId="3353" xr:uid="{00000000-0005-0000-0000-0000D5970000}"/>
    <cellStyle name="40% - Accent3 3 2 4 3 2" xfId="11621" xr:uid="{00000000-0005-0000-0000-0000D6970000}"/>
    <cellStyle name="40% - Accent3 3 2 4 3 2 2" xfId="24780" xr:uid="{00000000-0005-0000-0000-0000D7970000}"/>
    <cellStyle name="40% - Accent3 3 2 4 3 2 2 2" xfId="62118" xr:uid="{00000000-0005-0000-0000-0000D8970000}"/>
    <cellStyle name="40% - Accent3 3 2 4 3 2 3" xfId="48959" xr:uid="{00000000-0005-0000-0000-0000D9970000}"/>
    <cellStyle name="40% - Accent3 3 2 4 3 3" xfId="6898" xr:uid="{00000000-0005-0000-0000-0000DA970000}"/>
    <cellStyle name="40% - Accent3 3 2 4 3 3 2" xfId="20057" xr:uid="{00000000-0005-0000-0000-0000DB970000}"/>
    <cellStyle name="40% - Accent3 3 2 4 3 3 2 2" xfId="57395" xr:uid="{00000000-0005-0000-0000-0000DC970000}"/>
    <cellStyle name="40% - Accent3 3 2 4 3 3 3" xfId="44236" xr:uid="{00000000-0005-0000-0000-0000DD970000}"/>
    <cellStyle name="40% - Accent3 3 2 4 3 4" xfId="16514" xr:uid="{00000000-0005-0000-0000-0000DE970000}"/>
    <cellStyle name="40% - Accent3 3 2 4 3 4 2" xfId="53852" xr:uid="{00000000-0005-0000-0000-0000DF970000}"/>
    <cellStyle name="40% - Accent3 3 2 4 3 5" xfId="32907" xr:uid="{00000000-0005-0000-0000-0000E0970000}"/>
    <cellStyle name="40% - Accent3 3 2 4 3 6" xfId="40691" xr:uid="{00000000-0005-0000-0000-0000E1970000}"/>
    <cellStyle name="40% - Accent3 3 2 4 4" xfId="9261" xr:uid="{00000000-0005-0000-0000-0000E2970000}"/>
    <cellStyle name="40% - Accent3 3 2 4 4 2" xfId="22420" xr:uid="{00000000-0005-0000-0000-0000E3970000}"/>
    <cellStyle name="40% - Accent3 3 2 4 4 2 2" xfId="59758" xr:uid="{00000000-0005-0000-0000-0000E4970000}"/>
    <cellStyle name="40% - Accent3 3 2 4 4 3" xfId="35619" xr:uid="{00000000-0005-0000-0000-0000E5970000}"/>
    <cellStyle name="40% - Accent3 3 2 4 4 4" xfId="46599" xr:uid="{00000000-0005-0000-0000-0000E6970000}"/>
    <cellStyle name="40% - Accent3 3 2 4 5" xfId="4538" xr:uid="{00000000-0005-0000-0000-0000E7970000}"/>
    <cellStyle name="40% - Accent3 3 2 4 5 2" xfId="17697" xr:uid="{00000000-0005-0000-0000-0000E8970000}"/>
    <cellStyle name="40% - Accent3 3 2 4 5 2 2" xfId="55035" xr:uid="{00000000-0005-0000-0000-0000E9970000}"/>
    <cellStyle name="40% - Accent3 3 2 4 5 3" xfId="30195" xr:uid="{00000000-0005-0000-0000-0000EA970000}"/>
    <cellStyle name="40% - Accent3 3 2 4 5 4" xfId="41876" xr:uid="{00000000-0005-0000-0000-0000EB970000}"/>
    <cellStyle name="40% - Accent3 3 2 4 6" xfId="13985" xr:uid="{00000000-0005-0000-0000-0000EC970000}"/>
    <cellStyle name="40% - Accent3 3 2 4 6 2" xfId="51323" xr:uid="{00000000-0005-0000-0000-0000ED970000}"/>
    <cellStyle name="40% - Accent3 3 2 4 7" xfId="27313" xr:uid="{00000000-0005-0000-0000-0000EE970000}"/>
    <cellStyle name="40% - Accent3 3 2 4 8" xfId="38162" xr:uid="{00000000-0005-0000-0000-0000EF970000}"/>
    <cellStyle name="40% - Accent3 3 2 5" xfId="991" xr:uid="{00000000-0005-0000-0000-0000F0970000}"/>
    <cellStyle name="40% - Accent3 3 2 5 2" xfId="2173" xr:uid="{00000000-0005-0000-0000-0000F1970000}"/>
    <cellStyle name="40% - Accent3 3 2 5 2 2" xfId="8247" xr:uid="{00000000-0005-0000-0000-0000F2970000}"/>
    <cellStyle name="40% - Accent3 3 2 5 2 2 2" xfId="12970" xr:uid="{00000000-0005-0000-0000-0000F3970000}"/>
    <cellStyle name="40% - Accent3 3 2 5 2 2 2 2" xfId="26129" xr:uid="{00000000-0005-0000-0000-0000F4970000}"/>
    <cellStyle name="40% - Accent3 3 2 5 2 2 2 2 2" xfId="63467" xr:uid="{00000000-0005-0000-0000-0000F5970000}"/>
    <cellStyle name="40% - Accent3 3 2 5 2 2 2 3" xfId="50308" xr:uid="{00000000-0005-0000-0000-0000F6970000}"/>
    <cellStyle name="40% - Accent3 3 2 5 2 2 3" xfId="21406" xr:uid="{00000000-0005-0000-0000-0000F7970000}"/>
    <cellStyle name="40% - Accent3 3 2 5 2 2 3 2" xfId="58744" xr:uid="{00000000-0005-0000-0000-0000F8970000}"/>
    <cellStyle name="40% - Accent3 3 2 5 2 2 4" xfId="34425" xr:uid="{00000000-0005-0000-0000-0000F9970000}"/>
    <cellStyle name="40% - Accent3 3 2 5 2 2 5" xfId="45585" xr:uid="{00000000-0005-0000-0000-0000FA970000}"/>
    <cellStyle name="40% - Accent3 3 2 5 2 3" xfId="10610" xr:uid="{00000000-0005-0000-0000-0000FB970000}"/>
    <cellStyle name="40% - Accent3 3 2 5 2 3 2" xfId="23769" xr:uid="{00000000-0005-0000-0000-0000FC970000}"/>
    <cellStyle name="40% - Accent3 3 2 5 2 3 2 2" xfId="61107" xr:uid="{00000000-0005-0000-0000-0000FD970000}"/>
    <cellStyle name="40% - Accent3 3 2 5 2 3 3" xfId="37137" xr:uid="{00000000-0005-0000-0000-0000FE970000}"/>
    <cellStyle name="40% - Accent3 3 2 5 2 3 4" xfId="47948" xr:uid="{00000000-0005-0000-0000-0000FF970000}"/>
    <cellStyle name="40% - Accent3 3 2 5 2 4" xfId="5887" xr:uid="{00000000-0005-0000-0000-000000980000}"/>
    <cellStyle name="40% - Accent3 3 2 5 2 4 2" xfId="19046" xr:uid="{00000000-0005-0000-0000-000001980000}"/>
    <cellStyle name="40% - Accent3 3 2 5 2 4 2 2" xfId="56384" xr:uid="{00000000-0005-0000-0000-000002980000}"/>
    <cellStyle name="40% - Accent3 3 2 5 2 4 3" xfId="31713" xr:uid="{00000000-0005-0000-0000-000003980000}"/>
    <cellStyle name="40% - Accent3 3 2 5 2 4 4" xfId="43225" xr:uid="{00000000-0005-0000-0000-000004980000}"/>
    <cellStyle name="40% - Accent3 3 2 5 2 5" xfId="15334" xr:uid="{00000000-0005-0000-0000-000005980000}"/>
    <cellStyle name="40% - Accent3 3 2 5 2 5 2" xfId="52672" xr:uid="{00000000-0005-0000-0000-000006980000}"/>
    <cellStyle name="40% - Accent3 3 2 5 2 6" xfId="28831" xr:uid="{00000000-0005-0000-0000-000007980000}"/>
    <cellStyle name="40% - Accent3 3 2 5 2 7" xfId="39511" xr:uid="{00000000-0005-0000-0000-000008980000}"/>
    <cellStyle name="40% - Accent3 3 2 5 3" xfId="3522" xr:uid="{00000000-0005-0000-0000-000009980000}"/>
    <cellStyle name="40% - Accent3 3 2 5 3 2" xfId="11790" xr:uid="{00000000-0005-0000-0000-00000A980000}"/>
    <cellStyle name="40% - Accent3 3 2 5 3 2 2" xfId="24949" xr:uid="{00000000-0005-0000-0000-00000B980000}"/>
    <cellStyle name="40% - Accent3 3 2 5 3 2 2 2" xfId="62287" xr:uid="{00000000-0005-0000-0000-00000C980000}"/>
    <cellStyle name="40% - Accent3 3 2 5 3 2 3" xfId="49128" xr:uid="{00000000-0005-0000-0000-00000D980000}"/>
    <cellStyle name="40% - Accent3 3 2 5 3 3" xfId="7067" xr:uid="{00000000-0005-0000-0000-00000E980000}"/>
    <cellStyle name="40% - Accent3 3 2 5 3 3 2" xfId="20226" xr:uid="{00000000-0005-0000-0000-00000F980000}"/>
    <cellStyle name="40% - Accent3 3 2 5 3 3 2 2" xfId="57564" xr:uid="{00000000-0005-0000-0000-000010980000}"/>
    <cellStyle name="40% - Accent3 3 2 5 3 3 3" xfId="44405" xr:uid="{00000000-0005-0000-0000-000011980000}"/>
    <cellStyle name="40% - Accent3 3 2 5 3 4" xfId="16683" xr:uid="{00000000-0005-0000-0000-000012980000}"/>
    <cellStyle name="40% - Accent3 3 2 5 3 4 2" xfId="54021" xr:uid="{00000000-0005-0000-0000-000013980000}"/>
    <cellStyle name="40% - Accent3 3 2 5 3 5" xfId="33076" xr:uid="{00000000-0005-0000-0000-000014980000}"/>
    <cellStyle name="40% - Accent3 3 2 5 3 6" xfId="40860" xr:uid="{00000000-0005-0000-0000-000015980000}"/>
    <cellStyle name="40% - Accent3 3 2 5 4" xfId="9430" xr:uid="{00000000-0005-0000-0000-000016980000}"/>
    <cellStyle name="40% - Accent3 3 2 5 4 2" xfId="22589" xr:uid="{00000000-0005-0000-0000-000017980000}"/>
    <cellStyle name="40% - Accent3 3 2 5 4 2 2" xfId="59927" xr:uid="{00000000-0005-0000-0000-000018980000}"/>
    <cellStyle name="40% - Accent3 3 2 5 4 3" xfId="35788" xr:uid="{00000000-0005-0000-0000-000019980000}"/>
    <cellStyle name="40% - Accent3 3 2 5 4 4" xfId="46768" xr:uid="{00000000-0005-0000-0000-00001A980000}"/>
    <cellStyle name="40% - Accent3 3 2 5 5" xfId="4707" xr:uid="{00000000-0005-0000-0000-00001B980000}"/>
    <cellStyle name="40% - Accent3 3 2 5 5 2" xfId="17866" xr:uid="{00000000-0005-0000-0000-00001C980000}"/>
    <cellStyle name="40% - Accent3 3 2 5 5 2 2" xfId="55204" xr:uid="{00000000-0005-0000-0000-00001D980000}"/>
    <cellStyle name="40% - Accent3 3 2 5 5 3" xfId="30364" xr:uid="{00000000-0005-0000-0000-00001E980000}"/>
    <cellStyle name="40% - Accent3 3 2 5 5 4" xfId="42045" xr:uid="{00000000-0005-0000-0000-00001F980000}"/>
    <cellStyle name="40% - Accent3 3 2 5 6" xfId="14154" xr:uid="{00000000-0005-0000-0000-000020980000}"/>
    <cellStyle name="40% - Accent3 3 2 5 6 2" xfId="51492" xr:uid="{00000000-0005-0000-0000-000021980000}"/>
    <cellStyle name="40% - Accent3 3 2 5 7" xfId="27482" xr:uid="{00000000-0005-0000-0000-000022980000}"/>
    <cellStyle name="40% - Accent3 3 2 5 8" xfId="38331" xr:uid="{00000000-0005-0000-0000-000023980000}"/>
    <cellStyle name="40% - Accent3 3 2 6" xfId="1162" xr:uid="{00000000-0005-0000-0000-000024980000}"/>
    <cellStyle name="40% - Accent3 3 2 6 2" xfId="2342" xr:uid="{00000000-0005-0000-0000-000025980000}"/>
    <cellStyle name="40% - Accent3 3 2 6 2 2" xfId="8416" xr:uid="{00000000-0005-0000-0000-000026980000}"/>
    <cellStyle name="40% - Accent3 3 2 6 2 2 2" xfId="13139" xr:uid="{00000000-0005-0000-0000-000027980000}"/>
    <cellStyle name="40% - Accent3 3 2 6 2 2 2 2" xfId="26298" xr:uid="{00000000-0005-0000-0000-000028980000}"/>
    <cellStyle name="40% - Accent3 3 2 6 2 2 2 2 2" xfId="63636" xr:uid="{00000000-0005-0000-0000-000029980000}"/>
    <cellStyle name="40% - Accent3 3 2 6 2 2 2 3" xfId="50477" xr:uid="{00000000-0005-0000-0000-00002A980000}"/>
    <cellStyle name="40% - Accent3 3 2 6 2 2 3" xfId="21575" xr:uid="{00000000-0005-0000-0000-00002B980000}"/>
    <cellStyle name="40% - Accent3 3 2 6 2 2 3 2" xfId="58913" xr:uid="{00000000-0005-0000-0000-00002C980000}"/>
    <cellStyle name="40% - Accent3 3 2 6 2 2 4" xfId="34594" xr:uid="{00000000-0005-0000-0000-00002D980000}"/>
    <cellStyle name="40% - Accent3 3 2 6 2 2 5" xfId="45754" xr:uid="{00000000-0005-0000-0000-00002E980000}"/>
    <cellStyle name="40% - Accent3 3 2 6 2 3" xfId="10779" xr:uid="{00000000-0005-0000-0000-00002F980000}"/>
    <cellStyle name="40% - Accent3 3 2 6 2 3 2" xfId="23938" xr:uid="{00000000-0005-0000-0000-000030980000}"/>
    <cellStyle name="40% - Accent3 3 2 6 2 3 2 2" xfId="61276" xr:uid="{00000000-0005-0000-0000-000031980000}"/>
    <cellStyle name="40% - Accent3 3 2 6 2 3 3" xfId="37306" xr:uid="{00000000-0005-0000-0000-000032980000}"/>
    <cellStyle name="40% - Accent3 3 2 6 2 3 4" xfId="48117" xr:uid="{00000000-0005-0000-0000-000033980000}"/>
    <cellStyle name="40% - Accent3 3 2 6 2 4" xfId="6056" xr:uid="{00000000-0005-0000-0000-000034980000}"/>
    <cellStyle name="40% - Accent3 3 2 6 2 4 2" xfId="19215" xr:uid="{00000000-0005-0000-0000-000035980000}"/>
    <cellStyle name="40% - Accent3 3 2 6 2 4 2 2" xfId="56553" xr:uid="{00000000-0005-0000-0000-000036980000}"/>
    <cellStyle name="40% - Accent3 3 2 6 2 4 3" xfId="31882" xr:uid="{00000000-0005-0000-0000-000037980000}"/>
    <cellStyle name="40% - Accent3 3 2 6 2 4 4" xfId="43394" xr:uid="{00000000-0005-0000-0000-000038980000}"/>
    <cellStyle name="40% - Accent3 3 2 6 2 5" xfId="15503" xr:uid="{00000000-0005-0000-0000-000039980000}"/>
    <cellStyle name="40% - Accent3 3 2 6 2 5 2" xfId="52841" xr:uid="{00000000-0005-0000-0000-00003A980000}"/>
    <cellStyle name="40% - Accent3 3 2 6 2 6" xfId="29000" xr:uid="{00000000-0005-0000-0000-00003B980000}"/>
    <cellStyle name="40% - Accent3 3 2 6 2 7" xfId="39680" xr:uid="{00000000-0005-0000-0000-00003C980000}"/>
    <cellStyle name="40% - Accent3 3 2 6 3" xfId="3691" xr:uid="{00000000-0005-0000-0000-00003D980000}"/>
    <cellStyle name="40% - Accent3 3 2 6 3 2" xfId="11959" xr:uid="{00000000-0005-0000-0000-00003E980000}"/>
    <cellStyle name="40% - Accent3 3 2 6 3 2 2" xfId="25118" xr:uid="{00000000-0005-0000-0000-00003F980000}"/>
    <cellStyle name="40% - Accent3 3 2 6 3 2 2 2" xfId="62456" xr:uid="{00000000-0005-0000-0000-000040980000}"/>
    <cellStyle name="40% - Accent3 3 2 6 3 2 3" xfId="49297" xr:uid="{00000000-0005-0000-0000-000041980000}"/>
    <cellStyle name="40% - Accent3 3 2 6 3 3" xfId="7236" xr:uid="{00000000-0005-0000-0000-000042980000}"/>
    <cellStyle name="40% - Accent3 3 2 6 3 3 2" xfId="20395" xr:uid="{00000000-0005-0000-0000-000043980000}"/>
    <cellStyle name="40% - Accent3 3 2 6 3 3 2 2" xfId="57733" xr:uid="{00000000-0005-0000-0000-000044980000}"/>
    <cellStyle name="40% - Accent3 3 2 6 3 3 3" xfId="44574" xr:uid="{00000000-0005-0000-0000-000045980000}"/>
    <cellStyle name="40% - Accent3 3 2 6 3 4" xfId="16852" xr:uid="{00000000-0005-0000-0000-000046980000}"/>
    <cellStyle name="40% - Accent3 3 2 6 3 4 2" xfId="54190" xr:uid="{00000000-0005-0000-0000-000047980000}"/>
    <cellStyle name="40% - Accent3 3 2 6 3 5" xfId="33245" xr:uid="{00000000-0005-0000-0000-000048980000}"/>
    <cellStyle name="40% - Accent3 3 2 6 3 6" xfId="41029" xr:uid="{00000000-0005-0000-0000-000049980000}"/>
    <cellStyle name="40% - Accent3 3 2 6 4" xfId="9599" xr:uid="{00000000-0005-0000-0000-00004A980000}"/>
    <cellStyle name="40% - Accent3 3 2 6 4 2" xfId="22758" xr:uid="{00000000-0005-0000-0000-00004B980000}"/>
    <cellStyle name="40% - Accent3 3 2 6 4 2 2" xfId="60096" xr:uid="{00000000-0005-0000-0000-00004C980000}"/>
    <cellStyle name="40% - Accent3 3 2 6 4 3" xfId="35957" xr:uid="{00000000-0005-0000-0000-00004D980000}"/>
    <cellStyle name="40% - Accent3 3 2 6 4 4" xfId="46937" xr:uid="{00000000-0005-0000-0000-00004E980000}"/>
    <cellStyle name="40% - Accent3 3 2 6 5" xfId="4876" xr:uid="{00000000-0005-0000-0000-00004F980000}"/>
    <cellStyle name="40% - Accent3 3 2 6 5 2" xfId="18035" xr:uid="{00000000-0005-0000-0000-000050980000}"/>
    <cellStyle name="40% - Accent3 3 2 6 5 2 2" xfId="55373" xr:uid="{00000000-0005-0000-0000-000051980000}"/>
    <cellStyle name="40% - Accent3 3 2 6 5 3" xfId="30533" xr:uid="{00000000-0005-0000-0000-000052980000}"/>
    <cellStyle name="40% - Accent3 3 2 6 5 4" xfId="42214" xr:uid="{00000000-0005-0000-0000-000053980000}"/>
    <cellStyle name="40% - Accent3 3 2 6 6" xfId="14323" xr:uid="{00000000-0005-0000-0000-000054980000}"/>
    <cellStyle name="40% - Accent3 3 2 6 6 2" xfId="51661" xr:uid="{00000000-0005-0000-0000-000055980000}"/>
    <cellStyle name="40% - Accent3 3 2 6 7" xfId="27651" xr:uid="{00000000-0005-0000-0000-000056980000}"/>
    <cellStyle name="40% - Accent3 3 2 6 8" xfId="38500" xr:uid="{00000000-0005-0000-0000-000057980000}"/>
    <cellStyle name="40% - Accent3 3 2 7" xfId="1386" xr:uid="{00000000-0005-0000-0000-000058980000}"/>
    <cellStyle name="40% - Accent3 3 2 7 2" xfId="2735" xr:uid="{00000000-0005-0000-0000-000059980000}"/>
    <cellStyle name="40% - Accent3 3 2 7 2 2" xfId="12183" xr:uid="{00000000-0005-0000-0000-00005A980000}"/>
    <cellStyle name="40% - Accent3 3 2 7 2 2 2" xfId="25342" xr:uid="{00000000-0005-0000-0000-00005B980000}"/>
    <cellStyle name="40% - Accent3 3 2 7 2 2 2 2" xfId="62680" xr:uid="{00000000-0005-0000-0000-00005C980000}"/>
    <cellStyle name="40% - Accent3 3 2 7 2 2 3" xfId="33638" xr:uid="{00000000-0005-0000-0000-00005D980000}"/>
    <cellStyle name="40% - Accent3 3 2 7 2 2 4" xfId="49521" xr:uid="{00000000-0005-0000-0000-00005E980000}"/>
    <cellStyle name="40% - Accent3 3 2 7 2 3" xfId="7460" xr:uid="{00000000-0005-0000-0000-00005F980000}"/>
    <cellStyle name="40% - Accent3 3 2 7 2 3 2" xfId="20619" xr:uid="{00000000-0005-0000-0000-000060980000}"/>
    <cellStyle name="40% - Accent3 3 2 7 2 3 2 2" xfId="57957" xr:uid="{00000000-0005-0000-0000-000061980000}"/>
    <cellStyle name="40% - Accent3 3 2 7 2 3 3" xfId="36350" xr:uid="{00000000-0005-0000-0000-000062980000}"/>
    <cellStyle name="40% - Accent3 3 2 7 2 3 4" xfId="44798" xr:uid="{00000000-0005-0000-0000-000063980000}"/>
    <cellStyle name="40% - Accent3 3 2 7 2 4" xfId="15896" xr:uid="{00000000-0005-0000-0000-000064980000}"/>
    <cellStyle name="40% - Accent3 3 2 7 2 4 2" xfId="30926" xr:uid="{00000000-0005-0000-0000-000065980000}"/>
    <cellStyle name="40% - Accent3 3 2 7 2 4 3" xfId="53234" xr:uid="{00000000-0005-0000-0000-000066980000}"/>
    <cellStyle name="40% - Accent3 3 2 7 2 5" xfId="28044" xr:uid="{00000000-0005-0000-0000-000067980000}"/>
    <cellStyle name="40% - Accent3 3 2 7 2 6" xfId="40073" xr:uid="{00000000-0005-0000-0000-000068980000}"/>
    <cellStyle name="40% - Accent3 3 2 7 3" xfId="9823" xr:uid="{00000000-0005-0000-0000-000069980000}"/>
    <cellStyle name="40% - Accent3 3 2 7 3 2" xfId="22982" xr:uid="{00000000-0005-0000-0000-00006A980000}"/>
    <cellStyle name="40% - Accent3 3 2 7 3 2 2" xfId="60320" xr:uid="{00000000-0005-0000-0000-00006B980000}"/>
    <cellStyle name="40% - Accent3 3 2 7 3 3" xfId="32289" xr:uid="{00000000-0005-0000-0000-00006C980000}"/>
    <cellStyle name="40% - Accent3 3 2 7 3 4" xfId="47161" xr:uid="{00000000-0005-0000-0000-00006D980000}"/>
    <cellStyle name="40% - Accent3 3 2 7 4" xfId="5100" xr:uid="{00000000-0005-0000-0000-00006E980000}"/>
    <cellStyle name="40% - Accent3 3 2 7 4 2" xfId="18259" xr:uid="{00000000-0005-0000-0000-00006F980000}"/>
    <cellStyle name="40% - Accent3 3 2 7 4 2 2" xfId="55597" xr:uid="{00000000-0005-0000-0000-000070980000}"/>
    <cellStyle name="40% - Accent3 3 2 7 4 3" xfId="35001" xr:uid="{00000000-0005-0000-0000-000071980000}"/>
    <cellStyle name="40% - Accent3 3 2 7 4 4" xfId="42438" xr:uid="{00000000-0005-0000-0000-000072980000}"/>
    <cellStyle name="40% - Accent3 3 2 7 5" xfId="14547" xr:uid="{00000000-0005-0000-0000-000073980000}"/>
    <cellStyle name="40% - Accent3 3 2 7 5 2" xfId="29577" xr:uid="{00000000-0005-0000-0000-000074980000}"/>
    <cellStyle name="40% - Accent3 3 2 7 5 3" xfId="51885" xr:uid="{00000000-0005-0000-0000-000075980000}"/>
    <cellStyle name="40% - Accent3 3 2 7 6" xfId="26695" xr:uid="{00000000-0005-0000-0000-000076980000}"/>
    <cellStyle name="40% - Accent3 3 2 7 7" xfId="38724" xr:uid="{00000000-0005-0000-0000-000077980000}"/>
    <cellStyle name="40% - Accent3 3 2 8" xfId="2511" xr:uid="{00000000-0005-0000-0000-000078980000}"/>
    <cellStyle name="40% - Accent3 3 2 8 2" xfId="11003" xr:uid="{00000000-0005-0000-0000-000079980000}"/>
    <cellStyle name="40% - Accent3 3 2 8 2 2" xfId="24162" xr:uid="{00000000-0005-0000-0000-00007A980000}"/>
    <cellStyle name="40% - Accent3 3 2 8 2 2 2" xfId="61500" xr:uid="{00000000-0005-0000-0000-00007B980000}"/>
    <cellStyle name="40% - Accent3 3 2 8 2 3" xfId="33414" xr:uid="{00000000-0005-0000-0000-00007C980000}"/>
    <cellStyle name="40% - Accent3 3 2 8 2 4" xfId="48341" xr:uid="{00000000-0005-0000-0000-00007D980000}"/>
    <cellStyle name="40% - Accent3 3 2 8 3" xfId="6280" xr:uid="{00000000-0005-0000-0000-00007E980000}"/>
    <cellStyle name="40% - Accent3 3 2 8 3 2" xfId="19439" xr:uid="{00000000-0005-0000-0000-00007F980000}"/>
    <cellStyle name="40% - Accent3 3 2 8 3 2 2" xfId="56777" xr:uid="{00000000-0005-0000-0000-000080980000}"/>
    <cellStyle name="40% - Accent3 3 2 8 3 3" xfId="36126" xr:uid="{00000000-0005-0000-0000-000081980000}"/>
    <cellStyle name="40% - Accent3 3 2 8 3 4" xfId="43618" xr:uid="{00000000-0005-0000-0000-000082980000}"/>
    <cellStyle name="40% - Accent3 3 2 8 4" xfId="15672" xr:uid="{00000000-0005-0000-0000-000083980000}"/>
    <cellStyle name="40% - Accent3 3 2 8 4 2" xfId="30702" xr:uid="{00000000-0005-0000-0000-000084980000}"/>
    <cellStyle name="40% - Accent3 3 2 8 4 3" xfId="53010" xr:uid="{00000000-0005-0000-0000-000085980000}"/>
    <cellStyle name="40% - Accent3 3 2 8 5" xfId="27820" xr:uid="{00000000-0005-0000-0000-000086980000}"/>
    <cellStyle name="40% - Accent3 3 2 8 6" xfId="39849" xr:uid="{00000000-0005-0000-0000-000087980000}"/>
    <cellStyle name="40% - Accent3 3 2 9" xfId="8643" xr:uid="{00000000-0005-0000-0000-000088980000}"/>
    <cellStyle name="40% - Accent3 3 2 9 2" xfId="21802" xr:uid="{00000000-0005-0000-0000-000089980000}"/>
    <cellStyle name="40% - Accent3 3 2 9 2 2" xfId="59140" xr:uid="{00000000-0005-0000-0000-00008A980000}"/>
    <cellStyle name="40% - Accent3 3 2 9 3" xfId="29353" xr:uid="{00000000-0005-0000-0000-00008B980000}"/>
    <cellStyle name="40% - Accent3 3 2 9 4" xfId="45981" xr:uid="{00000000-0005-0000-0000-00008C980000}"/>
    <cellStyle name="40% - Accent3 3 3" xfId="513" xr:uid="{00000000-0005-0000-0000-00008D980000}"/>
    <cellStyle name="40% - Accent3 3 3 2" xfId="1695" xr:uid="{00000000-0005-0000-0000-00008E980000}"/>
    <cellStyle name="40% - Accent3 3 3 2 2" xfId="7769" xr:uid="{00000000-0005-0000-0000-00008F980000}"/>
    <cellStyle name="40% - Accent3 3 3 2 2 2" xfId="12492" xr:uid="{00000000-0005-0000-0000-000090980000}"/>
    <cellStyle name="40% - Accent3 3 3 2 2 2 2" xfId="25651" xr:uid="{00000000-0005-0000-0000-000091980000}"/>
    <cellStyle name="40% - Accent3 3 3 2 2 2 2 2" xfId="62989" xr:uid="{00000000-0005-0000-0000-000092980000}"/>
    <cellStyle name="40% - Accent3 3 3 2 2 2 3" xfId="49830" xr:uid="{00000000-0005-0000-0000-000093980000}"/>
    <cellStyle name="40% - Accent3 3 3 2 2 3" xfId="20928" xr:uid="{00000000-0005-0000-0000-000094980000}"/>
    <cellStyle name="40% - Accent3 3 3 2 2 3 2" xfId="58266" xr:uid="{00000000-0005-0000-0000-000095980000}"/>
    <cellStyle name="40% - Accent3 3 3 2 2 4" xfId="33947" xr:uid="{00000000-0005-0000-0000-000096980000}"/>
    <cellStyle name="40% - Accent3 3 3 2 2 5" xfId="45107" xr:uid="{00000000-0005-0000-0000-000097980000}"/>
    <cellStyle name="40% - Accent3 3 3 2 3" xfId="10132" xr:uid="{00000000-0005-0000-0000-000098980000}"/>
    <cellStyle name="40% - Accent3 3 3 2 3 2" xfId="23291" xr:uid="{00000000-0005-0000-0000-000099980000}"/>
    <cellStyle name="40% - Accent3 3 3 2 3 2 2" xfId="60629" xr:uid="{00000000-0005-0000-0000-00009A980000}"/>
    <cellStyle name="40% - Accent3 3 3 2 3 3" xfId="36659" xr:uid="{00000000-0005-0000-0000-00009B980000}"/>
    <cellStyle name="40% - Accent3 3 3 2 3 4" xfId="47470" xr:uid="{00000000-0005-0000-0000-00009C980000}"/>
    <cellStyle name="40% - Accent3 3 3 2 4" xfId="5409" xr:uid="{00000000-0005-0000-0000-00009D980000}"/>
    <cellStyle name="40% - Accent3 3 3 2 4 2" xfId="18568" xr:uid="{00000000-0005-0000-0000-00009E980000}"/>
    <cellStyle name="40% - Accent3 3 3 2 4 2 2" xfId="55906" xr:uid="{00000000-0005-0000-0000-00009F980000}"/>
    <cellStyle name="40% - Accent3 3 3 2 4 3" xfId="31235" xr:uid="{00000000-0005-0000-0000-0000A0980000}"/>
    <cellStyle name="40% - Accent3 3 3 2 4 4" xfId="42747" xr:uid="{00000000-0005-0000-0000-0000A1980000}"/>
    <cellStyle name="40% - Accent3 3 3 2 5" xfId="14856" xr:uid="{00000000-0005-0000-0000-0000A2980000}"/>
    <cellStyle name="40% - Accent3 3 3 2 5 2" xfId="52194" xr:uid="{00000000-0005-0000-0000-0000A3980000}"/>
    <cellStyle name="40% - Accent3 3 3 2 6" xfId="28353" xr:uid="{00000000-0005-0000-0000-0000A4980000}"/>
    <cellStyle name="40% - Accent3 3 3 2 7" xfId="39033" xr:uid="{00000000-0005-0000-0000-0000A5980000}"/>
    <cellStyle name="40% - Accent3 3 3 3" xfId="3044" xr:uid="{00000000-0005-0000-0000-0000A6980000}"/>
    <cellStyle name="40% - Accent3 3 3 3 2" xfId="11312" xr:uid="{00000000-0005-0000-0000-0000A7980000}"/>
    <cellStyle name="40% - Accent3 3 3 3 2 2" xfId="24471" xr:uid="{00000000-0005-0000-0000-0000A8980000}"/>
    <cellStyle name="40% - Accent3 3 3 3 2 2 2" xfId="61809" xr:uid="{00000000-0005-0000-0000-0000A9980000}"/>
    <cellStyle name="40% - Accent3 3 3 3 2 3" xfId="48650" xr:uid="{00000000-0005-0000-0000-0000AA980000}"/>
    <cellStyle name="40% - Accent3 3 3 3 3" xfId="6589" xr:uid="{00000000-0005-0000-0000-0000AB980000}"/>
    <cellStyle name="40% - Accent3 3 3 3 3 2" xfId="19748" xr:uid="{00000000-0005-0000-0000-0000AC980000}"/>
    <cellStyle name="40% - Accent3 3 3 3 3 2 2" xfId="57086" xr:uid="{00000000-0005-0000-0000-0000AD980000}"/>
    <cellStyle name="40% - Accent3 3 3 3 3 3" xfId="43927" xr:uid="{00000000-0005-0000-0000-0000AE980000}"/>
    <cellStyle name="40% - Accent3 3 3 3 4" xfId="16205" xr:uid="{00000000-0005-0000-0000-0000AF980000}"/>
    <cellStyle name="40% - Accent3 3 3 3 4 2" xfId="53543" xr:uid="{00000000-0005-0000-0000-0000B0980000}"/>
    <cellStyle name="40% - Accent3 3 3 3 5" xfId="32598" xr:uid="{00000000-0005-0000-0000-0000B1980000}"/>
    <cellStyle name="40% - Accent3 3 3 3 6" xfId="40382" xr:uid="{00000000-0005-0000-0000-0000B2980000}"/>
    <cellStyle name="40% - Accent3 3 3 4" xfId="8952" xr:uid="{00000000-0005-0000-0000-0000B3980000}"/>
    <cellStyle name="40% - Accent3 3 3 4 2" xfId="22111" xr:uid="{00000000-0005-0000-0000-0000B4980000}"/>
    <cellStyle name="40% - Accent3 3 3 4 2 2" xfId="59449" xr:uid="{00000000-0005-0000-0000-0000B5980000}"/>
    <cellStyle name="40% - Accent3 3 3 4 3" xfId="35310" xr:uid="{00000000-0005-0000-0000-0000B6980000}"/>
    <cellStyle name="40% - Accent3 3 3 4 4" xfId="46290" xr:uid="{00000000-0005-0000-0000-0000B7980000}"/>
    <cellStyle name="40% - Accent3 3 3 5" xfId="4229" xr:uid="{00000000-0005-0000-0000-0000B8980000}"/>
    <cellStyle name="40% - Accent3 3 3 5 2" xfId="17388" xr:uid="{00000000-0005-0000-0000-0000B9980000}"/>
    <cellStyle name="40% - Accent3 3 3 5 2 2" xfId="54726" xr:uid="{00000000-0005-0000-0000-0000BA980000}"/>
    <cellStyle name="40% - Accent3 3 3 5 3" xfId="29886" xr:uid="{00000000-0005-0000-0000-0000BB980000}"/>
    <cellStyle name="40% - Accent3 3 3 5 4" xfId="41567" xr:uid="{00000000-0005-0000-0000-0000BC980000}"/>
    <cellStyle name="40% - Accent3 3 3 6" xfId="13676" xr:uid="{00000000-0005-0000-0000-0000BD980000}"/>
    <cellStyle name="40% - Accent3 3 3 6 2" xfId="51014" xr:uid="{00000000-0005-0000-0000-0000BE980000}"/>
    <cellStyle name="40% - Accent3 3 3 7" xfId="27004" xr:uid="{00000000-0005-0000-0000-0000BF980000}"/>
    <cellStyle name="40% - Accent3 3 3 8" xfId="37853" xr:uid="{00000000-0005-0000-0000-0000C0980000}"/>
    <cellStyle name="40% - Accent3 3 4" xfId="316" xr:uid="{00000000-0005-0000-0000-0000C1980000}"/>
    <cellStyle name="40% - Accent3 3 4 2" xfId="1498" xr:uid="{00000000-0005-0000-0000-0000C2980000}"/>
    <cellStyle name="40% - Accent3 3 4 2 2" xfId="7572" xr:uid="{00000000-0005-0000-0000-0000C3980000}"/>
    <cellStyle name="40% - Accent3 3 4 2 2 2" xfId="12295" xr:uid="{00000000-0005-0000-0000-0000C4980000}"/>
    <cellStyle name="40% - Accent3 3 4 2 2 2 2" xfId="25454" xr:uid="{00000000-0005-0000-0000-0000C5980000}"/>
    <cellStyle name="40% - Accent3 3 4 2 2 2 2 2" xfId="62792" xr:uid="{00000000-0005-0000-0000-0000C6980000}"/>
    <cellStyle name="40% - Accent3 3 4 2 2 2 3" xfId="49633" xr:uid="{00000000-0005-0000-0000-0000C7980000}"/>
    <cellStyle name="40% - Accent3 3 4 2 2 3" xfId="20731" xr:uid="{00000000-0005-0000-0000-0000C8980000}"/>
    <cellStyle name="40% - Accent3 3 4 2 2 3 2" xfId="58069" xr:uid="{00000000-0005-0000-0000-0000C9980000}"/>
    <cellStyle name="40% - Accent3 3 4 2 2 4" xfId="33750" xr:uid="{00000000-0005-0000-0000-0000CA980000}"/>
    <cellStyle name="40% - Accent3 3 4 2 2 5" xfId="44910" xr:uid="{00000000-0005-0000-0000-0000CB980000}"/>
    <cellStyle name="40% - Accent3 3 4 2 3" xfId="9935" xr:uid="{00000000-0005-0000-0000-0000CC980000}"/>
    <cellStyle name="40% - Accent3 3 4 2 3 2" xfId="23094" xr:uid="{00000000-0005-0000-0000-0000CD980000}"/>
    <cellStyle name="40% - Accent3 3 4 2 3 2 2" xfId="60432" xr:uid="{00000000-0005-0000-0000-0000CE980000}"/>
    <cellStyle name="40% - Accent3 3 4 2 3 3" xfId="36462" xr:uid="{00000000-0005-0000-0000-0000CF980000}"/>
    <cellStyle name="40% - Accent3 3 4 2 3 4" xfId="47273" xr:uid="{00000000-0005-0000-0000-0000D0980000}"/>
    <cellStyle name="40% - Accent3 3 4 2 4" xfId="5212" xr:uid="{00000000-0005-0000-0000-0000D1980000}"/>
    <cellStyle name="40% - Accent3 3 4 2 4 2" xfId="18371" xr:uid="{00000000-0005-0000-0000-0000D2980000}"/>
    <cellStyle name="40% - Accent3 3 4 2 4 2 2" xfId="55709" xr:uid="{00000000-0005-0000-0000-0000D3980000}"/>
    <cellStyle name="40% - Accent3 3 4 2 4 3" xfId="31038" xr:uid="{00000000-0005-0000-0000-0000D4980000}"/>
    <cellStyle name="40% - Accent3 3 4 2 4 4" xfId="42550" xr:uid="{00000000-0005-0000-0000-0000D5980000}"/>
    <cellStyle name="40% - Accent3 3 4 2 5" xfId="14659" xr:uid="{00000000-0005-0000-0000-0000D6980000}"/>
    <cellStyle name="40% - Accent3 3 4 2 5 2" xfId="51997" xr:uid="{00000000-0005-0000-0000-0000D7980000}"/>
    <cellStyle name="40% - Accent3 3 4 2 6" xfId="28156" xr:uid="{00000000-0005-0000-0000-0000D8980000}"/>
    <cellStyle name="40% - Accent3 3 4 2 7" xfId="38836" xr:uid="{00000000-0005-0000-0000-0000D9980000}"/>
    <cellStyle name="40% - Accent3 3 4 3" xfId="2847" xr:uid="{00000000-0005-0000-0000-0000DA980000}"/>
    <cellStyle name="40% - Accent3 3 4 3 2" xfId="11115" xr:uid="{00000000-0005-0000-0000-0000DB980000}"/>
    <cellStyle name="40% - Accent3 3 4 3 2 2" xfId="24274" xr:uid="{00000000-0005-0000-0000-0000DC980000}"/>
    <cellStyle name="40% - Accent3 3 4 3 2 2 2" xfId="61612" xr:uid="{00000000-0005-0000-0000-0000DD980000}"/>
    <cellStyle name="40% - Accent3 3 4 3 2 3" xfId="48453" xr:uid="{00000000-0005-0000-0000-0000DE980000}"/>
    <cellStyle name="40% - Accent3 3 4 3 3" xfId="6392" xr:uid="{00000000-0005-0000-0000-0000DF980000}"/>
    <cellStyle name="40% - Accent3 3 4 3 3 2" xfId="19551" xr:uid="{00000000-0005-0000-0000-0000E0980000}"/>
    <cellStyle name="40% - Accent3 3 4 3 3 2 2" xfId="56889" xr:uid="{00000000-0005-0000-0000-0000E1980000}"/>
    <cellStyle name="40% - Accent3 3 4 3 3 3" xfId="43730" xr:uid="{00000000-0005-0000-0000-0000E2980000}"/>
    <cellStyle name="40% - Accent3 3 4 3 4" xfId="16008" xr:uid="{00000000-0005-0000-0000-0000E3980000}"/>
    <cellStyle name="40% - Accent3 3 4 3 4 2" xfId="53346" xr:uid="{00000000-0005-0000-0000-0000E4980000}"/>
    <cellStyle name="40% - Accent3 3 4 3 5" xfId="32401" xr:uid="{00000000-0005-0000-0000-0000E5980000}"/>
    <cellStyle name="40% - Accent3 3 4 3 6" xfId="40185" xr:uid="{00000000-0005-0000-0000-0000E6980000}"/>
    <cellStyle name="40% - Accent3 3 4 4" xfId="8755" xr:uid="{00000000-0005-0000-0000-0000E7980000}"/>
    <cellStyle name="40% - Accent3 3 4 4 2" xfId="21914" xr:uid="{00000000-0005-0000-0000-0000E8980000}"/>
    <cellStyle name="40% - Accent3 3 4 4 2 2" xfId="59252" xr:uid="{00000000-0005-0000-0000-0000E9980000}"/>
    <cellStyle name="40% - Accent3 3 4 4 3" xfId="35113" xr:uid="{00000000-0005-0000-0000-0000EA980000}"/>
    <cellStyle name="40% - Accent3 3 4 4 4" xfId="46093" xr:uid="{00000000-0005-0000-0000-0000EB980000}"/>
    <cellStyle name="40% - Accent3 3 4 5" xfId="4032" xr:uid="{00000000-0005-0000-0000-0000EC980000}"/>
    <cellStyle name="40% - Accent3 3 4 5 2" xfId="17191" xr:uid="{00000000-0005-0000-0000-0000ED980000}"/>
    <cellStyle name="40% - Accent3 3 4 5 2 2" xfId="54529" xr:uid="{00000000-0005-0000-0000-0000EE980000}"/>
    <cellStyle name="40% - Accent3 3 4 5 3" xfId="29689" xr:uid="{00000000-0005-0000-0000-0000EF980000}"/>
    <cellStyle name="40% - Accent3 3 4 5 4" xfId="41370" xr:uid="{00000000-0005-0000-0000-0000F0980000}"/>
    <cellStyle name="40% - Accent3 3 4 6" xfId="13479" xr:uid="{00000000-0005-0000-0000-0000F1980000}"/>
    <cellStyle name="40% - Accent3 3 4 6 2" xfId="50817" xr:uid="{00000000-0005-0000-0000-0000F2980000}"/>
    <cellStyle name="40% - Accent3 3 4 7" xfId="26807" xr:uid="{00000000-0005-0000-0000-0000F3980000}"/>
    <cellStyle name="40% - Accent3 3 4 8" xfId="37656" xr:uid="{00000000-0005-0000-0000-0000F4980000}"/>
    <cellStyle name="40% - Accent3 3 5" xfId="737" xr:uid="{00000000-0005-0000-0000-0000F5980000}"/>
    <cellStyle name="40% - Accent3 3 5 2" xfId="1919" xr:uid="{00000000-0005-0000-0000-0000F6980000}"/>
    <cellStyle name="40% - Accent3 3 5 2 2" xfId="7993" xr:uid="{00000000-0005-0000-0000-0000F7980000}"/>
    <cellStyle name="40% - Accent3 3 5 2 2 2" xfId="12716" xr:uid="{00000000-0005-0000-0000-0000F8980000}"/>
    <cellStyle name="40% - Accent3 3 5 2 2 2 2" xfId="25875" xr:uid="{00000000-0005-0000-0000-0000F9980000}"/>
    <cellStyle name="40% - Accent3 3 5 2 2 2 2 2" xfId="63213" xr:uid="{00000000-0005-0000-0000-0000FA980000}"/>
    <cellStyle name="40% - Accent3 3 5 2 2 2 3" xfId="50054" xr:uid="{00000000-0005-0000-0000-0000FB980000}"/>
    <cellStyle name="40% - Accent3 3 5 2 2 3" xfId="21152" xr:uid="{00000000-0005-0000-0000-0000FC980000}"/>
    <cellStyle name="40% - Accent3 3 5 2 2 3 2" xfId="58490" xr:uid="{00000000-0005-0000-0000-0000FD980000}"/>
    <cellStyle name="40% - Accent3 3 5 2 2 4" xfId="34171" xr:uid="{00000000-0005-0000-0000-0000FE980000}"/>
    <cellStyle name="40% - Accent3 3 5 2 2 5" xfId="45331" xr:uid="{00000000-0005-0000-0000-0000FF980000}"/>
    <cellStyle name="40% - Accent3 3 5 2 3" xfId="10356" xr:uid="{00000000-0005-0000-0000-000000990000}"/>
    <cellStyle name="40% - Accent3 3 5 2 3 2" xfId="23515" xr:uid="{00000000-0005-0000-0000-000001990000}"/>
    <cellStyle name="40% - Accent3 3 5 2 3 2 2" xfId="60853" xr:uid="{00000000-0005-0000-0000-000002990000}"/>
    <cellStyle name="40% - Accent3 3 5 2 3 3" xfId="36883" xr:uid="{00000000-0005-0000-0000-000003990000}"/>
    <cellStyle name="40% - Accent3 3 5 2 3 4" xfId="47694" xr:uid="{00000000-0005-0000-0000-000004990000}"/>
    <cellStyle name="40% - Accent3 3 5 2 4" xfId="5633" xr:uid="{00000000-0005-0000-0000-000005990000}"/>
    <cellStyle name="40% - Accent3 3 5 2 4 2" xfId="18792" xr:uid="{00000000-0005-0000-0000-000006990000}"/>
    <cellStyle name="40% - Accent3 3 5 2 4 2 2" xfId="56130" xr:uid="{00000000-0005-0000-0000-000007990000}"/>
    <cellStyle name="40% - Accent3 3 5 2 4 3" xfId="31459" xr:uid="{00000000-0005-0000-0000-000008990000}"/>
    <cellStyle name="40% - Accent3 3 5 2 4 4" xfId="42971" xr:uid="{00000000-0005-0000-0000-000009990000}"/>
    <cellStyle name="40% - Accent3 3 5 2 5" xfId="15080" xr:uid="{00000000-0005-0000-0000-00000A990000}"/>
    <cellStyle name="40% - Accent3 3 5 2 5 2" xfId="52418" xr:uid="{00000000-0005-0000-0000-00000B990000}"/>
    <cellStyle name="40% - Accent3 3 5 2 6" xfId="28577" xr:uid="{00000000-0005-0000-0000-00000C990000}"/>
    <cellStyle name="40% - Accent3 3 5 2 7" xfId="39257" xr:uid="{00000000-0005-0000-0000-00000D990000}"/>
    <cellStyle name="40% - Accent3 3 5 3" xfId="3268" xr:uid="{00000000-0005-0000-0000-00000E990000}"/>
    <cellStyle name="40% - Accent3 3 5 3 2" xfId="11536" xr:uid="{00000000-0005-0000-0000-00000F990000}"/>
    <cellStyle name="40% - Accent3 3 5 3 2 2" xfId="24695" xr:uid="{00000000-0005-0000-0000-000010990000}"/>
    <cellStyle name="40% - Accent3 3 5 3 2 2 2" xfId="62033" xr:uid="{00000000-0005-0000-0000-000011990000}"/>
    <cellStyle name="40% - Accent3 3 5 3 2 3" xfId="48874" xr:uid="{00000000-0005-0000-0000-000012990000}"/>
    <cellStyle name="40% - Accent3 3 5 3 3" xfId="6813" xr:uid="{00000000-0005-0000-0000-000013990000}"/>
    <cellStyle name="40% - Accent3 3 5 3 3 2" xfId="19972" xr:uid="{00000000-0005-0000-0000-000014990000}"/>
    <cellStyle name="40% - Accent3 3 5 3 3 2 2" xfId="57310" xr:uid="{00000000-0005-0000-0000-000015990000}"/>
    <cellStyle name="40% - Accent3 3 5 3 3 3" xfId="44151" xr:uid="{00000000-0005-0000-0000-000016990000}"/>
    <cellStyle name="40% - Accent3 3 5 3 4" xfId="16429" xr:uid="{00000000-0005-0000-0000-000017990000}"/>
    <cellStyle name="40% - Accent3 3 5 3 4 2" xfId="53767" xr:uid="{00000000-0005-0000-0000-000018990000}"/>
    <cellStyle name="40% - Accent3 3 5 3 5" xfId="32822" xr:uid="{00000000-0005-0000-0000-000019990000}"/>
    <cellStyle name="40% - Accent3 3 5 3 6" xfId="40606" xr:uid="{00000000-0005-0000-0000-00001A990000}"/>
    <cellStyle name="40% - Accent3 3 5 4" xfId="9176" xr:uid="{00000000-0005-0000-0000-00001B990000}"/>
    <cellStyle name="40% - Accent3 3 5 4 2" xfId="22335" xr:uid="{00000000-0005-0000-0000-00001C990000}"/>
    <cellStyle name="40% - Accent3 3 5 4 2 2" xfId="59673" xr:uid="{00000000-0005-0000-0000-00001D990000}"/>
    <cellStyle name="40% - Accent3 3 5 4 3" xfId="35534" xr:uid="{00000000-0005-0000-0000-00001E990000}"/>
    <cellStyle name="40% - Accent3 3 5 4 4" xfId="46514" xr:uid="{00000000-0005-0000-0000-00001F990000}"/>
    <cellStyle name="40% - Accent3 3 5 5" xfId="4453" xr:uid="{00000000-0005-0000-0000-000020990000}"/>
    <cellStyle name="40% - Accent3 3 5 5 2" xfId="17612" xr:uid="{00000000-0005-0000-0000-000021990000}"/>
    <cellStyle name="40% - Accent3 3 5 5 2 2" xfId="54950" xr:uid="{00000000-0005-0000-0000-000022990000}"/>
    <cellStyle name="40% - Accent3 3 5 5 3" xfId="30110" xr:uid="{00000000-0005-0000-0000-000023990000}"/>
    <cellStyle name="40% - Accent3 3 5 5 4" xfId="41791" xr:uid="{00000000-0005-0000-0000-000024990000}"/>
    <cellStyle name="40% - Accent3 3 5 6" xfId="13900" xr:uid="{00000000-0005-0000-0000-000025990000}"/>
    <cellStyle name="40% - Accent3 3 5 6 2" xfId="51238" xr:uid="{00000000-0005-0000-0000-000026990000}"/>
    <cellStyle name="40% - Accent3 3 5 7" xfId="27228" xr:uid="{00000000-0005-0000-0000-000027990000}"/>
    <cellStyle name="40% - Accent3 3 5 8" xfId="38077" xr:uid="{00000000-0005-0000-0000-000028990000}"/>
    <cellStyle name="40% - Accent3 3 6" xfId="906" xr:uid="{00000000-0005-0000-0000-000029990000}"/>
    <cellStyle name="40% - Accent3 3 6 2" xfId="2088" xr:uid="{00000000-0005-0000-0000-00002A990000}"/>
    <cellStyle name="40% - Accent3 3 6 2 2" xfId="8162" xr:uid="{00000000-0005-0000-0000-00002B990000}"/>
    <cellStyle name="40% - Accent3 3 6 2 2 2" xfId="12885" xr:uid="{00000000-0005-0000-0000-00002C990000}"/>
    <cellStyle name="40% - Accent3 3 6 2 2 2 2" xfId="26044" xr:uid="{00000000-0005-0000-0000-00002D990000}"/>
    <cellStyle name="40% - Accent3 3 6 2 2 2 2 2" xfId="63382" xr:uid="{00000000-0005-0000-0000-00002E990000}"/>
    <cellStyle name="40% - Accent3 3 6 2 2 2 3" xfId="50223" xr:uid="{00000000-0005-0000-0000-00002F990000}"/>
    <cellStyle name="40% - Accent3 3 6 2 2 3" xfId="21321" xr:uid="{00000000-0005-0000-0000-000030990000}"/>
    <cellStyle name="40% - Accent3 3 6 2 2 3 2" xfId="58659" xr:uid="{00000000-0005-0000-0000-000031990000}"/>
    <cellStyle name="40% - Accent3 3 6 2 2 4" xfId="34340" xr:uid="{00000000-0005-0000-0000-000032990000}"/>
    <cellStyle name="40% - Accent3 3 6 2 2 5" xfId="45500" xr:uid="{00000000-0005-0000-0000-000033990000}"/>
    <cellStyle name="40% - Accent3 3 6 2 3" xfId="10525" xr:uid="{00000000-0005-0000-0000-000034990000}"/>
    <cellStyle name="40% - Accent3 3 6 2 3 2" xfId="23684" xr:uid="{00000000-0005-0000-0000-000035990000}"/>
    <cellStyle name="40% - Accent3 3 6 2 3 2 2" xfId="61022" xr:uid="{00000000-0005-0000-0000-000036990000}"/>
    <cellStyle name="40% - Accent3 3 6 2 3 3" xfId="37052" xr:uid="{00000000-0005-0000-0000-000037990000}"/>
    <cellStyle name="40% - Accent3 3 6 2 3 4" xfId="47863" xr:uid="{00000000-0005-0000-0000-000038990000}"/>
    <cellStyle name="40% - Accent3 3 6 2 4" xfId="5802" xr:uid="{00000000-0005-0000-0000-000039990000}"/>
    <cellStyle name="40% - Accent3 3 6 2 4 2" xfId="18961" xr:uid="{00000000-0005-0000-0000-00003A990000}"/>
    <cellStyle name="40% - Accent3 3 6 2 4 2 2" xfId="56299" xr:uid="{00000000-0005-0000-0000-00003B990000}"/>
    <cellStyle name="40% - Accent3 3 6 2 4 3" xfId="31628" xr:uid="{00000000-0005-0000-0000-00003C990000}"/>
    <cellStyle name="40% - Accent3 3 6 2 4 4" xfId="43140" xr:uid="{00000000-0005-0000-0000-00003D990000}"/>
    <cellStyle name="40% - Accent3 3 6 2 5" xfId="15249" xr:uid="{00000000-0005-0000-0000-00003E990000}"/>
    <cellStyle name="40% - Accent3 3 6 2 5 2" xfId="52587" xr:uid="{00000000-0005-0000-0000-00003F990000}"/>
    <cellStyle name="40% - Accent3 3 6 2 6" xfId="28746" xr:uid="{00000000-0005-0000-0000-000040990000}"/>
    <cellStyle name="40% - Accent3 3 6 2 7" xfId="39426" xr:uid="{00000000-0005-0000-0000-000041990000}"/>
    <cellStyle name="40% - Accent3 3 6 3" xfId="3437" xr:uid="{00000000-0005-0000-0000-000042990000}"/>
    <cellStyle name="40% - Accent3 3 6 3 2" xfId="11705" xr:uid="{00000000-0005-0000-0000-000043990000}"/>
    <cellStyle name="40% - Accent3 3 6 3 2 2" xfId="24864" xr:uid="{00000000-0005-0000-0000-000044990000}"/>
    <cellStyle name="40% - Accent3 3 6 3 2 2 2" xfId="62202" xr:uid="{00000000-0005-0000-0000-000045990000}"/>
    <cellStyle name="40% - Accent3 3 6 3 2 3" xfId="49043" xr:uid="{00000000-0005-0000-0000-000046990000}"/>
    <cellStyle name="40% - Accent3 3 6 3 3" xfId="6982" xr:uid="{00000000-0005-0000-0000-000047990000}"/>
    <cellStyle name="40% - Accent3 3 6 3 3 2" xfId="20141" xr:uid="{00000000-0005-0000-0000-000048990000}"/>
    <cellStyle name="40% - Accent3 3 6 3 3 2 2" xfId="57479" xr:uid="{00000000-0005-0000-0000-000049990000}"/>
    <cellStyle name="40% - Accent3 3 6 3 3 3" xfId="44320" xr:uid="{00000000-0005-0000-0000-00004A990000}"/>
    <cellStyle name="40% - Accent3 3 6 3 4" xfId="16598" xr:uid="{00000000-0005-0000-0000-00004B990000}"/>
    <cellStyle name="40% - Accent3 3 6 3 4 2" xfId="53936" xr:uid="{00000000-0005-0000-0000-00004C990000}"/>
    <cellStyle name="40% - Accent3 3 6 3 5" xfId="32991" xr:uid="{00000000-0005-0000-0000-00004D990000}"/>
    <cellStyle name="40% - Accent3 3 6 3 6" xfId="40775" xr:uid="{00000000-0005-0000-0000-00004E990000}"/>
    <cellStyle name="40% - Accent3 3 6 4" xfId="9345" xr:uid="{00000000-0005-0000-0000-00004F990000}"/>
    <cellStyle name="40% - Accent3 3 6 4 2" xfId="22504" xr:uid="{00000000-0005-0000-0000-000050990000}"/>
    <cellStyle name="40% - Accent3 3 6 4 2 2" xfId="59842" xr:uid="{00000000-0005-0000-0000-000051990000}"/>
    <cellStyle name="40% - Accent3 3 6 4 3" xfId="35703" xr:uid="{00000000-0005-0000-0000-000052990000}"/>
    <cellStyle name="40% - Accent3 3 6 4 4" xfId="46683" xr:uid="{00000000-0005-0000-0000-000053990000}"/>
    <cellStyle name="40% - Accent3 3 6 5" xfId="4622" xr:uid="{00000000-0005-0000-0000-000054990000}"/>
    <cellStyle name="40% - Accent3 3 6 5 2" xfId="17781" xr:uid="{00000000-0005-0000-0000-000055990000}"/>
    <cellStyle name="40% - Accent3 3 6 5 2 2" xfId="55119" xr:uid="{00000000-0005-0000-0000-000056990000}"/>
    <cellStyle name="40% - Accent3 3 6 5 3" xfId="30279" xr:uid="{00000000-0005-0000-0000-000057990000}"/>
    <cellStyle name="40% - Accent3 3 6 5 4" xfId="41960" xr:uid="{00000000-0005-0000-0000-000058990000}"/>
    <cellStyle name="40% - Accent3 3 6 6" xfId="14069" xr:uid="{00000000-0005-0000-0000-000059990000}"/>
    <cellStyle name="40% - Accent3 3 6 6 2" xfId="51407" xr:uid="{00000000-0005-0000-0000-00005A990000}"/>
    <cellStyle name="40% - Accent3 3 6 7" xfId="27397" xr:uid="{00000000-0005-0000-0000-00005B990000}"/>
    <cellStyle name="40% - Accent3 3 6 8" xfId="38246" xr:uid="{00000000-0005-0000-0000-00005C990000}"/>
    <cellStyle name="40% - Accent3 3 7" xfId="1077" xr:uid="{00000000-0005-0000-0000-00005D990000}"/>
    <cellStyle name="40% - Accent3 3 7 2" xfId="2257" xr:uid="{00000000-0005-0000-0000-00005E990000}"/>
    <cellStyle name="40% - Accent3 3 7 2 2" xfId="8331" xr:uid="{00000000-0005-0000-0000-00005F990000}"/>
    <cellStyle name="40% - Accent3 3 7 2 2 2" xfId="13054" xr:uid="{00000000-0005-0000-0000-000060990000}"/>
    <cellStyle name="40% - Accent3 3 7 2 2 2 2" xfId="26213" xr:uid="{00000000-0005-0000-0000-000061990000}"/>
    <cellStyle name="40% - Accent3 3 7 2 2 2 2 2" xfId="63551" xr:uid="{00000000-0005-0000-0000-000062990000}"/>
    <cellStyle name="40% - Accent3 3 7 2 2 2 3" xfId="50392" xr:uid="{00000000-0005-0000-0000-000063990000}"/>
    <cellStyle name="40% - Accent3 3 7 2 2 3" xfId="21490" xr:uid="{00000000-0005-0000-0000-000064990000}"/>
    <cellStyle name="40% - Accent3 3 7 2 2 3 2" xfId="58828" xr:uid="{00000000-0005-0000-0000-000065990000}"/>
    <cellStyle name="40% - Accent3 3 7 2 2 4" xfId="34509" xr:uid="{00000000-0005-0000-0000-000066990000}"/>
    <cellStyle name="40% - Accent3 3 7 2 2 5" xfId="45669" xr:uid="{00000000-0005-0000-0000-000067990000}"/>
    <cellStyle name="40% - Accent3 3 7 2 3" xfId="10694" xr:uid="{00000000-0005-0000-0000-000068990000}"/>
    <cellStyle name="40% - Accent3 3 7 2 3 2" xfId="23853" xr:uid="{00000000-0005-0000-0000-000069990000}"/>
    <cellStyle name="40% - Accent3 3 7 2 3 2 2" xfId="61191" xr:uid="{00000000-0005-0000-0000-00006A990000}"/>
    <cellStyle name="40% - Accent3 3 7 2 3 3" xfId="37221" xr:uid="{00000000-0005-0000-0000-00006B990000}"/>
    <cellStyle name="40% - Accent3 3 7 2 3 4" xfId="48032" xr:uid="{00000000-0005-0000-0000-00006C990000}"/>
    <cellStyle name="40% - Accent3 3 7 2 4" xfId="5971" xr:uid="{00000000-0005-0000-0000-00006D990000}"/>
    <cellStyle name="40% - Accent3 3 7 2 4 2" xfId="19130" xr:uid="{00000000-0005-0000-0000-00006E990000}"/>
    <cellStyle name="40% - Accent3 3 7 2 4 2 2" xfId="56468" xr:uid="{00000000-0005-0000-0000-00006F990000}"/>
    <cellStyle name="40% - Accent3 3 7 2 4 3" xfId="31797" xr:uid="{00000000-0005-0000-0000-000070990000}"/>
    <cellStyle name="40% - Accent3 3 7 2 4 4" xfId="43309" xr:uid="{00000000-0005-0000-0000-000071990000}"/>
    <cellStyle name="40% - Accent3 3 7 2 5" xfId="15418" xr:uid="{00000000-0005-0000-0000-000072990000}"/>
    <cellStyle name="40% - Accent3 3 7 2 5 2" xfId="52756" xr:uid="{00000000-0005-0000-0000-000073990000}"/>
    <cellStyle name="40% - Accent3 3 7 2 6" xfId="28915" xr:uid="{00000000-0005-0000-0000-000074990000}"/>
    <cellStyle name="40% - Accent3 3 7 2 7" xfId="39595" xr:uid="{00000000-0005-0000-0000-000075990000}"/>
    <cellStyle name="40% - Accent3 3 7 3" xfId="3606" xr:uid="{00000000-0005-0000-0000-000076990000}"/>
    <cellStyle name="40% - Accent3 3 7 3 2" xfId="11874" xr:uid="{00000000-0005-0000-0000-000077990000}"/>
    <cellStyle name="40% - Accent3 3 7 3 2 2" xfId="25033" xr:uid="{00000000-0005-0000-0000-000078990000}"/>
    <cellStyle name="40% - Accent3 3 7 3 2 2 2" xfId="62371" xr:uid="{00000000-0005-0000-0000-000079990000}"/>
    <cellStyle name="40% - Accent3 3 7 3 2 3" xfId="49212" xr:uid="{00000000-0005-0000-0000-00007A990000}"/>
    <cellStyle name="40% - Accent3 3 7 3 3" xfId="7151" xr:uid="{00000000-0005-0000-0000-00007B990000}"/>
    <cellStyle name="40% - Accent3 3 7 3 3 2" xfId="20310" xr:uid="{00000000-0005-0000-0000-00007C990000}"/>
    <cellStyle name="40% - Accent3 3 7 3 3 2 2" xfId="57648" xr:uid="{00000000-0005-0000-0000-00007D990000}"/>
    <cellStyle name="40% - Accent3 3 7 3 3 3" xfId="44489" xr:uid="{00000000-0005-0000-0000-00007E990000}"/>
    <cellStyle name="40% - Accent3 3 7 3 4" xfId="16767" xr:uid="{00000000-0005-0000-0000-00007F990000}"/>
    <cellStyle name="40% - Accent3 3 7 3 4 2" xfId="54105" xr:uid="{00000000-0005-0000-0000-000080990000}"/>
    <cellStyle name="40% - Accent3 3 7 3 5" xfId="33160" xr:uid="{00000000-0005-0000-0000-000081990000}"/>
    <cellStyle name="40% - Accent3 3 7 3 6" xfId="40944" xr:uid="{00000000-0005-0000-0000-000082990000}"/>
    <cellStyle name="40% - Accent3 3 7 4" xfId="9514" xr:uid="{00000000-0005-0000-0000-000083990000}"/>
    <cellStyle name="40% - Accent3 3 7 4 2" xfId="22673" xr:uid="{00000000-0005-0000-0000-000084990000}"/>
    <cellStyle name="40% - Accent3 3 7 4 2 2" xfId="60011" xr:uid="{00000000-0005-0000-0000-000085990000}"/>
    <cellStyle name="40% - Accent3 3 7 4 3" xfId="35872" xr:uid="{00000000-0005-0000-0000-000086990000}"/>
    <cellStyle name="40% - Accent3 3 7 4 4" xfId="46852" xr:uid="{00000000-0005-0000-0000-000087990000}"/>
    <cellStyle name="40% - Accent3 3 7 5" xfId="4791" xr:uid="{00000000-0005-0000-0000-000088990000}"/>
    <cellStyle name="40% - Accent3 3 7 5 2" xfId="17950" xr:uid="{00000000-0005-0000-0000-000089990000}"/>
    <cellStyle name="40% - Accent3 3 7 5 2 2" xfId="55288" xr:uid="{00000000-0005-0000-0000-00008A990000}"/>
    <cellStyle name="40% - Accent3 3 7 5 3" xfId="30448" xr:uid="{00000000-0005-0000-0000-00008B990000}"/>
    <cellStyle name="40% - Accent3 3 7 5 4" xfId="42129" xr:uid="{00000000-0005-0000-0000-00008C990000}"/>
    <cellStyle name="40% - Accent3 3 7 6" xfId="14238" xr:uid="{00000000-0005-0000-0000-00008D990000}"/>
    <cellStyle name="40% - Accent3 3 7 6 2" xfId="51576" xr:uid="{00000000-0005-0000-0000-00008E990000}"/>
    <cellStyle name="40% - Accent3 3 7 7" xfId="27566" xr:uid="{00000000-0005-0000-0000-00008F990000}"/>
    <cellStyle name="40% - Accent3 3 7 8" xfId="38415" xr:uid="{00000000-0005-0000-0000-000090990000}"/>
    <cellStyle name="40% - Accent3 3 8" xfId="1274" xr:uid="{00000000-0005-0000-0000-000091990000}"/>
    <cellStyle name="40% - Accent3 3 8 2" xfId="2623" xr:uid="{00000000-0005-0000-0000-000092990000}"/>
    <cellStyle name="40% - Accent3 3 8 2 2" xfId="12071" xr:uid="{00000000-0005-0000-0000-000093990000}"/>
    <cellStyle name="40% - Accent3 3 8 2 2 2" xfId="25230" xr:uid="{00000000-0005-0000-0000-000094990000}"/>
    <cellStyle name="40% - Accent3 3 8 2 2 2 2" xfId="62568" xr:uid="{00000000-0005-0000-0000-000095990000}"/>
    <cellStyle name="40% - Accent3 3 8 2 2 3" xfId="33526" xr:uid="{00000000-0005-0000-0000-000096990000}"/>
    <cellStyle name="40% - Accent3 3 8 2 2 4" xfId="49409" xr:uid="{00000000-0005-0000-0000-000097990000}"/>
    <cellStyle name="40% - Accent3 3 8 2 3" xfId="7348" xr:uid="{00000000-0005-0000-0000-000098990000}"/>
    <cellStyle name="40% - Accent3 3 8 2 3 2" xfId="20507" xr:uid="{00000000-0005-0000-0000-000099990000}"/>
    <cellStyle name="40% - Accent3 3 8 2 3 2 2" xfId="57845" xr:uid="{00000000-0005-0000-0000-00009A990000}"/>
    <cellStyle name="40% - Accent3 3 8 2 3 3" xfId="36238" xr:uid="{00000000-0005-0000-0000-00009B990000}"/>
    <cellStyle name="40% - Accent3 3 8 2 3 4" xfId="44686" xr:uid="{00000000-0005-0000-0000-00009C990000}"/>
    <cellStyle name="40% - Accent3 3 8 2 4" xfId="15784" xr:uid="{00000000-0005-0000-0000-00009D990000}"/>
    <cellStyle name="40% - Accent3 3 8 2 4 2" xfId="30814" xr:uid="{00000000-0005-0000-0000-00009E990000}"/>
    <cellStyle name="40% - Accent3 3 8 2 4 3" xfId="53122" xr:uid="{00000000-0005-0000-0000-00009F990000}"/>
    <cellStyle name="40% - Accent3 3 8 2 5" xfId="27932" xr:uid="{00000000-0005-0000-0000-0000A0990000}"/>
    <cellStyle name="40% - Accent3 3 8 2 6" xfId="39961" xr:uid="{00000000-0005-0000-0000-0000A1990000}"/>
    <cellStyle name="40% - Accent3 3 8 3" xfId="9711" xr:uid="{00000000-0005-0000-0000-0000A2990000}"/>
    <cellStyle name="40% - Accent3 3 8 3 2" xfId="22870" xr:uid="{00000000-0005-0000-0000-0000A3990000}"/>
    <cellStyle name="40% - Accent3 3 8 3 2 2" xfId="60208" xr:uid="{00000000-0005-0000-0000-0000A4990000}"/>
    <cellStyle name="40% - Accent3 3 8 3 3" xfId="32177" xr:uid="{00000000-0005-0000-0000-0000A5990000}"/>
    <cellStyle name="40% - Accent3 3 8 3 4" xfId="47049" xr:uid="{00000000-0005-0000-0000-0000A6990000}"/>
    <cellStyle name="40% - Accent3 3 8 4" xfId="4988" xr:uid="{00000000-0005-0000-0000-0000A7990000}"/>
    <cellStyle name="40% - Accent3 3 8 4 2" xfId="18147" xr:uid="{00000000-0005-0000-0000-0000A8990000}"/>
    <cellStyle name="40% - Accent3 3 8 4 2 2" xfId="55485" xr:uid="{00000000-0005-0000-0000-0000A9990000}"/>
    <cellStyle name="40% - Accent3 3 8 4 3" xfId="34889" xr:uid="{00000000-0005-0000-0000-0000AA990000}"/>
    <cellStyle name="40% - Accent3 3 8 4 4" xfId="42326" xr:uid="{00000000-0005-0000-0000-0000AB990000}"/>
    <cellStyle name="40% - Accent3 3 8 5" xfId="14435" xr:uid="{00000000-0005-0000-0000-0000AC990000}"/>
    <cellStyle name="40% - Accent3 3 8 5 2" xfId="29465" xr:uid="{00000000-0005-0000-0000-0000AD990000}"/>
    <cellStyle name="40% - Accent3 3 8 5 3" xfId="51773" xr:uid="{00000000-0005-0000-0000-0000AE990000}"/>
    <cellStyle name="40% - Accent3 3 8 6" xfId="26583" xr:uid="{00000000-0005-0000-0000-0000AF990000}"/>
    <cellStyle name="40% - Accent3 3 8 7" xfId="38612" xr:uid="{00000000-0005-0000-0000-0000B0990000}"/>
    <cellStyle name="40% - Accent3 3 9" xfId="2426" xr:uid="{00000000-0005-0000-0000-0000B1990000}"/>
    <cellStyle name="40% - Accent3 3 9 2" xfId="10891" xr:uid="{00000000-0005-0000-0000-0000B2990000}"/>
    <cellStyle name="40% - Accent3 3 9 2 2" xfId="24050" xr:uid="{00000000-0005-0000-0000-0000B3990000}"/>
    <cellStyle name="40% - Accent3 3 9 2 2 2" xfId="61388" xr:uid="{00000000-0005-0000-0000-0000B4990000}"/>
    <cellStyle name="40% - Accent3 3 9 2 3" xfId="33329" xr:uid="{00000000-0005-0000-0000-0000B5990000}"/>
    <cellStyle name="40% - Accent3 3 9 2 4" xfId="48229" xr:uid="{00000000-0005-0000-0000-0000B6990000}"/>
    <cellStyle name="40% - Accent3 3 9 3" xfId="6168" xr:uid="{00000000-0005-0000-0000-0000B7990000}"/>
    <cellStyle name="40% - Accent3 3 9 3 2" xfId="19327" xr:uid="{00000000-0005-0000-0000-0000B8990000}"/>
    <cellStyle name="40% - Accent3 3 9 3 2 2" xfId="56665" xr:uid="{00000000-0005-0000-0000-0000B9990000}"/>
    <cellStyle name="40% - Accent3 3 9 3 3" xfId="36041" xr:uid="{00000000-0005-0000-0000-0000BA990000}"/>
    <cellStyle name="40% - Accent3 3 9 3 4" xfId="43506" xr:uid="{00000000-0005-0000-0000-0000BB990000}"/>
    <cellStyle name="40% - Accent3 3 9 4" xfId="15587" xr:uid="{00000000-0005-0000-0000-0000BC990000}"/>
    <cellStyle name="40% - Accent3 3 9 4 2" xfId="30617" xr:uid="{00000000-0005-0000-0000-0000BD990000}"/>
    <cellStyle name="40% - Accent3 3 9 4 3" xfId="52925" xr:uid="{00000000-0005-0000-0000-0000BE990000}"/>
    <cellStyle name="40% - Accent3 3 9 5" xfId="27735" xr:uid="{00000000-0005-0000-0000-0000BF990000}"/>
    <cellStyle name="40% - Accent3 3 9 6" xfId="39764" xr:uid="{00000000-0005-0000-0000-0000C0990000}"/>
    <cellStyle name="40% - Accent3 4" xfId="120" xr:uid="{00000000-0005-0000-0000-0000C1990000}"/>
    <cellStyle name="40% - Accent3 4 10" xfId="8559" xr:uid="{00000000-0005-0000-0000-0000C2990000}"/>
    <cellStyle name="40% - Accent3 4 10 2" xfId="21718" xr:uid="{00000000-0005-0000-0000-0000C3990000}"/>
    <cellStyle name="40% - Accent3 4 10 2 2" xfId="59056" xr:uid="{00000000-0005-0000-0000-0000C4990000}"/>
    <cellStyle name="40% - Accent3 4 10 3" xfId="29296" xr:uid="{00000000-0005-0000-0000-0000C5990000}"/>
    <cellStyle name="40% - Accent3 4 10 4" xfId="45897" xr:uid="{00000000-0005-0000-0000-0000C6990000}"/>
    <cellStyle name="40% - Accent3 4 11" xfId="3836" xr:uid="{00000000-0005-0000-0000-0000C7990000}"/>
    <cellStyle name="40% - Accent3 4 11 2" xfId="16995" xr:uid="{00000000-0005-0000-0000-0000C8990000}"/>
    <cellStyle name="40% - Accent3 4 11 2 2" xfId="54333" xr:uid="{00000000-0005-0000-0000-0000C9990000}"/>
    <cellStyle name="40% - Accent3 4 11 3" xfId="32008" xr:uid="{00000000-0005-0000-0000-0000CA990000}"/>
    <cellStyle name="40% - Accent3 4 11 4" xfId="41174" xr:uid="{00000000-0005-0000-0000-0000CB990000}"/>
    <cellStyle name="40% - Accent3 4 12" xfId="13283" xr:uid="{00000000-0005-0000-0000-0000CC990000}"/>
    <cellStyle name="40% - Accent3 4 12 2" xfId="34720" xr:uid="{00000000-0005-0000-0000-0000CD990000}"/>
    <cellStyle name="40% - Accent3 4 12 3" xfId="50621" xr:uid="{00000000-0005-0000-0000-0000CE990000}"/>
    <cellStyle name="40% - Accent3 4 13" xfId="29127" xr:uid="{00000000-0005-0000-0000-0000CF990000}"/>
    <cellStyle name="40% - Accent3 4 14" xfId="26414" xr:uid="{00000000-0005-0000-0000-0000D0990000}"/>
    <cellStyle name="40% - Accent3 4 15" xfId="37460" xr:uid="{00000000-0005-0000-0000-0000D1990000}"/>
    <cellStyle name="40% - Accent3 4 2" xfId="232" xr:uid="{00000000-0005-0000-0000-0000D2990000}"/>
    <cellStyle name="40% - Accent3 4 2 10" xfId="3948" xr:uid="{00000000-0005-0000-0000-0000D3990000}"/>
    <cellStyle name="40% - Accent3 4 2 10 2" xfId="17107" xr:uid="{00000000-0005-0000-0000-0000D4990000}"/>
    <cellStyle name="40% - Accent3 4 2 10 2 2" xfId="54445" xr:uid="{00000000-0005-0000-0000-0000D5990000}"/>
    <cellStyle name="40% - Accent3 4 2 10 3" xfId="32093" xr:uid="{00000000-0005-0000-0000-0000D6990000}"/>
    <cellStyle name="40% - Accent3 4 2 10 4" xfId="41286" xr:uid="{00000000-0005-0000-0000-0000D7990000}"/>
    <cellStyle name="40% - Accent3 4 2 11" xfId="13395" xr:uid="{00000000-0005-0000-0000-0000D8990000}"/>
    <cellStyle name="40% - Accent3 4 2 11 2" xfId="34805" xr:uid="{00000000-0005-0000-0000-0000D9990000}"/>
    <cellStyle name="40% - Accent3 4 2 11 3" xfId="50733" xr:uid="{00000000-0005-0000-0000-0000DA990000}"/>
    <cellStyle name="40% - Accent3 4 2 12" xfId="29212" xr:uid="{00000000-0005-0000-0000-0000DB990000}"/>
    <cellStyle name="40% - Accent3 4 2 13" xfId="26499" xr:uid="{00000000-0005-0000-0000-0000DC990000}"/>
    <cellStyle name="40% - Accent3 4 2 14" xfId="37572" xr:uid="{00000000-0005-0000-0000-0000DD990000}"/>
    <cellStyle name="40% - Accent3 4 2 2" xfId="653" xr:uid="{00000000-0005-0000-0000-0000DE990000}"/>
    <cellStyle name="40% - Accent3 4 2 2 2" xfId="1835" xr:uid="{00000000-0005-0000-0000-0000DF990000}"/>
    <cellStyle name="40% - Accent3 4 2 2 2 2" xfId="7909" xr:uid="{00000000-0005-0000-0000-0000E0990000}"/>
    <cellStyle name="40% - Accent3 4 2 2 2 2 2" xfId="12632" xr:uid="{00000000-0005-0000-0000-0000E1990000}"/>
    <cellStyle name="40% - Accent3 4 2 2 2 2 2 2" xfId="25791" xr:uid="{00000000-0005-0000-0000-0000E2990000}"/>
    <cellStyle name="40% - Accent3 4 2 2 2 2 2 2 2" xfId="63129" xr:uid="{00000000-0005-0000-0000-0000E3990000}"/>
    <cellStyle name="40% - Accent3 4 2 2 2 2 2 3" xfId="49970" xr:uid="{00000000-0005-0000-0000-0000E4990000}"/>
    <cellStyle name="40% - Accent3 4 2 2 2 2 3" xfId="21068" xr:uid="{00000000-0005-0000-0000-0000E5990000}"/>
    <cellStyle name="40% - Accent3 4 2 2 2 2 3 2" xfId="58406" xr:uid="{00000000-0005-0000-0000-0000E6990000}"/>
    <cellStyle name="40% - Accent3 4 2 2 2 2 4" xfId="34087" xr:uid="{00000000-0005-0000-0000-0000E7990000}"/>
    <cellStyle name="40% - Accent3 4 2 2 2 2 5" xfId="45247" xr:uid="{00000000-0005-0000-0000-0000E8990000}"/>
    <cellStyle name="40% - Accent3 4 2 2 2 3" xfId="10272" xr:uid="{00000000-0005-0000-0000-0000E9990000}"/>
    <cellStyle name="40% - Accent3 4 2 2 2 3 2" xfId="23431" xr:uid="{00000000-0005-0000-0000-0000EA990000}"/>
    <cellStyle name="40% - Accent3 4 2 2 2 3 2 2" xfId="60769" xr:uid="{00000000-0005-0000-0000-0000EB990000}"/>
    <cellStyle name="40% - Accent3 4 2 2 2 3 3" xfId="36799" xr:uid="{00000000-0005-0000-0000-0000EC990000}"/>
    <cellStyle name="40% - Accent3 4 2 2 2 3 4" xfId="47610" xr:uid="{00000000-0005-0000-0000-0000ED990000}"/>
    <cellStyle name="40% - Accent3 4 2 2 2 4" xfId="5549" xr:uid="{00000000-0005-0000-0000-0000EE990000}"/>
    <cellStyle name="40% - Accent3 4 2 2 2 4 2" xfId="18708" xr:uid="{00000000-0005-0000-0000-0000EF990000}"/>
    <cellStyle name="40% - Accent3 4 2 2 2 4 2 2" xfId="56046" xr:uid="{00000000-0005-0000-0000-0000F0990000}"/>
    <cellStyle name="40% - Accent3 4 2 2 2 4 3" xfId="31375" xr:uid="{00000000-0005-0000-0000-0000F1990000}"/>
    <cellStyle name="40% - Accent3 4 2 2 2 4 4" xfId="42887" xr:uid="{00000000-0005-0000-0000-0000F2990000}"/>
    <cellStyle name="40% - Accent3 4 2 2 2 5" xfId="14996" xr:uid="{00000000-0005-0000-0000-0000F3990000}"/>
    <cellStyle name="40% - Accent3 4 2 2 2 5 2" xfId="52334" xr:uid="{00000000-0005-0000-0000-0000F4990000}"/>
    <cellStyle name="40% - Accent3 4 2 2 2 6" xfId="28493" xr:uid="{00000000-0005-0000-0000-0000F5990000}"/>
    <cellStyle name="40% - Accent3 4 2 2 2 7" xfId="39173" xr:uid="{00000000-0005-0000-0000-0000F6990000}"/>
    <cellStyle name="40% - Accent3 4 2 2 3" xfId="3184" xr:uid="{00000000-0005-0000-0000-0000F7990000}"/>
    <cellStyle name="40% - Accent3 4 2 2 3 2" xfId="11452" xr:uid="{00000000-0005-0000-0000-0000F8990000}"/>
    <cellStyle name="40% - Accent3 4 2 2 3 2 2" xfId="24611" xr:uid="{00000000-0005-0000-0000-0000F9990000}"/>
    <cellStyle name="40% - Accent3 4 2 2 3 2 2 2" xfId="61949" xr:uid="{00000000-0005-0000-0000-0000FA990000}"/>
    <cellStyle name="40% - Accent3 4 2 2 3 2 3" xfId="48790" xr:uid="{00000000-0005-0000-0000-0000FB990000}"/>
    <cellStyle name="40% - Accent3 4 2 2 3 3" xfId="6729" xr:uid="{00000000-0005-0000-0000-0000FC990000}"/>
    <cellStyle name="40% - Accent3 4 2 2 3 3 2" xfId="19888" xr:uid="{00000000-0005-0000-0000-0000FD990000}"/>
    <cellStyle name="40% - Accent3 4 2 2 3 3 2 2" xfId="57226" xr:uid="{00000000-0005-0000-0000-0000FE990000}"/>
    <cellStyle name="40% - Accent3 4 2 2 3 3 3" xfId="44067" xr:uid="{00000000-0005-0000-0000-0000FF990000}"/>
    <cellStyle name="40% - Accent3 4 2 2 3 4" xfId="16345" xr:uid="{00000000-0005-0000-0000-0000009A0000}"/>
    <cellStyle name="40% - Accent3 4 2 2 3 4 2" xfId="53683" xr:uid="{00000000-0005-0000-0000-0000019A0000}"/>
    <cellStyle name="40% - Accent3 4 2 2 3 5" xfId="32738" xr:uid="{00000000-0005-0000-0000-0000029A0000}"/>
    <cellStyle name="40% - Accent3 4 2 2 3 6" xfId="40522" xr:uid="{00000000-0005-0000-0000-0000039A0000}"/>
    <cellStyle name="40% - Accent3 4 2 2 4" xfId="9092" xr:uid="{00000000-0005-0000-0000-0000049A0000}"/>
    <cellStyle name="40% - Accent3 4 2 2 4 2" xfId="22251" xr:uid="{00000000-0005-0000-0000-0000059A0000}"/>
    <cellStyle name="40% - Accent3 4 2 2 4 2 2" xfId="59589" xr:uid="{00000000-0005-0000-0000-0000069A0000}"/>
    <cellStyle name="40% - Accent3 4 2 2 4 3" xfId="35450" xr:uid="{00000000-0005-0000-0000-0000079A0000}"/>
    <cellStyle name="40% - Accent3 4 2 2 4 4" xfId="46430" xr:uid="{00000000-0005-0000-0000-0000089A0000}"/>
    <cellStyle name="40% - Accent3 4 2 2 5" xfId="4369" xr:uid="{00000000-0005-0000-0000-0000099A0000}"/>
    <cellStyle name="40% - Accent3 4 2 2 5 2" xfId="17528" xr:uid="{00000000-0005-0000-0000-00000A9A0000}"/>
    <cellStyle name="40% - Accent3 4 2 2 5 2 2" xfId="54866" xr:uid="{00000000-0005-0000-0000-00000B9A0000}"/>
    <cellStyle name="40% - Accent3 4 2 2 5 3" xfId="30026" xr:uid="{00000000-0005-0000-0000-00000C9A0000}"/>
    <cellStyle name="40% - Accent3 4 2 2 5 4" xfId="41707" xr:uid="{00000000-0005-0000-0000-00000D9A0000}"/>
    <cellStyle name="40% - Accent3 4 2 2 6" xfId="13816" xr:uid="{00000000-0005-0000-0000-00000E9A0000}"/>
    <cellStyle name="40% - Accent3 4 2 2 6 2" xfId="51154" xr:uid="{00000000-0005-0000-0000-00000F9A0000}"/>
    <cellStyle name="40% - Accent3 4 2 2 7" xfId="27144" xr:uid="{00000000-0005-0000-0000-0000109A0000}"/>
    <cellStyle name="40% - Accent3 4 2 2 8" xfId="37993" xr:uid="{00000000-0005-0000-0000-0000119A0000}"/>
    <cellStyle name="40% - Accent3 4 2 3" xfId="429" xr:uid="{00000000-0005-0000-0000-0000129A0000}"/>
    <cellStyle name="40% - Accent3 4 2 3 2" xfId="1611" xr:uid="{00000000-0005-0000-0000-0000139A0000}"/>
    <cellStyle name="40% - Accent3 4 2 3 2 2" xfId="7685" xr:uid="{00000000-0005-0000-0000-0000149A0000}"/>
    <cellStyle name="40% - Accent3 4 2 3 2 2 2" xfId="12408" xr:uid="{00000000-0005-0000-0000-0000159A0000}"/>
    <cellStyle name="40% - Accent3 4 2 3 2 2 2 2" xfId="25567" xr:uid="{00000000-0005-0000-0000-0000169A0000}"/>
    <cellStyle name="40% - Accent3 4 2 3 2 2 2 2 2" xfId="62905" xr:uid="{00000000-0005-0000-0000-0000179A0000}"/>
    <cellStyle name="40% - Accent3 4 2 3 2 2 2 3" xfId="49746" xr:uid="{00000000-0005-0000-0000-0000189A0000}"/>
    <cellStyle name="40% - Accent3 4 2 3 2 2 3" xfId="20844" xr:uid="{00000000-0005-0000-0000-0000199A0000}"/>
    <cellStyle name="40% - Accent3 4 2 3 2 2 3 2" xfId="58182" xr:uid="{00000000-0005-0000-0000-00001A9A0000}"/>
    <cellStyle name="40% - Accent3 4 2 3 2 2 4" xfId="33863" xr:uid="{00000000-0005-0000-0000-00001B9A0000}"/>
    <cellStyle name="40% - Accent3 4 2 3 2 2 5" xfId="45023" xr:uid="{00000000-0005-0000-0000-00001C9A0000}"/>
    <cellStyle name="40% - Accent3 4 2 3 2 3" xfId="10048" xr:uid="{00000000-0005-0000-0000-00001D9A0000}"/>
    <cellStyle name="40% - Accent3 4 2 3 2 3 2" xfId="23207" xr:uid="{00000000-0005-0000-0000-00001E9A0000}"/>
    <cellStyle name="40% - Accent3 4 2 3 2 3 2 2" xfId="60545" xr:uid="{00000000-0005-0000-0000-00001F9A0000}"/>
    <cellStyle name="40% - Accent3 4 2 3 2 3 3" xfId="36575" xr:uid="{00000000-0005-0000-0000-0000209A0000}"/>
    <cellStyle name="40% - Accent3 4 2 3 2 3 4" xfId="47386" xr:uid="{00000000-0005-0000-0000-0000219A0000}"/>
    <cellStyle name="40% - Accent3 4 2 3 2 4" xfId="5325" xr:uid="{00000000-0005-0000-0000-0000229A0000}"/>
    <cellStyle name="40% - Accent3 4 2 3 2 4 2" xfId="18484" xr:uid="{00000000-0005-0000-0000-0000239A0000}"/>
    <cellStyle name="40% - Accent3 4 2 3 2 4 2 2" xfId="55822" xr:uid="{00000000-0005-0000-0000-0000249A0000}"/>
    <cellStyle name="40% - Accent3 4 2 3 2 4 3" xfId="31151" xr:uid="{00000000-0005-0000-0000-0000259A0000}"/>
    <cellStyle name="40% - Accent3 4 2 3 2 4 4" xfId="42663" xr:uid="{00000000-0005-0000-0000-0000269A0000}"/>
    <cellStyle name="40% - Accent3 4 2 3 2 5" xfId="14772" xr:uid="{00000000-0005-0000-0000-0000279A0000}"/>
    <cellStyle name="40% - Accent3 4 2 3 2 5 2" xfId="52110" xr:uid="{00000000-0005-0000-0000-0000289A0000}"/>
    <cellStyle name="40% - Accent3 4 2 3 2 6" xfId="28269" xr:uid="{00000000-0005-0000-0000-0000299A0000}"/>
    <cellStyle name="40% - Accent3 4 2 3 2 7" xfId="38949" xr:uid="{00000000-0005-0000-0000-00002A9A0000}"/>
    <cellStyle name="40% - Accent3 4 2 3 3" xfId="2960" xr:uid="{00000000-0005-0000-0000-00002B9A0000}"/>
    <cellStyle name="40% - Accent3 4 2 3 3 2" xfId="11228" xr:uid="{00000000-0005-0000-0000-00002C9A0000}"/>
    <cellStyle name="40% - Accent3 4 2 3 3 2 2" xfId="24387" xr:uid="{00000000-0005-0000-0000-00002D9A0000}"/>
    <cellStyle name="40% - Accent3 4 2 3 3 2 2 2" xfId="61725" xr:uid="{00000000-0005-0000-0000-00002E9A0000}"/>
    <cellStyle name="40% - Accent3 4 2 3 3 2 3" xfId="48566" xr:uid="{00000000-0005-0000-0000-00002F9A0000}"/>
    <cellStyle name="40% - Accent3 4 2 3 3 3" xfId="6505" xr:uid="{00000000-0005-0000-0000-0000309A0000}"/>
    <cellStyle name="40% - Accent3 4 2 3 3 3 2" xfId="19664" xr:uid="{00000000-0005-0000-0000-0000319A0000}"/>
    <cellStyle name="40% - Accent3 4 2 3 3 3 2 2" xfId="57002" xr:uid="{00000000-0005-0000-0000-0000329A0000}"/>
    <cellStyle name="40% - Accent3 4 2 3 3 3 3" xfId="43843" xr:uid="{00000000-0005-0000-0000-0000339A0000}"/>
    <cellStyle name="40% - Accent3 4 2 3 3 4" xfId="16121" xr:uid="{00000000-0005-0000-0000-0000349A0000}"/>
    <cellStyle name="40% - Accent3 4 2 3 3 4 2" xfId="53459" xr:uid="{00000000-0005-0000-0000-0000359A0000}"/>
    <cellStyle name="40% - Accent3 4 2 3 3 5" xfId="32514" xr:uid="{00000000-0005-0000-0000-0000369A0000}"/>
    <cellStyle name="40% - Accent3 4 2 3 3 6" xfId="40298" xr:uid="{00000000-0005-0000-0000-0000379A0000}"/>
    <cellStyle name="40% - Accent3 4 2 3 4" xfId="8868" xr:uid="{00000000-0005-0000-0000-0000389A0000}"/>
    <cellStyle name="40% - Accent3 4 2 3 4 2" xfId="22027" xr:uid="{00000000-0005-0000-0000-0000399A0000}"/>
    <cellStyle name="40% - Accent3 4 2 3 4 2 2" xfId="59365" xr:uid="{00000000-0005-0000-0000-00003A9A0000}"/>
    <cellStyle name="40% - Accent3 4 2 3 4 3" xfId="35226" xr:uid="{00000000-0005-0000-0000-00003B9A0000}"/>
    <cellStyle name="40% - Accent3 4 2 3 4 4" xfId="46206" xr:uid="{00000000-0005-0000-0000-00003C9A0000}"/>
    <cellStyle name="40% - Accent3 4 2 3 5" xfId="4145" xr:uid="{00000000-0005-0000-0000-00003D9A0000}"/>
    <cellStyle name="40% - Accent3 4 2 3 5 2" xfId="17304" xr:uid="{00000000-0005-0000-0000-00003E9A0000}"/>
    <cellStyle name="40% - Accent3 4 2 3 5 2 2" xfId="54642" xr:uid="{00000000-0005-0000-0000-00003F9A0000}"/>
    <cellStyle name="40% - Accent3 4 2 3 5 3" xfId="29802" xr:uid="{00000000-0005-0000-0000-0000409A0000}"/>
    <cellStyle name="40% - Accent3 4 2 3 5 4" xfId="41483" xr:uid="{00000000-0005-0000-0000-0000419A0000}"/>
    <cellStyle name="40% - Accent3 4 2 3 6" xfId="13592" xr:uid="{00000000-0005-0000-0000-0000429A0000}"/>
    <cellStyle name="40% - Accent3 4 2 3 6 2" xfId="50930" xr:uid="{00000000-0005-0000-0000-0000439A0000}"/>
    <cellStyle name="40% - Accent3 4 2 3 7" xfId="26920" xr:uid="{00000000-0005-0000-0000-0000449A0000}"/>
    <cellStyle name="40% - Accent3 4 2 3 8" xfId="37769" xr:uid="{00000000-0005-0000-0000-0000459A0000}"/>
    <cellStyle name="40% - Accent3 4 2 4" xfId="850" xr:uid="{00000000-0005-0000-0000-0000469A0000}"/>
    <cellStyle name="40% - Accent3 4 2 4 2" xfId="2032" xr:uid="{00000000-0005-0000-0000-0000479A0000}"/>
    <cellStyle name="40% - Accent3 4 2 4 2 2" xfId="8106" xr:uid="{00000000-0005-0000-0000-0000489A0000}"/>
    <cellStyle name="40% - Accent3 4 2 4 2 2 2" xfId="12829" xr:uid="{00000000-0005-0000-0000-0000499A0000}"/>
    <cellStyle name="40% - Accent3 4 2 4 2 2 2 2" xfId="25988" xr:uid="{00000000-0005-0000-0000-00004A9A0000}"/>
    <cellStyle name="40% - Accent3 4 2 4 2 2 2 2 2" xfId="63326" xr:uid="{00000000-0005-0000-0000-00004B9A0000}"/>
    <cellStyle name="40% - Accent3 4 2 4 2 2 2 3" xfId="50167" xr:uid="{00000000-0005-0000-0000-00004C9A0000}"/>
    <cellStyle name="40% - Accent3 4 2 4 2 2 3" xfId="21265" xr:uid="{00000000-0005-0000-0000-00004D9A0000}"/>
    <cellStyle name="40% - Accent3 4 2 4 2 2 3 2" xfId="58603" xr:uid="{00000000-0005-0000-0000-00004E9A0000}"/>
    <cellStyle name="40% - Accent3 4 2 4 2 2 4" xfId="34284" xr:uid="{00000000-0005-0000-0000-00004F9A0000}"/>
    <cellStyle name="40% - Accent3 4 2 4 2 2 5" xfId="45444" xr:uid="{00000000-0005-0000-0000-0000509A0000}"/>
    <cellStyle name="40% - Accent3 4 2 4 2 3" xfId="10469" xr:uid="{00000000-0005-0000-0000-0000519A0000}"/>
    <cellStyle name="40% - Accent3 4 2 4 2 3 2" xfId="23628" xr:uid="{00000000-0005-0000-0000-0000529A0000}"/>
    <cellStyle name="40% - Accent3 4 2 4 2 3 2 2" xfId="60966" xr:uid="{00000000-0005-0000-0000-0000539A0000}"/>
    <cellStyle name="40% - Accent3 4 2 4 2 3 3" xfId="36996" xr:uid="{00000000-0005-0000-0000-0000549A0000}"/>
    <cellStyle name="40% - Accent3 4 2 4 2 3 4" xfId="47807" xr:uid="{00000000-0005-0000-0000-0000559A0000}"/>
    <cellStyle name="40% - Accent3 4 2 4 2 4" xfId="5746" xr:uid="{00000000-0005-0000-0000-0000569A0000}"/>
    <cellStyle name="40% - Accent3 4 2 4 2 4 2" xfId="18905" xr:uid="{00000000-0005-0000-0000-0000579A0000}"/>
    <cellStyle name="40% - Accent3 4 2 4 2 4 2 2" xfId="56243" xr:uid="{00000000-0005-0000-0000-0000589A0000}"/>
    <cellStyle name="40% - Accent3 4 2 4 2 4 3" xfId="31572" xr:uid="{00000000-0005-0000-0000-0000599A0000}"/>
    <cellStyle name="40% - Accent3 4 2 4 2 4 4" xfId="43084" xr:uid="{00000000-0005-0000-0000-00005A9A0000}"/>
    <cellStyle name="40% - Accent3 4 2 4 2 5" xfId="15193" xr:uid="{00000000-0005-0000-0000-00005B9A0000}"/>
    <cellStyle name="40% - Accent3 4 2 4 2 5 2" xfId="52531" xr:uid="{00000000-0005-0000-0000-00005C9A0000}"/>
    <cellStyle name="40% - Accent3 4 2 4 2 6" xfId="28690" xr:uid="{00000000-0005-0000-0000-00005D9A0000}"/>
    <cellStyle name="40% - Accent3 4 2 4 2 7" xfId="39370" xr:uid="{00000000-0005-0000-0000-00005E9A0000}"/>
    <cellStyle name="40% - Accent3 4 2 4 3" xfId="3381" xr:uid="{00000000-0005-0000-0000-00005F9A0000}"/>
    <cellStyle name="40% - Accent3 4 2 4 3 2" xfId="11649" xr:uid="{00000000-0005-0000-0000-0000609A0000}"/>
    <cellStyle name="40% - Accent3 4 2 4 3 2 2" xfId="24808" xr:uid="{00000000-0005-0000-0000-0000619A0000}"/>
    <cellStyle name="40% - Accent3 4 2 4 3 2 2 2" xfId="62146" xr:uid="{00000000-0005-0000-0000-0000629A0000}"/>
    <cellStyle name="40% - Accent3 4 2 4 3 2 3" xfId="48987" xr:uid="{00000000-0005-0000-0000-0000639A0000}"/>
    <cellStyle name="40% - Accent3 4 2 4 3 3" xfId="6926" xr:uid="{00000000-0005-0000-0000-0000649A0000}"/>
    <cellStyle name="40% - Accent3 4 2 4 3 3 2" xfId="20085" xr:uid="{00000000-0005-0000-0000-0000659A0000}"/>
    <cellStyle name="40% - Accent3 4 2 4 3 3 2 2" xfId="57423" xr:uid="{00000000-0005-0000-0000-0000669A0000}"/>
    <cellStyle name="40% - Accent3 4 2 4 3 3 3" xfId="44264" xr:uid="{00000000-0005-0000-0000-0000679A0000}"/>
    <cellStyle name="40% - Accent3 4 2 4 3 4" xfId="16542" xr:uid="{00000000-0005-0000-0000-0000689A0000}"/>
    <cellStyle name="40% - Accent3 4 2 4 3 4 2" xfId="53880" xr:uid="{00000000-0005-0000-0000-0000699A0000}"/>
    <cellStyle name="40% - Accent3 4 2 4 3 5" xfId="32935" xr:uid="{00000000-0005-0000-0000-00006A9A0000}"/>
    <cellStyle name="40% - Accent3 4 2 4 3 6" xfId="40719" xr:uid="{00000000-0005-0000-0000-00006B9A0000}"/>
    <cellStyle name="40% - Accent3 4 2 4 4" xfId="9289" xr:uid="{00000000-0005-0000-0000-00006C9A0000}"/>
    <cellStyle name="40% - Accent3 4 2 4 4 2" xfId="22448" xr:uid="{00000000-0005-0000-0000-00006D9A0000}"/>
    <cellStyle name="40% - Accent3 4 2 4 4 2 2" xfId="59786" xr:uid="{00000000-0005-0000-0000-00006E9A0000}"/>
    <cellStyle name="40% - Accent3 4 2 4 4 3" xfId="35647" xr:uid="{00000000-0005-0000-0000-00006F9A0000}"/>
    <cellStyle name="40% - Accent3 4 2 4 4 4" xfId="46627" xr:uid="{00000000-0005-0000-0000-0000709A0000}"/>
    <cellStyle name="40% - Accent3 4 2 4 5" xfId="4566" xr:uid="{00000000-0005-0000-0000-0000719A0000}"/>
    <cellStyle name="40% - Accent3 4 2 4 5 2" xfId="17725" xr:uid="{00000000-0005-0000-0000-0000729A0000}"/>
    <cellStyle name="40% - Accent3 4 2 4 5 2 2" xfId="55063" xr:uid="{00000000-0005-0000-0000-0000739A0000}"/>
    <cellStyle name="40% - Accent3 4 2 4 5 3" xfId="30223" xr:uid="{00000000-0005-0000-0000-0000749A0000}"/>
    <cellStyle name="40% - Accent3 4 2 4 5 4" xfId="41904" xr:uid="{00000000-0005-0000-0000-0000759A0000}"/>
    <cellStyle name="40% - Accent3 4 2 4 6" xfId="14013" xr:uid="{00000000-0005-0000-0000-0000769A0000}"/>
    <cellStyle name="40% - Accent3 4 2 4 6 2" xfId="51351" xr:uid="{00000000-0005-0000-0000-0000779A0000}"/>
    <cellStyle name="40% - Accent3 4 2 4 7" xfId="27341" xr:uid="{00000000-0005-0000-0000-0000789A0000}"/>
    <cellStyle name="40% - Accent3 4 2 4 8" xfId="38190" xr:uid="{00000000-0005-0000-0000-0000799A0000}"/>
    <cellStyle name="40% - Accent3 4 2 5" xfId="1019" xr:uid="{00000000-0005-0000-0000-00007A9A0000}"/>
    <cellStyle name="40% - Accent3 4 2 5 2" xfId="2201" xr:uid="{00000000-0005-0000-0000-00007B9A0000}"/>
    <cellStyle name="40% - Accent3 4 2 5 2 2" xfId="8275" xr:uid="{00000000-0005-0000-0000-00007C9A0000}"/>
    <cellStyle name="40% - Accent3 4 2 5 2 2 2" xfId="12998" xr:uid="{00000000-0005-0000-0000-00007D9A0000}"/>
    <cellStyle name="40% - Accent3 4 2 5 2 2 2 2" xfId="26157" xr:uid="{00000000-0005-0000-0000-00007E9A0000}"/>
    <cellStyle name="40% - Accent3 4 2 5 2 2 2 2 2" xfId="63495" xr:uid="{00000000-0005-0000-0000-00007F9A0000}"/>
    <cellStyle name="40% - Accent3 4 2 5 2 2 2 3" xfId="50336" xr:uid="{00000000-0005-0000-0000-0000809A0000}"/>
    <cellStyle name="40% - Accent3 4 2 5 2 2 3" xfId="21434" xr:uid="{00000000-0005-0000-0000-0000819A0000}"/>
    <cellStyle name="40% - Accent3 4 2 5 2 2 3 2" xfId="58772" xr:uid="{00000000-0005-0000-0000-0000829A0000}"/>
    <cellStyle name="40% - Accent3 4 2 5 2 2 4" xfId="34453" xr:uid="{00000000-0005-0000-0000-0000839A0000}"/>
    <cellStyle name="40% - Accent3 4 2 5 2 2 5" xfId="45613" xr:uid="{00000000-0005-0000-0000-0000849A0000}"/>
    <cellStyle name="40% - Accent3 4 2 5 2 3" xfId="10638" xr:uid="{00000000-0005-0000-0000-0000859A0000}"/>
    <cellStyle name="40% - Accent3 4 2 5 2 3 2" xfId="23797" xr:uid="{00000000-0005-0000-0000-0000869A0000}"/>
    <cellStyle name="40% - Accent3 4 2 5 2 3 2 2" xfId="61135" xr:uid="{00000000-0005-0000-0000-0000879A0000}"/>
    <cellStyle name="40% - Accent3 4 2 5 2 3 3" xfId="37165" xr:uid="{00000000-0005-0000-0000-0000889A0000}"/>
    <cellStyle name="40% - Accent3 4 2 5 2 3 4" xfId="47976" xr:uid="{00000000-0005-0000-0000-0000899A0000}"/>
    <cellStyle name="40% - Accent3 4 2 5 2 4" xfId="5915" xr:uid="{00000000-0005-0000-0000-00008A9A0000}"/>
    <cellStyle name="40% - Accent3 4 2 5 2 4 2" xfId="19074" xr:uid="{00000000-0005-0000-0000-00008B9A0000}"/>
    <cellStyle name="40% - Accent3 4 2 5 2 4 2 2" xfId="56412" xr:uid="{00000000-0005-0000-0000-00008C9A0000}"/>
    <cellStyle name="40% - Accent3 4 2 5 2 4 3" xfId="31741" xr:uid="{00000000-0005-0000-0000-00008D9A0000}"/>
    <cellStyle name="40% - Accent3 4 2 5 2 4 4" xfId="43253" xr:uid="{00000000-0005-0000-0000-00008E9A0000}"/>
    <cellStyle name="40% - Accent3 4 2 5 2 5" xfId="15362" xr:uid="{00000000-0005-0000-0000-00008F9A0000}"/>
    <cellStyle name="40% - Accent3 4 2 5 2 5 2" xfId="52700" xr:uid="{00000000-0005-0000-0000-0000909A0000}"/>
    <cellStyle name="40% - Accent3 4 2 5 2 6" xfId="28859" xr:uid="{00000000-0005-0000-0000-0000919A0000}"/>
    <cellStyle name="40% - Accent3 4 2 5 2 7" xfId="39539" xr:uid="{00000000-0005-0000-0000-0000929A0000}"/>
    <cellStyle name="40% - Accent3 4 2 5 3" xfId="3550" xr:uid="{00000000-0005-0000-0000-0000939A0000}"/>
    <cellStyle name="40% - Accent3 4 2 5 3 2" xfId="11818" xr:uid="{00000000-0005-0000-0000-0000949A0000}"/>
    <cellStyle name="40% - Accent3 4 2 5 3 2 2" xfId="24977" xr:uid="{00000000-0005-0000-0000-0000959A0000}"/>
    <cellStyle name="40% - Accent3 4 2 5 3 2 2 2" xfId="62315" xr:uid="{00000000-0005-0000-0000-0000969A0000}"/>
    <cellStyle name="40% - Accent3 4 2 5 3 2 3" xfId="49156" xr:uid="{00000000-0005-0000-0000-0000979A0000}"/>
    <cellStyle name="40% - Accent3 4 2 5 3 3" xfId="7095" xr:uid="{00000000-0005-0000-0000-0000989A0000}"/>
    <cellStyle name="40% - Accent3 4 2 5 3 3 2" xfId="20254" xr:uid="{00000000-0005-0000-0000-0000999A0000}"/>
    <cellStyle name="40% - Accent3 4 2 5 3 3 2 2" xfId="57592" xr:uid="{00000000-0005-0000-0000-00009A9A0000}"/>
    <cellStyle name="40% - Accent3 4 2 5 3 3 3" xfId="44433" xr:uid="{00000000-0005-0000-0000-00009B9A0000}"/>
    <cellStyle name="40% - Accent3 4 2 5 3 4" xfId="16711" xr:uid="{00000000-0005-0000-0000-00009C9A0000}"/>
    <cellStyle name="40% - Accent3 4 2 5 3 4 2" xfId="54049" xr:uid="{00000000-0005-0000-0000-00009D9A0000}"/>
    <cellStyle name="40% - Accent3 4 2 5 3 5" xfId="33104" xr:uid="{00000000-0005-0000-0000-00009E9A0000}"/>
    <cellStyle name="40% - Accent3 4 2 5 3 6" xfId="40888" xr:uid="{00000000-0005-0000-0000-00009F9A0000}"/>
    <cellStyle name="40% - Accent3 4 2 5 4" xfId="9458" xr:uid="{00000000-0005-0000-0000-0000A09A0000}"/>
    <cellStyle name="40% - Accent3 4 2 5 4 2" xfId="22617" xr:uid="{00000000-0005-0000-0000-0000A19A0000}"/>
    <cellStyle name="40% - Accent3 4 2 5 4 2 2" xfId="59955" xr:uid="{00000000-0005-0000-0000-0000A29A0000}"/>
    <cellStyle name="40% - Accent3 4 2 5 4 3" xfId="35816" xr:uid="{00000000-0005-0000-0000-0000A39A0000}"/>
    <cellStyle name="40% - Accent3 4 2 5 4 4" xfId="46796" xr:uid="{00000000-0005-0000-0000-0000A49A0000}"/>
    <cellStyle name="40% - Accent3 4 2 5 5" xfId="4735" xr:uid="{00000000-0005-0000-0000-0000A59A0000}"/>
    <cellStyle name="40% - Accent3 4 2 5 5 2" xfId="17894" xr:uid="{00000000-0005-0000-0000-0000A69A0000}"/>
    <cellStyle name="40% - Accent3 4 2 5 5 2 2" xfId="55232" xr:uid="{00000000-0005-0000-0000-0000A79A0000}"/>
    <cellStyle name="40% - Accent3 4 2 5 5 3" xfId="30392" xr:uid="{00000000-0005-0000-0000-0000A89A0000}"/>
    <cellStyle name="40% - Accent3 4 2 5 5 4" xfId="42073" xr:uid="{00000000-0005-0000-0000-0000A99A0000}"/>
    <cellStyle name="40% - Accent3 4 2 5 6" xfId="14182" xr:uid="{00000000-0005-0000-0000-0000AA9A0000}"/>
    <cellStyle name="40% - Accent3 4 2 5 6 2" xfId="51520" xr:uid="{00000000-0005-0000-0000-0000AB9A0000}"/>
    <cellStyle name="40% - Accent3 4 2 5 7" xfId="27510" xr:uid="{00000000-0005-0000-0000-0000AC9A0000}"/>
    <cellStyle name="40% - Accent3 4 2 5 8" xfId="38359" xr:uid="{00000000-0005-0000-0000-0000AD9A0000}"/>
    <cellStyle name="40% - Accent3 4 2 6" xfId="1190" xr:uid="{00000000-0005-0000-0000-0000AE9A0000}"/>
    <cellStyle name="40% - Accent3 4 2 6 2" xfId="2370" xr:uid="{00000000-0005-0000-0000-0000AF9A0000}"/>
    <cellStyle name="40% - Accent3 4 2 6 2 2" xfId="8444" xr:uid="{00000000-0005-0000-0000-0000B09A0000}"/>
    <cellStyle name="40% - Accent3 4 2 6 2 2 2" xfId="13167" xr:uid="{00000000-0005-0000-0000-0000B19A0000}"/>
    <cellStyle name="40% - Accent3 4 2 6 2 2 2 2" xfId="26326" xr:uid="{00000000-0005-0000-0000-0000B29A0000}"/>
    <cellStyle name="40% - Accent3 4 2 6 2 2 2 2 2" xfId="63664" xr:uid="{00000000-0005-0000-0000-0000B39A0000}"/>
    <cellStyle name="40% - Accent3 4 2 6 2 2 2 3" xfId="50505" xr:uid="{00000000-0005-0000-0000-0000B49A0000}"/>
    <cellStyle name="40% - Accent3 4 2 6 2 2 3" xfId="21603" xr:uid="{00000000-0005-0000-0000-0000B59A0000}"/>
    <cellStyle name="40% - Accent3 4 2 6 2 2 3 2" xfId="58941" xr:uid="{00000000-0005-0000-0000-0000B69A0000}"/>
    <cellStyle name="40% - Accent3 4 2 6 2 2 4" xfId="34622" xr:uid="{00000000-0005-0000-0000-0000B79A0000}"/>
    <cellStyle name="40% - Accent3 4 2 6 2 2 5" xfId="45782" xr:uid="{00000000-0005-0000-0000-0000B89A0000}"/>
    <cellStyle name="40% - Accent3 4 2 6 2 3" xfId="10807" xr:uid="{00000000-0005-0000-0000-0000B99A0000}"/>
    <cellStyle name="40% - Accent3 4 2 6 2 3 2" xfId="23966" xr:uid="{00000000-0005-0000-0000-0000BA9A0000}"/>
    <cellStyle name="40% - Accent3 4 2 6 2 3 2 2" xfId="61304" xr:uid="{00000000-0005-0000-0000-0000BB9A0000}"/>
    <cellStyle name="40% - Accent3 4 2 6 2 3 3" xfId="37334" xr:uid="{00000000-0005-0000-0000-0000BC9A0000}"/>
    <cellStyle name="40% - Accent3 4 2 6 2 3 4" xfId="48145" xr:uid="{00000000-0005-0000-0000-0000BD9A0000}"/>
    <cellStyle name="40% - Accent3 4 2 6 2 4" xfId="6084" xr:uid="{00000000-0005-0000-0000-0000BE9A0000}"/>
    <cellStyle name="40% - Accent3 4 2 6 2 4 2" xfId="19243" xr:uid="{00000000-0005-0000-0000-0000BF9A0000}"/>
    <cellStyle name="40% - Accent3 4 2 6 2 4 2 2" xfId="56581" xr:uid="{00000000-0005-0000-0000-0000C09A0000}"/>
    <cellStyle name="40% - Accent3 4 2 6 2 4 3" xfId="31910" xr:uid="{00000000-0005-0000-0000-0000C19A0000}"/>
    <cellStyle name="40% - Accent3 4 2 6 2 4 4" xfId="43422" xr:uid="{00000000-0005-0000-0000-0000C29A0000}"/>
    <cellStyle name="40% - Accent3 4 2 6 2 5" xfId="15531" xr:uid="{00000000-0005-0000-0000-0000C39A0000}"/>
    <cellStyle name="40% - Accent3 4 2 6 2 5 2" xfId="52869" xr:uid="{00000000-0005-0000-0000-0000C49A0000}"/>
    <cellStyle name="40% - Accent3 4 2 6 2 6" xfId="29028" xr:uid="{00000000-0005-0000-0000-0000C59A0000}"/>
    <cellStyle name="40% - Accent3 4 2 6 2 7" xfId="39708" xr:uid="{00000000-0005-0000-0000-0000C69A0000}"/>
    <cellStyle name="40% - Accent3 4 2 6 3" xfId="3719" xr:uid="{00000000-0005-0000-0000-0000C79A0000}"/>
    <cellStyle name="40% - Accent3 4 2 6 3 2" xfId="11987" xr:uid="{00000000-0005-0000-0000-0000C89A0000}"/>
    <cellStyle name="40% - Accent3 4 2 6 3 2 2" xfId="25146" xr:uid="{00000000-0005-0000-0000-0000C99A0000}"/>
    <cellStyle name="40% - Accent3 4 2 6 3 2 2 2" xfId="62484" xr:uid="{00000000-0005-0000-0000-0000CA9A0000}"/>
    <cellStyle name="40% - Accent3 4 2 6 3 2 3" xfId="49325" xr:uid="{00000000-0005-0000-0000-0000CB9A0000}"/>
    <cellStyle name="40% - Accent3 4 2 6 3 3" xfId="7264" xr:uid="{00000000-0005-0000-0000-0000CC9A0000}"/>
    <cellStyle name="40% - Accent3 4 2 6 3 3 2" xfId="20423" xr:uid="{00000000-0005-0000-0000-0000CD9A0000}"/>
    <cellStyle name="40% - Accent3 4 2 6 3 3 2 2" xfId="57761" xr:uid="{00000000-0005-0000-0000-0000CE9A0000}"/>
    <cellStyle name="40% - Accent3 4 2 6 3 3 3" xfId="44602" xr:uid="{00000000-0005-0000-0000-0000CF9A0000}"/>
    <cellStyle name="40% - Accent3 4 2 6 3 4" xfId="16880" xr:uid="{00000000-0005-0000-0000-0000D09A0000}"/>
    <cellStyle name="40% - Accent3 4 2 6 3 4 2" xfId="54218" xr:uid="{00000000-0005-0000-0000-0000D19A0000}"/>
    <cellStyle name="40% - Accent3 4 2 6 3 5" xfId="33273" xr:uid="{00000000-0005-0000-0000-0000D29A0000}"/>
    <cellStyle name="40% - Accent3 4 2 6 3 6" xfId="41057" xr:uid="{00000000-0005-0000-0000-0000D39A0000}"/>
    <cellStyle name="40% - Accent3 4 2 6 4" xfId="9627" xr:uid="{00000000-0005-0000-0000-0000D49A0000}"/>
    <cellStyle name="40% - Accent3 4 2 6 4 2" xfId="22786" xr:uid="{00000000-0005-0000-0000-0000D59A0000}"/>
    <cellStyle name="40% - Accent3 4 2 6 4 2 2" xfId="60124" xr:uid="{00000000-0005-0000-0000-0000D69A0000}"/>
    <cellStyle name="40% - Accent3 4 2 6 4 3" xfId="35985" xr:uid="{00000000-0005-0000-0000-0000D79A0000}"/>
    <cellStyle name="40% - Accent3 4 2 6 4 4" xfId="46965" xr:uid="{00000000-0005-0000-0000-0000D89A0000}"/>
    <cellStyle name="40% - Accent3 4 2 6 5" xfId="4904" xr:uid="{00000000-0005-0000-0000-0000D99A0000}"/>
    <cellStyle name="40% - Accent3 4 2 6 5 2" xfId="18063" xr:uid="{00000000-0005-0000-0000-0000DA9A0000}"/>
    <cellStyle name="40% - Accent3 4 2 6 5 2 2" xfId="55401" xr:uid="{00000000-0005-0000-0000-0000DB9A0000}"/>
    <cellStyle name="40% - Accent3 4 2 6 5 3" xfId="30561" xr:uid="{00000000-0005-0000-0000-0000DC9A0000}"/>
    <cellStyle name="40% - Accent3 4 2 6 5 4" xfId="42242" xr:uid="{00000000-0005-0000-0000-0000DD9A0000}"/>
    <cellStyle name="40% - Accent3 4 2 6 6" xfId="14351" xr:uid="{00000000-0005-0000-0000-0000DE9A0000}"/>
    <cellStyle name="40% - Accent3 4 2 6 6 2" xfId="51689" xr:uid="{00000000-0005-0000-0000-0000DF9A0000}"/>
    <cellStyle name="40% - Accent3 4 2 6 7" xfId="27679" xr:uid="{00000000-0005-0000-0000-0000E09A0000}"/>
    <cellStyle name="40% - Accent3 4 2 6 8" xfId="38528" xr:uid="{00000000-0005-0000-0000-0000E19A0000}"/>
    <cellStyle name="40% - Accent3 4 2 7" xfId="1414" xr:uid="{00000000-0005-0000-0000-0000E29A0000}"/>
    <cellStyle name="40% - Accent3 4 2 7 2" xfId="2763" xr:uid="{00000000-0005-0000-0000-0000E39A0000}"/>
    <cellStyle name="40% - Accent3 4 2 7 2 2" xfId="12211" xr:uid="{00000000-0005-0000-0000-0000E49A0000}"/>
    <cellStyle name="40% - Accent3 4 2 7 2 2 2" xfId="25370" xr:uid="{00000000-0005-0000-0000-0000E59A0000}"/>
    <cellStyle name="40% - Accent3 4 2 7 2 2 2 2" xfId="62708" xr:uid="{00000000-0005-0000-0000-0000E69A0000}"/>
    <cellStyle name="40% - Accent3 4 2 7 2 2 3" xfId="33666" xr:uid="{00000000-0005-0000-0000-0000E79A0000}"/>
    <cellStyle name="40% - Accent3 4 2 7 2 2 4" xfId="49549" xr:uid="{00000000-0005-0000-0000-0000E89A0000}"/>
    <cellStyle name="40% - Accent3 4 2 7 2 3" xfId="7488" xr:uid="{00000000-0005-0000-0000-0000E99A0000}"/>
    <cellStyle name="40% - Accent3 4 2 7 2 3 2" xfId="20647" xr:uid="{00000000-0005-0000-0000-0000EA9A0000}"/>
    <cellStyle name="40% - Accent3 4 2 7 2 3 2 2" xfId="57985" xr:uid="{00000000-0005-0000-0000-0000EB9A0000}"/>
    <cellStyle name="40% - Accent3 4 2 7 2 3 3" xfId="36378" xr:uid="{00000000-0005-0000-0000-0000EC9A0000}"/>
    <cellStyle name="40% - Accent3 4 2 7 2 3 4" xfId="44826" xr:uid="{00000000-0005-0000-0000-0000ED9A0000}"/>
    <cellStyle name="40% - Accent3 4 2 7 2 4" xfId="15924" xr:uid="{00000000-0005-0000-0000-0000EE9A0000}"/>
    <cellStyle name="40% - Accent3 4 2 7 2 4 2" xfId="30954" xr:uid="{00000000-0005-0000-0000-0000EF9A0000}"/>
    <cellStyle name="40% - Accent3 4 2 7 2 4 3" xfId="53262" xr:uid="{00000000-0005-0000-0000-0000F09A0000}"/>
    <cellStyle name="40% - Accent3 4 2 7 2 5" xfId="28072" xr:uid="{00000000-0005-0000-0000-0000F19A0000}"/>
    <cellStyle name="40% - Accent3 4 2 7 2 6" xfId="40101" xr:uid="{00000000-0005-0000-0000-0000F29A0000}"/>
    <cellStyle name="40% - Accent3 4 2 7 3" xfId="9851" xr:uid="{00000000-0005-0000-0000-0000F39A0000}"/>
    <cellStyle name="40% - Accent3 4 2 7 3 2" xfId="23010" xr:uid="{00000000-0005-0000-0000-0000F49A0000}"/>
    <cellStyle name="40% - Accent3 4 2 7 3 2 2" xfId="60348" xr:uid="{00000000-0005-0000-0000-0000F59A0000}"/>
    <cellStyle name="40% - Accent3 4 2 7 3 3" xfId="32317" xr:uid="{00000000-0005-0000-0000-0000F69A0000}"/>
    <cellStyle name="40% - Accent3 4 2 7 3 4" xfId="47189" xr:uid="{00000000-0005-0000-0000-0000F79A0000}"/>
    <cellStyle name="40% - Accent3 4 2 7 4" xfId="5128" xr:uid="{00000000-0005-0000-0000-0000F89A0000}"/>
    <cellStyle name="40% - Accent3 4 2 7 4 2" xfId="18287" xr:uid="{00000000-0005-0000-0000-0000F99A0000}"/>
    <cellStyle name="40% - Accent3 4 2 7 4 2 2" xfId="55625" xr:uid="{00000000-0005-0000-0000-0000FA9A0000}"/>
    <cellStyle name="40% - Accent3 4 2 7 4 3" xfId="35029" xr:uid="{00000000-0005-0000-0000-0000FB9A0000}"/>
    <cellStyle name="40% - Accent3 4 2 7 4 4" xfId="42466" xr:uid="{00000000-0005-0000-0000-0000FC9A0000}"/>
    <cellStyle name="40% - Accent3 4 2 7 5" xfId="14575" xr:uid="{00000000-0005-0000-0000-0000FD9A0000}"/>
    <cellStyle name="40% - Accent3 4 2 7 5 2" xfId="29605" xr:uid="{00000000-0005-0000-0000-0000FE9A0000}"/>
    <cellStyle name="40% - Accent3 4 2 7 5 3" xfId="51913" xr:uid="{00000000-0005-0000-0000-0000FF9A0000}"/>
    <cellStyle name="40% - Accent3 4 2 7 6" xfId="26723" xr:uid="{00000000-0005-0000-0000-0000009B0000}"/>
    <cellStyle name="40% - Accent3 4 2 7 7" xfId="38752" xr:uid="{00000000-0005-0000-0000-0000019B0000}"/>
    <cellStyle name="40% - Accent3 4 2 8" xfId="2539" xr:uid="{00000000-0005-0000-0000-0000029B0000}"/>
    <cellStyle name="40% - Accent3 4 2 8 2" xfId="11031" xr:uid="{00000000-0005-0000-0000-0000039B0000}"/>
    <cellStyle name="40% - Accent3 4 2 8 2 2" xfId="24190" xr:uid="{00000000-0005-0000-0000-0000049B0000}"/>
    <cellStyle name="40% - Accent3 4 2 8 2 2 2" xfId="61528" xr:uid="{00000000-0005-0000-0000-0000059B0000}"/>
    <cellStyle name="40% - Accent3 4 2 8 2 3" xfId="33442" xr:uid="{00000000-0005-0000-0000-0000069B0000}"/>
    <cellStyle name="40% - Accent3 4 2 8 2 4" xfId="48369" xr:uid="{00000000-0005-0000-0000-0000079B0000}"/>
    <cellStyle name="40% - Accent3 4 2 8 3" xfId="6308" xr:uid="{00000000-0005-0000-0000-0000089B0000}"/>
    <cellStyle name="40% - Accent3 4 2 8 3 2" xfId="19467" xr:uid="{00000000-0005-0000-0000-0000099B0000}"/>
    <cellStyle name="40% - Accent3 4 2 8 3 2 2" xfId="56805" xr:uid="{00000000-0005-0000-0000-00000A9B0000}"/>
    <cellStyle name="40% - Accent3 4 2 8 3 3" xfId="36154" xr:uid="{00000000-0005-0000-0000-00000B9B0000}"/>
    <cellStyle name="40% - Accent3 4 2 8 3 4" xfId="43646" xr:uid="{00000000-0005-0000-0000-00000C9B0000}"/>
    <cellStyle name="40% - Accent3 4 2 8 4" xfId="15700" xr:uid="{00000000-0005-0000-0000-00000D9B0000}"/>
    <cellStyle name="40% - Accent3 4 2 8 4 2" xfId="30730" xr:uid="{00000000-0005-0000-0000-00000E9B0000}"/>
    <cellStyle name="40% - Accent3 4 2 8 4 3" xfId="53038" xr:uid="{00000000-0005-0000-0000-00000F9B0000}"/>
    <cellStyle name="40% - Accent3 4 2 8 5" xfId="27848" xr:uid="{00000000-0005-0000-0000-0000109B0000}"/>
    <cellStyle name="40% - Accent3 4 2 8 6" xfId="39877" xr:uid="{00000000-0005-0000-0000-0000119B0000}"/>
    <cellStyle name="40% - Accent3 4 2 9" xfId="8671" xr:uid="{00000000-0005-0000-0000-0000129B0000}"/>
    <cellStyle name="40% - Accent3 4 2 9 2" xfId="21830" xr:uid="{00000000-0005-0000-0000-0000139B0000}"/>
    <cellStyle name="40% - Accent3 4 2 9 2 2" xfId="59168" xr:uid="{00000000-0005-0000-0000-0000149B0000}"/>
    <cellStyle name="40% - Accent3 4 2 9 3" xfId="29381" xr:uid="{00000000-0005-0000-0000-0000159B0000}"/>
    <cellStyle name="40% - Accent3 4 2 9 4" xfId="46009" xr:uid="{00000000-0005-0000-0000-0000169B0000}"/>
    <cellStyle name="40% - Accent3 4 3" xfId="541" xr:uid="{00000000-0005-0000-0000-0000179B0000}"/>
    <cellStyle name="40% - Accent3 4 3 2" xfId="1723" xr:uid="{00000000-0005-0000-0000-0000189B0000}"/>
    <cellStyle name="40% - Accent3 4 3 2 2" xfId="7797" xr:uid="{00000000-0005-0000-0000-0000199B0000}"/>
    <cellStyle name="40% - Accent3 4 3 2 2 2" xfId="12520" xr:uid="{00000000-0005-0000-0000-00001A9B0000}"/>
    <cellStyle name="40% - Accent3 4 3 2 2 2 2" xfId="25679" xr:uid="{00000000-0005-0000-0000-00001B9B0000}"/>
    <cellStyle name="40% - Accent3 4 3 2 2 2 2 2" xfId="63017" xr:uid="{00000000-0005-0000-0000-00001C9B0000}"/>
    <cellStyle name="40% - Accent3 4 3 2 2 2 3" xfId="49858" xr:uid="{00000000-0005-0000-0000-00001D9B0000}"/>
    <cellStyle name="40% - Accent3 4 3 2 2 3" xfId="20956" xr:uid="{00000000-0005-0000-0000-00001E9B0000}"/>
    <cellStyle name="40% - Accent3 4 3 2 2 3 2" xfId="58294" xr:uid="{00000000-0005-0000-0000-00001F9B0000}"/>
    <cellStyle name="40% - Accent3 4 3 2 2 4" xfId="33975" xr:uid="{00000000-0005-0000-0000-0000209B0000}"/>
    <cellStyle name="40% - Accent3 4 3 2 2 5" xfId="45135" xr:uid="{00000000-0005-0000-0000-0000219B0000}"/>
    <cellStyle name="40% - Accent3 4 3 2 3" xfId="10160" xr:uid="{00000000-0005-0000-0000-0000229B0000}"/>
    <cellStyle name="40% - Accent3 4 3 2 3 2" xfId="23319" xr:uid="{00000000-0005-0000-0000-0000239B0000}"/>
    <cellStyle name="40% - Accent3 4 3 2 3 2 2" xfId="60657" xr:uid="{00000000-0005-0000-0000-0000249B0000}"/>
    <cellStyle name="40% - Accent3 4 3 2 3 3" xfId="36687" xr:uid="{00000000-0005-0000-0000-0000259B0000}"/>
    <cellStyle name="40% - Accent3 4 3 2 3 4" xfId="47498" xr:uid="{00000000-0005-0000-0000-0000269B0000}"/>
    <cellStyle name="40% - Accent3 4 3 2 4" xfId="5437" xr:uid="{00000000-0005-0000-0000-0000279B0000}"/>
    <cellStyle name="40% - Accent3 4 3 2 4 2" xfId="18596" xr:uid="{00000000-0005-0000-0000-0000289B0000}"/>
    <cellStyle name="40% - Accent3 4 3 2 4 2 2" xfId="55934" xr:uid="{00000000-0005-0000-0000-0000299B0000}"/>
    <cellStyle name="40% - Accent3 4 3 2 4 3" xfId="31263" xr:uid="{00000000-0005-0000-0000-00002A9B0000}"/>
    <cellStyle name="40% - Accent3 4 3 2 4 4" xfId="42775" xr:uid="{00000000-0005-0000-0000-00002B9B0000}"/>
    <cellStyle name="40% - Accent3 4 3 2 5" xfId="14884" xr:uid="{00000000-0005-0000-0000-00002C9B0000}"/>
    <cellStyle name="40% - Accent3 4 3 2 5 2" xfId="52222" xr:uid="{00000000-0005-0000-0000-00002D9B0000}"/>
    <cellStyle name="40% - Accent3 4 3 2 6" xfId="28381" xr:uid="{00000000-0005-0000-0000-00002E9B0000}"/>
    <cellStyle name="40% - Accent3 4 3 2 7" xfId="39061" xr:uid="{00000000-0005-0000-0000-00002F9B0000}"/>
    <cellStyle name="40% - Accent3 4 3 3" xfId="3072" xr:uid="{00000000-0005-0000-0000-0000309B0000}"/>
    <cellStyle name="40% - Accent3 4 3 3 2" xfId="11340" xr:uid="{00000000-0005-0000-0000-0000319B0000}"/>
    <cellStyle name="40% - Accent3 4 3 3 2 2" xfId="24499" xr:uid="{00000000-0005-0000-0000-0000329B0000}"/>
    <cellStyle name="40% - Accent3 4 3 3 2 2 2" xfId="61837" xr:uid="{00000000-0005-0000-0000-0000339B0000}"/>
    <cellStyle name="40% - Accent3 4 3 3 2 3" xfId="48678" xr:uid="{00000000-0005-0000-0000-0000349B0000}"/>
    <cellStyle name="40% - Accent3 4 3 3 3" xfId="6617" xr:uid="{00000000-0005-0000-0000-0000359B0000}"/>
    <cellStyle name="40% - Accent3 4 3 3 3 2" xfId="19776" xr:uid="{00000000-0005-0000-0000-0000369B0000}"/>
    <cellStyle name="40% - Accent3 4 3 3 3 2 2" xfId="57114" xr:uid="{00000000-0005-0000-0000-0000379B0000}"/>
    <cellStyle name="40% - Accent3 4 3 3 3 3" xfId="43955" xr:uid="{00000000-0005-0000-0000-0000389B0000}"/>
    <cellStyle name="40% - Accent3 4 3 3 4" xfId="16233" xr:uid="{00000000-0005-0000-0000-0000399B0000}"/>
    <cellStyle name="40% - Accent3 4 3 3 4 2" xfId="53571" xr:uid="{00000000-0005-0000-0000-00003A9B0000}"/>
    <cellStyle name="40% - Accent3 4 3 3 5" xfId="32626" xr:uid="{00000000-0005-0000-0000-00003B9B0000}"/>
    <cellStyle name="40% - Accent3 4 3 3 6" xfId="40410" xr:uid="{00000000-0005-0000-0000-00003C9B0000}"/>
    <cellStyle name="40% - Accent3 4 3 4" xfId="8980" xr:uid="{00000000-0005-0000-0000-00003D9B0000}"/>
    <cellStyle name="40% - Accent3 4 3 4 2" xfId="22139" xr:uid="{00000000-0005-0000-0000-00003E9B0000}"/>
    <cellStyle name="40% - Accent3 4 3 4 2 2" xfId="59477" xr:uid="{00000000-0005-0000-0000-00003F9B0000}"/>
    <cellStyle name="40% - Accent3 4 3 4 3" xfId="35338" xr:uid="{00000000-0005-0000-0000-0000409B0000}"/>
    <cellStyle name="40% - Accent3 4 3 4 4" xfId="46318" xr:uid="{00000000-0005-0000-0000-0000419B0000}"/>
    <cellStyle name="40% - Accent3 4 3 5" xfId="4257" xr:uid="{00000000-0005-0000-0000-0000429B0000}"/>
    <cellStyle name="40% - Accent3 4 3 5 2" xfId="17416" xr:uid="{00000000-0005-0000-0000-0000439B0000}"/>
    <cellStyle name="40% - Accent3 4 3 5 2 2" xfId="54754" xr:uid="{00000000-0005-0000-0000-0000449B0000}"/>
    <cellStyle name="40% - Accent3 4 3 5 3" xfId="29914" xr:uid="{00000000-0005-0000-0000-0000459B0000}"/>
    <cellStyle name="40% - Accent3 4 3 5 4" xfId="41595" xr:uid="{00000000-0005-0000-0000-0000469B0000}"/>
    <cellStyle name="40% - Accent3 4 3 6" xfId="13704" xr:uid="{00000000-0005-0000-0000-0000479B0000}"/>
    <cellStyle name="40% - Accent3 4 3 6 2" xfId="51042" xr:uid="{00000000-0005-0000-0000-0000489B0000}"/>
    <cellStyle name="40% - Accent3 4 3 7" xfId="27032" xr:uid="{00000000-0005-0000-0000-0000499B0000}"/>
    <cellStyle name="40% - Accent3 4 3 8" xfId="37881" xr:uid="{00000000-0005-0000-0000-00004A9B0000}"/>
    <cellStyle name="40% - Accent3 4 4" xfId="344" xr:uid="{00000000-0005-0000-0000-00004B9B0000}"/>
    <cellStyle name="40% - Accent3 4 4 2" xfId="1526" xr:uid="{00000000-0005-0000-0000-00004C9B0000}"/>
    <cellStyle name="40% - Accent3 4 4 2 2" xfId="7600" xr:uid="{00000000-0005-0000-0000-00004D9B0000}"/>
    <cellStyle name="40% - Accent3 4 4 2 2 2" xfId="12323" xr:uid="{00000000-0005-0000-0000-00004E9B0000}"/>
    <cellStyle name="40% - Accent3 4 4 2 2 2 2" xfId="25482" xr:uid="{00000000-0005-0000-0000-00004F9B0000}"/>
    <cellStyle name="40% - Accent3 4 4 2 2 2 2 2" xfId="62820" xr:uid="{00000000-0005-0000-0000-0000509B0000}"/>
    <cellStyle name="40% - Accent3 4 4 2 2 2 3" xfId="49661" xr:uid="{00000000-0005-0000-0000-0000519B0000}"/>
    <cellStyle name="40% - Accent3 4 4 2 2 3" xfId="20759" xr:uid="{00000000-0005-0000-0000-0000529B0000}"/>
    <cellStyle name="40% - Accent3 4 4 2 2 3 2" xfId="58097" xr:uid="{00000000-0005-0000-0000-0000539B0000}"/>
    <cellStyle name="40% - Accent3 4 4 2 2 4" xfId="33778" xr:uid="{00000000-0005-0000-0000-0000549B0000}"/>
    <cellStyle name="40% - Accent3 4 4 2 2 5" xfId="44938" xr:uid="{00000000-0005-0000-0000-0000559B0000}"/>
    <cellStyle name="40% - Accent3 4 4 2 3" xfId="9963" xr:uid="{00000000-0005-0000-0000-0000569B0000}"/>
    <cellStyle name="40% - Accent3 4 4 2 3 2" xfId="23122" xr:uid="{00000000-0005-0000-0000-0000579B0000}"/>
    <cellStyle name="40% - Accent3 4 4 2 3 2 2" xfId="60460" xr:uid="{00000000-0005-0000-0000-0000589B0000}"/>
    <cellStyle name="40% - Accent3 4 4 2 3 3" xfId="36490" xr:uid="{00000000-0005-0000-0000-0000599B0000}"/>
    <cellStyle name="40% - Accent3 4 4 2 3 4" xfId="47301" xr:uid="{00000000-0005-0000-0000-00005A9B0000}"/>
    <cellStyle name="40% - Accent3 4 4 2 4" xfId="5240" xr:uid="{00000000-0005-0000-0000-00005B9B0000}"/>
    <cellStyle name="40% - Accent3 4 4 2 4 2" xfId="18399" xr:uid="{00000000-0005-0000-0000-00005C9B0000}"/>
    <cellStyle name="40% - Accent3 4 4 2 4 2 2" xfId="55737" xr:uid="{00000000-0005-0000-0000-00005D9B0000}"/>
    <cellStyle name="40% - Accent3 4 4 2 4 3" xfId="31066" xr:uid="{00000000-0005-0000-0000-00005E9B0000}"/>
    <cellStyle name="40% - Accent3 4 4 2 4 4" xfId="42578" xr:uid="{00000000-0005-0000-0000-00005F9B0000}"/>
    <cellStyle name="40% - Accent3 4 4 2 5" xfId="14687" xr:uid="{00000000-0005-0000-0000-0000609B0000}"/>
    <cellStyle name="40% - Accent3 4 4 2 5 2" xfId="52025" xr:uid="{00000000-0005-0000-0000-0000619B0000}"/>
    <cellStyle name="40% - Accent3 4 4 2 6" xfId="28184" xr:uid="{00000000-0005-0000-0000-0000629B0000}"/>
    <cellStyle name="40% - Accent3 4 4 2 7" xfId="38864" xr:uid="{00000000-0005-0000-0000-0000639B0000}"/>
    <cellStyle name="40% - Accent3 4 4 3" xfId="2875" xr:uid="{00000000-0005-0000-0000-0000649B0000}"/>
    <cellStyle name="40% - Accent3 4 4 3 2" xfId="11143" xr:uid="{00000000-0005-0000-0000-0000659B0000}"/>
    <cellStyle name="40% - Accent3 4 4 3 2 2" xfId="24302" xr:uid="{00000000-0005-0000-0000-0000669B0000}"/>
    <cellStyle name="40% - Accent3 4 4 3 2 2 2" xfId="61640" xr:uid="{00000000-0005-0000-0000-0000679B0000}"/>
    <cellStyle name="40% - Accent3 4 4 3 2 3" xfId="48481" xr:uid="{00000000-0005-0000-0000-0000689B0000}"/>
    <cellStyle name="40% - Accent3 4 4 3 3" xfId="6420" xr:uid="{00000000-0005-0000-0000-0000699B0000}"/>
    <cellStyle name="40% - Accent3 4 4 3 3 2" xfId="19579" xr:uid="{00000000-0005-0000-0000-00006A9B0000}"/>
    <cellStyle name="40% - Accent3 4 4 3 3 2 2" xfId="56917" xr:uid="{00000000-0005-0000-0000-00006B9B0000}"/>
    <cellStyle name="40% - Accent3 4 4 3 3 3" xfId="43758" xr:uid="{00000000-0005-0000-0000-00006C9B0000}"/>
    <cellStyle name="40% - Accent3 4 4 3 4" xfId="16036" xr:uid="{00000000-0005-0000-0000-00006D9B0000}"/>
    <cellStyle name="40% - Accent3 4 4 3 4 2" xfId="53374" xr:uid="{00000000-0005-0000-0000-00006E9B0000}"/>
    <cellStyle name="40% - Accent3 4 4 3 5" xfId="32429" xr:uid="{00000000-0005-0000-0000-00006F9B0000}"/>
    <cellStyle name="40% - Accent3 4 4 3 6" xfId="40213" xr:uid="{00000000-0005-0000-0000-0000709B0000}"/>
    <cellStyle name="40% - Accent3 4 4 4" xfId="8783" xr:uid="{00000000-0005-0000-0000-0000719B0000}"/>
    <cellStyle name="40% - Accent3 4 4 4 2" xfId="21942" xr:uid="{00000000-0005-0000-0000-0000729B0000}"/>
    <cellStyle name="40% - Accent3 4 4 4 2 2" xfId="59280" xr:uid="{00000000-0005-0000-0000-0000739B0000}"/>
    <cellStyle name="40% - Accent3 4 4 4 3" xfId="35141" xr:uid="{00000000-0005-0000-0000-0000749B0000}"/>
    <cellStyle name="40% - Accent3 4 4 4 4" xfId="46121" xr:uid="{00000000-0005-0000-0000-0000759B0000}"/>
    <cellStyle name="40% - Accent3 4 4 5" xfId="4060" xr:uid="{00000000-0005-0000-0000-0000769B0000}"/>
    <cellStyle name="40% - Accent3 4 4 5 2" xfId="17219" xr:uid="{00000000-0005-0000-0000-0000779B0000}"/>
    <cellStyle name="40% - Accent3 4 4 5 2 2" xfId="54557" xr:uid="{00000000-0005-0000-0000-0000789B0000}"/>
    <cellStyle name="40% - Accent3 4 4 5 3" xfId="29717" xr:uid="{00000000-0005-0000-0000-0000799B0000}"/>
    <cellStyle name="40% - Accent3 4 4 5 4" xfId="41398" xr:uid="{00000000-0005-0000-0000-00007A9B0000}"/>
    <cellStyle name="40% - Accent3 4 4 6" xfId="13507" xr:uid="{00000000-0005-0000-0000-00007B9B0000}"/>
    <cellStyle name="40% - Accent3 4 4 6 2" xfId="50845" xr:uid="{00000000-0005-0000-0000-00007C9B0000}"/>
    <cellStyle name="40% - Accent3 4 4 7" xfId="26835" xr:uid="{00000000-0005-0000-0000-00007D9B0000}"/>
    <cellStyle name="40% - Accent3 4 4 8" xfId="37684" xr:uid="{00000000-0005-0000-0000-00007E9B0000}"/>
    <cellStyle name="40% - Accent3 4 5" xfId="765" xr:uid="{00000000-0005-0000-0000-00007F9B0000}"/>
    <cellStyle name="40% - Accent3 4 5 2" xfId="1947" xr:uid="{00000000-0005-0000-0000-0000809B0000}"/>
    <cellStyle name="40% - Accent3 4 5 2 2" xfId="8021" xr:uid="{00000000-0005-0000-0000-0000819B0000}"/>
    <cellStyle name="40% - Accent3 4 5 2 2 2" xfId="12744" xr:uid="{00000000-0005-0000-0000-0000829B0000}"/>
    <cellStyle name="40% - Accent3 4 5 2 2 2 2" xfId="25903" xr:uid="{00000000-0005-0000-0000-0000839B0000}"/>
    <cellStyle name="40% - Accent3 4 5 2 2 2 2 2" xfId="63241" xr:uid="{00000000-0005-0000-0000-0000849B0000}"/>
    <cellStyle name="40% - Accent3 4 5 2 2 2 3" xfId="50082" xr:uid="{00000000-0005-0000-0000-0000859B0000}"/>
    <cellStyle name="40% - Accent3 4 5 2 2 3" xfId="21180" xr:uid="{00000000-0005-0000-0000-0000869B0000}"/>
    <cellStyle name="40% - Accent3 4 5 2 2 3 2" xfId="58518" xr:uid="{00000000-0005-0000-0000-0000879B0000}"/>
    <cellStyle name="40% - Accent3 4 5 2 2 4" xfId="34199" xr:uid="{00000000-0005-0000-0000-0000889B0000}"/>
    <cellStyle name="40% - Accent3 4 5 2 2 5" xfId="45359" xr:uid="{00000000-0005-0000-0000-0000899B0000}"/>
    <cellStyle name="40% - Accent3 4 5 2 3" xfId="10384" xr:uid="{00000000-0005-0000-0000-00008A9B0000}"/>
    <cellStyle name="40% - Accent3 4 5 2 3 2" xfId="23543" xr:uid="{00000000-0005-0000-0000-00008B9B0000}"/>
    <cellStyle name="40% - Accent3 4 5 2 3 2 2" xfId="60881" xr:uid="{00000000-0005-0000-0000-00008C9B0000}"/>
    <cellStyle name="40% - Accent3 4 5 2 3 3" xfId="36911" xr:uid="{00000000-0005-0000-0000-00008D9B0000}"/>
    <cellStyle name="40% - Accent3 4 5 2 3 4" xfId="47722" xr:uid="{00000000-0005-0000-0000-00008E9B0000}"/>
    <cellStyle name="40% - Accent3 4 5 2 4" xfId="5661" xr:uid="{00000000-0005-0000-0000-00008F9B0000}"/>
    <cellStyle name="40% - Accent3 4 5 2 4 2" xfId="18820" xr:uid="{00000000-0005-0000-0000-0000909B0000}"/>
    <cellStyle name="40% - Accent3 4 5 2 4 2 2" xfId="56158" xr:uid="{00000000-0005-0000-0000-0000919B0000}"/>
    <cellStyle name="40% - Accent3 4 5 2 4 3" xfId="31487" xr:uid="{00000000-0005-0000-0000-0000929B0000}"/>
    <cellStyle name="40% - Accent3 4 5 2 4 4" xfId="42999" xr:uid="{00000000-0005-0000-0000-0000939B0000}"/>
    <cellStyle name="40% - Accent3 4 5 2 5" xfId="15108" xr:uid="{00000000-0005-0000-0000-0000949B0000}"/>
    <cellStyle name="40% - Accent3 4 5 2 5 2" xfId="52446" xr:uid="{00000000-0005-0000-0000-0000959B0000}"/>
    <cellStyle name="40% - Accent3 4 5 2 6" xfId="28605" xr:uid="{00000000-0005-0000-0000-0000969B0000}"/>
    <cellStyle name="40% - Accent3 4 5 2 7" xfId="39285" xr:uid="{00000000-0005-0000-0000-0000979B0000}"/>
    <cellStyle name="40% - Accent3 4 5 3" xfId="3296" xr:uid="{00000000-0005-0000-0000-0000989B0000}"/>
    <cellStyle name="40% - Accent3 4 5 3 2" xfId="11564" xr:uid="{00000000-0005-0000-0000-0000999B0000}"/>
    <cellStyle name="40% - Accent3 4 5 3 2 2" xfId="24723" xr:uid="{00000000-0005-0000-0000-00009A9B0000}"/>
    <cellStyle name="40% - Accent3 4 5 3 2 2 2" xfId="62061" xr:uid="{00000000-0005-0000-0000-00009B9B0000}"/>
    <cellStyle name="40% - Accent3 4 5 3 2 3" xfId="48902" xr:uid="{00000000-0005-0000-0000-00009C9B0000}"/>
    <cellStyle name="40% - Accent3 4 5 3 3" xfId="6841" xr:uid="{00000000-0005-0000-0000-00009D9B0000}"/>
    <cellStyle name="40% - Accent3 4 5 3 3 2" xfId="20000" xr:uid="{00000000-0005-0000-0000-00009E9B0000}"/>
    <cellStyle name="40% - Accent3 4 5 3 3 2 2" xfId="57338" xr:uid="{00000000-0005-0000-0000-00009F9B0000}"/>
    <cellStyle name="40% - Accent3 4 5 3 3 3" xfId="44179" xr:uid="{00000000-0005-0000-0000-0000A09B0000}"/>
    <cellStyle name="40% - Accent3 4 5 3 4" xfId="16457" xr:uid="{00000000-0005-0000-0000-0000A19B0000}"/>
    <cellStyle name="40% - Accent3 4 5 3 4 2" xfId="53795" xr:uid="{00000000-0005-0000-0000-0000A29B0000}"/>
    <cellStyle name="40% - Accent3 4 5 3 5" xfId="32850" xr:uid="{00000000-0005-0000-0000-0000A39B0000}"/>
    <cellStyle name="40% - Accent3 4 5 3 6" xfId="40634" xr:uid="{00000000-0005-0000-0000-0000A49B0000}"/>
    <cellStyle name="40% - Accent3 4 5 4" xfId="9204" xr:uid="{00000000-0005-0000-0000-0000A59B0000}"/>
    <cellStyle name="40% - Accent3 4 5 4 2" xfId="22363" xr:uid="{00000000-0005-0000-0000-0000A69B0000}"/>
    <cellStyle name="40% - Accent3 4 5 4 2 2" xfId="59701" xr:uid="{00000000-0005-0000-0000-0000A79B0000}"/>
    <cellStyle name="40% - Accent3 4 5 4 3" xfId="35562" xr:uid="{00000000-0005-0000-0000-0000A89B0000}"/>
    <cellStyle name="40% - Accent3 4 5 4 4" xfId="46542" xr:uid="{00000000-0005-0000-0000-0000A99B0000}"/>
    <cellStyle name="40% - Accent3 4 5 5" xfId="4481" xr:uid="{00000000-0005-0000-0000-0000AA9B0000}"/>
    <cellStyle name="40% - Accent3 4 5 5 2" xfId="17640" xr:uid="{00000000-0005-0000-0000-0000AB9B0000}"/>
    <cellStyle name="40% - Accent3 4 5 5 2 2" xfId="54978" xr:uid="{00000000-0005-0000-0000-0000AC9B0000}"/>
    <cellStyle name="40% - Accent3 4 5 5 3" xfId="30138" xr:uid="{00000000-0005-0000-0000-0000AD9B0000}"/>
    <cellStyle name="40% - Accent3 4 5 5 4" xfId="41819" xr:uid="{00000000-0005-0000-0000-0000AE9B0000}"/>
    <cellStyle name="40% - Accent3 4 5 6" xfId="13928" xr:uid="{00000000-0005-0000-0000-0000AF9B0000}"/>
    <cellStyle name="40% - Accent3 4 5 6 2" xfId="51266" xr:uid="{00000000-0005-0000-0000-0000B09B0000}"/>
    <cellStyle name="40% - Accent3 4 5 7" xfId="27256" xr:uid="{00000000-0005-0000-0000-0000B19B0000}"/>
    <cellStyle name="40% - Accent3 4 5 8" xfId="38105" xr:uid="{00000000-0005-0000-0000-0000B29B0000}"/>
    <cellStyle name="40% - Accent3 4 6" xfId="934" xr:uid="{00000000-0005-0000-0000-0000B39B0000}"/>
    <cellStyle name="40% - Accent3 4 6 2" xfId="2116" xr:uid="{00000000-0005-0000-0000-0000B49B0000}"/>
    <cellStyle name="40% - Accent3 4 6 2 2" xfId="8190" xr:uid="{00000000-0005-0000-0000-0000B59B0000}"/>
    <cellStyle name="40% - Accent3 4 6 2 2 2" xfId="12913" xr:uid="{00000000-0005-0000-0000-0000B69B0000}"/>
    <cellStyle name="40% - Accent3 4 6 2 2 2 2" xfId="26072" xr:uid="{00000000-0005-0000-0000-0000B79B0000}"/>
    <cellStyle name="40% - Accent3 4 6 2 2 2 2 2" xfId="63410" xr:uid="{00000000-0005-0000-0000-0000B89B0000}"/>
    <cellStyle name="40% - Accent3 4 6 2 2 2 3" xfId="50251" xr:uid="{00000000-0005-0000-0000-0000B99B0000}"/>
    <cellStyle name="40% - Accent3 4 6 2 2 3" xfId="21349" xr:uid="{00000000-0005-0000-0000-0000BA9B0000}"/>
    <cellStyle name="40% - Accent3 4 6 2 2 3 2" xfId="58687" xr:uid="{00000000-0005-0000-0000-0000BB9B0000}"/>
    <cellStyle name="40% - Accent3 4 6 2 2 4" xfId="34368" xr:uid="{00000000-0005-0000-0000-0000BC9B0000}"/>
    <cellStyle name="40% - Accent3 4 6 2 2 5" xfId="45528" xr:uid="{00000000-0005-0000-0000-0000BD9B0000}"/>
    <cellStyle name="40% - Accent3 4 6 2 3" xfId="10553" xr:uid="{00000000-0005-0000-0000-0000BE9B0000}"/>
    <cellStyle name="40% - Accent3 4 6 2 3 2" xfId="23712" xr:uid="{00000000-0005-0000-0000-0000BF9B0000}"/>
    <cellStyle name="40% - Accent3 4 6 2 3 2 2" xfId="61050" xr:uid="{00000000-0005-0000-0000-0000C09B0000}"/>
    <cellStyle name="40% - Accent3 4 6 2 3 3" xfId="37080" xr:uid="{00000000-0005-0000-0000-0000C19B0000}"/>
    <cellStyle name="40% - Accent3 4 6 2 3 4" xfId="47891" xr:uid="{00000000-0005-0000-0000-0000C29B0000}"/>
    <cellStyle name="40% - Accent3 4 6 2 4" xfId="5830" xr:uid="{00000000-0005-0000-0000-0000C39B0000}"/>
    <cellStyle name="40% - Accent3 4 6 2 4 2" xfId="18989" xr:uid="{00000000-0005-0000-0000-0000C49B0000}"/>
    <cellStyle name="40% - Accent3 4 6 2 4 2 2" xfId="56327" xr:uid="{00000000-0005-0000-0000-0000C59B0000}"/>
    <cellStyle name="40% - Accent3 4 6 2 4 3" xfId="31656" xr:uid="{00000000-0005-0000-0000-0000C69B0000}"/>
    <cellStyle name="40% - Accent3 4 6 2 4 4" xfId="43168" xr:uid="{00000000-0005-0000-0000-0000C79B0000}"/>
    <cellStyle name="40% - Accent3 4 6 2 5" xfId="15277" xr:uid="{00000000-0005-0000-0000-0000C89B0000}"/>
    <cellStyle name="40% - Accent3 4 6 2 5 2" xfId="52615" xr:uid="{00000000-0005-0000-0000-0000C99B0000}"/>
    <cellStyle name="40% - Accent3 4 6 2 6" xfId="28774" xr:uid="{00000000-0005-0000-0000-0000CA9B0000}"/>
    <cellStyle name="40% - Accent3 4 6 2 7" xfId="39454" xr:uid="{00000000-0005-0000-0000-0000CB9B0000}"/>
    <cellStyle name="40% - Accent3 4 6 3" xfId="3465" xr:uid="{00000000-0005-0000-0000-0000CC9B0000}"/>
    <cellStyle name="40% - Accent3 4 6 3 2" xfId="11733" xr:uid="{00000000-0005-0000-0000-0000CD9B0000}"/>
    <cellStyle name="40% - Accent3 4 6 3 2 2" xfId="24892" xr:uid="{00000000-0005-0000-0000-0000CE9B0000}"/>
    <cellStyle name="40% - Accent3 4 6 3 2 2 2" xfId="62230" xr:uid="{00000000-0005-0000-0000-0000CF9B0000}"/>
    <cellStyle name="40% - Accent3 4 6 3 2 3" xfId="49071" xr:uid="{00000000-0005-0000-0000-0000D09B0000}"/>
    <cellStyle name="40% - Accent3 4 6 3 3" xfId="7010" xr:uid="{00000000-0005-0000-0000-0000D19B0000}"/>
    <cellStyle name="40% - Accent3 4 6 3 3 2" xfId="20169" xr:uid="{00000000-0005-0000-0000-0000D29B0000}"/>
    <cellStyle name="40% - Accent3 4 6 3 3 2 2" xfId="57507" xr:uid="{00000000-0005-0000-0000-0000D39B0000}"/>
    <cellStyle name="40% - Accent3 4 6 3 3 3" xfId="44348" xr:uid="{00000000-0005-0000-0000-0000D49B0000}"/>
    <cellStyle name="40% - Accent3 4 6 3 4" xfId="16626" xr:uid="{00000000-0005-0000-0000-0000D59B0000}"/>
    <cellStyle name="40% - Accent3 4 6 3 4 2" xfId="53964" xr:uid="{00000000-0005-0000-0000-0000D69B0000}"/>
    <cellStyle name="40% - Accent3 4 6 3 5" xfId="33019" xr:uid="{00000000-0005-0000-0000-0000D79B0000}"/>
    <cellStyle name="40% - Accent3 4 6 3 6" xfId="40803" xr:uid="{00000000-0005-0000-0000-0000D89B0000}"/>
    <cellStyle name="40% - Accent3 4 6 4" xfId="9373" xr:uid="{00000000-0005-0000-0000-0000D99B0000}"/>
    <cellStyle name="40% - Accent3 4 6 4 2" xfId="22532" xr:uid="{00000000-0005-0000-0000-0000DA9B0000}"/>
    <cellStyle name="40% - Accent3 4 6 4 2 2" xfId="59870" xr:uid="{00000000-0005-0000-0000-0000DB9B0000}"/>
    <cellStyle name="40% - Accent3 4 6 4 3" xfId="35731" xr:uid="{00000000-0005-0000-0000-0000DC9B0000}"/>
    <cellStyle name="40% - Accent3 4 6 4 4" xfId="46711" xr:uid="{00000000-0005-0000-0000-0000DD9B0000}"/>
    <cellStyle name="40% - Accent3 4 6 5" xfId="4650" xr:uid="{00000000-0005-0000-0000-0000DE9B0000}"/>
    <cellStyle name="40% - Accent3 4 6 5 2" xfId="17809" xr:uid="{00000000-0005-0000-0000-0000DF9B0000}"/>
    <cellStyle name="40% - Accent3 4 6 5 2 2" xfId="55147" xr:uid="{00000000-0005-0000-0000-0000E09B0000}"/>
    <cellStyle name="40% - Accent3 4 6 5 3" xfId="30307" xr:uid="{00000000-0005-0000-0000-0000E19B0000}"/>
    <cellStyle name="40% - Accent3 4 6 5 4" xfId="41988" xr:uid="{00000000-0005-0000-0000-0000E29B0000}"/>
    <cellStyle name="40% - Accent3 4 6 6" xfId="14097" xr:uid="{00000000-0005-0000-0000-0000E39B0000}"/>
    <cellStyle name="40% - Accent3 4 6 6 2" xfId="51435" xr:uid="{00000000-0005-0000-0000-0000E49B0000}"/>
    <cellStyle name="40% - Accent3 4 6 7" xfId="27425" xr:uid="{00000000-0005-0000-0000-0000E59B0000}"/>
    <cellStyle name="40% - Accent3 4 6 8" xfId="38274" xr:uid="{00000000-0005-0000-0000-0000E69B0000}"/>
    <cellStyle name="40% - Accent3 4 7" xfId="1105" xr:uid="{00000000-0005-0000-0000-0000E79B0000}"/>
    <cellStyle name="40% - Accent3 4 7 2" xfId="2285" xr:uid="{00000000-0005-0000-0000-0000E89B0000}"/>
    <cellStyle name="40% - Accent3 4 7 2 2" xfId="8359" xr:uid="{00000000-0005-0000-0000-0000E99B0000}"/>
    <cellStyle name="40% - Accent3 4 7 2 2 2" xfId="13082" xr:uid="{00000000-0005-0000-0000-0000EA9B0000}"/>
    <cellStyle name="40% - Accent3 4 7 2 2 2 2" xfId="26241" xr:uid="{00000000-0005-0000-0000-0000EB9B0000}"/>
    <cellStyle name="40% - Accent3 4 7 2 2 2 2 2" xfId="63579" xr:uid="{00000000-0005-0000-0000-0000EC9B0000}"/>
    <cellStyle name="40% - Accent3 4 7 2 2 2 3" xfId="50420" xr:uid="{00000000-0005-0000-0000-0000ED9B0000}"/>
    <cellStyle name="40% - Accent3 4 7 2 2 3" xfId="21518" xr:uid="{00000000-0005-0000-0000-0000EE9B0000}"/>
    <cellStyle name="40% - Accent3 4 7 2 2 3 2" xfId="58856" xr:uid="{00000000-0005-0000-0000-0000EF9B0000}"/>
    <cellStyle name="40% - Accent3 4 7 2 2 4" xfId="34537" xr:uid="{00000000-0005-0000-0000-0000F09B0000}"/>
    <cellStyle name="40% - Accent3 4 7 2 2 5" xfId="45697" xr:uid="{00000000-0005-0000-0000-0000F19B0000}"/>
    <cellStyle name="40% - Accent3 4 7 2 3" xfId="10722" xr:uid="{00000000-0005-0000-0000-0000F29B0000}"/>
    <cellStyle name="40% - Accent3 4 7 2 3 2" xfId="23881" xr:uid="{00000000-0005-0000-0000-0000F39B0000}"/>
    <cellStyle name="40% - Accent3 4 7 2 3 2 2" xfId="61219" xr:uid="{00000000-0005-0000-0000-0000F49B0000}"/>
    <cellStyle name="40% - Accent3 4 7 2 3 3" xfId="37249" xr:uid="{00000000-0005-0000-0000-0000F59B0000}"/>
    <cellStyle name="40% - Accent3 4 7 2 3 4" xfId="48060" xr:uid="{00000000-0005-0000-0000-0000F69B0000}"/>
    <cellStyle name="40% - Accent3 4 7 2 4" xfId="5999" xr:uid="{00000000-0005-0000-0000-0000F79B0000}"/>
    <cellStyle name="40% - Accent3 4 7 2 4 2" xfId="19158" xr:uid="{00000000-0005-0000-0000-0000F89B0000}"/>
    <cellStyle name="40% - Accent3 4 7 2 4 2 2" xfId="56496" xr:uid="{00000000-0005-0000-0000-0000F99B0000}"/>
    <cellStyle name="40% - Accent3 4 7 2 4 3" xfId="31825" xr:uid="{00000000-0005-0000-0000-0000FA9B0000}"/>
    <cellStyle name="40% - Accent3 4 7 2 4 4" xfId="43337" xr:uid="{00000000-0005-0000-0000-0000FB9B0000}"/>
    <cellStyle name="40% - Accent3 4 7 2 5" xfId="15446" xr:uid="{00000000-0005-0000-0000-0000FC9B0000}"/>
    <cellStyle name="40% - Accent3 4 7 2 5 2" xfId="52784" xr:uid="{00000000-0005-0000-0000-0000FD9B0000}"/>
    <cellStyle name="40% - Accent3 4 7 2 6" xfId="28943" xr:uid="{00000000-0005-0000-0000-0000FE9B0000}"/>
    <cellStyle name="40% - Accent3 4 7 2 7" xfId="39623" xr:uid="{00000000-0005-0000-0000-0000FF9B0000}"/>
    <cellStyle name="40% - Accent3 4 7 3" xfId="3634" xr:uid="{00000000-0005-0000-0000-0000009C0000}"/>
    <cellStyle name="40% - Accent3 4 7 3 2" xfId="11902" xr:uid="{00000000-0005-0000-0000-0000019C0000}"/>
    <cellStyle name="40% - Accent3 4 7 3 2 2" xfId="25061" xr:uid="{00000000-0005-0000-0000-0000029C0000}"/>
    <cellStyle name="40% - Accent3 4 7 3 2 2 2" xfId="62399" xr:uid="{00000000-0005-0000-0000-0000039C0000}"/>
    <cellStyle name="40% - Accent3 4 7 3 2 3" xfId="49240" xr:uid="{00000000-0005-0000-0000-0000049C0000}"/>
    <cellStyle name="40% - Accent3 4 7 3 3" xfId="7179" xr:uid="{00000000-0005-0000-0000-0000059C0000}"/>
    <cellStyle name="40% - Accent3 4 7 3 3 2" xfId="20338" xr:uid="{00000000-0005-0000-0000-0000069C0000}"/>
    <cellStyle name="40% - Accent3 4 7 3 3 2 2" xfId="57676" xr:uid="{00000000-0005-0000-0000-0000079C0000}"/>
    <cellStyle name="40% - Accent3 4 7 3 3 3" xfId="44517" xr:uid="{00000000-0005-0000-0000-0000089C0000}"/>
    <cellStyle name="40% - Accent3 4 7 3 4" xfId="16795" xr:uid="{00000000-0005-0000-0000-0000099C0000}"/>
    <cellStyle name="40% - Accent3 4 7 3 4 2" xfId="54133" xr:uid="{00000000-0005-0000-0000-00000A9C0000}"/>
    <cellStyle name="40% - Accent3 4 7 3 5" xfId="33188" xr:uid="{00000000-0005-0000-0000-00000B9C0000}"/>
    <cellStyle name="40% - Accent3 4 7 3 6" xfId="40972" xr:uid="{00000000-0005-0000-0000-00000C9C0000}"/>
    <cellStyle name="40% - Accent3 4 7 4" xfId="9542" xr:uid="{00000000-0005-0000-0000-00000D9C0000}"/>
    <cellStyle name="40% - Accent3 4 7 4 2" xfId="22701" xr:uid="{00000000-0005-0000-0000-00000E9C0000}"/>
    <cellStyle name="40% - Accent3 4 7 4 2 2" xfId="60039" xr:uid="{00000000-0005-0000-0000-00000F9C0000}"/>
    <cellStyle name="40% - Accent3 4 7 4 3" xfId="35900" xr:uid="{00000000-0005-0000-0000-0000109C0000}"/>
    <cellStyle name="40% - Accent3 4 7 4 4" xfId="46880" xr:uid="{00000000-0005-0000-0000-0000119C0000}"/>
    <cellStyle name="40% - Accent3 4 7 5" xfId="4819" xr:uid="{00000000-0005-0000-0000-0000129C0000}"/>
    <cellStyle name="40% - Accent3 4 7 5 2" xfId="17978" xr:uid="{00000000-0005-0000-0000-0000139C0000}"/>
    <cellStyle name="40% - Accent3 4 7 5 2 2" xfId="55316" xr:uid="{00000000-0005-0000-0000-0000149C0000}"/>
    <cellStyle name="40% - Accent3 4 7 5 3" xfId="30476" xr:uid="{00000000-0005-0000-0000-0000159C0000}"/>
    <cellStyle name="40% - Accent3 4 7 5 4" xfId="42157" xr:uid="{00000000-0005-0000-0000-0000169C0000}"/>
    <cellStyle name="40% - Accent3 4 7 6" xfId="14266" xr:uid="{00000000-0005-0000-0000-0000179C0000}"/>
    <cellStyle name="40% - Accent3 4 7 6 2" xfId="51604" xr:uid="{00000000-0005-0000-0000-0000189C0000}"/>
    <cellStyle name="40% - Accent3 4 7 7" xfId="27594" xr:uid="{00000000-0005-0000-0000-0000199C0000}"/>
    <cellStyle name="40% - Accent3 4 7 8" xfId="38443" xr:uid="{00000000-0005-0000-0000-00001A9C0000}"/>
    <cellStyle name="40% - Accent3 4 8" xfId="1302" xr:uid="{00000000-0005-0000-0000-00001B9C0000}"/>
    <cellStyle name="40% - Accent3 4 8 2" xfId="2651" xr:uid="{00000000-0005-0000-0000-00001C9C0000}"/>
    <cellStyle name="40% - Accent3 4 8 2 2" xfId="12099" xr:uid="{00000000-0005-0000-0000-00001D9C0000}"/>
    <cellStyle name="40% - Accent3 4 8 2 2 2" xfId="25258" xr:uid="{00000000-0005-0000-0000-00001E9C0000}"/>
    <cellStyle name="40% - Accent3 4 8 2 2 2 2" xfId="62596" xr:uid="{00000000-0005-0000-0000-00001F9C0000}"/>
    <cellStyle name="40% - Accent3 4 8 2 2 3" xfId="33554" xr:uid="{00000000-0005-0000-0000-0000209C0000}"/>
    <cellStyle name="40% - Accent3 4 8 2 2 4" xfId="49437" xr:uid="{00000000-0005-0000-0000-0000219C0000}"/>
    <cellStyle name="40% - Accent3 4 8 2 3" xfId="7376" xr:uid="{00000000-0005-0000-0000-0000229C0000}"/>
    <cellStyle name="40% - Accent3 4 8 2 3 2" xfId="20535" xr:uid="{00000000-0005-0000-0000-0000239C0000}"/>
    <cellStyle name="40% - Accent3 4 8 2 3 2 2" xfId="57873" xr:uid="{00000000-0005-0000-0000-0000249C0000}"/>
    <cellStyle name="40% - Accent3 4 8 2 3 3" xfId="36266" xr:uid="{00000000-0005-0000-0000-0000259C0000}"/>
    <cellStyle name="40% - Accent3 4 8 2 3 4" xfId="44714" xr:uid="{00000000-0005-0000-0000-0000269C0000}"/>
    <cellStyle name="40% - Accent3 4 8 2 4" xfId="15812" xr:uid="{00000000-0005-0000-0000-0000279C0000}"/>
    <cellStyle name="40% - Accent3 4 8 2 4 2" xfId="30842" xr:uid="{00000000-0005-0000-0000-0000289C0000}"/>
    <cellStyle name="40% - Accent3 4 8 2 4 3" xfId="53150" xr:uid="{00000000-0005-0000-0000-0000299C0000}"/>
    <cellStyle name="40% - Accent3 4 8 2 5" xfId="27960" xr:uid="{00000000-0005-0000-0000-00002A9C0000}"/>
    <cellStyle name="40% - Accent3 4 8 2 6" xfId="39989" xr:uid="{00000000-0005-0000-0000-00002B9C0000}"/>
    <cellStyle name="40% - Accent3 4 8 3" xfId="9739" xr:uid="{00000000-0005-0000-0000-00002C9C0000}"/>
    <cellStyle name="40% - Accent3 4 8 3 2" xfId="22898" xr:uid="{00000000-0005-0000-0000-00002D9C0000}"/>
    <cellStyle name="40% - Accent3 4 8 3 2 2" xfId="60236" xr:uid="{00000000-0005-0000-0000-00002E9C0000}"/>
    <cellStyle name="40% - Accent3 4 8 3 3" xfId="32205" xr:uid="{00000000-0005-0000-0000-00002F9C0000}"/>
    <cellStyle name="40% - Accent3 4 8 3 4" xfId="47077" xr:uid="{00000000-0005-0000-0000-0000309C0000}"/>
    <cellStyle name="40% - Accent3 4 8 4" xfId="5016" xr:uid="{00000000-0005-0000-0000-0000319C0000}"/>
    <cellStyle name="40% - Accent3 4 8 4 2" xfId="18175" xr:uid="{00000000-0005-0000-0000-0000329C0000}"/>
    <cellStyle name="40% - Accent3 4 8 4 2 2" xfId="55513" xr:uid="{00000000-0005-0000-0000-0000339C0000}"/>
    <cellStyle name="40% - Accent3 4 8 4 3" xfId="34917" xr:uid="{00000000-0005-0000-0000-0000349C0000}"/>
    <cellStyle name="40% - Accent3 4 8 4 4" xfId="42354" xr:uid="{00000000-0005-0000-0000-0000359C0000}"/>
    <cellStyle name="40% - Accent3 4 8 5" xfId="14463" xr:uid="{00000000-0005-0000-0000-0000369C0000}"/>
    <cellStyle name="40% - Accent3 4 8 5 2" xfId="29493" xr:uid="{00000000-0005-0000-0000-0000379C0000}"/>
    <cellStyle name="40% - Accent3 4 8 5 3" xfId="51801" xr:uid="{00000000-0005-0000-0000-0000389C0000}"/>
    <cellStyle name="40% - Accent3 4 8 6" xfId="26611" xr:uid="{00000000-0005-0000-0000-0000399C0000}"/>
    <cellStyle name="40% - Accent3 4 8 7" xfId="38640" xr:uid="{00000000-0005-0000-0000-00003A9C0000}"/>
    <cellStyle name="40% - Accent3 4 9" xfId="2454" xr:uid="{00000000-0005-0000-0000-00003B9C0000}"/>
    <cellStyle name="40% - Accent3 4 9 2" xfId="10919" xr:uid="{00000000-0005-0000-0000-00003C9C0000}"/>
    <cellStyle name="40% - Accent3 4 9 2 2" xfId="24078" xr:uid="{00000000-0005-0000-0000-00003D9C0000}"/>
    <cellStyle name="40% - Accent3 4 9 2 2 2" xfId="61416" xr:uid="{00000000-0005-0000-0000-00003E9C0000}"/>
    <cellStyle name="40% - Accent3 4 9 2 3" xfId="33357" xr:uid="{00000000-0005-0000-0000-00003F9C0000}"/>
    <cellStyle name="40% - Accent3 4 9 2 4" xfId="48257" xr:uid="{00000000-0005-0000-0000-0000409C0000}"/>
    <cellStyle name="40% - Accent3 4 9 3" xfId="6196" xr:uid="{00000000-0005-0000-0000-0000419C0000}"/>
    <cellStyle name="40% - Accent3 4 9 3 2" xfId="19355" xr:uid="{00000000-0005-0000-0000-0000429C0000}"/>
    <cellStyle name="40% - Accent3 4 9 3 2 2" xfId="56693" xr:uid="{00000000-0005-0000-0000-0000439C0000}"/>
    <cellStyle name="40% - Accent3 4 9 3 3" xfId="36069" xr:uid="{00000000-0005-0000-0000-0000449C0000}"/>
    <cellStyle name="40% - Accent3 4 9 3 4" xfId="43534" xr:uid="{00000000-0005-0000-0000-0000459C0000}"/>
    <cellStyle name="40% - Accent3 4 9 4" xfId="15615" xr:uid="{00000000-0005-0000-0000-0000469C0000}"/>
    <cellStyle name="40% - Accent3 4 9 4 2" xfId="30645" xr:uid="{00000000-0005-0000-0000-0000479C0000}"/>
    <cellStyle name="40% - Accent3 4 9 4 3" xfId="52953" xr:uid="{00000000-0005-0000-0000-0000489C0000}"/>
    <cellStyle name="40% - Accent3 4 9 5" xfId="27763" xr:uid="{00000000-0005-0000-0000-0000499C0000}"/>
    <cellStyle name="40% - Accent3 4 9 6" xfId="39792" xr:uid="{00000000-0005-0000-0000-00004A9C0000}"/>
    <cellStyle name="40% - Accent3 5" xfId="64" xr:uid="{00000000-0005-0000-0000-00004B9C0000}"/>
    <cellStyle name="40% - Accent3 5 10" xfId="8503" xr:uid="{00000000-0005-0000-0000-00004C9C0000}"/>
    <cellStyle name="40% - Accent3 5 10 2" xfId="21662" xr:uid="{00000000-0005-0000-0000-00004D9C0000}"/>
    <cellStyle name="40% - Accent3 5 10 2 2" xfId="59000" xr:uid="{00000000-0005-0000-0000-00004E9C0000}"/>
    <cellStyle name="40% - Accent3 5 10 3" xfId="29325" xr:uid="{00000000-0005-0000-0000-00004F9C0000}"/>
    <cellStyle name="40% - Accent3 5 10 4" xfId="45841" xr:uid="{00000000-0005-0000-0000-0000509C0000}"/>
    <cellStyle name="40% - Accent3 5 11" xfId="3780" xr:uid="{00000000-0005-0000-0000-0000519C0000}"/>
    <cellStyle name="40% - Accent3 5 11 2" xfId="16939" xr:uid="{00000000-0005-0000-0000-0000529C0000}"/>
    <cellStyle name="40% - Accent3 5 11 2 2" xfId="54277" xr:uid="{00000000-0005-0000-0000-0000539C0000}"/>
    <cellStyle name="40% - Accent3 5 11 3" xfId="32037" xr:uid="{00000000-0005-0000-0000-0000549C0000}"/>
    <cellStyle name="40% - Accent3 5 11 4" xfId="41118" xr:uid="{00000000-0005-0000-0000-0000559C0000}"/>
    <cellStyle name="40% - Accent3 5 12" xfId="13227" xr:uid="{00000000-0005-0000-0000-0000569C0000}"/>
    <cellStyle name="40% - Accent3 5 12 2" xfId="34749" xr:uid="{00000000-0005-0000-0000-0000579C0000}"/>
    <cellStyle name="40% - Accent3 5 12 3" xfId="50565" xr:uid="{00000000-0005-0000-0000-0000589C0000}"/>
    <cellStyle name="40% - Accent3 5 13" xfId="29156" xr:uid="{00000000-0005-0000-0000-0000599C0000}"/>
    <cellStyle name="40% - Accent3 5 14" xfId="26443" xr:uid="{00000000-0005-0000-0000-00005A9C0000}"/>
    <cellStyle name="40% - Accent3 5 15" xfId="37404" xr:uid="{00000000-0005-0000-0000-00005B9C0000}"/>
    <cellStyle name="40% - Accent3 5 2" xfId="176" xr:uid="{00000000-0005-0000-0000-00005C9C0000}"/>
    <cellStyle name="40% - Accent3 5 2 2" xfId="597" xr:uid="{00000000-0005-0000-0000-00005D9C0000}"/>
    <cellStyle name="40% - Accent3 5 2 2 2" xfId="1779" xr:uid="{00000000-0005-0000-0000-00005E9C0000}"/>
    <cellStyle name="40% - Accent3 5 2 2 2 2" xfId="7853" xr:uid="{00000000-0005-0000-0000-00005F9C0000}"/>
    <cellStyle name="40% - Accent3 5 2 2 2 2 2" xfId="12576" xr:uid="{00000000-0005-0000-0000-0000609C0000}"/>
    <cellStyle name="40% - Accent3 5 2 2 2 2 2 2" xfId="25735" xr:uid="{00000000-0005-0000-0000-0000619C0000}"/>
    <cellStyle name="40% - Accent3 5 2 2 2 2 2 2 2" xfId="63073" xr:uid="{00000000-0005-0000-0000-0000629C0000}"/>
    <cellStyle name="40% - Accent3 5 2 2 2 2 2 3" xfId="49914" xr:uid="{00000000-0005-0000-0000-0000639C0000}"/>
    <cellStyle name="40% - Accent3 5 2 2 2 2 3" xfId="21012" xr:uid="{00000000-0005-0000-0000-0000649C0000}"/>
    <cellStyle name="40% - Accent3 5 2 2 2 2 3 2" xfId="58350" xr:uid="{00000000-0005-0000-0000-0000659C0000}"/>
    <cellStyle name="40% - Accent3 5 2 2 2 2 4" xfId="34031" xr:uid="{00000000-0005-0000-0000-0000669C0000}"/>
    <cellStyle name="40% - Accent3 5 2 2 2 2 5" xfId="45191" xr:uid="{00000000-0005-0000-0000-0000679C0000}"/>
    <cellStyle name="40% - Accent3 5 2 2 2 3" xfId="10216" xr:uid="{00000000-0005-0000-0000-0000689C0000}"/>
    <cellStyle name="40% - Accent3 5 2 2 2 3 2" xfId="23375" xr:uid="{00000000-0005-0000-0000-0000699C0000}"/>
    <cellStyle name="40% - Accent3 5 2 2 2 3 2 2" xfId="60713" xr:uid="{00000000-0005-0000-0000-00006A9C0000}"/>
    <cellStyle name="40% - Accent3 5 2 2 2 3 3" xfId="36743" xr:uid="{00000000-0005-0000-0000-00006B9C0000}"/>
    <cellStyle name="40% - Accent3 5 2 2 2 3 4" xfId="47554" xr:uid="{00000000-0005-0000-0000-00006C9C0000}"/>
    <cellStyle name="40% - Accent3 5 2 2 2 4" xfId="5493" xr:uid="{00000000-0005-0000-0000-00006D9C0000}"/>
    <cellStyle name="40% - Accent3 5 2 2 2 4 2" xfId="18652" xr:uid="{00000000-0005-0000-0000-00006E9C0000}"/>
    <cellStyle name="40% - Accent3 5 2 2 2 4 2 2" xfId="55990" xr:uid="{00000000-0005-0000-0000-00006F9C0000}"/>
    <cellStyle name="40% - Accent3 5 2 2 2 4 3" xfId="31319" xr:uid="{00000000-0005-0000-0000-0000709C0000}"/>
    <cellStyle name="40% - Accent3 5 2 2 2 4 4" xfId="42831" xr:uid="{00000000-0005-0000-0000-0000719C0000}"/>
    <cellStyle name="40% - Accent3 5 2 2 2 5" xfId="14940" xr:uid="{00000000-0005-0000-0000-0000729C0000}"/>
    <cellStyle name="40% - Accent3 5 2 2 2 5 2" xfId="52278" xr:uid="{00000000-0005-0000-0000-0000739C0000}"/>
    <cellStyle name="40% - Accent3 5 2 2 2 6" xfId="28437" xr:uid="{00000000-0005-0000-0000-0000749C0000}"/>
    <cellStyle name="40% - Accent3 5 2 2 2 7" xfId="39117" xr:uid="{00000000-0005-0000-0000-0000759C0000}"/>
    <cellStyle name="40% - Accent3 5 2 2 3" xfId="3128" xr:uid="{00000000-0005-0000-0000-0000769C0000}"/>
    <cellStyle name="40% - Accent3 5 2 2 3 2" xfId="11396" xr:uid="{00000000-0005-0000-0000-0000779C0000}"/>
    <cellStyle name="40% - Accent3 5 2 2 3 2 2" xfId="24555" xr:uid="{00000000-0005-0000-0000-0000789C0000}"/>
    <cellStyle name="40% - Accent3 5 2 2 3 2 2 2" xfId="61893" xr:uid="{00000000-0005-0000-0000-0000799C0000}"/>
    <cellStyle name="40% - Accent3 5 2 2 3 2 3" xfId="48734" xr:uid="{00000000-0005-0000-0000-00007A9C0000}"/>
    <cellStyle name="40% - Accent3 5 2 2 3 3" xfId="6673" xr:uid="{00000000-0005-0000-0000-00007B9C0000}"/>
    <cellStyle name="40% - Accent3 5 2 2 3 3 2" xfId="19832" xr:uid="{00000000-0005-0000-0000-00007C9C0000}"/>
    <cellStyle name="40% - Accent3 5 2 2 3 3 2 2" xfId="57170" xr:uid="{00000000-0005-0000-0000-00007D9C0000}"/>
    <cellStyle name="40% - Accent3 5 2 2 3 3 3" xfId="44011" xr:uid="{00000000-0005-0000-0000-00007E9C0000}"/>
    <cellStyle name="40% - Accent3 5 2 2 3 4" xfId="16289" xr:uid="{00000000-0005-0000-0000-00007F9C0000}"/>
    <cellStyle name="40% - Accent3 5 2 2 3 4 2" xfId="53627" xr:uid="{00000000-0005-0000-0000-0000809C0000}"/>
    <cellStyle name="40% - Accent3 5 2 2 3 5" xfId="32682" xr:uid="{00000000-0005-0000-0000-0000819C0000}"/>
    <cellStyle name="40% - Accent3 5 2 2 3 6" xfId="40466" xr:uid="{00000000-0005-0000-0000-0000829C0000}"/>
    <cellStyle name="40% - Accent3 5 2 2 4" xfId="9036" xr:uid="{00000000-0005-0000-0000-0000839C0000}"/>
    <cellStyle name="40% - Accent3 5 2 2 4 2" xfId="22195" xr:uid="{00000000-0005-0000-0000-0000849C0000}"/>
    <cellStyle name="40% - Accent3 5 2 2 4 2 2" xfId="59533" xr:uid="{00000000-0005-0000-0000-0000859C0000}"/>
    <cellStyle name="40% - Accent3 5 2 2 4 3" xfId="35394" xr:uid="{00000000-0005-0000-0000-0000869C0000}"/>
    <cellStyle name="40% - Accent3 5 2 2 4 4" xfId="46374" xr:uid="{00000000-0005-0000-0000-0000879C0000}"/>
    <cellStyle name="40% - Accent3 5 2 2 5" xfId="4313" xr:uid="{00000000-0005-0000-0000-0000889C0000}"/>
    <cellStyle name="40% - Accent3 5 2 2 5 2" xfId="17472" xr:uid="{00000000-0005-0000-0000-0000899C0000}"/>
    <cellStyle name="40% - Accent3 5 2 2 5 2 2" xfId="54810" xr:uid="{00000000-0005-0000-0000-00008A9C0000}"/>
    <cellStyle name="40% - Accent3 5 2 2 5 3" xfId="29970" xr:uid="{00000000-0005-0000-0000-00008B9C0000}"/>
    <cellStyle name="40% - Accent3 5 2 2 5 4" xfId="41651" xr:uid="{00000000-0005-0000-0000-00008C9C0000}"/>
    <cellStyle name="40% - Accent3 5 2 2 6" xfId="13760" xr:uid="{00000000-0005-0000-0000-00008D9C0000}"/>
    <cellStyle name="40% - Accent3 5 2 2 6 2" xfId="51098" xr:uid="{00000000-0005-0000-0000-00008E9C0000}"/>
    <cellStyle name="40% - Accent3 5 2 2 7" xfId="27088" xr:uid="{00000000-0005-0000-0000-00008F9C0000}"/>
    <cellStyle name="40% - Accent3 5 2 2 8" xfId="37937" xr:uid="{00000000-0005-0000-0000-0000909C0000}"/>
    <cellStyle name="40% - Accent3 5 2 3" xfId="1358" xr:uid="{00000000-0005-0000-0000-0000919C0000}"/>
    <cellStyle name="40% - Accent3 5 2 3 2" xfId="7432" xr:uid="{00000000-0005-0000-0000-0000929C0000}"/>
    <cellStyle name="40% - Accent3 5 2 3 2 2" xfId="12155" xr:uid="{00000000-0005-0000-0000-0000939C0000}"/>
    <cellStyle name="40% - Accent3 5 2 3 2 2 2" xfId="25314" xr:uid="{00000000-0005-0000-0000-0000949C0000}"/>
    <cellStyle name="40% - Accent3 5 2 3 2 2 2 2" xfId="62652" xr:uid="{00000000-0005-0000-0000-0000959C0000}"/>
    <cellStyle name="40% - Accent3 5 2 3 2 2 3" xfId="49493" xr:uid="{00000000-0005-0000-0000-0000969C0000}"/>
    <cellStyle name="40% - Accent3 5 2 3 2 3" xfId="20591" xr:uid="{00000000-0005-0000-0000-0000979C0000}"/>
    <cellStyle name="40% - Accent3 5 2 3 2 3 2" xfId="57929" xr:uid="{00000000-0005-0000-0000-0000989C0000}"/>
    <cellStyle name="40% - Accent3 5 2 3 2 4" xfId="33610" xr:uid="{00000000-0005-0000-0000-0000999C0000}"/>
    <cellStyle name="40% - Accent3 5 2 3 2 5" xfId="44770" xr:uid="{00000000-0005-0000-0000-00009A9C0000}"/>
    <cellStyle name="40% - Accent3 5 2 3 3" xfId="9795" xr:uid="{00000000-0005-0000-0000-00009B9C0000}"/>
    <cellStyle name="40% - Accent3 5 2 3 3 2" xfId="22954" xr:uid="{00000000-0005-0000-0000-00009C9C0000}"/>
    <cellStyle name="40% - Accent3 5 2 3 3 2 2" xfId="60292" xr:uid="{00000000-0005-0000-0000-00009D9C0000}"/>
    <cellStyle name="40% - Accent3 5 2 3 3 3" xfId="36322" xr:uid="{00000000-0005-0000-0000-00009E9C0000}"/>
    <cellStyle name="40% - Accent3 5 2 3 3 4" xfId="47133" xr:uid="{00000000-0005-0000-0000-00009F9C0000}"/>
    <cellStyle name="40% - Accent3 5 2 3 4" xfId="5072" xr:uid="{00000000-0005-0000-0000-0000A09C0000}"/>
    <cellStyle name="40% - Accent3 5 2 3 4 2" xfId="18231" xr:uid="{00000000-0005-0000-0000-0000A19C0000}"/>
    <cellStyle name="40% - Accent3 5 2 3 4 2 2" xfId="55569" xr:uid="{00000000-0005-0000-0000-0000A29C0000}"/>
    <cellStyle name="40% - Accent3 5 2 3 4 3" xfId="30898" xr:uid="{00000000-0005-0000-0000-0000A39C0000}"/>
    <cellStyle name="40% - Accent3 5 2 3 4 4" xfId="42410" xr:uid="{00000000-0005-0000-0000-0000A49C0000}"/>
    <cellStyle name="40% - Accent3 5 2 3 5" xfId="14519" xr:uid="{00000000-0005-0000-0000-0000A59C0000}"/>
    <cellStyle name="40% - Accent3 5 2 3 5 2" xfId="51857" xr:uid="{00000000-0005-0000-0000-0000A69C0000}"/>
    <cellStyle name="40% - Accent3 5 2 3 6" xfId="28016" xr:uid="{00000000-0005-0000-0000-0000A79C0000}"/>
    <cellStyle name="40% - Accent3 5 2 3 7" xfId="38696" xr:uid="{00000000-0005-0000-0000-0000A89C0000}"/>
    <cellStyle name="40% - Accent3 5 2 4" xfId="2707" xr:uid="{00000000-0005-0000-0000-0000A99C0000}"/>
    <cellStyle name="40% - Accent3 5 2 4 2" xfId="10975" xr:uid="{00000000-0005-0000-0000-0000AA9C0000}"/>
    <cellStyle name="40% - Accent3 5 2 4 2 2" xfId="24134" xr:uid="{00000000-0005-0000-0000-0000AB9C0000}"/>
    <cellStyle name="40% - Accent3 5 2 4 2 2 2" xfId="61472" xr:uid="{00000000-0005-0000-0000-0000AC9C0000}"/>
    <cellStyle name="40% - Accent3 5 2 4 2 3" xfId="48313" xr:uid="{00000000-0005-0000-0000-0000AD9C0000}"/>
    <cellStyle name="40% - Accent3 5 2 4 3" xfId="6252" xr:uid="{00000000-0005-0000-0000-0000AE9C0000}"/>
    <cellStyle name="40% - Accent3 5 2 4 3 2" xfId="19411" xr:uid="{00000000-0005-0000-0000-0000AF9C0000}"/>
    <cellStyle name="40% - Accent3 5 2 4 3 2 2" xfId="56749" xr:uid="{00000000-0005-0000-0000-0000B09C0000}"/>
    <cellStyle name="40% - Accent3 5 2 4 3 3" xfId="43590" xr:uid="{00000000-0005-0000-0000-0000B19C0000}"/>
    <cellStyle name="40% - Accent3 5 2 4 4" xfId="15868" xr:uid="{00000000-0005-0000-0000-0000B29C0000}"/>
    <cellStyle name="40% - Accent3 5 2 4 4 2" xfId="53206" xr:uid="{00000000-0005-0000-0000-0000B39C0000}"/>
    <cellStyle name="40% - Accent3 5 2 4 5" xfId="32261" xr:uid="{00000000-0005-0000-0000-0000B49C0000}"/>
    <cellStyle name="40% - Accent3 5 2 4 6" xfId="40045" xr:uid="{00000000-0005-0000-0000-0000B59C0000}"/>
    <cellStyle name="40% - Accent3 5 2 5" xfId="8615" xr:uid="{00000000-0005-0000-0000-0000B69C0000}"/>
    <cellStyle name="40% - Accent3 5 2 5 2" xfId="21774" xr:uid="{00000000-0005-0000-0000-0000B79C0000}"/>
    <cellStyle name="40% - Accent3 5 2 5 2 2" xfId="59112" xr:uid="{00000000-0005-0000-0000-0000B89C0000}"/>
    <cellStyle name="40% - Accent3 5 2 5 3" xfId="34973" xr:uid="{00000000-0005-0000-0000-0000B99C0000}"/>
    <cellStyle name="40% - Accent3 5 2 5 4" xfId="45953" xr:uid="{00000000-0005-0000-0000-0000BA9C0000}"/>
    <cellStyle name="40% - Accent3 5 2 6" xfId="3892" xr:uid="{00000000-0005-0000-0000-0000BB9C0000}"/>
    <cellStyle name="40% - Accent3 5 2 6 2" xfId="17051" xr:uid="{00000000-0005-0000-0000-0000BC9C0000}"/>
    <cellStyle name="40% - Accent3 5 2 6 2 2" xfId="54389" xr:uid="{00000000-0005-0000-0000-0000BD9C0000}"/>
    <cellStyle name="40% - Accent3 5 2 6 3" xfId="29549" xr:uid="{00000000-0005-0000-0000-0000BE9C0000}"/>
    <cellStyle name="40% - Accent3 5 2 6 4" xfId="41230" xr:uid="{00000000-0005-0000-0000-0000BF9C0000}"/>
    <cellStyle name="40% - Accent3 5 2 7" xfId="13339" xr:uid="{00000000-0005-0000-0000-0000C09C0000}"/>
    <cellStyle name="40% - Accent3 5 2 7 2" xfId="50677" xr:uid="{00000000-0005-0000-0000-0000C19C0000}"/>
    <cellStyle name="40% - Accent3 5 2 8" xfId="26667" xr:uid="{00000000-0005-0000-0000-0000C29C0000}"/>
    <cellStyle name="40% - Accent3 5 2 9" xfId="37516" xr:uid="{00000000-0005-0000-0000-0000C39C0000}"/>
    <cellStyle name="40% - Accent3 5 3" xfId="485" xr:uid="{00000000-0005-0000-0000-0000C49C0000}"/>
    <cellStyle name="40% - Accent3 5 3 2" xfId="1667" xr:uid="{00000000-0005-0000-0000-0000C59C0000}"/>
    <cellStyle name="40% - Accent3 5 3 2 2" xfId="7741" xr:uid="{00000000-0005-0000-0000-0000C69C0000}"/>
    <cellStyle name="40% - Accent3 5 3 2 2 2" xfId="12464" xr:uid="{00000000-0005-0000-0000-0000C79C0000}"/>
    <cellStyle name="40% - Accent3 5 3 2 2 2 2" xfId="25623" xr:uid="{00000000-0005-0000-0000-0000C89C0000}"/>
    <cellStyle name="40% - Accent3 5 3 2 2 2 2 2" xfId="62961" xr:uid="{00000000-0005-0000-0000-0000C99C0000}"/>
    <cellStyle name="40% - Accent3 5 3 2 2 2 3" xfId="49802" xr:uid="{00000000-0005-0000-0000-0000CA9C0000}"/>
    <cellStyle name="40% - Accent3 5 3 2 2 3" xfId="20900" xr:uid="{00000000-0005-0000-0000-0000CB9C0000}"/>
    <cellStyle name="40% - Accent3 5 3 2 2 3 2" xfId="58238" xr:uid="{00000000-0005-0000-0000-0000CC9C0000}"/>
    <cellStyle name="40% - Accent3 5 3 2 2 4" xfId="33919" xr:uid="{00000000-0005-0000-0000-0000CD9C0000}"/>
    <cellStyle name="40% - Accent3 5 3 2 2 5" xfId="45079" xr:uid="{00000000-0005-0000-0000-0000CE9C0000}"/>
    <cellStyle name="40% - Accent3 5 3 2 3" xfId="10104" xr:uid="{00000000-0005-0000-0000-0000CF9C0000}"/>
    <cellStyle name="40% - Accent3 5 3 2 3 2" xfId="23263" xr:uid="{00000000-0005-0000-0000-0000D09C0000}"/>
    <cellStyle name="40% - Accent3 5 3 2 3 2 2" xfId="60601" xr:uid="{00000000-0005-0000-0000-0000D19C0000}"/>
    <cellStyle name="40% - Accent3 5 3 2 3 3" xfId="36631" xr:uid="{00000000-0005-0000-0000-0000D29C0000}"/>
    <cellStyle name="40% - Accent3 5 3 2 3 4" xfId="47442" xr:uid="{00000000-0005-0000-0000-0000D39C0000}"/>
    <cellStyle name="40% - Accent3 5 3 2 4" xfId="5381" xr:uid="{00000000-0005-0000-0000-0000D49C0000}"/>
    <cellStyle name="40% - Accent3 5 3 2 4 2" xfId="18540" xr:uid="{00000000-0005-0000-0000-0000D59C0000}"/>
    <cellStyle name="40% - Accent3 5 3 2 4 2 2" xfId="55878" xr:uid="{00000000-0005-0000-0000-0000D69C0000}"/>
    <cellStyle name="40% - Accent3 5 3 2 4 3" xfId="31207" xr:uid="{00000000-0005-0000-0000-0000D79C0000}"/>
    <cellStyle name="40% - Accent3 5 3 2 4 4" xfId="42719" xr:uid="{00000000-0005-0000-0000-0000D89C0000}"/>
    <cellStyle name="40% - Accent3 5 3 2 5" xfId="14828" xr:uid="{00000000-0005-0000-0000-0000D99C0000}"/>
    <cellStyle name="40% - Accent3 5 3 2 5 2" xfId="52166" xr:uid="{00000000-0005-0000-0000-0000DA9C0000}"/>
    <cellStyle name="40% - Accent3 5 3 2 6" xfId="28325" xr:uid="{00000000-0005-0000-0000-0000DB9C0000}"/>
    <cellStyle name="40% - Accent3 5 3 2 7" xfId="39005" xr:uid="{00000000-0005-0000-0000-0000DC9C0000}"/>
    <cellStyle name="40% - Accent3 5 3 3" xfId="3016" xr:uid="{00000000-0005-0000-0000-0000DD9C0000}"/>
    <cellStyle name="40% - Accent3 5 3 3 2" xfId="11284" xr:uid="{00000000-0005-0000-0000-0000DE9C0000}"/>
    <cellStyle name="40% - Accent3 5 3 3 2 2" xfId="24443" xr:uid="{00000000-0005-0000-0000-0000DF9C0000}"/>
    <cellStyle name="40% - Accent3 5 3 3 2 2 2" xfId="61781" xr:uid="{00000000-0005-0000-0000-0000E09C0000}"/>
    <cellStyle name="40% - Accent3 5 3 3 2 3" xfId="48622" xr:uid="{00000000-0005-0000-0000-0000E19C0000}"/>
    <cellStyle name="40% - Accent3 5 3 3 3" xfId="6561" xr:uid="{00000000-0005-0000-0000-0000E29C0000}"/>
    <cellStyle name="40% - Accent3 5 3 3 3 2" xfId="19720" xr:uid="{00000000-0005-0000-0000-0000E39C0000}"/>
    <cellStyle name="40% - Accent3 5 3 3 3 2 2" xfId="57058" xr:uid="{00000000-0005-0000-0000-0000E49C0000}"/>
    <cellStyle name="40% - Accent3 5 3 3 3 3" xfId="43899" xr:uid="{00000000-0005-0000-0000-0000E59C0000}"/>
    <cellStyle name="40% - Accent3 5 3 3 4" xfId="16177" xr:uid="{00000000-0005-0000-0000-0000E69C0000}"/>
    <cellStyle name="40% - Accent3 5 3 3 4 2" xfId="53515" xr:uid="{00000000-0005-0000-0000-0000E79C0000}"/>
    <cellStyle name="40% - Accent3 5 3 3 5" xfId="32570" xr:uid="{00000000-0005-0000-0000-0000E89C0000}"/>
    <cellStyle name="40% - Accent3 5 3 3 6" xfId="40354" xr:uid="{00000000-0005-0000-0000-0000E99C0000}"/>
    <cellStyle name="40% - Accent3 5 3 4" xfId="8924" xr:uid="{00000000-0005-0000-0000-0000EA9C0000}"/>
    <cellStyle name="40% - Accent3 5 3 4 2" xfId="22083" xr:uid="{00000000-0005-0000-0000-0000EB9C0000}"/>
    <cellStyle name="40% - Accent3 5 3 4 2 2" xfId="59421" xr:uid="{00000000-0005-0000-0000-0000EC9C0000}"/>
    <cellStyle name="40% - Accent3 5 3 4 3" xfId="35282" xr:uid="{00000000-0005-0000-0000-0000ED9C0000}"/>
    <cellStyle name="40% - Accent3 5 3 4 4" xfId="46262" xr:uid="{00000000-0005-0000-0000-0000EE9C0000}"/>
    <cellStyle name="40% - Accent3 5 3 5" xfId="4201" xr:uid="{00000000-0005-0000-0000-0000EF9C0000}"/>
    <cellStyle name="40% - Accent3 5 3 5 2" xfId="17360" xr:uid="{00000000-0005-0000-0000-0000F09C0000}"/>
    <cellStyle name="40% - Accent3 5 3 5 2 2" xfId="54698" xr:uid="{00000000-0005-0000-0000-0000F19C0000}"/>
    <cellStyle name="40% - Accent3 5 3 5 3" xfId="29858" xr:uid="{00000000-0005-0000-0000-0000F29C0000}"/>
    <cellStyle name="40% - Accent3 5 3 5 4" xfId="41539" xr:uid="{00000000-0005-0000-0000-0000F39C0000}"/>
    <cellStyle name="40% - Accent3 5 3 6" xfId="13648" xr:uid="{00000000-0005-0000-0000-0000F49C0000}"/>
    <cellStyle name="40% - Accent3 5 3 6 2" xfId="50986" xr:uid="{00000000-0005-0000-0000-0000F59C0000}"/>
    <cellStyle name="40% - Accent3 5 3 7" xfId="26976" xr:uid="{00000000-0005-0000-0000-0000F69C0000}"/>
    <cellStyle name="40% - Accent3 5 3 8" xfId="37825" xr:uid="{00000000-0005-0000-0000-0000F79C0000}"/>
    <cellStyle name="40% - Accent3 5 4" xfId="373" xr:uid="{00000000-0005-0000-0000-0000F89C0000}"/>
    <cellStyle name="40% - Accent3 5 4 2" xfId="1555" xr:uid="{00000000-0005-0000-0000-0000F99C0000}"/>
    <cellStyle name="40% - Accent3 5 4 2 2" xfId="7629" xr:uid="{00000000-0005-0000-0000-0000FA9C0000}"/>
    <cellStyle name="40% - Accent3 5 4 2 2 2" xfId="12352" xr:uid="{00000000-0005-0000-0000-0000FB9C0000}"/>
    <cellStyle name="40% - Accent3 5 4 2 2 2 2" xfId="25511" xr:uid="{00000000-0005-0000-0000-0000FC9C0000}"/>
    <cellStyle name="40% - Accent3 5 4 2 2 2 2 2" xfId="62849" xr:uid="{00000000-0005-0000-0000-0000FD9C0000}"/>
    <cellStyle name="40% - Accent3 5 4 2 2 2 3" xfId="49690" xr:uid="{00000000-0005-0000-0000-0000FE9C0000}"/>
    <cellStyle name="40% - Accent3 5 4 2 2 3" xfId="20788" xr:uid="{00000000-0005-0000-0000-0000FF9C0000}"/>
    <cellStyle name="40% - Accent3 5 4 2 2 3 2" xfId="58126" xr:uid="{00000000-0005-0000-0000-0000009D0000}"/>
    <cellStyle name="40% - Accent3 5 4 2 2 4" xfId="33807" xr:uid="{00000000-0005-0000-0000-0000019D0000}"/>
    <cellStyle name="40% - Accent3 5 4 2 2 5" xfId="44967" xr:uid="{00000000-0005-0000-0000-0000029D0000}"/>
    <cellStyle name="40% - Accent3 5 4 2 3" xfId="9992" xr:uid="{00000000-0005-0000-0000-0000039D0000}"/>
    <cellStyle name="40% - Accent3 5 4 2 3 2" xfId="23151" xr:uid="{00000000-0005-0000-0000-0000049D0000}"/>
    <cellStyle name="40% - Accent3 5 4 2 3 2 2" xfId="60489" xr:uid="{00000000-0005-0000-0000-0000059D0000}"/>
    <cellStyle name="40% - Accent3 5 4 2 3 3" xfId="36519" xr:uid="{00000000-0005-0000-0000-0000069D0000}"/>
    <cellStyle name="40% - Accent3 5 4 2 3 4" xfId="47330" xr:uid="{00000000-0005-0000-0000-0000079D0000}"/>
    <cellStyle name="40% - Accent3 5 4 2 4" xfId="5269" xr:uid="{00000000-0005-0000-0000-0000089D0000}"/>
    <cellStyle name="40% - Accent3 5 4 2 4 2" xfId="18428" xr:uid="{00000000-0005-0000-0000-0000099D0000}"/>
    <cellStyle name="40% - Accent3 5 4 2 4 2 2" xfId="55766" xr:uid="{00000000-0005-0000-0000-00000A9D0000}"/>
    <cellStyle name="40% - Accent3 5 4 2 4 3" xfId="31095" xr:uid="{00000000-0005-0000-0000-00000B9D0000}"/>
    <cellStyle name="40% - Accent3 5 4 2 4 4" xfId="42607" xr:uid="{00000000-0005-0000-0000-00000C9D0000}"/>
    <cellStyle name="40% - Accent3 5 4 2 5" xfId="14716" xr:uid="{00000000-0005-0000-0000-00000D9D0000}"/>
    <cellStyle name="40% - Accent3 5 4 2 5 2" xfId="52054" xr:uid="{00000000-0005-0000-0000-00000E9D0000}"/>
    <cellStyle name="40% - Accent3 5 4 2 6" xfId="28213" xr:uid="{00000000-0005-0000-0000-00000F9D0000}"/>
    <cellStyle name="40% - Accent3 5 4 2 7" xfId="38893" xr:uid="{00000000-0005-0000-0000-0000109D0000}"/>
    <cellStyle name="40% - Accent3 5 4 3" xfId="2904" xr:uid="{00000000-0005-0000-0000-0000119D0000}"/>
    <cellStyle name="40% - Accent3 5 4 3 2" xfId="11172" xr:uid="{00000000-0005-0000-0000-0000129D0000}"/>
    <cellStyle name="40% - Accent3 5 4 3 2 2" xfId="24331" xr:uid="{00000000-0005-0000-0000-0000139D0000}"/>
    <cellStyle name="40% - Accent3 5 4 3 2 2 2" xfId="61669" xr:uid="{00000000-0005-0000-0000-0000149D0000}"/>
    <cellStyle name="40% - Accent3 5 4 3 2 3" xfId="48510" xr:uid="{00000000-0005-0000-0000-0000159D0000}"/>
    <cellStyle name="40% - Accent3 5 4 3 3" xfId="6449" xr:uid="{00000000-0005-0000-0000-0000169D0000}"/>
    <cellStyle name="40% - Accent3 5 4 3 3 2" xfId="19608" xr:uid="{00000000-0005-0000-0000-0000179D0000}"/>
    <cellStyle name="40% - Accent3 5 4 3 3 2 2" xfId="56946" xr:uid="{00000000-0005-0000-0000-0000189D0000}"/>
    <cellStyle name="40% - Accent3 5 4 3 3 3" xfId="43787" xr:uid="{00000000-0005-0000-0000-0000199D0000}"/>
    <cellStyle name="40% - Accent3 5 4 3 4" xfId="16065" xr:uid="{00000000-0005-0000-0000-00001A9D0000}"/>
    <cellStyle name="40% - Accent3 5 4 3 4 2" xfId="53403" xr:uid="{00000000-0005-0000-0000-00001B9D0000}"/>
    <cellStyle name="40% - Accent3 5 4 3 5" xfId="32458" xr:uid="{00000000-0005-0000-0000-00001C9D0000}"/>
    <cellStyle name="40% - Accent3 5 4 3 6" xfId="40242" xr:uid="{00000000-0005-0000-0000-00001D9D0000}"/>
    <cellStyle name="40% - Accent3 5 4 4" xfId="8812" xr:uid="{00000000-0005-0000-0000-00001E9D0000}"/>
    <cellStyle name="40% - Accent3 5 4 4 2" xfId="21971" xr:uid="{00000000-0005-0000-0000-00001F9D0000}"/>
    <cellStyle name="40% - Accent3 5 4 4 2 2" xfId="59309" xr:uid="{00000000-0005-0000-0000-0000209D0000}"/>
    <cellStyle name="40% - Accent3 5 4 4 3" xfId="35170" xr:uid="{00000000-0005-0000-0000-0000219D0000}"/>
    <cellStyle name="40% - Accent3 5 4 4 4" xfId="46150" xr:uid="{00000000-0005-0000-0000-0000229D0000}"/>
    <cellStyle name="40% - Accent3 5 4 5" xfId="4089" xr:uid="{00000000-0005-0000-0000-0000239D0000}"/>
    <cellStyle name="40% - Accent3 5 4 5 2" xfId="17248" xr:uid="{00000000-0005-0000-0000-0000249D0000}"/>
    <cellStyle name="40% - Accent3 5 4 5 2 2" xfId="54586" xr:uid="{00000000-0005-0000-0000-0000259D0000}"/>
    <cellStyle name="40% - Accent3 5 4 5 3" xfId="29746" xr:uid="{00000000-0005-0000-0000-0000269D0000}"/>
    <cellStyle name="40% - Accent3 5 4 5 4" xfId="41427" xr:uid="{00000000-0005-0000-0000-0000279D0000}"/>
    <cellStyle name="40% - Accent3 5 4 6" xfId="13536" xr:uid="{00000000-0005-0000-0000-0000289D0000}"/>
    <cellStyle name="40% - Accent3 5 4 6 2" xfId="50874" xr:uid="{00000000-0005-0000-0000-0000299D0000}"/>
    <cellStyle name="40% - Accent3 5 4 7" xfId="26864" xr:uid="{00000000-0005-0000-0000-00002A9D0000}"/>
    <cellStyle name="40% - Accent3 5 4 8" xfId="37713" xr:uid="{00000000-0005-0000-0000-00002B9D0000}"/>
    <cellStyle name="40% - Accent3 5 5" xfId="794" xr:uid="{00000000-0005-0000-0000-00002C9D0000}"/>
    <cellStyle name="40% - Accent3 5 5 2" xfId="1976" xr:uid="{00000000-0005-0000-0000-00002D9D0000}"/>
    <cellStyle name="40% - Accent3 5 5 2 2" xfId="8050" xr:uid="{00000000-0005-0000-0000-00002E9D0000}"/>
    <cellStyle name="40% - Accent3 5 5 2 2 2" xfId="12773" xr:uid="{00000000-0005-0000-0000-00002F9D0000}"/>
    <cellStyle name="40% - Accent3 5 5 2 2 2 2" xfId="25932" xr:uid="{00000000-0005-0000-0000-0000309D0000}"/>
    <cellStyle name="40% - Accent3 5 5 2 2 2 2 2" xfId="63270" xr:uid="{00000000-0005-0000-0000-0000319D0000}"/>
    <cellStyle name="40% - Accent3 5 5 2 2 2 3" xfId="50111" xr:uid="{00000000-0005-0000-0000-0000329D0000}"/>
    <cellStyle name="40% - Accent3 5 5 2 2 3" xfId="21209" xr:uid="{00000000-0005-0000-0000-0000339D0000}"/>
    <cellStyle name="40% - Accent3 5 5 2 2 3 2" xfId="58547" xr:uid="{00000000-0005-0000-0000-0000349D0000}"/>
    <cellStyle name="40% - Accent3 5 5 2 2 4" xfId="34228" xr:uid="{00000000-0005-0000-0000-0000359D0000}"/>
    <cellStyle name="40% - Accent3 5 5 2 2 5" xfId="45388" xr:uid="{00000000-0005-0000-0000-0000369D0000}"/>
    <cellStyle name="40% - Accent3 5 5 2 3" xfId="10413" xr:uid="{00000000-0005-0000-0000-0000379D0000}"/>
    <cellStyle name="40% - Accent3 5 5 2 3 2" xfId="23572" xr:uid="{00000000-0005-0000-0000-0000389D0000}"/>
    <cellStyle name="40% - Accent3 5 5 2 3 2 2" xfId="60910" xr:uid="{00000000-0005-0000-0000-0000399D0000}"/>
    <cellStyle name="40% - Accent3 5 5 2 3 3" xfId="36940" xr:uid="{00000000-0005-0000-0000-00003A9D0000}"/>
    <cellStyle name="40% - Accent3 5 5 2 3 4" xfId="47751" xr:uid="{00000000-0005-0000-0000-00003B9D0000}"/>
    <cellStyle name="40% - Accent3 5 5 2 4" xfId="5690" xr:uid="{00000000-0005-0000-0000-00003C9D0000}"/>
    <cellStyle name="40% - Accent3 5 5 2 4 2" xfId="18849" xr:uid="{00000000-0005-0000-0000-00003D9D0000}"/>
    <cellStyle name="40% - Accent3 5 5 2 4 2 2" xfId="56187" xr:uid="{00000000-0005-0000-0000-00003E9D0000}"/>
    <cellStyle name="40% - Accent3 5 5 2 4 3" xfId="31516" xr:uid="{00000000-0005-0000-0000-00003F9D0000}"/>
    <cellStyle name="40% - Accent3 5 5 2 4 4" xfId="43028" xr:uid="{00000000-0005-0000-0000-0000409D0000}"/>
    <cellStyle name="40% - Accent3 5 5 2 5" xfId="15137" xr:uid="{00000000-0005-0000-0000-0000419D0000}"/>
    <cellStyle name="40% - Accent3 5 5 2 5 2" xfId="52475" xr:uid="{00000000-0005-0000-0000-0000429D0000}"/>
    <cellStyle name="40% - Accent3 5 5 2 6" xfId="28634" xr:uid="{00000000-0005-0000-0000-0000439D0000}"/>
    <cellStyle name="40% - Accent3 5 5 2 7" xfId="39314" xr:uid="{00000000-0005-0000-0000-0000449D0000}"/>
    <cellStyle name="40% - Accent3 5 5 3" xfId="3325" xr:uid="{00000000-0005-0000-0000-0000459D0000}"/>
    <cellStyle name="40% - Accent3 5 5 3 2" xfId="11593" xr:uid="{00000000-0005-0000-0000-0000469D0000}"/>
    <cellStyle name="40% - Accent3 5 5 3 2 2" xfId="24752" xr:uid="{00000000-0005-0000-0000-0000479D0000}"/>
    <cellStyle name="40% - Accent3 5 5 3 2 2 2" xfId="62090" xr:uid="{00000000-0005-0000-0000-0000489D0000}"/>
    <cellStyle name="40% - Accent3 5 5 3 2 3" xfId="48931" xr:uid="{00000000-0005-0000-0000-0000499D0000}"/>
    <cellStyle name="40% - Accent3 5 5 3 3" xfId="6870" xr:uid="{00000000-0005-0000-0000-00004A9D0000}"/>
    <cellStyle name="40% - Accent3 5 5 3 3 2" xfId="20029" xr:uid="{00000000-0005-0000-0000-00004B9D0000}"/>
    <cellStyle name="40% - Accent3 5 5 3 3 2 2" xfId="57367" xr:uid="{00000000-0005-0000-0000-00004C9D0000}"/>
    <cellStyle name="40% - Accent3 5 5 3 3 3" xfId="44208" xr:uid="{00000000-0005-0000-0000-00004D9D0000}"/>
    <cellStyle name="40% - Accent3 5 5 3 4" xfId="16486" xr:uid="{00000000-0005-0000-0000-00004E9D0000}"/>
    <cellStyle name="40% - Accent3 5 5 3 4 2" xfId="53824" xr:uid="{00000000-0005-0000-0000-00004F9D0000}"/>
    <cellStyle name="40% - Accent3 5 5 3 5" xfId="32879" xr:uid="{00000000-0005-0000-0000-0000509D0000}"/>
    <cellStyle name="40% - Accent3 5 5 3 6" xfId="40663" xr:uid="{00000000-0005-0000-0000-0000519D0000}"/>
    <cellStyle name="40% - Accent3 5 5 4" xfId="9233" xr:uid="{00000000-0005-0000-0000-0000529D0000}"/>
    <cellStyle name="40% - Accent3 5 5 4 2" xfId="22392" xr:uid="{00000000-0005-0000-0000-0000539D0000}"/>
    <cellStyle name="40% - Accent3 5 5 4 2 2" xfId="59730" xr:uid="{00000000-0005-0000-0000-0000549D0000}"/>
    <cellStyle name="40% - Accent3 5 5 4 3" xfId="35591" xr:uid="{00000000-0005-0000-0000-0000559D0000}"/>
    <cellStyle name="40% - Accent3 5 5 4 4" xfId="46571" xr:uid="{00000000-0005-0000-0000-0000569D0000}"/>
    <cellStyle name="40% - Accent3 5 5 5" xfId="4510" xr:uid="{00000000-0005-0000-0000-0000579D0000}"/>
    <cellStyle name="40% - Accent3 5 5 5 2" xfId="17669" xr:uid="{00000000-0005-0000-0000-0000589D0000}"/>
    <cellStyle name="40% - Accent3 5 5 5 2 2" xfId="55007" xr:uid="{00000000-0005-0000-0000-0000599D0000}"/>
    <cellStyle name="40% - Accent3 5 5 5 3" xfId="30167" xr:uid="{00000000-0005-0000-0000-00005A9D0000}"/>
    <cellStyle name="40% - Accent3 5 5 5 4" xfId="41848" xr:uid="{00000000-0005-0000-0000-00005B9D0000}"/>
    <cellStyle name="40% - Accent3 5 5 6" xfId="13957" xr:uid="{00000000-0005-0000-0000-00005C9D0000}"/>
    <cellStyle name="40% - Accent3 5 5 6 2" xfId="51295" xr:uid="{00000000-0005-0000-0000-00005D9D0000}"/>
    <cellStyle name="40% - Accent3 5 5 7" xfId="27285" xr:uid="{00000000-0005-0000-0000-00005E9D0000}"/>
    <cellStyle name="40% - Accent3 5 5 8" xfId="38134" xr:uid="{00000000-0005-0000-0000-00005F9D0000}"/>
    <cellStyle name="40% - Accent3 5 6" xfId="963" xr:uid="{00000000-0005-0000-0000-0000609D0000}"/>
    <cellStyle name="40% - Accent3 5 6 2" xfId="2145" xr:uid="{00000000-0005-0000-0000-0000619D0000}"/>
    <cellStyle name="40% - Accent3 5 6 2 2" xfId="8219" xr:uid="{00000000-0005-0000-0000-0000629D0000}"/>
    <cellStyle name="40% - Accent3 5 6 2 2 2" xfId="12942" xr:uid="{00000000-0005-0000-0000-0000639D0000}"/>
    <cellStyle name="40% - Accent3 5 6 2 2 2 2" xfId="26101" xr:uid="{00000000-0005-0000-0000-0000649D0000}"/>
    <cellStyle name="40% - Accent3 5 6 2 2 2 2 2" xfId="63439" xr:uid="{00000000-0005-0000-0000-0000659D0000}"/>
    <cellStyle name="40% - Accent3 5 6 2 2 2 3" xfId="50280" xr:uid="{00000000-0005-0000-0000-0000669D0000}"/>
    <cellStyle name="40% - Accent3 5 6 2 2 3" xfId="21378" xr:uid="{00000000-0005-0000-0000-0000679D0000}"/>
    <cellStyle name="40% - Accent3 5 6 2 2 3 2" xfId="58716" xr:uid="{00000000-0005-0000-0000-0000689D0000}"/>
    <cellStyle name="40% - Accent3 5 6 2 2 4" xfId="34397" xr:uid="{00000000-0005-0000-0000-0000699D0000}"/>
    <cellStyle name="40% - Accent3 5 6 2 2 5" xfId="45557" xr:uid="{00000000-0005-0000-0000-00006A9D0000}"/>
    <cellStyle name="40% - Accent3 5 6 2 3" xfId="10582" xr:uid="{00000000-0005-0000-0000-00006B9D0000}"/>
    <cellStyle name="40% - Accent3 5 6 2 3 2" xfId="23741" xr:uid="{00000000-0005-0000-0000-00006C9D0000}"/>
    <cellStyle name="40% - Accent3 5 6 2 3 2 2" xfId="61079" xr:uid="{00000000-0005-0000-0000-00006D9D0000}"/>
    <cellStyle name="40% - Accent3 5 6 2 3 3" xfId="37109" xr:uid="{00000000-0005-0000-0000-00006E9D0000}"/>
    <cellStyle name="40% - Accent3 5 6 2 3 4" xfId="47920" xr:uid="{00000000-0005-0000-0000-00006F9D0000}"/>
    <cellStyle name="40% - Accent3 5 6 2 4" xfId="5859" xr:uid="{00000000-0005-0000-0000-0000709D0000}"/>
    <cellStyle name="40% - Accent3 5 6 2 4 2" xfId="19018" xr:uid="{00000000-0005-0000-0000-0000719D0000}"/>
    <cellStyle name="40% - Accent3 5 6 2 4 2 2" xfId="56356" xr:uid="{00000000-0005-0000-0000-0000729D0000}"/>
    <cellStyle name="40% - Accent3 5 6 2 4 3" xfId="31685" xr:uid="{00000000-0005-0000-0000-0000739D0000}"/>
    <cellStyle name="40% - Accent3 5 6 2 4 4" xfId="43197" xr:uid="{00000000-0005-0000-0000-0000749D0000}"/>
    <cellStyle name="40% - Accent3 5 6 2 5" xfId="15306" xr:uid="{00000000-0005-0000-0000-0000759D0000}"/>
    <cellStyle name="40% - Accent3 5 6 2 5 2" xfId="52644" xr:uid="{00000000-0005-0000-0000-0000769D0000}"/>
    <cellStyle name="40% - Accent3 5 6 2 6" xfId="28803" xr:uid="{00000000-0005-0000-0000-0000779D0000}"/>
    <cellStyle name="40% - Accent3 5 6 2 7" xfId="39483" xr:uid="{00000000-0005-0000-0000-0000789D0000}"/>
    <cellStyle name="40% - Accent3 5 6 3" xfId="3494" xr:uid="{00000000-0005-0000-0000-0000799D0000}"/>
    <cellStyle name="40% - Accent3 5 6 3 2" xfId="11762" xr:uid="{00000000-0005-0000-0000-00007A9D0000}"/>
    <cellStyle name="40% - Accent3 5 6 3 2 2" xfId="24921" xr:uid="{00000000-0005-0000-0000-00007B9D0000}"/>
    <cellStyle name="40% - Accent3 5 6 3 2 2 2" xfId="62259" xr:uid="{00000000-0005-0000-0000-00007C9D0000}"/>
    <cellStyle name="40% - Accent3 5 6 3 2 3" xfId="49100" xr:uid="{00000000-0005-0000-0000-00007D9D0000}"/>
    <cellStyle name="40% - Accent3 5 6 3 3" xfId="7039" xr:uid="{00000000-0005-0000-0000-00007E9D0000}"/>
    <cellStyle name="40% - Accent3 5 6 3 3 2" xfId="20198" xr:uid="{00000000-0005-0000-0000-00007F9D0000}"/>
    <cellStyle name="40% - Accent3 5 6 3 3 2 2" xfId="57536" xr:uid="{00000000-0005-0000-0000-0000809D0000}"/>
    <cellStyle name="40% - Accent3 5 6 3 3 3" xfId="44377" xr:uid="{00000000-0005-0000-0000-0000819D0000}"/>
    <cellStyle name="40% - Accent3 5 6 3 4" xfId="16655" xr:uid="{00000000-0005-0000-0000-0000829D0000}"/>
    <cellStyle name="40% - Accent3 5 6 3 4 2" xfId="53993" xr:uid="{00000000-0005-0000-0000-0000839D0000}"/>
    <cellStyle name="40% - Accent3 5 6 3 5" xfId="33048" xr:uid="{00000000-0005-0000-0000-0000849D0000}"/>
    <cellStyle name="40% - Accent3 5 6 3 6" xfId="40832" xr:uid="{00000000-0005-0000-0000-0000859D0000}"/>
    <cellStyle name="40% - Accent3 5 6 4" xfId="9402" xr:uid="{00000000-0005-0000-0000-0000869D0000}"/>
    <cellStyle name="40% - Accent3 5 6 4 2" xfId="22561" xr:uid="{00000000-0005-0000-0000-0000879D0000}"/>
    <cellStyle name="40% - Accent3 5 6 4 2 2" xfId="59899" xr:uid="{00000000-0005-0000-0000-0000889D0000}"/>
    <cellStyle name="40% - Accent3 5 6 4 3" xfId="35760" xr:uid="{00000000-0005-0000-0000-0000899D0000}"/>
    <cellStyle name="40% - Accent3 5 6 4 4" xfId="46740" xr:uid="{00000000-0005-0000-0000-00008A9D0000}"/>
    <cellStyle name="40% - Accent3 5 6 5" xfId="4679" xr:uid="{00000000-0005-0000-0000-00008B9D0000}"/>
    <cellStyle name="40% - Accent3 5 6 5 2" xfId="17838" xr:uid="{00000000-0005-0000-0000-00008C9D0000}"/>
    <cellStyle name="40% - Accent3 5 6 5 2 2" xfId="55176" xr:uid="{00000000-0005-0000-0000-00008D9D0000}"/>
    <cellStyle name="40% - Accent3 5 6 5 3" xfId="30336" xr:uid="{00000000-0005-0000-0000-00008E9D0000}"/>
    <cellStyle name="40% - Accent3 5 6 5 4" xfId="42017" xr:uid="{00000000-0005-0000-0000-00008F9D0000}"/>
    <cellStyle name="40% - Accent3 5 6 6" xfId="14126" xr:uid="{00000000-0005-0000-0000-0000909D0000}"/>
    <cellStyle name="40% - Accent3 5 6 6 2" xfId="51464" xr:uid="{00000000-0005-0000-0000-0000919D0000}"/>
    <cellStyle name="40% - Accent3 5 6 7" xfId="27454" xr:uid="{00000000-0005-0000-0000-0000929D0000}"/>
    <cellStyle name="40% - Accent3 5 6 8" xfId="38303" xr:uid="{00000000-0005-0000-0000-0000939D0000}"/>
    <cellStyle name="40% - Accent3 5 7" xfId="1134" xr:uid="{00000000-0005-0000-0000-0000949D0000}"/>
    <cellStyle name="40% - Accent3 5 7 2" xfId="2314" xr:uid="{00000000-0005-0000-0000-0000959D0000}"/>
    <cellStyle name="40% - Accent3 5 7 2 2" xfId="8388" xr:uid="{00000000-0005-0000-0000-0000969D0000}"/>
    <cellStyle name="40% - Accent3 5 7 2 2 2" xfId="13111" xr:uid="{00000000-0005-0000-0000-0000979D0000}"/>
    <cellStyle name="40% - Accent3 5 7 2 2 2 2" xfId="26270" xr:uid="{00000000-0005-0000-0000-0000989D0000}"/>
    <cellStyle name="40% - Accent3 5 7 2 2 2 2 2" xfId="63608" xr:uid="{00000000-0005-0000-0000-0000999D0000}"/>
    <cellStyle name="40% - Accent3 5 7 2 2 2 3" xfId="50449" xr:uid="{00000000-0005-0000-0000-00009A9D0000}"/>
    <cellStyle name="40% - Accent3 5 7 2 2 3" xfId="21547" xr:uid="{00000000-0005-0000-0000-00009B9D0000}"/>
    <cellStyle name="40% - Accent3 5 7 2 2 3 2" xfId="58885" xr:uid="{00000000-0005-0000-0000-00009C9D0000}"/>
    <cellStyle name="40% - Accent3 5 7 2 2 4" xfId="34566" xr:uid="{00000000-0005-0000-0000-00009D9D0000}"/>
    <cellStyle name="40% - Accent3 5 7 2 2 5" xfId="45726" xr:uid="{00000000-0005-0000-0000-00009E9D0000}"/>
    <cellStyle name="40% - Accent3 5 7 2 3" xfId="10751" xr:uid="{00000000-0005-0000-0000-00009F9D0000}"/>
    <cellStyle name="40% - Accent3 5 7 2 3 2" xfId="23910" xr:uid="{00000000-0005-0000-0000-0000A09D0000}"/>
    <cellStyle name="40% - Accent3 5 7 2 3 2 2" xfId="61248" xr:uid="{00000000-0005-0000-0000-0000A19D0000}"/>
    <cellStyle name="40% - Accent3 5 7 2 3 3" xfId="37278" xr:uid="{00000000-0005-0000-0000-0000A29D0000}"/>
    <cellStyle name="40% - Accent3 5 7 2 3 4" xfId="48089" xr:uid="{00000000-0005-0000-0000-0000A39D0000}"/>
    <cellStyle name="40% - Accent3 5 7 2 4" xfId="6028" xr:uid="{00000000-0005-0000-0000-0000A49D0000}"/>
    <cellStyle name="40% - Accent3 5 7 2 4 2" xfId="19187" xr:uid="{00000000-0005-0000-0000-0000A59D0000}"/>
    <cellStyle name="40% - Accent3 5 7 2 4 2 2" xfId="56525" xr:uid="{00000000-0005-0000-0000-0000A69D0000}"/>
    <cellStyle name="40% - Accent3 5 7 2 4 3" xfId="31854" xr:uid="{00000000-0005-0000-0000-0000A79D0000}"/>
    <cellStyle name="40% - Accent3 5 7 2 4 4" xfId="43366" xr:uid="{00000000-0005-0000-0000-0000A89D0000}"/>
    <cellStyle name="40% - Accent3 5 7 2 5" xfId="15475" xr:uid="{00000000-0005-0000-0000-0000A99D0000}"/>
    <cellStyle name="40% - Accent3 5 7 2 5 2" xfId="52813" xr:uid="{00000000-0005-0000-0000-0000AA9D0000}"/>
    <cellStyle name="40% - Accent3 5 7 2 6" xfId="28972" xr:uid="{00000000-0005-0000-0000-0000AB9D0000}"/>
    <cellStyle name="40% - Accent3 5 7 2 7" xfId="39652" xr:uid="{00000000-0005-0000-0000-0000AC9D0000}"/>
    <cellStyle name="40% - Accent3 5 7 3" xfId="3663" xr:uid="{00000000-0005-0000-0000-0000AD9D0000}"/>
    <cellStyle name="40% - Accent3 5 7 3 2" xfId="11931" xr:uid="{00000000-0005-0000-0000-0000AE9D0000}"/>
    <cellStyle name="40% - Accent3 5 7 3 2 2" xfId="25090" xr:uid="{00000000-0005-0000-0000-0000AF9D0000}"/>
    <cellStyle name="40% - Accent3 5 7 3 2 2 2" xfId="62428" xr:uid="{00000000-0005-0000-0000-0000B09D0000}"/>
    <cellStyle name="40% - Accent3 5 7 3 2 3" xfId="49269" xr:uid="{00000000-0005-0000-0000-0000B19D0000}"/>
    <cellStyle name="40% - Accent3 5 7 3 3" xfId="7208" xr:uid="{00000000-0005-0000-0000-0000B29D0000}"/>
    <cellStyle name="40% - Accent3 5 7 3 3 2" xfId="20367" xr:uid="{00000000-0005-0000-0000-0000B39D0000}"/>
    <cellStyle name="40% - Accent3 5 7 3 3 2 2" xfId="57705" xr:uid="{00000000-0005-0000-0000-0000B49D0000}"/>
    <cellStyle name="40% - Accent3 5 7 3 3 3" xfId="44546" xr:uid="{00000000-0005-0000-0000-0000B59D0000}"/>
    <cellStyle name="40% - Accent3 5 7 3 4" xfId="16824" xr:uid="{00000000-0005-0000-0000-0000B69D0000}"/>
    <cellStyle name="40% - Accent3 5 7 3 4 2" xfId="54162" xr:uid="{00000000-0005-0000-0000-0000B79D0000}"/>
    <cellStyle name="40% - Accent3 5 7 3 5" xfId="33217" xr:uid="{00000000-0005-0000-0000-0000B89D0000}"/>
    <cellStyle name="40% - Accent3 5 7 3 6" xfId="41001" xr:uid="{00000000-0005-0000-0000-0000B99D0000}"/>
    <cellStyle name="40% - Accent3 5 7 4" xfId="9571" xr:uid="{00000000-0005-0000-0000-0000BA9D0000}"/>
    <cellStyle name="40% - Accent3 5 7 4 2" xfId="22730" xr:uid="{00000000-0005-0000-0000-0000BB9D0000}"/>
    <cellStyle name="40% - Accent3 5 7 4 2 2" xfId="60068" xr:uid="{00000000-0005-0000-0000-0000BC9D0000}"/>
    <cellStyle name="40% - Accent3 5 7 4 3" xfId="35929" xr:uid="{00000000-0005-0000-0000-0000BD9D0000}"/>
    <cellStyle name="40% - Accent3 5 7 4 4" xfId="46909" xr:uid="{00000000-0005-0000-0000-0000BE9D0000}"/>
    <cellStyle name="40% - Accent3 5 7 5" xfId="4848" xr:uid="{00000000-0005-0000-0000-0000BF9D0000}"/>
    <cellStyle name="40% - Accent3 5 7 5 2" xfId="18007" xr:uid="{00000000-0005-0000-0000-0000C09D0000}"/>
    <cellStyle name="40% - Accent3 5 7 5 2 2" xfId="55345" xr:uid="{00000000-0005-0000-0000-0000C19D0000}"/>
    <cellStyle name="40% - Accent3 5 7 5 3" xfId="30505" xr:uid="{00000000-0005-0000-0000-0000C29D0000}"/>
    <cellStyle name="40% - Accent3 5 7 5 4" xfId="42186" xr:uid="{00000000-0005-0000-0000-0000C39D0000}"/>
    <cellStyle name="40% - Accent3 5 7 6" xfId="14295" xr:uid="{00000000-0005-0000-0000-0000C49D0000}"/>
    <cellStyle name="40% - Accent3 5 7 6 2" xfId="51633" xr:uid="{00000000-0005-0000-0000-0000C59D0000}"/>
    <cellStyle name="40% - Accent3 5 7 7" xfId="27623" xr:uid="{00000000-0005-0000-0000-0000C69D0000}"/>
    <cellStyle name="40% - Accent3 5 7 8" xfId="38472" xr:uid="{00000000-0005-0000-0000-0000C79D0000}"/>
    <cellStyle name="40% - Accent3 5 8" xfId="1246" xr:uid="{00000000-0005-0000-0000-0000C89D0000}"/>
    <cellStyle name="40% - Accent3 5 8 2" xfId="2595" xr:uid="{00000000-0005-0000-0000-0000C99D0000}"/>
    <cellStyle name="40% - Accent3 5 8 2 2" xfId="12043" xr:uid="{00000000-0005-0000-0000-0000CA9D0000}"/>
    <cellStyle name="40% - Accent3 5 8 2 2 2" xfId="25202" xr:uid="{00000000-0005-0000-0000-0000CB9D0000}"/>
    <cellStyle name="40% - Accent3 5 8 2 2 2 2" xfId="62540" xr:uid="{00000000-0005-0000-0000-0000CC9D0000}"/>
    <cellStyle name="40% - Accent3 5 8 2 2 3" xfId="33498" xr:uid="{00000000-0005-0000-0000-0000CD9D0000}"/>
    <cellStyle name="40% - Accent3 5 8 2 2 4" xfId="49381" xr:uid="{00000000-0005-0000-0000-0000CE9D0000}"/>
    <cellStyle name="40% - Accent3 5 8 2 3" xfId="7320" xr:uid="{00000000-0005-0000-0000-0000CF9D0000}"/>
    <cellStyle name="40% - Accent3 5 8 2 3 2" xfId="20479" xr:uid="{00000000-0005-0000-0000-0000D09D0000}"/>
    <cellStyle name="40% - Accent3 5 8 2 3 2 2" xfId="57817" xr:uid="{00000000-0005-0000-0000-0000D19D0000}"/>
    <cellStyle name="40% - Accent3 5 8 2 3 3" xfId="36210" xr:uid="{00000000-0005-0000-0000-0000D29D0000}"/>
    <cellStyle name="40% - Accent3 5 8 2 3 4" xfId="44658" xr:uid="{00000000-0005-0000-0000-0000D39D0000}"/>
    <cellStyle name="40% - Accent3 5 8 2 4" xfId="15756" xr:uid="{00000000-0005-0000-0000-0000D49D0000}"/>
    <cellStyle name="40% - Accent3 5 8 2 4 2" xfId="30786" xr:uid="{00000000-0005-0000-0000-0000D59D0000}"/>
    <cellStyle name="40% - Accent3 5 8 2 4 3" xfId="53094" xr:uid="{00000000-0005-0000-0000-0000D69D0000}"/>
    <cellStyle name="40% - Accent3 5 8 2 5" xfId="27904" xr:uid="{00000000-0005-0000-0000-0000D79D0000}"/>
    <cellStyle name="40% - Accent3 5 8 2 6" xfId="39933" xr:uid="{00000000-0005-0000-0000-0000D89D0000}"/>
    <cellStyle name="40% - Accent3 5 8 3" xfId="9683" xr:uid="{00000000-0005-0000-0000-0000D99D0000}"/>
    <cellStyle name="40% - Accent3 5 8 3 2" xfId="22842" xr:uid="{00000000-0005-0000-0000-0000DA9D0000}"/>
    <cellStyle name="40% - Accent3 5 8 3 2 2" xfId="60180" xr:uid="{00000000-0005-0000-0000-0000DB9D0000}"/>
    <cellStyle name="40% - Accent3 5 8 3 3" xfId="32149" xr:uid="{00000000-0005-0000-0000-0000DC9D0000}"/>
    <cellStyle name="40% - Accent3 5 8 3 4" xfId="47021" xr:uid="{00000000-0005-0000-0000-0000DD9D0000}"/>
    <cellStyle name="40% - Accent3 5 8 4" xfId="4960" xr:uid="{00000000-0005-0000-0000-0000DE9D0000}"/>
    <cellStyle name="40% - Accent3 5 8 4 2" xfId="18119" xr:uid="{00000000-0005-0000-0000-0000DF9D0000}"/>
    <cellStyle name="40% - Accent3 5 8 4 2 2" xfId="55457" xr:uid="{00000000-0005-0000-0000-0000E09D0000}"/>
    <cellStyle name="40% - Accent3 5 8 4 3" xfId="34861" xr:uid="{00000000-0005-0000-0000-0000E19D0000}"/>
    <cellStyle name="40% - Accent3 5 8 4 4" xfId="42298" xr:uid="{00000000-0005-0000-0000-0000E29D0000}"/>
    <cellStyle name="40% - Accent3 5 8 5" xfId="14407" xr:uid="{00000000-0005-0000-0000-0000E39D0000}"/>
    <cellStyle name="40% - Accent3 5 8 5 2" xfId="29437" xr:uid="{00000000-0005-0000-0000-0000E49D0000}"/>
    <cellStyle name="40% - Accent3 5 8 5 3" xfId="51745" xr:uid="{00000000-0005-0000-0000-0000E59D0000}"/>
    <cellStyle name="40% - Accent3 5 8 6" xfId="26555" xr:uid="{00000000-0005-0000-0000-0000E69D0000}"/>
    <cellStyle name="40% - Accent3 5 8 7" xfId="38584" xr:uid="{00000000-0005-0000-0000-0000E79D0000}"/>
    <cellStyle name="40% - Accent3 5 9" xfId="2483" xr:uid="{00000000-0005-0000-0000-0000E89D0000}"/>
    <cellStyle name="40% - Accent3 5 9 2" xfId="10863" xr:uid="{00000000-0005-0000-0000-0000E99D0000}"/>
    <cellStyle name="40% - Accent3 5 9 2 2" xfId="24022" xr:uid="{00000000-0005-0000-0000-0000EA9D0000}"/>
    <cellStyle name="40% - Accent3 5 9 2 2 2" xfId="61360" xr:uid="{00000000-0005-0000-0000-0000EB9D0000}"/>
    <cellStyle name="40% - Accent3 5 9 2 3" xfId="33386" xr:uid="{00000000-0005-0000-0000-0000EC9D0000}"/>
    <cellStyle name="40% - Accent3 5 9 2 4" xfId="48201" xr:uid="{00000000-0005-0000-0000-0000ED9D0000}"/>
    <cellStyle name="40% - Accent3 5 9 3" xfId="6140" xr:uid="{00000000-0005-0000-0000-0000EE9D0000}"/>
    <cellStyle name="40% - Accent3 5 9 3 2" xfId="19299" xr:uid="{00000000-0005-0000-0000-0000EF9D0000}"/>
    <cellStyle name="40% - Accent3 5 9 3 2 2" xfId="56637" xr:uid="{00000000-0005-0000-0000-0000F09D0000}"/>
    <cellStyle name="40% - Accent3 5 9 3 3" xfId="36098" xr:uid="{00000000-0005-0000-0000-0000F19D0000}"/>
    <cellStyle name="40% - Accent3 5 9 3 4" xfId="43478" xr:uid="{00000000-0005-0000-0000-0000F29D0000}"/>
    <cellStyle name="40% - Accent3 5 9 4" xfId="15644" xr:uid="{00000000-0005-0000-0000-0000F39D0000}"/>
    <cellStyle name="40% - Accent3 5 9 4 2" xfId="30674" xr:uid="{00000000-0005-0000-0000-0000F49D0000}"/>
    <cellStyle name="40% - Accent3 5 9 4 3" xfId="52982" xr:uid="{00000000-0005-0000-0000-0000F59D0000}"/>
    <cellStyle name="40% - Accent3 5 9 5" xfId="27792" xr:uid="{00000000-0005-0000-0000-0000F69D0000}"/>
    <cellStyle name="40% - Accent3 5 9 6" xfId="39821" xr:uid="{00000000-0005-0000-0000-0000F79D0000}"/>
    <cellStyle name="40% - Accent3 6" xfId="260" xr:uid="{00000000-0005-0000-0000-0000F89D0000}"/>
    <cellStyle name="40% - Accent3 6 2" xfId="681" xr:uid="{00000000-0005-0000-0000-0000F99D0000}"/>
    <cellStyle name="40% - Accent3 6 2 2" xfId="1863" xr:uid="{00000000-0005-0000-0000-0000FA9D0000}"/>
    <cellStyle name="40% - Accent3 6 2 2 2" xfId="7937" xr:uid="{00000000-0005-0000-0000-0000FB9D0000}"/>
    <cellStyle name="40% - Accent3 6 2 2 2 2" xfId="12660" xr:uid="{00000000-0005-0000-0000-0000FC9D0000}"/>
    <cellStyle name="40% - Accent3 6 2 2 2 2 2" xfId="25819" xr:uid="{00000000-0005-0000-0000-0000FD9D0000}"/>
    <cellStyle name="40% - Accent3 6 2 2 2 2 2 2" xfId="63157" xr:uid="{00000000-0005-0000-0000-0000FE9D0000}"/>
    <cellStyle name="40% - Accent3 6 2 2 2 2 3" xfId="49998" xr:uid="{00000000-0005-0000-0000-0000FF9D0000}"/>
    <cellStyle name="40% - Accent3 6 2 2 2 3" xfId="21096" xr:uid="{00000000-0005-0000-0000-0000009E0000}"/>
    <cellStyle name="40% - Accent3 6 2 2 2 3 2" xfId="58434" xr:uid="{00000000-0005-0000-0000-0000019E0000}"/>
    <cellStyle name="40% - Accent3 6 2 2 2 4" xfId="34115" xr:uid="{00000000-0005-0000-0000-0000029E0000}"/>
    <cellStyle name="40% - Accent3 6 2 2 2 5" xfId="45275" xr:uid="{00000000-0005-0000-0000-0000039E0000}"/>
    <cellStyle name="40% - Accent3 6 2 2 3" xfId="10300" xr:uid="{00000000-0005-0000-0000-0000049E0000}"/>
    <cellStyle name="40% - Accent3 6 2 2 3 2" xfId="23459" xr:uid="{00000000-0005-0000-0000-0000059E0000}"/>
    <cellStyle name="40% - Accent3 6 2 2 3 2 2" xfId="60797" xr:uid="{00000000-0005-0000-0000-0000069E0000}"/>
    <cellStyle name="40% - Accent3 6 2 2 3 3" xfId="36827" xr:uid="{00000000-0005-0000-0000-0000079E0000}"/>
    <cellStyle name="40% - Accent3 6 2 2 3 4" xfId="47638" xr:uid="{00000000-0005-0000-0000-0000089E0000}"/>
    <cellStyle name="40% - Accent3 6 2 2 4" xfId="5577" xr:uid="{00000000-0005-0000-0000-0000099E0000}"/>
    <cellStyle name="40% - Accent3 6 2 2 4 2" xfId="18736" xr:uid="{00000000-0005-0000-0000-00000A9E0000}"/>
    <cellStyle name="40% - Accent3 6 2 2 4 2 2" xfId="56074" xr:uid="{00000000-0005-0000-0000-00000B9E0000}"/>
    <cellStyle name="40% - Accent3 6 2 2 4 3" xfId="31403" xr:uid="{00000000-0005-0000-0000-00000C9E0000}"/>
    <cellStyle name="40% - Accent3 6 2 2 4 4" xfId="42915" xr:uid="{00000000-0005-0000-0000-00000D9E0000}"/>
    <cellStyle name="40% - Accent3 6 2 2 5" xfId="15024" xr:uid="{00000000-0005-0000-0000-00000E9E0000}"/>
    <cellStyle name="40% - Accent3 6 2 2 5 2" xfId="52362" xr:uid="{00000000-0005-0000-0000-00000F9E0000}"/>
    <cellStyle name="40% - Accent3 6 2 2 6" xfId="28521" xr:uid="{00000000-0005-0000-0000-0000109E0000}"/>
    <cellStyle name="40% - Accent3 6 2 2 7" xfId="39201" xr:uid="{00000000-0005-0000-0000-0000119E0000}"/>
    <cellStyle name="40% - Accent3 6 2 3" xfId="3212" xr:uid="{00000000-0005-0000-0000-0000129E0000}"/>
    <cellStyle name="40% - Accent3 6 2 3 2" xfId="11480" xr:uid="{00000000-0005-0000-0000-0000139E0000}"/>
    <cellStyle name="40% - Accent3 6 2 3 2 2" xfId="24639" xr:uid="{00000000-0005-0000-0000-0000149E0000}"/>
    <cellStyle name="40% - Accent3 6 2 3 2 2 2" xfId="61977" xr:uid="{00000000-0005-0000-0000-0000159E0000}"/>
    <cellStyle name="40% - Accent3 6 2 3 2 3" xfId="48818" xr:uid="{00000000-0005-0000-0000-0000169E0000}"/>
    <cellStyle name="40% - Accent3 6 2 3 3" xfId="6757" xr:uid="{00000000-0005-0000-0000-0000179E0000}"/>
    <cellStyle name="40% - Accent3 6 2 3 3 2" xfId="19916" xr:uid="{00000000-0005-0000-0000-0000189E0000}"/>
    <cellStyle name="40% - Accent3 6 2 3 3 2 2" xfId="57254" xr:uid="{00000000-0005-0000-0000-0000199E0000}"/>
    <cellStyle name="40% - Accent3 6 2 3 3 3" xfId="44095" xr:uid="{00000000-0005-0000-0000-00001A9E0000}"/>
    <cellStyle name="40% - Accent3 6 2 3 4" xfId="16373" xr:uid="{00000000-0005-0000-0000-00001B9E0000}"/>
    <cellStyle name="40% - Accent3 6 2 3 4 2" xfId="53711" xr:uid="{00000000-0005-0000-0000-00001C9E0000}"/>
    <cellStyle name="40% - Accent3 6 2 3 5" xfId="32766" xr:uid="{00000000-0005-0000-0000-00001D9E0000}"/>
    <cellStyle name="40% - Accent3 6 2 3 6" xfId="40550" xr:uid="{00000000-0005-0000-0000-00001E9E0000}"/>
    <cellStyle name="40% - Accent3 6 2 4" xfId="9120" xr:uid="{00000000-0005-0000-0000-00001F9E0000}"/>
    <cellStyle name="40% - Accent3 6 2 4 2" xfId="22279" xr:uid="{00000000-0005-0000-0000-0000209E0000}"/>
    <cellStyle name="40% - Accent3 6 2 4 2 2" xfId="59617" xr:uid="{00000000-0005-0000-0000-0000219E0000}"/>
    <cellStyle name="40% - Accent3 6 2 4 3" xfId="35478" xr:uid="{00000000-0005-0000-0000-0000229E0000}"/>
    <cellStyle name="40% - Accent3 6 2 4 4" xfId="46458" xr:uid="{00000000-0005-0000-0000-0000239E0000}"/>
    <cellStyle name="40% - Accent3 6 2 5" xfId="4397" xr:uid="{00000000-0005-0000-0000-0000249E0000}"/>
    <cellStyle name="40% - Accent3 6 2 5 2" xfId="17556" xr:uid="{00000000-0005-0000-0000-0000259E0000}"/>
    <cellStyle name="40% - Accent3 6 2 5 2 2" xfId="54894" xr:uid="{00000000-0005-0000-0000-0000269E0000}"/>
    <cellStyle name="40% - Accent3 6 2 5 3" xfId="30054" xr:uid="{00000000-0005-0000-0000-0000279E0000}"/>
    <cellStyle name="40% - Accent3 6 2 5 4" xfId="41735" xr:uid="{00000000-0005-0000-0000-0000289E0000}"/>
    <cellStyle name="40% - Accent3 6 2 6" xfId="13844" xr:uid="{00000000-0005-0000-0000-0000299E0000}"/>
    <cellStyle name="40% - Accent3 6 2 6 2" xfId="51182" xr:uid="{00000000-0005-0000-0000-00002A9E0000}"/>
    <cellStyle name="40% - Accent3 6 2 7" xfId="27172" xr:uid="{00000000-0005-0000-0000-00002B9E0000}"/>
    <cellStyle name="40% - Accent3 6 2 8" xfId="38021" xr:uid="{00000000-0005-0000-0000-00002C9E0000}"/>
    <cellStyle name="40% - Accent3 6 3" xfId="1442" xr:uid="{00000000-0005-0000-0000-00002D9E0000}"/>
    <cellStyle name="40% - Accent3 6 3 2" xfId="7516" xr:uid="{00000000-0005-0000-0000-00002E9E0000}"/>
    <cellStyle name="40% - Accent3 6 3 2 2" xfId="12239" xr:uid="{00000000-0005-0000-0000-00002F9E0000}"/>
    <cellStyle name="40% - Accent3 6 3 2 2 2" xfId="25398" xr:uid="{00000000-0005-0000-0000-0000309E0000}"/>
    <cellStyle name="40% - Accent3 6 3 2 2 2 2" xfId="62736" xr:uid="{00000000-0005-0000-0000-0000319E0000}"/>
    <cellStyle name="40% - Accent3 6 3 2 2 3" xfId="49577" xr:uid="{00000000-0005-0000-0000-0000329E0000}"/>
    <cellStyle name="40% - Accent3 6 3 2 3" xfId="20675" xr:uid="{00000000-0005-0000-0000-0000339E0000}"/>
    <cellStyle name="40% - Accent3 6 3 2 3 2" xfId="58013" xr:uid="{00000000-0005-0000-0000-0000349E0000}"/>
    <cellStyle name="40% - Accent3 6 3 2 4" xfId="33694" xr:uid="{00000000-0005-0000-0000-0000359E0000}"/>
    <cellStyle name="40% - Accent3 6 3 2 5" xfId="44854" xr:uid="{00000000-0005-0000-0000-0000369E0000}"/>
    <cellStyle name="40% - Accent3 6 3 3" xfId="9879" xr:uid="{00000000-0005-0000-0000-0000379E0000}"/>
    <cellStyle name="40% - Accent3 6 3 3 2" xfId="23038" xr:uid="{00000000-0005-0000-0000-0000389E0000}"/>
    <cellStyle name="40% - Accent3 6 3 3 2 2" xfId="60376" xr:uid="{00000000-0005-0000-0000-0000399E0000}"/>
    <cellStyle name="40% - Accent3 6 3 3 3" xfId="36406" xr:uid="{00000000-0005-0000-0000-00003A9E0000}"/>
    <cellStyle name="40% - Accent3 6 3 3 4" xfId="47217" xr:uid="{00000000-0005-0000-0000-00003B9E0000}"/>
    <cellStyle name="40% - Accent3 6 3 4" xfId="5156" xr:uid="{00000000-0005-0000-0000-00003C9E0000}"/>
    <cellStyle name="40% - Accent3 6 3 4 2" xfId="18315" xr:uid="{00000000-0005-0000-0000-00003D9E0000}"/>
    <cellStyle name="40% - Accent3 6 3 4 2 2" xfId="55653" xr:uid="{00000000-0005-0000-0000-00003E9E0000}"/>
    <cellStyle name="40% - Accent3 6 3 4 3" xfId="30982" xr:uid="{00000000-0005-0000-0000-00003F9E0000}"/>
    <cellStyle name="40% - Accent3 6 3 4 4" xfId="42494" xr:uid="{00000000-0005-0000-0000-0000409E0000}"/>
    <cellStyle name="40% - Accent3 6 3 5" xfId="14603" xr:uid="{00000000-0005-0000-0000-0000419E0000}"/>
    <cellStyle name="40% - Accent3 6 3 5 2" xfId="51941" xr:uid="{00000000-0005-0000-0000-0000429E0000}"/>
    <cellStyle name="40% - Accent3 6 3 6" xfId="28100" xr:uid="{00000000-0005-0000-0000-0000439E0000}"/>
    <cellStyle name="40% - Accent3 6 3 7" xfId="38780" xr:uid="{00000000-0005-0000-0000-0000449E0000}"/>
    <cellStyle name="40% - Accent3 6 4" xfId="2791" xr:uid="{00000000-0005-0000-0000-0000459E0000}"/>
    <cellStyle name="40% - Accent3 6 4 2" xfId="11059" xr:uid="{00000000-0005-0000-0000-0000469E0000}"/>
    <cellStyle name="40% - Accent3 6 4 2 2" xfId="24218" xr:uid="{00000000-0005-0000-0000-0000479E0000}"/>
    <cellStyle name="40% - Accent3 6 4 2 2 2" xfId="61556" xr:uid="{00000000-0005-0000-0000-0000489E0000}"/>
    <cellStyle name="40% - Accent3 6 4 2 3" xfId="48397" xr:uid="{00000000-0005-0000-0000-0000499E0000}"/>
    <cellStyle name="40% - Accent3 6 4 3" xfId="6336" xr:uid="{00000000-0005-0000-0000-00004A9E0000}"/>
    <cellStyle name="40% - Accent3 6 4 3 2" xfId="19495" xr:uid="{00000000-0005-0000-0000-00004B9E0000}"/>
    <cellStyle name="40% - Accent3 6 4 3 2 2" xfId="56833" xr:uid="{00000000-0005-0000-0000-00004C9E0000}"/>
    <cellStyle name="40% - Accent3 6 4 3 3" xfId="43674" xr:uid="{00000000-0005-0000-0000-00004D9E0000}"/>
    <cellStyle name="40% - Accent3 6 4 4" xfId="15952" xr:uid="{00000000-0005-0000-0000-00004E9E0000}"/>
    <cellStyle name="40% - Accent3 6 4 4 2" xfId="53290" xr:uid="{00000000-0005-0000-0000-00004F9E0000}"/>
    <cellStyle name="40% - Accent3 6 4 5" xfId="32345" xr:uid="{00000000-0005-0000-0000-0000509E0000}"/>
    <cellStyle name="40% - Accent3 6 4 6" xfId="40129" xr:uid="{00000000-0005-0000-0000-0000519E0000}"/>
    <cellStyle name="40% - Accent3 6 5" xfId="8699" xr:uid="{00000000-0005-0000-0000-0000529E0000}"/>
    <cellStyle name="40% - Accent3 6 5 2" xfId="21858" xr:uid="{00000000-0005-0000-0000-0000539E0000}"/>
    <cellStyle name="40% - Accent3 6 5 2 2" xfId="59196" xr:uid="{00000000-0005-0000-0000-0000549E0000}"/>
    <cellStyle name="40% - Accent3 6 5 3" xfId="35057" xr:uid="{00000000-0005-0000-0000-0000559E0000}"/>
    <cellStyle name="40% - Accent3 6 5 4" xfId="46037" xr:uid="{00000000-0005-0000-0000-0000569E0000}"/>
    <cellStyle name="40% - Accent3 6 6" xfId="3976" xr:uid="{00000000-0005-0000-0000-0000579E0000}"/>
    <cellStyle name="40% - Accent3 6 6 2" xfId="17135" xr:uid="{00000000-0005-0000-0000-0000589E0000}"/>
    <cellStyle name="40% - Accent3 6 6 2 2" xfId="54473" xr:uid="{00000000-0005-0000-0000-0000599E0000}"/>
    <cellStyle name="40% - Accent3 6 6 3" xfId="29633" xr:uid="{00000000-0005-0000-0000-00005A9E0000}"/>
    <cellStyle name="40% - Accent3 6 6 4" xfId="41314" xr:uid="{00000000-0005-0000-0000-00005B9E0000}"/>
    <cellStyle name="40% - Accent3 6 7" xfId="13423" xr:uid="{00000000-0005-0000-0000-00005C9E0000}"/>
    <cellStyle name="40% - Accent3 6 7 2" xfId="50761" xr:uid="{00000000-0005-0000-0000-00005D9E0000}"/>
    <cellStyle name="40% - Accent3 6 8" xfId="26751" xr:uid="{00000000-0005-0000-0000-00005E9E0000}"/>
    <cellStyle name="40% - Accent3 6 9" xfId="37600" xr:uid="{00000000-0005-0000-0000-00005F9E0000}"/>
    <cellStyle name="40% - Accent3 7" xfId="148" xr:uid="{00000000-0005-0000-0000-0000609E0000}"/>
    <cellStyle name="40% - Accent3 7 2" xfId="569" xr:uid="{00000000-0005-0000-0000-0000619E0000}"/>
    <cellStyle name="40% - Accent3 7 2 2" xfId="1751" xr:uid="{00000000-0005-0000-0000-0000629E0000}"/>
    <cellStyle name="40% - Accent3 7 2 2 2" xfId="7825" xr:uid="{00000000-0005-0000-0000-0000639E0000}"/>
    <cellStyle name="40% - Accent3 7 2 2 2 2" xfId="12548" xr:uid="{00000000-0005-0000-0000-0000649E0000}"/>
    <cellStyle name="40% - Accent3 7 2 2 2 2 2" xfId="25707" xr:uid="{00000000-0005-0000-0000-0000659E0000}"/>
    <cellStyle name="40% - Accent3 7 2 2 2 2 2 2" xfId="63045" xr:uid="{00000000-0005-0000-0000-0000669E0000}"/>
    <cellStyle name="40% - Accent3 7 2 2 2 2 3" xfId="49886" xr:uid="{00000000-0005-0000-0000-0000679E0000}"/>
    <cellStyle name="40% - Accent3 7 2 2 2 3" xfId="20984" xr:uid="{00000000-0005-0000-0000-0000689E0000}"/>
    <cellStyle name="40% - Accent3 7 2 2 2 3 2" xfId="58322" xr:uid="{00000000-0005-0000-0000-0000699E0000}"/>
    <cellStyle name="40% - Accent3 7 2 2 2 4" xfId="34003" xr:uid="{00000000-0005-0000-0000-00006A9E0000}"/>
    <cellStyle name="40% - Accent3 7 2 2 2 5" xfId="45163" xr:uid="{00000000-0005-0000-0000-00006B9E0000}"/>
    <cellStyle name="40% - Accent3 7 2 2 3" xfId="10188" xr:uid="{00000000-0005-0000-0000-00006C9E0000}"/>
    <cellStyle name="40% - Accent3 7 2 2 3 2" xfId="23347" xr:uid="{00000000-0005-0000-0000-00006D9E0000}"/>
    <cellStyle name="40% - Accent3 7 2 2 3 2 2" xfId="60685" xr:uid="{00000000-0005-0000-0000-00006E9E0000}"/>
    <cellStyle name="40% - Accent3 7 2 2 3 3" xfId="36715" xr:uid="{00000000-0005-0000-0000-00006F9E0000}"/>
    <cellStyle name="40% - Accent3 7 2 2 3 4" xfId="47526" xr:uid="{00000000-0005-0000-0000-0000709E0000}"/>
    <cellStyle name="40% - Accent3 7 2 2 4" xfId="5465" xr:uid="{00000000-0005-0000-0000-0000719E0000}"/>
    <cellStyle name="40% - Accent3 7 2 2 4 2" xfId="18624" xr:uid="{00000000-0005-0000-0000-0000729E0000}"/>
    <cellStyle name="40% - Accent3 7 2 2 4 2 2" xfId="55962" xr:uid="{00000000-0005-0000-0000-0000739E0000}"/>
    <cellStyle name="40% - Accent3 7 2 2 4 3" xfId="31291" xr:uid="{00000000-0005-0000-0000-0000749E0000}"/>
    <cellStyle name="40% - Accent3 7 2 2 4 4" xfId="42803" xr:uid="{00000000-0005-0000-0000-0000759E0000}"/>
    <cellStyle name="40% - Accent3 7 2 2 5" xfId="14912" xr:uid="{00000000-0005-0000-0000-0000769E0000}"/>
    <cellStyle name="40% - Accent3 7 2 2 5 2" xfId="52250" xr:uid="{00000000-0005-0000-0000-0000779E0000}"/>
    <cellStyle name="40% - Accent3 7 2 2 6" xfId="28409" xr:uid="{00000000-0005-0000-0000-0000789E0000}"/>
    <cellStyle name="40% - Accent3 7 2 2 7" xfId="39089" xr:uid="{00000000-0005-0000-0000-0000799E0000}"/>
    <cellStyle name="40% - Accent3 7 2 3" xfId="3100" xr:uid="{00000000-0005-0000-0000-00007A9E0000}"/>
    <cellStyle name="40% - Accent3 7 2 3 2" xfId="11368" xr:uid="{00000000-0005-0000-0000-00007B9E0000}"/>
    <cellStyle name="40% - Accent3 7 2 3 2 2" xfId="24527" xr:uid="{00000000-0005-0000-0000-00007C9E0000}"/>
    <cellStyle name="40% - Accent3 7 2 3 2 2 2" xfId="61865" xr:uid="{00000000-0005-0000-0000-00007D9E0000}"/>
    <cellStyle name="40% - Accent3 7 2 3 2 3" xfId="48706" xr:uid="{00000000-0005-0000-0000-00007E9E0000}"/>
    <cellStyle name="40% - Accent3 7 2 3 3" xfId="6645" xr:uid="{00000000-0005-0000-0000-00007F9E0000}"/>
    <cellStyle name="40% - Accent3 7 2 3 3 2" xfId="19804" xr:uid="{00000000-0005-0000-0000-0000809E0000}"/>
    <cellStyle name="40% - Accent3 7 2 3 3 2 2" xfId="57142" xr:uid="{00000000-0005-0000-0000-0000819E0000}"/>
    <cellStyle name="40% - Accent3 7 2 3 3 3" xfId="43983" xr:uid="{00000000-0005-0000-0000-0000829E0000}"/>
    <cellStyle name="40% - Accent3 7 2 3 4" xfId="16261" xr:uid="{00000000-0005-0000-0000-0000839E0000}"/>
    <cellStyle name="40% - Accent3 7 2 3 4 2" xfId="53599" xr:uid="{00000000-0005-0000-0000-0000849E0000}"/>
    <cellStyle name="40% - Accent3 7 2 3 5" xfId="32654" xr:uid="{00000000-0005-0000-0000-0000859E0000}"/>
    <cellStyle name="40% - Accent3 7 2 3 6" xfId="40438" xr:uid="{00000000-0005-0000-0000-0000869E0000}"/>
    <cellStyle name="40% - Accent3 7 2 4" xfId="9008" xr:uid="{00000000-0005-0000-0000-0000879E0000}"/>
    <cellStyle name="40% - Accent3 7 2 4 2" xfId="22167" xr:uid="{00000000-0005-0000-0000-0000889E0000}"/>
    <cellStyle name="40% - Accent3 7 2 4 2 2" xfId="59505" xr:uid="{00000000-0005-0000-0000-0000899E0000}"/>
    <cellStyle name="40% - Accent3 7 2 4 3" xfId="35366" xr:uid="{00000000-0005-0000-0000-00008A9E0000}"/>
    <cellStyle name="40% - Accent3 7 2 4 4" xfId="46346" xr:uid="{00000000-0005-0000-0000-00008B9E0000}"/>
    <cellStyle name="40% - Accent3 7 2 5" xfId="4285" xr:uid="{00000000-0005-0000-0000-00008C9E0000}"/>
    <cellStyle name="40% - Accent3 7 2 5 2" xfId="17444" xr:uid="{00000000-0005-0000-0000-00008D9E0000}"/>
    <cellStyle name="40% - Accent3 7 2 5 2 2" xfId="54782" xr:uid="{00000000-0005-0000-0000-00008E9E0000}"/>
    <cellStyle name="40% - Accent3 7 2 5 3" xfId="29942" xr:uid="{00000000-0005-0000-0000-00008F9E0000}"/>
    <cellStyle name="40% - Accent3 7 2 5 4" xfId="41623" xr:uid="{00000000-0005-0000-0000-0000909E0000}"/>
    <cellStyle name="40% - Accent3 7 2 6" xfId="13732" xr:uid="{00000000-0005-0000-0000-0000919E0000}"/>
    <cellStyle name="40% - Accent3 7 2 6 2" xfId="51070" xr:uid="{00000000-0005-0000-0000-0000929E0000}"/>
    <cellStyle name="40% - Accent3 7 2 7" xfId="27060" xr:uid="{00000000-0005-0000-0000-0000939E0000}"/>
    <cellStyle name="40% - Accent3 7 2 8" xfId="37909" xr:uid="{00000000-0005-0000-0000-0000949E0000}"/>
    <cellStyle name="40% - Accent3 7 3" xfId="1330" xr:uid="{00000000-0005-0000-0000-0000959E0000}"/>
    <cellStyle name="40% - Accent3 7 3 2" xfId="7404" xr:uid="{00000000-0005-0000-0000-0000969E0000}"/>
    <cellStyle name="40% - Accent3 7 3 2 2" xfId="12127" xr:uid="{00000000-0005-0000-0000-0000979E0000}"/>
    <cellStyle name="40% - Accent3 7 3 2 2 2" xfId="25286" xr:uid="{00000000-0005-0000-0000-0000989E0000}"/>
    <cellStyle name="40% - Accent3 7 3 2 2 2 2" xfId="62624" xr:uid="{00000000-0005-0000-0000-0000999E0000}"/>
    <cellStyle name="40% - Accent3 7 3 2 2 3" xfId="49465" xr:uid="{00000000-0005-0000-0000-00009A9E0000}"/>
    <cellStyle name="40% - Accent3 7 3 2 3" xfId="20563" xr:uid="{00000000-0005-0000-0000-00009B9E0000}"/>
    <cellStyle name="40% - Accent3 7 3 2 3 2" xfId="57901" xr:uid="{00000000-0005-0000-0000-00009C9E0000}"/>
    <cellStyle name="40% - Accent3 7 3 2 4" xfId="33582" xr:uid="{00000000-0005-0000-0000-00009D9E0000}"/>
    <cellStyle name="40% - Accent3 7 3 2 5" xfId="44742" xr:uid="{00000000-0005-0000-0000-00009E9E0000}"/>
    <cellStyle name="40% - Accent3 7 3 3" xfId="9767" xr:uid="{00000000-0005-0000-0000-00009F9E0000}"/>
    <cellStyle name="40% - Accent3 7 3 3 2" xfId="22926" xr:uid="{00000000-0005-0000-0000-0000A09E0000}"/>
    <cellStyle name="40% - Accent3 7 3 3 2 2" xfId="60264" xr:uid="{00000000-0005-0000-0000-0000A19E0000}"/>
    <cellStyle name="40% - Accent3 7 3 3 3" xfId="36294" xr:uid="{00000000-0005-0000-0000-0000A29E0000}"/>
    <cellStyle name="40% - Accent3 7 3 3 4" xfId="47105" xr:uid="{00000000-0005-0000-0000-0000A39E0000}"/>
    <cellStyle name="40% - Accent3 7 3 4" xfId="5044" xr:uid="{00000000-0005-0000-0000-0000A49E0000}"/>
    <cellStyle name="40% - Accent3 7 3 4 2" xfId="18203" xr:uid="{00000000-0005-0000-0000-0000A59E0000}"/>
    <cellStyle name="40% - Accent3 7 3 4 2 2" xfId="55541" xr:uid="{00000000-0005-0000-0000-0000A69E0000}"/>
    <cellStyle name="40% - Accent3 7 3 4 3" xfId="30870" xr:uid="{00000000-0005-0000-0000-0000A79E0000}"/>
    <cellStyle name="40% - Accent3 7 3 4 4" xfId="42382" xr:uid="{00000000-0005-0000-0000-0000A89E0000}"/>
    <cellStyle name="40% - Accent3 7 3 5" xfId="14491" xr:uid="{00000000-0005-0000-0000-0000A99E0000}"/>
    <cellStyle name="40% - Accent3 7 3 5 2" xfId="51829" xr:uid="{00000000-0005-0000-0000-0000AA9E0000}"/>
    <cellStyle name="40% - Accent3 7 3 6" xfId="27988" xr:uid="{00000000-0005-0000-0000-0000AB9E0000}"/>
    <cellStyle name="40% - Accent3 7 3 7" xfId="38668" xr:uid="{00000000-0005-0000-0000-0000AC9E0000}"/>
    <cellStyle name="40% - Accent3 7 4" xfId="2679" xr:uid="{00000000-0005-0000-0000-0000AD9E0000}"/>
    <cellStyle name="40% - Accent3 7 4 2" xfId="10947" xr:uid="{00000000-0005-0000-0000-0000AE9E0000}"/>
    <cellStyle name="40% - Accent3 7 4 2 2" xfId="24106" xr:uid="{00000000-0005-0000-0000-0000AF9E0000}"/>
    <cellStyle name="40% - Accent3 7 4 2 2 2" xfId="61444" xr:uid="{00000000-0005-0000-0000-0000B09E0000}"/>
    <cellStyle name="40% - Accent3 7 4 2 3" xfId="48285" xr:uid="{00000000-0005-0000-0000-0000B19E0000}"/>
    <cellStyle name="40% - Accent3 7 4 3" xfId="6224" xr:uid="{00000000-0005-0000-0000-0000B29E0000}"/>
    <cellStyle name="40% - Accent3 7 4 3 2" xfId="19383" xr:uid="{00000000-0005-0000-0000-0000B39E0000}"/>
    <cellStyle name="40% - Accent3 7 4 3 2 2" xfId="56721" xr:uid="{00000000-0005-0000-0000-0000B49E0000}"/>
    <cellStyle name="40% - Accent3 7 4 3 3" xfId="43562" xr:uid="{00000000-0005-0000-0000-0000B59E0000}"/>
    <cellStyle name="40% - Accent3 7 4 4" xfId="15840" xr:uid="{00000000-0005-0000-0000-0000B69E0000}"/>
    <cellStyle name="40% - Accent3 7 4 4 2" xfId="53178" xr:uid="{00000000-0005-0000-0000-0000B79E0000}"/>
    <cellStyle name="40% - Accent3 7 4 5" xfId="32233" xr:uid="{00000000-0005-0000-0000-0000B89E0000}"/>
    <cellStyle name="40% - Accent3 7 4 6" xfId="40017" xr:uid="{00000000-0005-0000-0000-0000B99E0000}"/>
    <cellStyle name="40% - Accent3 7 5" xfId="8587" xr:uid="{00000000-0005-0000-0000-0000BA9E0000}"/>
    <cellStyle name="40% - Accent3 7 5 2" xfId="21746" xr:uid="{00000000-0005-0000-0000-0000BB9E0000}"/>
    <cellStyle name="40% - Accent3 7 5 2 2" xfId="59084" xr:uid="{00000000-0005-0000-0000-0000BC9E0000}"/>
    <cellStyle name="40% - Accent3 7 5 3" xfId="34945" xr:uid="{00000000-0005-0000-0000-0000BD9E0000}"/>
    <cellStyle name="40% - Accent3 7 5 4" xfId="45925" xr:uid="{00000000-0005-0000-0000-0000BE9E0000}"/>
    <cellStyle name="40% - Accent3 7 6" xfId="3864" xr:uid="{00000000-0005-0000-0000-0000BF9E0000}"/>
    <cellStyle name="40% - Accent3 7 6 2" xfId="17023" xr:uid="{00000000-0005-0000-0000-0000C09E0000}"/>
    <cellStyle name="40% - Accent3 7 6 2 2" xfId="54361" xr:uid="{00000000-0005-0000-0000-0000C19E0000}"/>
    <cellStyle name="40% - Accent3 7 6 3" xfId="29521" xr:uid="{00000000-0005-0000-0000-0000C29E0000}"/>
    <cellStyle name="40% - Accent3 7 6 4" xfId="41202" xr:uid="{00000000-0005-0000-0000-0000C39E0000}"/>
    <cellStyle name="40% - Accent3 7 7" xfId="13311" xr:uid="{00000000-0005-0000-0000-0000C49E0000}"/>
    <cellStyle name="40% - Accent3 7 7 2" xfId="50649" xr:uid="{00000000-0005-0000-0000-0000C59E0000}"/>
    <cellStyle name="40% - Accent3 7 8" xfId="26639" xr:uid="{00000000-0005-0000-0000-0000C69E0000}"/>
    <cellStyle name="40% - Accent3 7 9" xfId="37488" xr:uid="{00000000-0005-0000-0000-0000C79E0000}"/>
    <cellStyle name="40% - Accent3 8" xfId="457" xr:uid="{00000000-0005-0000-0000-0000C89E0000}"/>
    <cellStyle name="40% - Accent3 8 2" xfId="1639" xr:uid="{00000000-0005-0000-0000-0000C99E0000}"/>
    <cellStyle name="40% - Accent3 8 2 2" xfId="7713" xr:uid="{00000000-0005-0000-0000-0000CA9E0000}"/>
    <cellStyle name="40% - Accent3 8 2 2 2" xfId="12436" xr:uid="{00000000-0005-0000-0000-0000CB9E0000}"/>
    <cellStyle name="40% - Accent3 8 2 2 2 2" xfId="25595" xr:uid="{00000000-0005-0000-0000-0000CC9E0000}"/>
    <cellStyle name="40% - Accent3 8 2 2 2 2 2" xfId="62933" xr:uid="{00000000-0005-0000-0000-0000CD9E0000}"/>
    <cellStyle name="40% - Accent3 8 2 2 2 3" xfId="49774" xr:uid="{00000000-0005-0000-0000-0000CE9E0000}"/>
    <cellStyle name="40% - Accent3 8 2 2 3" xfId="20872" xr:uid="{00000000-0005-0000-0000-0000CF9E0000}"/>
    <cellStyle name="40% - Accent3 8 2 2 3 2" xfId="58210" xr:uid="{00000000-0005-0000-0000-0000D09E0000}"/>
    <cellStyle name="40% - Accent3 8 2 2 4" xfId="33891" xr:uid="{00000000-0005-0000-0000-0000D19E0000}"/>
    <cellStyle name="40% - Accent3 8 2 2 5" xfId="45051" xr:uid="{00000000-0005-0000-0000-0000D29E0000}"/>
    <cellStyle name="40% - Accent3 8 2 3" xfId="10076" xr:uid="{00000000-0005-0000-0000-0000D39E0000}"/>
    <cellStyle name="40% - Accent3 8 2 3 2" xfId="23235" xr:uid="{00000000-0005-0000-0000-0000D49E0000}"/>
    <cellStyle name="40% - Accent3 8 2 3 2 2" xfId="60573" xr:uid="{00000000-0005-0000-0000-0000D59E0000}"/>
    <cellStyle name="40% - Accent3 8 2 3 3" xfId="36603" xr:uid="{00000000-0005-0000-0000-0000D69E0000}"/>
    <cellStyle name="40% - Accent3 8 2 3 4" xfId="47414" xr:uid="{00000000-0005-0000-0000-0000D79E0000}"/>
    <cellStyle name="40% - Accent3 8 2 4" xfId="5353" xr:uid="{00000000-0005-0000-0000-0000D89E0000}"/>
    <cellStyle name="40% - Accent3 8 2 4 2" xfId="18512" xr:uid="{00000000-0005-0000-0000-0000D99E0000}"/>
    <cellStyle name="40% - Accent3 8 2 4 2 2" xfId="55850" xr:uid="{00000000-0005-0000-0000-0000DA9E0000}"/>
    <cellStyle name="40% - Accent3 8 2 4 3" xfId="31179" xr:uid="{00000000-0005-0000-0000-0000DB9E0000}"/>
    <cellStyle name="40% - Accent3 8 2 4 4" xfId="42691" xr:uid="{00000000-0005-0000-0000-0000DC9E0000}"/>
    <cellStyle name="40% - Accent3 8 2 5" xfId="14800" xr:uid="{00000000-0005-0000-0000-0000DD9E0000}"/>
    <cellStyle name="40% - Accent3 8 2 5 2" xfId="52138" xr:uid="{00000000-0005-0000-0000-0000DE9E0000}"/>
    <cellStyle name="40% - Accent3 8 2 6" xfId="28297" xr:uid="{00000000-0005-0000-0000-0000DF9E0000}"/>
    <cellStyle name="40% - Accent3 8 2 7" xfId="38977" xr:uid="{00000000-0005-0000-0000-0000E09E0000}"/>
    <cellStyle name="40% - Accent3 8 3" xfId="2988" xr:uid="{00000000-0005-0000-0000-0000E19E0000}"/>
    <cellStyle name="40% - Accent3 8 3 2" xfId="11256" xr:uid="{00000000-0005-0000-0000-0000E29E0000}"/>
    <cellStyle name="40% - Accent3 8 3 2 2" xfId="24415" xr:uid="{00000000-0005-0000-0000-0000E39E0000}"/>
    <cellStyle name="40% - Accent3 8 3 2 2 2" xfId="61753" xr:uid="{00000000-0005-0000-0000-0000E49E0000}"/>
    <cellStyle name="40% - Accent3 8 3 2 3" xfId="48594" xr:uid="{00000000-0005-0000-0000-0000E59E0000}"/>
    <cellStyle name="40% - Accent3 8 3 3" xfId="6533" xr:uid="{00000000-0005-0000-0000-0000E69E0000}"/>
    <cellStyle name="40% - Accent3 8 3 3 2" xfId="19692" xr:uid="{00000000-0005-0000-0000-0000E79E0000}"/>
    <cellStyle name="40% - Accent3 8 3 3 2 2" xfId="57030" xr:uid="{00000000-0005-0000-0000-0000E89E0000}"/>
    <cellStyle name="40% - Accent3 8 3 3 3" xfId="43871" xr:uid="{00000000-0005-0000-0000-0000E99E0000}"/>
    <cellStyle name="40% - Accent3 8 3 4" xfId="16149" xr:uid="{00000000-0005-0000-0000-0000EA9E0000}"/>
    <cellStyle name="40% - Accent3 8 3 4 2" xfId="53487" xr:uid="{00000000-0005-0000-0000-0000EB9E0000}"/>
    <cellStyle name="40% - Accent3 8 3 5" xfId="32542" xr:uid="{00000000-0005-0000-0000-0000EC9E0000}"/>
    <cellStyle name="40% - Accent3 8 3 6" xfId="40326" xr:uid="{00000000-0005-0000-0000-0000ED9E0000}"/>
    <cellStyle name="40% - Accent3 8 4" xfId="8896" xr:uid="{00000000-0005-0000-0000-0000EE9E0000}"/>
    <cellStyle name="40% - Accent3 8 4 2" xfId="22055" xr:uid="{00000000-0005-0000-0000-0000EF9E0000}"/>
    <cellStyle name="40% - Accent3 8 4 2 2" xfId="59393" xr:uid="{00000000-0005-0000-0000-0000F09E0000}"/>
    <cellStyle name="40% - Accent3 8 4 3" xfId="35254" xr:uid="{00000000-0005-0000-0000-0000F19E0000}"/>
    <cellStyle name="40% - Accent3 8 4 4" xfId="46234" xr:uid="{00000000-0005-0000-0000-0000F29E0000}"/>
    <cellStyle name="40% - Accent3 8 5" xfId="4173" xr:uid="{00000000-0005-0000-0000-0000F39E0000}"/>
    <cellStyle name="40% - Accent3 8 5 2" xfId="17332" xr:uid="{00000000-0005-0000-0000-0000F49E0000}"/>
    <cellStyle name="40% - Accent3 8 5 2 2" xfId="54670" xr:uid="{00000000-0005-0000-0000-0000F59E0000}"/>
    <cellStyle name="40% - Accent3 8 5 3" xfId="29830" xr:uid="{00000000-0005-0000-0000-0000F69E0000}"/>
    <cellStyle name="40% - Accent3 8 5 4" xfId="41511" xr:uid="{00000000-0005-0000-0000-0000F79E0000}"/>
    <cellStyle name="40% - Accent3 8 6" xfId="13620" xr:uid="{00000000-0005-0000-0000-0000F89E0000}"/>
    <cellStyle name="40% - Accent3 8 6 2" xfId="50958" xr:uid="{00000000-0005-0000-0000-0000F99E0000}"/>
    <cellStyle name="40% - Accent3 8 7" xfId="26948" xr:uid="{00000000-0005-0000-0000-0000FA9E0000}"/>
    <cellStyle name="40% - Accent3 8 8" xfId="37797" xr:uid="{00000000-0005-0000-0000-0000FB9E0000}"/>
    <cellStyle name="40% - Accent3 9" xfId="288" xr:uid="{00000000-0005-0000-0000-0000FC9E0000}"/>
    <cellStyle name="40% - Accent3 9 2" xfId="1470" xr:uid="{00000000-0005-0000-0000-0000FD9E0000}"/>
    <cellStyle name="40% - Accent3 9 2 2" xfId="7544" xr:uid="{00000000-0005-0000-0000-0000FE9E0000}"/>
    <cellStyle name="40% - Accent3 9 2 2 2" xfId="12267" xr:uid="{00000000-0005-0000-0000-0000FF9E0000}"/>
    <cellStyle name="40% - Accent3 9 2 2 2 2" xfId="25426" xr:uid="{00000000-0005-0000-0000-0000009F0000}"/>
    <cellStyle name="40% - Accent3 9 2 2 2 2 2" xfId="62764" xr:uid="{00000000-0005-0000-0000-0000019F0000}"/>
    <cellStyle name="40% - Accent3 9 2 2 2 3" xfId="49605" xr:uid="{00000000-0005-0000-0000-0000029F0000}"/>
    <cellStyle name="40% - Accent3 9 2 2 3" xfId="20703" xr:uid="{00000000-0005-0000-0000-0000039F0000}"/>
    <cellStyle name="40% - Accent3 9 2 2 3 2" xfId="58041" xr:uid="{00000000-0005-0000-0000-0000049F0000}"/>
    <cellStyle name="40% - Accent3 9 2 2 4" xfId="33722" xr:uid="{00000000-0005-0000-0000-0000059F0000}"/>
    <cellStyle name="40% - Accent3 9 2 2 5" xfId="44882" xr:uid="{00000000-0005-0000-0000-0000069F0000}"/>
    <cellStyle name="40% - Accent3 9 2 3" xfId="9907" xr:uid="{00000000-0005-0000-0000-0000079F0000}"/>
    <cellStyle name="40% - Accent3 9 2 3 2" xfId="23066" xr:uid="{00000000-0005-0000-0000-0000089F0000}"/>
    <cellStyle name="40% - Accent3 9 2 3 2 2" xfId="60404" xr:uid="{00000000-0005-0000-0000-0000099F0000}"/>
    <cellStyle name="40% - Accent3 9 2 3 3" xfId="36434" xr:uid="{00000000-0005-0000-0000-00000A9F0000}"/>
    <cellStyle name="40% - Accent3 9 2 3 4" xfId="47245" xr:uid="{00000000-0005-0000-0000-00000B9F0000}"/>
    <cellStyle name="40% - Accent3 9 2 4" xfId="5184" xr:uid="{00000000-0005-0000-0000-00000C9F0000}"/>
    <cellStyle name="40% - Accent3 9 2 4 2" xfId="18343" xr:uid="{00000000-0005-0000-0000-00000D9F0000}"/>
    <cellStyle name="40% - Accent3 9 2 4 2 2" xfId="55681" xr:uid="{00000000-0005-0000-0000-00000E9F0000}"/>
    <cellStyle name="40% - Accent3 9 2 4 3" xfId="31010" xr:uid="{00000000-0005-0000-0000-00000F9F0000}"/>
    <cellStyle name="40% - Accent3 9 2 4 4" xfId="42522" xr:uid="{00000000-0005-0000-0000-0000109F0000}"/>
    <cellStyle name="40% - Accent3 9 2 5" xfId="14631" xr:uid="{00000000-0005-0000-0000-0000119F0000}"/>
    <cellStyle name="40% - Accent3 9 2 5 2" xfId="51969" xr:uid="{00000000-0005-0000-0000-0000129F0000}"/>
    <cellStyle name="40% - Accent3 9 2 6" xfId="28128" xr:uid="{00000000-0005-0000-0000-0000139F0000}"/>
    <cellStyle name="40% - Accent3 9 2 7" xfId="38808" xr:uid="{00000000-0005-0000-0000-0000149F0000}"/>
    <cellStyle name="40% - Accent3 9 3" xfId="2819" xr:uid="{00000000-0005-0000-0000-0000159F0000}"/>
    <cellStyle name="40% - Accent3 9 3 2" xfId="11087" xr:uid="{00000000-0005-0000-0000-0000169F0000}"/>
    <cellStyle name="40% - Accent3 9 3 2 2" xfId="24246" xr:uid="{00000000-0005-0000-0000-0000179F0000}"/>
    <cellStyle name="40% - Accent3 9 3 2 2 2" xfId="61584" xr:uid="{00000000-0005-0000-0000-0000189F0000}"/>
    <cellStyle name="40% - Accent3 9 3 2 3" xfId="48425" xr:uid="{00000000-0005-0000-0000-0000199F0000}"/>
    <cellStyle name="40% - Accent3 9 3 3" xfId="6364" xr:uid="{00000000-0005-0000-0000-00001A9F0000}"/>
    <cellStyle name="40% - Accent3 9 3 3 2" xfId="19523" xr:uid="{00000000-0005-0000-0000-00001B9F0000}"/>
    <cellStyle name="40% - Accent3 9 3 3 2 2" xfId="56861" xr:uid="{00000000-0005-0000-0000-00001C9F0000}"/>
    <cellStyle name="40% - Accent3 9 3 3 3" xfId="43702" xr:uid="{00000000-0005-0000-0000-00001D9F0000}"/>
    <cellStyle name="40% - Accent3 9 3 4" xfId="15980" xr:uid="{00000000-0005-0000-0000-00001E9F0000}"/>
    <cellStyle name="40% - Accent3 9 3 4 2" xfId="53318" xr:uid="{00000000-0005-0000-0000-00001F9F0000}"/>
    <cellStyle name="40% - Accent3 9 3 5" xfId="32373" xr:uid="{00000000-0005-0000-0000-0000209F0000}"/>
    <cellStyle name="40% - Accent3 9 3 6" xfId="40157" xr:uid="{00000000-0005-0000-0000-0000219F0000}"/>
    <cellStyle name="40% - Accent3 9 4" xfId="8727" xr:uid="{00000000-0005-0000-0000-0000229F0000}"/>
    <cellStyle name="40% - Accent3 9 4 2" xfId="21886" xr:uid="{00000000-0005-0000-0000-0000239F0000}"/>
    <cellStyle name="40% - Accent3 9 4 2 2" xfId="59224" xr:uid="{00000000-0005-0000-0000-0000249F0000}"/>
    <cellStyle name="40% - Accent3 9 4 3" xfId="35085" xr:uid="{00000000-0005-0000-0000-0000259F0000}"/>
    <cellStyle name="40% - Accent3 9 4 4" xfId="46065" xr:uid="{00000000-0005-0000-0000-0000269F0000}"/>
    <cellStyle name="40% - Accent3 9 5" xfId="4004" xr:uid="{00000000-0005-0000-0000-0000279F0000}"/>
    <cellStyle name="40% - Accent3 9 5 2" xfId="17163" xr:uid="{00000000-0005-0000-0000-0000289F0000}"/>
    <cellStyle name="40% - Accent3 9 5 2 2" xfId="54501" xr:uid="{00000000-0005-0000-0000-0000299F0000}"/>
    <cellStyle name="40% - Accent3 9 5 3" xfId="29661" xr:uid="{00000000-0005-0000-0000-00002A9F0000}"/>
    <cellStyle name="40% - Accent3 9 5 4" xfId="41342" xr:uid="{00000000-0005-0000-0000-00002B9F0000}"/>
    <cellStyle name="40% - Accent3 9 6" xfId="13451" xr:uid="{00000000-0005-0000-0000-00002C9F0000}"/>
    <cellStyle name="40% - Accent3 9 6 2" xfId="50789" xr:uid="{00000000-0005-0000-0000-00002D9F0000}"/>
    <cellStyle name="40% - Accent3 9 7" xfId="26779" xr:uid="{00000000-0005-0000-0000-00002E9F0000}"/>
    <cellStyle name="40% - Accent3 9 8" xfId="37628" xr:uid="{00000000-0005-0000-0000-00002F9F0000}"/>
    <cellStyle name="40% - Accent4" xfId="32" builtinId="43" customBuiltin="1"/>
    <cellStyle name="40% - Accent4 10" xfId="711" xr:uid="{00000000-0005-0000-0000-0000319F0000}"/>
    <cellStyle name="40% - Accent4 10 2" xfId="1893" xr:uid="{00000000-0005-0000-0000-0000329F0000}"/>
    <cellStyle name="40% - Accent4 10 2 2" xfId="7967" xr:uid="{00000000-0005-0000-0000-0000339F0000}"/>
    <cellStyle name="40% - Accent4 10 2 2 2" xfId="12690" xr:uid="{00000000-0005-0000-0000-0000349F0000}"/>
    <cellStyle name="40% - Accent4 10 2 2 2 2" xfId="25849" xr:uid="{00000000-0005-0000-0000-0000359F0000}"/>
    <cellStyle name="40% - Accent4 10 2 2 2 2 2" xfId="63187" xr:uid="{00000000-0005-0000-0000-0000369F0000}"/>
    <cellStyle name="40% - Accent4 10 2 2 2 3" xfId="50028" xr:uid="{00000000-0005-0000-0000-0000379F0000}"/>
    <cellStyle name="40% - Accent4 10 2 2 3" xfId="21126" xr:uid="{00000000-0005-0000-0000-0000389F0000}"/>
    <cellStyle name="40% - Accent4 10 2 2 3 2" xfId="58464" xr:uid="{00000000-0005-0000-0000-0000399F0000}"/>
    <cellStyle name="40% - Accent4 10 2 2 4" xfId="34145" xr:uid="{00000000-0005-0000-0000-00003A9F0000}"/>
    <cellStyle name="40% - Accent4 10 2 2 5" xfId="45305" xr:uid="{00000000-0005-0000-0000-00003B9F0000}"/>
    <cellStyle name="40% - Accent4 10 2 3" xfId="10330" xr:uid="{00000000-0005-0000-0000-00003C9F0000}"/>
    <cellStyle name="40% - Accent4 10 2 3 2" xfId="23489" xr:uid="{00000000-0005-0000-0000-00003D9F0000}"/>
    <cellStyle name="40% - Accent4 10 2 3 2 2" xfId="60827" xr:uid="{00000000-0005-0000-0000-00003E9F0000}"/>
    <cellStyle name="40% - Accent4 10 2 3 3" xfId="36857" xr:uid="{00000000-0005-0000-0000-00003F9F0000}"/>
    <cellStyle name="40% - Accent4 10 2 3 4" xfId="47668" xr:uid="{00000000-0005-0000-0000-0000409F0000}"/>
    <cellStyle name="40% - Accent4 10 2 4" xfId="5607" xr:uid="{00000000-0005-0000-0000-0000419F0000}"/>
    <cellStyle name="40% - Accent4 10 2 4 2" xfId="18766" xr:uid="{00000000-0005-0000-0000-0000429F0000}"/>
    <cellStyle name="40% - Accent4 10 2 4 2 2" xfId="56104" xr:uid="{00000000-0005-0000-0000-0000439F0000}"/>
    <cellStyle name="40% - Accent4 10 2 4 3" xfId="31433" xr:uid="{00000000-0005-0000-0000-0000449F0000}"/>
    <cellStyle name="40% - Accent4 10 2 4 4" xfId="42945" xr:uid="{00000000-0005-0000-0000-0000459F0000}"/>
    <cellStyle name="40% - Accent4 10 2 5" xfId="15054" xr:uid="{00000000-0005-0000-0000-0000469F0000}"/>
    <cellStyle name="40% - Accent4 10 2 5 2" xfId="52392" xr:uid="{00000000-0005-0000-0000-0000479F0000}"/>
    <cellStyle name="40% - Accent4 10 2 6" xfId="28551" xr:uid="{00000000-0005-0000-0000-0000489F0000}"/>
    <cellStyle name="40% - Accent4 10 2 7" xfId="39231" xr:uid="{00000000-0005-0000-0000-0000499F0000}"/>
    <cellStyle name="40% - Accent4 10 3" xfId="3242" xr:uid="{00000000-0005-0000-0000-00004A9F0000}"/>
    <cellStyle name="40% - Accent4 10 3 2" xfId="11510" xr:uid="{00000000-0005-0000-0000-00004B9F0000}"/>
    <cellStyle name="40% - Accent4 10 3 2 2" xfId="24669" xr:uid="{00000000-0005-0000-0000-00004C9F0000}"/>
    <cellStyle name="40% - Accent4 10 3 2 2 2" xfId="62007" xr:uid="{00000000-0005-0000-0000-00004D9F0000}"/>
    <cellStyle name="40% - Accent4 10 3 2 3" xfId="48848" xr:uid="{00000000-0005-0000-0000-00004E9F0000}"/>
    <cellStyle name="40% - Accent4 10 3 3" xfId="6787" xr:uid="{00000000-0005-0000-0000-00004F9F0000}"/>
    <cellStyle name="40% - Accent4 10 3 3 2" xfId="19946" xr:uid="{00000000-0005-0000-0000-0000509F0000}"/>
    <cellStyle name="40% - Accent4 10 3 3 2 2" xfId="57284" xr:uid="{00000000-0005-0000-0000-0000519F0000}"/>
    <cellStyle name="40% - Accent4 10 3 3 3" xfId="44125" xr:uid="{00000000-0005-0000-0000-0000529F0000}"/>
    <cellStyle name="40% - Accent4 10 3 4" xfId="16403" xr:uid="{00000000-0005-0000-0000-0000539F0000}"/>
    <cellStyle name="40% - Accent4 10 3 4 2" xfId="53741" xr:uid="{00000000-0005-0000-0000-0000549F0000}"/>
    <cellStyle name="40% - Accent4 10 3 5" xfId="32796" xr:uid="{00000000-0005-0000-0000-0000559F0000}"/>
    <cellStyle name="40% - Accent4 10 3 6" xfId="40580" xr:uid="{00000000-0005-0000-0000-0000569F0000}"/>
    <cellStyle name="40% - Accent4 10 4" xfId="9150" xr:uid="{00000000-0005-0000-0000-0000579F0000}"/>
    <cellStyle name="40% - Accent4 10 4 2" xfId="22309" xr:uid="{00000000-0005-0000-0000-0000589F0000}"/>
    <cellStyle name="40% - Accent4 10 4 2 2" xfId="59647" xr:uid="{00000000-0005-0000-0000-0000599F0000}"/>
    <cellStyle name="40% - Accent4 10 4 3" xfId="35508" xr:uid="{00000000-0005-0000-0000-00005A9F0000}"/>
    <cellStyle name="40% - Accent4 10 4 4" xfId="46488" xr:uid="{00000000-0005-0000-0000-00005B9F0000}"/>
    <cellStyle name="40% - Accent4 10 5" xfId="4427" xr:uid="{00000000-0005-0000-0000-00005C9F0000}"/>
    <cellStyle name="40% - Accent4 10 5 2" xfId="17586" xr:uid="{00000000-0005-0000-0000-00005D9F0000}"/>
    <cellStyle name="40% - Accent4 10 5 2 2" xfId="54924" xr:uid="{00000000-0005-0000-0000-00005E9F0000}"/>
    <cellStyle name="40% - Accent4 10 5 3" xfId="30084" xr:uid="{00000000-0005-0000-0000-00005F9F0000}"/>
    <cellStyle name="40% - Accent4 10 5 4" xfId="41765" xr:uid="{00000000-0005-0000-0000-0000609F0000}"/>
    <cellStyle name="40% - Accent4 10 6" xfId="13874" xr:uid="{00000000-0005-0000-0000-0000619F0000}"/>
    <cellStyle name="40% - Accent4 10 6 2" xfId="51212" xr:uid="{00000000-0005-0000-0000-0000629F0000}"/>
    <cellStyle name="40% - Accent4 10 7" xfId="27202" xr:uid="{00000000-0005-0000-0000-0000639F0000}"/>
    <cellStyle name="40% - Accent4 10 8" xfId="38051" xr:uid="{00000000-0005-0000-0000-0000649F0000}"/>
    <cellStyle name="40% - Accent4 11" xfId="880" xr:uid="{00000000-0005-0000-0000-0000659F0000}"/>
    <cellStyle name="40% - Accent4 11 2" xfId="2062" xr:uid="{00000000-0005-0000-0000-0000669F0000}"/>
    <cellStyle name="40% - Accent4 11 2 2" xfId="8136" xr:uid="{00000000-0005-0000-0000-0000679F0000}"/>
    <cellStyle name="40% - Accent4 11 2 2 2" xfId="12859" xr:uid="{00000000-0005-0000-0000-0000689F0000}"/>
    <cellStyle name="40% - Accent4 11 2 2 2 2" xfId="26018" xr:uid="{00000000-0005-0000-0000-0000699F0000}"/>
    <cellStyle name="40% - Accent4 11 2 2 2 2 2" xfId="63356" xr:uid="{00000000-0005-0000-0000-00006A9F0000}"/>
    <cellStyle name="40% - Accent4 11 2 2 2 3" xfId="50197" xr:uid="{00000000-0005-0000-0000-00006B9F0000}"/>
    <cellStyle name="40% - Accent4 11 2 2 3" xfId="21295" xr:uid="{00000000-0005-0000-0000-00006C9F0000}"/>
    <cellStyle name="40% - Accent4 11 2 2 3 2" xfId="58633" xr:uid="{00000000-0005-0000-0000-00006D9F0000}"/>
    <cellStyle name="40% - Accent4 11 2 2 4" xfId="34314" xr:uid="{00000000-0005-0000-0000-00006E9F0000}"/>
    <cellStyle name="40% - Accent4 11 2 2 5" xfId="45474" xr:uid="{00000000-0005-0000-0000-00006F9F0000}"/>
    <cellStyle name="40% - Accent4 11 2 3" xfId="10499" xr:uid="{00000000-0005-0000-0000-0000709F0000}"/>
    <cellStyle name="40% - Accent4 11 2 3 2" xfId="23658" xr:uid="{00000000-0005-0000-0000-0000719F0000}"/>
    <cellStyle name="40% - Accent4 11 2 3 2 2" xfId="60996" xr:uid="{00000000-0005-0000-0000-0000729F0000}"/>
    <cellStyle name="40% - Accent4 11 2 3 3" xfId="37026" xr:uid="{00000000-0005-0000-0000-0000739F0000}"/>
    <cellStyle name="40% - Accent4 11 2 3 4" xfId="47837" xr:uid="{00000000-0005-0000-0000-0000749F0000}"/>
    <cellStyle name="40% - Accent4 11 2 4" xfId="5776" xr:uid="{00000000-0005-0000-0000-0000759F0000}"/>
    <cellStyle name="40% - Accent4 11 2 4 2" xfId="18935" xr:uid="{00000000-0005-0000-0000-0000769F0000}"/>
    <cellStyle name="40% - Accent4 11 2 4 2 2" xfId="56273" xr:uid="{00000000-0005-0000-0000-0000779F0000}"/>
    <cellStyle name="40% - Accent4 11 2 4 3" xfId="31602" xr:uid="{00000000-0005-0000-0000-0000789F0000}"/>
    <cellStyle name="40% - Accent4 11 2 4 4" xfId="43114" xr:uid="{00000000-0005-0000-0000-0000799F0000}"/>
    <cellStyle name="40% - Accent4 11 2 5" xfId="15223" xr:uid="{00000000-0005-0000-0000-00007A9F0000}"/>
    <cellStyle name="40% - Accent4 11 2 5 2" xfId="52561" xr:uid="{00000000-0005-0000-0000-00007B9F0000}"/>
    <cellStyle name="40% - Accent4 11 2 6" xfId="28720" xr:uid="{00000000-0005-0000-0000-00007C9F0000}"/>
    <cellStyle name="40% - Accent4 11 2 7" xfId="39400" xr:uid="{00000000-0005-0000-0000-00007D9F0000}"/>
    <cellStyle name="40% - Accent4 11 3" xfId="3411" xr:uid="{00000000-0005-0000-0000-00007E9F0000}"/>
    <cellStyle name="40% - Accent4 11 3 2" xfId="11679" xr:uid="{00000000-0005-0000-0000-00007F9F0000}"/>
    <cellStyle name="40% - Accent4 11 3 2 2" xfId="24838" xr:uid="{00000000-0005-0000-0000-0000809F0000}"/>
    <cellStyle name="40% - Accent4 11 3 2 2 2" xfId="62176" xr:uid="{00000000-0005-0000-0000-0000819F0000}"/>
    <cellStyle name="40% - Accent4 11 3 2 3" xfId="49017" xr:uid="{00000000-0005-0000-0000-0000829F0000}"/>
    <cellStyle name="40% - Accent4 11 3 3" xfId="6956" xr:uid="{00000000-0005-0000-0000-0000839F0000}"/>
    <cellStyle name="40% - Accent4 11 3 3 2" xfId="20115" xr:uid="{00000000-0005-0000-0000-0000849F0000}"/>
    <cellStyle name="40% - Accent4 11 3 3 2 2" xfId="57453" xr:uid="{00000000-0005-0000-0000-0000859F0000}"/>
    <cellStyle name="40% - Accent4 11 3 3 3" xfId="44294" xr:uid="{00000000-0005-0000-0000-0000869F0000}"/>
    <cellStyle name="40% - Accent4 11 3 4" xfId="16572" xr:uid="{00000000-0005-0000-0000-0000879F0000}"/>
    <cellStyle name="40% - Accent4 11 3 4 2" xfId="53910" xr:uid="{00000000-0005-0000-0000-0000889F0000}"/>
    <cellStyle name="40% - Accent4 11 3 5" xfId="32965" xr:uid="{00000000-0005-0000-0000-0000899F0000}"/>
    <cellStyle name="40% - Accent4 11 3 6" xfId="40749" xr:uid="{00000000-0005-0000-0000-00008A9F0000}"/>
    <cellStyle name="40% - Accent4 11 4" xfId="9319" xr:uid="{00000000-0005-0000-0000-00008B9F0000}"/>
    <cellStyle name="40% - Accent4 11 4 2" xfId="22478" xr:uid="{00000000-0005-0000-0000-00008C9F0000}"/>
    <cellStyle name="40% - Accent4 11 4 2 2" xfId="59816" xr:uid="{00000000-0005-0000-0000-00008D9F0000}"/>
    <cellStyle name="40% - Accent4 11 4 3" xfId="35677" xr:uid="{00000000-0005-0000-0000-00008E9F0000}"/>
    <cellStyle name="40% - Accent4 11 4 4" xfId="46657" xr:uid="{00000000-0005-0000-0000-00008F9F0000}"/>
    <cellStyle name="40% - Accent4 11 5" xfId="4596" xr:uid="{00000000-0005-0000-0000-0000909F0000}"/>
    <cellStyle name="40% - Accent4 11 5 2" xfId="17755" xr:uid="{00000000-0005-0000-0000-0000919F0000}"/>
    <cellStyle name="40% - Accent4 11 5 2 2" xfId="55093" xr:uid="{00000000-0005-0000-0000-0000929F0000}"/>
    <cellStyle name="40% - Accent4 11 5 3" xfId="30253" xr:uid="{00000000-0005-0000-0000-0000939F0000}"/>
    <cellStyle name="40% - Accent4 11 5 4" xfId="41934" xr:uid="{00000000-0005-0000-0000-0000949F0000}"/>
    <cellStyle name="40% - Accent4 11 6" xfId="14043" xr:uid="{00000000-0005-0000-0000-0000959F0000}"/>
    <cellStyle name="40% - Accent4 11 6 2" xfId="51381" xr:uid="{00000000-0005-0000-0000-0000969F0000}"/>
    <cellStyle name="40% - Accent4 11 7" xfId="27371" xr:uid="{00000000-0005-0000-0000-0000979F0000}"/>
    <cellStyle name="40% - Accent4 11 8" xfId="38220" xr:uid="{00000000-0005-0000-0000-0000989F0000}"/>
    <cellStyle name="40% - Accent4 12" xfId="1051" xr:uid="{00000000-0005-0000-0000-0000999F0000}"/>
    <cellStyle name="40% - Accent4 12 2" xfId="2231" xr:uid="{00000000-0005-0000-0000-00009A9F0000}"/>
    <cellStyle name="40% - Accent4 12 2 2" xfId="8305" xr:uid="{00000000-0005-0000-0000-00009B9F0000}"/>
    <cellStyle name="40% - Accent4 12 2 2 2" xfId="13028" xr:uid="{00000000-0005-0000-0000-00009C9F0000}"/>
    <cellStyle name="40% - Accent4 12 2 2 2 2" xfId="26187" xr:uid="{00000000-0005-0000-0000-00009D9F0000}"/>
    <cellStyle name="40% - Accent4 12 2 2 2 2 2" xfId="63525" xr:uid="{00000000-0005-0000-0000-00009E9F0000}"/>
    <cellStyle name="40% - Accent4 12 2 2 2 3" xfId="50366" xr:uid="{00000000-0005-0000-0000-00009F9F0000}"/>
    <cellStyle name="40% - Accent4 12 2 2 3" xfId="21464" xr:uid="{00000000-0005-0000-0000-0000A09F0000}"/>
    <cellStyle name="40% - Accent4 12 2 2 3 2" xfId="58802" xr:uid="{00000000-0005-0000-0000-0000A19F0000}"/>
    <cellStyle name="40% - Accent4 12 2 2 4" xfId="34483" xr:uid="{00000000-0005-0000-0000-0000A29F0000}"/>
    <cellStyle name="40% - Accent4 12 2 2 5" xfId="45643" xr:uid="{00000000-0005-0000-0000-0000A39F0000}"/>
    <cellStyle name="40% - Accent4 12 2 3" xfId="10668" xr:uid="{00000000-0005-0000-0000-0000A49F0000}"/>
    <cellStyle name="40% - Accent4 12 2 3 2" xfId="23827" xr:uid="{00000000-0005-0000-0000-0000A59F0000}"/>
    <cellStyle name="40% - Accent4 12 2 3 2 2" xfId="61165" xr:uid="{00000000-0005-0000-0000-0000A69F0000}"/>
    <cellStyle name="40% - Accent4 12 2 3 3" xfId="37195" xr:uid="{00000000-0005-0000-0000-0000A79F0000}"/>
    <cellStyle name="40% - Accent4 12 2 3 4" xfId="48006" xr:uid="{00000000-0005-0000-0000-0000A89F0000}"/>
    <cellStyle name="40% - Accent4 12 2 4" xfId="5945" xr:uid="{00000000-0005-0000-0000-0000A99F0000}"/>
    <cellStyle name="40% - Accent4 12 2 4 2" xfId="19104" xr:uid="{00000000-0005-0000-0000-0000AA9F0000}"/>
    <cellStyle name="40% - Accent4 12 2 4 2 2" xfId="56442" xr:uid="{00000000-0005-0000-0000-0000AB9F0000}"/>
    <cellStyle name="40% - Accent4 12 2 4 3" xfId="31771" xr:uid="{00000000-0005-0000-0000-0000AC9F0000}"/>
    <cellStyle name="40% - Accent4 12 2 4 4" xfId="43283" xr:uid="{00000000-0005-0000-0000-0000AD9F0000}"/>
    <cellStyle name="40% - Accent4 12 2 5" xfId="15392" xr:uid="{00000000-0005-0000-0000-0000AE9F0000}"/>
    <cellStyle name="40% - Accent4 12 2 5 2" xfId="52730" xr:uid="{00000000-0005-0000-0000-0000AF9F0000}"/>
    <cellStyle name="40% - Accent4 12 2 6" xfId="28889" xr:uid="{00000000-0005-0000-0000-0000B09F0000}"/>
    <cellStyle name="40% - Accent4 12 2 7" xfId="39569" xr:uid="{00000000-0005-0000-0000-0000B19F0000}"/>
    <cellStyle name="40% - Accent4 12 3" xfId="3580" xr:uid="{00000000-0005-0000-0000-0000B29F0000}"/>
    <cellStyle name="40% - Accent4 12 3 2" xfId="11848" xr:uid="{00000000-0005-0000-0000-0000B39F0000}"/>
    <cellStyle name="40% - Accent4 12 3 2 2" xfId="25007" xr:uid="{00000000-0005-0000-0000-0000B49F0000}"/>
    <cellStyle name="40% - Accent4 12 3 2 2 2" xfId="62345" xr:uid="{00000000-0005-0000-0000-0000B59F0000}"/>
    <cellStyle name="40% - Accent4 12 3 2 3" xfId="49186" xr:uid="{00000000-0005-0000-0000-0000B69F0000}"/>
    <cellStyle name="40% - Accent4 12 3 3" xfId="7125" xr:uid="{00000000-0005-0000-0000-0000B79F0000}"/>
    <cellStyle name="40% - Accent4 12 3 3 2" xfId="20284" xr:uid="{00000000-0005-0000-0000-0000B89F0000}"/>
    <cellStyle name="40% - Accent4 12 3 3 2 2" xfId="57622" xr:uid="{00000000-0005-0000-0000-0000B99F0000}"/>
    <cellStyle name="40% - Accent4 12 3 3 3" xfId="44463" xr:uid="{00000000-0005-0000-0000-0000BA9F0000}"/>
    <cellStyle name="40% - Accent4 12 3 4" xfId="16741" xr:uid="{00000000-0005-0000-0000-0000BB9F0000}"/>
    <cellStyle name="40% - Accent4 12 3 4 2" xfId="54079" xr:uid="{00000000-0005-0000-0000-0000BC9F0000}"/>
    <cellStyle name="40% - Accent4 12 3 5" xfId="33134" xr:uid="{00000000-0005-0000-0000-0000BD9F0000}"/>
    <cellStyle name="40% - Accent4 12 3 6" xfId="40918" xr:uid="{00000000-0005-0000-0000-0000BE9F0000}"/>
    <cellStyle name="40% - Accent4 12 4" xfId="9488" xr:uid="{00000000-0005-0000-0000-0000BF9F0000}"/>
    <cellStyle name="40% - Accent4 12 4 2" xfId="22647" xr:uid="{00000000-0005-0000-0000-0000C09F0000}"/>
    <cellStyle name="40% - Accent4 12 4 2 2" xfId="59985" xr:uid="{00000000-0005-0000-0000-0000C19F0000}"/>
    <cellStyle name="40% - Accent4 12 4 3" xfId="35846" xr:uid="{00000000-0005-0000-0000-0000C29F0000}"/>
    <cellStyle name="40% - Accent4 12 4 4" xfId="46826" xr:uid="{00000000-0005-0000-0000-0000C39F0000}"/>
    <cellStyle name="40% - Accent4 12 5" xfId="4765" xr:uid="{00000000-0005-0000-0000-0000C49F0000}"/>
    <cellStyle name="40% - Accent4 12 5 2" xfId="17924" xr:uid="{00000000-0005-0000-0000-0000C59F0000}"/>
    <cellStyle name="40% - Accent4 12 5 2 2" xfId="55262" xr:uid="{00000000-0005-0000-0000-0000C69F0000}"/>
    <cellStyle name="40% - Accent4 12 5 3" xfId="30422" xr:uid="{00000000-0005-0000-0000-0000C79F0000}"/>
    <cellStyle name="40% - Accent4 12 5 4" xfId="42103" xr:uid="{00000000-0005-0000-0000-0000C89F0000}"/>
    <cellStyle name="40% - Accent4 12 6" xfId="14212" xr:uid="{00000000-0005-0000-0000-0000C99F0000}"/>
    <cellStyle name="40% - Accent4 12 6 2" xfId="51550" xr:uid="{00000000-0005-0000-0000-0000CA9F0000}"/>
    <cellStyle name="40% - Accent4 12 7" xfId="27540" xr:uid="{00000000-0005-0000-0000-0000CB9F0000}"/>
    <cellStyle name="40% - Accent4 12 8" xfId="38389" xr:uid="{00000000-0005-0000-0000-0000CC9F0000}"/>
    <cellStyle name="40% - Accent4 13" xfId="1220" xr:uid="{00000000-0005-0000-0000-0000CD9F0000}"/>
    <cellStyle name="40% - Accent4 13 2" xfId="2569" xr:uid="{00000000-0005-0000-0000-0000CE9F0000}"/>
    <cellStyle name="40% - Accent4 13 2 2" xfId="12017" xr:uid="{00000000-0005-0000-0000-0000CF9F0000}"/>
    <cellStyle name="40% - Accent4 13 2 2 2" xfId="25176" xr:uid="{00000000-0005-0000-0000-0000D09F0000}"/>
    <cellStyle name="40% - Accent4 13 2 2 2 2" xfId="62514" xr:uid="{00000000-0005-0000-0000-0000D19F0000}"/>
    <cellStyle name="40% - Accent4 13 2 2 3" xfId="33472" xr:uid="{00000000-0005-0000-0000-0000D29F0000}"/>
    <cellStyle name="40% - Accent4 13 2 2 4" xfId="49355" xr:uid="{00000000-0005-0000-0000-0000D39F0000}"/>
    <cellStyle name="40% - Accent4 13 2 3" xfId="7294" xr:uid="{00000000-0005-0000-0000-0000D49F0000}"/>
    <cellStyle name="40% - Accent4 13 2 3 2" xfId="20453" xr:uid="{00000000-0005-0000-0000-0000D59F0000}"/>
    <cellStyle name="40% - Accent4 13 2 3 2 2" xfId="57791" xr:uid="{00000000-0005-0000-0000-0000D69F0000}"/>
    <cellStyle name="40% - Accent4 13 2 3 3" xfId="36184" xr:uid="{00000000-0005-0000-0000-0000D79F0000}"/>
    <cellStyle name="40% - Accent4 13 2 3 4" xfId="44632" xr:uid="{00000000-0005-0000-0000-0000D89F0000}"/>
    <cellStyle name="40% - Accent4 13 2 4" xfId="15730" xr:uid="{00000000-0005-0000-0000-0000D99F0000}"/>
    <cellStyle name="40% - Accent4 13 2 4 2" xfId="30760" xr:uid="{00000000-0005-0000-0000-0000DA9F0000}"/>
    <cellStyle name="40% - Accent4 13 2 4 3" xfId="53068" xr:uid="{00000000-0005-0000-0000-0000DB9F0000}"/>
    <cellStyle name="40% - Accent4 13 2 5" xfId="27878" xr:uid="{00000000-0005-0000-0000-0000DC9F0000}"/>
    <cellStyle name="40% - Accent4 13 2 6" xfId="39907" xr:uid="{00000000-0005-0000-0000-0000DD9F0000}"/>
    <cellStyle name="40% - Accent4 13 3" xfId="9657" xr:uid="{00000000-0005-0000-0000-0000DE9F0000}"/>
    <cellStyle name="40% - Accent4 13 3 2" xfId="22816" xr:uid="{00000000-0005-0000-0000-0000DF9F0000}"/>
    <cellStyle name="40% - Accent4 13 3 2 2" xfId="60154" xr:uid="{00000000-0005-0000-0000-0000E09F0000}"/>
    <cellStyle name="40% - Accent4 13 3 3" xfId="32123" xr:uid="{00000000-0005-0000-0000-0000E19F0000}"/>
    <cellStyle name="40% - Accent4 13 3 4" xfId="46995" xr:uid="{00000000-0005-0000-0000-0000E29F0000}"/>
    <cellStyle name="40% - Accent4 13 4" xfId="4934" xr:uid="{00000000-0005-0000-0000-0000E39F0000}"/>
    <cellStyle name="40% - Accent4 13 4 2" xfId="18093" xr:uid="{00000000-0005-0000-0000-0000E49F0000}"/>
    <cellStyle name="40% - Accent4 13 4 2 2" xfId="55431" xr:uid="{00000000-0005-0000-0000-0000E59F0000}"/>
    <cellStyle name="40% - Accent4 13 4 3" xfId="34835" xr:uid="{00000000-0005-0000-0000-0000E69F0000}"/>
    <cellStyle name="40% - Accent4 13 4 4" xfId="42272" xr:uid="{00000000-0005-0000-0000-0000E79F0000}"/>
    <cellStyle name="40% - Accent4 13 5" xfId="14381" xr:uid="{00000000-0005-0000-0000-0000E89F0000}"/>
    <cellStyle name="40% - Accent4 13 5 2" xfId="29411" xr:uid="{00000000-0005-0000-0000-0000E99F0000}"/>
    <cellStyle name="40% - Accent4 13 5 3" xfId="51719" xr:uid="{00000000-0005-0000-0000-0000EA9F0000}"/>
    <cellStyle name="40% - Accent4 13 6" xfId="26529" xr:uid="{00000000-0005-0000-0000-0000EB9F0000}"/>
    <cellStyle name="40% - Accent4 13 7" xfId="38558" xr:uid="{00000000-0005-0000-0000-0000EC9F0000}"/>
    <cellStyle name="40% - Accent4 14" xfId="2400" xr:uid="{00000000-0005-0000-0000-0000ED9F0000}"/>
    <cellStyle name="40% - Accent4 14 2" xfId="10837" xr:uid="{00000000-0005-0000-0000-0000EE9F0000}"/>
    <cellStyle name="40% - Accent4 14 2 2" xfId="23996" xr:uid="{00000000-0005-0000-0000-0000EF9F0000}"/>
    <cellStyle name="40% - Accent4 14 2 2 2" xfId="61334" xr:uid="{00000000-0005-0000-0000-0000F09F0000}"/>
    <cellStyle name="40% - Accent4 14 2 3" xfId="34654" xr:uid="{00000000-0005-0000-0000-0000F19F0000}"/>
    <cellStyle name="40% - Accent4 14 2 4" xfId="48175" xr:uid="{00000000-0005-0000-0000-0000F29F0000}"/>
    <cellStyle name="40% - Accent4 14 3" xfId="6114" xr:uid="{00000000-0005-0000-0000-0000F39F0000}"/>
    <cellStyle name="40% - Accent4 14 3 2" xfId="19273" xr:uid="{00000000-0005-0000-0000-0000F49F0000}"/>
    <cellStyle name="40% - Accent4 14 3 2 2" xfId="56611" xr:uid="{00000000-0005-0000-0000-0000F59F0000}"/>
    <cellStyle name="40% - Accent4 14 3 3" xfId="37366" xr:uid="{00000000-0005-0000-0000-0000F69F0000}"/>
    <cellStyle name="40% - Accent4 14 3 4" xfId="43452" xr:uid="{00000000-0005-0000-0000-0000F79F0000}"/>
    <cellStyle name="40% - Accent4 14 4" xfId="15561" xr:uid="{00000000-0005-0000-0000-0000F89F0000}"/>
    <cellStyle name="40% - Accent4 14 4 2" xfId="31942" xr:uid="{00000000-0005-0000-0000-0000F99F0000}"/>
    <cellStyle name="40% - Accent4 14 4 3" xfId="52899" xr:uid="{00000000-0005-0000-0000-0000FA9F0000}"/>
    <cellStyle name="40% - Accent4 14 5" xfId="29060" xr:uid="{00000000-0005-0000-0000-0000FB9F0000}"/>
    <cellStyle name="40% - Accent4 14 6" xfId="39738" xr:uid="{00000000-0005-0000-0000-0000FC9F0000}"/>
    <cellStyle name="40% - Accent4 15" xfId="8477" xr:uid="{00000000-0005-0000-0000-0000FD9F0000}"/>
    <cellStyle name="40% - Accent4 15 2" xfId="21636" xr:uid="{00000000-0005-0000-0000-0000FE9F0000}"/>
    <cellStyle name="40% - Accent4 15 2 2" xfId="33303" xr:uid="{00000000-0005-0000-0000-0000FF9F0000}"/>
    <cellStyle name="40% - Accent4 15 2 3" xfId="58974" xr:uid="{00000000-0005-0000-0000-000000A00000}"/>
    <cellStyle name="40% - Accent4 15 3" xfId="36015" xr:uid="{00000000-0005-0000-0000-000001A00000}"/>
    <cellStyle name="40% - Accent4 15 4" xfId="30591" xr:uid="{00000000-0005-0000-0000-000002A00000}"/>
    <cellStyle name="40% - Accent4 15 5" xfId="27709" xr:uid="{00000000-0005-0000-0000-000003A00000}"/>
    <cellStyle name="40% - Accent4 15 6" xfId="45815" xr:uid="{00000000-0005-0000-0000-000004A00000}"/>
    <cellStyle name="40% - Accent4 16" xfId="3754" xr:uid="{00000000-0005-0000-0000-000005A00000}"/>
    <cellStyle name="40% - Accent4 16 2" xfId="16913" xr:uid="{00000000-0005-0000-0000-000006A00000}"/>
    <cellStyle name="40% - Accent4 16 2 2" xfId="54251" xr:uid="{00000000-0005-0000-0000-000007A00000}"/>
    <cellStyle name="40% - Accent4 16 3" xfId="29242" xr:uid="{00000000-0005-0000-0000-000008A00000}"/>
    <cellStyle name="40% - Accent4 16 4" xfId="41092" xr:uid="{00000000-0005-0000-0000-000009A00000}"/>
    <cellStyle name="40% - Accent4 17" xfId="13201" xr:uid="{00000000-0005-0000-0000-00000AA00000}"/>
    <cellStyle name="40% - Accent4 17 2" xfId="31954" xr:uid="{00000000-0005-0000-0000-00000BA00000}"/>
    <cellStyle name="40% - Accent4 17 3" xfId="50539" xr:uid="{00000000-0005-0000-0000-00000CA00000}"/>
    <cellStyle name="40% - Accent4 18" xfId="34666" xr:uid="{00000000-0005-0000-0000-00000DA00000}"/>
    <cellStyle name="40% - Accent4 19" xfId="29073" xr:uid="{00000000-0005-0000-0000-00000EA00000}"/>
    <cellStyle name="40% - Accent4 2" xfId="52" xr:uid="{00000000-0005-0000-0000-00000FA00000}"/>
    <cellStyle name="40% - Accent4 2 10" xfId="894" xr:uid="{00000000-0005-0000-0000-000010A00000}"/>
    <cellStyle name="40% - Accent4 2 10 2" xfId="2076" xr:uid="{00000000-0005-0000-0000-000011A00000}"/>
    <cellStyle name="40% - Accent4 2 10 2 2" xfId="8150" xr:uid="{00000000-0005-0000-0000-000012A00000}"/>
    <cellStyle name="40% - Accent4 2 10 2 2 2" xfId="12873" xr:uid="{00000000-0005-0000-0000-000013A00000}"/>
    <cellStyle name="40% - Accent4 2 10 2 2 2 2" xfId="26032" xr:uid="{00000000-0005-0000-0000-000014A00000}"/>
    <cellStyle name="40% - Accent4 2 10 2 2 2 2 2" xfId="63370" xr:uid="{00000000-0005-0000-0000-000015A00000}"/>
    <cellStyle name="40% - Accent4 2 10 2 2 2 3" xfId="50211" xr:uid="{00000000-0005-0000-0000-000016A00000}"/>
    <cellStyle name="40% - Accent4 2 10 2 2 3" xfId="21309" xr:uid="{00000000-0005-0000-0000-000017A00000}"/>
    <cellStyle name="40% - Accent4 2 10 2 2 3 2" xfId="58647" xr:uid="{00000000-0005-0000-0000-000018A00000}"/>
    <cellStyle name="40% - Accent4 2 10 2 2 4" xfId="34328" xr:uid="{00000000-0005-0000-0000-000019A00000}"/>
    <cellStyle name="40% - Accent4 2 10 2 2 5" xfId="45488" xr:uid="{00000000-0005-0000-0000-00001AA00000}"/>
    <cellStyle name="40% - Accent4 2 10 2 3" xfId="10513" xr:uid="{00000000-0005-0000-0000-00001BA00000}"/>
    <cellStyle name="40% - Accent4 2 10 2 3 2" xfId="23672" xr:uid="{00000000-0005-0000-0000-00001CA00000}"/>
    <cellStyle name="40% - Accent4 2 10 2 3 2 2" xfId="61010" xr:uid="{00000000-0005-0000-0000-00001DA00000}"/>
    <cellStyle name="40% - Accent4 2 10 2 3 3" xfId="37040" xr:uid="{00000000-0005-0000-0000-00001EA00000}"/>
    <cellStyle name="40% - Accent4 2 10 2 3 4" xfId="47851" xr:uid="{00000000-0005-0000-0000-00001FA00000}"/>
    <cellStyle name="40% - Accent4 2 10 2 4" xfId="5790" xr:uid="{00000000-0005-0000-0000-000020A00000}"/>
    <cellStyle name="40% - Accent4 2 10 2 4 2" xfId="18949" xr:uid="{00000000-0005-0000-0000-000021A00000}"/>
    <cellStyle name="40% - Accent4 2 10 2 4 2 2" xfId="56287" xr:uid="{00000000-0005-0000-0000-000022A00000}"/>
    <cellStyle name="40% - Accent4 2 10 2 4 3" xfId="31616" xr:uid="{00000000-0005-0000-0000-000023A00000}"/>
    <cellStyle name="40% - Accent4 2 10 2 4 4" xfId="43128" xr:uid="{00000000-0005-0000-0000-000024A00000}"/>
    <cellStyle name="40% - Accent4 2 10 2 5" xfId="15237" xr:uid="{00000000-0005-0000-0000-000025A00000}"/>
    <cellStyle name="40% - Accent4 2 10 2 5 2" xfId="52575" xr:uid="{00000000-0005-0000-0000-000026A00000}"/>
    <cellStyle name="40% - Accent4 2 10 2 6" xfId="28734" xr:uid="{00000000-0005-0000-0000-000027A00000}"/>
    <cellStyle name="40% - Accent4 2 10 2 7" xfId="39414" xr:uid="{00000000-0005-0000-0000-000028A00000}"/>
    <cellStyle name="40% - Accent4 2 10 3" xfId="3425" xr:uid="{00000000-0005-0000-0000-000029A00000}"/>
    <cellStyle name="40% - Accent4 2 10 3 2" xfId="11693" xr:uid="{00000000-0005-0000-0000-00002AA00000}"/>
    <cellStyle name="40% - Accent4 2 10 3 2 2" xfId="24852" xr:uid="{00000000-0005-0000-0000-00002BA00000}"/>
    <cellStyle name="40% - Accent4 2 10 3 2 2 2" xfId="62190" xr:uid="{00000000-0005-0000-0000-00002CA00000}"/>
    <cellStyle name="40% - Accent4 2 10 3 2 3" xfId="49031" xr:uid="{00000000-0005-0000-0000-00002DA00000}"/>
    <cellStyle name="40% - Accent4 2 10 3 3" xfId="6970" xr:uid="{00000000-0005-0000-0000-00002EA00000}"/>
    <cellStyle name="40% - Accent4 2 10 3 3 2" xfId="20129" xr:uid="{00000000-0005-0000-0000-00002FA00000}"/>
    <cellStyle name="40% - Accent4 2 10 3 3 2 2" xfId="57467" xr:uid="{00000000-0005-0000-0000-000030A00000}"/>
    <cellStyle name="40% - Accent4 2 10 3 3 3" xfId="44308" xr:uid="{00000000-0005-0000-0000-000031A00000}"/>
    <cellStyle name="40% - Accent4 2 10 3 4" xfId="16586" xr:uid="{00000000-0005-0000-0000-000032A00000}"/>
    <cellStyle name="40% - Accent4 2 10 3 4 2" xfId="53924" xr:uid="{00000000-0005-0000-0000-000033A00000}"/>
    <cellStyle name="40% - Accent4 2 10 3 5" xfId="32979" xr:uid="{00000000-0005-0000-0000-000034A00000}"/>
    <cellStyle name="40% - Accent4 2 10 3 6" xfId="40763" xr:uid="{00000000-0005-0000-0000-000035A00000}"/>
    <cellStyle name="40% - Accent4 2 10 4" xfId="9333" xr:uid="{00000000-0005-0000-0000-000036A00000}"/>
    <cellStyle name="40% - Accent4 2 10 4 2" xfId="22492" xr:uid="{00000000-0005-0000-0000-000037A00000}"/>
    <cellStyle name="40% - Accent4 2 10 4 2 2" xfId="59830" xr:uid="{00000000-0005-0000-0000-000038A00000}"/>
    <cellStyle name="40% - Accent4 2 10 4 3" xfId="35691" xr:uid="{00000000-0005-0000-0000-000039A00000}"/>
    <cellStyle name="40% - Accent4 2 10 4 4" xfId="46671" xr:uid="{00000000-0005-0000-0000-00003AA00000}"/>
    <cellStyle name="40% - Accent4 2 10 5" xfId="4610" xr:uid="{00000000-0005-0000-0000-00003BA00000}"/>
    <cellStyle name="40% - Accent4 2 10 5 2" xfId="17769" xr:uid="{00000000-0005-0000-0000-00003CA00000}"/>
    <cellStyle name="40% - Accent4 2 10 5 2 2" xfId="55107" xr:uid="{00000000-0005-0000-0000-00003DA00000}"/>
    <cellStyle name="40% - Accent4 2 10 5 3" xfId="30267" xr:uid="{00000000-0005-0000-0000-00003EA00000}"/>
    <cellStyle name="40% - Accent4 2 10 5 4" xfId="41948" xr:uid="{00000000-0005-0000-0000-00003FA00000}"/>
    <cellStyle name="40% - Accent4 2 10 6" xfId="14057" xr:uid="{00000000-0005-0000-0000-000040A00000}"/>
    <cellStyle name="40% - Accent4 2 10 6 2" xfId="51395" xr:uid="{00000000-0005-0000-0000-000041A00000}"/>
    <cellStyle name="40% - Accent4 2 10 7" xfId="27385" xr:uid="{00000000-0005-0000-0000-000042A00000}"/>
    <cellStyle name="40% - Accent4 2 10 8" xfId="38234" xr:uid="{00000000-0005-0000-0000-000043A00000}"/>
    <cellStyle name="40% - Accent4 2 11" xfId="1065" xr:uid="{00000000-0005-0000-0000-000044A00000}"/>
    <cellStyle name="40% - Accent4 2 11 2" xfId="2245" xr:uid="{00000000-0005-0000-0000-000045A00000}"/>
    <cellStyle name="40% - Accent4 2 11 2 2" xfId="8319" xr:uid="{00000000-0005-0000-0000-000046A00000}"/>
    <cellStyle name="40% - Accent4 2 11 2 2 2" xfId="13042" xr:uid="{00000000-0005-0000-0000-000047A00000}"/>
    <cellStyle name="40% - Accent4 2 11 2 2 2 2" xfId="26201" xr:uid="{00000000-0005-0000-0000-000048A00000}"/>
    <cellStyle name="40% - Accent4 2 11 2 2 2 2 2" xfId="63539" xr:uid="{00000000-0005-0000-0000-000049A00000}"/>
    <cellStyle name="40% - Accent4 2 11 2 2 2 3" xfId="50380" xr:uid="{00000000-0005-0000-0000-00004AA00000}"/>
    <cellStyle name="40% - Accent4 2 11 2 2 3" xfId="21478" xr:uid="{00000000-0005-0000-0000-00004BA00000}"/>
    <cellStyle name="40% - Accent4 2 11 2 2 3 2" xfId="58816" xr:uid="{00000000-0005-0000-0000-00004CA00000}"/>
    <cellStyle name="40% - Accent4 2 11 2 2 4" xfId="34497" xr:uid="{00000000-0005-0000-0000-00004DA00000}"/>
    <cellStyle name="40% - Accent4 2 11 2 2 5" xfId="45657" xr:uid="{00000000-0005-0000-0000-00004EA00000}"/>
    <cellStyle name="40% - Accent4 2 11 2 3" xfId="10682" xr:uid="{00000000-0005-0000-0000-00004FA00000}"/>
    <cellStyle name="40% - Accent4 2 11 2 3 2" xfId="23841" xr:uid="{00000000-0005-0000-0000-000050A00000}"/>
    <cellStyle name="40% - Accent4 2 11 2 3 2 2" xfId="61179" xr:uid="{00000000-0005-0000-0000-000051A00000}"/>
    <cellStyle name="40% - Accent4 2 11 2 3 3" xfId="37209" xr:uid="{00000000-0005-0000-0000-000052A00000}"/>
    <cellStyle name="40% - Accent4 2 11 2 3 4" xfId="48020" xr:uid="{00000000-0005-0000-0000-000053A00000}"/>
    <cellStyle name="40% - Accent4 2 11 2 4" xfId="5959" xr:uid="{00000000-0005-0000-0000-000054A00000}"/>
    <cellStyle name="40% - Accent4 2 11 2 4 2" xfId="19118" xr:uid="{00000000-0005-0000-0000-000055A00000}"/>
    <cellStyle name="40% - Accent4 2 11 2 4 2 2" xfId="56456" xr:uid="{00000000-0005-0000-0000-000056A00000}"/>
    <cellStyle name="40% - Accent4 2 11 2 4 3" xfId="31785" xr:uid="{00000000-0005-0000-0000-000057A00000}"/>
    <cellStyle name="40% - Accent4 2 11 2 4 4" xfId="43297" xr:uid="{00000000-0005-0000-0000-000058A00000}"/>
    <cellStyle name="40% - Accent4 2 11 2 5" xfId="15406" xr:uid="{00000000-0005-0000-0000-000059A00000}"/>
    <cellStyle name="40% - Accent4 2 11 2 5 2" xfId="52744" xr:uid="{00000000-0005-0000-0000-00005AA00000}"/>
    <cellStyle name="40% - Accent4 2 11 2 6" xfId="28903" xr:uid="{00000000-0005-0000-0000-00005BA00000}"/>
    <cellStyle name="40% - Accent4 2 11 2 7" xfId="39583" xr:uid="{00000000-0005-0000-0000-00005CA00000}"/>
    <cellStyle name="40% - Accent4 2 11 3" xfId="3594" xr:uid="{00000000-0005-0000-0000-00005DA00000}"/>
    <cellStyle name="40% - Accent4 2 11 3 2" xfId="11862" xr:uid="{00000000-0005-0000-0000-00005EA00000}"/>
    <cellStyle name="40% - Accent4 2 11 3 2 2" xfId="25021" xr:uid="{00000000-0005-0000-0000-00005FA00000}"/>
    <cellStyle name="40% - Accent4 2 11 3 2 2 2" xfId="62359" xr:uid="{00000000-0005-0000-0000-000060A00000}"/>
    <cellStyle name="40% - Accent4 2 11 3 2 3" xfId="49200" xr:uid="{00000000-0005-0000-0000-000061A00000}"/>
    <cellStyle name="40% - Accent4 2 11 3 3" xfId="7139" xr:uid="{00000000-0005-0000-0000-000062A00000}"/>
    <cellStyle name="40% - Accent4 2 11 3 3 2" xfId="20298" xr:uid="{00000000-0005-0000-0000-000063A00000}"/>
    <cellStyle name="40% - Accent4 2 11 3 3 2 2" xfId="57636" xr:uid="{00000000-0005-0000-0000-000064A00000}"/>
    <cellStyle name="40% - Accent4 2 11 3 3 3" xfId="44477" xr:uid="{00000000-0005-0000-0000-000065A00000}"/>
    <cellStyle name="40% - Accent4 2 11 3 4" xfId="16755" xr:uid="{00000000-0005-0000-0000-000066A00000}"/>
    <cellStyle name="40% - Accent4 2 11 3 4 2" xfId="54093" xr:uid="{00000000-0005-0000-0000-000067A00000}"/>
    <cellStyle name="40% - Accent4 2 11 3 5" xfId="33148" xr:uid="{00000000-0005-0000-0000-000068A00000}"/>
    <cellStyle name="40% - Accent4 2 11 3 6" xfId="40932" xr:uid="{00000000-0005-0000-0000-000069A00000}"/>
    <cellStyle name="40% - Accent4 2 11 4" xfId="9502" xr:uid="{00000000-0005-0000-0000-00006AA00000}"/>
    <cellStyle name="40% - Accent4 2 11 4 2" xfId="22661" xr:uid="{00000000-0005-0000-0000-00006BA00000}"/>
    <cellStyle name="40% - Accent4 2 11 4 2 2" xfId="59999" xr:uid="{00000000-0005-0000-0000-00006CA00000}"/>
    <cellStyle name="40% - Accent4 2 11 4 3" xfId="35860" xr:uid="{00000000-0005-0000-0000-00006DA00000}"/>
    <cellStyle name="40% - Accent4 2 11 4 4" xfId="46840" xr:uid="{00000000-0005-0000-0000-00006EA00000}"/>
    <cellStyle name="40% - Accent4 2 11 5" xfId="4779" xr:uid="{00000000-0005-0000-0000-00006FA00000}"/>
    <cellStyle name="40% - Accent4 2 11 5 2" xfId="17938" xr:uid="{00000000-0005-0000-0000-000070A00000}"/>
    <cellStyle name="40% - Accent4 2 11 5 2 2" xfId="55276" xr:uid="{00000000-0005-0000-0000-000071A00000}"/>
    <cellStyle name="40% - Accent4 2 11 5 3" xfId="30436" xr:uid="{00000000-0005-0000-0000-000072A00000}"/>
    <cellStyle name="40% - Accent4 2 11 5 4" xfId="42117" xr:uid="{00000000-0005-0000-0000-000073A00000}"/>
    <cellStyle name="40% - Accent4 2 11 6" xfId="14226" xr:uid="{00000000-0005-0000-0000-000074A00000}"/>
    <cellStyle name="40% - Accent4 2 11 6 2" xfId="51564" xr:uid="{00000000-0005-0000-0000-000075A00000}"/>
    <cellStyle name="40% - Accent4 2 11 7" xfId="27554" xr:uid="{00000000-0005-0000-0000-000076A00000}"/>
    <cellStyle name="40% - Accent4 2 11 8" xfId="38403" xr:uid="{00000000-0005-0000-0000-000077A00000}"/>
    <cellStyle name="40% - Accent4 2 12" xfId="1234" xr:uid="{00000000-0005-0000-0000-000078A00000}"/>
    <cellStyle name="40% - Accent4 2 12 2" xfId="2583" xr:uid="{00000000-0005-0000-0000-000079A00000}"/>
    <cellStyle name="40% - Accent4 2 12 2 2" xfId="12031" xr:uid="{00000000-0005-0000-0000-00007AA00000}"/>
    <cellStyle name="40% - Accent4 2 12 2 2 2" xfId="25190" xr:uid="{00000000-0005-0000-0000-00007BA00000}"/>
    <cellStyle name="40% - Accent4 2 12 2 2 2 2" xfId="62528" xr:uid="{00000000-0005-0000-0000-00007CA00000}"/>
    <cellStyle name="40% - Accent4 2 12 2 2 3" xfId="33486" xr:uid="{00000000-0005-0000-0000-00007DA00000}"/>
    <cellStyle name="40% - Accent4 2 12 2 2 4" xfId="49369" xr:uid="{00000000-0005-0000-0000-00007EA00000}"/>
    <cellStyle name="40% - Accent4 2 12 2 3" xfId="7308" xr:uid="{00000000-0005-0000-0000-00007FA00000}"/>
    <cellStyle name="40% - Accent4 2 12 2 3 2" xfId="20467" xr:uid="{00000000-0005-0000-0000-000080A00000}"/>
    <cellStyle name="40% - Accent4 2 12 2 3 2 2" xfId="57805" xr:uid="{00000000-0005-0000-0000-000081A00000}"/>
    <cellStyle name="40% - Accent4 2 12 2 3 3" xfId="36198" xr:uid="{00000000-0005-0000-0000-000082A00000}"/>
    <cellStyle name="40% - Accent4 2 12 2 3 4" xfId="44646" xr:uid="{00000000-0005-0000-0000-000083A00000}"/>
    <cellStyle name="40% - Accent4 2 12 2 4" xfId="15744" xr:uid="{00000000-0005-0000-0000-000084A00000}"/>
    <cellStyle name="40% - Accent4 2 12 2 4 2" xfId="30774" xr:uid="{00000000-0005-0000-0000-000085A00000}"/>
    <cellStyle name="40% - Accent4 2 12 2 4 3" xfId="53082" xr:uid="{00000000-0005-0000-0000-000086A00000}"/>
    <cellStyle name="40% - Accent4 2 12 2 5" xfId="27892" xr:uid="{00000000-0005-0000-0000-000087A00000}"/>
    <cellStyle name="40% - Accent4 2 12 2 6" xfId="39921" xr:uid="{00000000-0005-0000-0000-000088A00000}"/>
    <cellStyle name="40% - Accent4 2 12 3" xfId="9671" xr:uid="{00000000-0005-0000-0000-000089A00000}"/>
    <cellStyle name="40% - Accent4 2 12 3 2" xfId="22830" xr:uid="{00000000-0005-0000-0000-00008AA00000}"/>
    <cellStyle name="40% - Accent4 2 12 3 2 2" xfId="60168" xr:uid="{00000000-0005-0000-0000-00008BA00000}"/>
    <cellStyle name="40% - Accent4 2 12 3 3" xfId="32137" xr:uid="{00000000-0005-0000-0000-00008CA00000}"/>
    <cellStyle name="40% - Accent4 2 12 3 4" xfId="47009" xr:uid="{00000000-0005-0000-0000-00008DA00000}"/>
    <cellStyle name="40% - Accent4 2 12 4" xfId="4948" xr:uid="{00000000-0005-0000-0000-00008EA00000}"/>
    <cellStyle name="40% - Accent4 2 12 4 2" xfId="18107" xr:uid="{00000000-0005-0000-0000-00008FA00000}"/>
    <cellStyle name="40% - Accent4 2 12 4 2 2" xfId="55445" xr:uid="{00000000-0005-0000-0000-000090A00000}"/>
    <cellStyle name="40% - Accent4 2 12 4 3" xfId="34849" xr:uid="{00000000-0005-0000-0000-000091A00000}"/>
    <cellStyle name="40% - Accent4 2 12 4 4" xfId="42286" xr:uid="{00000000-0005-0000-0000-000092A00000}"/>
    <cellStyle name="40% - Accent4 2 12 5" xfId="14395" xr:uid="{00000000-0005-0000-0000-000093A00000}"/>
    <cellStyle name="40% - Accent4 2 12 5 2" xfId="29425" xr:uid="{00000000-0005-0000-0000-000094A00000}"/>
    <cellStyle name="40% - Accent4 2 12 5 3" xfId="51733" xr:uid="{00000000-0005-0000-0000-000095A00000}"/>
    <cellStyle name="40% - Accent4 2 12 6" xfId="26543" xr:uid="{00000000-0005-0000-0000-000096A00000}"/>
    <cellStyle name="40% - Accent4 2 12 7" xfId="38572" xr:uid="{00000000-0005-0000-0000-000097A00000}"/>
    <cellStyle name="40% - Accent4 2 13" xfId="2414" xr:uid="{00000000-0005-0000-0000-000098A00000}"/>
    <cellStyle name="40% - Accent4 2 13 2" xfId="10851" xr:uid="{00000000-0005-0000-0000-000099A00000}"/>
    <cellStyle name="40% - Accent4 2 13 2 2" xfId="24010" xr:uid="{00000000-0005-0000-0000-00009AA00000}"/>
    <cellStyle name="40% - Accent4 2 13 2 2 2" xfId="61348" xr:uid="{00000000-0005-0000-0000-00009BA00000}"/>
    <cellStyle name="40% - Accent4 2 13 2 3" xfId="33317" xr:uid="{00000000-0005-0000-0000-00009CA00000}"/>
    <cellStyle name="40% - Accent4 2 13 2 4" xfId="48189" xr:uid="{00000000-0005-0000-0000-00009DA00000}"/>
    <cellStyle name="40% - Accent4 2 13 3" xfId="6128" xr:uid="{00000000-0005-0000-0000-00009EA00000}"/>
    <cellStyle name="40% - Accent4 2 13 3 2" xfId="19287" xr:uid="{00000000-0005-0000-0000-00009FA00000}"/>
    <cellStyle name="40% - Accent4 2 13 3 2 2" xfId="56625" xr:uid="{00000000-0005-0000-0000-0000A0A00000}"/>
    <cellStyle name="40% - Accent4 2 13 3 3" xfId="36029" xr:uid="{00000000-0005-0000-0000-0000A1A00000}"/>
    <cellStyle name="40% - Accent4 2 13 3 4" xfId="43466" xr:uid="{00000000-0005-0000-0000-0000A2A00000}"/>
    <cellStyle name="40% - Accent4 2 13 4" xfId="15575" xr:uid="{00000000-0005-0000-0000-0000A3A00000}"/>
    <cellStyle name="40% - Accent4 2 13 4 2" xfId="30605" xr:uid="{00000000-0005-0000-0000-0000A4A00000}"/>
    <cellStyle name="40% - Accent4 2 13 4 3" xfId="52913" xr:uid="{00000000-0005-0000-0000-0000A5A00000}"/>
    <cellStyle name="40% - Accent4 2 13 5" xfId="27723" xr:uid="{00000000-0005-0000-0000-0000A6A00000}"/>
    <cellStyle name="40% - Accent4 2 13 6" xfId="39752" xr:uid="{00000000-0005-0000-0000-0000A7A00000}"/>
    <cellStyle name="40% - Accent4 2 14" xfId="8491" xr:uid="{00000000-0005-0000-0000-0000A8A00000}"/>
    <cellStyle name="40% - Accent4 2 14 2" xfId="21650" xr:uid="{00000000-0005-0000-0000-0000A9A00000}"/>
    <cellStyle name="40% - Accent4 2 14 2 2" xfId="58988" xr:uid="{00000000-0005-0000-0000-0000AAA00000}"/>
    <cellStyle name="40% - Accent4 2 14 3" xfId="29256" xr:uid="{00000000-0005-0000-0000-0000ABA00000}"/>
    <cellStyle name="40% - Accent4 2 14 4" xfId="45829" xr:uid="{00000000-0005-0000-0000-0000ACA00000}"/>
    <cellStyle name="40% - Accent4 2 15" xfId="3768" xr:uid="{00000000-0005-0000-0000-0000ADA00000}"/>
    <cellStyle name="40% - Accent4 2 15 2" xfId="16927" xr:uid="{00000000-0005-0000-0000-0000AEA00000}"/>
    <cellStyle name="40% - Accent4 2 15 2 2" xfId="54265" xr:uid="{00000000-0005-0000-0000-0000AFA00000}"/>
    <cellStyle name="40% - Accent4 2 15 3" xfId="31968" xr:uid="{00000000-0005-0000-0000-0000B0A00000}"/>
    <cellStyle name="40% - Accent4 2 15 4" xfId="41106" xr:uid="{00000000-0005-0000-0000-0000B1A00000}"/>
    <cellStyle name="40% - Accent4 2 16" xfId="13215" xr:uid="{00000000-0005-0000-0000-0000B2A00000}"/>
    <cellStyle name="40% - Accent4 2 16 2" xfId="34680" xr:uid="{00000000-0005-0000-0000-0000B3A00000}"/>
    <cellStyle name="40% - Accent4 2 16 3" xfId="50553" xr:uid="{00000000-0005-0000-0000-0000B4A00000}"/>
    <cellStyle name="40% - Accent4 2 17" xfId="29087" xr:uid="{00000000-0005-0000-0000-0000B5A00000}"/>
    <cellStyle name="40% - Accent4 2 18" xfId="26374" xr:uid="{00000000-0005-0000-0000-0000B6A00000}"/>
    <cellStyle name="40% - Accent4 2 19" xfId="37392" xr:uid="{00000000-0005-0000-0000-0000B7A00000}"/>
    <cellStyle name="40% - Accent4 2 2" xfId="108" xr:uid="{00000000-0005-0000-0000-0000B8A00000}"/>
    <cellStyle name="40% - Accent4 2 2 10" xfId="8547" xr:uid="{00000000-0005-0000-0000-0000B9A00000}"/>
    <cellStyle name="40% - Accent4 2 2 10 2" xfId="21706" xr:uid="{00000000-0005-0000-0000-0000BAA00000}"/>
    <cellStyle name="40% - Accent4 2 2 10 2 2" xfId="59044" xr:uid="{00000000-0005-0000-0000-0000BBA00000}"/>
    <cellStyle name="40% - Accent4 2 2 10 3" xfId="29284" xr:uid="{00000000-0005-0000-0000-0000BCA00000}"/>
    <cellStyle name="40% - Accent4 2 2 10 4" xfId="45885" xr:uid="{00000000-0005-0000-0000-0000BDA00000}"/>
    <cellStyle name="40% - Accent4 2 2 11" xfId="3824" xr:uid="{00000000-0005-0000-0000-0000BEA00000}"/>
    <cellStyle name="40% - Accent4 2 2 11 2" xfId="16983" xr:uid="{00000000-0005-0000-0000-0000BFA00000}"/>
    <cellStyle name="40% - Accent4 2 2 11 2 2" xfId="54321" xr:uid="{00000000-0005-0000-0000-0000C0A00000}"/>
    <cellStyle name="40% - Accent4 2 2 11 3" xfId="31996" xr:uid="{00000000-0005-0000-0000-0000C1A00000}"/>
    <cellStyle name="40% - Accent4 2 2 11 4" xfId="41162" xr:uid="{00000000-0005-0000-0000-0000C2A00000}"/>
    <cellStyle name="40% - Accent4 2 2 12" xfId="13271" xr:uid="{00000000-0005-0000-0000-0000C3A00000}"/>
    <cellStyle name="40% - Accent4 2 2 12 2" xfId="34708" xr:uid="{00000000-0005-0000-0000-0000C4A00000}"/>
    <cellStyle name="40% - Accent4 2 2 12 3" xfId="50609" xr:uid="{00000000-0005-0000-0000-0000C5A00000}"/>
    <cellStyle name="40% - Accent4 2 2 13" xfId="29115" xr:uid="{00000000-0005-0000-0000-0000C6A00000}"/>
    <cellStyle name="40% - Accent4 2 2 14" xfId="26402" xr:uid="{00000000-0005-0000-0000-0000C7A00000}"/>
    <cellStyle name="40% - Accent4 2 2 15" xfId="37448" xr:uid="{00000000-0005-0000-0000-0000C8A00000}"/>
    <cellStyle name="40% - Accent4 2 2 2" xfId="220" xr:uid="{00000000-0005-0000-0000-0000C9A00000}"/>
    <cellStyle name="40% - Accent4 2 2 2 10" xfId="3936" xr:uid="{00000000-0005-0000-0000-0000CAA00000}"/>
    <cellStyle name="40% - Accent4 2 2 2 10 2" xfId="17095" xr:uid="{00000000-0005-0000-0000-0000CBA00000}"/>
    <cellStyle name="40% - Accent4 2 2 2 10 2 2" xfId="54433" xr:uid="{00000000-0005-0000-0000-0000CCA00000}"/>
    <cellStyle name="40% - Accent4 2 2 2 10 3" xfId="32081" xr:uid="{00000000-0005-0000-0000-0000CDA00000}"/>
    <cellStyle name="40% - Accent4 2 2 2 10 4" xfId="41274" xr:uid="{00000000-0005-0000-0000-0000CEA00000}"/>
    <cellStyle name="40% - Accent4 2 2 2 11" xfId="13383" xr:uid="{00000000-0005-0000-0000-0000CFA00000}"/>
    <cellStyle name="40% - Accent4 2 2 2 11 2" xfId="34793" xr:uid="{00000000-0005-0000-0000-0000D0A00000}"/>
    <cellStyle name="40% - Accent4 2 2 2 11 3" xfId="50721" xr:uid="{00000000-0005-0000-0000-0000D1A00000}"/>
    <cellStyle name="40% - Accent4 2 2 2 12" xfId="29200" xr:uid="{00000000-0005-0000-0000-0000D2A00000}"/>
    <cellStyle name="40% - Accent4 2 2 2 13" xfId="26487" xr:uid="{00000000-0005-0000-0000-0000D3A00000}"/>
    <cellStyle name="40% - Accent4 2 2 2 14" xfId="37560" xr:uid="{00000000-0005-0000-0000-0000D4A00000}"/>
    <cellStyle name="40% - Accent4 2 2 2 2" xfId="641" xr:uid="{00000000-0005-0000-0000-0000D5A00000}"/>
    <cellStyle name="40% - Accent4 2 2 2 2 2" xfId="1823" xr:uid="{00000000-0005-0000-0000-0000D6A00000}"/>
    <cellStyle name="40% - Accent4 2 2 2 2 2 2" xfId="7897" xr:uid="{00000000-0005-0000-0000-0000D7A00000}"/>
    <cellStyle name="40% - Accent4 2 2 2 2 2 2 2" xfId="12620" xr:uid="{00000000-0005-0000-0000-0000D8A00000}"/>
    <cellStyle name="40% - Accent4 2 2 2 2 2 2 2 2" xfId="25779" xr:uid="{00000000-0005-0000-0000-0000D9A00000}"/>
    <cellStyle name="40% - Accent4 2 2 2 2 2 2 2 2 2" xfId="63117" xr:uid="{00000000-0005-0000-0000-0000DAA00000}"/>
    <cellStyle name="40% - Accent4 2 2 2 2 2 2 2 3" xfId="49958" xr:uid="{00000000-0005-0000-0000-0000DBA00000}"/>
    <cellStyle name="40% - Accent4 2 2 2 2 2 2 3" xfId="21056" xr:uid="{00000000-0005-0000-0000-0000DCA00000}"/>
    <cellStyle name="40% - Accent4 2 2 2 2 2 2 3 2" xfId="58394" xr:uid="{00000000-0005-0000-0000-0000DDA00000}"/>
    <cellStyle name="40% - Accent4 2 2 2 2 2 2 4" xfId="34075" xr:uid="{00000000-0005-0000-0000-0000DEA00000}"/>
    <cellStyle name="40% - Accent4 2 2 2 2 2 2 5" xfId="45235" xr:uid="{00000000-0005-0000-0000-0000DFA00000}"/>
    <cellStyle name="40% - Accent4 2 2 2 2 2 3" xfId="10260" xr:uid="{00000000-0005-0000-0000-0000E0A00000}"/>
    <cellStyle name="40% - Accent4 2 2 2 2 2 3 2" xfId="23419" xr:uid="{00000000-0005-0000-0000-0000E1A00000}"/>
    <cellStyle name="40% - Accent4 2 2 2 2 2 3 2 2" xfId="60757" xr:uid="{00000000-0005-0000-0000-0000E2A00000}"/>
    <cellStyle name="40% - Accent4 2 2 2 2 2 3 3" xfId="36787" xr:uid="{00000000-0005-0000-0000-0000E3A00000}"/>
    <cellStyle name="40% - Accent4 2 2 2 2 2 3 4" xfId="47598" xr:uid="{00000000-0005-0000-0000-0000E4A00000}"/>
    <cellStyle name="40% - Accent4 2 2 2 2 2 4" xfId="5537" xr:uid="{00000000-0005-0000-0000-0000E5A00000}"/>
    <cellStyle name="40% - Accent4 2 2 2 2 2 4 2" xfId="18696" xr:uid="{00000000-0005-0000-0000-0000E6A00000}"/>
    <cellStyle name="40% - Accent4 2 2 2 2 2 4 2 2" xfId="56034" xr:uid="{00000000-0005-0000-0000-0000E7A00000}"/>
    <cellStyle name="40% - Accent4 2 2 2 2 2 4 3" xfId="31363" xr:uid="{00000000-0005-0000-0000-0000E8A00000}"/>
    <cellStyle name="40% - Accent4 2 2 2 2 2 4 4" xfId="42875" xr:uid="{00000000-0005-0000-0000-0000E9A00000}"/>
    <cellStyle name="40% - Accent4 2 2 2 2 2 5" xfId="14984" xr:uid="{00000000-0005-0000-0000-0000EAA00000}"/>
    <cellStyle name="40% - Accent4 2 2 2 2 2 5 2" xfId="52322" xr:uid="{00000000-0005-0000-0000-0000EBA00000}"/>
    <cellStyle name="40% - Accent4 2 2 2 2 2 6" xfId="28481" xr:uid="{00000000-0005-0000-0000-0000ECA00000}"/>
    <cellStyle name="40% - Accent4 2 2 2 2 2 7" xfId="39161" xr:uid="{00000000-0005-0000-0000-0000EDA00000}"/>
    <cellStyle name="40% - Accent4 2 2 2 2 3" xfId="3172" xr:uid="{00000000-0005-0000-0000-0000EEA00000}"/>
    <cellStyle name="40% - Accent4 2 2 2 2 3 2" xfId="11440" xr:uid="{00000000-0005-0000-0000-0000EFA00000}"/>
    <cellStyle name="40% - Accent4 2 2 2 2 3 2 2" xfId="24599" xr:uid="{00000000-0005-0000-0000-0000F0A00000}"/>
    <cellStyle name="40% - Accent4 2 2 2 2 3 2 2 2" xfId="61937" xr:uid="{00000000-0005-0000-0000-0000F1A00000}"/>
    <cellStyle name="40% - Accent4 2 2 2 2 3 2 3" xfId="48778" xr:uid="{00000000-0005-0000-0000-0000F2A00000}"/>
    <cellStyle name="40% - Accent4 2 2 2 2 3 3" xfId="6717" xr:uid="{00000000-0005-0000-0000-0000F3A00000}"/>
    <cellStyle name="40% - Accent4 2 2 2 2 3 3 2" xfId="19876" xr:uid="{00000000-0005-0000-0000-0000F4A00000}"/>
    <cellStyle name="40% - Accent4 2 2 2 2 3 3 2 2" xfId="57214" xr:uid="{00000000-0005-0000-0000-0000F5A00000}"/>
    <cellStyle name="40% - Accent4 2 2 2 2 3 3 3" xfId="44055" xr:uid="{00000000-0005-0000-0000-0000F6A00000}"/>
    <cellStyle name="40% - Accent4 2 2 2 2 3 4" xfId="16333" xr:uid="{00000000-0005-0000-0000-0000F7A00000}"/>
    <cellStyle name="40% - Accent4 2 2 2 2 3 4 2" xfId="53671" xr:uid="{00000000-0005-0000-0000-0000F8A00000}"/>
    <cellStyle name="40% - Accent4 2 2 2 2 3 5" xfId="32726" xr:uid="{00000000-0005-0000-0000-0000F9A00000}"/>
    <cellStyle name="40% - Accent4 2 2 2 2 3 6" xfId="40510" xr:uid="{00000000-0005-0000-0000-0000FAA00000}"/>
    <cellStyle name="40% - Accent4 2 2 2 2 4" xfId="9080" xr:uid="{00000000-0005-0000-0000-0000FBA00000}"/>
    <cellStyle name="40% - Accent4 2 2 2 2 4 2" xfId="22239" xr:uid="{00000000-0005-0000-0000-0000FCA00000}"/>
    <cellStyle name="40% - Accent4 2 2 2 2 4 2 2" xfId="59577" xr:uid="{00000000-0005-0000-0000-0000FDA00000}"/>
    <cellStyle name="40% - Accent4 2 2 2 2 4 3" xfId="35438" xr:uid="{00000000-0005-0000-0000-0000FEA00000}"/>
    <cellStyle name="40% - Accent4 2 2 2 2 4 4" xfId="46418" xr:uid="{00000000-0005-0000-0000-0000FFA00000}"/>
    <cellStyle name="40% - Accent4 2 2 2 2 5" xfId="4357" xr:uid="{00000000-0005-0000-0000-000000A10000}"/>
    <cellStyle name="40% - Accent4 2 2 2 2 5 2" xfId="17516" xr:uid="{00000000-0005-0000-0000-000001A10000}"/>
    <cellStyle name="40% - Accent4 2 2 2 2 5 2 2" xfId="54854" xr:uid="{00000000-0005-0000-0000-000002A10000}"/>
    <cellStyle name="40% - Accent4 2 2 2 2 5 3" xfId="30014" xr:uid="{00000000-0005-0000-0000-000003A10000}"/>
    <cellStyle name="40% - Accent4 2 2 2 2 5 4" xfId="41695" xr:uid="{00000000-0005-0000-0000-000004A10000}"/>
    <cellStyle name="40% - Accent4 2 2 2 2 6" xfId="13804" xr:uid="{00000000-0005-0000-0000-000005A10000}"/>
    <cellStyle name="40% - Accent4 2 2 2 2 6 2" xfId="51142" xr:uid="{00000000-0005-0000-0000-000006A10000}"/>
    <cellStyle name="40% - Accent4 2 2 2 2 7" xfId="27132" xr:uid="{00000000-0005-0000-0000-000007A10000}"/>
    <cellStyle name="40% - Accent4 2 2 2 2 8" xfId="37981" xr:uid="{00000000-0005-0000-0000-000008A10000}"/>
    <cellStyle name="40% - Accent4 2 2 2 3" xfId="417" xr:uid="{00000000-0005-0000-0000-000009A10000}"/>
    <cellStyle name="40% - Accent4 2 2 2 3 2" xfId="1599" xr:uid="{00000000-0005-0000-0000-00000AA10000}"/>
    <cellStyle name="40% - Accent4 2 2 2 3 2 2" xfId="7673" xr:uid="{00000000-0005-0000-0000-00000BA10000}"/>
    <cellStyle name="40% - Accent4 2 2 2 3 2 2 2" xfId="12396" xr:uid="{00000000-0005-0000-0000-00000CA10000}"/>
    <cellStyle name="40% - Accent4 2 2 2 3 2 2 2 2" xfId="25555" xr:uid="{00000000-0005-0000-0000-00000DA10000}"/>
    <cellStyle name="40% - Accent4 2 2 2 3 2 2 2 2 2" xfId="62893" xr:uid="{00000000-0005-0000-0000-00000EA10000}"/>
    <cellStyle name="40% - Accent4 2 2 2 3 2 2 2 3" xfId="49734" xr:uid="{00000000-0005-0000-0000-00000FA10000}"/>
    <cellStyle name="40% - Accent4 2 2 2 3 2 2 3" xfId="20832" xr:uid="{00000000-0005-0000-0000-000010A10000}"/>
    <cellStyle name="40% - Accent4 2 2 2 3 2 2 3 2" xfId="58170" xr:uid="{00000000-0005-0000-0000-000011A10000}"/>
    <cellStyle name="40% - Accent4 2 2 2 3 2 2 4" xfId="33851" xr:uid="{00000000-0005-0000-0000-000012A10000}"/>
    <cellStyle name="40% - Accent4 2 2 2 3 2 2 5" xfId="45011" xr:uid="{00000000-0005-0000-0000-000013A10000}"/>
    <cellStyle name="40% - Accent4 2 2 2 3 2 3" xfId="10036" xr:uid="{00000000-0005-0000-0000-000014A10000}"/>
    <cellStyle name="40% - Accent4 2 2 2 3 2 3 2" xfId="23195" xr:uid="{00000000-0005-0000-0000-000015A10000}"/>
    <cellStyle name="40% - Accent4 2 2 2 3 2 3 2 2" xfId="60533" xr:uid="{00000000-0005-0000-0000-000016A10000}"/>
    <cellStyle name="40% - Accent4 2 2 2 3 2 3 3" xfId="36563" xr:uid="{00000000-0005-0000-0000-000017A10000}"/>
    <cellStyle name="40% - Accent4 2 2 2 3 2 3 4" xfId="47374" xr:uid="{00000000-0005-0000-0000-000018A10000}"/>
    <cellStyle name="40% - Accent4 2 2 2 3 2 4" xfId="5313" xr:uid="{00000000-0005-0000-0000-000019A10000}"/>
    <cellStyle name="40% - Accent4 2 2 2 3 2 4 2" xfId="18472" xr:uid="{00000000-0005-0000-0000-00001AA10000}"/>
    <cellStyle name="40% - Accent4 2 2 2 3 2 4 2 2" xfId="55810" xr:uid="{00000000-0005-0000-0000-00001BA10000}"/>
    <cellStyle name="40% - Accent4 2 2 2 3 2 4 3" xfId="31139" xr:uid="{00000000-0005-0000-0000-00001CA10000}"/>
    <cellStyle name="40% - Accent4 2 2 2 3 2 4 4" xfId="42651" xr:uid="{00000000-0005-0000-0000-00001DA10000}"/>
    <cellStyle name="40% - Accent4 2 2 2 3 2 5" xfId="14760" xr:uid="{00000000-0005-0000-0000-00001EA10000}"/>
    <cellStyle name="40% - Accent4 2 2 2 3 2 5 2" xfId="52098" xr:uid="{00000000-0005-0000-0000-00001FA10000}"/>
    <cellStyle name="40% - Accent4 2 2 2 3 2 6" xfId="28257" xr:uid="{00000000-0005-0000-0000-000020A10000}"/>
    <cellStyle name="40% - Accent4 2 2 2 3 2 7" xfId="38937" xr:uid="{00000000-0005-0000-0000-000021A10000}"/>
    <cellStyle name="40% - Accent4 2 2 2 3 3" xfId="2948" xr:uid="{00000000-0005-0000-0000-000022A10000}"/>
    <cellStyle name="40% - Accent4 2 2 2 3 3 2" xfId="11216" xr:uid="{00000000-0005-0000-0000-000023A10000}"/>
    <cellStyle name="40% - Accent4 2 2 2 3 3 2 2" xfId="24375" xr:uid="{00000000-0005-0000-0000-000024A10000}"/>
    <cellStyle name="40% - Accent4 2 2 2 3 3 2 2 2" xfId="61713" xr:uid="{00000000-0005-0000-0000-000025A10000}"/>
    <cellStyle name="40% - Accent4 2 2 2 3 3 2 3" xfId="48554" xr:uid="{00000000-0005-0000-0000-000026A10000}"/>
    <cellStyle name="40% - Accent4 2 2 2 3 3 3" xfId="6493" xr:uid="{00000000-0005-0000-0000-000027A10000}"/>
    <cellStyle name="40% - Accent4 2 2 2 3 3 3 2" xfId="19652" xr:uid="{00000000-0005-0000-0000-000028A10000}"/>
    <cellStyle name="40% - Accent4 2 2 2 3 3 3 2 2" xfId="56990" xr:uid="{00000000-0005-0000-0000-000029A10000}"/>
    <cellStyle name="40% - Accent4 2 2 2 3 3 3 3" xfId="43831" xr:uid="{00000000-0005-0000-0000-00002AA10000}"/>
    <cellStyle name="40% - Accent4 2 2 2 3 3 4" xfId="16109" xr:uid="{00000000-0005-0000-0000-00002BA10000}"/>
    <cellStyle name="40% - Accent4 2 2 2 3 3 4 2" xfId="53447" xr:uid="{00000000-0005-0000-0000-00002CA10000}"/>
    <cellStyle name="40% - Accent4 2 2 2 3 3 5" xfId="32502" xr:uid="{00000000-0005-0000-0000-00002DA10000}"/>
    <cellStyle name="40% - Accent4 2 2 2 3 3 6" xfId="40286" xr:uid="{00000000-0005-0000-0000-00002EA10000}"/>
    <cellStyle name="40% - Accent4 2 2 2 3 4" xfId="8856" xr:uid="{00000000-0005-0000-0000-00002FA10000}"/>
    <cellStyle name="40% - Accent4 2 2 2 3 4 2" xfId="22015" xr:uid="{00000000-0005-0000-0000-000030A10000}"/>
    <cellStyle name="40% - Accent4 2 2 2 3 4 2 2" xfId="59353" xr:uid="{00000000-0005-0000-0000-000031A10000}"/>
    <cellStyle name="40% - Accent4 2 2 2 3 4 3" xfId="35214" xr:uid="{00000000-0005-0000-0000-000032A10000}"/>
    <cellStyle name="40% - Accent4 2 2 2 3 4 4" xfId="46194" xr:uid="{00000000-0005-0000-0000-000033A10000}"/>
    <cellStyle name="40% - Accent4 2 2 2 3 5" xfId="4133" xr:uid="{00000000-0005-0000-0000-000034A10000}"/>
    <cellStyle name="40% - Accent4 2 2 2 3 5 2" xfId="17292" xr:uid="{00000000-0005-0000-0000-000035A10000}"/>
    <cellStyle name="40% - Accent4 2 2 2 3 5 2 2" xfId="54630" xr:uid="{00000000-0005-0000-0000-000036A10000}"/>
    <cellStyle name="40% - Accent4 2 2 2 3 5 3" xfId="29790" xr:uid="{00000000-0005-0000-0000-000037A10000}"/>
    <cellStyle name="40% - Accent4 2 2 2 3 5 4" xfId="41471" xr:uid="{00000000-0005-0000-0000-000038A10000}"/>
    <cellStyle name="40% - Accent4 2 2 2 3 6" xfId="13580" xr:uid="{00000000-0005-0000-0000-000039A10000}"/>
    <cellStyle name="40% - Accent4 2 2 2 3 6 2" xfId="50918" xr:uid="{00000000-0005-0000-0000-00003AA10000}"/>
    <cellStyle name="40% - Accent4 2 2 2 3 7" xfId="26908" xr:uid="{00000000-0005-0000-0000-00003BA10000}"/>
    <cellStyle name="40% - Accent4 2 2 2 3 8" xfId="37757" xr:uid="{00000000-0005-0000-0000-00003CA10000}"/>
    <cellStyle name="40% - Accent4 2 2 2 4" xfId="838" xr:uid="{00000000-0005-0000-0000-00003DA10000}"/>
    <cellStyle name="40% - Accent4 2 2 2 4 2" xfId="2020" xr:uid="{00000000-0005-0000-0000-00003EA10000}"/>
    <cellStyle name="40% - Accent4 2 2 2 4 2 2" xfId="8094" xr:uid="{00000000-0005-0000-0000-00003FA10000}"/>
    <cellStyle name="40% - Accent4 2 2 2 4 2 2 2" xfId="12817" xr:uid="{00000000-0005-0000-0000-000040A10000}"/>
    <cellStyle name="40% - Accent4 2 2 2 4 2 2 2 2" xfId="25976" xr:uid="{00000000-0005-0000-0000-000041A10000}"/>
    <cellStyle name="40% - Accent4 2 2 2 4 2 2 2 2 2" xfId="63314" xr:uid="{00000000-0005-0000-0000-000042A10000}"/>
    <cellStyle name="40% - Accent4 2 2 2 4 2 2 2 3" xfId="50155" xr:uid="{00000000-0005-0000-0000-000043A10000}"/>
    <cellStyle name="40% - Accent4 2 2 2 4 2 2 3" xfId="21253" xr:uid="{00000000-0005-0000-0000-000044A10000}"/>
    <cellStyle name="40% - Accent4 2 2 2 4 2 2 3 2" xfId="58591" xr:uid="{00000000-0005-0000-0000-000045A10000}"/>
    <cellStyle name="40% - Accent4 2 2 2 4 2 2 4" xfId="34272" xr:uid="{00000000-0005-0000-0000-000046A10000}"/>
    <cellStyle name="40% - Accent4 2 2 2 4 2 2 5" xfId="45432" xr:uid="{00000000-0005-0000-0000-000047A10000}"/>
    <cellStyle name="40% - Accent4 2 2 2 4 2 3" xfId="10457" xr:uid="{00000000-0005-0000-0000-000048A10000}"/>
    <cellStyle name="40% - Accent4 2 2 2 4 2 3 2" xfId="23616" xr:uid="{00000000-0005-0000-0000-000049A10000}"/>
    <cellStyle name="40% - Accent4 2 2 2 4 2 3 2 2" xfId="60954" xr:uid="{00000000-0005-0000-0000-00004AA10000}"/>
    <cellStyle name="40% - Accent4 2 2 2 4 2 3 3" xfId="36984" xr:uid="{00000000-0005-0000-0000-00004BA10000}"/>
    <cellStyle name="40% - Accent4 2 2 2 4 2 3 4" xfId="47795" xr:uid="{00000000-0005-0000-0000-00004CA10000}"/>
    <cellStyle name="40% - Accent4 2 2 2 4 2 4" xfId="5734" xr:uid="{00000000-0005-0000-0000-00004DA10000}"/>
    <cellStyle name="40% - Accent4 2 2 2 4 2 4 2" xfId="18893" xr:uid="{00000000-0005-0000-0000-00004EA10000}"/>
    <cellStyle name="40% - Accent4 2 2 2 4 2 4 2 2" xfId="56231" xr:uid="{00000000-0005-0000-0000-00004FA10000}"/>
    <cellStyle name="40% - Accent4 2 2 2 4 2 4 3" xfId="31560" xr:uid="{00000000-0005-0000-0000-000050A10000}"/>
    <cellStyle name="40% - Accent4 2 2 2 4 2 4 4" xfId="43072" xr:uid="{00000000-0005-0000-0000-000051A10000}"/>
    <cellStyle name="40% - Accent4 2 2 2 4 2 5" xfId="15181" xr:uid="{00000000-0005-0000-0000-000052A10000}"/>
    <cellStyle name="40% - Accent4 2 2 2 4 2 5 2" xfId="52519" xr:uid="{00000000-0005-0000-0000-000053A10000}"/>
    <cellStyle name="40% - Accent4 2 2 2 4 2 6" xfId="28678" xr:uid="{00000000-0005-0000-0000-000054A10000}"/>
    <cellStyle name="40% - Accent4 2 2 2 4 2 7" xfId="39358" xr:uid="{00000000-0005-0000-0000-000055A10000}"/>
    <cellStyle name="40% - Accent4 2 2 2 4 3" xfId="3369" xr:uid="{00000000-0005-0000-0000-000056A10000}"/>
    <cellStyle name="40% - Accent4 2 2 2 4 3 2" xfId="11637" xr:uid="{00000000-0005-0000-0000-000057A10000}"/>
    <cellStyle name="40% - Accent4 2 2 2 4 3 2 2" xfId="24796" xr:uid="{00000000-0005-0000-0000-000058A10000}"/>
    <cellStyle name="40% - Accent4 2 2 2 4 3 2 2 2" xfId="62134" xr:uid="{00000000-0005-0000-0000-000059A10000}"/>
    <cellStyle name="40% - Accent4 2 2 2 4 3 2 3" xfId="48975" xr:uid="{00000000-0005-0000-0000-00005AA10000}"/>
    <cellStyle name="40% - Accent4 2 2 2 4 3 3" xfId="6914" xr:uid="{00000000-0005-0000-0000-00005BA10000}"/>
    <cellStyle name="40% - Accent4 2 2 2 4 3 3 2" xfId="20073" xr:uid="{00000000-0005-0000-0000-00005CA10000}"/>
    <cellStyle name="40% - Accent4 2 2 2 4 3 3 2 2" xfId="57411" xr:uid="{00000000-0005-0000-0000-00005DA10000}"/>
    <cellStyle name="40% - Accent4 2 2 2 4 3 3 3" xfId="44252" xr:uid="{00000000-0005-0000-0000-00005EA10000}"/>
    <cellStyle name="40% - Accent4 2 2 2 4 3 4" xfId="16530" xr:uid="{00000000-0005-0000-0000-00005FA10000}"/>
    <cellStyle name="40% - Accent4 2 2 2 4 3 4 2" xfId="53868" xr:uid="{00000000-0005-0000-0000-000060A10000}"/>
    <cellStyle name="40% - Accent4 2 2 2 4 3 5" xfId="32923" xr:uid="{00000000-0005-0000-0000-000061A10000}"/>
    <cellStyle name="40% - Accent4 2 2 2 4 3 6" xfId="40707" xr:uid="{00000000-0005-0000-0000-000062A10000}"/>
    <cellStyle name="40% - Accent4 2 2 2 4 4" xfId="9277" xr:uid="{00000000-0005-0000-0000-000063A10000}"/>
    <cellStyle name="40% - Accent4 2 2 2 4 4 2" xfId="22436" xr:uid="{00000000-0005-0000-0000-000064A10000}"/>
    <cellStyle name="40% - Accent4 2 2 2 4 4 2 2" xfId="59774" xr:uid="{00000000-0005-0000-0000-000065A10000}"/>
    <cellStyle name="40% - Accent4 2 2 2 4 4 3" xfId="35635" xr:uid="{00000000-0005-0000-0000-000066A10000}"/>
    <cellStyle name="40% - Accent4 2 2 2 4 4 4" xfId="46615" xr:uid="{00000000-0005-0000-0000-000067A10000}"/>
    <cellStyle name="40% - Accent4 2 2 2 4 5" xfId="4554" xr:uid="{00000000-0005-0000-0000-000068A10000}"/>
    <cellStyle name="40% - Accent4 2 2 2 4 5 2" xfId="17713" xr:uid="{00000000-0005-0000-0000-000069A10000}"/>
    <cellStyle name="40% - Accent4 2 2 2 4 5 2 2" xfId="55051" xr:uid="{00000000-0005-0000-0000-00006AA10000}"/>
    <cellStyle name="40% - Accent4 2 2 2 4 5 3" xfId="30211" xr:uid="{00000000-0005-0000-0000-00006BA10000}"/>
    <cellStyle name="40% - Accent4 2 2 2 4 5 4" xfId="41892" xr:uid="{00000000-0005-0000-0000-00006CA10000}"/>
    <cellStyle name="40% - Accent4 2 2 2 4 6" xfId="14001" xr:uid="{00000000-0005-0000-0000-00006DA10000}"/>
    <cellStyle name="40% - Accent4 2 2 2 4 6 2" xfId="51339" xr:uid="{00000000-0005-0000-0000-00006EA10000}"/>
    <cellStyle name="40% - Accent4 2 2 2 4 7" xfId="27329" xr:uid="{00000000-0005-0000-0000-00006FA10000}"/>
    <cellStyle name="40% - Accent4 2 2 2 4 8" xfId="38178" xr:uid="{00000000-0005-0000-0000-000070A10000}"/>
    <cellStyle name="40% - Accent4 2 2 2 5" xfId="1007" xr:uid="{00000000-0005-0000-0000-000071A10000}"/>
    <cellStyle name="40% - Accent4 2 2 2 5 2" xfId="2189" xr:uid="{00000000-0005-0000-0000-000072A10000}"/>
    <cellStyle name="40% - Accent4 2 2 2 5 2 2" xfId="8263" xr:uid="{00000000-0005-0000-0000-000073A10000}"/>
    <cellStyle name="40% - Accent4 2 2 2 5 2 2 2" xfId="12986" xr:uid="{00000000-0005-0000-0000-000074A10000}"/>
    <cellStyle name="40% - Accent4 2 2 2 5 2 2 2 2" xfId="26145" xr:uid="{00000000-0005-0000-0000-000075A10000}"/>
    <cellStyle name="40% - Accent4 2 2 2 5 2 2 2 2 2" xfId="63483" xr:uid="{00000000-0005-0000-0000-000076A10000}"/>
    <cellStyle name="40% - Accent4 2 2 2 5 2 2 2 3" xfId="50324" xr:uid="{00000000-0005-0000-0000-000077A10000}"/>
    <cellStyle name="40% - Accent4 2 2 2 5 2 2 3" xfId="21422" xr:uid="{00000000-0005-0000-0000-000078A10000}"/>
    <cellStyle name="40% - Accent4 2 2 2 5 2 2 3 2" xfId="58760" xr:uid="{00000000-0005-0000-0000-000079A10000}"/>
    <cellStyle name="40% - Accent4 2 2 2 5 2 2 4" xfId="34441" xr:uid="{00000000-0005-0000-0000-00007AA10000}"/>
    <cellStyle name="40% - Accent4 2 2 2 5 2 2 5" xfId="45601" xr:uid="{00000000-0005-0000-0000-00007BA10000}"/>
    <cellStyle name="40% - Accent4 2 2 2 5 2 3" xfId="10626" xr:uid="{00000000-0005-0000-0000-00007CA10000}"/>
    <cellStyle name="40% - Accent4 2 2 2 5 2 3 2" xfId="23785" xr:uid="{00000000-0005-0000-0000-00007DA10000}"/>
    <cellStyle name="40% - Accent4 2 2 2 5 2 3 2 2" xfId="61123" xr:uid="{00000000-0005-0000-0000-00007EA10000}"/>
    <cellStyle name="40% - Accent4 2 2 2 5 2 3 3" xfId="37153" xr:uid="{00000000-0005-0000-0000-00007FA10000}"/>
    <cellStyle name="40% - Accent4 2 2 2 5 2 3 4" xfId="47964" xr:uid="{00000000-0005-0000-0000-000080A10000}"/>
    <cellStyle name="40% - Accent4 2 2 2 5 2 4" xfId="5903" xr:uid="{00000000-0005-0000-0000-000081A10000}"/>
    <cellStyle name="40% - Accent4 2 2 2 5 2 4 2" xfId="19062" xr:uid="{00000000-0005-0000-0000-000082A10000}"/>
    <cellStyle name="40% - Accent4 2 2 2 5 2 4 2 2" xfId="56400" xr:uid="{00000000-0005-0000-0000-000083A10000}"/>
    <cellStyle name="40% - Accent4 2 2 2 5 2 4 3" xfId="31729" xr:uid="{00000000-0005-0000-0000-000084A10000}"/>
    <cellStyle name="40% - Accent4 2 2 2 5 2 4 4" xfId="43241" xr:uid="{00000000-0005-0000-0000-000085A10000}"/>
    <cellStyle name="40% - Accent4 2 2 2 5 2 5" xfId="15350" xr:uid="{00000000-0005-0000-0000-000086A10000}"/>
    <cellStyle name="40% - Accent4 2 2 2 5 2 5 2" xfId="52688" xr:uid="{00000000-0005-0000-0000-000087A10000}"/>
    <cellStyle name="40% - Accent4 2 2 2 5 2 6" xfId="28847" xr:uid="{00000000-0005-0000-0000-000088A10000}"/>
    <cellStyle name="40% - Accent4 2 2 2 5 2 7" xfId="39527" xr:uid="{00000000-0005-0000-0000-000089A10000}"/>
    <cellStyle name="40% - Accent4 2 2 2 5 3" xfId="3538" xr:uid="{00000000-0005-0000-0000-00008AA10000}"/>
    <cellStyle name="40% - Accent4 2 2 2 5 3 2" xfId="11806" xr:uid="{00000000-0005-0000-0000-00008BA10000}"/>
    <cellStyle name="40% - Accent4 2 2 2 5 3 2 2" xfId="24965" xr:uid="{00000000-0005-0000-0000-00008CA10000}"/>
    <cellStyle name="40% - Accent4 2 2 2 5 3 2 2 2" xfId="62303" xr:uid="{00000000-0005-0000-0000-00008DA10000}"/>
    <cellStyle name="40% - Accent4 2 2 2 5 3 2 3" xfId="49144" xr:uid="{00000000-0005-0000-0000-00008EA10000}"/>
    <cellStyle name="40% - Accent4 2 2 2 5 3 3" xfId="7083" xr:uid="{00000000-0005-0000-0000-00008FA10000}"/>
    <cellStyle name="40% - Accent4 2 2 2 5 3 3 2" xfId="20242" xr:uid="{00000000-0005-0000-0000-000090A10000}"/>
    <cellStyle name="40% - Accent4 2 2 2 5 3 3 2 2" xfId="57580" xr:uid="{00000000-0005-0000-0000-000091A10000}"/>
    <cellStyle name="40% - Accent4 2 2 2 5 3 3 3" xfId="44421" xr:uid="{00000000-0005-0000-0000-000092A10000}"/>
    <cellStyle name="40% - Accent4 2 2 2 5 3 4" xfId="16699" xr:uid="{00000000-0005-0000-0000-000093A10000}"/>
    <cellStyle name="40% - Accent4 2 2 2 5 3 4 2" xfId="54037" xr:uid="{00000000-0005-0000-0000-000094A10000}"/>
    <cellStyle name="40% - Accent4 2 2 2 5 3 5" xfId="33092" xr:uid="{00000000-0005-0000-0000-000095A10000}"/>
    <cellStyle name="40% - Accent4 2 2 2 5 3 6" xfId="40876" xr:uid="{00000000-0005-0000-0000-000096A10000}"/>
    <cellStyle name="40% - Accent4 2 2 2 5 4" xfId="9446" xr:uid="{00000000-0005-0000-0000-000097A10000}"/>
    <cellStyle name="40% - Accent4 2 2 2 5 4 2" xfId="22605" xr:uid="{00000000-0005-0000-0000-000098A10000}"/>
    <cellStyle name="40% - Accent4 2 2 2 5 4 2 2" xfId="59943" xr:uid="{00000000-0005-0000-0000-000099A10000}"/>
    <cellStyle name="40% - Accent4 2 2 2 5 4 3" xfId="35804" xr:uid="{00000000-0005-0000-0000-00009AA10000}"/>
    <cellStyle name="40% - Accent4 2 2 2 5 4 4" xfId="46784" xr:uid="{00000000-0005-0000-0000-00009BA10000}"/>
    <cellStyle name="40% - Accent4 2 2 2 5 5" xfId="4723" xr:uid="{00000000-0005-0000-0000-00009CA10000}"/>
    <cellStyle name="40% - Accent4 2 2 2 5 5 2" xfId="17882" xr:uid="{00000000-0005-0000-0000-00009DA10000}"/>
    <cellStyle name="40% - Accent4 2 2 2 5 5 2 2" xfId="55220" xr:uid="{00000000-0005-0000-0000-00009EA10000}"/>
    <cellStyle name="40% - Accent4 2 2 2 5 5 3" xfId="30380" xr:uid="{00000000-0005-0000-0000-00009FA10000}"/>
    <cellStyle name="40% - Accent4 2 2 2 5 5 4" xfId="42061" xr:uid="{00000000-0005-0000-0000-0000A0A10000}"/>
    <cellStyle name="40% - Accent4 2 2 2 5 6" xfId="14170" xr:uid="{00000000-0005-0000-0000-0000A1A10000}"/>
    <cellStyle name="40% - Accent4 2 2 2 5 6 2" xfId="51508" xr:uid="{00000000-0005-0000-0000-0000A2A10000}"/>
    <cellStyle name="40% - Accent4 2 2 2 5 7" xfId="27498" xr:uid="{00000000-0005-0000-0000-0000A3A10000}"/>
    <cellStyle name="40% - Accent4 2 2 2 5 8" xfId="38347" xr:uid="{00000000-0005-0000-0000-0000A4A10000}"/>
    <cellStyle name="40% - Accent4 2 2 2 6" xfId="1178" xr:uid="{00000000-0005-0000-0000-0000A5A10000}"/>
    <cellStyle name="40% - Accent4 2 2 2 6 2" xfId="2358" xr:uid="{00000000-0005-0000-0000-0000A6A10000}"/>
    <cellStyle name="40% - Accent4 2 2 2 6 2 2" xfId="8432" xr:uid="{00000000-0005-0000-0000-0000A7A10000}"/>
    <cellStyle name="40% - Accent4 2 2 2 6 2 2 2" xfId="13155" xr:uid="{00000000-0005-0000-0000-0000A8A10000}"/>
    <cellStyle name="40% - Accent4 2 2 2 6 2 2 2 2" xfId="26314" xr:uid="{00000000-0005-0000-0000-0000A9A10000}"/>
    <cellStyle name="40% - Accent4 2 2 2 6 2 2 2 2 2" xfId="63652" xr:uid="{00000000-0005-0000-0000-0000AAA10000}"/>
    <cellStyle name="40% - Accent4 2 2 2 6 2 2 2 3" xfId="50493" xr:uid="{00000000-0005-0000-0000-0000ABA10000}"/>
    <cellStyle name="40% - Accent4 2 2 2 6 2 2 3" xfId="21591" xr:uid="{00000000-0005-0000-0000-0000ACA10000}"/>
    <cellStyle name="40% - Accent4 2 2 2 6 2 2 3 2" xfId="58929" xr:uid="{00000000-0005-0000-0000-0000ADA10000}"/>
    <cellStyle name="40% - Accent4 2 2 2 6 2 2 4" xfId="34610" xr:uid="{00000000-0005-0000-0000-0000AEA10000}"/>
    <cellStyle name="40% - Accent4 2 2 2 6 2 2 5" xfId="45770" xr:uid="{00000000-0005-0000-0000-0000AFA10000}"/>
    <cellStyle name="40% - Accent4 2 2 2 6 2 3" xfId="10795" xr:uid="{00000000-0005-0000-0000-0000B0A10000}"/>
    <cellStyle name="40% - Accent4 2 2 2 6 2 3 2" xfId="23954" xr:uid="{00000000-0005-0000-0000-0000B1A10000}"/>
    <cellStyle name="40% - Accent4 2 2 2 6 2 3 2 2" xfId="61292" xr:uid="{00000000-0005-0000-0000-0000B2A10000}"/>
    <cellStyle name="40% - Accent4 2 2 2 6 2 3 3" xfId="37322" xr:uid="{00000000-0005-0000-0000-0000B3A10000}"/>
    <cellStyle name="40% - Accent4 2 2 2 6 2 3 4" xfId="48133" xr:uid="{00000000-0005-0000-0000-0000B4A10000}"/>
    <cellStyle name="40% - Accent4 2 2 2 6 2 4" xfId="6072" xr:uid="{00000000-0005-0000-0000-0000B5A10000}"/>
    <cellStyle name="40% - Accent4 2 2 2 6 2 4 2" xfId="19231" xr:uid="{00000000-0005-0000-0000-0000B6A10000}"/>
    <cellStyle name="40% - Accent4 2 2 2 6 2 4 2 2" xfId="56569" xr:uid="{00000000-0005-0000-0000-0000B7A10000}"/>
    <cellStyle name="40% - Accent4 2 2 2 6 2 4 3" xfId="31898" xr:uid="{00000000-0005-0000-0000-0000B8A10000}"/>
    <cellStyle name="40% - Accent4 2 2 2 6 2 4 4" xfId="43410" xr:uid="{00000000-0005-0000-0000-0000B9A10000}"/>
    <cellStyle name="40% - Accent4 2 2 2 6 2 5" xfId="15519" xr:uid="{00000000-0005-0000-0000-0000BAA10000}"/>
    <cellStyle name="40% - Accent4 2 2 2 6 2 5 2" xfId="52857" xr:uid="{00000000-0005-0000-0000-0000BBA10000}"/>
    <cellStyle name="40% - Accent4 2 2 2 6 2 6" xfId="29016" xr:uid="{00000000-0005-0000-0000-0000BCA10000}"/>
    <cellStyle name="40% - Accent4 2 2 2 6 2 7" xfId="39696" xr:uid="{00000000-0005-0000-0000-0000BDA10000}"/>
    <cellStyle name="40% - Accent4 2 2 2 6 3" xfId="3707" xr:uid="{00000000-0005-0000-0000-0000BEA10000}"/>
    <cellStyle name="40% - Accent4 2 2 2 6 3 2" xfId="11975" xr:uid="{00000000-0005-0000-0000-0000BFA10000}"/>
    <cellStyle name="40% - Accent4 2 2 2 6 3 2 2" xfId="25134" xr:uid="{00000000-0005-0000-0000-0000C0A10000}"/>
    <cellStyle name="40% - Accent4 2 2 2 6 3 2 2 2" xfId="62472" xr:uid="{00000000-0005-0000-0000-0000C1A10000}"/>
    <cellStyle name="40% - Accent4 2 2 2 6 3 2 3" xfId="49313" xr:uid="{00000000-0005-0000-0000-0000C2A10000}"/>
    <cellStyle name="40% - Accent4 2 2 2 6 3 3" xfId="7252" xr:uid="{00000000-0005-0000-0000-0000C3A10000}"/>
    <cellStyle name="40% - Accent4 2 2 2 6 3 3 2" xfId="20411" xr:uid="{00000000-0005-0000-0000-0000C4A10000}"/>
    <cellStyle name="40% - Accent4 2 2 2 6 3 3 2 2" xfId="57749" xr:uid="{00000000-0005-0000-0000-0000C5A10000}"/>
    <cellStyle name="40% - Accent4 2 2 2 6 3 3 3" xfId="44590" xr:uid="{00000000-0005-0000-0000-0000C6A10000}"/>
    <cellStyle name="40% - Accent4 2 2 2 6 3 4" xfId="16868" xr:uid="{00000000-0005-0000-0000-0000C7A10000}"/>
    <cellStyle name="40% - Accent4 2 2 2 6 3 4 2" xfId="54206" xr:uid="{00000000-0005-0000-0000-0000C8A10000}"/>
    <cellStyle name="40% - Accent4 2 2 2 6 3 5" xfId="33261" xr:uid="{00000000-0005-0000-0000-0000C9A10000}"/>
    <cellStyle name="40% - Accent4 2 2 2 6 3 6" xfId="41045" xr:uid="{00000000-0005-0000-0000-0000CAA10000}"/>
    <cellStyle name="40% - Accent4 2 2 2 6 4" xfId="9615" xr:uid="{00000000-0005-0000-0000-0000CBA10000}"/>
    <cellStyle name="40% - Accent4 2 2 2 6 4 2" xfId="22774" xr:uid="{00000000-0005-0000-0000-0000CCA10000}"/>
    <cellStyle name="40% - Accent4 2 2 2 6 4 2 2" xfId="60112" xr:uid="{00000000-0005-0000-0000-0000CDA10000}"/>
    <cellStyle name="40% - Accent4 2 2 2 6 4 3" xfId="35973" xr:uid="{00000000-0005-0000-0000-0000CEA10000}"/>
    <cellStyle name="40% - Accent4 2 2 2 6 4 4" xfId="46953" xr:uid="{00000000-0005-0000-0000-0000CFA10000}"/>
    <cellStyle name="40% - Accent4 2 2 2 6 5" xfId="4892" xr:uid="{00000000-0005-0000-0000-0000D0A10000}"/>
    <cellStyle name="40% - Accent4 2 2 2 6 5 2" xfId="18051" xr:uid="{00000000-0005-0000-0000-0000D1A10000}"/>
    <cellStyle name="40% - Accent4 2 2 2 6 5 2 2" xfId="55389" xr:uid="{00000000-0005-0000-0000-0000D2A10000}"/>
    <cellStyle name="40% - Accent4 2 2 2 6 5 3" xfId="30549" xr:uid="{00000000-0005-0000-0000-0000D3A10000}"/>
    <cellStyle name="40% - Accent4 2 2 2 6 5 4" xfId="42230" xr:uid="{00000000-0005-0000-0000-0000D4A10000}"/>
    <cellStyle name="40% - Accent4 2 2 2 6 6" xfId="14339" xr:uid="{00000000-0005-0000-0000-0000D5A10000}"/>
    <cellStyle name="40% - Accent4 2 2 2 6 6 2" xfId="51677" xr:uid="{00000000-0005-0000-0000-0000D6A10000}"/>
    <cellStyle name="40% - Accent4 2 2 2 6 7" xfId="27667" xr:uid="{00000000-0005-0000-0000-0000D7A10000}"/>
    <cellStyle name="40% - Accent4 2 2 2 6 8" xfId="38516" xr:uid="{00000000-0005-0000-0000-0000D8A10000}"/>
    <cellStyle name="40% - Accent4 2 2 2 7" xfId="1402" xr:uid="{00000000-0005-0000-0000-0000D9A10000}"/>
    <cellStyle name="40% - Accent4 2 2 2 7 2" xfId="2751" xr:uid="{00000000-0005-0000-0000-0000DAA10000}"/>
    <cellStyle name="40% - Accent4 2 2 2 7 2 2" xfId="12199" xr:uid="{00000000-0005-0000-0000-0000DBA10000}"/>
    <cellStyle name="40% - Accent4 2 2 2 7 2 2 2" xfId="25358" xr:uid="{00000000-0005-0000-0000-0000DCA10000}"/>
    <cellStyle name="40% - Accent4 2 2 2 7 2 2 2 2" xfId="62696" xr:uid="{00000000-0005-0000-0000-0000DDA10000}"/>
    <cellStyle name="40% - Accent4 2 2 2 7 2 2 3" xfId="33654" xr:uid="{00000000-0005-0000-0000-0000DEA10000}"/>
    <cellStyle name="40% - Accent4 2 2 2 7 2 2 4" xfId="49537" xr:uid="{00000000-0005-0000-0000-0000DFA10000}"/>
    <cellStyle name="40% - Accent4 2 2 2 7 2 3" xfId="7476" xr:uid="{00000000-0005-0000-0000-0000E0A10000}"/>
    <cellStyle name="40% - Accent4 2 2 2 7 2 3 2" xfId="20635" xr:uid="{00000000-0005-0000-0000-0000E1A10000}"/>
    <cellStyle name="40% - Accent4 2 2 2 7 2 3 2 2" xfId="57973" xr:uid="{00000000-0005-0000-0000-0000E2A10000}"/>
    <cellStyle name="40% - Accent4 2 2 2 7 2 3 3" xfId="36366" xr:uid="{00000000-0005-0000-0000-0000E3A10000}"/>
    <cellStyle name="40% - Accent4 2 2 2 7 2 3 4" xfId="44814" xr:uid="{00000000-0005-0000-0000-0000E4A10000}"/>
    <cellStyle name="40% - Accent4 2 2 2 7 2 4" xfId="15912" xr:uid="{00000000-0005-0000-0000-0000E5A10000}"/>
    <cellStyle name="40% - Accent4 2 2 2 7 2 4 2" xfId="30942" xr:uid="{00000000-0005-0000-0000-0000E6A10000}"/>
    <cellStyle name="40% - Accent4 2 2 2 7 2 4 3" xfId="53250" xr:uid="{00000000-0005-0000-0000-0000E7A10000}"/>
    <cellStyle name="40% - Accent4 2 2 2 7 2 5" xfId="28060" xr:uid="{00000000-0005-0000-0000-0000E8A10000}"/>
    <cellStyle name="40% - Accent4 2 2 2 7 2 6" xfId="40089" xr:uid="{00000000-0005-0000-0000-0000E9A10000}"/>
    <cellStyle name="40% - Accent4 2 2 2 7 3" xfId="9839" xr:uid="{00000000-0005-0000-0000-0000EAA10000}"/>
    <cellStyle name="40% - Accent4 2 2 2 7 3 2" xfId="22998" xr:uid="{00000000-0005-0000-0000-0000EBA10000}"/>
    <cellStyle name="40% - Accent4 2 2 2 7 3 2 2" xfId="60336" xr:uid="{00000000-0005-0000-0000-0000ECA10000}"/>
    <cellStyle name="40% - Accent4 2 2 2 7 3 3" xfId="32305" xr:uid="{00000000-0005-0000-0000-0000EDA10000}"/>
    <cellStyle name="40% - Accent4 2 2 2 7 3 4" xfId="47177" xr:uid="{00000000-0005-0000-0000-0000EEA10000}"/>
    <cellStyle name="40% - Accent4 2 2 2 7 4" xfId="5116" xr:uid="{00000000-0005-0000-0000-0000EFA10000}"/>
    <cellStyle name="40% - Accent4 2 2 2 7 4 2" xfId="18275" xr:uid="{00000000-0005-0000-0000-0000F0A10000}"/>
    <cellStyle name="40% - Accent4 2 2 2 7 4 2 2" xfId="55613" xr:uid="{00000000-0005-0000-0000-0000F1A10000}"/>
    <cellStyle name="40% - Accent4 2 2 2 7 4 3" xfId="35017" xr:uid="{00000000-0005-0000-0000-0000F2A10000}"/>
    <cellStyle name="40% - Accent4 2 2 2 7 4 4" xfId="42454" xr:uid="{00000000-0005-0000-0000-0000F3A10000}"/>
    <cellStyle name="40% - Accent4 2 2 2 7 5" xfId="14563" xr:uid="{00000000-0005-0000-0000-0000F4A10000}"/>
    <cellStyle name="40% - Accent4 2 2 2 7 5 2" xfId="29593" xr:uid="{00000000-0005-0000-0000-0000F5A10000}"/>
    <cellStyle name="40% - Accent4 2 2 2 7 5 3" xfId="51901" xr:uid="{00000000-0005-0000-0000-0000F6A10000}"/>
    <cellStyle name="40% - Accent4 2 2 2 7 6" xfId="26711" xr:uid="{00000000-0005-0000-0000-0000F7A10000}"/>
    <cellStyle name="40% - Accent4 2 2 2 7 7" xfId="38740" xr:uid="{00000000-0005-0000-0000-0000F8A10000}"/>
    <cellStyle name="40% - Accent4 2 2 2 8" xfId="2527" xr:uid="{00000000-0005-0000-0000-0000F9A10000}"/>
    <cellStyle name="40% - Accent4 2 2 2 8 2" xfId="11019" xr:uid="{00000000-0005-0000-0000-0000FAA10000}"/>
    <cellStyle name="40% - Accent4 2 2 2 8 2 2" xfId="24178" xr:uid="{00000000-0005-0000-0000-0000FBA10000}"/>
    <cellStyle name="40% - Accent4 2 2 2 8 2 2 2" xfId="61516" xr:uid="{00000000-0005-0000-0000-0000FCA10000}"/>
    <cellStyle name="40% - Accent4 2 2 2 8 2 3" xfId="33430" xr:uid="{00000000-0005-0000-0000-0000FDA10000}"/>
    <cellStyle name="40% - Accent4 2 2 2 8 2 4" xfId="48357" xr:uid="{00000000-0005-0000-0000-0000FEA10000}"/>
    <cellStyle name="40% - Accent4 2 2 2 8 3" xfId="6296" xr:uid="{00000000-0005-0000-0000-0000FFA10000}"/>
    <cellStyle name="40% - Accent4 2 2 2 8 3 2" xfId="19455" xr:uid="{00000000-0005-0000-0000-000000A20000}"/>
    <cellStyle name="40% - Accent4 2 2 2 8 3 2 2" xfId="56793" xr:uid="{00000000-0005-0000-0000-000001A20000}"/>
    <cellStyle name="40% - Accent4 2 2 2 8 3 3" xfId="36142" xr:uid="{00000000-0005-0000-0000-000002A20000}"/>
    <cellStyle name="40% - Accent4 2 2 2 8 3 4" xfId="43634" xr:uid="{00000000-0005-0000-0000-000003A20000}"/>
    <cellStyle name="40% - Accent4 2 2 2 8 4" xfId="15688" xr:uid="{00000000-0005-0000-0000-000004A20000}"/>
    <cellStyle name="40% - Accent4 2 2 2 8 4 2" xfId="30718" xr:uid="{00000000-0005-0000-0000-000005A20000}"/>
    <cellStyle name="40% - Accent4 2 2 2 8 4 3" xfId="53026" xr:uid="{00000000-0005-0000-0000-000006A20000}"/>
    <cellStyle name="40% - Accent4 2 2 2 8 5" xfId="27836" xr:uid="{00000000-0005-0000-0000-000007A20000}"/>
    <cellStyle name="40% - Accent4 2 2 2 8 6" xfId="39865" xr:uid="{00000000-0005-0000-0000-000008A20000}"/>
    <cellStyle name="40% - Accent4 2 2 2 9" xfId="8659" xr:uid="{00000000-0005-0000-0000-000009A20000}"/>
    <cellStyle name="40% - Accent4 2 2 2 9 2" xfId="21818" xr:uid="{00000000-0005-0000-0000-00000AA20000}"/>
    <cellStyle name="40% - Accent4 2 2 2 9 2 2" xfId="59156" xr:uid="{00000000-0005-0000-0000-00000BA20000}"/>
    <cellStyle name="40% - Accent4 2 2 2 9 3" xfId="29369" xr:uid="{00000000-0005-0000-0000-00000CA20000}"/>
    <cellStyle name="40% - Accent4 2 2 2 9 4" xfId="45997" xr:uid="{00000000-0005-0000-0000-00000DA20000}"/>
    <cellStyle name="40% - Accent4 2 2 3" xfId="529" xr:uid="{00000000-0005-0000-0000-00000EA20000}"/>
    <cellStyle name="40% - Accent4 2 2 3 2" xfId="1711" xr:uid="{00000000-0005-0000-0000-00000FA20000}"/>
    <cellStyle name="40% - Accent4 2 2 3 2 2" xfId="7785" xr:uid="{00000000-0005-0000-0000-000010A20000}"/>
    <cellStyle name="40% - Accent4 2 2 3 2 2 2" xfId="12508" xr:uid="{00000000-0005-0000-0000-000011A20000}"/>
    <cellStyle name="40% - Accent4 2 2 3 2 2 2 2" xfId="25667" xr:uid="{00000000-0005-0000-0000-000012A20000}"/>
    <cellStyle name="40% - Accent4 2 2 3 2 2 2 2 2" xfId="63005" xr:uid="{00000000-0005-0000-0000-000013A20000}"/>
    <cellStyle name="40% - Accent4 2 2 3 2 2 2 3" xfId="49846" xr:uid="{00000000-0005-0000-0000-000014A20000}"/>
    <cellStyle name="40% - Accent4 2 2 3 2 2 3" xfId="20944" xr:uid="{00000000-0005-0000-0000-000015A20000}"/>
    <cellStyle name="40% - Accent4 2 2 3 2 2 3 2" xfId="58282" xr:uid="{00000000-0005-0000-0000-000016A20000}"/>
    <cellStyle name="40% - Accent4 2 2 3 2 2 4" xfId="33963" xr:uid="{00000000-0005-0000-0000-000017A20000}"/>
    <cellStyle name="40% - Accent4 2 2 3 2 2 5" xfId="45123" xr:uid="{00000000-0005-0000-0000-000018A20000}"/>
    <cellStyle name="40% - Accent4 2 2 3 2 3" xfId="10148" xr:uid="{00000000-0005-0000-0000-000019A20000}"/>
    <cellStyle name="40% - Accent4 2 2 3 2 3 2" xfId="23307" xr:uid="{00000000-0005-0000-0000-00001AA20000}"/>
    <cellStyle name="40% - Accent4 2 2 3 2 3 2 2" xfId="60645" xr:uid="{00000000-0005-0000-0000-00001BA20000}"/>
    <cellStyle name="40% - Accent4 2 2 3 2 3 3" xfId="36675" xr:uid="{00000000-0005-0000-0000-00001CA20000}"/>
    <cellStyle name="40% - Accent4 2 2 3 2 3 4" xfId="47486" xr:uid="{00000000-0005-0000-0000-00001DA20000}"/>
    <cellStyle name="40% - Accent4 2 2 3 2 4" xfId="5425" xr:uid="{00000000-0005-0000-0000-00001EA20000}"/>
    <cellStyle name="40% - Accent4 2 2 3 2 4 2" xfId="18584" xr:uid="{00000000-0005-0000-0000-00001FA20000}"/>
    <cellStyle name="40% - Accent4 2 2 3 2 4 2 2" xfId="55922" xr:uid="{00000000-0005-0000-0000-000020A20000}"/>
    <cellStyle name="40% - Accent4 2 2 3 2 4 3" xfId="31251" xr:uid="{00000000-0005-0000-0000-000021A20000}"/>
    <cellStyle name="40% - Accent4 2 2 3 2 4 4" xfId="42763" xr:uid="{00000000-0005-0000-0000-000022A20000}"/>
    <cellStyle name="40% - Accent4 2 2 3 2 5" xfId="14872" xr:uid="{00000000-0005-0000-0000-000023A20000}"/>
    <cellStyle name="40% - Accent4 2 2 3 2 5 2" xfId="52210" xr:uid="{00000000-0005-0000-0000-000024A20000}"/>
    <cellStyle name="40% - Accent4 2 2 3 2 6" xfId="28369" xr:uid="{00000000-0005-0000-0000-000025A20000}"/>
    <cellStyle name="40% - Accent4 2 2 3 2 7" xfId="39049" xr:uid="{00000000-0005-0000-0000-000026A20000}"/>
    <cellStyle name="40% - Accent4 2 2 3 3" xfId="3060" xr:uid="{00000000-0005-0000-0000-000027A20000}"/>
    <cellStyle name="40% - Accent4 2 2 3 3 2" xfId="11328" xr:uid="{00000000-0005-0000-0000-000028A20000}"/>
    <cellStyle name="40% - Accent4 2 2 3 3 2 2" xfId="24487" xr:uid="{00000000-0005-0000-0000-000029A20000}"/>
    <cellStyle name="40% - Accent4 2 2 3 3 2 2 2" xfId="61825" xr:uid="{00000000-0005-0000-0000-00002AA20000}"/>
    <cellStyle name="40% - Accent4 2 2 3 3 2 3" xfId="48666" xr:uid="{00000000-0005-0000-0000-00002BA20000}"/>
    <cellStyle name="40% - Accent4 2 2 3 3 3" xfId="6605" xr:uid="{00000000-0005-0000-0000-00002CA20000}"/>
    <cellStyle name="40% - Accent4 2 2 3 3 3 2" xfId="19764" xr:uid="{00000000-0005-0000-0000-00002DA20000}"/>
    <cellStyle name="40% - Accent4 2 2 3 3 3 2 2" xfId="57102" xr:uid="{00000000-0005-0000-0000-00002EA20000}"/>
    <cellStyle name="40% - Accent4 2 2 3 3 3 3" xfId="43943" xr:uid="{00000000-0005-0000-0000-00002FA20000}"/>
    <cellStyle name="40% - Accent4 2 2 3 3 4" xfId="16221" xr:uid="{00000000-0005-0000-0000-000030A20000}"/>
    <cellStyle name="40% - Accent4 2 2 3 3 4 2" xfId="53559" xr:uid="{00000000-0005-0000-0000-000031A20000}"/>
    <cellStyle name="40% - Accent4 2 2 3 3 5" xfId="32614" xr:uid="{00000000-0005-0000-0000-000032A20000}"/>
    <cellStyle name="40% - Accent4 2 2 3 3 6" xfId="40398" xr:uid="{00000000-0005-0000-0000-000033A20000}"/>
    <cellStyle name="40% - Accent4 2 2 3 4" xfId="8968" xr:uid="{00000000-0005-0000-0000-000034A20000}"/>
    <cellStyle name="40% - Accent4 2 2 3 4 2" xfId="22127" xr:uid="{00000000-0005-0000-0000-000035A20000}"/>
    <cellStyle name="40% - Accent4 2 2 3 4 2 2" xfId="59465" xr:uid="{00000000-0005-0000-0000-000036A20000}"/>
    <cellStyle name="40% - Accent4 2 2 3 4 3" xfId="35326" xr:uid="{00000000-0005-0000-0000-000037A20000}"/>
    <cellStyle name="40% - Accent4 2 2 3 4 4" xfId="46306" xr:uid="{00000000-0005-0000-0000-000038A20000}"/>
    <cellStyle name="40% - Accent4 2 2 3 5" xfId="4245" xr:uid="{00000000-0005-0000-0000-000039A20000}"/>
    <cellStyle name="40% - Accent4 2 2 3 5 2" xfId="17404" xr:uid="{00000000-0005-0000-0000-00003AA20000}"/>
    <cellStyle name="40% - Accent4 2 2 3 5 2 2" xfId="54742" xr:uid="{00000000-0005-0000-0000-00003BA20000}"/>
    <cellStyle name="40% - Accent4 2 2 3 5 3" xfId="29902" xr:uid="{00000000-0005-0000-0000-00003CA20000}"/>
    <cellStyle name="40% - Accent4 2 2 3 5 4" xfId="41583" xr:uid="{00000000-0005-0000-0000-00003DA20000}"/>
    <cellStyle name="40% - Accent4 2 2 3 6" xfId="13692" xr:uid="{00000000-0005-0000-0000-00003EA20000}"/>
    <cellStyle name="40% - Accent4 2 2 3 6 2" xfId="51030" xr:uid="{00000000-0005-0000-0000-00003FA20000}"/>
    <cellStyle name="40% - Accent4 2 2 3 7" xfId="27020" xr:uid="{00000000-0005-0000-0000-000040A20000}"/>
    <cellStyle name="40% - Accent4 2 2 3 8" xfId="37869" xr:uid="{00000000-0005-0000-0000-000041A20000}"/>
    <cellStyle name="40% - Accent4 2 2 4" xfId="332" xr:uid="{00000000-0005-0000-0000-000042A20000}"/>
    <cellStyle name="40% - Accent4 2 2 4 2" xfId="1514" xr:uid="{00000000-0005-0000-0000-000043A20000}"/>
    <cellStyle name="40% - Accent4 2 2 4 2 2" xfId="7588" xr:uid="{00000000-0005-0000-0000-000044A20000}"/>
    <cellStyle name="40% - Accent4 2 2 4 2 2 2" xfId="12311" xr:uid="{00000000-0005-0000-0000-000045A20000}"/>
    <cellStyle name="40% - Accent4 2 2 4 2 2 2 2" xfId="25470" xr:uid="{00000000-0005-0000-0000-000046A20000}"/>
    <cellStyle name="40% - Accent4 2 2 4 2 2 2 2 2" xfId="62808" xr:uid="{00000000-0005-0000-0000-000047A20000}"/>
    <cellStyle name="40% - Accent4 2 2 4 2 2 2 3" xfId="49649" xr:uid="{00000000-0005-0000-0000-000048A20000}"/>
    <cellStyle name="40% - Accent4 2 2 4 2 2 3" xfId="20747" xr:uid="{00000000-0005-0000-0000-000049A20000}"/>
    <cellStyle name="40% - Accent4 2 2 4 2 2 3 2" xfId="58085" xr:uid="{00000000-0005-0000-0000-00004AA20000}"/>
    <cellStyle name="40% - Accent4 2 2 4 2 2 4" xfId="33766" xr:uid="{00000000-0005-0000-0000-00004BA20000}"/>
    <cellStyle name="40% - Accent4 2 2 4 2 2 5" xfId="44926" xr:uid="{00000000-0005-0000-0000-00004CA20000}"/>
    <cellStyle name="40% - Accent4 2 2 4 2 3" xfId="9951" xr:uid="{00000000-0005-0000-0000-00004DA20000}"/>
    <cellStyle name="40% - Accent4 2 2 4 2 3 2" xfId="23110" xr:uid="{00000000-0005-0000-0000-00004EA20000}"/>
    <cellStyle name="40% - Accent4 2 2 4 2 3 2 2" xfId="60448" xr:uid="{00000000-0005-0000-0000-00004FA20000}"/>
    <cellStyle name="40% - Accent4 2 2 4 2 3 3" xfId="36478" xr:uid="{00000000-0005-0000-0000-000050A20000}"/>
    <cellStyle name="40% - Accent4 2 2 4 2 3 4" xfId="47289" xr:uid="{00000000-0005-0000-0000-000051A20000}"/>
    <cellStyle name="40% - Accent4 2 2 4 2 4" xfId="5228" xr:uid="{00000000-0005-0000-0000-000052A20000}"/>
    <cellStyle name="40% - Accent4 2 2 4 2 4 2" xfId="18387" xr:uid="{00000000-0005-0000-0000-000053A20000}"/>
    <cellStyle name="40% - Accent4 2 2 4 2 4 2 2" xfId="55725" xr:uid="{00000000-0005-0000-0000-000054A20000}"/>
    <cellStyle name="40% - Accent4 2 2 4 2 4 3" xfId="31054" xr:uid="{00000000-0005-0000-0000-000055A20000}"/>
    <cellStyle name="40% - Accent4 2 2 4 2 4 4" xfId="42566" xr:uid="{00000000-0005-0000-0000-000056A20000}"/>
    <cellStyle name="40% - Accent4 2 2 4 2 5" xfId="14675" xr:uid="{00000000-0005-0000-0000-000057A20000}"/>
    <cellStyle name="40% - Accent4 2 2 4 2 5 2" xfId="52013" xr:uid="{00000000-0005-0000-0000-000058A20000}"/>
    <cellStyle name="40% - Accent4 2 2 4 2 6" xfId="28172" xr:uid="{00000000-0005-0000-0000-000059A20000}"/>
    <cellStyle name="40% - Accent4 2 2 4 2 7" xfId="38852" xr:uid="{00000000-0005-0000-0000-00005AA20000}"/>
    <cellStyle name="40% - Accent4 2 2 4 3" xfId="2863" xr:uid="{00000000-0005-0000-0000-00005BA20000}"/>
    <cellStyle name="40% - Accent4 2 2 4 3 2" xfId="11131" xr:uid="{00000000-0005-0000-0000-00005CA20000}"/>
    <cellStyle name="40% - Accent4 2 2 4 3 2 2" xfId="24290" xr:uid="{00000000-0005-0000-0000-00005DA20000}"/>
    <cellStyle name="40% - Accent4 2 2 4 3 2 2 2" xfId="61628" xr:uid="{00000000-0005-0000-0000-00005EA20000}"/>
    <cellStyle name="40% - Accent4 2 2 4 3 2 3" xfId="48469" xr:uid="{00000000-0005-0000-0000-00005FA20000}"/>
    <cellStyle name="40% - Accent4 2 2 4 3 3" xfId="6408" xr:uid="{00000000-0005-0000-0000-000060A20000}"/>
    <cellStyle name="40% - Accent4 2 2 4 3 3 2" xfId="19567" xr:uid="{00000000-0005-0000-0000-000061A20000}"/>
    <cellStyle name="40% - Accent4 2 2 4 3 3 2 2" xfId="56905" xr:uid="{00000000-0005-0000-0000-000062A20000}"/>
    <cellStyle name="40% - Accent4 2 2 4 3 3 3" xfId="43746" xr:uid="{00000000-0005-0000-0000-000063A20000}"/>
    <cellStyle name="40% - Accent4 2 2 4 3 4" xfId="16024" xr:uid="{00000000-0005-0000-0000-000064A20000}"/>
    <cellStyle name="40% - Accent4 2 2 4 3 4 2" xfId="53362" xr:uid="{00000000-0005-0000-0000-000065A20000}"/>
    <cellStyle name="40% - Accent4 2 2 4 3 5" xfId="32417" xr:uid="{00000000-0005-0000-0000-000066A20000}"/>
    <cellStyle name="40% - Accent4 2 2 4 3 6" xfId="40201" xr:uid="{00000000-0005-0000-0000-000067A20000}"/>
    <cellStyle name="40% - Accent4 2 2 4 4" xfId="8771" xr:uid="{00000000-0005-0000-0000-000068A20000}"/>
    <cellStyle name="40% - Accent4 2 2 4 4 2" xfId="21930" xr:uid="{00000000-0005-0000-0000-000069A20000}"/>
    <cellStyle name="40% - Accent4 2 2 4 4 2 2" xfId="59268" xr:uid="{00000000-0005-0000-0000-00006AA20000}"/>
    <cellStyle name="40% - Accent4 2 2 4 4 3" xfId="35129" xr:uid="{00000000-0005-0000-0000-00006BA20000}"/>
    <cellStyle name="40% - Accent4 2 2 4 4 4" xfId="46109" xr:uid="{00000000-0005-0000-0000-00006CA20000}"/>
    <cellStyle name="40% - Accent4 2 2 4 5" xfId="4048" xr:uid="{00000000-0005-0000-0000-00006DA20000}"/>
    <cellStyle name="40% - Accent4 2 2 4 5 2" xfId="17207" xr:uid="{00000000-0005-0000-0000-00006EA20000}"/>
    <cellStyle name="40% - Accent4 2 2 4 5 2 2" xfId="54545" xr:uid="{00000000-0005-0000-0000-00006FA20000}"/>
    <cellStyle name="40% - Accent4 2 2 4 5 3" xfId="29705" xr:uid="{00000000-0005-0000-0000-000070A20000}"/>
    <cellStyle name="40% - Accent4 2 2 4 5 4" xfId="41386" xr:uid="{00000000-0005-0000-0000-000071A20000}"/>
    <cellStyle name="40% - Accent4 2 2 4 6" xfId="13495" xr:uid="{00000000-0005-0000-0000-000072A20000}"/>
    <cellStyle name="40% - Accent4 2 2 4 6 2" xfId="50833" xr:uid="{00000000-0005-0000-0000-000073A20000}"/>
    <cellStyle name="40% - Accent4 2 2 4 7" xfId="26823" xr:uid="{00000000-0005-0000-0000-000074A20000}"/>
    <cellStyle name="40% - Accent4 2 2 4 8" xfId="37672" xr:uid="{00000000-0005-0000-0000-000075A20000}"/>
    <cellStyle name="40% - Accent4 2 2 5" xfId="753" xr:uid="{00000000-0005-0000-0000-000076A20000}"/>
    <cellStyle name="40% - Accent4 2 2 5 2" xfId="1935" xr:uid="{00000000-0005-0000-0000-000077A20000}"/>
    <cellStyle name="40% - Accent4 2 2 5 2 2" xfId="8009" xr:uid="{00000000-0005-0000-0000-000078A20000}"/>
    <cellStyle name="40% - Accent4 2 2 5 2 2 2" xfId="12732" xr:uid="{00000000-0005-0000-0000-000079A20000}"/>
    <cellStyle name="40% - Accent4 2 2 5 2 2 2 2" xfId="25891" xr:uid="{00000000-0005-0000-0000-00007AA20000}"/>
    <cellStyle name="40% - Accent4 2 2 5 2 2 2 2 2" xfId="63229" xr:uid="{00000000-0005-0000-0000-00007BA20000}"/>
    <cellStyle name="40% - Accent4 2 2 5 2 2 2 3" xfId="50070" xr:uid="{00000000-0005-0000-0000-00007CA20000}"/>
    <cellStyle name="40% - Accent4 2 2 5 2 2 3" xfId="21168" xr:uid="{00000000-0005-0000-0000-00007DA20000}"/>
    <cellStyle name="40% - Accent4 2 2 5 2 2 3 2" xfId="58506" xr:uid="{00000000-0005-0000-0000-00007EA20000}"/>
    <cellStyle name="40% - Accent4 2 2 5 2 2 4" xfId="34187" xr:uid="{00000000-0005-0000-0000-00007FA20000}"/>
    <cellStyle name="40% - Accent4 2 2 5 2 2 5" xfId="45347" xr:uid="{00000000-0005-0000-0000-000080A20000}"/>
    <cellStyle name="40% - Accent4 2 2 5 2 3" xfId="10372" xr:uid="{00000000-0005-0000-0000-000081A20000}"/>
    <cellStyle name="40% - Accent4 2 2 5 2 3 2" xfId="23531" xr:uid="{00000000-0005-0000-0000-000082A20000}"/>
    <cellStyle name="40% - Accent4 2 2 5 2 3 2 2" xfId="60869" xr:uid="{00000000-0005-0000-0000-000083A20000}"/>
    <cellStyle name="40% - Accent4 2 2 5 2 3 3" xfId="36899" xr:uid="{00000000-0005-0000-0000-000084A20000}"/>
    <cellStyle name="40% - Accent4 2 2 5 2 3 4" xfId="47710" xr:uid="{00000000-0005-0000-0000-000085A20000}"/>
    <cellStyle name="40% - Accent4 2 2 5 2 4" xfId="5649" xr:uid="{00000000-0005-0000-0000-000086A20000}"/>
    <cellStyle name="40% - Accent4 2 2 5 2 4 2" xfId="18808" xr:uid="{00000000-0005-0000-0000-000087A20000}"/>
    <cellStyle name="40% - Accent4 2 2 5 2 4 2 2" xfId="56146" xr:uid="{00000000-0005-0000-0000-000088A20000}"/>
    <cellStyle name="40% - Accent4 2 2 5 2 4 3" xfId="31475" xr:uid="{00000000-0005-0000-0000-000089A20000}"/>
    <cellStyle name="40% - Accent4 2 2 5 2 4 4" xfId="42987" xr:uid="{00000000-0005-0000-0000-00008AA20000}"/>
    <cellStyle name="40% - Accent4 2 2 5 2 5" xfId="15096" xr:uid="{00000000-0005-0000-0000-00008BA20000}"/>
    <cellStyle name="40% - Accent4 2 2 5 2 5 2" xfId="52434" xr:uid="{00000000-0005-0000-0000-00008CA20000}"/>
    <cellStyle name="40% - Accent4 2 2 5 2 6" xfId="28593" xr:uid="{00000000-0005-0000-0000-00008DA20000}"/>
    <cellStyle name="40% - Accent4 2 2 5 2 7" xfId="39273" xr:uid="{00000000-0005-0000-0000-00008EA20000}"/>
    <cellStyle name="40% - Accent4 2 2 5 3" xfId="3284" xr:uid="{00000000-0005-0000-0000-00008FA20000}"/>
    <cellStyle name="40% - Accent4 2 2 5 3 2" xfId="11552" xr:uid="{00000000-0005-0000-0000-000090A20000}"/>
    <cellStyle name="40% - Accent4 2 2 5 3 2 2" xfId="24711" xr:uid="{00000000-0005-0000-0000-000091A20000}"/>
    <cellStyle name="40% - Accent4 2 2 5 3 2 2 2" xfId="62049" xr:uid="{00000000-0005-0000-0000-000092A20000}"/>
    <cellStyle name="40% - Accent4 2 2 5 3 2 3" xfId="48890" xr:uid="{00000000-0005-0000-0000-000093A20000}"/>
    <cellStyle name="40% - Accent4 2 2 5 3 3" xfId="6829" xr:uid="{00000000-0005-0000-0000-000094A20000}"/>
    <cellStyle name="40% - Accent4 2 2 5 3 3 2" xfId="19988" xr:uid="{00000000-0005-0000-0000-000095A20000}"/>
    <cellStyle name="40% - Accent4 2 2 5 3 3 2 2" xfId="57326" xr:uid="{00000000-0005-0000-0000-000096A20000}"/>
    <cellStyle name="40% - Accent4 2 2 5 3 3 3" xfId="44167" xr:uid="{00000000-0005-0000-0000-000097A20000}"/>
    <cellStyle name="40% - Accent4 2 2 5 3 4" xfId="16445" xr:uid="{00000000-0005-0000-0000-000098A20000}"/>
    <cellStyle name="40% - Accent4 2 2 5 3 4 2" xfId="53783" xr:uid="{00000000-0005-0000-0000-000099A20000}"/>
    <cellStyle name="40% - Accent4 2 2 5 3 5" xfId="32838" xr:uid="{00000000-0005-0000-0000-00009AA20000}"/>
    <cellStyle name="40% - Accent4 2 2 5 3 6" xfId="40622" xr:uid="{00000000-0005-0000-0000-00009BA20000}"/>
    <cellStyle name="40% - Accent4 2 2 5 4" xfId="9192" xr:uid="{00000000-0005-0000-0000-00009CA20000}"/>
    <cellStyle name="40% - Accent4 2 2 5 4 2" xfId="22351" xr:uid="{00000000-0005-0000-0000-00009DA20000}"/>
    <cellStyle name="40% - Accent4 2 2 5 4 2 2" xfId="59689" xr:uid="{00000000-0005-0000-0000-00009EA20000}"/>
    <cellStyle name="40% - Accent4 2 2 5 4 3" xfId="35550" xr:uid="{00000000-0005-0000-0000-00009FA20000}"/>
    <cellStyle name="40% - Accent4 2 2 5 4 4" xfId="46530" xr:uid="{00000000-0005-0000-0000-0000A0A20000}"/>
    <cellStyle name="40% - Accent4 2 2 5 5" xfId="4469" xr:uid="{00000000-0005-0000-0000-0000A1A20000}"/>
    <cellStyle name="40% - Accent4 2 2 5 5 2" xfId="17628" xr:uid="{00000000-0005-0000-0000-0000A2A20000}"/>
    <cellStyle name="40% - Accent4 2 2 5 5 2 2" xfId="54966" xr:uid="{00000000-0005-0000-0000-0000A3A20000}"/>
    <cellStyle name="40% - Accent4 2 2 5 5 3" xfId="30126" xr:uid="{00000000-0005-0000-0000-0000A4A20000}"/>
    <cellStyle name="40% - Accent4 2 2 5 5 4" xfId="41807" xr:uid="{00000000-0005-0000-0000-0000A5A20000}"/>
    <cellStyle name="40% - Accent4 2 2 5 6" xfId="13916" xr:uid="{00000000-0005-0000-0000-0000A6A20000}"/>
    <cellStyle name="40% - Accent4 2 2 5 6 2" xfId="51254" xr:uid="{00000000-0005-0000-0000-0000A7A20000}"/>
    <cellStyle name="40% - Accent4 2 2 5 7" xfId="27244" xr:uid="{00000000-0005-0000-0000-0000A8A20000}"/>
    <cellStyle name="40% - Accent4 2 2 5 8" xfId="38093" xr:uid="{00000000-0005-0000-0000-0000A9A20000}"/>
    <cellStyle name="40% - Accent4 2 2 6" xfId="922" xr:uid="{00000000-0005-0000-0000-0000AAA20000}"/>
    <cellStyle name="40% - Accent4 2 2 6 2" xfId="2104" xr:uid="{00000000-0005-0000-0000-0000ABA20000}"/>
    <cellStyle name="40% - Accent4 2 2 6 2 2" xfId="8178" xr:uid="{00000000-0005-0000-0000-0000ACA20000}"/>
    <cellStyle name="40% - Accent4 2 2 6 2 2 2" xfId="12901" xr:uid="{00000000-0005-0000-0000-0000ADA20000}"/>
    <cellStyle name="40% - Accent4 2 2 6 2 2 2 2" xfId="26060" xr:uid="{00000000-0005-0000-0000-0000AEA20000}"/>
    <cellStyle name="40% - Accent4 2 2 6 2 2 2 2 2" xfId="63398" xr:uid="{00000000-0005-0000-0000-0000AFA20000}"/>
    <cellStyle name="40% - Accent4 2 2 6 2 2 2 3" xfId="50239" xr:uid="{00000000-0005-0000-0000-0000B0A20000}"/>
    <cellStyle name="40% - Accent4 2 2 6 2 2 3" xfId="21337" xr:uid="{00000000-0005-0000-0000-0000B1A20000}"/>
    <cellStyle name="40% - Accent4 2 2 6 2 2 3 2" xfId="58675" xr:uid="{00000000-0005-0000-0000-0000B2A20000}"/>
    <cellStyle name="40% - Accent4 2 2 6 2 2 4" xfId="34356" xr:uid="{00000000-0005-0000-0000-0000B3A20000}"/>
    <cellStyle name="40% - Accent4 2 2 6 2 2 5" xfId="45516" xr:uid="{00000000-0005-0000-0000-0000B4A20000}"/>
    <cellStyle name="40% - Accent4 2 2 6 2 3" xfId="10541" xr:uid="{00000000-0005-0000-0000-0000B5A20000}"/>
    <cellStyle name="40% - Accent4 2 2 6 2 3 2" xfId="23700" xr:uid="{00000000-0005-0000-0000-0000B6A20000}"/>
    <cellStyle name="40% - Accent4 2 2 6 2 3 2 2" xfId="61038" xr:uid="{00000000-0005-0000-0000-0000B7A20000}"/>
    <cellStyle name="40% - Accent4 2 2 6 2 3 3" xfId="37068" xr:uid="{00000000-0005-0000-0000-0000B8A20000}"/>
    <cellStyle name="40% - Accent4 2 2 6 2 3 4" xfId="47879" xr:uid="{00000000-0005-0000-0000-0000B9A20000}"/>
    <cellStyle name="40% - Accent4 2 2 6 2 4" xfId="5818" xr:uid="{00000000-0005-0000-0000-0000BAA20000}"/>
    <cellStyle name="40% - Accent4 2 2 6 2 4 2" xfId="18977" xr:uid="{00000000-0005-0000-0000-0000BBA20000}"/>
    <cellStyle name="40% - Accent4 2 2 6 2 4 2 2" xfId="56315" xr:uid="{00000000-0005-0000-0000-0000BCA20000}"/>
    <cellStyle name="40% - Accent4 2 2 6 2 4 3" xfId="31644" xr:uid="{00000000-0005-0000-0000-0000BDA20000}"/>
    <cellStyle name="40% - Accent4 2 2 6 2 4 4" xfId="43156" xr:uid="{00000000-0005-0000-0000-0000BEA20000}"/>
    <cellStyle name="40% - Accent4 2 2 6 2 5" xfId="15265" xr:uid="{00000000-0005-0000-0000-0000BFA20000}"/>
    <cellStyle name="40% - Accent4 2 2 6 2 5 2" xfId="52603" xr:uid="{00000000-0005-0000-0000-0000C0A20000}"/>
    <cellStyle name="40% - Accent4 2 2 6 2 6" xfId="28762" xr:uid="{00000000-0005-0000-0000-0000C1A20000}"/>
    <cellStyle name="40% - Accent4 2 2 6 2 7" xfId="39442" xr:uid="{00000000-0005-0000-0000-0000C2A20000}"/>
    <cellStyle name="40% - Accent4 2 2 6 3" xfId="3453" xr:uid="{00000000-0005-0000-0000-0000C3A20000}"/>
    <cellStyle name="40% - Accent4 2 2 6 3 2" xfId="11721" xr:uid="{00000000-0005-0000-0000-0000C4A20000}"/>
    <cellStyle name="40% - Accent4 2 2 6 3 2 2" xfId="24880" xr:uid="{00000000-0005-0000-0000-0000C5A20000}"/>
    <cellStyle name="40% - Accent4 2 2 6 3 2 2 2" xfId="62218" xr:uid="{00000000-0005-0000-0000-0000C6A20000}"/>
    <cellStyle name="40% - Accent4 2 2 6 3 2 3" xfId="49059" xr:uid="{00000000-0005-0000-0000-0000C7A20000}"/>
    <cellStyle name="40% - Accent4 2 2 6 3 3" xfId="6998" xr:uid="{00000000-0005-0000-0000-0000C8A20000}"/>
    <cellStyle name="40% - Accent4 2 2 6 3 3 2" xfId="20157" xr:uid="{00000000-0005-0000-0000-0000C9A20000}"/>
    <cellStyle name="40% - Accent4 2 2 6 3 3 2 2" xfId="57495" xr:uid="{00000000-0005-0000-0000-0000CAA20000}"/>
    <cellStyle name="40% - Accent4 2 2 6 3 3 3" xfId="44336" xr:uid="{00000000-0005-0000-0000-0000CBA20000}"/>
    <cellStyle name="40% - Accent4 2 2 6 3 4" xfId="16614" xr:uid="{00000000-0005-0000-0000-0000CCA20000}"/>
    <cellStyle name="40% - Accent4 2 2 6 3 4 2" xfId="53952" xr:uid="{00000000-0005-0000-0000-0000CDA20000}"/>
    <cellStyle name="40% - Accent4 2 2 6 3 5" xfId="33007" xr:uid="{00000000-0005-0000-0000-0000CEA20000}"/>
    <cellStyle name="40% - Accent4 2 2 6 3 6" xfId="40791" xr:uid="{00000000-0005-0000-0000-0000CFA20000}"/>
    <cellStyle name="40% - Accent4 2 2 6 4" xfId="9361" xr:uid="{00000000-0005-0000-0000-0000D0A20000}"/>
    <cellStyle name="40% - Accent4 2 2 6 4 2" xfId="22520" xr:uid="{00000000-0005-0000-0000-0000D1A20000}"/>
    <cellStyle name="40% - Accent4 2 2 6 4 2 2" xfId="59858" xr:uid="{00000000-0005-0000-0000-0000D2A20000}"/>
    <cellStyle name="40% - Accent4 2 2 6 4 3" xfId="35719" xr:uid="{00000000-0005-0000-0000-0000D3A20000}"/>
    <cellStyle name="40% - Accent4 2 2 6 4 4" xfId="46699" xr:uid="{00000000-0005-0000-0000-0000D4A20000}"/>
    <cellStyle name="40% - Accent4 2 2 6 5" xfId="4638" xr:uid="{00000000-0005-0000-0000-0000D5A20000}"/>
    <cellStyle name="40% - Accent4 2 2 6 5 2" xfId="17797" xr:uid="{00000000-0005-0000-0000-0000D6A20000}"/>
    <cellStyle name="40% - Accent4 2 2 6 5 2 2" xfId="55135" xr:uid="{00000000-0005-0000-0000-0000D7A20000}"/>
    <cellStyle name="40% - Accent4 2 2 6 5 3" xfId="30295" xr:uid="{00000000-0005-0000-0000-0000D8A20000}"/>
    <cellStyle name="40% - Accent4 2 2 6 5 4" xfId="41976" xr:uid="{00000000-0005-0000-0000-0000D9A20000}"/>
    <cellStyle name="40% - Accent4 2 2 6 6" xfId="14085" xr:uid="{00000000-0005-0000-0000-0000DAA20000}"/>
    <cellStyle name="40% - Accent4 2 2 6 6 2" xfId="51423" xr:uid="{00000000-0005-0000-0000-0000DBA20000}"/>
    <cellStyle name="40% - Accent4 2 2 6 7" xfId="27413" xr:uid="{00000000-0005-0000-0000-0000DCA20000}"/>
    <cellStyle name="40% - Accent4 2 2 6 8" xfId="38262" xr:uid="{00000000-0005-0000-0000-0000DDA20000}"/>
    <cellStyle name="40% - Accent4 2 2 7" xfId="1093" xr:uid="{00000000-0005-0000-0000-0000DEA20000}"/>
    <cellStyle name="40% - Accent4 2 2 7 2" xfId="2273" xr:uid="{00000000-0005-0000-0000-0000DFA20000}"/>
    <cellStyle name="40% - Accent4 2 2 7 2 2" xfId="8347" xr:uid="{00000000-0005-0000-0000-0000E0A20000}"/>
    <cellStyle name="40% - Accent4 2 2 7 2 2 2" xfId="13070" xr:uid="{00000000-0005-0000-0000-0000E1A20000}"/>
    <cellStyle name="40% - Accent4 2 2 7 2 2 2 2" xfId="26229" xr:uid="{00000000-0005-0000-0000-0000E2A20000}"/>
    <cellStyle name="40% - Accent4 2 2 7 2 2 2 2 2" xfId="63567" xr:uid="{00000000-0005-0000-0000-0000E3A20000}"/>
    <cellStyle name="40% - Accent4 2 2 7 2 2 2 3" xfId="50408" xr:uid="{00000000-0005-0000-0000-0000E4A20000}"/>
    <cellStyle name="40% - Accent4 2 2 7 2 2 3" xfId="21506" xr:uid="{00000000-0005-0000-0000-0000E5A20000}"/>
    <cellStyle name="40% - Accent4 2 2 7 2 2 3 2" xfId="58844" xr:uid="{00000000-0005-0000-0000-0000E6A20000}"/>
    <cellStyle name="40% - Accent4 2 2 7 2 2 4" xfId="34525" xr:uid="{00000000-0005-0000-0000-0000E7A20000}"/>
    <cellStyle name="40% - Accent4 2 2 7 2 2 5" xfId="45685" xr:uid="{00000000-0005-0000-0000-0000E8A20000}"/>
    <cellStyle name="40% - Accent4 2 2 7 2 3" xfId="10710" xr:uid="{00000000-0005-0000-0000-0000E9A20000}"/>
    <cellStyle name="40% - Accent4 2 2 7 2 3 2" xfId="23869" xr:uid="{00000000-0005-0000-0000-0000EAA20000}"/>
    <cellStyle name="40% - Accent4 2 2 7 2 3 2 2" xfId="61207" xr:uid="{00000000-0005-0000-0000-0000EBA20000}"/>
    <cellStyle name="40% - Accent4 2 2 7 2 3 3" xfId="37237" xr:uid="{00000000-0005-0000-0000-0000ECA20000}"/>
    <cellStyle name="40% - Accent4 2 2 7 2 3 4" xfId="48048" xr:uid="{00000000-0005-0000-0000-0000EDA20000}"/>
    <cellStyle name="40% - Accent4 2 2 7 2 4" xfId="5987" xr:uid="{00000000-0005-0000-0000-0000EEA20000}"/>
    <cellStyle name="40% - Accent4 2 2 7 2 4 2" xfId="19146" xr:uid="{00000000-0005-0000-0000-0000EFA20000}"/>
    <cellStyle name="40% - Accent4 2 2 7 2 4 2 2" xfId="56484" xr:uid="{00000000-0005-0000-0000-0000F0A20000}"/>
    <cellStyle name="40% - Accent4 2 2 7 2 4 3" xfId="31813" xr:uid="{00000000-0005-0000-0000-0000F1A20000}"/>
    <cellStyle name="40% - Accent4 2 2 7 2 4 4" xfId="43325" xr:uid="{00000000-0005-0000-0000-0000F2A20000}"/>
    <cellStyle name="40% - Accent4 2 2 7 2 5" xfId="15434" xr:uid="{00000000-0005-0000-0000-0000F3A20000}"/>
    <cellStyle name="40% - Accent4 2 2 7 2 5 2" xfId="52772" xr:uid="{00000000-0005-0000-0000-0000F4A20000}"/>
    <cellStyle name="40% - Accent4 2 2 7 2 6" xfId="28931" xr:uid="{00000000-0005-0000-0000-0000F5A20000}"/>
    <cellStyle name="40% - Accent4 2 2 7 2 7" xfId="39611" xr:uid="{00000000-0005-0000-0000-0000F6A20000}"/>
    <cellStyle name="40% - Accent4 2 2 7 3" xfId="3622" xr:uid="{00000000-0005-0000-0000-0000F7A20000}"/>
    <cellStyle name="40% - Accent4 2 2 7 3 2" xfId="11890" xr:uid="{00000000-0005-0000-0000-0000F8A20000}"/>
    <cellStyle name="40% - Accent4 2 2 7 3 2 2" xfId="25049" xr:uid="{00000000-0005-0000-0000-0000F9A20000}"/>
    <cellStyle name="40% - Accent4 2 2 7 3 2 2 2" xfId="62387" xr:uid="{00000000-0005-0000-0000-0000FAA20000}"/>
    <cellStyle name="40% - Accent4 2 2 7 3 2 3" xfId="49228" xr:uid="{00000000-0005-0000-0000-0000FBA20000}"/>
    <cellStyle name="40% - Accent4 2 2 7 3 3" xfId="7167" xr:uid="{00000000-0005-0000-0000-0000FCA20000}"/>
    <cellStyle name="40% - Accent4 2 2 7 3 3 2" xfId="20326" xr:uid="{00000000-0005-0000-0000-0000FDA20000}"/>
    <cellStyle name="40% - Accent4 2 2 7 3 3 2 2" xfId="57664" xr:uid="{00000000-0005-0000-0000-0000FEA20000}"/>
    <cellStyle name="40% - Accent4 2 2 7 3 3 3" xfId="44505" xr:uid="{00000000-0005-0000-0000-0000FFA20000}"/>
    <cellStyle name="40% - Accent4 2 2 7 3 4" xfId="16783" xr:uid="{00000000-0005-0000-0000-000000A30000}"/>
    <cellStyle name="40% - Accent4 2 2 7 3 4 2" xfId="54121" xr:uid="{00000000-0005-0000-0000-000001A30000}"/>
    <cellStyle name="40% - Accent4 2 2 7 3 5" xfId="33176" xr:uid="{00000000-0005-0000-0000-000002A30000}"/>
    <cellStyle name="40% - Accent4 2 2 7 3 6" xfId="40960" xr:uid="{00000000-0005-0000-0000-000003A30000}"/>
    <cellStyle name="40% - Accent4 2 2 7 4" xfId="9530" xr:uid="{00000000-0005-0000-0000-000004A30000}"/>
    <cellStyle name="40% - Accent4 2 2 7 4 2" xfId="22689" xr:uid="{00000000-0005-0000-0000-000005A30000}"/>
    <cellStyle name="40% - Accent4 2 2 7 4 2 2" xfId="60027" xr:uid="{00000000-0005-0000-0000-000006A30000}"/>
    <cellStyle name="40% - Accent4 2 2 7 4 3" xfId="35888" xr:uid="{00000000-0005-0000-0000-000007A30000}"/>
    <cellStyle name="40% - Accent4 2 2 7 4 4" xfId="46868" xr:uid="{00000000-0005-0000-0000-000008A30000}"/>
    <cellStyle name="40% - Accent4 2 2 7 5" xfId="4807" xr:uid="{00000000-0005-0000-0000-000009A30000}"/>
    <cellStyle name="40% - Accent4 2 2 7 5 2" xfId="17966" xr:uid="{00000000-0005-0000-0000-00000AA30000}"/>
    <cellStyle name="40% - Accent4 2 2 7 5 2 2" xfId="55304" xr:uid="{00000000-0005-0000-0000-00000BA30000}"/>
    <cellStyle name="40% - Accent4 2 2 7 5 3" xfId="30464" xr:uid="{00000000-0005-0000-0000-00000CA30000}"/>
    <cellStyle name="40% - Accent4 2 2 7 5 4" xfId="42145" xr:uid="{00000000-0005-0000-0000-00000DA30000}"/>
    <cellStyle name="40% - Accent4 2 2 7 6" xfId="14254" xr:uid="{00000000-0005-0000-0000-00000EA30000}"/>
    <cellStyle name="40% - Accent4 2 2 7 6 2" xfId="51592" xr:uid="{00000000-0005-0000-0000-00000FA30000}"/>
    <cellStyle name="40% - Accent4 2 2 7 7" xfId="27582" xr:uid="{00000000-0005-0000-0000-000010A30000}"/>
    <cellStyle name="40% - Accent4 2 2 7 8" xfId="38431" xr:uid="{00000000-0005-0000-0000-000011A30000}"/>
    <cellStyle name="40% - Accent4 2 2 8" xfId="1290" xr:uid="{00000000-0005-0000-0000-000012A30000}"/>
    <cellStyle name="40% - Accent4 2 2 8 2" xfId="2639" xr:uid="{00000000-0005-0000-0000-000013A30000}"/>
    <cellStyle name="40% - Accent4 2 2 8 2 2" xfId="12087" xr:uid="{00000000-0005-0000-0000-000014A30000}"/>
    <cellStyle name="40% - Accent4 2 2 8 2 2 2" xfId="25246" xr:uid="{00000000-0005-0000-0000-000015A30000}"/>
    <cellStyle name="40% - Accent4 2 2 8 2 2 2 2" xfId="62584" xr:uid="{00000000-0005-0000-0000-000016A30000}"/>
    <cellStyle name="40% - Accent4 2 2 8 2 2 3" xfId="33542" xr:uid="{00000000-0005-0000-0000-000017A30000}"/>
    <cellStyle name="40% - Accent4 2 2 8 2 2 4" xfId="49425" xr:uid="{00000000-0005-0000-0000-000018A30000}"/>
    <cellStyle name="40% - Accent4 2 2 8 2 3" xfId="7364" xr:uid="{00000000-0005-0000-0000-000019A30000}"/>
    <cellStyle name="40% - Accent4 2 2 8 2 3 2" xfId="20523" xr:uid="{00000000-0005-0000-0000-00001AA30000}"/>
    <cellStyle name="40% - Accent4 2 2 8 2 3 2 2" xfId="57861" xr:uid="{00000000-0005-0000-0000-00001BA30000}"/>
    <cellStyle name="40% - Accent4 2 2 8 2 3 3" xfId="36254" xr:uid="{00000000-0005-0000-0000-00001CA30000}"/>
    <cellStyle name="40% - Accent4 2 2 8 2 3 4" xfId="44702" xr:uid="{00000000-0005-0000-0000-00001DA30000}"/>
    <cellStyle name="40% - Accent4 2 2 8 2 4" xfId="15800" xr:uid="{00000000-0005-0000-0000-00001EA30000}"/>
    <cellStyle name="40% - Accent4 2 2 8 2 4 2" xfId="30830" xr:uid="{00000000-0005-0000-0000-00001FA30000}"/>
    <cellStyle name="40% - Accent4 2 2 8 2 4 3" xfId="53138" xr:uid="{00000000-0005-0000-0000-000020A30000}"/>
    <cellStyle name="40% - Accent4 2 2 8 2 5" xfId="27948" xr:uid="{00000000-0005-0000-0000-000021A30000}"/>
    <cellStyle name="40% - Accent4 2 2 8 2 6" xfId="39977" xr:uid="{00000000-0005-0000-0000-000022A30000}"/>
    <cellStyle name="40% - Accent4 2 2 8 3" xfId="9727" xr:uid="{00000000-0005-0000-0000-000023A30000}"/>
    <cellStyle name="40% - Accent4 2 2 8 3 2" xfId="22886" xr:uid="{00000000-0005-0000-0000-000024A30000}"/>
    <cellStyle name="40% - Accent4 2 2 8 3 2 2" xfId="60224" xr:uid="{00000000-0005-0000-0000-000025A30000}"/>
    <cellStyle name="40% - Accent4 2 2 8 3 3" xfId="32193" xr:uid="{00000000-0005-0000-0000-000026A30000}"/>
    <cellStyle name="40% - Accent4 2 2 8 3 4" xfId="47065" xr:uid="{00000000-0005-0000-0000-000027A30000}"/>
    <cellStyle name="40% - Accent4 2 2 8 4" xfId="5004" xr:uid="{00000000-0005-0000-0000-000028A30000}"/>
    <cellStyle name="40% - Accent4 2 2 8 4 2" xfId="18163" xr:uid="{00000000-0005-0000-0000-000029A30000}"/>
    <cellStyle name="40% - Accent4 2 2 8 4 2 2" xfId="55501" xr:uid="{00000000-0005-0000-0000-00002AA30000}"/>
    <cellStyle name="40% - Accent4 2 2 8 4 3" xfId="34905" xr:uid="{00000000-0005-0000-0000-00002BA30000}"/>
    <cellStyle name="40% - Accent4 2 2 8 4 4" xfId="42342" xr:uid="{00000000-0005-0000-0000-00002CA30000}"/>
    <cellStyle name="40% - Accent4 2 2 8 5" xfId="14451" xr:uid="{00000000-0005-0000-0000-00002DA30000}"/>
    <cellStyle name="40% - Accent4 2 2 8 5 2" xfId="29481" xr:uid="{00000000-0005-0000-0000-00002EA30000}"/>
    <cellStyle name="40% - Accent4 2 2 8 5 3" xfId="51789" xr:uid="{00000000-0005-0000-0000-00002FA30000}"/>
    <cellStyle name="40% - Accent4 2 2 8 6" xfId="26599" xr:uid="{00000000-0005-0000-0000-000030A30000}"/>
    <cellStyle name="40% - Accent4 2 2 8 7" xfId="38628" xr:uid="{00000000-0005-0000-0000-000031A30000}"/>
    <cellStyle name="40% - Accent4 2 2 9" xfId="2442" xr:uid="{00000000-0005-0000-0000-000032A30000}"/>
    <cellStyle name="40% - Accent4 2 2 9 2" xfId="10907" xr:uid="{00000000-0005-0000-0000-000033A30000}"/>
    <cellStyle name="40% - Accent4 2 2 9 2 2" xfId="24066" xr:uid="{00000000-0005-0000-0000-000034A30000}"/>
    <cellStyle name="40% - Accent4 2 2 9 2 2 2" xfId="61404" xr:uid="{00000000-0005-0000-0000-000035A30000}"/>
    <cellStyle name="40% - Accent4 2 2 9 2 3" xfId="33345" xr:uid="{00000000-0005-0000-0000-000036A30000}"/>
    <cellStyle name="40% - Accent4 2 2 9 2 4" xfId="48245" xr:uid="{00000000-0005-0000-0000-000037A30000}"/>
    <cellStyle name="40% - Accent4 2 2 9 3" xfId="6184" xr:uid="{00000000-0005-0000-0000-000038A30000}"/>
    <cellStyle name="40% - Accent4 2 2 9 3 2" xfId="19343" xr:uid="{00000000-0005-0000-0000-000039A30000}"/>
    <cellStyle name="40% - Accent4 2 2 9 3 2 2" xfId="56681" xr:uid="{00000000-0005-0000-0000-00003AA30000}"/>
    <cellStyle name="40% - Accent4 2 2 9 3 3" xfId="36057" xr:uid="{00000000-0005-0000-0000-00003BA30000}"/>
    <cellStyle name="40% - Accent4 2 2 9 3 4" xfId="43522" xr:uid="{00000000-0005-0000-0000-00003CA30000}"/>
    <cellStyle name="40% - Accent4 2 2 9 4" xfId="15603" xr:uid="{00000000-0005-0000-0000-00003DA30000}"/>
    <cellStyle name="40% - Accent4 2 2 9 4 2" xfId="30633" xr:uid="{00000000-0005-0000-0000-00003EA30000}"/>
    <cellStyle name="40% - Accent4 2 2 9 4 3" xfId="52941" xr:uid="{00000000-0005-0000-0000-00003FA30000}"/>
    <cellStyle name="40% - Accent4 2 2 9 5" xfId="27751" xr:uid="{00000000-0005-0000-0000-000040A30000}"/>
    <cellStyle name="40% - Accent4 2 2 9 6" xfId="39780" xr:uid="{00000000-0005-0000-0000-000041A30000}"/>
    <cellStyle name="40% - Accent4 2 3" xfId="136" xr:uid="{00000000-0005-0000-0000-000042A30000}"/>
    <cellStyle name="40% - Accent4 2 3 10" xfId="8575" xr:uid="{00000000-0005-0000-0000-000043A30000}"/>
    <cellStyle name="40% - Accent4 2 3 10 2" xfId="21734" xr:uid="{00000000-0005-0000-0000-000044A30000}"/>
    <cellStyle name="40% - Accent4 2 3 10 2 2" xfId="59072" xr:uid="{00000000-0005-0000-0000-000045A30000}"/>
    <cellStyle name="40% - Accent4 2 3 10 3" xfId="29312" xr:uid="{00000000-0005-0000-0000-000046A30000}"/>
    <cellStyle name="40% - Accent4 2 3 10 4" xfId="45913" xr:uid="{00000000-0005-0000-0000-000047A30000}"/>
    <cellStyle name="40% - Accent4 2 3 11" xfId="3852" xr:uid="{00000000-0005-0000-0000-000048A30000}"/>
    <cellStyle name="40% - Accent4 2 3 11 2" xfId="17011" xr:uid="{00000000-0005-0000-0000-000049A30000}"/>
    <cellStyle name="40% - Accent4 2 3 11 2 2" xfId="54349" xr:uid="{00000000-0005-0000-0000-00004AA30000}"/>
    <cellStyle name="40% - Accent4 2 3 11 3" xfId="32024" xr:uid="{00000000-0005-0000-0000-00004BA30000}"/>
    <cellStyle name="40% - Accent4 2 3 11 4" xfId="41190" xr:uid="{00000000-0005-0000-0000-00004CA30000}"/>
    <cellStyle name="40% - Accent4 2 3 12" xfId="13299" xr:uid="{00000000-0005-0000-0000-00004DA30000}"/>
    <cellStyle name="40% - Accent4 2 3 12 2" xfId="34736" xr:uid="{00000000-0005-0000-0000-00004EA30000}"/>
    <cellStyle name="40% - Accent4 2 3 12 3" xfId="50637" xr:uid="{00000000-0005-0000-0000-00004FA30000}"/>
    <cellStyle name="40% - Accent4 2 3 13" xfId="29143" xr:uid="{00000000-0005-0000-0000-000050A30000}"/>
    <cellStyle name="40% - Accent4 2 3 14" xfId="26430" xr:uid="{00000000-0005-0000-0000-000051A30000}"/>
    <cellStyle name="40% - Accent4 2 3 15" xfId="37476" xr:uid="{00000000-0005-0000-0000-000052A30000}"/>
    <cellStyle name="40% - Accent4 2 3 2" xfId="248" xr:uid="{00000000-0005-0000-0000-000053A30000}"/>
    <cellStyle name="40% - Accent4 2 3 2 10" xfId="3964" xr:uid="{00000000-0005-0000-0000-000054A30000}"/>
    <cellStyle name="40% - Accent4 2 3 2 10 2" xfId="17123" xr:uid="{00000000-0005-0000-0000-000055A30000}"/>
    <cellStyle name="40% - Accent4 2 3 2 10 2 2" xfId="54461" xr:uid="{00000000-0005-0000-0000-000056A30000}"/>
    <cellStyle name="40% - Accent4 2 3 2 10 3" xfId="32109" xr:uid="{00000000-0005-0000-0000-000057A30000}"/>
    <cellStyle name="40% - Accent4 2 3 2 10 4" xfId="41302" xr:uid="{00000000-0005-0000-0000-000058A30000}"/>
    <cellStyle name="40% - Accent4 2 3 2 11" xfId="13411" xr:uid="{00000000-0005-0000-0000-000059A30000}"/>
    <cellStyle name="40% - Accent4 2 3 2 11 2" xfId="34821" xr:uid="{00000000-0005-0000-0000-00005AA30000}"/>
    <cellStyle name="40% - Accent4 2 3 2 11 3" xfId="50749" xr:uid="{00000000-0005-0000-0000-00005BA30000}"/>
    <cellStyle name="40% - Accent4 2 3 2 12" xfId="29228" xr:uid="{00000000-0005-0000-0000-00005CA30000}"/>
    <cellStyle name="40% - Accent4 2 3 2 13" xfId="26515" xr:uid="{00000000-0005-0000-0000-00005DA30000}"/>
    <cellStyle name="40% - Accent4 2 3 2 14" xfId="37588" xr:uid="{00000000-0005-0000-0000-00005EA30000}"/>
    <cellStyle name="40% - Accent4 2 3 2 2" xfId="669" xr:uid="{00000000-0005-0000-0000-00005FA30000}"/>
    <cellStyle name="40% - Accent4 2 3 2 2 2" xfId="1851" xr:uid="{00000000-0005-0000-0000-000060A30000}"/>
    <cellStyle name="40% - Accent4 2 3 2 2 2 2" xfId="7925" xr:uid="{00000000-0005-0000-0000-000061A30000}"/>
    <cellStyle name="40% - Accent4 2 3 2 2 2 2 2" xfId="12648" xr:uid="{00000000-0005-0000-0000-000062A30000}"/>
    <cellStyle name="40% - Accent4 2 3 2 2 2 2 2 2" xfId="25807" xr:uid="{00000000-0005-0000-0000-000063A30000}"/>
    <cellStyle name="40% - Accent4 2 3 2 2 2 2 2 2 2" xfId="63145" xr:uid="{00000000-0005-0000-0000-000064A30000}"/>
    <cellStyle name="40% - Accent4 2 3 2 2 2 2 2 3" xfId="49986" xr:uid="{00000000-0005-0000-0000-000065A30000}"/>
    <cellStyle name="40% - Accent4 2 3 2 2 2 2 3" xfId="21084" xr:uid="{00000000-0005-0000-0000-000066A30000}"/>
    <cellStyle name="40% - Accent4 2 3 2 2 2 2 3 2" xfId="58422" xr:uid="{00000000-0005-0000-0000-000067A30000}"/>
    <cellStyle name="40% - Accent4 2 3 2 2 2 2 4" xfId="34103" xr:uid="{00000000-0005-0000-0000-000068A30000}"/>
    <cellStyle name="40% - Accent4 2 3 2 2 2 2 5" xfId="45263" xr:uid="{00000000-0005-0000-0000-000069A30000}"/>
    <cellStyle name="40% - Accent4 2 3 2 2 2 3" xfId="10288" xr:uid="{00000000-0005-0000-0000-00006AA30000}"/>
    <cellStyle name="40% - Accent4 2 3 2 2 2 3 2" xfId="23447" xr:uid="{00000000-0005-0000-0000-00006BA30000}"/>
    <cellStyle name="40% - Accent4 2 3 2 2 2 3 2 2" xfId="60785" xr:uid="{00000000-0005-0000-0000-00006CA30000}"/>
    <cellStyle name="40% - Accent4 2 3 2 2 2 3 3" xfId="36815" xr:uid="{00000000-0005-0000-0000-00006DA30000}"/>
    <cellStyle name="40% - Accent4 2 3 2 2 2 3 4" xfId="47626" xr:uid="{00000000-0005-0000-0000-00006EA30000}"/>
    <cellStyle name="40% - Accent4 2 3 2 2 2 4" xfId="5565" xr:uid="{00000000-0005-0000-0000-00006FA30000}"/>
    <cellStyle name="40% - Accent4 2 3 2 2 2 4 2" xfId="18724" xr:uid="{00000000-0005-0000-0000-000070A30000}"/>
    <cellStyle name="40% - Accent4 2 3 2 2 2 4 2 2" xfId="56062" xr:uid="{00000000-0005-0000-0000-000071A30000}"/>
    <cellStyle name="40% - Accent4 2 3 2 2 2 4 3" xfId="31391" xr:uid="{00000000-0005-0000-0000-000072A30000}"/>
    <cellStyle name="40% - Accent4 2 3 2 2 2 4 4" xfId="42903" xr:uid="{00000000-0005-0000-0000-000073A30000}"/>
    <cellStyle name="40% - Accent4 2 3 2 2 2 5" xfId="15012" xr:uid="{00000000-0005-0000-0000-000074A30000}"/>
    <cellStyle name="40% - Accent4 2 3 2 2 2 5 2" xfId="52350" xr:uid="{00000000-0005-0000-0000-000075A30000}"/>
    <cellStyle name="40% - Accent4 2 3 2 2 2 6" xfId="28509" xr:uid="{00000000-0005-0000-0000-000076A30000}"/>
    <cellStyle name="40% - Accent4 2 3 2 2 2 7" xfId="39189" xr:uid="{00000000-0005-0000-0000-000077A30000}"/>
    <cellStyle name="40% - Accent4 2 3 2 2 3" xfId="3200" xr:uid="{00000000-0005-0000-0000-000078A30000}"/>
    <cellStyle name="40% - Accent4 2 3 2 2 3 2" xfId="11468" xr:uid="{00000000-0005-0000-0000-000079A30000}"/>
    <cellStyle name="40% - Accent4 2 3 2 2 3 2 2" xfId="24627" xr:uid="{00000000-0005-0000-0000-00007AA30000}"/>
    <cellStyle name="40% - Accent4 2 3 2 2 3 2 2 2" xfId="61965" xr:uid="{00000000-0005-0000-0000-00007BA30000}"/>
    <cellStyle name="40% - Accent4 2 3 2 2 3 2 3" xfId="48806" xr:uid="{00000000-0005-0000-0000-00007CA30000}"/>
    <cellStyle name="40% - Accent4 2 3 2 2 3 3" xfId="6745" xr:uid="{00000000-0005-0000-0000-00007DA30000}"/>
    <cellStyle name="40% - Accent4 2 3 2 2 3 3 2" xfId="19904" xr:uid="{00000000-0005-0000-0000-00007EA30000}"/>
    <cellStyle name="40% - Accent4 2 3 2 2 3 3 2 2" xfId="57242" xr:uid="{00000000-0005-0000-0000-00007FA30000}"/>
    <cellStyle name="40% - Accent4 2 3 2 2 3 3 3" xfId="44083" xr:uid="{00000000-0005-0000-0000-000080A30000}"/>
    <cellStyle name="40% - Accent4 2 3 2 2 3 4" xfId="16361" xr:uid="{00000000-0005-0000-0000-000081A30000}"/>
    <cellStyle name="40% - Accent4 2 3 2 2 3 4 2" xfId="53699" xr:uid="{00000000-0005-0000-0000-000082A30000}"/>
    <cellStyle name="40% - Accent4 2 3 2 2 3 5" xfId="32754" xr:uid="{00000000-0005-0000-0000-000083A30000}"/>
    <cellStyle name="40% - Accent4 2 3 2 2 3 6" xfId="40538" xr:uid="{00000000-0005-0000-0000-000084A30000}"/>
    <cellStyle name="40% - Accent4 2 3 2 2 4" xfId="9108" xr:uid="{00000000-0005-0000-0000-000085A30000}"/>
    <cellStyle name="40% - Accent4 2 3 2 2 4 2" xfId="22267" xr:uid="{00000000-0005-0000-0000-000086A30000}"/>
    <cellStyle name="40% - Accent4 2 3 2 2 4 2 2" xfId="59605" xr:uid="{00000000-0005-0000-0000-000087A30000}"/>
    <cellStyle name="40% - Accent4 2 3 2 2 4 3" xfId="35466" xr:uid="{00000000-0005-0000-0000-000088A30000}"/>
    <cellStyle name="40% - Accent4 2 3 2 2 4 4" xfId="46446" xr:uid="{00000000-0005-0000-0000-000089A30000}"/>
    <cellStyle name="40% - Accent4 2 3 2 2 5" xfId="4385" xr:uid="{00000000-0005-0000-0000-00008AA30000}"/>
    <cellStyle name="40% - Accent4 2 3 2 2 5 2" xfId="17544" xr:uid="{00000000-0005-0000-0000-00008BA30000}"/>
    <cellStyle name="40% - Accent4 2 3 2 2 5 2 2" xfId="54882" xr:uid="{00000000-0005-0000-0000-00008CA30000}"/>
    <cellStyle name="40% - Accent4 2 3 2 2 5 3" xfId="30042" xr:uid="{00000000-0005-0000-0000-00008DA30000}"/>
    <cellStyle name="40% - Accent4 2 3 2 2 5 4" xfId="41723" xr:uid="{00000000-0005-0000-0000-00008EA30000}"/>
    <cellStyle name="40% - Accent4 2 3 2 2 6" xfId="13832" xr:uid="{00000000-0005-0000-0000-00008FA30000}"/>
    <cellStyle name="40% - Accent4 2 3 2 2 6 2" xfId="51170" xr:uid="{00000000-0005-0000-0000-000090A30000}"/>
    <cellStyle name="40% - Accent4 2 3 2 2 7" xfId="27160" xr:uid="{00000000-0005-0000-0000-000091A30000}"/>
    <cellStyle name="40% - Accent4 2 3 2 2 8" xfId="38009" xr:uid="{00000000-0005-0000-0000-000092A30000}"/>
    <cellStyle name="40% - Accent4 2 3 2 3" xfId="445" xr:uid="{00000000-0005-0000-0000-000093A30000}"/>
    <cellStyle name="40% - Accent4 2 3 2 3 2" xfId="1627" xr:uid="{00000000-0005-0000-0000-000094A30000}"/>
    <cellStyle name="40% - Accent4 2 3 2 3 2 2" xfId="7701" xr:uid="{00000000-0005-0000-0000-000095A30000}"/>
    <cellStyle name="40% - Accent4 2 3 2 3 2 2 2" xfId="12424" xr:uid="{00000000-0005-0000-0000-000096A30000}"/>
    <cellStyle name="40% - Accent4 2 3 2 3 2 2 2 2" xfId="25583" xr:uid="{00000000-0005-0000-0000-000097A30000}"/>
    <cellStyle name="40% - Accent4 2 3 2 3 2 2 2 2 2" xfId="62921" xr:uid="{00000000-0005-0000-0000-000098A30000}"/>
    <cellStyle name="40% - Accent4 2 3 2 3 2 2 2 3" xfId="49762" xr:uid="{00000000-0005-0000-0000-000099A30000}"/>
    <cellStyle name="40% - Accent4 2 3 2 3 2 2 3" xfId="20860" xr:uid="{00000000-0005-0000-0000-00009AA30000}"/>
    <cellStyle name="40% - Accent4 2 3 2 3 2 2 3 2" xfId="58198" xr:uid="{00000000-0005-0000-0000-00009BA30000}"/>
    <cellStyle name="40% - Accent4 2 3 2 3 2 2 4" xfId="33879" xr:uid="{00000000-0005-0000-0000-00009CA30000}"/>
    <cellStyle name="40% - Accent4 2 3 2 3 2 2 5" xfId="45039" xr:uid="{00000000-0005-0000-0000-00009DA30000}"/>
    <cellStyle name="40% - Accent4 2 3 2 3 2 3" xfId="10064" xr:uid="{00000000-0005-0000-0000-00009EA30000}"/>
    <cellStyle name="40% - Accent4 2 3 2 3 2 3 2" xfId="23223" xr:uid="{00000000-0005-0000-0000-00009FA30000}"/>
    <cellStyle name="40% - Accent4 2 3 2 3 2 3 2 2" xfId="60561" xr:uid="{00000000-0005-0000-0000-0000A0A30000}"/>
    <cellStyle name="40% - Accent4 2 3 2 3 2 3 3" xfId="36591" xr:uid="{00000000-0005-0000-0000-0000A1A30000}"/>
    <cellStyle name="40% - Accent4 2 3 2 3 2 3 4" xfId="47402" xr:uid="{00000000-0005-0000-0000-0000A2A30000}"/>
    <cellStyle name="40% - Accent4 2 3 2 3 2 4" xfId="5341" xr:uid="{00000000-0005-0000-0000-0000A3A30000}"/>
    <cellStyle name="40% - Accent4 2 3 2 3 2 4 2" xfId="18500" xr:uid="{00000000-0005-0000-0000-0000A4A30000}"/>
    <cellStyle name="40% - Accent4 2 3 2 3 2 4 2 2" xfId="55838" xr:uid="{00000000-0005-0000-0000-0000A5A30000}"/>
    <cellStyle name="40% - Accent4 2 3 2 3 2 4 3" xfId="31167" xr:uid="{00000000-0005-0000-0000-0000A6A30000}"/>
    <cellStyle name="40% - Accent4 2 3 2 3 2 4 4" xfId="42679" xr:uid="{00000000-0005-0000-0000-0000A7A30000}"/>
    <cellStyle name="40% - Accent4 2 3 2 3 2 5" xfId="14788" xr:uid="{00000000-0005-0000-0000-0000A8A30000}"/>
    <cellStyle name="40% - Accent4 2 3 2 3 2 5 2" xfId="52126" xr:uid="{00000000-0005-0000-0000-0000A9A30000}"/>
    <cellStyle name="40% - Accent4 2 3 2 3 2 6" xfId="28285" xr:uid="{00000000-0005-0000-0000-0000AAA30000}"/>
    <cellStyle name="40% - Accent4 2 3 2 3 2 7" xfId="38965" xr:uid="{00000000-0005-0000-0000-0000ABA30000}"/>
    <cellStyle name="40% - Accent4 2 3 2 3 3" xfId="2976" xr:uid="{00000000-0005-0000-0000-0000ACA30000}"/>
    <cellStyle name="40% - Accent4 2 3 2 3 3 2" xfId="11244" xr:uid="{00000000-0005-0000-0000-0000ADA30000}"/>
    <cellStyle name="40% - Accent4 2 3 2 3 3 2 2" xfId="24403" xr:uid="{00000000-0005-0000-0000-0000AEA30000}"/>
    <cellStyle name="40% - Accent4 2 3 2 3 3 2 2 2" xfId="61741" xr:uid="{00000000-0005-0000-0000-0000AFA30000}"/>
    <cellStyle name="40% - Accent4 2 3 2 3 3 2 3" xfId="48582" xr:uid="{00000000-0005-0000-0000-0000B0A30000}"/>
    <cellStyle name="40% - Accent4 2 3 2 3 3 3" xfId="6521" xr:uid="{00000000-0005-0000-0000-0000B1A30000}"/>
    <cellStyle name="40% - Accent4 2 3 2 3 3 3 2" xfId="19680" xr:uid="{00000000-0005-0000-0000-0000B2A30000}"/>
    <cellStyle name="40% - Accent4 2 3 2 3 3 3 2 2" xfId="57018" xr:uid="{00000000-0005-0000-0000-0000B3A30000}"/>
    <cellStyle name="40% - Accent4 2 3 2 3 3 3 3" xfId="43859" xr:uid="{00000000-0005-0000-0000-0000B4A30000}"/>
    <cellStyle name="40% - Accent4 2 3 2 3 3 4" xfId="16137" xr:uid="{00000000-0005-0000-0000-0000B5A30000}"/>
    <cellStyle name="40% - Accent4 2 3 2 3 3 4 2" xfId="53475" xr:uid="{00000000-0005-0000-0000-0000B6A30000}"/>
    <cellStyle name="40% - Accent4 2 3 2 3 3 5" xfId="32530" xr:uid="{00000000-0005-0000-0000-0000B7A30000}"/>
    <cellStyle name="40% - Accent4 2 3 2 3 3 6" xfId="40314" xr:uid="{00000000-0005-0000-0000-0000B8A30000}"/>
    <cellStyle name="40% - Accent4 2 3 2 3 4" xfId="8884" xr:uid="{00000000-0005-0000-0000-0000B9A30000}"/>
    <cellStyle name="40% - Accent4 2 3 2 3 4 2" xfId="22043" xr:uid="{00000000-0005-0000-0000-0000BAA30000}"/>
    <cellStyle name="40% - Accent4 2 3 2 3 4 2 2" xfId="59381" xr:uid="{00000000-0005-0000-0000-0000BBA30000}"/>
    <cellStyle name="40% - Accent4 2 3 2 3 4 3" xfId="35242" xr:uid="{00000000-0005-0000-0000-0000BCA30000}"/>
    <cellStyle name="40% - Accent4 2 3 2 3 4 4" xfId="46222" xr:uid="{00000000-0005-0000-0000-0000BDA30000}"/>
    <cellStyle name="40% - Accent4 2 3 2 3 5" xfId="4161" xr:uid="{00000000-0005-0000-0000-0000BEA30000}"/>
    <cellStyle name="40% - Accent4 2 3 2 3 5 2" xfId="17320" xr:uid="{00000000-0005-0000-0000-0000BFA30000}"/>
    <cellStyle name="40% - Accent4 2 3 2 3 5 2 2" xfId="54658" xr:uid="{00000000-0005-0000-0000-0000C0A30000}"/>
    <cellStyle name="40% - Accent4 2 3 2 3 5 3" xfId="29818" xr:uid="{00000000-0005-0000-0000-0000C1A30000}"/>
    <cellStyle name="40% - Accent4 2 3 2 3 5 4" xfId="41499" xr:uid="{00000000-0005-0000-0000-0000C2A30000}"/>
    <cellStyle name="40% - Accent4 2 3 2 3 6" xfId="13608" xr:uid="{00000000-0005-0000-0000-0000C3A30000}"/>
    <cellStyle name="40% - Accent4 2 3 2 3 6 2" xfId="50946" xr:uid="{00000000-0005-0000-0000-0000C4A30000}"/>
    <cellStyle name="40% - Accent4 2 3 2 3 7" xfId="26936" xr:uid="{00000000-0005-0000-0000-0000C5A30000}"/>
    <cellStyle name="40% - Accent4 2 3 2 3 8" xfId="37785" xr:uid="{00000000-0005-0000-0000-0000C6A30000}"/>
    <cellStyle name="40% - Accent4 2 3 2 4" xfId="866" xr:uid="{00000000-0005-0000-0000-0000C7A30000}"/>
    <cellStyle name="40% - Accent4 2 3 2 4 2" xfId="2048" xr:uid="{00000000-0005-0000-0000-0000C8A30000}"/>
    <cellStyle name="40% - Accent4 2 3 2 4 2 2" xfId="8122" xr:uid="{00000000-0005-0000-0000-0000C9A30000}"/>
    <cellStyle name="40% - Accent4 2 3 2 4 2 2 2" xfId="12845" xr:uid="{00000000-0005-0000-0000-0000CAA30000}"/>
    <cellStyle name="40% - Accent4 2 3 2 4 2 2 2 2" xfId="26004" xr:uid="{00000000-0005-0000-0000-0000CBA30000}"/>
    <cellStyle name="40% - Accent4 2 3 2 4 2 2 2 2 2" xfId="63342" xr:uid="{00000000-0005-0000-0000-0000CCA30000}"/>
    <cellStyle name="40% - Accent4 2 3 2 4 2 2 2 3" xfId="50183" xr:uid="{00000000-0005-0000-0000-0000CDA30000}"/>
    <cellStyle name="40% - Accent4 2 3 2 4 2 2 3" xfId="21281" xr:uid="{00000000-0005-0000-0000-0000CEA30000}"/>
    <cellStyle name="40% - Accent4 2 3 2 4 2 2 3 2" xfId="58619" xr:uid="{00000000-0005-0000-0000-0000CFA30000}"/>
    <cellStyle name="40% - Accent4 2 3 2 4 2 2 4" xfId="34300" xr:uid="{00000000-0005-0000-0000-0000D0A30000}"/>
    <cellStyle name="40% - Accent4 2 3 2 4 2 2 5" xfId="45460" xr:uid="{00000000-0005-0000-0000-0000D1A30000}"/>
    <cellStyle name="40% - Accent4 2 3 2 4 2 3" xfId="10485" xr:uid="{00000000-0005-0000-0000-0000D2A30000}"/>
    <cellStyle name="40% - Accent4 2 3 2 4 2 3 2" xfId="23644" xr:uid="{00000000-0005-0000-0000-0000D3A30000}"/>
    <cellStyle name="40% - Accent4 2 3 2 4 2 3 2 2" xfId="60982" xr:uid="{00000000-0005-0000-0000-0000D4A30000}"/>
    <cellStyle name="40% - Accent4 2 3 2 4 2 3 3" xfId="37012" xr:uid="{00000000-0005-0000-0000-0000D5A30000}"/>
    <cellStyle name="40% - Accent4 2 3 2 4 2 3 4" xfId="47823" xr:uid="{00000000-0005-0000-0000-0000D6A30000}"/>
    <cellStyle name="40% - Accent4 2 3 2 4 2 4" xfId="5762" xr:uid="{00000000-0005-0000-0000-0000D7A30000}"/>
    <cellStyle name="40% - Accent4 2 3 2 4 2 4 2" xfId="18921" xr:uid="{00000000-0005-0000-0000-0000D8A30000}"/>
    <cellStyle name="40% - Accent4 2 3 2 4 2 4 2 2" xfId="56259" xr:uid="{00000000-0005-0000-0000-0000D9A30000}"/>
    <cellStyle name="40% - Accent4 2 3 2 4 2 4 3" xfId="31588" xr:uid="{00000000-0005-0000-0000-0000DAA30000}"/>
    <cellStyle name="40% - Accent4 2 3 2 4 2 4 4" xfId="43100" xr:uid="{00000000-0005-0000-0000-0000DBA30000}"/>
    <cellStyle name="40% - Accent4 2 3 2 4 2 5" xfId="15209" xr:uid="{00000000-0005-0000-0000-0000DCA30000}"/>
    <cellStyle name="40% - Accent4 2 3 2 4 2 5 2" xfId="52547" xr:uid="{00000000-0005-0000-0000-0000DDA30000}"/>
    <cellStyle name="40% - Accent4 2 3 2 4 2 6" xfId="28706" xr:uid="{00000000-0005-0000-0000-0000DEA30000}"/>
    <cellStyle name="40% - Accent4 2 3 2 4 2 7" xfId="39386" xr:uid="{00000000-0005-0000-0000-0000DFA30000}"/>
    <cellStyle name="40% - Accent4 2 3 2 4 3" xfId="3397" xr:uid="{00000000-0005-0000-0000-0000E0A30000}"/>
    <cellStyle name="40% - Accent4 2 3 2 4 3 2" xfId="11665" xr:uid="{00000000-0005-0000-0000-0000E1A30000}"/>
    <cellStyle name="40% - Accent4 2 3 2 4 3 2 2" xfId="24824" xr:uid="{00000000-0005-0000-0000-0000E2A30000}"/>
    <cellStyle name="40% - Accent4 2 3 2 4 3 2 2 2" xfId="62162" xr:uid="{00000000-0005-0000-0000-0000E3A30000}"/>
    <cellStyle name="40% - Accent4 2 3 2 4 3 2 3" xfId="49003" xr:uid="{00000000-0005-0000-0000-0000E4A30000}"/>
    <cellStyle name="40% - Accent4 2 3 2 4 3 3" xfId="6942" xr:uid="{00000000-0005-0000-0000-0000E5A30000}"/>
    <cellStyle name="40% - Accent4 2 3 2 4 3 3 2" xfId="20101" xr:uid="{00000000-0005-0000-0000-0000E6A30000}"/>
    <cellStyle name="40% - Accent4 2 3 2 4 3 3 2 2" xfId="57439" xr:uid="{00000000-0005-0000-0000-0000E7A30000}"/>
    <cellStyle name="40% - Accent4 2 3 2 4 3 3 3" xfId="44280" xr:uid="{00000000-0005-0000-0000-0000E8A30000}"/>
    <cellStyle name="40% - Accent4 2 3 2 4 3 4" xfId="16558" xr:uid="{00000000-0005-0000-0000-0000E9A30000}"/>
    <cellStyle name="40% - Accent4 2 3 2 4 3 4 2" xfId="53896" xr:uid="{00000000-0005-0000-0000-0000EAA30000}"/>
    <cellStyle name="40% - Accent4 2 3 2 4 3 5" xfId="32951" xr:uid="{00000000-0005-0000-0000-0000EBA30000}"/>
    <cellStyle name="40% - Accent4 2 3 2 4 3 6" xfId="40735" xr:uid="{00000000-0005-0000-0000-0000ECA30000}"/>
    <cellStyle name="40% - Accent4 2 3 2 4 4" xfId="9305" xr:uid="{00000000-0005-0000-0000-0000EDA30000}"/>
    <cellStyle name="40% - Accent4 2 3 2 4 4 2" xfId="22464" xr:uid="{00000000-0005-0000-0000-0000EEA30000}"/>
    <cellStyle name="40% - Accent4 2 3 2 4 4 2 2" xfId="59802" xr:uid="{00000000-0005-0000-0000-0000EFA30000}"/>
    <cellStyle name="40% - Accent4 2 3 2 4 4 3" xfId="35663" xr:uid="{00000000-0005-0000-0000-0000F0A30000}"/>
    <cellStyle name="40% - Accent4 2 3 2 4 4 4" xfId="46643" xr:uid="{00000000-0005-0000-0000-0000F1A30000}"/>
    <cellStyle name="40% - Accent4 2 3 2 4 5" xfId="4582" xr:uid="{00000000-0005-0000-0000-0000F2A30000}"/>
    <cellStyle name="40% - Accent4 2 3 2 4 5 2" xfId="17741" xr:uid="{00000000-0005-0000-0000-0000F3A30000}"/>
    <cellStyle name="40% - Accent4 2 3 2 4 5 2 2" xfId="55079" xr:uid="{00000000-0005-0000-0000-0000F4A30000}"/>
    <cellStyle name="40% - Accent4 2 3 2 4 5 3" xfId="30239" xr:uid="{00000000-0005-0000-0000-0000F5A30000}"/>
    <cellStyle name="40% - Accent4 2 3 2 4 5 4" xfId="41920" xr:uid="{00000000-0005-0000-0000-0000F6A30000}"/>
    <cellStyle name="40% - Accent4 2 3 2 4 6" xfId="14029" xr:uid="{00000000-0005-0000-0000-0000F7A30000}"/>
    <cellStyle name="40% - Accent4 2 3 2 4 6 2" xfId="51367" xr:uid="{00000000-0005-0000-0000-0000F8A30000}"/>
    <cellStyle name="40% - Accent4 2 3 2 4 7" xfId="27357" xr:uid="{00000000-0005-0000-0000-0000F9A30000}"/>
    <cellStyle name="40% - Accent4 2 3 2 4 8" xfId="38206" xr:uid="{00000000-0005-0000-0000-0000FAA30000}"/>
    <cellStyle name="40% - Accent4 2 3 2 5" xfId="1035" xr:uid="{00000000-0005-0000-0000-0000FBA30000}"/>
    <cellStyle name="40% - Accent4 2 3 2 5 2" xfId="2217" xr:uid="{00000000-0005-0000-0000-0000FCA30000}"/>
    <cellStyle name="40% - Accent4 2 3 2 5 2 2" xfId="8291" xr:uid="{00000000-0005-0000-0000-0000FDA30000}"/>
    <cellStyle name="40% - Accent4 2 3 2 5 2 2 2" xfId="13014" xr:uid="{00000000-0005-0000-0000-0000FEA30000}"/>
    <cellStyle name="40% - Accent4 2 3 2 5 2 2 2 2" xfId="26173" xr:uid="{00000000-0005-0000-0000-0000FFA30000}"/>
    <cellStyle name="40% - Accent4 2 3 2 5 2 2 2 2 2" xfId="63511" xr:uid="{00000000-0005-0000-0000-000000A40000}"/>
    <cellStyle name="40% - Accent4 2 3 2 5 2 2 2 3" xfId="50352" xr:uid="{00000000-0005-0000-0000-000001A40000}"/>
    <cellStyle name="40% - Accent4 2 3 2 5 2 2 3" xfId="21450" xr:uid="{00000000-0005-0000-0000-000002A40000}"/>
    <cellStyle name="40% - Accent4 2 3 2 5 2 2 3 2" xfId="58788" xr:uid="{00000000-0005-0000-0000-000003A40000}"/>
    <cellStyle name="40% - Accent4 2 3 2 5 2 2 4" xfId="34469" xr:uid="{00000000-0005-0000-0000-000004A40000}"/>
    <cellStyle name="40% - Accent4 2 3 2 5 2 2 5" xfId="45629" xr:uid="{00000000-0005-0000-0000-000005A40000}"/>
    <cellStyle name="40% - Accent4 2 3 2 5 2 3" xfId="10654" xr:uid="{00000000-0005-0000-0000-000006A40000}"/>
    <cellStyle name="40% - Accent4 2 3 2 5 2 3 2" xfId="23813" xr:uid="{00000000-0005-0000-0000-000007A40000}"/>
    <cellStyle name="40% - Accent4 2 3 2 5 2 3 2 2" xfId="61151" xr:uid="{00000000-0005-0000-0000-000008A40000}"/>
    <cellStyle name="40% - Accent4 2 3 2 5 2 3 3" xfId="37181" xr:uid="{00000000-0005-0000-0000-000009A40000}"/>
    <cellStyle name="40% - Accent4 2 3 2 5 2 3 4" xfId="47992" xr:uid="{00000000-0005-0000-0000-00000AA40000}"/>
    <cellStyle name="40% - Accent4 2 3 2 5 2 4" xfId="5931" xr:uid="{00000000-0005-0000-0000-00000BA40000}"/>
    <cellStyle name="40% - Accent4 2 3 2 5 2 4 2" xfId="19090" xr:uid="{00000000-0005-0000-0000-00000CA40000}"/>
    <cellStyle name="40% - Accent4 2 3 2 5 2 4 2 2" xfId="56428" xr:uid="{00000000-0005-0000-0000-00000DA40000}"/>
    <cellStyle name="40% - Accent4 2 3 2 5 2 4 3" xfId="31757" xr:uid="{00000000-0005-0000-0000-00000EA40000}"/>
    <cellStyle name="40% - Accent4 2 3 2 5 2 4 4" xfId="43269" xr:uid="{00000000-0005-0000-0000-00000FA40000}"/>
    <cellStyle name="40% - Accent4 2 3 2 5 2 5" xfId="15378" xr:uid="{00000000-0005-0000-0000-000010A40000}"/>
    <cellStyle name="40% - Accent4 2 3 2 5 2 5 2" xfId="52716" xr:uid="{00000000-0005-0000-0000-000011A40000}"/>
    <cellStyle name="40% - Accent4 2 3 2 5 2 6" xfId="28875" xr:uid="{00000000-0005-0000-0000-000012A40000}"/>
    <cellStyle name="40% - Accent4 2 3 2 5 2 7" xfId="39555" xr:uid="{00000000-0005-0000-0000-000013A40000}"/>
    <cellStyle name="40% - Accent4 2 3 2 5 3" xfId="3566" xr:uid="{00000000-0005-0000-0000-000014A40000}"/>
    <cellStyle name="40% - Accent4 2 3 2 5 3 2" xfId="11834" xr:uid="{00000000-0005-0000-0000-000015A40000}"/>
    <cellStyle name="40% - Accent4 2 3 2 5 3 2 2" xfId="24993" xr:uid="{00000000-0005-0000-0000-000016A40000}"/>
    <cellStyle name="40% - Accent4 2 3 2 5 3 2 2 2" xfId="62331" xr:uid="{00000000-0005-0000-0000-000017A40000}"/>
    <cellStyle name="40% - Accent4 2 3 2 5 3 2 3" xfId="49172" xr:uid="{00000000-0005-0000-0000-000018A40000}"/>
    <cellStyle name="40% - Accent4 2 3 2 5 3 3" xfId="7111" xr:uid="{00000000-0005-0000-0000-000019A40000}"/>
    <cellStyle name="40% - Accent4 2 3 2 5 3 3 2" xfId="20270" xr:uid="{00000000-0005-0000-0000-00001AA40000}"/>
    <cellStyle name="40% - Accent4 2 3 2 5 3 3 2 2" xfId="57608" xr:uid="{00000000-0005-0000-0000-00001BA40000}"/>
    <cellStyle name="40% - Accent4 2 3 2 5 3 3 3" xfId="44449" xr:uid="{00000000-0005-0000-0000-00001CA40000}"/>
    <cellStyle name="40% - Accent4 2 3 2 5 3 4" xfId="16727" xr:uid="{00000000-0005-0000-0000-00001DA40000}"/>
    <cellStyle name="40% - Accent4 2 3 2 5 3 4 2" xfId="54065" xr:uid="{00000000-0005-0000-0000-00001EA40000}"/>
    <cellStyle name="40% - Accent4 2 3 2 5 3 5" xfId="33120" xr:uid="{00000000-0005-0000-0000-00001FA40000}"/>
    <cellStyle name="40% - Accent4 2 3 2 5 3 6" xfId="40904" xr:uid="{00000000-0005-0000-0000-000020A40000}"/>
    <cellStyle name="40% - Accent4 2 3 2 5 4" xfId="9474" xr:uid="{00000000-0005-0000-0000-000021A40000}"/>
    <cellStyle name="40% - Accent4 2 3 2 5 4 2" xfId="22633" xr:uid="{00000000-0005-0000-0000-000022A40000}"/>
    <cellStyle name="40% - Accent4 2 3 2 5 4 2 2" xfId="59971" xr:uid="{00000000-0005-0000-0000-000023A40000}"/>
    <cellStyle name="40% - Accent4 2 3 2 5 4 3" xfId="35832" xr:uid="{00000000-0005-0000-0000-000024A40000}"/>
    <cellStyle name="40% - Accent4 2 3 2 5 4 4" xfId="46812" xr:uid="{00000000-0005-0000-0000-000025A40000}"/>
    <cellStyle name="40% - Accent4 2 3 2 5 5" xfId="4751" xr:uid="{00000000-0005-0000-0000-000026A40000}"/>
    <cellStyle name="40% - Accent4 2 3 2 5 5 2" xfId="17910" xr:uid="{00000000-0005-0000-0000-000027A40000}"/>
    <cellStyle name="40% - Accent4 2 3 2 5 5 2 2" xfId="55248" xr:uid="{00000000-0005-0000-0000-000028A40000}"/>
    <cellStyle name="40% - Accent4 2 3 2 5 5 3" xfId="30408" xr:uid="{00000000-0005-0000-0000-000029A40000}"/>
    <cellStyle name="40% - Accent4 2 3 2 5 5 4" xfId="42089" xr:uid="{00000000-0005-0000-0000-00002AA40000}"/>
    <cellStyle name="40% - Accent4 2 3 2 5 6" xfId="14198" xr:uid="{00000000-0005-0000-0000-00002BA40000}"/>
    <cellStyle name="40% - Accent4 2 3 2 5 6 2" xfId="51536" xr:uid="{00000000-0005-0000-0000-00002CA40000}"/>
    <cellStyle name="40% - Accent4 2 3 2 5 7" xfId="27526" xr:uid="{00000000-0005-0000-0000-00002DA40000}"/>
    <cellStyle name="40% - Accent4 2 3 2 5 8" xfId="38375" xr:uid="{00000000-0005-0000-0000-00002EA40000}"/>
    <cellStyle name="40% - Accent4 2 3 2 6" xfId="1206" xr:uid="{00000000-0005-0000-0000-00002FA40000}"/>
    <cellStyle name="40% - Accent4 2 3 2 6 2" xfId="2386" xr:uid="{00000000-0005-0000-0000-000030A40000}"/>
    <cellStyle name="40% - Accent4 2 3 2 6 2 2" xfId="8460" xr:uid="{00000000-0005-0000-0000-000031A40000}"/>
    <cellStyle name="40% - Accent4 2 3 2 6 2 2 2" xfId="13183" xr:uid="{00000000-0005-0000-0000-000032A40000}"/>
    <cellStyle name="40% - Accent4 2 3 2 6 2 2 2 2" xfId="26342" xr:uid="{00000000-0005-0000-0000-000033A40000}"/>
    <cellStyle name="40% - Accent4 2 3 2 6 2 2 2 2 2" xfId="63680" xr:uid="{00000000-0005-0000-0000-000034A40000}"/>
    <cellStyle name="40% - Accent4 2 3 2 6 2 2 2 3" xfId="50521" xr:uid="{00000000-0005-0000-0000-000035A40000}"/>
    <cellStyle name="40% - Accent4 2 3 2 6 2 2 3" xfId="21619" xr:uid="{00000000-0005-0000-0000-000036A40000}"/>
    <cellStyle name="40% - Accent4 2 3 2 6 2 2 3 2" xfId="58957" xr:uid="{00000000-0005-0000-0000-000037A40000}"/>
    <cellStyle name="40% - Accent4 2 3 2 6 2 2 4" xfId="34638" xr:uid="{00000000-0005-0000-0000-000038A40000}"/>
    <cellStyle name="40% - Accent4 2 3 2 6 2 2 5" xfId="45798" xr:uid="{00000000-0005-0000-0000-000039A40000}"/>
    <cellStyle name="40% - Accent4 2 3 2 6 2 3" xfId="10823" xr:uid="{00000000-0005-0000-0000-00003AA40000}"/>
    <cellStyle name="40% - Accent4 2 3 2 6 2 3 2" xfId="23982" xr:uid="{00000000-0005-0000-0000-00003BA40000}"/>
    <cellStyle name="40% - Accent4 2 3 2 6 2 3 2 2" xfId="61320" xr:uid="{00000000-0005-0000-0000-00003CA40000}"/>
    <cellStyle name="40% - Accent4 2 3 2 6 2 3 3" xfId="37350" xr:uid="{00000000-0005-0000-0000-00003DA40000}"/>
    <cellStyle name="40% - Accent4 2 3 2 6 2 3 4" xfId="48161" xr:uid="{00000000-0005-0000-0000-00003EA40000}"/>
    <cellStyle name="40% - Accent4 2 3 2 6 2 4" xfId="6100" xr:uid="{00000000-0005-0000-0000-00003FA40000}"/>
    <cellStyle name="40% - Accent4 2 3 2 6 2 4 2" xfId="19259" xr:uid="{00000000-0005-0000-0000-000040A40000}"/>
    <cellStyle name="40% - Accent4 2 3 2 6 2 4 2 2" xfId="56597" xr:uid="{00000000-0005-0000-0000-000041A40000}"/>
    <cellStyle name="40% - Accent4 2 3 2 6 2 4 3" xfId="31926" xr:uid="{00000000-0005-0000-0000-000042A40000}"/>
    <cellStyle name="40% - Accent4 2 3 2 6 2 4 4" xfId="43438" xr:uid="{00000000-0005-0000-0000-000043A40000}"/>
    <cellStyle name="40% - Accent4 2 3 2 6 2 5" xfId="15547" xr:uid="{00000000-0005-0000-0000-000044A40000}"/>
    <cellStyle name="40% - Accent4 2 3 2 6 2 5 2" xfId="52885" xr:uid="{00000000-0005-0000-0000-000045A40000}"/>
    <cellStyle name="40% - Accent4 2 3 2 6 2 6" xfId="29044" xr:uid="{00000000-0005-0000-0000-000046A40000}"/>
    <cellStyle name="40% - Accent4 2 3 2 6 2 7" xfId="39724" xr:uid="{00000000-0005-0000-0000-000047A40000}"/>
    <cellStyle name="40% - Accent4 2 3 2 6 3" xfId="3735" xr:uid="{00000000-0005-0000-0000-000048A40000}"/>
    <cellStyle name="40% - Accent4 2 3 2 6 3 2" xfId="12003" xr:uid="{00000000-0005-0000-0000-000049A40000}"/>
    <cellStyle name="40% - Accent4 2 3 2 6 3 2 2" xfId="25162" xr:uid="{00000000-0005-0000-0000-00004AA40000}"/>
    <cellStyle name="40% - Accent4 2 3 2 6 3 2 2 2" xfId="62500" xr:uid="{00000000-0005-0000-0000-00004BA40000}"/>
    <cellStyle name="40% - Accent4 2 3 2 6 3 2 3" xfId="49341" xr:uid="{00000000-0005-0000-0000-00004CA40000}"/>
    <cellStyle name="40% - Accent4 2 3 2 6 3 3" xfId="7280" xr:uid="{00000000-0005-0000-0000-00004DA40000}"/>
    <cellStyle name="40% - Accent4 2 3 2 6 3 3 2" xfId="20439" xr:uid="{00000000-0005-0000-0000-00004EA40000}"/>
    <cellStyle name="40% - Accent4 2 3 2 6 3 3 2 2" xfId="57777" xr:uid="{00000000-0005-0000-0000-00004FA40000}"/>
    <cellStyle name="40% - Accent4 2 3 2 6 3 3 3" xfId="44618" xr:uid="{00000000-0005-0000-0000-000050A40000}"/>
    <cellStyle name="40% - Accent4 2 3 2 6 3 4" xfId="16896" xr:uid="{00000000-0005-0000-0000-000051A40000}"/>
    <cellStyle name="40% - Accent4 2 3 2 6 3 4 2" xfId="54234" xr:uid="{00000000-0005-0000-0000-000052A40000}"/>
    <cellStyle name="40% - Accent4 2 3 2 6 3 5" xfId="33289" xr:uid="{00000000-0005-0000-0000-000053A40000}"/>
    <cellStyle name="40% - Accent4 2 3 2 6 3 6" xfId="41073" xr:uid="{00000000-0005-0000-0000-000054A40000}"/>
    <cellStyle name="40% - Accent4 2 3 2 6 4" xfId="9643" xr:uid="{00000000-0005-0000-0000-000055A40000}"/>
    <cellStyle name="40% - Accent4 2 3 2 6 4 2" xfId="22802" xr:uid="{00000000-0005-0000-0000-000056A40000}"/>
    <cellStyle name="40% - Accent4 2 3 2 6 4 2 2" xfId="60140" xr:uid="{00000000-0005-0000-0000-000057A40000}"/>
    <cellStyle name="40% - Accent4 2 3 2 6 4 3" xfId="36001" xr:uid="{00000000-0005-0000-0000-000058A40000}"/>
    <cellStyle name="40% - Accent4 2 3 2 6 4 4" xfId="46981" xr:uid="{00000000-0005-0000-0000-000059A40000}"/>
    <cellStyle name="40% - Accent4 2 3 2 6 5" xfId="4920" xr:uid="{00000000-0005-0000-0000-00005AA40000}"/>
    <cellStyle name="40% - Accent4 2 3 2 6 5 2" xfId="18079" xr:uid="{00000000-0005-0000-0000-00005BA40000}"/>
    <cellStyle name="40% - Accent4 2 3 2 6 5 2 2" xfId="55417" xr:uid="{00000000-0005-0000-0000-00005CA40000}"/>
    <cellStyle name="40% - Accent4 2 3 2 6 5 3" xfId="30577" xr:uid="{00000000-0005-0000-0000-00005DA40000}"/>
    <cellStyle name="40% - Accent4 2 3 2 6 5 4" xfId="42258" xr:uid="{00000000-0005-0000-0000-00005EA40000}"/>
    <cellStyle name="40% - Accent4 2 3 2 6 6" xfId="14367" xr:uid="{00000000-0005-0000-0000-00005FA40000}"/>
    <cellStyle name="40% - Accent4 2 3 2 6 6 2" xfId="51705" xr:uid="{00000000-0005-0000-0000-000060A40000}"/>
    <cellStyle name="40% - Accent4 2 3 2 6 7" xfId="27695" xr:uid="{00000000-0005-0000-0000-000061A40000}"/>
    <cellStyle name="40% - Accent4 2 3 2 6 8" xfId="38544" xr:uid="{00000000-0005-0000-0000-000062A40000}"/>
    <cellStyle name="40% - Accent4 2 3 2 7" xfId="1430" xr:uid="{00000000-0005-0000-0000-000063A40000}"/>
    <cellStyle name="40% - Accent4 2 3 2 7 2" xfId="2779" xr:uid="{00000000-0005-0000-0000-000064A40000}"/>
    <cellStyle name="40% - Accent4 2 3 2 7 2 2" xfId="12227" xr:uid="{00000000-0005-0000-0000-000065A40000}"/>
    <cellStyle name="40% - Accent4 2 3 2 7 2 2 2" xfId="25386" xr:uid="{00000000-0005-0000-0000-000066A40000}"/>
    <cellStyle name="40% - Accent4 2 3 2 7 2 2 2 2" xfId="62724" xr:uid="{00000000-0005-0000-0000-000067A40000}"/>
    <cellStyle name="40% - Accent4 2 3 2 7 2 2 3" xfId="33682" xr:uid="{00000000-0005-0000-0000-000068A40000}"/>
    <cellStyle name="40% - Accent4 2 3 2 7 2 2 4" xfId="49565" xr:uid="{00000000-0005-0000-0000-000069A40000}"/>
    <cellStyle name="40% - Accent4 2 3 2 7 2 3" xfId="7504" xr:uid="{00000000-0005-0000-0000-00006AA40000}"/>
    <cellStyle name="40% - Accent4 2 3 2 7 2 3 2" xfId="20663" xr:uid="{00000000-0005-0000-0000-00006BA40000}"/>
    <cellStyle name="40% - Accent4 2 3 2 7 2 3 2 2" xfId="58001" xr:uid="{00000000-0005-0000-0000-00006CA40000}"/>
    <cellStyle name="40% - Accent4 2 3 2 7 2 3 3" xfId="36394" xr:uid="{00000000-0005-0000-0000-00006DA40000}"/>
    <cellStyle name="40% - Accent4 2 3 2 7 2 3 4" xfId="44842" xr:uid="{00000000-0005-0000-0000-00006EA40000}"/>
    <cellStyle name="40% - Accent4 2 3 2 7 2 4" xfId="15940" xr:uid="{00000000-0005-0000-0000-00006FA40000}"/>
    <cellStyle name="40% - Accent4 2 3 2 7 2 4 2" xfId="30970" xr:uid="{00000000-0005-0000-0000-000070A40000}"/>
    <cellStyle name="40% - Accent4 2 3 2 7 2 4 3" xfId="53278" xr:uid="{00000000-0005-0000-0000-000071A40000}"/>
    <cellStyle name="40% - Accent4 2 3 2 7 2 5" xfId="28088" xr:uid="{00000000-0005-0000-0000-000072A40000}"/>
    <cellStyle name="40% - Accent4 2 3 2 7 2 6" xfId="40117" xr:uid="{00000000-0005-0000-0000-000073A40000}"/>
    <cellStyle name="40% - Accent4 2 3 2 7 3" xfId="9867" xr:uid="{00000000-0005-0000-0000-000074A40000}"/>
    <cellStyle name="40% - Accent4 2 3 2 7 3 2" xfId="23026" xr:uid="{00000000-0005-0000-0000-000075A40000}"/>
    <cellStyle name="40% - Accent4 2 3 2 7 3 2 2" xfId="60364" xr:uid="{00000000-0005-0000-0000-000076A40000}"/>
    <cellStyle name="40% - Accent4 2 3 2 7 3 3" xfId="32333" xr:uid="{00000000-0005-0000-0000-000077A40000}"/>
    <cellStyle name="40% - Accent4 2 3 2 7 3 4" xfId="47205" xr:uid="{00000000-0005-0000-0000-000078A40000}"/>
    <cellStyle name="40% - Accent4 2 3 2 7 4" xfId="5144" xr:uid="{00000000-0005-0000-0000-000079A40000}"/>
    <cellStyle name="40% - Accent4 2 3 2 7 4 2" xfId="18303" xr:uid="{00000000-0005-0000-0000-00007AA40000}"/>
    <cellStyle name="40% - Accent4 2 3 2 7 4 2 2" xfId="55641" xr:uid="{00000000-0005-0000-0000-00007BA40000}"/>
    <cellStyle name="40% - Accent4 2 3 2 7 4 3" xfId="35045" xr:uid="{00000000-0005-0000-0000-00007CA40000}"/>
    <cellStyle name="40% - Accent4 2 3 2 7 4 4" xfId="42482" xr:uid="{00000000-0005-0000-0000-00007DA40000}"/>
    <cellStyle name="40% - Accent4 2 3 2 7 5" xfId="14591" xr:uid="{00000000-0005-0000-0000-00007EA40000}"/>
    <cellStyle name="40% - Accent4 2 3 2 7 5 2" xfId="29621" xr:uid="{00000000-0005-0000-0000-00007FA40000}"/>
    <cellStyle name="40% - Accent4 2 3 2 7 5 3" xfId="51929" xr:uid="{00000000-0005-0000-0000-000080A40000}"/>
    <cellStyle name="40% - Accent4 2 3 2 7 6" xfId="26739" xr:uid="{00000000-0005-0000-0000-000081A40000}"/>
    <cellStyle name="40% - Accent4 2 3 2 7 7" xfId="38768" xr:uid="{00000000-0005-0000-0000-000082A40000}"/>
    <cellStyle name="40% - Accent4 2 3 2 8" xfId="2555" xr:uid="{00000000-0005-0000-0000-000083A40000}"/>
    <cellStyle name="40% - Accent4 2 3 2 8 2" xfId="11047" xr:uid="{00000000-0005-0000-0000-000084A40000}"/>
    <cellStyle name="40% - Accent4 2 3 2 8 2 2" xfId="24206" xr:uid="{00000000-0005-0000-0000-000085A40000}"/>
    <cellStyle name="40% - Accent4 2 3 2 8 2 2 2" xfId="61544" xr:uid="{00000000-0005-0000-0000-000086A40000}"/>
    <cellStyle name="40% - Accent4 2 3 2 8 2 3" xfId="33458" xr:uid="{00000000-0005-0000-0000-000087A40000}"/>
    <cellStyle name="40% - Accent4 2 3 2 8 2 4" xfId="48385" xr:uid="{00000000-0005-0000-0000-000088A40000}"/>
    <cellStyle name="40% - Accent4 2 3 2 8 3" xfId="6324" xr:uid="{00000000-0005-0000-0000-000089A40000}"/>
    <cellStyle name="40% - Accent4 2 3 2 8 3 2" xfId="19483" xr:uid="{00000000-0005-0000-0000-00008AA40000}"/>
    <cellStyle name="40% - Accent4 2 3 2 8 3 2 2" xfId="56821" xr:uid="{00000000-0005-0000-0000-00008BA40000}"/>
    <cellStyle name="40% - Accent4 2 3 2 8 3 3" xfId="36170" xr:uid="{00000000-0005-0000-0000-00008CA40000}"/>
    <cellStyle name="40% - Accent4 2 3 2 8 3 4" xfId="43662" xr:uid="{00000000-0005-0000-0000-00008DA40000}"/>
    <cellStyle name="40% - Accent4 2 3 2 8 4" xfId="15716" xr:uid="{00000000-0005-0000-0000-00008EA40000}"/>
    <cellStyle name="40% - Accent4 2 3 2 8 4 2" xfId="30746" xr:uid="{00000000-0005-0000-0000-00008FA40000}"/>
    <cellStyle name="40% - Accent4 2 3 2 8 4 3" xfId="53054" xr:uid="{00000000-0005-0000-0000-000090A40000}"/>
    <cellStyle name="40% - Accent4 2 3 2 8 5" xfId="27864" xr:uid="{00000000-0005-0000-0000-000091A40000}"/>
    <cellStyle name="40% - Accent4 2 3 2 8 6" xfId="39893" xr:uid="{00000000-0005-0000-0000-000092A40000}"/>
    <cellStyle name="40% - Accent4 2 3 2 9" xfId="8687" xr:uid="{00000000-0005-0000-0000-000093A40000}"/>
    <cellStyle name="40% - Accent4 2 3 2 9 2" xfId="21846" xr:uid="{00000000-0005-0000-0000-000094A40000}"/>
    <cellStyle name="40% - Accent4 2 3 2 9 2 2" xfId="59184" xr:uid="{00000000-0005-0000-0000-000095A40000}"/>
    <cellStyle name="40% - Accent4 2 3 2 9 3" xfId="29397" xr:uid="{00000000-0005-0000-0000-000096A40000}"/>
    <cellStyle name="40% - Accent4 2 3 2 9 4" xfId="46025" xr:uid="{00000000-0005-0000-0000-000097A40000}"/>
    <cellStyle name="40% - Accent4 2 3 3" xfId="557" xr:uid="{00000000-0005-0000-0000-000098A40000}"/>
    <cellStyle name="40% - Accent4 2 3 3 2" xfId="1739" xr:uid="{00000000-0005-0000-0000-000099A40000}"/>
    <cellStyle name="40% - Accent4 2 3 3 2 2" xfId="7813" xr:uid="{00000000-0005-0000-0000-00009AA40000}"/>
    <cellStyle name="40% - Accent4 2 3 3 2 2 2" xfId="12536" xr:uid="{00000000-0005-0000-0000-00009BA40000}"/>
    <cellStyle name="40% - Accent4 2 3 3 2 2 2 2" xfId="25695" xr:uid="{00000000-0005-0000-0000-00009CA40000}"/>
    <cellStyle name="40% - Accent4 2 3 3 2 2 2 2 2" xfId="63033" xr:uid="{00000000-0005-0000-0000-00009DA40000}"/>
    <cellStyle name="40% - Accent4 2 3 3 2 2 2 3" xfId="49874" xr:uid="{00000000-0005-0000-0000-00009EA40000}"/>
    <cellStyle name="40% - Accent4 2 3 3 2 2 3" xfId="20972" xr:uid="{00000000-0005-0000-0000-00009FA40000}"/>
    <cellStyle name="40% - Accent4 2 3 3 2 2 3 2" xfId="58310" xr:uid="{00000000-0005-0000-0000-0000A0A40000}"/>
    <cellStyle name="40% - Accent4 2 3 3 2 2 4" xfId="33991" xr:uid="{00000000-0005-0000-0000-0000A1A40000}"/>
    <cellStyle name="40% - Accent4 2 3 3 2 2 5" xfId="45151" xr:uid="{00000000-0005-0000-0000-0000A2A40000}"/>
    <cellStyle name="40% - Accent4 2 3 3 2 3" xfId="10176" xr:uid="{00000000-0005-0000-0000-0000A3A40000}"/>
    <cellStyle name="40% - Accent4 2 3 3 2 3 2" xfId="23335" xr:uid="{00000000-0005-0000-0000-0000A4A40000}"/>
    <cellStyle name="40% - Accent4 2 3 3 2 3 2 2" xfId="60673" xr:uid="{00000000-0005-0000-0000-0000A5A40000}"/>
    <cellStyle name="40% - Accent4 2 3 3 2 3 3" xfId="36703" xr:uid="{00000000-0005-0000-0000-0000A6A40000}"/>
    <cellStyle name="40% - Accent4 2 3 3 2 3 4" xfId="47514" xr:uid="{00000000-0005-0000-0000-0000A7A40000}"/>
    <cellStyle name="40% - Accent4 2 3 3 2 4" xfId="5453" xr:uid="{00000000-0005-0000-0000-0000A8A40000}"/>
    <cellStyle name="40% - Accent4 2 3 3 2 4 2" xfId="18612" xr:uid="{00000000-0005-0000-0000-0000A9A40000}"/>
    <cellStyle name="40% - Accent4 2 3 3 2 4 2 2" xfId="55950" xr:uid="{00000000-0005-0000-0000-0000AAA40000}"/>
    <cellStyle name="40% - Accent4 2 3 3 2 4 3" xfId="31279" xr:uid="{00000000-0005-0000-0000-0000ABA40000}"/>
    <cellStyle name="40% - Accent4 2 3 3 2 4 4" xfId="42791" xr:uid="{00000000-0005-0000-0000-0000ACA40000}"/>
    <cellStyle name="40% - Accent4 2 3 3 2 5" xfId="14900" xr:uid="{00000000-0005-0000-0000-0000ADA40000}"/>
    <cellStyle name="40% - Accent4 2 3 3 2 5 2" xfId="52238" xr:uid="{00000000-0005-0000-0000-0000AEA40000}"/>
    <cellStyle name="40% - Accent4 2 3 3 2 6" xfId="28397" xr:uid="{00000000-0005-0000-0000-0000AFA40000}"/>
    <cellStyle name="40% - Accent4 2 3 3 2 7" xfId="39077" xr:uid="{00000000-0005-0000-0000-0000B0A40000}"/>
    <cellStyle name="40% - Accent4 2 3 3 3" xfId="3088" xr:uid="{00000000-0005-0000-0000-0000B1A40000}"/>
    <cellStyle name="40% - Accent4 2 3 3 3 2" xfId="11356" xr:uid="{00000000-0005-0000-0000-0000B2A40000}"/>
    <cellStyle name="40% - Accent4 2 3 3 3 2 2" xfId="24515" xr:uid="{00000000-0005-0000-0000-0000B3A40000}"/>
    <cellStyle name="40% - Accent4 2 3 3 3 2 2 2" xfId="61853" xr:uid="{00000000-0005-0000-0000-0000B4A40000}"/>
    <cellStyle name="40% - Accent4 2 3 3 3 2 3" xfId="48694" xr:uid="{00000000-0005-0000-0000-0000B5A40000}"/>
    <cellStyle name="40% - Accent4 2 3 3 3 3" xfId="6633" xr:uid="{00000000-0005-0000-0000-0000B6A40000}"/>
    <cellStyle name="40% - Accent4 2 3 3 3 3 2" xfId="19792" xr:uid="{00000000-0005-0000-0000-0000B7A40000}"/>
    <cellStyle name="40% - Accent4 2 3 3 3 3 2 2" xfId="57130" xr:uid="{00000000-0005-0000-0000-0000B8A40000}"/>
    <cellStyle name="40% - Accent4 2 3 3 3 3 3" xfId="43971" xr:uid="{00000000-0005-0000-0000-0000B9A40000}"/>
    <cellStyle name="40% - Accent4 2 3 3 3 4" xfId="16249" xr:uid="{00000000-0005-0000-0000-0000BAA40000}"/>
    <cellStyle name="40% - Accent4 2 3 3 3 4 2" xfId="53587" xr:uid="{00000000-0005-0000-0000-0000BBA40000}"/>
    <cellStyle name="40% - Accent4 2 3 3 3 5" xfId="32642" xr:uid="{00000000-0005-0000-0000-0000BCA40000}"/>
    <cellStyle name="40% - Accent4 2 3 3 3 6" xfId="40426" xr:uid="{00000000-0005-0000-0000-0000BDA40000}"/>
    <cellStyle name="40% - Accent4 2 3 3 4" xfId="8996" xr:uid="{00000000-0005-0000-0000-0000BEA40000}"/>
    <cellStyle name="40% - Accent4 2 3 3 4 2" xfId="22155" xr:uid="{00000000-0005-0000-0000-0000BFA40000}"/>
    <cellStyle name="40% - Accent4 2 3 3 4 2 2" xfId="59493" xr:uid="{00000000-0005-0000-0000-0000C0A40000}"/>
    <cellStyle name="40% - Accent4 2 3 3 4 3" xfId="35354" xr:uid="{00000000-0005-0000-0000-0000C1A40000}"/>
    <cellStyle name="40% - Accent4 2 3 3 4 4" xfId="46334" xr:uid="{00000000-0005-0000-0000-0000C2A40000}"/>
    <cellStyle name="40% - Accent4 2 3 3 5" xfId="4273" xr:uid="{00000000-0005-0000-0000-0000C3A40000}"/>
    <cellStyle name="40% - Accent4 2 3 3 5 2" xfId="17432" xr:uid="{00000000-0005-0000-0000-0000C4A40000}"/>
    <cellStyle name="40% - Accent4 2 3 3 5 2 2" xfId="54770" xr:uid="{00000000-0005-0000-0000-0000C5A40000}"/>
    <cellStyle name="40% - Accent4 2 3 3 5 3" xfId="29930" xr:uid="{00000000-0005-0000-0000-0000C6A40000}"/>
    <cellStyle name="40% - Accent4 2 3 3 5 4" xfId="41611" xr:uid="{00000000-0005-0000-0000-0000C7A40000}"/>
    <cellStyle name="40% - Accent4 2 3 3 6" xfId="13720" xr:uid="{00000000-0005-0000-0000-0000C8A40000}"/>
    <cellStyle name="40% - Accent4 2 3 3 6 2" xfId="51058" xr:uid="{00000000-0005-0000-0000-0000C9A40000}"/>
    <cellStyle name="40% - Accent4 2 3 3 7" xfId="27048" xr:uid="{00000000-0005-0000-0000-0000CAA40000}"/>
    <cellStyle name="40% - Accent4 2 3 3 8" xfId="37897" xr:uid="{00000000-0005-0000-0000-0000CBA40000}"/>
    <cellStyle name="40% - Accent4 2 3 4" xfId="360" xr:uid="{00000000-0005-0000-0000-0000CCA40000}"/>
    <cellStyle name="40% - Accent4 2 3 4 2" xfId="1542" xr:uid="{00000000-0005-0000-0000-0000CDA40000}"/>
    <cellStyle name="40% - Accent4 2 3 4 2 2" xfId="7616" xr:uid="{00000000-0005-0000-0000-0000CEA40000}"/>
    <cellStyle name="40% - Accent4 2 3 4 2 2 2" xfId="12339" xr:uid="{00000000-0005-0000-0000-0000CFA40000}"/>
    <cellStyle name="40% - Accent4 2 3 4 2 2 2 2" xfId="25498" xr:uid="{00000000-0005-0000-0000-0000D0A40000}"/>
    <cellStyle name="40% - Accent4 2 3 4 2 2 2 2 2" xfId="62836" xr:uid="{00000000-0005-0000-0000-0000D1A40000}"/>
    <cellStyle name="40% - Accent4 2 3 4 2 2 2 3" xfId="49677" xr:uid="{00000000-0005-0000-0000-0000D2A40000}"/>
    <cellStyle name="40% - Accent4 2 3 4 2 2 3" xfId="20775" xr:uid="{00000000-0005-0000-0000-0000D3A40000}"/>
    <cellStyle name="40% - Accent4 2 3 4 2 2 3 2" xfId="58113" xr:uid="{00000000-0005-0000-0000-0000D4A40000}"/>
    <cellStyle name="40% - Accent4 2 3 4 2 2 4" xfId="33794" xr:uid="{00000000-0005-0000-0000-0000D5A40000}"/>
    <cellStyle name="40% - Accent4 2 3 4 2 2 5" xfId="44954" xr:uid="{00000000-0005-0000-0000-0000D6A40000}"/>
    <cellStyle name="40% - Accent4 2 3 4 2 3" xfId="9979" xr:uid="{00000000-0005-0000-0000-0000D7A40000}"/>
    <cellStyle name="40% - Accent4 2 3 4 2 3 2" xfId="23138" xr:uid="{00000000-0005-0000-0000-0000D8A40000}"/>
    <cellStyle name="40% - Accent4 2 3 4 2 3 2 2" xfId="60476" xr:uid="{00000000-0005-0000-0000-0000D9A40000}"/>
    <cellStyle name="40% - Accent4 2 3 4 2 3 3" xfId="36506" xr:uid="{00000000-0005-0000-0000-0000DAA40000}"/>
    <cellStyle name="40% - Accent4 2 3 4 2 3 4" xfId="47317" xr:uid="{00000000-0005-0000-0000-0000DBA40000}"/>
    <cellStyle name="40% - Accent4 2 3 4 2 4" xfId="5256" xr:uid="{00000000-0005-0000-0000-0000DCA40000}"/>
    <cellStyle name="40% - Accent4 2 3 4 2 4 2" xfId="18415" xr:uid="{00000000-0005-0000-0000-0000DDA40000}"/>
    <cellStyle name="40% - Accent4 2 3 4 2 4 2 2" xfId="55753" xr:uid="{00000000-0005-0000-0000-0000DEA40000}"/>
    <cellStyle name="40% - Accent4 2 3 4 2 4 3" xfId="31082" xr:uid="{00000000-0005-0000-0000-0000DFA40000}"/>
    <cellStyle name="40% - Accent4 2 3 4 2 4 4" xfId="42594" xr:uid="{00000000-0005-0000-0000-0000E0A40000}"/>
    <cellStyle name="40% - Accent4 2 3 4 2 5" xfId="14703" xr:uid="{00000000-0005-0000-0000-0000E1A40000}"/>
    <cellStyle name="40% - Accent4 2 3 4 2 5 2" xfId="52041" xr:uid="{00000000-0005-0000-0000-0000E2A40000}"/>
    <cellStyle name="40% - Accent4 2 3 4 2 6" xfId="28200" xr:uid="{00000000-0005-0000-0000-0000E3A40000}"/>
    <cellStyle name="40% - Accent4 2 3 4 2 7" xfId="38880" xr:uid="{00000000-0005-0000-0000-0000E4A40000}"/>
    <cellStyle name="40% - Accent4 2 3 4 3" xfId="2891" xr:uid="{00000000-0005-0000-0000-0000E5A40000}"/>
    <cellStyle name="40% - Accent4 2 3 4 3 2" xfId="11159" xr:uid="{00000000-0005-0000-0000-0000E6A40000}"/>
    <cellStyle name="40% - Accent4 2 3 4 3 2 2" xfId="24318" xr:uid="{00000000-0005-0000-0000-0000E7A40000}"/>
    <cellStyle name="40% - Accent4 2 3 4 3 2 2 2" xfId="61656" xr:uid="{00000000-0005-0000-0000-0000E8A40000}"/>
    <cellStyle name="40% - Accent4 2 3 4 3 2 3" xfId="48497" xr:uid="{00000000-0005-0000-0000-0000E9A40000}"/>
    <cellStyle name="40% - Accent4 2 3 4 3 3" xfId="6436" xr:uid="{00000000-0005-0000-0000-0000EAA40000}"/>
    <cellStyle name="40% - Accent4 2 3 4 3 3 2" xfId="19595" xr:uid="{00000000-0005-0000-0000-0000EBA40000}"/>
    <cellStyle name="40% - Accent4 2 3 4 3 3 2 2" xfId="56933" xr:uid="{00000000-0005-0000-0000-0000ECA40000}"/>
    <cellStyle name="40% - Accent4 2 3 4 3 3 3" xfId="43774" xr:uid="{00000000-0005-0000-0000-0000EDA40000}"/>
    <cellStyle name="40% - Accent4 2 3 4 3 4" xfId="16052" xr:uid="{00000000-0005-0000-0000-0000EEA40000}"/>
    <cellStyle name="40% - Accent4 2 3 4 3 4 2" xfId="53390" xr:uid="{00000000-0005-0000-0000-0000EFA40000}"/>
    <cellStyle name="40% - Accent4 2 3 4 3 5" xfId="32445" xr:uid="{00000000-0005-0000-0000-0000F0A40000}"/>
    <cellStyle name="40% - Accent4 2 3 4 3 6" xfId="40229" xr:uid="{00000000-0005-0000-0000-0000F1A40000}"/>
    <cellStyle name="40% - Accent4 2 3 4 4" xfId="8799" xr:uid="{00000000-0005-0000-0000-0000F2A40000}"/>
    <cellStyle name="40% - Accent4 2 3 4 4 2" xfId="21958" xr:uid="{00000000-0005-0000-0000-0000F3A40000}"/>
    <cellStyle name="40% - Accent4 2 3 4 4 2 2" xfId="59296" xr:uid="{00000000-0005-0000-0000-0000F4A40000}"/>
    <cellStyle name="40% - Accent4 2 3 4 4 3" xfId="35157" xr:uid="{00000000-0005-0000-0000-0000F5A40000}"/>
    <cellStyle name="40% - Accent4 2 3 4 4 4" xfId="46137" xr:uid="{00000000-0005-0000-0000-0000F6A40000}"/>
    <cellStyle name="40% - Accent4 2 3 4 5" xfId="4076" xr:uid="{00000000-0005-0000-0000-0000F7A40000}"/>
    <cellStyle name="40% - Accent4 2 3 4 5 2" xfId="17235" xr:uid="{00000000-0005-0000-0000-0000F8A40000}"/>
    <cellStyle name="40% - Accent4 2 3 4 5 2 2" xfId="54573" xr:uid="{00000000-0005-0000-0000-0000F9A40000}"/>
    <cellStyle name="40% - Accent4 2 3 4 5 3" xfId="29733" xr:uid="{00000000-0005-0000-0000-0000FAA40000}"/>
    <cellStyle name="40% - Accent4 2 3 4 5 4" xfId="41414" xr:uid="{00000000-0005-0000-0000-0000FBA40000}"/>
    <cellStyle name="40% - Accent4 2 3 4 6" xfId="13523" xr:uid="{00000000-0005-0000-0000-0000FCA40000}"/>
    <cellStyle name="40% - Accent4 2 3 4 6 2" xfId="50861" xr:uid="{00000000-0005-0000-0000-0000FDA40000}"/>
    <cellStyle name="40% - Accent4 2 3 4 7" xfId="26851" xr:uid="{00000000-0005-0000-0000-0000FEA40000}"/>
    <cellStyle name="40% - Accent4 2 3 4 8" xfId="37700" xr:uid="{00000000-0005-0000-0000-0000FFA40000}"/>
    <cellStyle name="40% - Accent4 2 3 5" xfId="781" xr:uid="{00000000-0005-0000-0000-000000A50000}"/>
    <cellStyle name="40% - Accent4 2 3 5 2" xfId="1963" xr:uid="{00000000-0005-0000-0000-000001A50000}"/>
    <cellStyle name="40% - Accent4 2 3 5 2 2" xfId="8037" xr:uid="{00000000-0005-0000-0000-000002A50000}"/>
    <cellStyle name="40% - Accent4 2 3 5 2 2 2" xfId="12760" xr:uid="{00000000-0005-0000-0000-000003A50000}"/>
    <cellStyle name="40% - Accent4 2 3 5 2 2 2 2" xfId="25919" xr:uid="{00000000-0005-0000-0000-000004A50000}"/>
    <cellStyle name="40% - Accent4 2 3 5 2 2 2 2 2" xfId="63257" xr:uid="{00000000-0005-0000-0000-000005A50000}"/>
    <cellStyle name="40% - Accent4 2 3 5 2 2 2 3" xfId="50098" xr:uid="{00000000-0005-0000-0000-000006A50000}"/>
    <cellStyle name="40% - Accent4 2 3 5 2 2 3" xfId="21196" xr:uid="{00000000-0005-0000-0000-000007A50000}"/>
    <cellStyle name="40% - Accent4 2 3 5 2 2 3 2" xfId="58534" xr:uid="{00000000-0005-0000-0000-000008A50000}"/>
    <cellStyle name="40% - Accent4 2 3 5 2 2 4" xfId="34215" xr:uid="{00000000-0005-0000-0000-000009A50000}"/>
    <cellStyle name="40% - Accent4 2 3 5 2 2 5" xfId="45375" xr:uid="{00000000-0005-0000-0000-00000AA50000}"/>
    <cellStyle name="40% - Accent4 2 3 5 2 3" xfId="10400" xr:uid="{00000000-0005-0000-0000-00000BA50000}"/>
    <cellStyle name="40% - Accent4 2 3 5 2 3 2" xfId="23559" xr:uid="{00000000-0005-0000-0000-00000CA50000}"/>
    <cellStyle name="40% - Accent4 2 3 5 2 3 2 2" xfId="60897" xr:uid="{00000000-0005-0000-0000-00000DA50000}"/>
    <cellStyle name="40% - Accent4 2 3 5 2 3 3" xfId="36927" xr:uid="{00000000-0005-0000-0000-00000EA50000}"/>
    <cellStyle name="40% - Accent4 2 3 5 2 3 4" xfId="47738" xr:uid="{00000000-0005-0000-0000-00000FA50000}"/>
    <cellStyle name="40% - Accent4 2 3 5 2 4" xfId="5677" xr:uid="{00000000-0005-0000-0000-000010A50000}"/>
    <cellStyle name="40% - Accent4 2 3 5 2 4 2" xfId="18836" xr:uid="{00000000-0005-0000-0000-000011A50000}"/>
    <cellStyle name="40% - Accent4 2 3 5 2 4 2 2" xfId="56174" xr:uid="{00000000-0005-0000-0000-000012A50000}"/>
    <cellStyle name="40% - Accent4 2 3 5 2 4 3" xfId="31503" xr:uid="{00000000-0005-0000-0000-000013A50000}"/>
    <cellStyle name="40% - Accent4 2 3 5 2 4 4" xfId="43015" xr:uid="{00000000-0005-0000-0000-000014A50000}"/>
    <cellStyle name="40% - Accent4 2 3 5 2 5" xfId="15124" xr:uid="{00000000-0005-0000-0000-000015A50000}"/>
    <cellStyle name="40% - Accent4 2 3 5 2 5 2" xfId="52462" xr:uid="{00000000-0005-0000-0000-000016A50000}"/>
    <cellStyle name="40% - Accent4 2 3 5 2 6" xfId="28621" xr:uid="{00000000-0005-0000-0000-000017A50000}"/>
    <cellStyle name="40% - Accent4 2 3 5 2 7" xfId="39301" xr:uid="{00000000-0005-0000-0000-000018A50000}"/>
    <cellStyle name="40% - Accent4 2 3 5 3" xfId="3312" xr:uid="{00000000-0005-0000-0000-000019A50000}"/>
    <cellStyle name="40% - Accent4 2 3 5 3 2" xfId="11580" xr:uid="{00000000-0005-0000-0000-00001AA50000}"/>
    <cellStyle name="40% - Accent4 2 3 5 3 2 2" xfId="24739" xr:uid="{00000000-0005-0000-0000-00001BA50000}"/>
    <cellStyle name="40% - Accent4 2 3 5 3 2 2 2" xfId="62077" xr:uid="{00000000-0005-0000-0000-00001CA50000}"/>
    <cellStyle name="40% - Accent4 2 3 5 3 2 3" xfId="48918" xr:uid="{00000000-0005-0000-0000-00001DA50000}"/>
    <cellStyle name="40% - Accent4 2 3 5 3 3" xfId="6857" xr:uid="{00000000-0005-0000-0000-00001EA50000}"/>
    <cellStyle name="40% - Accent4 2 3 5 3 3 2" xfId="20016" xr:uid="{00000000-0005-0000-0000-00001FA50000}"/>
    <cellStyle name="40% - Accent4 2 3 5 3 3 2 2" xfId="57354" xr:uid="{00000000-0005-0000-0000-000020A50000}"/>
    <cellStyle name="40% - Accent4 2 3 5 3 3 3" xfId="44195" xr:uid="{00000000-0005-0000-0000-000021A50000}"/>
    <cellStyle name="40% - Accent4 2 3 5 3 4" xfId="16473" xr:uid="{00000000-0005-0000-0000-000022A50000}"/>
    <cellStyle name="40% - Accent4 2 3 5 3 4 2" xfId="53811" xr:uid="{00000000-0005-0000-0000-000023A50000}"/>
    <cellStyle name="40% - Accent4 2 3 5 3 5" xfId="32866" xr:uid="{00000000-0005-0000-0000-000024A50000}"/>
    <cellStyle name="40% - Accent4 2 3 5 3 6" xfId="40650" xr:uid="{00000000-0005-0000-0000-000025A50000}"/>
    <cellStyle name="40% - Accent4 2 3 5 4" xfId="9220" xr:uid="{00000000-0005-0000-0000-000026A50000}"/>
    <cellStyle name="40% - Accent4 2 3 5 4 2" xfId="22379" xr:uid="{00000000-0005-0000-0000-000027A50000}"/>
    <cellStyle name="40% - Accent4 2 3 5 4 2 2" xfId="59717" xr:uid="{00000000-0005-0000-0000-000028A50000}"/>
    <cellStyle name="40% - Accent4 2 3 5 4 3" xfId="35578" xr:uid="{00000000-0005-0000-0000-000029A50000}"/>
    <cellStyle name="40% - Accent4 2 3 5 4 4" xfId="46558" xr:uid="{00000000-0005-0000-0000-00002AA50000}"/>
    <cellStyle name="40% - Accent4 2 3 5 5" xfId="4497" xr:uid="{00000000-0005-0000-0000-00002BA50000}"/>
    <cellStyle name="40% - Accent4 2 3 5 5 2" xfId="17656" xr:uid="{00000000-0005-0000-0000-00002CA50000}"/>
    <cellStyle name="40% - Accent4 2 3 5 5 2 2" xfId="54994" xr:uid="{00000000-0005-0000-0000-00002DA50000}"/>
    <cellStyle name="40% - Accent4 2 3 5 5 3" xfId="30154" xr:uid="{00000000-0005-0000-0000-00002EA50000}"/>
    <cellStyle name="40% - Accent4 2 3 5 5 4" xfId="41835" xr:uid="{00000000-0005-0000-0000-00002FA50000}"/>
    <cellStyle name="40% - Accent4 2 3 5 6" xfId="13944" xr:uid="{00000000-0005-0000-0000-000030A50000}"/>
    <cellStyle name="40% - Accent4 2 3 5 6 2" xfId="51282" xr:uid="{00000000-0005-0000-0000-000031A50000}"/>
    <cellStyle name="40% - Accent4 2 3 5 7" xfId="27272" xr:uid="{00000000-0005-0000-0000-000032A50000}"/>
    <cellStyle name="40% - Accent4 2 3 5 8" xfId="38121" xr:uid="{00000000-0005-0000-0000-000033A50000}"/>
    <cellStyle name="40% - Accent4 2 3 6" xfId="950" xr:uid="{00000000-0005-0000-0000-000034A50000}"/>
    <cellStyle name="40% - Accent4 2 3 6 2" xfId="2132" xr:uid="{00000000-0005-0000-0000-000035A50000}"/>
    <cellStyle name="40% - Accent4 2 3 6 2 2" xfId="8206" xr:uid="{00000000-0005-0000-0000-000036A50000}"/>
    <cellStyle name="40% - Accent4 2 3 6 2 2 2" xfId="12929" xr:uid="{00000000-0005-0000-0000-000037A50000}"/>
    <cellStyle name="40% - Accent4 2 3 6 2 2 2 2" xfId="26088" xr:uid="{00000000-0005-0000-0000-000038A50000}"/>
    <cellStyle name="40% - Accent4 2 3 6 2 2 2 2 2" xfId="63426" xr:uid="{00000000-0005-0000-0000-000039A50000}"/>
    <cellStyle name="40% - Accent4 2 3 6 2 2 2 3" xfId="50267" xr:uid="{00000000-0005-0000-0000-00003AA50000}"/>
    <cellStyle name="40% - Accent4 2 3 6 2 2 3" xfId="21365" xr:uid="{00000000-0005-0000-0000-00003BA50000}"/>
    <cellStyle name="40% - Accent4 2 3 6 2 2 3 2" xfId="58703" xr:uid="{00000000-0005-0000-0000-00003CA50000}"/>
    <cellStyle name="40% - Accent4 2 3 6 2 2 4" xfId="34384" xr:uid="{00000000-0005-0000-0000-00003DA50000}"/>
    <cellStyle name="40% - Accent4 2 3 6 2 2 5" xfId="45544" xr:uid="{00000000-0005-0000-0000-00003EA50000}"/>
    <cellStyle name="40% - Accent4 2 3 6 2 3" xfId="10569" xr:uid="{00000000-0005-0000-0000-00003FA50000}"/>
    <cellStyle name="40% - Accent4 2 3 6 2 3 2" xfId="23728" xr:uid="{00000000-0005-0000-0000-000040A50000}"/>
    <cellStyle name="40% - Accent4 2 3 6 2 3 2 2" xfId="61066" xr:uid="{00000000-0005-0000-0000-000041A50000}"/>
    <cellStyle name="40% - Accent4 2 3 6 2 3 3" xfId="37096" xr:uid="{00000000-0005-0000-0000-000042A50000}"/>
    <cellStyle name="40% - Accent4 2 3 6 2 3 4" xfId="47907" xr:uid="{00000000-0005-0000-0000-000043A50000}"/>
    <cellStyle name="40% - Accent4 2 3 6 2 4" xfId="5846" xr:uid="{00000000-0005-0000-0000-000044A50000}"/>
    <cellStyle name="40% - Accent4 2 3 6 2 4 2" xfId="19005" xr:uid="{00000000-0005-0000-0000-000045A50000}"/>
    <cellStyle name="40% - Accent4 2 3 6 2 4 2 2" xfId="56343" xr:uid="{00000000-0005-0000-0000-000046A50000}"/>
    <cellStyle name="40% - Accent4 2 3 6 2 4 3" xfId="31672" xr:uid="{00000000-0005-0000-0000-000047A50000}"/>
    <cellStyle name="40% - Accent4 2 3 6 2 4 4" xfId="43184" xr:uid="{00000000-0005-0000-0000-000048A50000}"/>
    <cellStyle name="40% - Accent4 2 3 6 2 5" xfId="15293" xr:uid="{00000000-0005-0000-0000-000049A50000}"/>
    <cellStyle name="40% - Accent4 2 3 6 2 5 2" xfId="52631" xr:uid="{00000000-0005-0000-0000-00004AA50000}"/>
    <cellStyle name="40% - Accent4 2 3 6 2 6" xfId="28790" xr:uid="{00000000-0005-0000-0000-00004BA50000}"/>
    <cellStyle name="40% - Accent4 2 3 6 2 7" xfId="39470" xr:uid="{00000000-0005-0000-0000-00004CA50000}"/>
    <cellStyle name="40% - Accent4 2 3 6 3" xfId="3481" xr:uid="{00000000-0005-0000-0000-00004DA50000}"/>
    <cellStyle name="40% - Accent4 2 3 6 3 2" xfId="11749" xr:uid="{00000000-0005-0000-0000-00004EA50000}"/>
    <cellStyle name="40% - Accent4 2 3 6 3 2 2" xfId="24908" xr:uid="{00000000-0005-0000-0000-00004FA50000}"/>
    <cellStyle name="40% - Accent4 2 3 6 3 2 2 2" xfId="62246" xr:uid="{00000000-0005-0000-0000-000050A50000}"/>
    <cellStyle name="40% - Accent4 2 3 6 3 2 3" xfId="49087" xr:uid="{00000000-0005-0000-0000-000051A50000}"/>
    <cellStyle name="40% - Accent4 2 3 6 3 3" xfId="7026" xr:uid="{00000000-0005-0000-0000-000052A50000}"/>
    <cellStyle name="40% - Accent4 2 3 6 3 3 2" xfId="20185" xr:uid="{00000000-0005-0000-0000-000053A50000}"/>
    <cellStyle name="40% - Accent4 2 3 6 3 3 2 2" xfId="57523" xr:uid="{00000000-0005-0000-0000-000054A50000}"/>
    <cellStyle name="40% - Accent4 2 3 6 3 3 3" xfId="44364" xr:uid="{00000000-0005-0000-0000-000055A50000}"/>
    <cellStyle name="40% - Accent4 2 3 6 3 4" xfId="16642" xr:uid="{00000000-0005-0000-0000-000056A50000}"/>
    <cellStyle name="40% - Accent4 2 3 6 3 4 2" xfId="53980" xr:uid="{00000000-0005-0000-0000-000057A50000}"/>
    <cellStyle name="40% - Accent4 2 3 6 3 5" xfId="33035" xr:uid="{00000000-0005-0000-0000-000058A50000}"/>
    <cellStyle name="40% - Accent4 2 3 6 3 6" xfId="40819" xr:uid="{00000000-0005-0000-0000-000059A50000}"/>
    <cellStyle name="40% - Accent4 2 3 6 4" xfId="9389" xr:uid="{00000000-0005-0000-0000-00005AA50000}"/>
    <cellStyle name="40% - Accent4 2 3 6 4 2" xfId="22548" xr:uid="{00000000-0005-0000-0000-00005BA50000}"/>
    <cellStyle name="40% - Accent4 2 3 6 4 2 2" xfId="59886" xr:uid="{00000000-0005-0000-0000-00005CA50000}"/>
    <cellStyle name="40% - Accent4 2 3 6 4 3" xfId="35747" xr:uid="{00000000-0005-0000-0000-00005DA50000}"/>
    <cellStyle name="40% - Accent4 2 3 6 4 4" xfId="46727" xr:uid="{00000000-0005-0000-0000-00005EA50000}"/>
    <cellStyle name="40% - Accent4 2 3 6 5" xfId="4666" xr:uid="{00000000-0005-0000-0000-00005FA50000}"/>
    <cellStyle name="40% - Accent4 2 3 6 5 2" xfId="17825" xr:uid="{00000000-0005-0000-0000-000060A50000}"/>
    <cellStyle name="40% - Accent4 2 3 6 5 2 2" xfId="55163" xr:uid="{00000000-0005-0000-0000-000061A50000}"/>
    <cellStyle name="40% - Accent4 2 3 6 5 3" xfId="30323" xr:uid="{00000000-0005-0000-0000-000062A50000}"/>
    <cellStyle name="40% - Accent4 2 3 6 5 4" xfId="42004" xr:uid="{00000000-0005-0000-0000-000063A50000}"/>
    <cellStyle name="40% - Accent4 2 3 6 6" xfId="14113" xr:uid="{00000000-0005-0000-0000-000064A50000}"/>
    <cellStyle name="40% - Accent4 2 3 6 6 2" xfId="51451" xr:uid="{00000000-0005-0000-0000-000065A50000}"/>
    <cellStyle name="40% - Accent4 2 3 6 7" xfId="27441" xr:uid="{00000000-0005-0000-0000-000066A50000}"/>
    <cellStyle name="40% - Accent4 2 3 6 8" xfId="38290" xr:uid="{00000000-0005-0000-0000-000067A50000}"/>
    <cellStyle name="40% - Accent4 2 3 7" xfId="1121" xr:uid="{00000000-0005-0000-0000-000068A50000}"/>
    <cellStyle name="40% - Accent4 2 3 7 2" xfId="2301" xr:uid="{00000000-0005-0000-0000-000069A50000}"/>
    <cellStyle name="40% - Accent4 2 3 7 2 2" xfId="8375" xr:uid="{00000000-0005-0000-0000-00006AA50000}"/>
    <cellStyle name="40% - Accent4 2 3 7 2 2 2" xfId="13098" xr:uid="{00000000-0005-0000-0000-00006BA50000}"/>
    <cellStyle name="40% - Accent4 2 3 7 2 2 2 2" xfId="26257" xr:uid="{00000000-0005-0000-0000-00006CA50000}"/>
    <cellStyle name="40% - Accent4 2 3 7 2 2 2 2 2" xfId="63595" xr:uid="{00000000-0005-0000-0000-00006DA50000}"/>
    <cellStyle name="40% - Accent4 2 3 7 2 2 2 3" xfId="50436" xr:uid="{00000000-0005-0000-0000-00006EA50000}"/>
    <cellStyle name="40% - Accent4 2 3 7 2 2 3" xfId="21534" xr:uid="{00000000-0005-0000-0000-00006FA50000}"/>
    <cellStyle name="40% - Accent4 2 3 7 2 2 3 2" xfId="58872" xr:uid="{00000000-0005-0000-0000-000070A50000}"/>
    <cellStyle name="40% - Accent4 2 3 7 2 2 4" xfId="34553" xr:uid="{00000000-0005-0000-0000-000071A50000}"/>
    <cellStyle name="40% - Accent4 2 3 7 2 2 5" xfId="45713" xr:uid="{00000000-0005-0000-0000-000072A50000}"/>
    <cellStyle name="40% - Accent4 2 3 7 2 3" xfId="10738" xr:uid="{00000000-0005-0000-0000-000073A50000}"/>
    <cellStyle name="40% - Accent4 2 3 7 2 3 2" xfId="23897" xr:uid="{00000000-0005-0000-0000-000074A50000}"/>
    <cellStyle name="40% - Accent4 2 3 7 2 3 2 2" xfId="61235" xr:uid="{00000000-0005-0000-0000-000075A50000}"/>
    <cellStyle name="40% - Accent4 2 3 7 2 3 3" xfId="37265" xr:uid="{00000000-0005-0000-0000-000076A50000}"/>
    <cellStyle name="40% - Accent4 2 3 7 2 3 4" xfId="48076" xr:uid="{00000000-0005-0000-0000-000077A50000}"/>
    <cellStyle name="40% - Accent4 2 3 7 2 4" xfId="6015" xr:uid="{00000000-0005-0000-0000-000078A50000}"/>
    <cellStyle name="40% - Accent4 2 3 7 2 4 2" xfId="19174" xr:uid="{00000000-0005-0000-0000-000079A50000}"/>
    <cellStyle name="40% - Accent4 2 3 7 2 4 2 2" xfId="56512" xr:uid="{00000000-0005-0000-0000-00007AA50000}"/>
    <cellStyle name="40% - Accent4 2 3 7 2 4 3" xfId="31841" xr:uid="{00000000-0005-0000-0000-00007BA50000}"/>
    <cellStyle name="40% - Accent4 2 3 7 2 4 4" xfId="43353" xr:uid="{00000000-0005-0000-0000-00007CA50000}"/>
    <cellStyle name="40% - Accent4 2 3 7 2 5" xfId="15462" xr:uid="{00000000-0005-0000-0000-00007DA50000}"/>
    <cellStyle name="40% - Accent4 2 3 7 2 5 2" xfId="52800" xr:uid="{00000000-0005-0000-0000-00007EA50000}"/>
    <cellStyle name="40% - Accent4 2 3 7 2 6" xfId="28959" xr:uid="{00000000-0005-0000-0000-00007FA50000}"/>
    <cellStyle name="40% - Accent4 2 3 7 2 7" xfId="39639" xr:uid="{00000000-0005-0000-0000-000080A50000}"/>
    <cellStyle name="40% - Accent4 2 3 7 3" xfId="3650" xr:uid="{00000000-0005-0000-0000-000081A50000}"/>
    <cellStyle name="40% - Accent4 2 3 7 3 2" xfId="11918" xr:uid="{00000000-0005-0000-0000-000082A50000}"/>
    <cellStyle name="40% - Accent4 2 3 7 3 2 2" xfId="25077" xr:uid="{00000000-0005-0000-0000-000083A50000}"/>
    <cellStyle name="40% - Accent4 2 3 7 3 2 2 2" xfId="62415" xr:uid="{00000000-0005-0000-0000-000084A50000}"/>
    <cellStyle name="40% - Accent4 2 3 7 3 2 3" xfId="49256" xr:uid="{00000000-0005-0000-0000-000085A50000}"/>
    <cellStyle name="40% - Accent4 2 3 7 3 3" xfId="7195" xr:uid="{00000000-0005-0000-0000-000086A50000}"/>
    <cellStyle name="40% - Accent4 2 3 7 3 3 2" xfId="20354" xr:uid="{00000000-0005-0000-0000-000087A50000}"/>
    <cellStyle name="40% - Accent4 2 3 7 3 3 2 2" xfId="57692" xr:uid="{00000000-0005-0000-0000-000088A50000}"/>
    <cellStyle name="40% - Accent4 2 3 7 3 3 3" xfId="44533" xr:uid="{00000000-0005-0000-0000-000089A50000}"/>
    <cellStyle name="40% - Accent4 2 3 7 3 4" xfId="16811" xr:uid="{00000000-0005-0000-0000-00008AA50000}"/>
    <cellStyle name="40% - Accent4 2 3 7 3 4 2" xfId="54149" xr:uid="{00000000-0005-0000-0000-00008BA50000}"/>
    <cellStyle name="40% - Accent4 2 3 7 3 5" xfId="33204" xr:uid="{00000000-0005-0000-0000-00008CA50000}"/>
    <cellStyle name="40% - Accent4 2 3 7 3 6" xfId="40988" xr:uid="{00000000-0005-0000-0000-00008DA50000}"/>
    <cellStyle name="40% - Accent4 2 3 7 4" xfId="9558" xr:uid="{00000000-0005-0000-0000-00008EA50000}"/>
    <cellStyle name="40% - Accent4 2 3 7 4 2" xfId="22717" xr:uid="{00000000-0005-0000-0000-00008FA50000}"/>
    <cellStyle name="40% - Accent4 2 3 7 4 2 2" xfId="60055" xr:uid="{00000000-0005-0000-0000-000090A50000}"/>
    <cellStyle name="40% - Accent4 2 3 7 4 3" xfId="35916" xr:uid="{00000000-0005-0000-0000-000091A50000}"/>
    <cellStyle name="40% - Accent4 2 3 7 4 4" xfId="46896" xr:uid="{00000000-0005-0000-0000-000092A50000}"/>
    <cellStyle name="40% - Accent4 2 3 7 5" xfId="4835" xr:uid="{00000000-0005-0000-0000-000093A50000}"/>
    <cellStyle name="40% - Accent4 2 3 7 5 2" xfId="17994" xr:uid="{00000000-0005-0000-0000-000094A50000}"/>
    <cellStyle name="40% - Accent4 2 3 7 5 2 2" xfId="55332" xr:uid="{00000000-0005-0000-0000-000095A50000}"/>
    <cellStyle name="40% - Accent4 2 3 7 5 3" xfId="30492" xr:uid="{00000000-0005-0000-0000-000096A50000}"/>
    <cellStyle name="40% - Accent4 2 3 7 5 4" xfId="42173" xr:uid="{00000000-0005-0000-0000-000097A50000}"/>
    <cellStyle name="40% - Accent4 2 3 7 6" xfId="14282" xr:uid="{00000000-0005-0000-0000-000098A50000}"/>
    <cellStyle name="40% - Accent4 2 3 7 6 2" xfId="51620" xr:uid="{00000000-0005-0000-0000-000099A50000}"/>
    <cellStyle name="40% - Accent4 2 3 7 7" xfId="27610" xr:uid="{00000000-0005-0000-0000-00009AA50000}"/>
    <cellStyle name="40% - Accent4 2 3 7 8" xfId="38459" xr:uid="{00000000-0005-0000-0000-00009BA50000}"/>
    <cellStyle name="40% - Accent4 2 3 8" xfId="1318" xr:uid="{00000000-0005-0000-0000-00009CA50000}"/>
    <cellStyle name="40% - Accent4 2 3 8 2" xfId="2667" xr:uid="{00000000-0005-0000-0000-00009DA50000}"/>
    <cellStyle name="40% - Accent4 2 3 8 2 2" xfId="12115" xr:uid="{00000000-0005-0000-0000-00009EA50000}"/>
    <cellStyle name="40% - Accent4 2 3 8 2 2 2" xfId="25274" xr:uid="{00000000-0005-0000-0000-00009FA50000}"/>
    <cellStyle name="40% - Accent4 2 3 8 2 2 2 2" xfId="62612" xr:uid="{00000000-0005-0000-0000-0000A0A50000}"/>
    <cellStyle name="40% - Accent4 2 3 8 2 2 3" xfId="33570" xr:uid="{00000000-0005-0000-0000-0000A1A50000}"/>
    <cellStyle name="40% - Accent4 2 3 8 2 2 4" xfId="49453" xr:uid="{00000000-0005-0000-0000-0000A2A50000}"/>
    <cellStyle name="40% - Accent4 2 3 8 2 3" xfId="7392" xr:uid="{00000000-0005-0000-0000-0000A3A50000}"/>
    <cellStyle name="40% - Accent4 2 3 8 2 3 2" xfId="20551" xr:uid="{00000000-0005-0000-0000-0000A4A50000}"/>
    <cellStyle name="40% - Accent4 2 3 8 2 3 2 2" xfId="57889" xr:uid="{00000000-0005-0000-0000-0000A5A50000}"/>
    <cellStyle name="40% - Accent4 2 3 8 2 3 3" xfId="36282" xr:uid="{00000000-0005-0000-0000-0000A6A50000}"/>
    <cellStyle name="40% - Accent4 2 3 8 2 3 4" xfId="44730" xr:uid="{00000000-0005-0000-0000-0000A7A50000}"/>
    <cellStyle name="40% - Accent4 2 3 8 2 4" xfId="15828" xr:uid="{00000000-0005-0000-0000-0000A8A50000}"/>
    <cellStyle name="40% - Accent4 2 3 8 2 4 2" xfId="30858" xr:uid="{00000000-0005-0000-0000-0000A9A50000}"/>
    <cellStyle name="40% - Accent4 2 3 8 2 4 3" xfId="53166" xr:uid="{00000000-0005-0000-0000-0000AAA50000}"/>
    <cellStyle name="40% - Accent4 2 3 8 2 5" xfId="27976" xr:uid="{00000000-0005-0000-0000-0000ABA50000}"/>
    <cellStyle name="40% - Accent4 2 3 8 2 6" xfId="40005" xr:uid="{00000000-0005-0000-0000-0000ACA50000}"/>
    <cellStyle name="40% - Accent4 2 3 8 3" xfId="9755" xr:uid="{00000000-0005-0000-0000-0000ADA50000}"/>
    <cellStyle name="40% - Accent4 2 3 8 3 2" xfId="22914" xr:uid="{00000000-0005-0000-0000-0000AEA50000}"/>
    <cellStyle name="40% - Accent4 2 3 8 3 2 2" xfId="60252" xr:uid="{00000000-0005-0000-0000-0000AFA50000}"/>
    <cellStyle name="40% - Accent4 2 3 8 3 3" xfId="32221" xr:uid="{00000000-0005-0000-0000-0000B0A50000}"/>
    <cellStyle name="40% - Accent4 2 3 8 3 4" xfId="47093" xr:uid="{00000000-0005-0000-0000-0000B1A50000}"/>
    <cellStyle name="40% - Accent4 2 3 8 4" xfId="5032" xr:uid="{00000000-0005-0000-0000-0000B2A50000}"/>
    <cellStyle name="40% - Accent4 2 3 8 4 2" xfId="18191" xr:uid="{00000000-0005-0000-0000-0000B3A50000}"/>
    <cellStyle name="40% - Accent4 2 3 8 4 2 2" xfId="55529" xr:uid="{00000000-0005-0000-0000-0000B4A50000}"/>
    <cellStyle name="40% - Accent4 2 3 8 4 3" xfId="34933" xr:uid="{00000000-0005-0000-0000-0000B5A50000}"/>
    <cellStyle name="40% - Accent4 2 3 8 4 4" xfId="42370" xr:uid="{00000000-0005-0000-0000-0000B6A50000}"/>
    <cellStyle name="40% - Accent4 2 3 8 5" xfId="14479" xr:uid="{00000000-0005-0000-0000-0000B7A50000}"/>
    <cellStyle name="40% - Accent4 2 3 8 5 2" xfId="29509" xr:uid="{00000000-0005-0000-0000-0000B8A50000}"/>
    <cellStyle name="40% - Accent4 2 3 8 5 3" xfId="51817" xr:uid="{00000000-0005-0000-0000-0000B9A50000}"/>
    <cellStyle name="40% - Accent4 2 3 8 6" xfId="26627" xr:uid="{00000000-0005-0000-0000-0000BAA50000}"/>
    <cellStyle name="40% - Accent4 2 3 8 7" xfId="38656" xr:uid="{00000000-0005-0000-0000-0000BBA50000}"/>
    <cellStyle name="40% - Accent4 2 3 9" xfId="2470" xr:uid="{00000000-0005-0000-0000-0000BCA50000}"/>
    <cellStyle name="40% - Accent4 2 3 9 2" xfId="10935" xr:uid="{00000000-0005-0000-0000-0000BDA50000}"/>
    <cellStyle name="40% - Accent4 2 3 9 2 2" xfId="24094" xr:uid="{00000000-0005-0000-0000-0000BEA50000}"/>
    <cellStyle name="40% - Accent4 2 3 9 2 2 2" xfId="61432" xr:uid="{00000000-0005-0000-0000-0000BFA50000}"/>
    <cellStyle name="40% - Accent4 2 3 9 2 3" xfId="33373" xr:uid="{00000000-0005-0000-0000-0000C0A50000}"/>
    <cellStyle name="40% - Accent4 2 3 9 2 4" xfId="48273" xr:uid="{00000000-0005-0000-0000-0000C1A50000}"/>
    <cellStyle name="40% - Accent4 2 3 9 3" xfId="6212" xr:uid="{00000000-0005-0000-0000-0000C2A50000}"/>
    <cellStyle name="40% - Accent4 2 3 9 3 2" xfId="19371" xr:uid="{00000000-0005-0000-0000-0000C3A50000}"/>
    <cellStyle name="40% - Accent4 2 3 9 3 2 2" xfId="56709" xr:uid="{00000000-0005-0000-0000-0000C4A50000}"/>
    <cellStyle name="40% - Accent4 2 3 9 3 3" xfId="36085" xr:uid="{00000000-0005-0000-0000-0000C5A50000}"/>
    <cellStyle name="40% - Accent4 2 3 9 3 4" xfId="43550" xr:uid="{00000000-0005-0000-0000-0000C6A50000}"/>
    <cellStyle name="40% - Accent4 2 3 9 4" xfId="15631" xr:uid="{00000000-0005-0000-0000-0000C7A50000}"/>
    <cellStyle name="40% - Accent4 2 3 9 4 2" xfId="30661" xr:uid="{00000000-0005-0000-0000-0000C8A50000}"/>
    <cellStyle name="40% - Accent4 2 3 9 4 3" xfId="52969" xr:uid="{00000000-0005-0000-0000-0000C9A50000}"/>
    <cellStyle name="40% - Accent4 2 3 9 5" xfId="27779" xr:uid="{00000000-0005-0000-0000-0000CAA50000}"/>
    <cellStyle name="40% - Accent4 2 3 9 6" xfId="39808" xr:uid="{00000000-0005-0000-0000-0000CBA50000}"/>
    <cellStyle name="40% - Accent4 2 4" xfId="80" xr:uid="{00000000-0005-0000-0000-0000CCA50000}"/>
    <cellStyle name="40% - Accent4 2 4 10" xfId="8519" xr:uid="{00000000-0005-0000-0000-0000CDA50000}"/>
    <cellStyle name="40% - Accent4 2 4 10 2" xfId="21678" xr:uid="{00000000-0005-0000-0000-0000CEA50000}"/>
    <cellStyle name="40% - Accent4 2 4 10 2 2" xfId="59016" xr:uid="{00000000-0005-0000-0000-0000CFA50000}"/>
    <cellStyle name="40% - Accent4 2 4 10 3" xfId="29341" xr:uid="{00000000-0005-0000-0000-0000D0A50000}"/>
    <cellStyle name="40% - Accent4 2 4 10 4" xfId="45857" xr:uid="{00000000-0005-0000-0000-0000D1A50000}"/>
    <cellStyle name="40% - Accent4 2 4 11" xfId="3796" xr:uid="{00000000-0005-0000-0000-0000D2A50000}"/>
    <cellStyle name="40% - Accent4 2 4 11 2" xfId="16955" xr:uid="{00000000-0005-0000-0000-0000D3A50000}"/>
    <cellStyle name="40% - Accent4 2 4 11 2 2" xfId="54293" xr:uid="{00000000-0005-0000-0000-0000D4A50000}"/>
    <cellStyle name="40% - Accent4 2 4 11 3" xfId="32053" xr:uid="{00000000-0005-0000-0000-0000D5A50000}"/>
    <cellStyle name="40% - Accent4 2 4 11 4" xfId="41134" xr:uid="{00000000-0005-0000-0000-0000D6A50000}"/>
    <cellStyle name="40% - Accent4 2 4 12" xfId="13243" xr:uid="{00000000-0005-0000-0000-0000D7A50000}"/>
    <cellStyle name="40% - Accent4 2 4 12 2" xfId="34765" xr:uid="{00000000-0005-0000-0000-0000D8A50000}"/>
    <cellStyle name="40% - Accent4 2 4 12 3" xfId="50581" xr:uid="{00000000-0005-0000-0000-0000D9A50000}"/>
    <cellStyle name="40% - Accent4 2 4 13" xfId="29172" xr:uid="{00000000-0005-0000-0000-0000DAA50000}"/>
    <cellStyle name="40% - Accent4 2 4 14" xfId="26459" xr:uid="{00000000-0005-0000-0000-0000DBA50000}"/>
    <cellStyle name="40% - Accent4 2 4 15" xfId="37420" xr:uid="{00000000-0005-0000-0000-0000DCA50000}"/>
    <cellStyle name="40% - Accent4 2 4 2" xfId="192" xr:uid="{00000000-0005-0000-0000-0000DDA50000}"/>
    <cellStyle name="40% - Accent4 2 4 2 2" xfId="613" xr:uid="{00000000-0005-0000-0000-0000DEA50000}"/>
    <cellStyle name="40% - Accent4 2 4 2 2 2" xfId="1795" xr:uid="{00000000-0005-0000-0000-0000DFA50000}"/>
    <cellStyle name="40% - Accent4 2 4 2 2 2 2" xfId="7869" xr:uid="{00000000-0005-0000-0000-0000E0A50000}"/>
    <cellStyle name="40% - Accent4 2 4 2 2 2 2 2" xfId="12592" xr:uid="{00000000-0005-0000-0000-0000E1A50000}"/>
    <cellStyle name="40% - Accent4 2 4 2 2 2 2 2 2" xfId="25751" xr:uid="{00000000-0005-0000-0000-0000E2A50000}"/>
    <cellStyle name="40% - Accent4 2 4 2 2 2 2 2 2 2" xfId="63089" xr:uid="{00000000-0005-0000-0000-0000E3A50000}"/>
    <cellStyle name="40% - Accent4 2 4 2 2 2 2 2 3" xfId="49930" xr:uid="{00000000-0005-0000-0000-0000E4A50000}"/>
    <cellStyle name="40% - Accent4 2 4 2 2 2 2 3" xfId="21028" xr:uid="{00000000-0005-0000-0000-0000E5A50000}"/>
    <cellStyle name="40% - Accent4 2 4 2 2 2 2 3 2" xfId="58366" xr:uid="{00000000-0005-0000-0000-0000E6A50000}"/>
    <cellStyle name="40% - Accent4 2 4 2 2 2 2 4" xfId="34047" xr:uid="{00000000-0005-0000-0000-0000E7A50000}"/>
    <cellStyle name="40% - Accent4 2 4 2 2 2 2 5" xfId="45207" xr:uid="{00000000-0005-0000-0000-0000E8A50000}"/>
    <cellStyle name="40% - Accent4 2 4 2 2 2 3" xfId="10232" xr:uid="{00000000-0005-0000-0000-0000E9A50000}"/>
    <cellStyle name="40% - Accent4 2 4 2 2 2 3 2" xfId="23391" xr:uid="{00000000-0005-0000-0000-0000EAA50000}"/>
    <cellStyle name="40% - Accent4 2 4 2 2 2 3 2 2" xfId="60729" xr:uid="{00000000-0005-0000-0000-0000EBA50000}"/>
    <cellStyle name="40% - Accent4 2 4 2 2 2 3 3" xfId="36759" xr:uid="{00000000-0005-0000-0000-0000ECA50000}"/>
    <cellStyle name="40% - Accent4 2 4 2 2 2 3 4" xfId="47570" xr:uid="{00000000-0005-0000-0000-0000EDA50000}"/>
    <cellStyle name="40% - Accent4 2 4 2 2 2 4" xfId="5509" xr:uid="{00000000-0005-0000-0000-0000EEA50000}"/>
    <cellStyle name="40% - Accent4 2 4 2 2 2 4 2" xfId="18668" xr:uid="{00000000-0005-0000-0000-0000EFA50000}"/>
    <cellStyle name="40% - Accent4 2 4 2 2 2 4 2 2" xfId="56006" xr:uid="{00000000-0005-0000-0000-0000F0A50000}"/>
    <cellStyle name="40% - Accent4 2 4 2 2 2 4 3" xfId="31335" xr:uid="{00000000-0005-0000-0000-0000F1A50000}"/>
    <cellStyle name="40% - Accent4 2 4 2 2 2 4 4" xfId="42847" xr:uid="{00000000-0005-0000-0000-0000F2A50000}"/>
    <cellStyle name="40% - Accent4 2 4 2 2 2 5" xfId="14956" xr:uid="{00000000-0005-0000-0000-0000F3A50000}"/>
    <cellStyle name="40% - Accent4 2 4 2 2 2 5 2" xfId="52294" xr:uid="{00000000-0005-0000-0000-0000F4A50000}"/>
    <cellStyle name="40% - Accent4 2 4 2 2 2 6" xfId="28453" xr:uid="{00000000-0005-0000-0000-0000F5A50000}"/>
    <cellStyle name="40% - Accent4 2 4 2 2 2 7" xfId="39133" xr:uid="{00000000-0005-0000-0000-0000F6A50000}"/>
    <cellStyle name="40% - Accent4 2 4 2 2 3" xfId="3144" xr:uid="{00000000-0005-0000-0000-0000F7A50000}"/>
    <cellStyle name="40% - Accent4 2 4 2 2 3 2" xfId="11412" xr:uid="{00000000-0005-0000-0000-0000F8A50000}"/>
    <cellStyle name="40% - Accent4 2 4 2 2 3 2 2" xfId="24571" xr:uid="{00000000-0005-0000-0000-0000F9A50000}"/>
    <cellStyle name="40% - Accent4 2 4 2 2 3 2 2 2" xfId="61909" xr:uid="{00000000-0005-0000-0000-0000FAA50000}"/>
    <cellStyle name="40% - Accent4 2 4 2 2 3 2 3" xfId="48750" xr:uid="{00000000-0005-0000-0000-0000FBA50000}"/>
    <cellStyle name="40% - Accent4 2 4 2 2 3 3" xfId="6689" xr:uid="{00000000-0005-0000-0000-0000FCA50000}"/>
    <cellStyle name="40% - Accent4 2 4 2 2 3 3 2" xfId="19848" xr:uid="{00000000-0005-0000-0000-0000FDA50000}"/>
    <cellStyle name="40% - Accent4 2 4 2 2 3 3 2 2" xfId="57186" xr:uid="{00000000-0005-0000-0000-0000FEA50000}"/>
    <cellStyle name="40% - Accent4 2 4 2 2 3 3 3" xfId="44027" xr:uid="{00000000-0005-0000-0000-0000FFA50000}"/>
    <cellStyle name="40% - Accent4 2 4 2 2 3 4" xfId="16305" xr:uid="{00000000-0005-0000-0000-000000A60000}"/>
    <cellStyle name="40% - Accent4 2 4 2 2 3 4 2" xfId="53643" xr:uid="{00000000-0005-0000-0000-000001A60000}"/>
    <cellStyle name="40% - Accent4 2 4 2 2 3 5" xfId="32698" xr:uid="{00000000-0005-0000-0000-000002A60000}"/>
    <cellStyle name="40% - Accent4 2 4 2 2 3 6" xfId="40482" xr:uid="{00000000-0005-0000-0000-000003A60000}"/>
    <cellStyle name="40% - Accent4 2 4 2 2 4" xfId="9052" xr:uid="{00000000-0005-0000-0000-000004A60000}"/>
    <cellStyle name="40% - Accent4 2 4 2 2 4 2" xfId="22211" xr:uid="{00000000-0005-0000-0000-000005A60000}"/>
    <cellStyle name="40% - Accent4 2 4 2 2 4 2 2" xfId="59549" xr:uid="{00000000-0005-0000-0000-000006A60000}"/>
    <cellStyle name="40% - Accent4 2 4 2 2 4 3" xfId="35410" xr:uid="{00000000-0005-0000-0000-000007A60000}"/>
    <cellStyle name="40% - Accent4 2 4 2 2 4 4" xfId="46390" xr:uid="{00000000-0005-0000-0000-000008A60000}"/>
    <cellStyle name="40% - Accent4 2 4 2 2 5" xfId="4329" xr:uid="{00000000-0005-0000-0000-000009A60000}"/>
    <cellStyle name="40% - Accent4 2 4 2 2 5 2" xfId="17488" xr:uid="{00000000-0005-0000-0000-00000AA60000}"/>
    <cellStyle name="40% - Accent4 2 4 2 2 5 2 2" xfId="54826" xr:uid="{00000000-0005-0000-0000-00000BA60000}"/>
    <cellStyle name="40% - Accent4 2 4 2 2 5 3" xfId="29986" xr:uid="{00000000-0005-0000-0000-00000CA60000}"/>
    <cellStyle name="40% - Accent4 2 4 2 2 5 4" xfId="41667" xr:uid="{00000000-0005-0000-0000-00000DA60000}"/>
    <cellStyle name="40% - Accent4 2 4 2 2 6" xfId="13776" xr:uid="{00000000-0005-0000-0000-00000EA60000}"/>
    <cellStyle name="40% - Accent4 2 4 2 2 6 2" xfId="51114" xr:uid="{00000000-0005-0000-0000-00000FA60000}"/>
    <cellStyle name="40% - Accent4 2 4 2 2 7" xfId="27104" xr:uid="{00000000-0005-0000-0000-000010A60000}"/>
    <cellStyle name="40% - Accent4 2 4 2 2 8" xfId="37953" xr:uid="{00000000-0005-0000-0000-000011A60000}"/>
    <cellStyle name="40% - Accent4 2 4 2 3" xfId="1374" xr:uid="{00000000-0005-0000-0000-000012A60000}"/>
    <cellStyle name="40% - Accent4 2 4 2 3 2" xfId="7448" xr:uid="{00000000-0005-0000-0000-000013A60000}"/>
    <cellStyle name="40% - Accent4 2 4 2 3 2 2" xfId="12171" xr:uid="{00000000-0005-0000-0000-000014A60000}"/>
    <cellStyle name="40% - Accent4 2 4 2 3 2 2 2" xfId="25330" xr:uid="{00000000-0005-0000-0000-000015A60000}"/>
    <cellStyle name="40% - Accent4 2 4 2 3 2 2 2 2" xfId="62668" xr:uid="{00000000-0005-0000-0000-000016A60000}"/>
    <cellStyle name="40% - Accent4 2 4 2 3 2 2 3" xfId="49509" xr:uid="{00000000-0005-0000-0000-000017A60000}"/>
    <cellStyle name="40% - Accent4 2 4 2 3 2 3" xfId="20607" xr:uid="{00000000-0005-0000-0000-000018A60000}"/>
    <cellStyle name="40% - Accent4 2 4 2 3 2 3 2" xfId="57945" xr:uid="{00000000-0005-0000-0000-000019A60000}"/>
    <cellStyle name="40% - Accent4 2 4 2 3 2 4" xfId="33626" xr:uid="{00000000-0005-0000-0000-00001AA60000}"/>
    <cellStyle name="40% - Accent4 2 4 2 3 2 5" xfId="44786" xr:uid="{00000000-0005-0000-0000-00001BA60000}"/>
    <cellStyle name="40% - Accent4 2 4 2 3 3" xfId="9811" xr:uid="{00000000-0005-0000-0000-00001CA60000}"/>
    <cellStyle name="40% - Accent4 2 4 2 3 3 2" xfId="22970" xr:uid="{00000000-0005-0000-0000-00001DA60000}"/>
    <cellStyle name="40% - Accent4 2 4 2 3 3 2 2" xfId="60308" xr:uid="{00000000-0005-0000-0000-00001EA60000}"/>
    <cellStyle name="40% - Accent4 2 4 2 3 3 3" xfId="36338" xr:uid="{00000000-0005-0000-0000-00001FA60000}"/>
    <cellStyle name="40% - Accent4 2 4 2 3 3 4" xfId="47149" xr:uid="{00000000-0005-0000-0000-000020A60000}"/>
    <cellStyle name="40% - Accent4 2 4 2 3 4" xfId="5088" xr:uid="{00000000-0005-0000-0000-000021A60000}"/>
    <cellStyle name="40% - Accent4 2 4 2 3 4 2" xfId="18247" xr:uid="{00000000-0005-0000-0000-000022A60000}"/>
    <cellStyle name="40% - Accent4 2 4 2 3 4 2 2" xfId="55585" xr:uid="{00000000-0005-0000-0000-000023A60000}"/>
    <cellStyle name="40% - Accent4 2 4 2 3 4 3" xfId="30914" xr:uid="{00000000-0005-0000-0000-000024A60000}"/>
    <cellStyle name="40% - Accent4 2 4 2 3 4 4" xfId="42426" xr:uid="{00000000-0005-0000-0000-000025A60000}"/>
    <cellStyle name="40% - Accent4 2 4 2 3 5" xfId="14535" xr:uid="{00000000-0005-0000-0000-000026A60000}"/>
    <cellStyle name="40% - Accent4 2 4 2 3 5 2" xfId="51873" xr:uid="{00000000-0005-0000-0000-000027A60000}"/>
    <cellStyle name="40% - Accent4 2 4 2 3 6" xfId="28032" xr:uid="{00000000-0005-0000-0000-000028A60000}"/>
    <cellStyle name="40% - Accent4 2 4 2 3 7" xfId="38712" xr:uid="{00000000-0005-0000-0000-000029A60000}"/>
    <cellStyle name="40% - Accent4 2 4 2 4" xfId="2723" xr:uid="{00000000-0005-0000-0000-00002AA60000}"/>
    <cellStyle name="40% - Accent4 2 4 2 4 2" xfId="10991" xr:uid="{00000000-0005-0000-0000-00002BA60000}"/>
    <cellStyle name="40% - Accent4 2 4 2 4 2 2" xfId="24150" xr:uid="{00000000-0005-0000-0000-00002CA60000}"/>
    <cellStyle name="40% - Accent4 2 4 2 4 2 2 2" xfId="61488" xr:uid="{00000000-0005-0000-0000-00002DA60000}"/>
    <cellStyle name="40% - Accent4 2 4 2 4 2 3" xfId="48329" xr:uid="{00000000-0005-0000-0000-00002EA60000}"/>
    <cellStyle name="40% - Accent4 2 4 2 4 3" xfId="6268" xr:uid="{00000000-0005-0000-0000-00002FA60000}"/>
    <cellStyle name="40% - Accent4 2 4 2 4 3 2" xfId="19427" xr:uid="{00000000-0005-0000-0000-000030A60000}"/>
    <cellStyle name="40% - Accent4 2 4 2 4 3 2 2" xfId="56765" xr:uid="{00000000-0005-0000-0000-000031A60000}"/>
    <cellStyle name="40% - Accent4 2 4 2 4 3 3" xfId="43606" xr:uid="{00000000-0005-0000-0000-000032A60000}"/>
    <cellStyle name="40% - Accent4 2 4 2 4 4" xfId="15884" xr:uid="{00000000-0005-0000-0000-000033A60000}"/>
    <cellStyle name="40% - Accent4 2 4 2 4 4 2" xfId="53222" xr:uid="{00000000-0005-0000-0000-000034A60000}"/>
    <cellStyle name="40% - Accent4 2 4 2 4 5" xfId="32277" xr:uid="{00000000-0005-0000-0000-000035A60000}"/>
    <cellStyle name="40% - Accent4 2 4 2 4 6" xfId="40061" xr:uid="{00000000-0005-0000-0000-000036A60000}"/>
    <cellStyle name="40% - Accent4 2 4 2 5" xfId="8631" xr:uid="{00000000-0005-0000-0000-000037A60000}"/>
    <cellStyle name="40% - Accent4 2 4 2 5 2" xfId="21790" xr:uid="{00000000-0005-0000-0000-000038A60000}"/>
    <cellStyle name="40% - Accent4 2 4 2 5 2 2" xfId="59128" xr:uid="{00000000-0005-0000-0000-000039A60000}"/>
    <cellStyle name="40% - Accent4 2 4 2 5 3" xfId="34989" xr:uid="{00000000-0005-0000-0000-00003AA60000}"/>
    <cellStyle name="40% - Accent4 2 4 2 5 4" xfId="45969" xr:uid="{00000000-0005-0000-0000-00003BA60000}"/>
    <cellStyle name="40% - Accent4 2 4 2 6" xfId="3908" xr:uid="{00000000-0005-0000-0000-00003CA60000}"/>
    <cellStyle name="40% - Accent4 2 4 2 6 2" xfId="17067" xr:uid="{00000000-0005-0000-0000-00003DA60000}"/>
    <cellStyle name="40% - Accent4 2 4 2 6 2 2" xfId="54405" xr:uid="{00000000-0005-0000-0000-00003EA60000}"/>
    <cellStyle name="40% - Accent4 2 4 2 6 3" xfId="29565" xr:uid="{00000000-0005-0000-0000-00003FA60000}"/>
    <cellStyle name="40% - Accent4 2 4 2 6 4" xfId="41246" xr:uid="{00000000-0005-0000-0000-000040A60000}"/>
    <cellStyle name="40% - Accent4 2 4 2 7" xfId="13355" xr:uid="{00000000-0005-0000-0000-000041A60000}"/>
    <cellStyle name="40% - Accent4 2 4 2 7 2" xfId="50693" xr:uid="{00000000-0005-0000-0000-000042A60000}"/>
    <cellStyle name="40% - Accent4 2 4 2 8" xfId="26683" xr:uid="{00000000-0005-0000-0000-000043A60000}"/>
    <cellStyle name="40% - Accent4 2 4 2 9" xfId="37532" xr:uid="{00000000-0005-0000-0000-000044A60000}"/>
    <cellStyle name="40% - Accent4 2 4 3" xfId="501" xr:uid="{00000000-0005-0000-0000-000045A60000}"/>
    <cellStyle name="40% - Accent4 2 4 3 2" xfId="1683" xr:uid="{00000000-0005-0000-0000-000046A60000}"/>
    <cellStyle name="40% - Accent4 2 4 3 2 2" xfId="7757" xr:uid="{00000000-0005-0000-0000-000047A60000}"/>
    <cellStyle name="40% - Accent4 2 4 3 2 2 2" xfId="12480" xr:uid="{00000000-0005-0000-0000-000048A60000}"/>
    <cellStyle name="40% - Accent4 2 4 3 2 2 2 2" xfId="25639" xr:uid="{00000000-0005-0000-0000-000049A60000}"/>
    <cellStyle name="40% - Accent4 2 4 3 2 2 2 2 2" xfId="62977" xr:uid="{00000000-0005-0000-0000-00004AA60000}"/>
    <cellStyle name="40% - Accent4 2 4 3 2 2 2 3" xfId="49818" xr:uid="{00000000-0005-0000-0000-00004BA60000}"/>
    <cellStyle name="40% - Accent4 2 4 3 2 2 3" xfId="20916" xr:uid="{00000000-0005-0000-0000-00004CA60000}"/>
    <cellStyle name="40% - Accent4 2 4 3 2 2 3 2" xfId="58254" xr:uid="{00000000-0005-0000-0000-00004DA60000}"/>
    <cellStyle name="40% - Accent4 2 4 3 2 2 4" xfId="33935" xr:uid="{00000000-0005-0000-0000-00004EA60000}"/>
    <cellStyle name="40% - Accent4 2 4 3 2 2 5" xfId="45095" xr:uid="{00000000-0005-0000-0000-00004FA60000}"/>
    <cellStyle name="40% - Accent4 2 4 3 2 3" xfId="10120" xr:uid="{00000000-0005-0000-0000-000050A60000}"/>
    <cellStyle name="40% - Accent4 2 4 3 2 3 2" xfId="23279" xr:uid="{00000000-0005-0000-0000-000051A60000}"/>
    <cellStyle name="40% - Accent4 2 4 3 2 3 2 2" xfId="60617" xr:uid="{00000000-0005-0000-0000-000052A60000}"/>
    <cellStyle name="40% - Accent4 2 4 3 2 3 3" xfId="36647" xr:uid="{00000000-0005-0000-0000-000053A60000}"/>
    <cellStyle name="40% - Accent4 2 4 3 2 3 4" xfId="47458" xr:uid="{00000000-0005-0000-0000-000054A60000}"/>
    <cellStyle name="40% - Accent4 2 4 3 2 4" xfId="5397" xr:uid="{00000000-0005-0000-0000-000055A60000}"/>
    <cellStyle name="40% - Accent4 2 4 3 2 4 2" xfId="18556" xr:uid="{00000000-0005-0000-0000-000056A60000}"/>
    <cellStyle name="40% - Accent4 2 4 3 2 4 2 2" xfId="55894" xr:uid="{00000000-0005-0000-0000-000057A60000}"/>
    <cellStyle name="40% - Accent4 2 4 3 2 4 3" xfId="31223" xr:uid="{00000000-0005-0000-0000-000058A60000}"/>
    <cellStyle name="40% - Accent4 2 4 3 2 4 4" xfId="42735" xr:uid="{00000000-0005-0000-0000-000059A60000}"/>
    <cellStyle name="40% - Accent4 2 4 3 2 5" xfId="14844" xr:uid="{00000000-0005-0000-0000-00005AA60000}"/>
    <cellStyle name="40% - Accent4 2 4 3 2 5 2" xfId="52182" xr:uid="{00000000-0005-0000-0000-00005BA60000}"/>
    <cellStyle name="40% - Accent4 2 4 3 2 6" xfId="28341" xr:uid="{00000000-0005-0000-0000-00005CA60000}"/>
    <cellStyle name="40% - Accent4 2 4 3 2 7" xfId="39021" xr:uid="{00000000-0005-0000-0000-00005DA60000}"/>
    <cellStyle name="40% - Accent4 2 4 3 3" xfId="3032" xr:uid="{00000000-0005-0000-0000-00005EA60000}"/>
    <cellStyle name="40% - Accent4 2 4 3 3 2" xfId="11300" xr:uid="{00000000-0005-0000-0000-00005FA60000}"/>
    <cellStyle name="40% - Accent4 2 4 3 3 2 2" xfId="24459" xr:uid="{00000000-0005-0000-0000-000060A60000}"/>
    <cellStyle name="40% - Accent4 2 4 3 3 2 2 2" xfId="61797" xr:uid="{00000000-0005-0000-0000-000061A60000}"/>
    <cellStyle name="40% - Accent4 2 4 3 3 2 3" xfId="48638" xr:uid="{00000000-0005-0000-0000-000062A60000}"/>
    <cellStyle name="40% - Accent4 2 4 3 3 3" xfId="6577" xr:uid="{00000000-0005-0000-0000-000063A60000}"/>
    <cellStyle name="40% - Accent4 2 4 3 3 3 2" xfId="19736" xr:uid="{00000000-0005-0000-0000-000064A60000}"/>
    <cellStyle name="40% - Accent4 2 4 3 3 3 2 2" xfId="57074" xr:uid="{00000000-0005-0000-0000-000065A60000}"/>
    <cellStyle name="40% - Accent4 2 4 3 3 3 3" xfId="43915" xr:uid="{00000000-0005-0000-0000-000066A60000}"/>
    <cellStyle name="40% - Accent4 2 4 3 3 4" xfId="16193" xr:uid="{00000000-0005-0000-0000-000067A60000}"/>
    <cellStyle name="40% - Accent4 2 4 3 3 4 2" xfId="53531" xr:uid="{00000000-0005-0000-0000-000068A60000}"/>
    <cellStyle name="40% - Accent4 2 4 3 3 5" xfId="32586" xr:uid="{00000000-0005-0000-0000-000069A60000}"/>
    <cellStyle name="40% - Accent4 2 4 3 3 6" xfId="40370" xr:uid="{00000000-0005-0000-0000-00006AA60000}"/>
    <cellStyle name="40% - Accent4 2 4 3 4" xfId="8940" xr:uid="{00000000-0005-0000-0000-00006BA60000}"/>
    <cellStyle name="40% - Accent4 2 4 3 4 2" xfId="22099" xr:uid="{00000000-0005-0000-0000-00006CA60000}"/>
    <cellStyle name="40% - Accent4 2 4 3 4 2 2" xfId="59437" xr:uid="{00000000-0005-0000-0000-00006DA60000}"/>
    <cellStyle name="40% - Accent4 2 4 3 4 3" xfId="35298" xr:uid="{00000000-0005-0000-0000-00006EA60000}"/>
    <cellStyle name="40% - Accent4 2 4 3 4 4" xfId="46278" xr:uid="{00000000-0005-0000-0000-00006FA60000}"/>
    <cellStyle name="40% - Accent4 2 4 3 5" xfId="4217" xr:uid="{00000000-0005-0000-0000-000070A60000}"/>
    <cellStyle name="40% - Accent4 2 4 3 5 2" xfId="17376" xr:uid="{00000000-0005-0000-0000-000071A60000}"/>
    <cellStyle name="40% - Accent4 2 4 3 5 2 2" xfId="54714" xr:uid="{00000000-0005-0000-0000-000072A60000}"/>
    <cellStyle name="40% - Accent4 2 4 3 5 3" xfId="29874" xr:uid="{00000000-0005-0000-0000-000073A60000}"/>
    <cellStyle name="40% - Accent4 2 4 3 5 4" xfId="41555" xr:uid="{00000000-0005-0000-0000-000074A60000}"/>
    <cellStyle name="40% - Accent4 2 4 3 6" xfId="13664" xr:uid="{00000000-0005-0000-0000-000075A60000}"/>
    <cellStyle name="40% - Accent4 2 4 3 6 2" xfId="51002" xr:uid="{00000000-0005-0000-0000-000076A60000}"/>
    <cellStyle name="40% - Accent4 2 4 3 7" xfId="26992" xr:uid="{00000000-0005-0000-0000-000077A60000}"/>
    <cellStyle name="40% - Accent4 2 4 3 8" xfId="37841" xr:uid="{00000000-0005-0000-0000-000078A60000}"/>
    <cellStyle name="40% - Accent4 2 4 4" xfId="389" xr:uid="{00000000-0005-0000-0000-000079A60000}"/>
    <cellStyle name="40% - Accent4 2 4 4 2" xfId="1571" xr:uid="{00000000-0005-0000-0000-00007AA60000}"/>
    <cellStyle name="40% - Accent4 2 4 4 2 2" xfId="7645" xr:uid="{00000000-0005-0000-0000-00007BA60000}"/>
    <cellStyle name="40% - Accent4 2 4 4 2 2 2" xfId="12368" xr:uid="{00000000-0005-0000-0000-00007CA60000}"/>
    <cellStyle name="40% - Accent4 2 4 4 2 2 2 2" xfId="25527" xr:uid="{00000000-0005-0000-0000-00007DA60000}"/>
    <cellStyle name="40% - Accent4 2 4 4 2 2 2 2 2" xfId="62865" xr:uid="{00000000-0005-0000-0000-00007EA60000}"/>
    <cellStyle name="40% - Accent4 2 4 4 2 2 2 3" xfId="49706" xr:uid="{00000000-0005-0000-0000-00007FA60000}"/>
    <cellStyle name="40% - Accent4 2 4 4 2 2 3" xfId="20804" xr:uid="{00000000-0005-0000-0000-000080A60000}"/>
    <cellStyle name="40% - Accent4 2 4 4 2 2 3 2" xfId="58142" xr:uid="{00000000-0005-0000-0000-000081A60000}"/>
    <cellStyle name="40% - Accent4 2 4 4 2 2 4" xfId="33823" xr:uid="{00000000-0005-0000-0000-000082A60000}"/>
    <cellStyle name="40% - Accent4 2 4 4 2 2 5" xfId="44983" xr:uid="{00000000-0005-0000-0000-000083A60000}"/>
    <cellStyle name="40% - Accent4 2 4 4 2 3" xfId="10008" xr:uid="{00000000-0005-0000-0000-000084A60000}"/>
    <cellStyle name="40% - Accent4 2 4 4 2 3 2" xfId="23167" xr:uid="{00000000-0005-0000-0000-000085A60000}"/>
    <cellStyle name="40% - Accent4 2 4 4 2 3 2 2" xfId="60505" xr:uid="{00000000-0005-0000-0000-000086A60000}"/>
    <cellStyle name="40% - Accent4 2 4 4 2 3 3" xfId="36535" xr:uid="{00000000-0005-0000-0000-000087A60000}"/>
    <cellStyle name="40% - Accent4 2 4 4 2 3 4" xfId="47346" xr:uid="{00000000-0005-0000-0000-000088A60000}"/>
    <cellStyle name="40% - Accent4 2 4 4 2 4" xfId="5285" xr:uid="{00000000-0005-0000-0000-000089A60000}"/>
    <cellStyle name="40% - Accent4 2 4 4 2 4 2" xfId="18444" xr:uid="{00000000-0005-0000-0000-00008AA60000}"/>
    <cellStyle name="40% - Accent4 2 4 4 2 4 2 2" xfId="55782" xr:uid="{00000000-0005-0000-0000-00008BA60000}"/>
    <cellStyle name="40% - Accent4 2 4 4 2 4 3" xfId="31111" xr:uid="{00000000-0005-0000-0000-00008CA60000}"/>
    <cellStyle name="40% - Accent4 2 4 4 2 4 4" xfId="42623" xr:uid="{00000000-0005-0000-0000-00008DA60000}"/>
    <cellStyle name="40% - Accent4 2 4 4 2 5" xfId="14732" xr:uid="{00000000-0005-0000-0000-00008EA60000}"/>
    <cellStyle name="40% - Accent4 2 4 4 2 5 2" xfId="52070" xr:uid="{00000000-0005-0000-0000-00008FA60000}"/>
    <cellStyle name="40% - Accent4 2 4 4 2 6" xfId="28229" xr:uid="{00000000-0005-0000-0000-000090A60000}"/>
    <cellStyle name="40% - Accent4 2 4 4 2 7" xfId="38909" xr:uid="{00000000-0005-0000-0000-000091A60000}"/>
    <cellStyle name="40% - Accent4 2 4 4 3" xfId="2920" xr:uid="{00000000-0005-0000-0000-000092A60000}"/>
    <cellStyle name="40% - Accent4 2 4 4 3 2" xfId="11188" xr:uid="{00000000-0005-0000-0000-000093A60000}"/>
    <cellStyle name="40% - Accent4 2 4 4 3 2 2" xfId="24347" xr:uid="{00000000-0005-0000-0000-000094A60000}"/>
    <cellStyle name="40% - Accent4 2 4 4 3 2 2 2" xfId="61685" xr:uid="{00000000-0005-0000-0000-000095A60000}"/>
    <cellStyle name="40% - Accent4 2 4 4 3 2 3" xfId="48526" xr:uid="{00000000-0005-0000-0000-000096A60000}"/>
    <cellStyle name="40% - Accent4 2 4 4 3 3" xfId="6465" xr:uid="{00000000-0005-0000-0000-000097A60000}"/>
    <cellStyle name="40% - Accent4 2 4 4 3 3 2" xfId="19624" xr:uid="{00000000-0005-0000-0000-000098A60000}"/>
    <cellStyle name="40% - Accent4 2 4 4 3 3 2 2" xfId="56962" xr:uid="{00000000-0005-0000-0000-000099A60000}"/>
    <cellStyle name="40% - Accent4 2 4 4 3 3 3" xfId="43803" xr:uid="{00000000-0005-0000-0000-00009AA60000}"/>
    <cellStyle name="40% - Accent4 2 4 4 3 4" xfId="16081" xr:uid="{00000000-0005-0000-0000-00009BA60000}"/>
    <cellStyle name="40% - Accent4 2 4 4 3 4 2" xfId="53419" xr:uid="{00000000-0005-0000-0000-00009CA60000}"/>
    <cellStyle name="40% - Accent4 2 4 4 3 5" xfId="32474" xr:uid="{00000000-0005-0000-0000-00009DA60000}"/>
    <cellStyle name="40% - Accent4 2 4 4 3 6" xfId="40258" xr:uid="{00000000-0005-0000-0000-00009EA60000}"/>
    <cellStyle name="40% - Accent4 2 4 4 4" xfId="8828" xr:uid="{00000000-0005-0000-0000-00009FA60000}"/>
    <cellStyle name="40% - Accent4 2 4 4 4 2" xfId="21987" xr:uid="{00000000-0005-0000-0000-0000A0A60000}"/>
    <cellStyle name="40% - Accent4 2 4 4 4 2 2" xfId="59325" xr:uid="{00000000-0005-0000-0000-0000A1A60000}"/>
    <cellStyle name="40% - Accent4 2 4 4 4 3" xfId="35186" xr:uid="{00000000-0005-0000-0000-0000A2A60000}"/>
    <cellStyle name="40% - Accent4 2 4 4 4 4" xfId="46166" xr:uid="{00000000-0005-0000-0000-0000A3A60000}"/>
    <cellStyle name="40% - Accent4 2 4 4 5" xfId="4105" xr:uid="{00000000-0005-0000-0000-0000A4A60000}"/>
    <cellStyle name="40% - Accent4 2 4 4 5 2" xfId="17264" xr:uid="{00000000-0005-0000-0000-0000A5A60000}"/>
    <cellStyle name="40% - Accent4 2 4 4 5 2 2" xfId="54602" xr:uid="{00000000-0005-0000-0000-0000A6A60000}"/>
    <cellStyle name="40% - Accent4 2 4 4 5 3" xfId="29762" xr:uid="{00000000-0005-0000-0000-0000A7A60000}"/>
    <cellStyle name="40% - Accent4 2 4 4 5 4" xfId="41443" xr:uid="{00000000-0005-0000-0000-0000A8A60000}"/>
    <cellStyle name="40% - Accent4 2 4 4 6" xfId="13552" xr:uid="{00000000-0005-0000-0000-0000A9A60000}"/>
    <cellStyle name="40% - Accent4 2 4 4 6 2" xfId="50890" xr:uid="{00000000-0005-0000-0000-0000AAA60000}"/>
    <cellStyle name="40% - Accent4 2 4 4 7" xfId="26880" xr:uid="{00000000-0005-0000-0000-0000ABA60000}"/>
    <cellStyle name="40% - Accent4 2 4 4 8" xfId="37729" xr:uid="{00000000-0005-0000-0000-0000ACA60000}"/>
    <cellStyle name="40% - Accent4 2 4 5" xfId="810" xr:uid="{00000000-0005-0000-0000-0000ADA60000}"/>
    <cellStyle name="40% - Accent4 2 4 5 2" xfId="1992" xr:uid="{00000000-0005-0000-0000-0000AEA60000}"/>
    <cellStyle name="40% - Accent4 2 4 5 2 2" xfId="8066" xr:uid="{00000000-0005-0000-0000-0000AFA60000}"/>
    <cellStyle name="40% - Accent4 2 4 5 2 2 2" xfId="12789" xr:uid="{00000000-0005-0000-0000-0000B0A60000}"/>
    <cellStyle name="40% - Accent4 2 4 5 2 2 2 2" xfId="25948" xr:uid="{00000000-0005-0000-0000-0000B1A60000}"/>
    <cellStyle name="40% - Accent4 2 4 5 2 2 2 2 2" xfId="63286" xr:uid="{00000000-0005-0000-0000-0000B2A60000}"/>
    <cellStyle name="40% - Accent4 2 4 5 2 2 2 3" xfId="50127" xr:uid="{00000000-0005-0000-0000-0000B3A60000}"/>
    <cellStyle name="40% - Accent4 2 4 5 2 2 3" xfId="21225" xr:uid="{00000000-0005-0000-0000-0000B4A60000}"/>
    <cellStyle name="40% - Accent4 2 4 5 2 2 3 2" xfId="58563" xr:uid="{00000000-0005-0000-0000-0000B5A60000}"/>
    <cellStyle name="40% - Accent4 2 4 5 2 2 4" xfId="34244" xr:uid="{00000000-0005-0000-0000-0000B6A60000}"/>
    <cellStyle name="40% - Accent4 2 4 5 2 2 5" xfId="45404" xr:uid="{00000000-0005-0000-0000-0000B7A60000}"/>
    <cellStyle name="40% - Accent4 2 4 5 2 3" xfId="10429" xr:uid="{00000000-0005-0000-0000-0000B8A60000}"/>
    <cellStyle name="40% - Accent4 2 4 5 2 3 2" xfId="23588" xr:uid="{00000000-0005-0000-0000-0000B9A60000}"/>
    <cellStyle name="40% - Accent4 2 4 5 2 3 2 2" xfId="60926" xr:uid="{00000000-0005-0000-0000-0000BAA60000}"/>
    <cellStyle name="40% - Accent4 2 4 5 2 3 3" xfId="36956" xr:uid="{00000000-0005-0000-0000-0000BBA60000}"/>
    <cellStyle name="40% - Accent4 2 4 5 2 3 4" xfId="47767" xr:uid="{00000000-0005-0000-0000-0000BCA60000}"/>
    <cellStyle name="40% - Accent4 2 4 5 2 4" xfId="5706" xr:uid="{00000000-0005-0000-0000-0000BDA60000}"/>
    <cellStyle name="40% - Accent4 2 4 5 2 4 2" xfId="18865" xr:uid="{00000000-0005-0000-0000-0000BEA60000}"/>
    <cellStyle name="40% - Accent4 2 4 5 2 4 2 2" xfId="56203" xr:uid="{00000000-0005-0000-0000-0000BFA60000}"/>
    <cellStyle name="40% - Accent4 2 4 5 2 4 3" xfId="31532" xr:uid="{00000000-0005-0000-0000-0000C0A60000}"/>
    <cellStyle name="40% - Accent4 2 4 5 2 4 4" xfId="43044" xr:uid="{00000000-0005-0000-0000-0000C1A60000}"/>
    <cellStyle name="40% - Accent4 2 4 5 2 5" xfId="15153" xr:uid="{00000000-0005-0000-0000-0000C2A60000}"/>
    <cellStyle name="40% - Accent4 2 4 5 2 5 2" xfId="52491" xr:uid="{00000000-0005-0000-0000-0000C3A60000}"/>
    <cellStyle name="40% - Accent4 2 4 5 2 6" xfId="28650" xr:uid="{00000000-0005-0000-0000-0000C4A60000}"/>
    <cellStyle name="40% - Accent4 2 4 5 2 7" xfId="39330" xr:uid="{00000000-0005-0000-0000-0000C5A60000}"/>
    <cellStyle name="40% - Accent4 2 4 5 3" xfId="3341" xr:uid="{00000000-0005-0000-0000-0000C6A60000}"/>
    <cellStyle name="40% - Accent4 2 4 5 3 2" xfId="11609" xr:uid="{00000000-0005-0000-0000-0000C7A60000}"/>
    <cellStyle name="40% - Accent4 2 4 5 3 2 2" xfId="24768" xr:uid="{00000000-0005-0000-0000-0000C8A60000}"/>
    <cellStyle name="40% - Accent4 2 4 5 3 2 2 2" xfId="62106" xr:uid="{00000000-0005-0000-0000-0000C9A60000}"/>
    <cellStyle name="40% - Accent4 2 4 5 3 2 3" xfId="48947" xr:uid="{00000000-0005-0000-0000-0000CAA60000}"/>
    <cellStyle name="40% - Accent4 2 4 5 3 3" xfId="6886" xr:uid="{00000000-0005-0000-0000-0000CBA60000}"/>
    <cellStyle name="40% - Accent4 2 4 5 3 3 2" xfId="20045" xr:uid="{00000000-0005-0000-0000-0000CCA60000}"/>
    <cellStyle name="40% - Accent4 2 4 5 3 3 2 2" xfId="57383" xr:uid="{00000000-0005-0000-0000-0000CDA60000}"/>
    <cellStyle name="40% - Accent4 2 4 5 3 3 3" xfId="44224" xr:uid="{00000000-0005-0000-0000-0000CEA60000}"/>
    <cellStyle name="40% - Accent4 2 4 5 3 4" xfId="16502" xr:uid="{00000000-0005-0000-0000-0000CFA60000}"/>
    <cellStyle name="40% - Accent4 2 4 5 3 4 2" xfId="53840" xr:uid="{00000000-0005-0000-0000-0000D0A60000}"/>
    <cellStyle name="40% - Accent4 2 4 5 3 5" xfId="32895" xr:uid="{00000000-0005-0000-0000-0000D1A60000}"/>
    <cellStyle name="40% - Accent4 2 4 5 3 6" xfId="40679" xr:uid="{00000000-0005-0000-0000-0000D2A60000}"/>
    <cellStyle name="40% - Accent4 2 4 5 4" xfId="9249" xr:uid="{00000000-0005-0000-0000-0000D3A60000}"/>
    <cellStyle name="40% - Accent4 2 4 5 4 2" xfId="22408" xr:uid="{00000000-0005-0000-0000-0000D4A60000}"/>
    <cellStyle name="40% - Accent4 2 4 5 4 2 2" xfId="59746" xr:uid="{00000000-0005-0000-0000-0000D5A60000}"/>
    <cellStyle name="40% - Accent4 2 4 5 4 3" xfId="35607" xr:uid="{00000000-0005-0000-0000-0000D6A60000}"/>
    <cellStyle name="40% - Accent4 2 4 5 4 4" xfId="46587" xr:uid="{00000000-0005-0000-0000-0000D7A60000}"/>
    <cellStyle name="40% - Accent4 2 4 5 5" xfId="4526" xr:uid="{00000000-0005-0000-0000-0000D8A60000}"/>
    <cellStyle name="40% - Accent4 2 4 5 5 2" xfId="17685" xr:uid="{00000000-0005-0000-0000-0000D9A60000}"/>
    <cellStyle name="40% - Accent4 2 4 5 5 2 2" xfId="55023" xr:uid="{00000000-0005-0000-0000-0000DAA60000}"/>
    <cellStyle name="40% - Accent4 2 4 5 5 3" xfId="30183" xr:uid="{00000000-0005-0000-0000-0000DBA60000}"/>
    <cellStyle name="40% - Accent4 2 4 5 5 4" xfId="41864" xr:uid="{00000000-0005-0000-0000-0000DCA60000}"/>
    <cellStyle name="40% - Accent4 2 4 5 6" xfId="13973" xr:uid="{00000000-0005-0000-0000-0000DDA60000}"/>
    <cellStyle name="40% - Accent4 2 4 5 6 2" xfId="51311" xr:uid="{00000000-0005-0000-0000-0000DEA60000}"/>
    <cellStyle name="40% - Accent4 2 4 5 7" xfId="27301" xr:uid="{00000000-0005-0000-0000-0000DFA60000}"/>
    <cellStyle name="40% - Accent4 2 4 5 8" xfId="38150" xr:uid="{00000000-0005-0000-0000-0000E0A60000}"/>
    <cellStyle name="40% - Accent4 2 4 6" xfId="979" xr:uid="{00000000-0005-0000-0000-0000E1A60000}"/>
    <cellStyle name="40% - Accent4 2 4 6 2" xfId="2161" xr:uid="{00000000-0005-0000-0000-0000E2A60000}"/>
    <cellStyle name="40% - Accent4 2 4 6 2 2" xfId="8235" xr:uid="{00000000-0005-0000-0000-0000E3A60000}"/>
    <cellStyle name="40% - Accent4 2 4 6 2 2 2" xfId="12958" xr:uid="{00000000-0005-0000-0000-0000E4A60000}"/>
    <cellStyle name="40% - Accent4 2 4 6 2 2 2 2" xfId="26117" xr:uid="{00000000-0005-0000-0000-0000E5A60000}"/>
    <cellStyle name="40% - Accent4 2 4 6 2 2 2 2 2" xfId="63455" xr:uid="{00000000-0005-0000-0000-0000E6A60000}"/>
    <cellStyle name="40% - Accent4 2 4 6 2 2 2 3" xfId="50296" xr:uid="{00000000-0005-0000-0000-0000E7A60000}"/>
    <cellStyle name="40% - Accent4 2 4 6 2 2 3" xfId="21394" xr:uid="{00000000-0005-0000-0000-0000E8A60000}"/>
    <cellStyle name="40% - Accent4 2 4 6 2 2 3 2" xfId="58732" xr:uid="{00000000-0005-0000-0000-0000E9A60000}"/>
    <cellStyle name="40% - Accent4 2 4 6 2 2 4" xfId="34413" xr:uid="{00000000-0005-0000-0000-0000EAA60000}"/>
    <cellStyle name="40% - Accent4 2 4 6 2 2 5" xfId="45573" xr:uid="{00000000-0005-0000-0000-0000EBA60000}"/>
    <cellStyle name="40% - Accent4 2 4 6 2 3" xfId="10598" xr:uid="{00000000-0005-0000-0000-0000ECA60000}"/>
    <cellStyle name="40% - Accent4 2 4 6 2 3 2" xfId="23757" xr:uid="{00000000-0005-0000-0000-0000EDA60000}"/>
    <cellStyle name="40% - Accent4 2 4 6 2 3 2 2" xfId="61095" xr:uid="{00000000-0005-0000-0000-0000EEA60000}"/>
    <cellStyle name="40% - Accent4 2 4 6 2 3 3" xfId="37125" xr:uid="{00000000-0005-0000-0000-0000EFA60000}"/>
    <cellStyle name="40% - Accent4 2 4 6 2 3 4" xfId="47936" xr:uid="{00000000-0005-0000-0000-0000F0A60000}"/>
    <cellStyle name="40% - Accent4 2 4 6 2 4" xfId="5875" xr:uid="{00000000-0005-0000-0000-0000F1A60000}"/>
    <cellStyle name="40% - Accent4 2 4 6 2 4 2" xfId="19034" xr:uid="{00000000-0005-0000-0000-0000F2A60000}"/>
    <cellStyle name="40% - Accent4 2 4 6 2 4 2 2" xfId="56372" xr:uid="{00000000-0005-0000-0000-0000F3A60000}"/>
    <cellStyle name="40% - Accent4 2 4 6 2 4 3" xfId="31701" xr:uid="{00000000-0005-0000-0000-0000F4A60000}"/>
    <cellStyle name="40% - Accent4 2 4 6 2 4 4" xfId="43213" xr:uid="{00000000-0005-0000-0000-0000F5A60000}"/>
    <cellStyle name="40% - Accent4 2 4 6 2 5" xfId="15322" xr:uid="{00000000-0005-0000-0000-0000F6A60000}"/>
    <cellStyle name="40% - Accent4 2 4 6 2 5 2" xfId="52660" xr:uid="{00000000-0005-0000-0000-0000F7A60000}"/>
    <cellStyle name="40% - Accent4 2 4 6 2 6" xfId="28819" xr:uid="{00000000-0005-0000-0000-0000F8A60000}"/>
    <cellStyle name="40% - Accent4 2 4 6 2 7" xfId="39499" xr:uid="{00000000-0005-0000-0000-0000F9A60000}"/>
    <cellStyle name="40% - Accent4 2 4 6 3" xfId="3510" xr:uid="{00000000-0005-0000-0000-0000FAA60000}"/>
    <cellStyle name="40% - Accent4 2 4 6 3 2" xfId="11778" xr:uid="{00000000-0005-0000-0000-0000FBA60000}"/>
    <cellStyle name="40% - Accent4 2 4 6 3 2 2" xfId="24937" xr:uid="{00000000-0005-0000-0000-0000FCA60000}"/>
    <cellStyle name="40% - Accent4 2 4 6 3 2 2 2" xfId="62275" xr:uid="{00000000-0005-0000-0000-0000FDA60000}"/>
    <cellStyle name="40% - Accent4 2 4 6 3 2 3" xfId="49116" xr:uid="{00000000-0005-0000-0000-0000FEA60000}"/>
    <cellStyle name="40% - Accent4 2 4 6 3 3" xfId="7055" xr:uid="{00000000-0005-0000-0000-0000FFA60000}"/>
    <cellStyle name="40% - Accent4 2 4 6 3 3 2" xfId="20214" xr:uid="{00000000-0005-0000-0000-000000A70000}"/>
    <cellStyle name="40% - Accent4 2 4 6 3 3 2 2" xfId="57552" xr:uid="{00000000-0005-0000-0000-000001A70000}"/>
    <cellStyle name="40% - Accent4 2 4 6 3 3 3" xfId="44393" xr:uid="{00000000-0005-0000-0000-000002A70000}"/>
    <cellStyle name="40% - Accent4 2 4 6 3 4" xfId="16671" xr:uid="{00000000-0005-0000-0000-000003A70000}"/>
    <cellStyle name="40% - Accent4 2 4 6 3 4 2" xfId="54009" xr:uid="{00000000-0005-0000-0000-000004A70000}"/>
    <cellStyle name="40% - Accent4 2 4 6 3 5" xfId="33064" xr:uid="{00000000-0005-0000-0000-000005A70000}"/>
    <cellStyle name="40% - Accent4 2 4 6 3 6" xfId="40848" xr:uid="{00000000-0005-0000-0000-000006A70000}"/>
    <cellStyle name="40% - Accent4 2 4 6 4" xfId="9418" xr:uid="{00000000-0005-0000-0000-000007A70000}"/>
    <cellStyle name="40% - Accent4 2 4 6 4 2" xfId="22577" xr:uid="{00000000-0005-0000-0000-000008A70000}"/>
    <cellStyle name="40% - Accent4 2 4 6 4 2 2" xfId="59915" xr:uid="{00000000-0005-0000-0000-000009A70000}"/>
    <cellStyle name="40% - Accent4 2 4 6 4 3" xfId="35776" xr:uid="{00000000-0005-0000-0000-00000AA70000}"/>
    <cellStyle name="40% - Accent4 2 4 6 4 4" xfId="46756" xr:uid="{00000000-0005-0000-0000-00000BA70000}"/>
    <cellStyle name="40% - Accent4 2 4 6 5" xfId="4695" xr:uid="{00000000-0005-0000-0000-00000CA70000}"/>
    <cellStyle name="40% - Accent4 2 4 6 5 2" xfId="17854" xr:uid="{00000000-0005-0000-0000-00000DA70000}"/>
    <cellStyle name="40% - Accent4 2 4 6 5 2 2" xfId="55192" xr:uid="{00000000-0005-0000-0000-00000EA70000}"/>
    <cellStyle name="40% - Accent4 2 4 6 5 3" xfId="30352" xr:uid="{00000000-0005-0000-0000-00000FA70000}"/>
    <cellStyle name="40% - Accent4 2 4 6 5 4" xfId="42033" xr:uid="{00000000-0005-0000-0000-000010A70000}"/>
    <cellStyle name="40% - Accent4 2 4 6 6" xfId="14142" xr:uid="{00000000-0005-0000-0000-000011A70000}"/>
    <cellStyle name="40% - Accent4 2 4 6 6 2" xfId="51480" xr:uid="{00000000-0005-0000-0000-000012A70000}"/>
    <cellStyle name="40% - Accent4 2 4 6 7" xfId="27470" xr:uid="{00000000-0005-0000-0000-000013A70000}"/>
    <cellStyle name="40% - Accent4 2 4 6 8" xfId="38319" xr:uid="{00000000-0005-0000-0000-000014A70000}"/>
    <cellStyle name="40% - Accent4 2 4 7" xfId="1150" xr:uid="{00000000-0005-0000-0000-000015A70000}"/>
    <cellStyle name="40% - Accent4 2 4 7 2" xfId="2330" xr:uid="{00000000-0005-0000-0000-000016A70000}"/>
    <cellStyle name="40% - Accent4 2 4 7 2 2" xfId="8404" xr:uid="{00000000-0005-0000-0000-000017A70000}"/>
    <cellStyle name="40% - Accent4 2 4 7 2 2 2" xfId="13127" xr:uid="{00000000-0005-0000-0000-000018A70000}"/>
    <cellStyle name="40% - Accent4 2 4 7 2 2 2 2" xfId="26286" xr:uid="{00000000-0005-0000-0000-000019A70000}"/>
    <cellStyle name="40% - Accent4 2 4 7 2 2 2 2 2" xfId="63624" xr:uid="{00000000-0005-0000-0000-00001AA70000}"/>
    <cellStyle name="40% - Accent4 2 4 7 2 2 2 3" xfId="50465" xr:uid="{00000000-0005-0000-0000-00001BA70000}"/>
    <cellStyle name="40% - Accent4 2 4 7 2 2 3" xfId="21563" xr:uid="{00000000-0005-0000-0000-00001CA70000}"/>
    <cellStyle name="40% - Accent4 2 4 7 2 2 3 2" xfId="58901" xr:uid="{00000000-0005-0000-0000-00001DA70000}"/>
    <cellStyle name="40% - Accent4 2 4 7 2 2 4" xfId="34582" xr:uid="{00000000-0005-0000-0000-00001EA70000}"/>
    <cellStyle name="40% - Accent4 2 4 7 2 2 5" xfId="45742" xr:uid="{00000000-0005-0000-0000-00001FA70000}"/>
    <cellStyle name="40% - Accent4 2 4 7 2 3" xfId="10767" xr:uid="{00000000-0005-0000-0000-000020A70000}"/>
    <cellStyle name="40% - Accent4 2 4 7 2 3 2" xfId="23926" xr:uid="{00000000-0005-0000-0000-000021A70000}"/>
    <cellStyle name="40% - Accent4 2 4 7 2 3 2 2" xfId="61264" xr:uid="{00000000-0005-0000-0000-000022A70000}"/>
    <cellStyle name="40% - Accent4 2 4 7 2 3 3" xfId="37294" xr:uid="{00000000-0005-0000-0000-000023A70000}"/>
    <cellStyle name="40% - Accent4 2 4 7 2 3 4" xfId="48105" xr:uid="{00000000-0005-0000-0000-000024A70000}"/>
    <cellStyle name="40% - Accent4 2 4 7 2 4" xfId="6044" xr:uid="{00000000-0005-0000-0000-000025A70000}"/>
    <cellStyle name="40% - Accent4 2 4 7 2 4 2" xfId="19203" xr:uid="{00000000-0005-0000-0000-000026A70000}"/>
    <cellStyle name="40% - Accent4 2 4 7 2 4 2 2" xfId="56541" xr:uid="{00000000-0005-0000-0000-000027A70000}"/>
    <cellStyle name="40% - Accent4 2 4 7 2 4 3" xfId="31870" xr:uid="{00000000-0005-0000-0000-000028A70000}"/>
    <cellStyle name="40% - Accent4 2 4 7 2 4 4" xfId="43382" xr:uid="{00000000-0005-0000-0000-000029A70000}"/>
    <cellStyle name="40% - Accent4 2 4 7 2 5" xfId="15491" xr:uid="{00000000-0005-0000-0000-00002AA70000}"/>
    <cellStyle name="40% - Accent4 2 4 7 2 5 2" xfId="52829" xr:uid="{00000000-0005-0000-0000-00002BA70000}"/>
    <cellStyle name="40% - Accent4 2 4 7 2 6" xfId="28988" xr:uid="{00000000-0005-0000-0000-00002CA70000}"/>
    <cellStyle name="40% - Accent4 2 4 7 2 7" xfId="39668" xr:uid="{00000000-0005-0000-0000-00002DA70000}"/>
    <cellStyle name="40% - Accent4 2 4 7 3" xfId="3679" xr:uid="{00000000-0005-0000-0000-00002EA70000}"/>
    <cellStyle name="40% - Accent4 2 4 7 3 2" xfId="11947" xr:uid="{00000000-0005-0000-0000-00002FA70000}"/>
    <cellStyle name="40% - Accent4 2 4 7 3 2 2" xfId="25106" xr:uid="{00000000-0005-0000-0000-000030A70000}"/>
    <cellStyle name="40% - Accent4 2 4 7 3 2 2 2" xfId="62444" xr:uid="{00000000-0005-0000-0000-000031A70000}"/>
    <cellStyle name="40% - Accent4 2 4 7 3 2 3" xfId="49285" xr:uid="{00000000-0005-0000-0000-000032A70000}"/>
    <cellStyle name="40% - Accent4 2 4 7 3 3" xfId="7224" xr:uid="{00000000-0005-0000-0000-000033A70000}"/>
    <cellStyle name="40% - Accent4 2 4 7 3 3 2" xfId="20383" xr:uid="{00000000-0005-0000-0000-000034A70000}"/>
    <cellStyle name="40% - Accent4 2 4 7 3 3 2 2" xfId="57721" xr:uid="{00000000-0005-0000-0000-000035A70000}"/>
    <cellStyle name="40% - Accent4 2 4 7 3 3 3" xfId="44562" xr:uid="{00000000-0005-0000-0000-000036A70000}"/>
    <cellStyle name="40% - Accent4 2 4 7 3 4" xfId="16840" xr:uid="{00000000-0005-0000-0000-000037A70000}"/>
    <cellStyle name="40% - Accent4 2 4 7 3 4 2" xfId="54178" xr:uid="{00000000-0005-0000-0000-000038A70000}"/>
    <cellStyle name="40% - Accent4 2 4 7 3 5" xfId="33233" xr:uid="{00000000-0005-0000-0000-000039A70000}"/>
    <cellStyle name="40% - Accent4 2 4 7 3 6" xfId="41017" xr:uid="{00000000-0005-0000-0000-00003AA70000}"/>
    <cellStyle name="40% - Accent4 2 4 7 4" xfId="9587" xr:uid="{00000000-0005-0000-0000-00003BA70000}"/>
    <cellStyle name="40% - Accent4 2 4 7 4 2" xfId="22746" xr:uid="{00000000-0005-0000-0000-00003CA70000}"/>
    <cellStyle name="40% - Accent4 2 4 7 4 2 2" xfId="60084" xr:uid="{00000000-0005-0000-0000-00003DA70000}"/>
    <cellStyle name="40% - Accent4 2 4 7 4 3" xfId="35945" xr:uid="{00000000-0005-0000-0000-00003EA70000}"/>
    <cellStyle name="40% - Accent4 2 4 7 4 4" xfId="46925" xr:uid="{00000000-0005-0000-0000-00003FA70000}"/>
    <cellStyle name="40% - Accent4 2 4 7 5" xfId="4864" xr:uid="{00000000-0005-0000-0000-000040A70000}"/>
    <cellStyle name="40% - Accent4 2 4 7 5 2" xfId="18023" xr:uid="{00000000-0005-0000-0000-000041A70000}"/>
    <cellStyle name="40% - Accent4 2 4 7 5 2 2" xfId="55361" xr:uid="{00000000-0005-0000-0000-000042A70000}"/>
    <cellStyle name="40% - Accent4 2 4 7 5 3" xfId="30521" xr:uid="{00000000-0005-0000-0000-000043A70000}"/>
    <cellStyle name="40% - Accent4 2 4 7 5 4" xfId="42202" xr:uid="{00000000-0005-0000-0000-000044A70000}"/>
    <cellStyle name="40% - Accent4 2 4 7 6" xfId="14311" xr:uid="{00000000-0005-0000-0000-000045A70000}"/>
    <cellStyle name="40% - Accent4 2 4 7 6 2" xfId="51649" xr:uid="{00000000-0005-0000-0000-000046A70000}"/>
    <cellStyle name="40% - Accent4 2 4 7 7" xfId="27639" xr:uid="{00000000-0005-0000-0000-000047A70000}"/>
    <cellStyle name="40% - Accent4 2 4 7 8" xfId="38488" xr:uid="{00000000-0005-0000-0000-000048A70000}"/>
    <cellStyle name="40% - Accent4 2 4 8" xfId="1262" xr:uid="{00000000-0005-0000-0000-000049A70000}"/>
    <cellStyle name="40% - Accent4 2 4 8 2" xfId="2611" xr:uid="{00000000-0005-0000-0000-00004AA70000}"/>
    <cellStyle name="40% - Accent4 2 4 8 2 2" xfId="12059" xr:uid="{00000000-0005-0000-0000-00004BA70000}"/>
    <cellStyle name="40% - Accent4 2 4 8 2 2 2" xfId="25218" xr:uid="{00000000-0005-0000-0000-00004CA70000}"/>
    <cellStyle name="40% - Accent4 2 4 8 2 2 2 2" xfId="62556" xr:uid="{00000000-0005-0000-0000-00004DA70000}"/>
    <cellStyle name="40% - Accent4 2 4 8 2 2 3" xfId="33514" xr:uid="{00000000-0005-0000-0000-00004EA70000}"/>
    <cellStyle name="40% - Accent4 2 4 8 2 2 4" xfId="49397" xr:uid="{00000000-0005-0000-0000-00004FA70000}"/>
    <cellStyle name="40% - Accent4 2 4 8 2 3" xfId="7336" xr:uid="{00000000-0005-0000-0000-000050A70000}"/>
    <cellStyle name="40% - Accent4 2 4 8 2 3 2" xfId="20495" xr:uid="{00000000-0005-0000-0000-000051A70000}"/>
    <cellStyle name="40% - Accent4 2 4 8 2 3 2 2" xfId="57833" xr:uid="{00000000-0005-0000-0000-000052A70000}"/>
    <cellStyle name="40% - Accent4 2 4 8 2 3 3" xfId="36226" xr:uid="{00000000-0005-0000-0000-000053A70000}"/>
    <cellStyle name="40% - Accent4 2 4 8 2 3 4" xfId="44674" xr:uid="{00000000-0005-0000-0000-000054A70000}"/>
    <cellStyle name="40% - Accent4 2 4 8 2 4" xfId="15772" xr:uid="{00000000-0005-0000-0000-000055A70000}"/>
    <cellStyle name="40% - Accent4 2 4 8 2 4 2" xfId="30802" xr:uid="{00000000-0005-0000-0000-000056A70000}"/>
    <cellStyle name="40% - Accent4 2 4 8 2 4 3" xfId="53110" xr:uid="{00000000-0005-0000-0000-000057A70000}"/>
    <cellStyle name="40% - Accent4 2 4 8 2 5" xfId="27920" xr:uid="{00000000-0005-0000-0000-000058A70000}"/>
    <cellStyle name="40% - Accent4 2 4 8 2 6" xfId="39949" xr:uid="{00000000-0005-0000-0000-000059A70000}"/>
    <cellStyle name="40% - Accent4 2 4 8 3" xfId="9699" xr:uid="{00000000-0005-0000-0000-00005AA70000}"/>
    <cellStyle name="40% - Accent4 2 4 8 3 2" xfId="22858" xr:uid="{00000000-0005-0000-0000-00005BA70000}"/>
    <cellStyle name="40% - Accent4 2 4 8 3 2 2" xfId="60196" xr:uid="{00000000-0005-0000-0000-00005CA70000}"/>
    <cellStyle name="40% - Accent4 2 4 8 3 3" xfId="32165" xr:uid="{00000000-0005-0000-0000-00005DA70000}"/>
    <cellStyle name="40% - Accent4 2 4 8 3 4" xfId="47037" xr:uid="{00000000-0005-0000-0000-00005EA70000}"/>
    <cellStyle name="40% - Accent4 2 4 8 4" xfId="4976" xr:uid="{00000000-0005-0000-0000-00005FA70000}"/>
    <cellStyle name="40% - Accent4 2 4 8 4 2" xfId="18135" xr:uid="{00000000-0005-0000-0000-000060A70000}"/>
    <cellStyle name="40% - Accent4 2 4 8 4 2 2" xfId="55473" xr:uid="{00000000-0005-0000-0000-000061A70000}"/>
    <cellStyle name="40% - Accent4 2 4 8 4 3" xfId="34877" xr:uid="{00000000-0005-0000-0000-000062A70000}"/>
    <cellStyle name="40% - Accent4 2 4 8 4 4" xfId="42314" xr:uid="{00000000-0005-0000-0000-000063A70000}"/>
    <cellStyle name="40% - Accent4 2 4 8 5" xfId="14423" xr:uid="{00000000-0005-0000-0000-000064A70000}"/>
    <cellStyle name="40% - Accent4 2 4 8 5 2" xfId="29453" xr:uid="{00000000-0005-0000-0000-000065A70000}"/>
    <cellStyle name="40% - Accent4 2 4 8 5 3" xfId="51761" xr:uid="{00000000-0005-0000-0000-000066A70000}"/>
    <cellStyle name="40% - Accent4 2 4 8 6" xfId="26571" xr:uid="{00000000-0005-0000-0000-000067A70000}"/>
    <cellStyle name="40% - Accent4 2 4 8 7" xfId="38600" xr:uid="{00000000-0005-0000-0000-000068A70000}"/>
    <cellStyle name="40% - Accent4 2 4 9" xfId="2499" xr:uid="{00000000-0005-0000-0000-000069A70000}"/>
    <cellStyle name="40% - Accent4 2 4 9 2" xfId="10879" xr:uid="{00000000-0005-0000-0000-00006AA70000}"/>
    <cellStyle name="40% - Accent4 2 4 9 2 2" xfId="24038" xr:uid="{00000000-0005-0000-0000-00006BA70000}"/>
    <cellStyle name="40% - Accent4 2 4 9 2 2 2" xfId="61376" xr:uid="{00000000-0005-0000-0000-00006CA70000}"/>
    <cellStyle name="40% - Accent4 2 4 9 2 3" xfId="33402" xr:uid="{00000000-0005-0000-0000-00006DA70000}"/>
    <cellStyle name="40% - Accent4 2 4 9 2 4" xfId="48217" xr:uid="{00000000-0005-0000-0000-00006EA70000}"/>
    <cellStyle name="40% - Accent4 2 4 9 3" xfId="6156" xr:uid="{00000000-0005-0000-0000-00006FA70000}"/>
    <cellStyle name="40% - Accent4 2 4 9 3 2" xfId="19315" xr:uid="{00000000-0005-0000-0000-000070A70000}"/>
    <cellStyle name="40% - Accent4 2 4 9 3 2 2" xfId="56653" xr:uid="{00000000-0005-0000-0000-000071A70000}"/>
    <cellStyle name="40% - Accent4 2 4 9 3 3" xfId="36114" xr:uid="{00000000-0005-0000-0000-000072A70000}"/>
    <cellStyle name="40% - Accent4 2 4 9 3 4" xfId="43494" xr:uid="{00000000-0005-0000-0000-000073A70000}"/>
    <cellStyle name="40% - Accent4 2 4 9 4" xfId="15660" xr:uid="{00000000-0005-0000-0000-000074A70000}"/>
    <cellStyle name="40% - Accent4 2 4 9 4 2" xfId="30690" xr:uid="{00000000-0005-0000-0000-000075A70000}"/>
    <cellStyle name="40% - Accent4 2 4 9 4 3" xfId="52998" xr:uid="{00000000-0005-0000-0000-000076A70000}"/>
    <cellStyle name="40% - Accent4 2 4 9 5" xfId="27808" xr:uid="{00000000-0005-0000-0000-000077A70000}"/>
    <cellStyle name="40% - Accent4 2 4 9 6" xfId="39837" xr:uid="{00000000-0005-0000-0000-000078A70000}"/>
    <cellStyle name="40% - Accent4 2 5" xfId="276" xr:uid="{00000000-0005-0000-0000-000079A70000}"/>
    <cellStyle name="40% - Accent4 2 5 2" xfId="697" xr:uid="{00000000-0005-0000-0000-00007AA70000}"/>
    <cellStyle name="40% - Accent4 2 5 2 2" xfId="1879" xr:uid="{00000000-0005-0000-0000-00007BA70000}"/>
    <cellStyle name="40% - Accent4 2 5 2 2 2" xfId="7953" xr:uid="{00000000-0005-0000-0000-00007CA70000}"/>
    <cellStyle name="40% - Accent4 2 5 2 2 2 2" xfId="12676" xr:uid="{00000000-0005-0000-0000-00007DA70000}"/>
    <cellStyle name="40% - Accent4 2 5 2 2 2 2 2" xfId="25835" xr:uid="{00000000-0005-0000-0000-00007EA70000}"/>
    <cellStyle name="40% - Accent4 2 5 2 2 2 2 2 2" xfId="63173" xr:uid="{00000000-0005-0000-0000-00007FA70000}"/>
    <cellStyle name="40% - Accent4 2 5 2 2 2 2 3" xfId="50014" xr:uid="{00000000-0005-0000-0000-000080A70000}"/>
    <cellStyle name="40% - Accent4 2 5 2 2 2 3" xfId="21112" xr:uid="{00000000-0005-0000-0000-000081A70000}"/>
    <cellStyle name="40% - Accent4 2 5 2 2 2 3 2" xfId="58450" xr:uid="{00000000-0005-0000-0000-000082A70000}"/>
    <cellStyle name="40% - Accent4 2 5 2 2 2 4" xfId="34131" xr:uid="{00000000-0005-0000-0000-000083A70000}"/>
    <cellStyle name="40% - Accent4 2 5 2 2 2 5" xfId="45291" xr:uid="{00000000-0005-0000-0000-000084A70000}"/>
    <cellStyle name="40% - Accent4 2 5 2 2 3" xfId="10316" xr:uid="{00000000-0005-0000-0000-000085A70000}"/>
    <cellStyle name="40% - Accent4 2 5 2 2 3 2" xfId="23475" xr:uid="{00000000-0005-0000-0000-000086A70000}"/>
    <cellStyle name="40% - Accent4 2 5 2 2 3 2 2" xfId="60813" xr:uid="{00000000-0005-0000-0000-000087A70000}"/>
    <cellStyle name="40% - Accent4 2 5 2 2 3 3" xfId="36843" xr:uid="{00000000-0005-0000-0000-000088A70000}"/>
    <cellStyle name="40% - Accent4 2 5 2 2 3 4" xfId="47654" xr:uid="{00000000-0005-0000-0000-000089A70000}"/>
    <cellStyle name="40% - Accent4 2 5 2 2 4" xfId="5593" xr:uid="{00000000-0005-0000-0000-00008AA70000}"/>
    <cellStyle name="40% - Accent4 2 5 2 2 4 2" xfId="18752" xr:uid="{00000000-0005-0000-0000-00008BA70000}"/>
    <cellStyle name="40% - Accent4 2 5 2 2 4 2 2" xfId="56090" xr:uid="{00000000-0005-0000-0000-00008CA70000}"/>
    <cellStyle name="40% - Accent4 2 5 2 2 4 3" xfId="31419" xr:uid="{00000000-0005-0000-0000-00008DA70000}"/>
    <cellStyle name="40% - Accent4 2 5 2 2 4 4" xfId="42931" xr:uid="{00000000-0005-0000-0000-00008EA70000}"/>
    <cellStyle name="40% - Accent4 2 5 2 2 5" xfId="15040" xr:uid="{00000000-0005-0000-0000-00008FA70000}"/>
    <cellStyle name="40% - Accent4 2 5 2 2 5 2" xfId="52378" xr:uid="{00000000-0005-0000-0000-000090A70000}"/>
    <cellStyle name="40% - Accent4 2 5 2 2 6" xfId="28537" xr:uid="{00000000-0005-0000-0000-000091A70000}"/>
    <cellStyle name="40% - Accent4 2 5 2 2 7" xfId="39217" xr:uid="{00000000-0005-0000-0000-000092A70000}"/>
    <cellStyle name="40% - Accent4 2 5 2 3" xfId="3228" xr:uid="{00000000-0005-0000-0000-000093A70000}"/>
    <cellStyle name="40% - Accent4 2 5 2 3 2" xfId="11496" xr:uid="{00000000-0005-0000-0000-000094A70000}"/>
    <cellStyle name="40% - Accent4 2 5 2 3 2 2" xfId="24655" xr:uid="{00000000-0005-0000-0000-000095A70000}"/>
    <cellStyle name="40% - Accent4 2 5 2 3 2 2 2" xfId="61993" xr:uid="{00000000-0005-0000-0000-000096A70000}"/>
    <cellStyle name="40% - Accent4 2 5 2 3 2 3" xfId="48834" xr:uid="{00000000-0005-0000-0000-000097A70000}"/>
    <cellStyle name="40% - Accent4 2 5 2 3 3" xfId="6773" xr:uid="{00000000-0005-0000-0000-000098A70000}"/>
    <cellStyle name="40% - Accent4 2 5 2 3 3 2" xfId="19932" xr:uid="{00000000-0005-0000-0000-000099A70000}"/>
    <cellStyle name="40% - Accent4 2 5 2 3 3 2 2" xfId="57270" xr:uid="{00000000-0005-0000-0000-00009AA70000}"/>
    <cellStyle name="40% - Accent4 2 5 2 3 3 3" xfId="44111" xr:uid="{00000000-0005-0000-0000-00009BA70000}"/>
    <cellStyle name="40% - Accent4 2 5 2 3 4" xfId="16389" xr:uid="{00000000-0005-0000-0000-00009CA70000}"/>
    <cellStyle name="40% - Accent4 2 5 2 3 4 2" xfId="53727" xr:uid="{00000000-0005-0000-0000-00009DA70000}"/>
    <cellStyle name="40% - Accent4 2 5 2 3 5" xfId="32782" xr:uid="{00000000-0005-0000-0000-00009EA70000}"/>
    <cellStyle name="40% - Accent4 2 5 2 3 6" xfId="40566" xr:uid="{00000000-0005-0000-0000-00009FA70000}"/>
    <cellStyle name="40% - Accent4 2 5 2 4" xfId="9136" xr:uid="{00000000-0005-0000-0000-0000A0A70000}"/>
    <cellStyle name="40% - Accent4 2 5 2 4 2" xfId="22295" xr:uid="{00000000-0005-0000-0000-0000A1A70000}"/>
    <cellStyle name="40% - Accent4 2 5 2 4 2 2" xfId="59633" xr:uid="{00000000-0005-0000-0000-0000A2A70000}"/>
    <cellStyle name="40% - Accent4 2 5 2 4 3" xfId="35494" xr:uid="{00000000-0005-0000-0000-0000A3A70000}"/>
    <cellStyle name="40% - Accent4 2 5 2 4 4" xfId="46474" xr:uid="{00000000-0005-0000-0000-0000A4A70000}"/>
    <cellStyle name="40% - Accent4 2 5 2 5" xfId="4413" xr:uid="{00000000-0005-0000-0000-0000A5A70000}"/>
    <cellStyle name="40% - Accent4 2 5 2 5 2" xfId="17572" xr:uid="{00000000-0005-0000-0000-0000A6A70000}"/>
    <cellStyle name="40% - Accent4 2 5 2 5 2 2" xfId="54910" xr:uid="{00000000-0005-0000-0000-0000A7A70000}"/>
    <cellStyle name="40% - Accent4 2 5 2 5 3" xfId="30070" xr:uid="{00000000-0005-0000-0000-0000A8A70000}"/>
    <cellStyle name="40% - Accent4 2 5 2 5 4" xfId="41751" xr:uid="{00000000-0005-0000-0000-0000A9A70000}"/>
    <cellStyle name="40% - Accent4 2 5 2 6" xfId="13860" xr:uid="{00000000-0005-0000-0000-0000AAA70000}"/>
    <cellStyle name="40% - Accent4 2 5 2 6 2" xfId="51198" xr:uid="{00000000-0005-0000-0000-0000ABA70000}"/>
    <cellStyle name="40% - Accent4 2 5 2 7" xfId="27188" xr:uid="{00000000-0005-0000-0000-0000ACA70000}"/>
    <cellStyle name="40% - Accent4 2 5 2 8" xfId="38037" xr:uid="{00000000-0005-0000-0000-0000ADA70000}"/>
    <cellStyle name="40% - Accent4 2 5 3" xfId="1458" xr:uid="{00000000-0005-0000-0000-0000AEA70000}"/>
    <cellStyle name="40% - Accent4 2 5 3 2" xfId="7532" xr:uid="{00000000-0005-0000-0000-0000AFA70000}"/>
    <cellStyle name="40% - Accent4 2 5 3 2 2" xfId="12255" xr:uid="{00000000-0005-0000-0000-0000B0A70000}"/>
    <cellStyle name="40% - Accent4 2 5 3 2 2 2" xfId="25414" xr:uid="{00000000-0005-0000-0000-0000B1A70000}"/>
    <cellStyle name="40% - Accent4 2 5 3 2 2 2 2" xfId="62752" xr:uid="{00000000-0005-0000-0000-0000B2A70000}"/>
    <cellStyle name="40% - Accent4 2 5 3 2 2 3" xfId="49593" xr:uid="{00000000-0005-0000-0000-0000B3A70000}"/>
    <cellStyle name="40% - Accent4 2 5 3 2 3" xfId="20691" xr:uid="{00000000-0005-0000-0000-0000B4A70000}"/>
    <cellStyle name="40% - Accent4 2 5 3 2 3 2" xfId="58029" xr:uid="{00000000-0005-0000-0000-0000B5A70000}"/>
    <cellStyle name="40% - Accent4 2 5 3 2 4" xfId="33710" xr:uid="{00000000-0005-0000-0000-0000B6A70000}"/>
    <cellStyle name="40% - Accent4 2 5 3 2 5" xfId="44870" xr:uid="{00000000-0005-0000-0000-0000B7A70000}"/>
    <cellStyle name="40% - Accent4 2 5 3 3" xfId="9895" xr:uid="{00000000-0005-0000-0000-0000B8A70000}"/>
    <cellStyle name="40% - Accent4 2 5 3 3 2" xfId="23054" xr:uid="{00000000-0005-0000-0000-0000B9A70000}"/>
    <cellStyle name="40% - Accent4 2 5 3 3 2 2" xfId="60392" xr:uid="{00000000-0005-0000-0000-0000BAA70000}"/>
    <cellStyle name="40% - Accent4 2 5 3 3 3" xfId="36422" xr:uid="{00000000-0005-0000-0000-0000BBA70000}"/>
    <cellStyle name="40% - Accent4 2 5 3 3 4" xfId="47233" xr:uid="{00000000-0005-0000-0000-0000BCA70000}"/>
    <cellStyle name="40% - Accent4 2 5 3 4" xfId="5172" xr:uid="{00000000-0005-0000-0000-0000BDA70000}"/>
    <cellStyle name="40% - Accent4 2 5 3 4 2" xfId="18331" xr:uid="{00000000-0005-0000-0000-0000BEA70000}"/>
    <cellStyle name="40% - Accent4 2 5 3 4 2 2" xfId="55669" xr:uid="{00000000-0005-0000-0000-0000BFA70000}"/>
    <cellStyle name="40% - Accent4 2 5 3 4 3" xfId="30998" xr:uid="{00000000-0005-0000-0000-0000C0A70000}"/>
    <cellStyle name="40% - Accent4 2 5 3 4 4" xfId="42510" xr:uid="{00000000-0005-0000-0000-0000C1A70000}"/>
    <cellStyle name="40% - Accent4 2 5 3 5" xfId="14619" xr:uid="{00000000-0005-0000-0000-0000C2A70000}"/>
    <cellStyle name="40% - Accent4 2 5 3 5 2" xfId="51957" xr:uid="{00000000-0005-0000-0000-0000C3A70000}"/>
    <cellStyle name="40% - Accent4 2 5 3 6" xfId="28116" xr:uid="{00000000-0005-0000-0000-0000C4A70000}"/>
    <cellStyle name="40% - Accent4 2 5 3 7" xfId="38796" xr:uid="{00000000-0005-0000-0000-0000C5A70000}"/>
    <cellStyle name="40% - Accent4 2 5 4" xfId="2807" xr:uid="{00000000-0005-0000-0000-0000C6A70000}"/>
    <cellStyle name="40% - Accent4 2 5 4 2" xfId="11075" xr:uid="{00000000-0005-0000-0000-0000C7A70000}"/>
    <cellStyle name="40% - Accent4 2 5 4 2 2" xfId="24234" xr:uid="{00000000-0005-0000-0000-0000C8A70000}"/>
    <cellStyle name="40% - Accent4 2 5 4 2 2 2" xfId="61572" xr:uid="{00000000-0005-0000-0000-0000C9A70000}"/>
    <cellStyle name="40% - Accent4 2 5 4 2 3" xfId="48413" xr:uid="{00000000-0005-0000-0000-0000CAA70000}"/>
    <cellStyle name="40% - Accent4 2 5 4 3" xfId="6352" xr:uid="{00000000-0005-0000-0000-0000CBA70000}"/>
    <cellStyle name="40% - Accent4 2 5 4 3 2" xfId="19511" xr:uid="{00000000-0005-0000-0000-0000CCA70000}"/>
    <cellStyle name="40% - Accent4 2 5 4 3 2 2" xfId="56849" xr:uid="{00000000-0005-0000-0000-0000CDA70000}"/>
    <cellStyle name="40% - Accent4 2 5 4 3 3" xfId="43690" xr:uid="{00000000-0005-0000-0000-0000CEA70000}"/>
    <cellStyle name="40% - Accent4 2 5 4 4" xfId="15968" xr:uid="{00000000-0005-0000-0000-0000CFA70000}"/>
    <cellStyle name="40% - Accent4 2 5 4 4 2" xfId="53306" xr:uid="{00000000-0005-0000-0000-0000D0A70000}"/>
    <cellStyle name="40% - Accent4 2 5 4 5" xfId="32361" xr:uid="{00000000-0005-0000-0000-0000D1A70000}"/>
    <cellStyle name="40% - Accent4 2 5 4 6" xfId="40145" xr:uid="{00000000-0005-0000-0000-0000D2A70000}"/>
    <cellStyle name="40% - Accent4 2 5 5" xfId="8715" xr:uid="{00000000-0005-0000-0000-0000D3A70000}"/>
    <cellStyle name="40% - Accent4 2 5 5 2" xfId="21874" xr:uid="{00000000-0005-0000-0000-0000D4A70000}"/>
    <cellStyle name="40% - Accent4 2 5 5 2 2" xfId="59212" xr:uid="{00000000-0005-0000-0000-0000D5A70000}"/>
    <cellStyle name="40% - Accent4 2 5 5 3" xfId="35073" xr:uid="{00000000-0005-0000-0000-0000D6A70000}"/>
    <cellStyle name="40% - Accent4 2 5 5 4" xfId="46053" xr:uid="{00000000-0005-0000-0000-0000D7A70000}"/>
    <cellStyle name="40% - Accent4 2 5 6" xfId="3992" xr:uid="{00000000-0005-0000-0000-0000D8A70000}"/>
    <cellStyle name="40% - Accent4 2 5 6 2" xfId="17151" xr:uid="{00000000-0005-0000-0000-0000D9A70000}"/>
    <cellStyle name="40% - Accent4 2 5 6 2 2" xfId="54489" xr:uid="{00000000-0005-0000-0000-0000DAA70000}"/>
    <cellStyle name="40% - Accent4 2 5 6 3" xfId="29649" xr:uid="{00000000-0005-0000-0000-0000DBA70000}"/>
    <cellStyle name="40% - Accent4 2 5 6 4" xfId="41330" xr:uid="{00000000-0005-0000-0000-0000DCA70000}"/>
    <cellStyle name="40% - Accent4 2 5 7" xfId="13439" xr:uid="{00000000-0005-0000-0000-0000DDA70000}"/>
    <cellStyle name="40% - Accent4 2 5 7 2" xfId="50777" xr:uid="{00000000-0005-0000-0000-0000DEA70000}"/>
    <cellStyle name="40% - Accent4 2 5 8" xfId="26767" xr:uid="{00000000-0005-0000-0000-0000DFA70000}"/>
    <cellStyle name="40% - Accent4 2 5 9" xfId="37616" xr:uid="{00000000-0005-0000-0000-0000E0A70000}"/>
    <cellStyle name="40% - Accent4 2 6" xfId="164" xr:uid="{00000000-0005-0000-0000-0000E1A70000}"/>
    <cellStyle name="40% - Accent4 2 6 2" xfId="585" xr:uid="{00000000-0005-0000-0000-0000E2A70000}"/>
    <cellStyle name="40% - Accent4 2 6 2 2" xfId="1767" xr:uid="{00000000-0005-0000-0000-0000E3A70000}"/>
    <cellStyle name="40% - Accent4 2 6 2 2 2" xfId="7841" xr:uid="{00000000-0005-0000-0000-0000E4A70000}"/>
    <cellStyle name="40% - Accent4 2 6 2 2 2 2" xfId="12564" xr:uid="{00000000-0005-0000-0000-0000E5A70000}"/>
    <cellStyle name="40% - Accent4 2 6 2 2 2 2 2" xfId="25723" xr:uid="{00000000-0005-0000-0000-0000E6A70000}"/>
    <cellStyle name="40% - Accent4 2 6 2 2 2 2 2 2" xfId="63061" xr:uid="{00000000-0005-0000-0000-0000E7A70000}"/>
    <cellStyle name="40% - Accent4 2 6 2 2 2 2 3" xfId="49902" xr:uid="{00000000-0005-0000-0000-0000E8A70000}"/>
    <cellStyle name="40% - Accent4 2 6 2 2 2 3" xfId="21000" xr:uid="{00000000-0005-0000-0000-0000E9A70000}"/>
    <cellStyle name="40% - Accent4 2 6 2 2 2 3 2" xfId="58338" xr:uid="{00000000-0005-0000-0000-0000EAA70000}"/>
    <cellStyle name="40% - Accent4 2 6 2 2 2 4" xfId="34019" xr:uid="{00000000-0005-0000-0000-0000EBA70000}"/>
    <cellStyle name="40% - Accent4 2 6 2 2 2 5" xfId="45179" xr:uid="{00000000-0005-0000-0000-0000ECA70000}"/>
    <cellStyle name="40% - Accent4 2 6 2 2 3" xfId="10204" xr:uid="{00000000-0005-0000-0000-0000EDA70000}"/>
    <cellStyle name="40% - Accent4 2 6 2 2 3 2" xfId="23363" xr:uid="{00000000-0005-0000-0000-0000EEA70000}"/>
    <cellStyle name="40% - Accent4 2 6 2 2 3 2 2" xfId="60701" xr:uid="{00000000-0005-0000-0000-0000EFA70000}"/>
    <cellStyle name="40% - Accent4 2 6 2 2 3 3" xfId="36731" xr:uid="{00000000-0005-0000-0000-0000F0A70000}"/>
    <cellStyle name="40% - Accent4 2 6 2 2 3 4" xfId="47542" xr:uid="{00000000-0005-0000-0000-0000F1A70000}"/>
    <cellStyle name="40% - Accent4 2 6 2 2 4" xfId="5481" xr:uid="{00000000-0005-0000-0000-0000F2A70000}"/>
    <cellStyle name="40% - Accent4 2 6 2 2 4 2" xfId="18640" xr:uid="{00000000-0005-0000-0000-0000F3A70000}"/>
    <cellStyle name="40% - Accent4 2 6 2 2 4 2 2" xfId="55978" xr:uid="{00000000-0005-0000-0000-0000F4A70000}"/>
    <cellStyle name="40% - Accent4 2 6 2 2 4 3" xfId="31307" xr:uid="{00000000-0005-0000-0000-0000F5A70000}"/>
    <cellStyle name="40% - Accent4 2 6 2 2 4 4" xfId="42819" xr:uid="{00000000-0005-0000-0000-0000F6A70000}"/>
    <cellStyle name="40% - Accent4 2 6 2 2 5" xfId="14928" xr:uid="{00000000-0005-0000-0000-0000F7A70000}"/>
    <cellStyle name="40% - Accent4 2 6 2 2 5 2" xfId="52266" xr:uid="{00000000-0005-0000-0000-0000F8A70000}"/>
    <cellStyle name="40% - Accent4 2 6 2 2 6" xfId="28425" xr:uid="{00000000-0005-0000-0000-0000F9A70000}"/>
    <cellStyle name="40% - Accent4 2 6 2 2 7" xfId="39105" xr:uid="{00000000-0005-0000-0000-0000FAA70000}"/>
    <cellStyle name="40% - Accent4 2 6 2 3" xfId="3116" xr:uid="{00000000-0005-0000-0000-0000FBA70000}"/>
    <cellStyle name="40% - Accent4 2 6 2 3 2" xfId="11384" xr:uid="{00000000-0005-0000-0000-0000FCA70000}"/>
    <cellStyle name="40% - Accent4 2 6 2 3 2 2" xfId="24543" xr:uid="{00000000-0005-0000-0000-0000FDA70000}"/>
    <cellStyle name="40% - Accent4 2 6 2 3 2 2 2" xfId="61881" xr:uid="{00000000-0005-0000-0000-0000FEA70000}"/>
    <cellStyle name="40% - Accent4 2 6 2 3 2 3" xfId="48722" xr:uid="{00000000-0005-0000-0000-0000FFA70000}"/>
    <cellStyle name="40% - Accent4 2 6 2 3 3" xfId="6661" xr:uid="{00000000-0005-0000-0000-000000A80000}"/>
    <cellStyle name="40% - Accent4 2 6 2 3 3 2" xfId="19820" xr:uid="{00000000-0005-0000-0000-000001A80000}"/>
    <cellStyle name="40% - Accent4 2 6 2 3 3 2 2" xfId="57158" xr:uid="{00000000-0005-0000-0000-000002A80000}"/>
    <cellStyle name="40% - Accent4 2 6 2 3 3 3" xfId="43999" xr:uid="{00000000-0005-0000-0000-000003A80000}"/>
    <cellStyle name="40% - Accent4 2 6 2 3 4" xfId="16277" xr:uid="{00000000-0005-0000-0000-000004A80000}"/>
    <cellStyle name="40% - Accent4 2 6 2 3 4 2" xfId="53615" xr:uid="{00000000-0005-0000-0000-000005A80000}"/>
    <cellStyle name="40% - Accent4 2 6 2 3 5" xfId="32670" xr:uid="{00000000-0005-0000-0000-000006A80000}"/>
    <cellStyle name="40% - Accent4 2 6 2 3 6" xfId="40454" xr:uid="{00000000-0005-0000-0000-000007A80000}"/>
    <cellStyle name="40% - Accent4 2 6 2 4" xfId="9024" xr:uid="{00000000-0005-0000-0000-000008A80000}"/>
    <cellStyle name="40% - Accent4 2 6 2 4 2" xfId="22183" xr:uid="{00000000-0005-0000-0000-000009A80000}"/>
    <cellStyle name="40% - Accent4 2 6 2 4 2 2" xfId="59521" xr:uid="{00000000-0005-0000-0000-00000AA80000}"/>
    <cellStyle name="40% - Accent4 2 6 2 4 3" xfId="35382" xr:uid="{00000000-0005-0000-0000-00000BA80000}"/>
    <cellStyle name="40% - Accent4 2 6 2 4 4" xfId="46362" xr:uid="{00000000-0005-0000-0000-00000CA80000}"/>
    <cellStyle name="40% - Accent4 2 6 2 5" xfId="4301" xr:uid="{00000000-0005-0000-0000-00000DA80000}"/>
    <cellStyle name="40% - Accent4 2 6 2 5 2" xfId="17460" xr:uid="{00000000-0005-0000-0000-00000EA80000}"/>
    <cellStyle name="40% - Accent4 2 6 2 5 2 2" xfId="54798" xr:uid="{00000000-0005-0000-0000-00000FA80000}"/>
    <cellStyle name="40% - Accent4 2 6 2 5 3" xfId="29958" xr:uid="{00000000-0005-0000-0000-000010A80000}"/>
    <cellStyle name="40% - Accent4 2 6 2 5 4" xfId="41639" xr:uid="{00000000-0005-0000-0000-000011A80000}"/>
    <cellStyle name="40% - Accent4 2 6 2 6" xfId="13748" xr:uid="{00000000-0005-0000-0000-000012A80000}"/>
    <cellStyle name="40% - Accent4 2 6 2 6 2" xfId="51086" xr:uid="{00000000-0005-0000-0000-000013A80000}"/>
    <cellStyle name="40% - Accent4 2 6 2 7" xfId="27076" xr:uid="{00000000-0005-0000-0000-000014A80000}"/>
    <cellStyle name="40% - Accent4 2 6 2 8" xfId="37925" xr:uid="{00000000-0005-0000-0000-000015A80000}"/>
    <cellStyle name="40% - Accent4 2 6 3" xfId="1346" xr:uid="{00000000-0005-0000-0000-000016A80000}"/>
    <cellStyle name="40% - Accent4 2 6 3 2" xfId="7420" xr:uid="{00000000-0005-0000-0000-000017A80000}"/>
    <cellStyle name="40% - Accent4 2 6 3 2 2" xfId="12143" xr:uid="{00000000-0005-0000-0000-000018A80000}"/>
    <cellStyle name="40% - Accent4 2 6 3 2 2 2" xfId="25302" xr:uid="{00000000-0005-0000-0000-000019A80000}"/>
    <cellStyle name="40% - Accent4 2 6 3 2 2 2 2" xfId="62640" xr:uid="{00000000-0005-0000-0000-00001AA80000}"/>
    <cellStyle name="40% - Accent4 2 6 3 2 2 3" xfId="49481" xr:uid="{00000000-0005-0000-0000-00001BA80000}"/>
    <cellStyle name="40% - Accent4 2 6 3 2 3" xfId="20579" xr:uid="{00000000-0005-0000-0000-00001CA80000}"/>
    <cellStyle name="40% - Accent4 2 6 3 2 3 2" xfId="57917" xr:uid="{00000000-0005-0000-0000-00001DA80000}"/>
    <cellStyle name="40% - Accent4 2 6 3 2 4" xfId="33598" xr:uid="{00000000-0005-0000-0000-00001EA80000}"/>
    <cellStyle name="40% - Accent4 2 6 3 2 5" xfId="44758" xr:uid="{00000000-0005-0000-0000-00001FA80000}"/>
    <cellStyle name="40% - Accent4 2 6 3 3" xfId="9783" xr:uid="{00000000-0005-0000-0000-000020A80000}"/>
    <cellStyle name="40% - Accent4 2 6 3 3 2" xfId="22942" xr:uid="{00000000-0005-0000-0000-000021A80000}"/>
    <cellStyle name="40% - Accent4 2 6 3 3 2 2" xfId="60280" xr:uid="{00000000-0005-0000-0000-000022A80000}"/>
    <cellStyle name="40% - Accent4 2 6 3 3 3" xfId="36310" xr:uid="{00000000-0005-0000-0000-000023A80000}"/>
    <cellStyle name="40% - Accent4 2 6 3 3 4" xfId="47121" xr:uid="{00000000-0005-0000-0000-000024A80000}"/>
    <cellStyle name="40% - Accent4 2 6 3 4" xfId="5060" xr:uid="{00000000-0005-0000-0000-000025A80000}"/>
    <cellStyle name="40% - Accent4 2 6 3 4 2" xfId="18219" xr:uid="{00000000-0005-0000-0000-000026A80000}"/>
    <cellStyle name="40% - Accent4 2 6 3 4 2 2" xfId="55557" xr:uid="{00000000-0005-0000-0000-000027A80000}"/>
    <cellStyle name="40% - Accent4 2 6 3 4 3" xfId="30886" xr:uid="{00000000-0005-0000-0000-000028A80000}"/>
    <cellStyle name="40% - Accent4 2 6 3 4 4" xfId="42398" xr:uid="{00000000-0005-0000-0000-000029A80000}"/>
    <cellStyle name="40% - Accent4 2 6 3 5" xfId="14507" xr:uid="{00000000-0005-0000-0000-00002AA80000}"/>
    <cellStyle name="40% - Accent4 2 6 3 5 2" xfId="51845" xr:uid="{00000000-0005-0000-0000-00002BA80000}"/>
    <cellStyle name="40% - Accent4 2 6 3 6" xfId="28004" xr:uid="{00000000-0005-0000-0000-00002CA80000}"/>
    <cellStyle name="40% - Accent4 2 6 3 7" xfId="38684" xr:uid="{00000000-0005-0000-0000-00002DA80000}"/>
    <cellStyle name="40% - Accent4 2 6 4" xfId="2695" xr:uid="{00000000-0005-0000-0000-00002EA80000}"/>
    <cellStyle name="40% - Accent4 2 6 4 2" xfId="10963" xr:uid="{00000000-0005-0000-0000-00002FA80000}"/>
    <cellStyle name="40% - Accent4 2 6 4 2 2" xfId="24122" xr:uid="{00000000-0005-0000-0000-000030A80000}"/>
    <cellStyle name="40% - Accent4 2 6 4 2 2 2" xfId="61460" xr:uid="{00000000-0005-0000-0000-000031A80000}"/>
    <cellStyle name="40% - Accent4 2 6 4 2 3" xfId="48301" xr:uid="{00000000-0005-0000-0000-000032A80000}"/>
    <cellStyle name="40% - Accent4 2 6 4 3" xfId="6240" xr:uid="{00000000-0005-0000-0000-000033A80000}"/>
    <cellStyle name="40% - Accent4 2 6 4 3 2" xfId="19399" xr:uid="{00000000-0005-0000-0000-000034A80000}"/>
    <cellStyle name="40% - Accent4 2 6 4 3 2 2" xfId="56737" xr:uid="{00000000-0005-0000-0000-000035A80000}"/>
    <cellStyle name="40% - Accent4 2 6 4 3 3" xfId="43578" xr:uid="{00000000-0005-0000-0000-000036A80000}"/>
    <cellStyle name="40% - Accent4 2 6 4 4" xfId="15856" xr:uid="{00000000-0005-0000-0000-000037A80000}"/>
    <cellStyle name="40% - Accent4 2 6 4 4 2" xfId="53194" xr:uid="{00000000-0005-0000-0000-000038A80000}"/>
    <cellStyle name="40% - Accent4 2 6 4 5" xfId="32249" xr:uid="{00000000-0005-0000-0000-000039A80000}"/>
    <cellStyle name="40% - Accent4 2 6 4 6" xfId="40033" xr:uid="{00000000-0005-0000-0000-00003AA80000}"/>
    <cellStyle name="40% - Accent4 2 6 5" xfId="8603" xr:uid="{00000000-0005-0000-0000-00003BA80000}"/>
    <cellStyle name="40% - Accent4 2 6 5 2" xfId="21762" xr:uid="{00000000-0005-0000-0000-00003CA80000}"/>
    <cellStyle name="40% - Accent4 2 6 5 2 2" xfId="59100" xr:uid="{00000000-0005-0000-0000-00003DA80000}"/>
    <cellStyle name="40% - Accent4 2 6 5 3" xfId="34961" xr:uid="{00000000-0005-0000-0000-00003EA80000}"/>
    <cellStyle name="40% - Accent4 2 6 5 4" xfId="45941" xr:uid="{00000000-0005-0000-0000-00003FA80000}"/>
    <cellStyle name="40% - Accent4 2 6 6" xfId="3880" xr:uid="{00000000-0005-0000-0000-000040A80000}"/>
    <cellStyle name="40% - Accent4 2 6 6 2" xfId="17039" xr:uid="{00000000-0005-0000-0000-000041A80000}"/>
    <cellStyle name="40% - Accent4 2 6 6 2 2" xfId="54377" xr:uid="{00000000-0005-0000-0000-000042A80000}"/>
    <cellStyle name="40% - Accent4 2 6 6 3" xfId="29537" xr:uid="{00000000-0005-0000-0000-000043A80000}"/>
    <cellStyle name="40% - Accent4 2 6 6 4" xfId="41218" xr:uid="{00000000-0005-0000-0000-000044A80000}"/>
    <cellStyle name="40% - Accent4 2 6 7" xfId="13327" xr:uid="{00000000-0005-0000-0000-000045A80000}"/>
    <cellStyle name="40% - Accent4 2 6 7 2" xfId="50665" xr:uid="{00000000-0005-0000-0000-000046A80000}"/>
    <cellStyle name="40% - Accent4 2 6 8" xfId="26655" xr:uid="{00000000-0005-0000-0000-000047A80000}"/>
    <cellStyle name="40% - Accent4 2 6 9" xfId="37504" xr:uid="{00000000-0005-0000-0000-000048A80000}"/>
    <cellStyle name="40% - Accent4 2 7" xfId="473" xr:uid="{00000000-0005-0000-0000-000049A80000}"/>
    <cellStyle name="40% - Accent4 2 7 2" xfId="1655" xr:uid="{00000000-0005-0000-0000-00004AA80000}"/>
    <cellStyle name="40% - Accent4 2 7 2 2" xfId="7729" xr:uid="{00000000-0005-0000-0000-00004BA80000}"/>
    <cellStyle name="40% - Accent4 2 7 2 2 2" xfId="12452" xr:uid="{00000000-0005-0000-0000-00004CA80000}"/>
    <cellStyle name="40% - Accent4 2 7 2 2 2 2" xfId="25611" xr:uid="{00000000-0005-0000-0000-00004DA80000}"/>
    <cellStyle name="40% - Accent4 2 7 2 2 2 2 2" xfId="62949" xr:uid="{00000000-0005-0000-0000-00004EA80000}"/>
    <cellStyle name="40% - Accent4 2 7 2 2 2 3" xfId="49790" xr:uid="{00000000-0005-0000-0000-00004FA80000}"/>
    <cellStyle name="40% - Accent4 2 7 2 2 3" xfId="20888" xr:uid="{00000000-0005-0000-0000-000050A80000}"/>
    <cellStyle name="40% - Accent4 2 7 2 2 3 2" xfId="58226" xr:uid="{00000000-0005-0000-0000-000051A80000}"/>
    <cellStyle name="40% - Accent4 2 7 2 2 4" xfId="33907" xr:uid="{00000000-0005-0000-0000-000052A80000}"/>
    <cellStyle name="40% - Accent4 2 7 2 2 5" xfId="45067" xr:uid="{00000000-0005-0000-0000-000053A80000}"/>
    <cellStyle name="40% - Accent4 2 7 2 3" xfId="10092" xr:uid="{00000000-0005-0000-0000-000054A80000}"/>
    <cellStyle name="40% - Accent4 2 7 2 3 2" xfId="23251" xr:uid="{00000000-0005-0000-0000-000055A80000}"/>
    <cellStyle name="40% - Accent4 2 7 2 3 2 2" xfId="60589" xr:uid="{00000000-0005-0000-0000-000056A80000}"/>
    <cellStyle name="40% - Accent4 2 7 2 3 3" xfId="36619" xr:uid="{00000000-0005-0000-0000-000057A80000}"/>
    <cellStyle name="40% - Accent4 2 7 2 3 4" xfId="47430" xr:uid="{00000000-0005-0000-0000-000058A80000}"/>
    <cellStyle name="40% - Accent4 2 7 2 4" xfId="5369" xr:uid="{00000000-0005-0000-0000-000059A80000}"/>
    <cellStyle name="40% - Accent4 2 7 2 4 2" xfId="18528" xr:uid="{00000000-0005-0000-0000-00005AA80000}"/>
    <cellStyle name="40% - Accent4 2 7 2 4 2 2" xfId="55866" xr:uid="{00000000-0005-0000-0000-00005BA80000}"/>
    <cellStyle name="40% - Accent4 2 7 2 4 3" xfId="31195" xr:uid="{00000000-0005-0000-0000-00005CA80000}"/>
    <cellStyle name="40% - Accent4 2 7 2 4 4" xfId="42707" xr:uid="{00000000-0005-0000-0000-00005DA80000}"/>
    <cellStyle name="40% - Accent4 2 7 2 5" xfId="14816" xr:uid="{00000000-0005-0000-0000-00005EA80000}"/>
    <cellStyle name="40% - Accent4 2 7 2 5 2" xfId="52154" xr:uid="{00000000-0005-0000-0000-00005FA80000}"/>
    <cellStyle name="40% - Accent4 2 7 2 6" xfId="28313" xr:uid="{00000000-0005-0000-0000-000060A80000}"/>
    <cellStyle name="40% - Accent4 2 7 2 7" xfId="38993" xr:uid="{00000000-0005-0000-0000-000061A80000}"/>
    <cellStyle name="40% - Accent4 2 7 3" xfId="3004" xr:uid="{00000000-0005-0000-0000-000062A80000}"/>
    <cellStyle name="40% - Accent4 2 7 3 2" xfId="11272" xr:uid="{00000000-0005-0000-0000-000063A80000}"/>
    <cellStyle name="40% - Accent4 2 7 3 2 2" xfId="24431" xr:uid="{00000000-0005-0000-0000-000064A80000}"/>
    <cellStyle name="40% - Accent4 2 7 3 2 2 2" xfId="61769" xr:uid="{00000000-0005-0000-0000-000065A80000}"/>
    <cellStyle name="40% - Accent4 2 7 3 2 3" xfId="48610" xr:uid="{00000000-0005-0000-0000-000066A80000}"/>
    <cellStyle name="40% - Accent4 2 7 3 3" xfId="6549" xr:uid="{00000000-0005-0000-0000-000067A80000}"/>
    <cellStyle name="40% - Accent4 2 7 3 3 2" xfId="19708" xr:uid="{00000000-0005-0000-0000-000068A80000}"/>
    <cellStyle name="40% - Accent4 2 7 3 3 2 2" xfId="57046" xr:uid="{00000000-0005-0000-0000-000069A80000}"/>
    <cellStyle name="40% - Accent4 2 7 3 3 3" xfId="43887" xr:uid="{00000000-0005-0000-0000-00006AA80000}"/>
    <cellStyle name="40% - Accent4 2 7 3 4" xfId="16165" xr:uid="{00000000-0005-0000-0000-00006BA80000}"/>
    <cellStyle name="40% - Accent4 2 7 3 4 2" xfId="53503" xr:uid="{00000000-0005-0000-0000-00006CA80000}"/>
    <cellStyle name="40% - Accent4 2 7 3 5" xfId="32558" xr:uid="{00000000-0005-0000-0000-00006DA80000}"/>
    <cellStyle name="40% - Accent4 2 7 3 6" xfId="40342" xr:uid="{00000000-0005-0000-0000-00006EA80000}"/>
    <cellStyle name="40% - Accent4 2 7 4" xfId="8912" xr:uid="{00000000-0005-0000-0000-00006FA80000}"/>
    <cellStyle name="40% - Accent4 2 7 4 2" xfId="22071" xr:uid="{00000000-0005-0000-0000-000070A80000}"/>
    <cellStyle name="40% - Accent4 2 7 4 2 2" xfId="59409" xr:uid="{00000000-0005-0000-0000-000071A80000}"/>
    <cellStyle name="40% - Accent4 2 7 4 3" xfId="35270" xr:uid="{00000000-0005-0000-0000-000072A80000}"/>
    <cellStyle name="40% - Accent4 2 7 4 4" xfId="46250" xr:uid="{00000000-0005-0000-0000-000073A80000}"/>
    <cellStyle name="40% - Accent4 2 7 5" xfId="4189" xr:uid="{00000000-0005-0000-0000-000074A80000}"/>
    <cellStyle name="40% - Accent4 2 7 5 2" xfId="17348" xr:uid="{00000000-0005-0000-0000-000075A80000}"/>
    <cellStyle name="40% - Accent4 2 7 5 2 2" xfId="54686" xr:uid="{00000000-0005-0000-0000-000076A80000}"/>
    <cellStyle name="40% - Accent4 2 7 5 3" xfId="29846" xr:uid="{00000000-0005-0000-0000-000077A80000}"/>
    <cellStyle name="40% - Accent4 2 7 5 4" xfId="41527" xr:uid="{00000000-0005-0000-0000-000078A80000}"/>
    <cellStyle name="40% - Accent4 2 7 6" xfId="13636" xr:uid="{00000000-0005-0000-0000-000079A80000}"/>
    <cellStyle name="40% - Accent4 2 7 6 2" xfId="50974" xr:uid="{00000000-0005-0000-0000-00007AA80000}"/>
    <cellStyle name="40% - Accent4 2 7 7" xfId="26964" xr:uid="{00000000-0005-0000-0000-00007BA80000}"/>
    <cellStyle name="40% - Accent4 2 7 8" xfId="37813" xr:uid="{00000000-0005-0000-0000-00007CA80000}"/>
    <cellStyle name="40% - Accent4 2 8" xfId="304" xr:uid="{00000000-0005-0000-0000-00007DA80000}"/>
    <cellStyle name="40% - Accent4 2 8 2" xfId="1486" xr:uid="{00000000-0005-0000-0000-00007EA80000}"/>
    <cellStyle name="40% - Accent4 2 8 2 2" xfId="7560" xr:uid="{00000000-0005-0000-0000-00007FA80000}"/>
    <cellStyle name="40% - Accent4 2 8 2 2 2" xfId="12283" xr:uid="{00000000-0005-0000-0000-000080A80000}"/>
    <cellStyle name="40% - Accent4 2 8 2 2 2 2" xfId="25442" xr:uid="{00000000-0005-0000-0000-000081A80000}"/>
    <cellStyle name="40% - Accent4 2 8 2 2 2 2 2" xfId="62780" xr:uid="{00000000-0005-0000-0000-000082A80000}"/>
    <cellStyle name="40% - Accent4 2 8 2 2 2 3" xfId="49621" xr:uid="{00000000-0005-0000-0000-000083A80000}"/>
    <cellStyle name="40% - Accent4 2 8 2 2 3" xfId="20719" xr:uid="{00000000-0005-0000-0000-000084A80000}"/>
    <cellStyle name="40% - Accent4 2 8 2 2 3 2" xfId="58057" xr:uid="{00000000-0005-0000-0000-000085A80000}"/>
    <cellStyle name="40% - Accent4 2 8 2 2 4" xfId="33738" xr:uid="{00000000-0005-0000-0000-000086A80000}"/>
    <cellStyle name="40% - Accent4 2 8 2 2 5" xfId="44898" xr:uid="{00000000-0005-0000-0000-000087A80000}"/>
    <cellStyle name="40% - Accent4 2 8 2 3" xfId="9923" xr:uid="{00000000-0005-0000-0000-000088A80000}"/>
    <cellStyle name="40% - Accent4 2 8 2 3 2" xfId="23082" xr:uid="{00000000-0005-0000-0000-000089A80000}"/>
    <cellStyle name="40% - Accent4 2 8 2 3 2 2" xfId="60420" xr:uid="{00000000-0005-0000-0000-00008AA80000}"/>
    <cellStyle name="40% - Accent4 2 8 2 3 3" xfId="36450" xr:uid="{00000000-0005-0000-0000-00008BA80000}"/>
    <cellStyle name="40% - Accent4 2 8 2 3 4" xfId="47261" xr:uid="{00000000-0005-0000-0000-00008CA80000}"/>
    <cellStyle name="40% - Accent4 2 8 2 4" xfId="5200" xr:uid="{00000000-0005-0000-0000-00008DA80000}"/>
    <cellStyle name="40% - Accent4 2 8 2 4 2" xfId="18359" xr:uid="{00000000-0005-0000-0000-00008EA80000}"/>
    <cellStyle name="40% - Accent4 2 8 2 4 2 2" xfId="55697" xr:uid="{00000000-0005-0000-0000-00008FA80000}"/>
    <cellStyle name="40% - Accent4 2 8 2 4 3" xfId="31026" xr:uid="{00000000-0005-0000-0000-000090A80000}"/>
    <cellStyle name="40% - Accent4 2 8 2 4 4" xfId="42538" xr:uid="{00000000-0005-0000-0000-000091A80000}"/>
    <cellStyle name="40% - Accent4 2 8 2 5" xfId="14647" xr:uid="{00000000-0005-0000-0000-000092A80000}"/>
    <cellStyle name="40% - Accent4 2 8 2 5 2" xfId="51985" xr:uid="{00000000-0005-0000-0000-000093A80000}"/>
    <cellStyle name="40% - Accent4 2 8 2 6" xfId="28144" xr:uid="{00000000-0005-0000-0000-000094A80000}"/>
    <cellStyle name="40% - Accent4 2 8 2 7" xfId="38824" xr:uid="{00000000-0005-0000-0000-000095A80000}"/>
    <cellStyle name="40% - Accent4 2 8 3" xfId="2835" xr:uid="{00000000-0005-0000-0000-000096A80000}"/>
    <cellStyle name="40% - Accent4 2 8 3 2" xfId="11103" xr:uid="{00000000-0005-0000-0000-000097A80000}"/>
    <cellStyle name="40% - Accent4 2 8 3 2 2" xfId="24262" xr:uid="{00000000-0005-0000-0000-000098A80000}"/>
    <cellStyle name="40% - Accent4 2 8 3 2 2 2" xfId="61600" xr:uid="{00000000-0005-0000-0000-000099A80000}"/>
    <cellStyle name="40% - Accent4 2 8 3 2 3" xfId="48441" xr:uid="{00000000-0005-0000-0000-00009AA80000}"/>
    <cellStyle name="40% - Accent4 2 8 3 3" xfId="6380" xr:uid="{00000000-0005-0000-0000-00009BA80000}"/>
    <cellStyle name="40% - Accent4 2 8 3 3 2" xfId="19539" xr:uid="{00000000-0005-0000-0000-00009CA80000}"/>
    <cellStyle name="40% - Accent4 2 8 3 3 2 2" xfId="56877" xr:uid="{00000000-0005-0000-0000-00009DA80000}"/>
    <cellStyle name="40% - Accent4 2 8 3 3 3" xfId="43718" xr:uid="{00000000-0005-0000-0000-00009EA80000}"/>
    <cellStyle name="40% - Accent4 2 8 3 4" xfId="15996" xr:uid="{00000000-0005-0000-0000-00009FA80000}"/>
    <cellStyle name="40% - Accent4 2 8 3 4 2" xfId="53334" xr:uid="{00000000-0005-0000-0000-0000A0A80000}"/>
    <cellStyle name="40% - Accent4 2 8 3 5" xfId="32389" xr:uid="{00000000-0005-0000-0000-0000A1A80000}"/>
    <cellStyle name="40% - Accent4 2 8 3 6" xfId="40173" xr:uid="{00000000-0005-0000-0000-0000A2A80000}"/>
    <cellStyle name="40% - Accent4 2 8 4" xfId="8743" xr:uid="{00000000-0005-0000-0000-0000A3A80000}"/>
    <cellStyle name="40% - Accent4 2 8 4 2" xfId="21902" xr:uid="{00000000-0005-0000-0000-0000A4A80000}"/>
    <cellStyle name="40% - Accent4 2 8 4 2 2" xfId="59240" xr:uid="{00000000-0005-0000-0000-0000A5A80000}"/>
    <cellStyle name="40% - Accent4 2 8 4 3" xfId="35101" xr:uid="{00000000-0005-0000-0000-0000A6A80000}"/>
    <cellStyle name="40% - Accent4 2 8 4 4" xfId="46081" xr:uid="{00000000-0005-0000-0000-0000A7A80000}"/>
    <cellStyle name="40% - Accent4 2 8 5" xfId="4020" xr:uid="{00000000-0005-0000-0000-0000A8A80000}"/>
    <cellStyle name="40% - Accent4 2 8 5 2" xfId="17179" xr:uid="{00000000-0005-0000-0000-0000A9A80000}"/>
    <cellStyle name="40% - Accent4 2 8 5 2 2" xfId="54517" xr:uid="{00000000-0005-0000-0000-0000AAA80000}"/>
    <cellStyle name="40% - Accent4 2 8 5 3" xfId="29677" xr:uid="{00000000-0005-0000-0000-0000ABA80000}"/>
    <cellStyle name="40% - Accent4 2 8 5 4" xfId="41358" xr:uid="{00000000-0005-0000-0000-0000ACA80000}"/>
    <cellStyle name="40% - Accent4 2 8 6" xfId="13467" xr:uid="{00000000-0005-0000-0000-0000ADA80000}"/>
    <cellStyle name="40% - Accent4 2 8 6 2" xfId="50805" xr:uid="{00000000-0005-0000-0000-0000AEA80000}"/>
    <cellStyle name="40% - Accent4 2 8 7" xfId="26795" xr:uid="{00000000-0005-0000-0000-0000AFA80000}"/>
    <cellStyle name="40% - Accent4 2 8 8" xfId="37644" xr:uid="{00000000-0005-0000-0000-0000B0A80000}"/>
    <cellStyle name="40% - Accent4 2 9" xfId="725" xr:uid="{00000000-0005-0000-0000-0000B1A80000}"/>
    <cellStyle name="40% - Accent4 2 9 2" xfId="1907" xr:uid="{00000000-0005-0000-0000-0000B2A80000}"/>
    <cellStyle name="40% - Accent4 2 9 2 2" xfId="7981" xr:uid="{00000000-0005-0000-0000-0000B3A80000}"/>
    <cellStyle name="40% - Accent4 2 9 2 2 2" xfId="12704" xr:uid="{00000000-0005-0000-0000-0000B4A80000}"/>
    <cellStyle name="40% - Accent4 2 9 2 2 2 2" xfId="25863" xr:uid="{00000000-0005-0000-0000-0000B5A80000}"/>
    <cellStyle name="40% - Accent4 2 9 2 2 2 2 2" xfId="63201" xr:uid="{00000000-0005-0000-0000-0000B6A80000}"/>
    <cellStyle name="40% - Accent4 2 9 2 2 2 3" xfId="50042" xr:uid="{00000000-0005-0000-0000-0000B7A80000}"/>
    <cellStyle name="40% - Accent4 2 9 2 2 3" xfId="21140" xr:uid="{00000000-0005-0000-0000-0000B8A80000}"/>
    <cellStyle name="40% - Accent4 2 9 2 2 3 2" xfId="58478" xr:uid="{00000000-0005-0000-0000-0000B9A80000}"/>
    <cellStyle name="40% - Accent4 2 9 2 2 4" xfId="34159" xr:uid="{00000000-0005-0000-0000-0000BAA80000}"/>
    <cellStyle name="40% - Accent4 2 9 2 2 5" xfId="45319" xr:uid="{00000000-0005-0000-0000-0000BBA80000}"/>
    <cellStyle name="40% - Accent4 2 9 2 3" xfId="10344" xr:uid="{00000000-0005-0000-0000-0000BCA80000}"/>
    <cellStyle name="40% - Accent4 2 9 2 3 2" xfId="23503" xr:uid="{00000000-0005-0000-0000-0000BDA80000}"/>
    <cellStyle name="40% - Accent4 2 9 2 3 2 2" xfId="60841" xr:uid="{00000000-0005-0000-0000-0000BEA80000}"/>
    <cellStyle name="40% - Accent4 2 9 2 3 3" xfId="36871" xr:uid="{00000000-0005-0000-0000-0000BFA80000}"/>
    <cellStyle name="40% - Accent4 2 9 2 3 4" xfId="47682" xr:uid="{00000000-0005-0000-0000-0000C0A80000}"/>
    <cellStyle name="40% - Accent4 2 9 2 4" xfId="5621" xr:uid="{00000000-0005-0000-0000-0000C1A80000}"/>
    <cellStyle name="40% - Accent4 2 9 2 4 2" xfId="18780" xr:uid="{00000000-0005-0000-0000-0000C2A80000}"/>
    <cellStyle name="40% - Accent4 2 9 2 4 2 2" xfId="56118" xr:uid="{00000000-0005-0000-0000-0000C3A80000}"/>
    <cellStyle name="40% - Accent4 2 9 2 4 3" xfId="31447" xr:uid="{00000000-0005-0000-0000-0000C4A80000}"/>
    <cellStyle name="40% - Accent4 2 9 2 4 4" xfId="42959" xr:uid="{00000000-0005-0000-0000-0000C5A80000}"/>
    <cellStyle name="40% - Accent4 2 9 2 5" xfId="15068" xr:uid="{00000000-0005-0000-0000-0000C6A80000}"/>
    <cellStyle name="40% - Accent4 2 9 2 5 2" xfId="52406" xr:uid="{00000000-0005-0000-0000-0000C7A80000}"/>
    <cellStyle name="40% - Accent4 2 9 2 6" xfId="28565" xr:uid="{00000000-0005-0000-0000-0000C8A80000}"/>
    <cellStyle name="40% - Accent4 2 9 2 7" xfId="39245" xr:uid="{00000000-0005-0000-0000-0000C9A80000}"/>
    <cellStyle name="40% - Accent4 2 9 3" xfId="3256" xr:uid="{00000000-0005-0000-0000-0000CAA80000}"/>
    <cellStyle name="40% - Accent4 2 9 3 2" xfId="11524" xr:uid="{00000000-0005-0000-0000-0000CBA80000}"/>
    <cellStyle name="40% - Accent4 2 9 3 2 2" xfId="24683" xr:uid="{00000000-0005-0000-0000-0000CCA80000}"/>
    <cellStyle name="40% - Accent4 2 9 3 2 2 2" xfId="62021" xr:uid="{00000000-0005-0000-0000-0000CDA80000}"/>
    <cellStyle name="40% - Accent4 2 9 3 2 3" xfId="48862" xr:uid="{00000000-0005-0000-0000-0000CEA80000}"/>
    <cellStyle name="40% - Accent4 2 9 3 3" xfId="6801" xr:uid="{00000000-0005-0000-0000-0000CFA80000}"/>
    <cellStyle name="40% - Accent4 2 9 3 3 2" xfId="19960" xr:uid="{00000000-0005-0000-0000-0000D0A80000}"/>
    <cellStyle name="40% - Accent4 2 9 3 3 2 2" xfId="57298" xr:uid="{00000000-0005-0000-0000-0000D1A80000}"/>
    <cellStyle name="40% - Accent4 2 9 3 3 3" xfId="44139" xr:uid="{00000000-0005-0000-0000-0000D2A80000}"/>
    <cellStyle name="40% - Accent4 2 9 3 4" xfId="16417" xr:uid="{00000000-0005-0000-0000-0000D3A80000}"/>
    <cellStyle name="40% - Accent4 2 9 3 4 2" xfId="53755" xr:uid="{00000000-0005-0000-0000-0000D4A80000}"/>
    <cellStyle name="40% - Accent4 2 9 3 5" xfId="32810" xr:uid="{00000000-0005-0000-0000-0000D5A80000}"/>
    <cellStyle name="40% - Accent4 2 9 3 6" xfId="40594" xr:uid="{00000000-0005-0000-0000-0000D6A80000}"/>
    <cellStyle name="40% - Accent4 2 9 4" xfId="9164" xr:uid="{00000000-0005-0000-0000-0000D7A80000}"/>
    <cellStyle name="40% - Accent4 2 9 4 2" xfId="22323" xr:uid="{00000000-0005-0000-0000-0000D8A80000}"/>
    <cellStyle name="40% - Accent4 2 9 4 2 2" xfId="59661" xr:uid="{00000000-0005-0000-0000-0000D9A80000}"/>
    <cellStyle name="40% - Accent4 2 9 4 3" xfId="35522" xr:uid="{00000000-0005-0000-0000-0000DAA80000}"/>
    <cellStyle name="40% - Accent4 2 9 4 4" xfId="46502" xr:uid="{00000000-0005-0000-0000-0000DBA80000}"/>
    <cellStyle name="40% - Accent4 2 9 5" xfId="4441" xr:uid="{00000000-0005-0000-0000-0000DCA80000}"/>
    <cellStyle name="40% - Accent4 2 9 5 2" xfId="17600" xr:uid="{00000000-0005-0000-0000-0000DDA80000}"/>
    <cellStyle name="40% - Accent4 2 9 5 2 2" xfId="54938" xr:uid="{00000000-0005-0000-0000-0000DEA80000}"/>
    <cellStyle name="40% - Accent4 2 9 5 3" xfId="30098" xr:uid="{00000000-0005-0000-0000-0000DFA80000}"/>
    <cellStyle name="40% - Accent4 2 9 5 4" xfId="41779" xr:uid="{00000000-0005-0000-0000-0000E0A80000}"/>
    <cellStyle name="40% - Accent4 2 9 6" xfId="13888" xr:uid="{00000000-0005-0000-0000-0000E1A80000}"/>
    <cellStyle name="40% - Accent4 2 9 6 2" xfId="51226" xr:uid="{00000000-0005-0000-0000-0000E2A80000}"/>
    <cellStyle name="40% - Accent4 2 9 7" xfId="27216" xr:uid="{00000000-0005-0000-0000-0000E3A80000}"/>
    <cellStyle name="40% - Accent4 2 9 8" xfId="38065" xr:uid="{00000000-0005-0000-0000-0000E4A80000}"/>
    <cellStyle name="40% - Accent4 20" xfId="26360" xr:uid="{00000000-0005-0000-0000-0000E5A80000}"/>
    <cellStyle name="40% - Accent4 21" xfId="37378" xr:uid="{00000000-0005-0000-0000-0000E6A80000}"/>
    <cellStyle name="40% - Accent4 3" xfId="94" xr:uid="{00000000-0005-0000-0000-0000E7A80000}"/>
    <cellStyle name="40% - Accent4 3 10" xfId="8533" xr:uid="{00000000-0005-0000-0000-0000E8A80000}"/>
    <cellStyle name="40% - Accent4 3 10 2" xfId="21692" xr:uid="{00000000-0005-0000-0000-0000E9A80000}"/>
    <cellStyle name="40% - Accent4 3 10 2 2" xfId="59030" xr:uid="{00000000-0005-0000-0000-0000EAA80000}"/>
    <cellStyle name="40% - Accent4 3 10 3" xfId="29270" xr:uid="{00000000-0005-0000-0000-0000EBA80000}"/>
    <cellStyle name="40% - Accent4 3 10 4" xfId="45871" xr:uid="{00000000-0005-0000-0000-0000ECA80000}"/>
    <cellStyle name="40% - Accent4 3 11" xfId="3810" xr:uid="{00000000-0005-0000-0000-0000EDA80000}"/>
    <cellStyle name="40% - Accent4 3 11 2" xfId="16969" xr:uid="{00000000-0005-0000-0000-0000EEA80000}"/>
    <cellStyle name="40% - Accent4 3 11 2 2" xfId="54307" xr:uid="{00000000-0005-0000-0000-0000EFA80000}"/>
    <cellStyle name="40% - Accent4 3 11 3" xfId="31982" xr:uid="{00000000-0005-0000-0000-0000F0A80000}"/>
    <cellStyle name="40% - Accent4 3 11 4" xfId="41148" xr:uid="{00000000-0005-0000-0000-0000F1A80000}"/>
    <cellStyle name="40% - Accent4 3 12" xfId="13257" xr:uid="{00000000-0005-0000-0000-0000F2A80000}"/>
    <cellStyle name="40% - Accent4 3 12 2" xfId="34694" xr:uid="{00000000-0005-0000-0000-0000F3A80000}"/>
    <cellStyle name="40% - Accent4 3 12 3" xfId="50595" xr:uid="{00000000-0005-0000-0000-0000F4A80000}"/>
    <cellStyle name="40% - Accent4 3 13" xfId="29101" xr:uid="{00000000-0005-0000-0000-0000F5A80000}"/>
    <cellStyle name="40% - Accent4 3 14" xfId="26388" xr:uid="{00000000-0005-0000-0000-0000F6A80000}"/>
    <cellStyle name="40% - Accent4 3 15" xfId="37434" xr:uid="{00000000-0005-0000-0000-0000F7A80000}"/>
    <cellStyle name="40% - Accent4 3 2" xfId="206" xr:uid="{00000000-0005-0000-0000-0000F8A80000}"/>
    <cellStyle name="40% - Accent4 3 2 10" xfId="3922" xr:uid="{00000000-0005-0000-0000-0000F9A80000}"/>
    <cellStyle name="40% - Accent4 3 2 10 2" xfId="17081" xr:uid="{00000000-0005-0000-0000-0000FAA80000}"/>
    <cellStyle name="40% - Accent4 3 2 10 2 2" xfId="54419" xr:uid="{00000000-0005-0000-0000-0000FBA80000}"/>
    <cellStyle name="40% - Accent4 3 2 10 3" xfId="32067" xr:uid="{00000000-0005-0000-0000-0000FCA80000}"/>
    <cellStyle name="40% - Accent4 3 2 10 4" xfId="41260" xr:uid="{00000000-0005-0000-0000-0000FDA80000}"/>
    <cellStyle name="40% - Accent4 3 2 11" xfId="13369" xr:uid="{00000000-0005-0000-0000-0000FEA80000}"/>
    <cellStyle name="40% - Accent4 3 2 11 2" xfId="34779" xr:uid="{00000000-0005-0000-0000-0000FFA80000}"/>
    <cellStyle name="40% - Accent4 3 2 11 3" xfId="50707" xr:uid="{00000000-0005-0000-0000-000000A90000}"/>
    <cellStyle name="40% - Accent4 3 2 12" xfId="29186" xr:uid="{00000000-0005-0000-0000-000001A90000}"/>
    <cellStyle name="40% - Accent4 3 2 13" xfId="26473" xr:uid="{00000000-0005-0000-0000-000002A90000}"/>
    <cellStyle name="40% - Accent4 3 2 14" xfId="37546" xr:uid="{00000000-0005-0000-0000-000003A90000}"/>
    <cellStyle name="40% - Accent4 3 2 2" xfId="627" xr:uid="{00000000-0005-0000-0000-000004A90000}"/>
    <cellStyle name="40% - Accent4 3 2 2 2" xfId="1809" xr:uid="{00000000-0005-0000-0000-000005A90000}"/>
    <cellStyle name="40% - Accent4 3 2 2 2 2" xfId="7883" xr:uid="{00000000-0005-0000-0000-000006A90000}"/>
    <cellStyle name="40% - Accent4 3 2 2 2 2 2" xfId="12606" xr:uid="{00000000-0005-0000-0000-000007A90000}"/>
    <cellStyle name="40% - Accent4 3 2 2 2 2 2 2" xfId="25765" xr:uid="{00000000-0005-0000-0000-000008A90000}"/>
    <cellStyle name="40% - Accent4 3 2 2 2 2 2 2 2" xfId="63103" xr:uid="{00000000-0005-0000-0000-000009A90000}"/>
    <cellStyle name="40% - Accent4 3 2 2 2 2 2 3" xfId="49944" xr:uid="{00000000-0005-0000-0000-00000AA90000}"/>
    <cellStyle name="40% - Accent4 3 2 2 2 2 3" xfId="21042" xr:uid="{00000000-0005-0000-0000-00000BA90000}"/>
    <cellStyle name="40% - Accent4 3 2 2 2 2 3 2" xfId="58380" xr:uid="{00000000-0005-0000-0000-00000CA90000}"/>
    <cellStyle name="40% - Accent4 3 2 2 2 2 4" xfId="34061" xr:uid="{00000000-0005-0000-0000-00000DA90000}"/>
    <cellStyle name="40% - Accent4 3 2 2 2 2 5" xfId="45221" xr:uid="{00000000-0005-0000-0000-00000EA90000}"/>
    <cellStyle name="40% - Accent4 3 2 2 2 3" xfId="10246" xr:uid="{00000000-0005-0000-0000-00000FA90000}"/>
    <cellStyle name="40% - Accent4 3 2 2 2 3 2" xfId="23405" xr:uid="{00000000-0005-0000-0000-000010A90000}"/>
    <cellStyle name="40% - Accent4 3 2 2 2 3 2 2" xfId="60743" xr:uid="{00000000-0005-0000-0000-000011A90000}"/>
    <cellStyle name="40% - Accent4 3 2 2 2 3 3" xfId="36773" xr:uid="{00000000-0005-0000-0000-000012A90000}"/>
    <cellStyle name="40% - Accent4 3 2 2 2 3 4" xfId="47584" xr:uid="{00000000-0005-0000-0000-000013A90000}"/>
    <cellStyle name="40% - Accent4 3 2 2 2 4" xfId="5523" xr:uid="{00000000-0005-0000-0000-000014A90000}"/>
    <cellStyle name="40% - Accent4 3 2 2 2 4 2" xfId="18682" xr:uid="{00000000-0005-0000-0000-000015A90000}"/>
    <cellStyle name="40% - Accent4 3 2 2 2 4 2 2" xfId="56020" xr:uid="{00000000-0005-0000-0000-000016A90000}"/>
    <cellStyle name="40% - Accent4 3 2 2 2 4 3" xfId="31349" xr:uid="{00000000-0005-0000-0000-000017A90000}"/>
    <cellStyle name="40% - Accent4 3 2 2 2 4 4" xfId="42861" xr:uid="{00000000-0005-0000-0000-000018A90000}"/>
    <cellStyle name="40% - Accent4 3 2 2 2 5" xfId="14970" xr:uid="{00000000-0005-0000-0000-000019A90000}"/>
    <cellStyle name="40% - Accent4 3 2 2 2 5 2" xfId="52308" xr:uid="{00000000-0005-0000-0000-00001AA90000}"/>
    <cellStyle name="40% - Accent4 3 2 2 2 6" xfId="28467" xr:uid="{00000000-0005-0000-0000-00001BA90000}"/>
    <cellStyle name="40% - Accent4 3 2 2 2 7" xfId="39147" xr:uid="{00000000-0005-0000-0000-00001CA90000}"/>
    <cellStyle name="40% - Accent4 3 2 2 3" xfId="3158" xr:uid="{00000000-0005-0000-0000-00001DA90000}"/>
    <cellStyle name="40% - Accent4 3 2 2 3 2" xfId="11426" xr:uid="{00000000-0005-0000-0000-00001EA90000}"/>
    <cellStyle name="40% - Accent4 3 2 2 3 2 2" xfId="24585" xr:uid="{00000000-0005-0000-0000-00001FA90000}"/>
    <cellStyle name="40% - Accent4 3 2 2 3 2 2 2" xfId="61923" xr:uid="{00000000-0005-0000-0000-000020A90000}"/>
    <cellStyle name="40% - Accent4 3 2 2 3 2 3" xfId="48764" xr:uid="{00000000-0005-0000-0000-000021A90000}"/>
    <cellStyle name="40% - Accent4 3 2 2 3 3" xfId="6703" xr:uid="{00000000-0005-0000-0000-000022A90000}"/>
    <cellStyle name="40% - Accent4 3 2 2 3 3 2" xfId="19862" xr:uid="{00000000-0005-0000-0000-000023A90000}"/>
    <cellStyle name="40% - Accent4 3 2 2 3 3 2 2" xfId="57200" xr:uid="{00000000-0005-0000-0000-000024A90000}"/>
    <cellStyle name="40% - Accent4 3 2 2 3 3 3" xfId="44041" xr:uid="{00000000-0005-0000-0000-000025A90000}"/>
    <cellStyle name="40% - Accent4 3 2 2 3 4" xfId="16319" xr:uid="{00000000-0005-0000-0000-000026A90000}"/>
    <cellStyle name="40% - Accent4 3 2 2 3 4 2" xfId="53657" xr:uid="{00000000-0005-0000-0000-000027A90000}"/>
    <cellStyle name="40% - Accent4 3 2 2 3 5" xfId="32712" xr:uid="{00000000-0005-0000-0000-000028A90000}"/>
    <cellStyle name="40% - Accent4 3 2 2 3 6" xfId="40496" xr:uid="{00000000-0005-0000-0000-000029A90000}"/>
    <cellStyle name="40% - Accent4 3 2 2 4" xfId="9066" xr:uid="{00000000-0005-0000-0000-00002AA90000}"/>
    <cellStyle name="40% - Accent4 3 2 2 4 2" xfId="22225" xr:uid="{00000000-0005-0000-0000-00002BA90000}"/>
    <cellStyle name="40% - Accent4 3 2 2 4 2 2" xfId="59563" xr:uid="{00000000-0005-0000-0000-00002CA90000}"/>
    <cellStyle name="40% - Accent4 3 2 2 4 3" xfId="35424" xr:uid="{00000000-0005-0000-0000-00002DA90000}"/>
    <cellStyle name="40% - Accent4 3 2 2 4 4" xfId="46404" xr:uid="{00000000-0005-0000-0000-00002EA90000}"/>
    <cellStyle name="40% - Accent4 3 2 2 5" xfId="4343" xr:uid="{00000000-0005-0000-0000-00002FA90000}"/>
    <cellStyle name="40% - Accent4 3 2 2 5 2" xfId="17502" xr:uid="{00000000-0005-0000-0000-000030A90000}"/>
    <cellStyle name="40% - Accent4 3 2 2 5 2 2" xfId="54840" xr:uid="{00000000-0005-0000-0000-000031A90000}"/>
    <cellStyle name="40% - Accent4 3 2 2 5 3" xfId="30000" xr:uid="{00000000-0005-0000-0000-000032A90000}"/>
    <cellStyle name="40% - Accent4 3 2 2 5 4" xfId="41681" xr:uid="{00000000-0005-0000-0000-000033A90000}"/>
    <cellStyle name="40% - Accent4 3 2 2 6" xfId="13790" xr:uid="{00000000-0005-0000-0000-000034A90000}"/>
    <cellStyle name="40% - Accent4 3 2 2 6 2" xfId="51128" xr:uid="{00000000-0005-0000-0000-000035A90000}"/>
    <cellStyle name="40% - Accent4 3 2 2 7" xfId="27118" xr:uid="{00000000-0005-0000-0000-000036A90000}"/>
    <cellStyle name="40% - Accent4 3 2 2 8" xfId="37967" xr:uid="{00000000-0005-0000-0000-000037A90000}"/>
    <cellStyle name="40% - Accent4 3 2 3" xfId="403" xr:uid="{00000000-0005-0000-0000-000038A90000}"/>
    <cellStyle name="40% - Accent4 3 2 3 2" xfId="1585" xr:uid="{00000000-0005-0000-0000-000039A90000}"/>
    <cellStyle name="40% - Accent4 3 2 3 2 2" xfId="7659" xr:uid="{00000000-0005-0000-0000-00003AA90000}"/>
    <cellStyle name="40% - Accent4 3 2 3 2 2 2" xfId="12382" xr:uid="{00000000-0005-0000-0000-00003BA90000}"/>
    <cellStyle name="40% - Accent4 3 2 3 2 2 2 2" xfId="25541" xr:uid="{00000000-0005-0000-0000-00003CA90000}"/>
    <cellStyle name="40% - Accent4 3 2 3 2 2 2 2 2" xfId="62879" xr:uid="{00000000-0005-0000-0000-00003DA90000}"/>
    <cellStyle name="40% - Accent4 3 2 3 2 2 2 3" xfId="49720" xr:uid="{00000000-0005-0000-0000-00003EA90000}"/>
    <cellStyle name="40% - Accent4 3 2 3 2 2 3" xfId="20818" xr:uid="{00000000-0005-0000-0000-00003FA90000}"/>
    <cellStyle name="40% - Accent4 3 2 3 2 2 3 2" xfId="58156" xr:uid="{00000000-0005-0000-0000-000040A90000}"/>
    <cellStyle name="40% - Accent4 3 2 3 2 2 4" xfId="33837" xr:uid="{00000000-0005-0000-0000-000041A90000}"/>
    <cellStyle name="40% - Accent4 3 2 3 2 2 5" xfId="44997" xr:uid="{00000000-0005-0000-0000-000042A90000}"/>
    <cellStyle name="40% - Accent4 3 2 3 2 3" xfId="10022" xr:uid="{00000000-0005-0000-0000-000043A90000}"/>
    <cellStyle name="40% - Accent4 3 2 3 2 3 2" xfId="23181" xr:uid="{00000000-0005-0000-0000-000044A90000}"/>
    <cellStyle name="40% - Accent4 3 2 3 2 3 2 2" xfId="60519" xr:uid="{00000000-0005-0000-0000-000045A90000}"/>
    <cellStyle name="40% - Accent4 3 2 3 2 3 3" xfId="36549" xr:uid="{00000000-0005-0000-0000-000046A90000}"/>
    <cellStyle name="40% - Accent4 3 2 3 2 3 4" xfId="47360" xr:uid="{00000000-0005-0000-0000-000047A90000}"/>
    <cellStyle name="40% - Accent4 3 2 3 2 4" xfId="5299" xr:uid="{00000000-0005-0000-0000-000048A90000}"/>
    <cellStyle name="40% - Accent4 3 2 3 2 4 2" xfId="18458" xr:uid="{00000000-0005-0000-0000-000049A90000}"/>
    <cellStyle name="40% - Accent4 3 2 3 2 4 2 2" xfId="55796" xr:uid="{00000000-0005-0000-0000-00004AA90000}"/>
    <cellStyle name="40% - Accent4 3 2 3 2 4 3" xfId="31125" xr:uid="{00000000-0005-0000-0000-00004BA90000}"/>
    <cellStyle name="40% - Accent4 3 2 3 2 4 4" xfId="42637" xr:uid="{00000000-0005-0000-0000-00004CA90000}"/>
    <cellStyle name="40% - Accent4 3 2 3 2 5" xfId="14746" xr:uid="{00000000-0005-0000-0000-00004DA90000}"/>
    <cellStyle name="40% - Accent4 3 2 3 2 5 2" xfId="52084" xr:uid="{00000000-0005-0000-0000-00004EA90000}"/>
    <cellStyle name="40% - Accent4 3 2 3 2 6" xfId="28243" xr:uid="{00000000-0005-0000-0000-00004FA90000}"/>
    <cellStyle name="40% - Accent4 3 2 3 2 7" xfId="38923" xr:uid="{00000000-0005-0000-0000-000050A90000}"/>
    <cellStyle name="40% - Accent4 3 2 3 3" xfId="2934" xr:uid="{00000000-0005-0000-0000-000051A90000}"/>
    <cellStyle name="40% - Accent4 3 2 3 3 2" xfId="11202" xr:uid="{00000000-0005-0000-0000-000052A90000}"/>
    <cellStyle name="40% - Accent4 3 2 3 3 2 2" xfId="24361" xr:uid="{00000000-0005-0000-0000-000053A90000}"/>
    <cellStyle name="40% - Accent4 3 2 3 3 2 2 2" xfId="61699" xr:uid="{00000000-0005-0000-0000-000054A90000}"/>
    <cellStyle name="40% - Accent4 3 2 3 3 2 3" xfId="48540" xr:uid="{00000000-0005-0000-0000-000055A90000}"/>
    <cellStyle name="40% - Accent4 3 2 3 3 3" xfId="6479" xr:uid="{00000000-0005-0000-0000-000056A90000}"/>
    <cellStyle name="40% - Accent4 3 2 3 3 3 2" xfId="19638" xr:uid="{00000000-0005-0000-0000-000057A90000}"/>
    <cellStyle name="40% - Accent4 3 2 3 3 3 2 2" xfId="56976" xr:uid="{00000000-0005-0000-0000-000058A90000}"/>
    <cellStyle name="40% - Accent4 3 2 3 3 3 3" xfId="43817" xr:uid="{00000000-0005-0000-0000-000059A90000}"/>
    <cellStyle name="40% - Accent4 3 2 3 3 4" xfId="16095" xr:uid="{00000000-0005-0000-0000-00005AA90000}"/>
    <cellStyle name="40% - Accent4 3 2 3 3 4 2" xfId="53433" xr:uid="{00000000-0005-0000-0000-00005BA90000}"/>
    <cellStyle name="40% - Accent4 3 2 3 3 5" xfId="32488" xr:uid="{00000000-0005-0000-0000-00005CA90000}"/>
    <cellStyle name="40% - Accent4 3 2 3 3 6" xfId="40272" xr:uid="{00000000-0005-0000-0000-00005DA90000}"/>
    <cellStyle name="40% - Accent4 3 2 3 4" xfId="8842" xr:uid="{00000000-0005-0000-0000-00005EA90000}"/>
    <cellStyle name="40% - Accent4 3 2 3 4 2" xfId="22001" xr:uid="{00000000-0005-0000-0000-00005FA90000}"/>
    <cellStyle name="40% - Accent4 3 2 3 4 2 2" xfId="59339" xr:uid="{00000000-0005-0000-0000-000060A90000}"/>
    <cellStyle name="40% - Accent4 3 2 3 4 3" xfId="35200" xr:uid="{00000000-0005-0000-0000-000061A90000}"/>
    <cellStyle name="40% - Accent4 3 2 3 4 4" xfId="46180" xr:uid="{00000000-0005-0000-0000-000062A90000}"/>
    <cellStyle name="40% - Accent4 3 2 3 5" xfId="4119" xr:uid="{00000000-0005-0000-0000-000063A90000}"/>
    <cellStyle name="40% - Accent4 3 2 3 5 2" xfId="17278" xr:uid="{00000000-0005-0000-0000-000064A90000}"/>
    <cellStyle name="40% - Accent4 3 2 3 5 2 2" xfId="54616" xr:uid="{00000000-0005-0000-0000-000065A90000}"/>
    <cellStyle name="40% - Accent4 3 2 3 5 3" xfId="29776" xr:uid="{00000000-0005-0000-0000-000066A90000}"/>
    <cellStyle name="40% - Accent4 3 2 3 5 4" xfId="41457" xr:uid="{00000000-0005-0000-0000-000067A90000}"/>
    <cellStyle name="40% - Accent4 3 2 3 6" xfId="13566" xr:uid="{00000000-0005-0000-0000-000068A90000}"/>
    <cellStyle name="40% - Accent4 3 2 3 6 2" xfId="50904" xr:uid="{00000000-0005-0000-0000-000069A90000}"/>
    <cellStyle name="40% - Accent4 3 2 3 7" xfId="26894" xr:uid="{00000000-0005-0000-0000-00006AA90000}"/>
    <cellStyle name="40% - Accent4 3 2 3 8" xfId="37743" xr:uid="{00000000-0005-0000-0000-00006BA90000}"/>
    <cellStyle name="40% - Accent4 3 2 4" xfId="824" xr:uid="{00000000-0005-0000-0000-00006CA90000}"/>
    <cellStyle name="40% - Accent4 3 2 4 2" xfId="2006" xr:uid="{00000000-0005-0000-0000-00006DA90000}"/>
    <cellStyle name="40% - Accent4 3 2 4 2 2" xfId="8080" xr:uid="{00000000-0005-0000-0000-00006EA90000}"/>
    <cellStyle name="40% - Accent4 3 2 4 2 2 2" xfId="12803" xr:uid="{00000000-0005-0000-0000-00006FA90000}"/>
    <cellStyle name="40% - Accent4 3 2 4 2 2 2 2" xfId="25962" xr:uid="{00000000-0005-0000-0000-000070A90000}"/>
    <cellStyle name="40% - Accent4 3 2 4 2 2 2 2 2" xfId="63300" xr:uid="{00000000-0005-0000-0000-000071A90000}"/>
    <cellStyle name="40% - Accent4 3 2 4 2 2 2 3" xfId="50141" xr:uid="{00000000-0005-0000-0000-000072A90000}"/>
    <cellStyle name="40% - Accent4 3 2 4 2 2 3" xfId="21239" xr:uid="{00000000-0005-0000-0000-000073A90000}"/>
    <cellStyle name="40% - Accent4 3 2 4 2 2 3 2" xfId="58577" xr:uid="{00000000-0005-0000-0000-000074A90000}"/>
    <cellStyle name="40% - Accent4 3 2 4 2 2 4" xfId="34258" xr:uid="{00000000-0005-0000-0000-000075A90000}"/>
    <cellStyle name="40% - Accent4 3 2 4 2 2 5" xfId="45418" xr:uid="{00000000-0005-0000-0000-000076A90000}"/>
    <cellStyle name="40% - Accent4 3 2 4 2 3" xfId="10443" xr:uid="{00000000-0005-0000-0000-000077A90000}"/>
    <cellStyle name="40% - Accent4 3 2 4 2 3 2" xfId="23602" xr:uid="{00000000-0005-0000-0000-000078A90000}"/>
    <cellStyle name="40% - Accent4 3 2 4 2 3 2 2" xfId="60940" xr:uid="{00000000-0005-0000-0000-000079A90000}"/>
    <cellStyle name="40% - Accent4 3 2 4 2 3 3" xfId="36970" xr:uid="{00000000-0005-0000-0000-00007AA90000}"/>
    <cellStyle name="40% - Accent4 3 2 4 2 3 4" xfId="47781" xr:uid="{00000000-0005-0000-0000-00007BA90000}"/>
    <cellStyle name="40% - Accent4 3 2 4 2 4" xfId="5720" xr:uid="{00000000-0005-0000-0000-00007CA90000}"/>
    <cellStyle name="40% - Accent4 3 2 4 2 4 2" xfId="18879" xr:uid="{00000000-0005-0000-0000-00007DA90000}"/>
    <cellStyle name="40% - Accent4 3 2 4 2 4 2 2" xfId="56217" xr:uid="{00000000-0005-0000-0000-00007EA90000}"/>
    <cellStyle name="40% - Accent4 3 2 4 2 4 3" xfId="31546" xr:uid="{00000000-0005-0000-0000-00007FA90000}"/>
    <cellStyle name="40% - Accent4 3 2 4 2 4 4" xfId="43058" xr:uid="{00000000-0005-0000-0000-000080A90000}"/>
    <cellStyle name="40% - Accent4 3 2 4 2 5" xfId="15167" xr:uid="{00000000-0005-0000-0000-000081A90000}"/>
    <cellStyle name="40% - Accent4 3 2 4 2 5 2" xfId="52505" xr:uid="{00000000-0005-0000-0000-000082A90000}"/>
    <cellStyle name="40% - Accent4 3 2 4 2 6" xfId="28664" xr:uid="{00000000-0005-0000-0000-000083A90000}"/>
    <cellStyle name="40% - Accent4 3 2 4 2 7" xfId="39344" xr:uid="{00000000-0005-0000-0000-000084A90000}"/>
    <cellStyle name="40% - Accent4 3 2 4 3" xfId="3355" xr:uid="{00000000-0005-0000-0000-000085A90000}"/>
    <cellStyle name="40% - Accent4 3 2 4 3 2" xfId="11623" xr:uid="{00000000-0005-0000-0000-000086A90000}"/>
    <cellStyle name="40% - Accent4 3 2 4 3 2 2" xfId="24782" xr:uid="{00000000-0005-0000-0000-000087A90000}"/>
    <cellStyle name="40% - Accent4 3 2 4 3 2 2 2" xfId="62120" xr:uid="{00000000-0005-0000-0000-000088A90000}"/>
    <cellStyle name="40% - Accent4 3 2 4 3 2 3" xfId="48961" xr:uid="{00000000-0005-0000-0000-000089A90000}"/>
    <cellStyle name="40% - Accent4 3 2 4 3 3" xfId="6900" xr:uid="{00000000-0005-0000-0000-00008AA90000}"/>
    <cellStyle name="40% - Accent4 3 2 4 3 3 2" xfId="20059" xr:uid="{00000000-0005-0000-0000-00008BA90000}"/>
    <cellStyle name="40% - Accent4 3 2 4 3 3 2 2" xfId="57397" xr:uid="{00000000-0005-0000-0000-00008CA90000}"/>
    <cellStyle name="40% - Accent4 3 2 4 3 3 3" xfId="44238" xr:uid="{00000000-0005-0000-0000-00008DA90000}"/>
    <cellStyle name="40% - Accent4 3 2 4 3 4" xfId="16516" xr:uid="{00000000-0005-0000-0000-00008EA90000}"/>
    <cellStyle name="40% - Accent4 3 2 4 3 4 2" xfId="53854" xr:uid="{00000000-0005-0000-0000-00008FA90000}"/>
    <cellStyle name="40% - Accent4 3 2 4 3 5" xfId="32909" xr:uid="{00000000-0005-0000-0000-000090A90000}"/>
    <cellStyle name="40% - Accent4 3 2 4 3 6" xfId="40693" xr:uid="{00000000-0005-0000-0000-000091A90000}"/>
    <cellStyle name="40% - Accent4 3 2 4 4" xfId="9263" xr:uid="{00000000-0005-0000-0000-000092A90000}"/>
    <cellStyle name="40% - Accent4 3 2 4 4 2" xfId="22422" xr:uid="{00000000-0005-0000-0000-000093A90000}"/>
    <cellStyle name="40% - Accent4 3 2 4 4 2 2" xfId="59760" xr:uid="{00000000-0005-0000-0000-000094A90000}"/>
    <cellStyle name="40% - Accent4 3 2 4 4 3" xfId="35621" xr:uid="{00000000-0005-0000-0000-000095A90000}"/>
    <cellStyle name="40% - Accent4 3 2 4 4 4" xfId="46601" xr:uid="{00000000-0005-0000-0000-000096A90000}"/>
    <cellStyle name="40% - Accent4 3 2 4 5" xfId="4540" xr:uid="{00000000-0005-0000-0000-000097A90000}"/>
    <cellStyle name="40% - Accent4 3 2 4 5 2" xfId="17699" xr:uid="{00000000-0005-0000-0000-000098A90000}"/>
    <cellStyle name="40% - Accent4 3 2 4 5 2 2" xfId="55037" xr:uid="{00000000-0005-0000-0000-000099A90000}"/>
    <cellStyle name="40% - Accent4 3 2 4 5 3" xfId="30197" xr:uid="{00000000-0005-0000-0000-00009AA90000}"/>
    <cellStyle name="40% - Accent4 3 2 4 5 4" xfId="41878" xr:uid="{00000000-0005-0000-0000-00009BA90000}"/>
    <cellStyle name="40% - Accent4 3 2 4 6" xfId="13987" xr:uid="{00000000-0005-0000-0000-00009CA90000}"/>
    <cellStyle name="40% - Accent4 3 2 4 6 2" xfId="51325" xr:uid="{00000000-0005-0000-0000-00009DA90000}"/>
    <cellStyle name="40% - Accent4 3 2 4 7" xfId="27315" xr:uid="{00000000-0005-0000-0000-00009EA90000}"/>
    <cellStyle name="40% - Accent4 3 2 4 8" xfId="38164" xr:uid="{00000000-0005-0000-0000-00009FA90000}"/>
    <cellStyle name="40% - Accent4 3 2 5" xfId="993" xr:uid="{00000000-0005-0000-0000-0000A0A90000}"/>
    <cellStyle name="40% - Accent4 3 2 5 2" xfId="2175" xr:uid="{00000000-0005-0000-0000-0000A1A90000}"/>
    <cellStyle name="40% - Accent4 3 2 5 2 2" xfId="8249" xr:uid="{00000000-0005-0000-0000-0000A2A90000}"/>
    <cellStyle name="40% - Accent4 3 2 5 2 2 2" xfId="12972" xr:uid="{00000000-0005-0000-0000-0000A3A90000}"/>
    <cellStyle name="40% - Accent4 3 2 5 2 2 2 2" xfId="26131" xr:uid="{00000000-0005-0000-0000-0000A4A90000}"/>
    <cellStyle name="40% - Accent4 3 2 5 2 2 2 2 2" xfId="63469" xr:uid="{00000000-0005-0000-0000-0000A5A90000}"/>
    <cellStyle name="40% - Accent4 3 2 5 2 2 2 3" xfId="50310" xr:uid="{00000000-0005-0000-0000-0000A6A90000}"/>
    <cellStyle name="40% - Accent4 3 2 5 2 2 3" xfId="21408" xr:uid="{00000000-0005-0000-0000-0000A7A90000}"/>
    <cellStyle name="40% - Accent4 3 2 5 2 2 3 2" xfId="58746" xr:uid="{00000000-0005-0000-0000-0000A8A90000}"/>
    <cellStyle name="40% - Accent4 3 2 5 2 2 4" xfId="34427" xr:uid="{00000000-0005-0000-0000-0000A9A90000}"/>
    <cellStyle name="40% - Accent4 3 2 5 2 2 5" xfId="45587" xr:uid="{00000000-0005-0000-0000-0000AAA90000}"/>
    <cellStyle name="40% - Accent4 3 2 5 2 3" xfId="10612" xr:uid="{00000000-0005-0000-0000-0000ABA90000}"/>
    <cellStyle name="40% - Accent4 3 2 5 2 3 2" xfId="23771" xr:uid="{00000000-0005-0000-0000-0000ACA90000}"/>
    <cellStyle name="40% - Accent4 3 2 5 2 3 2 2" xfId="61109" xr:uid="{00000000-0005-0000-0000-0000ADA90000}"/>
    <cellStyle name="40% - Accent4 3 2 5 2 3 3" xfId="37139" xr:uid="{00000000-0005-0000-0000-0000AEA90000}"/>
    <cellStyle name="40% - Accent4 3 2 5 2 3 4" xfId="47950" xr:uid="{00000000-0005-0000-0000-0000AFA90000}"/>
    <cellStyle name="40% - Accent4 3 2 5 2 4" xfId="5889" xr:uid="{00000000-0005-0000-0000-0000B0A90000}"/>
    <cellStyle name="40% - Accent4 3 2 5 2 4 2" xfId="19048" xr:uid="{00000000-0005-0000-0000-0000B1A90000}"/>
    <cellStyle name="40% - Accent4 3 2 5 2 4 2 2" xfId="56386" xr:uid="{00000000-0005-0000-0000-0000B2A90000}"/>
    <cellStyle name="40% - Accent4 3 2 5 2 4 3" xfId="31715" xr:uid="{00000000-0005-0000-0000-0000B3A90000}"/>
    <cellStyle name="40% - Accent4 3 2 5 2 4 4" xfId="43227" xr:uid="{00000000-0005-0000-0000-0000B4A90000}"/>
    <cellStyle name="40% - Accent4 3 2 5 2 5" xfId="15336" xr:uid="{00000000-0005-0000-0000-0000B5A90000}"/>
    <cellStyle name="40% - Accent4 3 2 5 2 5 2" xfId="52674" xr:uid="{00000000-0005-0000-0000-0000B6A90000}"/>
    <cellStyle name="40% - Accent4 3 2 5 2 6" xfId="28833" xr:uid="{00000000-0005-0000-0000-0000B7A90000}"/>
    <cellStyle name="40% - Accent4 3 2 5 2 7" xfId="39513" xr:uid="{00000000-0005-0000-0000-0000B8A90000}"/>
    <cellStyle name="40% - Accent4 3 2 5 3" xfId="3524" xr:uid="{00000000-0005-0000-0000-0000B9A90000}"/>
    <cellStyle name="40% - Accent4 3 2 5 3 2" xfId="11792" xr:uid="{00000000-0005-0000-0000-0000BAA90000}"/>
    <cellStyle name="40% - Accent4 3 2 5 3 2 2" xfId="24951" xr:uid="{00000000-0005-0000-0000-0000BBA90000}"/>
    <cellStyle name="40% - Accent4 3 2 5 3 2 2 2" xfId="62289" xr:uid="{00000000-0005-0000-0000-0000BCA90000}"/>
    <cellStyle name="40% - Accent4 3 2 5 3 2 3" xfId="49130" xr:uid="{00000000-0005-0000-0000-0000BDA90000}"/>
    <cellStyle name="40% - Accent4 3 2 5 3 3" xfId="7069" xr:uid="{00000000-0005-0000-0000-0000BEA90000}"/>
    <cellStyle name="40% - Accent4 3 2 5 3 3 2" xfId="20228" xr:uid="{00000000-0005-0000-0000-0000BFA90000}"/>
    <cellStyle name="40% - Accent4 3 2 5 3 3 2 2" xfId="57566" xr:uid="{00000000-0005-0000-0000-0000C0A90000}"/>
    <cellStyle name="40% - Accent4 3 2 5 3 3 3" xfId="44407" xr:uid="{00000000-0005-0000-0000-0000C1A90000}"/>
    <cellStyle name="40% - Accent4 3 2 5 3 4" xfId="16685" xr:uid="{00000000-0005-0000-0000-0000C2A90000}"/>
    <cellStyle name="40% - Accent4 3 2 5 3 4 2" xfId="54023" xr:uid="{00000000-0005-0000-0000-0000C3A90000}"/>
    <cellStyle name="40% - Accent4 3 2 5 3 5" xfId="33078" xr:uid="{00000000-0005-0000-0000-0000C4A90000}"/>
    <cellStyle name="40% - Accent4 3 2 5 3 6" xfId="40862" xr:uid="{00000000-0005-0000-0000-0000C5A90000}"/>
    <cellStyle name="40% - Accent4 3 2 5 4" xfId="9432" xr:uid="{00000000-0005-0000-0000-0000C6A90000}"/>
    <cellStyle name="40% - Accent4 3 2 5 4 2" xfId="22591" xr:uid="{00000000-0005-0000-0000-0000C7A90000}"/>
    <cellStyle name="40% - Accent4 3 2 5 4 2 2" xfId="59929" xr:uid="{00000000-0005-0000-0000-0000C8A90000}"/>
    <cellStyle name="40% - Accent4 3 2 5 4 3" xfId="35790" xr:uid="{00000000-0005-0000-0000-0000C9A90000}"/>
    <cellStyle name="40% - Accent4 3 2 5 4 4" xfId="46770" xr:uid="{00000000-0005-0000-0000-0000CAA90000}"/>
    <cellStyle name="40% - Accent4 3 2 5 5" xfId="4709" xr:uid="{00000000-0005-0000-0000-0000CBA90000}"/>
    <cellStyle name="40% - Accent4 3 2 5 5 2" xfId="17868" xr:uid="{00000000-0005-0000-0000-0000CCA90000}"/>
    <cellStyle name="40% - Accent4 3 2 5 5 2 2" xfId="55206" xr:uid="{00000000-0005-0000-0000-0000CDA90000}"/>
    <cellStyle name="40% - Accent4 3 2 5 5 3" xfId="30366" xr:uid="{00000000-0005-0000-0000-0000CEA90000}"/>
    <cellStyle name="40% - Accent4 3 2 5 5 4" xfId="42047" xr:uid="{00000000-0005-0000-0000-0000CFA90000}"/>
    <cellStyle name="40% - Accent4 3 2 5 6" xfId="14156" xr:uid="{00000000-0005-0000-0000-0000D0A90000}"/>
    <cellStyle name="40% - Accent4 3 2 5 6 2" xfId="51494" xr:uid="{00000000-0005-0000-0000-0000D1A90000}"/>
    <cellStyle name="40% - Accent4 3 2 5 7" xfId="27484" xr:uid="{00000000-0005-0000-0000-0000D2A90000}"/>
    <cellStyle name="40% - Accent4 3 2 5 8" xfId="38333" xr:uid="{00000000-0005-0000-0000-0000D3A90000}"/>
    <cellStyle name="40% - Accent4 3 2 6" xfId="1164" xr:uid="{00000000-0005-0000-0000-0000D4A90000}"/>
    <cellStyle name="40% - Accent4 3 2 6 2" xfId="2344" xr:uid="{00000000-0005-0000-0000-0000D5A90000}"/>
    <cellStyle name="40% - Accent4 3 2 6 2 2" xfId="8418" xr:uid="{00000000-0005-0000-0000-0000D6A90000}"/>
    <cellStyle name="40% - Accent4 3 2 6 2 2 2" xfId="13141" xr:uid="{00000000-0005-0000-0000-0000D7A90000}"/>
    <cellStyle name="40% - Accent4 3 2 6 2 2 2 2" xfId="26300" xr:uid="{00000000-0005-0000-0000-0000D8A90000}"/>
    <cellStyle name="40% - Accent4 3 2 6 2 2 2 2 2" xfId="63638" xr:uid="{00000000-0005-0000-0000-0000D9A90000}"/>
    <cellStyle name="40% - Accent4 3 2 6 2 2 2 3" xfId="50479" xr:uid="{00000000-0005-0000-0000-0000DAA90000}"/>
    <cellStyle name="40% - Accent4 3 2 6 2 2 3" xfId="21577" xr:uid="{00000000-0005-0000-0000-0000DBA90000}"/>
    <cellStyle name="40% - Accent4 3 2 6 2 2 3 2" xfId="58915" xr:uid="{00000000-0005-0000-0000-0000DCA90000}"/>
    <cellStyle name="40% - Accent4 3 2 6 2 2 4" xfId="34596" xr:uid="{00000000-0005-0000-0000-0000DDA90000}"/>
    <cellStyle name="40% - Accent4 3 2 6 2 2 5" xfId="45756" xr:uid="{00000000-0005-0000-0000-0000DEA90000}"/>
    <cellStyle name="40% - Accent4 3 2 6 2 3" xfId="10781" xr:uid="{00000000-0005-0000-0000-0000DFA90000}"/>
    <cellStyle name="40% - Accent4 3 2 6 2 3 2" xfId="23940" xr:uid="{00000000-0005-0000-0000-0000E0A90000}"/>
    <cellStyle name="40% - Accent4 3 2 6 2 3 2 2" xfId="61278" xr:uid="{00000000-0005-0000-0000-0000E1A90000}"/>
    <cellStyle name="40% - Accent4 3 2 6 2 3 3" xfId="37308" xr:uid="{00000000-0005-0000-0000-0000E2A90000}"/>
    <cellStyle name="40% - Accent4 3 2 6 2 3 4" xfId="48119" xr:uid="{00000000-0005-0000-0000-0000E3A90000}"/>
    <cellStyle name="40% - Accent4 3 2 6 2 4" xfId="6058" xr:uid="{00000000-0005-0000-0000-0000E4A90000}"/>
    <cellStyle name="40% - Accent4 3 2 6 2 4 2" xfId="19217" xr:uid="{00000000-0005-0000-0000-0000E5A90000}"/>
    <cellStyle name="40% - Accent4 3 2 6 2 4 2 2" xfId="56555" xr:uid="{00000000-0005-0000-0000-0000E6A90000}"/>
    <cellStyle name="40% - Accent4 3 2 6 2 4 3" xfId="31884" xr:uid="{00000000-0005-0000-0000-0000E7A90000}"/>
    <cellStyle name="40% - Accent4 3 2 6 2 4 4" xfId="43396" xr:uid="{00000000-0005-0000-0000-0000E8A90000}"/>
    <cellStyle name="40% - Accent4 3 2 6 2 5" xfId="15505" xr:uid="{00000000-0005-0000-0000-0000E9A90000}"/>
    <cellStyle name="40% - Accent4 3 2 6 2 5 2" xfId="52843" xr:uid="{00000000-0005-0000-0000-0000EAA90000}"/>
    <cellStyle name="40% - Accent4 3 2 6 2 6" xfId="29002" xr:uid="{00000000-0005-0000-0000-0000EBA90000}"/>
    <cellStyle name="40% - Accent4 3 2 6 2 7" xfId="39682" xr:uid="{00000000-0005-0000-0000-0000ECA90000}"/>
    <cellStyle name="40% - Accent4 3 2 6 3" xfId="3693" xr:uid="{00000000-0005-0000-0000-0000EDA90000}"/>
    <cellStyle name="40% - Accent4 3 2 6 3 2" xfId="11961" xr:uid="{00000000-0005-0000-0000-0000EEA90000}"/>
    <cellStyle name="40% - Accent4 3 2 6 3 2 2" xfId="25120" xr:uid="{00000000-0005-0000-0000-0000EFA90000}"/>
    <cellStyle name="40% - Accent4 3 2 6 3 2 2 2" xfId="62458" xr:uid="{00000000-0005-0000-0000-0000F0A90000}"/>
    <cellStyle name="40% - Accent4 3 2 6 3 2 3" xfId="49299" xr:uid="{00000000-0005-0000-0000-0000F1A90000}"/>
    <cellStyle name="40% - Accent4 3 2 6 3 3" xfId="7238" xr:uid="{00000000-0005-0000-0000-0000F2A90000}"/>
    <cellStyle name="40% - Accent4 3 2 6 3 3 2" xfId="20397" xr:uid="{00000000-0005-0000-0000-0000F3A90000}"/>
    <cellStyle name="40% - Accent4 3 2 6 3 3 2 2" xfId="57735" xr:uid="{00000000-0005-0000-0000-0000F4A90000}"/>
    <cellStyle name="40% - Accent4 3 2 6 3 3 3" xfId="44576" xr:uid="{00000000-0005-0000-0000-0000F5A90000}"/>
    <cellStyle name="40% - Accent4 3 2 6 3 4" xfId="16854" xr:uid="{00000000-0005-0000-0000-0000F6A90000}"/>
    <cellStyle name="40% - Accent4 3 2 6 3 4 2" xfId="54192" xr:uid="{00000000-0005-0000-0000-0000F7A90000}"/>
    <cellStyle name="40% - Accent4 3 2 6 3 5" xfId="33247" xr:uid="{00000000-0005-0000-0000-0000F8A90000}"/>
    <cellStyle name="40% - Accent4 3 2 6 3 6" xfId="41031" xr:uid="{00000000-0005-0000-0000-0000F9A90000}"/>
    <cellStyle name="40% - Accent4 3 2 6 4" xfId="9601" xr:uid="{00000000-0005-0000-0000-0000FAA90000}"/>
    <cellStyle name="40% - Accent4 3 2 6 4 2" xfId="22760" xr:uid="{00000000-0005-0000-0000-0000FBA90000}"/>
    <cellStyle name="40% - Accent4 3 2 6 4 2 2" xfId="60098" xr:uid="{00000000-0005-0000-0000-0000FCA90000}"/>
    <cellStyle name="40% - Accent4 3 2 6 4 3" xfId="35959" xr:uid="{00000000-0005-0000-0000-0000FDA90000}"/>
    <cellStyle name="40% - Accent4 3 2 6 4 4" xfId="46939" xr:uid="{00000000-0005-0000-0000-0000FEA90000}"/>
    <cellStyle name="40% - Accent4 3 2 6 5" xfId="4878" xr:uid="{00000000-0005-0000-0000-0000FFA90000}"/>
    <cellStyle name="40% - Accent4 3 2 6 5 2" xfId="18037" xr:uid="{00000000-0005-0000-0000-000000AA0000}"/>
    <cellStyle name="40% - Accent4 3 2 6 5 2 2" xfId="55375" xr:uid="{00000000-0005-0000-0000-000001AA0000}"/>
    <cellStyle name="40% - Accent4 3 2 6 5 3" xfId="30535" xr:uid="{00000000-0005-0000-0000-000002AA0000}"/>
    <cellStyle name="40% - Accent4 3 2 6 5 4" xfId="42216" xr:uid="{00000000-0005-0000-0000-000003AA0000}"/>
    <cellStyle name="40% - Accent4 3 2 6 6" xfId="14325" xr:uid="{00000000-0005-0000-0000-000004AA0000}"/>
    <cellStyle name="40% - Accent4 3 2 6 6 2" xfId="51663" xr:uid="{00000000-0005-0000-0000-000005AA0000}"/>
    <cellStyle name="40% - Accent4 3 2 6 7" xfId="27653" xr:uid="{00000000-0005-0000-0000-000006AA0000}"/>
    <cellStyle name="40% - Accent4 3 2 6 8" xfId="38502" xr:uid="{00000000-0005-0000-0000-000007AA0000}"/>
    <cellStyle name="40% - Accent4 3 2 7" xfId="1388" xr:uid="{00000000-0005-0000-0000-000008AA0000}"/>
    <cellStyle name="40% - Accent4 3 2 7 2" xfId="2737" xr:uid="{00000000-0005-0000-0000-000009AA0000}"/>
    <cellStyle name="40% - Accent4 3 2 7 2 2" xfId="12185" xr:uid="{00000000-0005-0000-0000-00000AAA0000}"/>
    <cellStyle name="40% - Accent4 3 2 7 2 2 2" xfId="25344" xr:uid="{00000000-0005-0000-0000-00000BAA0000}"/>
    <cellStyle name="40% - Accent4 3 2 7 2 2 2 2" xfId="62682" xr:uid="{00000000-0005-0000-0000-00000CAA0000}"/>
    <cellStyle name="40% - Accent4 3 2 7 2 2 3" xfId="33640" xr:uid="{00000000-0005-0000-0000-00000DAA0000}"/>
    <cellStyle name="40% - Accent4 3 2 7 2 2 4" xfId="49523" xr:uid="{00000000-0005-0000-0000-00000EAA0000}"/>
    <cellStyle name="40% - Accent4 3 2 7 2 3" xfId="7462" xr:uid="{00000000-0005-0000-0000-00000FAA0000}"/>
    <cellStyle name="40% - Accent4 3 2 7 2 3 2" xfId="20621" xr:uid="{00000000-0005-0000-0000-000010AA0000}"/>
    <cellStyle name="40% - Accent4 3 2 7 2 3 2 2" xfId="57959" xr:uid="{00000000-0005-0000-0000-000011AA0000}"/>
    <cellStyle name="40% - Accent4 3 2 7 2 3 3" xfId="36352" xr:uid="{00000000-0005-0000-0000-000012AA0000}"/>
    <cellStyle name="40% - Accent4 3 2 7 2 3 4" xfId="44800" xr:uid="{00000000-0005-0000-0000-000013AA0000}"/>
    <cellStyle name="40% - Accent4 3 2 7 2 4" xfId="15898" xr:uid="{00000000-0005-0000-0000-000014AA0000}"/>
    <cellStyle name="40% - Accent4 3 2 7 2 4 2" xfId="30928" xr:uid="{00000000-0005-0000-0000-000015AA0000}"/>
    <cellStyle name="40% - Accent4 3 2 7 2 4 3" xfId="53236" xr:uid="{00000000-0005-0000-0000-000016AA0000}"/>
    <cellStyle name="40% - Accent4 3 2 7 2 5" xfId="28046" xr:uid="{00000000-0005-0000-0000-000017AA0000}"/>
    <cellStyle name="40% - Accent4 3 2 7 2 6" xfId="40075" xr:uid="{00000000-0005-0000-0000-000018AA0000}"/>
    <cellStyle name="40% - Accent4 3 2 7 3" xfId="9825" xr:uid="{00000000-0005-0000-0000-000019AA0000}"/>
    <cellStyle name="40% - Accent4 3 2 7 3 2" xfId="22984" xr:uid="{00000000-0005-0000-0000-00001AAA0000}"/>
    <cellStyle name="40% - Accent4 3 2 7 3 2 2" xfId="60322" xr:uid="{00000000-0005-0000-0000-00001BAA0000}"/>
    <cellStyle name="40% - Accent4 3 2 7 3 3" xfId="32291" xr:uid="{00000000-0005-0000-0000-00001CAA0000}"/>
    <cellStyle name="40% - Accent4 3 2 7 3 4" xfId="47163" xr:uid="{00000000-0005-0000-0000-00001DAA0000}"/>
    <cellStyle name="40% - Accent4 3 2 7 4" xfId="5102" xr:uid="{00000000-0005-0000-0000-00001EAA0000}"/>
    <cellStyle name="40% - Accent4 3 2 7 4 2" xfId="18261" xr:uid="{00000000-0005-0000-0000-00001FAA0000}"/>
    <cellStyle name="40% - Accent4 3 2 7 4 2 2" xfId="55599" xr:uid="{00000000-0005-0000-0000-000020AA0000}"/>
    <cellStyle name="40% - Accent4 3 2 7 4 3" xfId="35003" xr:uid="{00000000-0005-0000-0000-000021AA0000}"/>
    <cellStyle name="40% - Accent4 3 2 7 4 4" xfId="42440" xr:uid="{00000000-0005-0000-0000-000022AA0000}"/>
    <cellStyle name="40% - Accent4 3 2 7 5" xfId="14549" xr:uid="{00000000-0005-0000-0000-000023AA0000}"/>
    <cellStyle name="40% - Accent4 3 2 7 5 2" xfId="29579" xr:uid="{00000000-0005-0000-0000-000024AA0000}"/>
    <cellStyle name="40% - Accent4 3 2 7 5 3" xfId="51887" xr:uid="{00000000-0005-0000-0000-000025AA0000}"/>
    <cellStyle name="40% - Accent4 3 2 7 6" xfId="26697" xr:uid="{00000000-0005-0000-0000-000026AA0000}"/>
    <cellStyle name="40% - Accent4 3 2 7 7" xfId="38726" xr:uid="{00000000-0005-0000-0000-000027AA0000}"/>
    <cellStyle name="40% - Accent4 3 2 8" xfId="2513" xr:uid="{00000000-0005-0000-0000-000028AA0000}"/>
    <cellStyle name="40% - Accent4 3 2 8 2" xfId="11005" xr:uid="{00000000-0005-0000-0000-000029AA0000}"/>
    <cellStyle name="40% - Accent4 3 2 8 2 2" xfId="24164" xr:uid="{00000000-0005-0000-0000-00002AAA0000}"/>
    <cellStyle name="40% - Accent4 3 2 8 2 2 2" xfId="61502" xr:uid="{00000000-0005-0000-0000-00002BAA0000}"/>
    <cellStyle name="40% - Accent4 3 2 8 2 3" xfId="33416" xr:uid="{00000000-0005-0000-0000-00002CAA0000}"/>
    <cellStyle name="40% - Accent4 3 2 8 2 4" xfId="48343" xr:uid="{00000000-0005-0000-0000-00002DAA0000}"/>
    <cellStyle name="40% - Accent4 3 2 8 3" xfId="6282" xr:uid="{00000000-0005-0000-0000-00002EAA0000}"/>
    <cellStyle name="40% - Accent4 3 2 8 3 2" xfId="19441" xr:uid="{00000000-0005-0000-0000-00002FAA0000}"/>
    <cellStyle name="40% - Accent4 3 2 8 3 2 2" xfId="56779" xr:uid="{00000000-0005-0000-0000-000030AA0000}"/>
    <cellStyle name="40% - Accent4 3 2 8 3 3" xfId="36128" xr:uid="{00000000-0005-0000-0000-000031AA0000}"/>
    <cellStyle name="40% - Accent4 3 2 8 3 4" xfId="43620" xr:uid="{00000000-0005-0000-0000-000032AA0000}"/>
    <cellStyle name="40% - Accent4 3 2 8 4" xfId="15674" xr:uid="{00000000-0005-0000-0000-000033AA0000}"/>
    <cellStyle name="40% - Accent4 3 2 8 4 2" xfId="30704" xr:uid="{00000000-0005-0000-0000-000034AA0000}"/>
    <cellStyle name="40% - Accent4 3 2 8 4 3" xfId="53012" xr:uid="{00000000-0005-0000-0000-000035AA0000}"/>
    <cellStyle name="40% - Accent4 3 2 8 5" xfId="27822" xr:uid="{00000000-0005-0000-0000-000036AA0000}"/>
    <cellStyle name="40% - Accent4 3 2 8 6" xfId="39851" xr:uid="{00000000-0005-0000-0000-000037AA0000}"/>
    <cellStyle name="40% - Accent4 3 2 9" xfId="8645" xr:uid="{00000000-0005-0000-0000-000038AA0000}"/>
    <cellStyle name="40% - Accent4 3 2 9 2" xfId="21804" xr:uid="{00000000-0005-0000-0000-000039AA0000}"/>
    <cellStyle name="40% - Accent4 3 2 9 2 2" xfId="59142" xr:uid="{00000000-0005-0000-0000-00003AAA0000}"/>
    <cellStyle name="40% - Accent4 3 2 9 3" xfId="29355" xr:uid="{00000000-0005-0000-0000-00003BAA0000}"/>
    <cellStyle name="40% - Accent4 3 2 9 4" xfId="45983" xr:uid="{00000000-0005-0000-0000-00003CAA0000}"/>
    <cellStyle name="40% - Accent4 3 3" xfId="515" xr:uid="{00000000-0005-0000-0000-00003DAA0000}"/>
    <cellStyle name="40% - Accent4 3 3 2" xfId="1697" xr:uid="{00000000-0005-0000-0000-00003EAA0000}"/>
    <cellStyle name="40% - Accent4 3 3 2 2" xfId="7771" xr:uid="{00000000-0005-0000-0000-00003FAA0000}"/>
    <cellStyle name="40% - Accent4 3 3 2 2 2" xfId="12494" xr:uid="{00000000-0005-0000-0000-000040AA0000}"/>
    <cellStyle name="40% - Accent4 3 3 2 2 2 2" xfId="25653" xr:uid="{00000000-0005-0000-0000-000041AA0000}"/>
    <cellStyle name="40% - Accent4 3 3 2 2 2 2 2" xfId="62991" xr:uid="{00000000-0005-0000-0000-000042AA0000}"/>
    <cellStyle name="40% - Accent4 3 3 2 2 2 3" xfId="49832" xr:uid="{00000000-0005-0000-0000-000043AA0000}"/>
    <cellStyle name="40% - Accent4 3 3 2 2 3" xfId="20930" xr:uid="{00000000-0005-0000-0000-000044AA0000}"/>
    <cellStyle name="40% - Accent4 3 3 2 2 3 2" xfId="58268" xr:uid="{00000000-0005-0000-0000-000045AA0000}"/>
    <cellStyle name="40% - Accent4 3 3 2 2 4" xfId="33949" xr:uid="{00000000-0005-0000-0000-000046AA0000}"/>
    <cellStyle name="40% - Accent4 3 3 2 2 5" xfId="45109" xr:uid="{00000000-0005-0000-0000-000047AA0000}"/>
    <cellStyle name="40% - Accent4 3 3 2 3" xfId="10134" xr:uid="{00000000-0005-0000-0000-000048AA0000}"/>
    <cellStyle name="40% - Accent4 3 3 2 3 2" xfId="23293" xr:uid="{00000000-0005-0000-0000-000049AA0000}"/>
    <cellStyle name="40% - Accent4 3 3 2 3 2 2" xfId="60631" xr:uid="{00000000-0005-0000-0000-00004AAA0000}"/>
    <cellStyle name="40% - Accent4 3 3 2 3 3" xfId="36661" xr:uid="{00000000-0005-0000-0000-00004BAA0000}"/>
    <cellStyle name="40% - Accent4 3 3 2 3 4" xfId="47472" xr:uid="{00000000-0005-0000-0000-00004CAA0000}"/>
    <cellStyle name="40% - Accent4 3 3 2 4" xfId="5411" xr:uid="{00000000-0005-0000-0000-00004DAA0000}"/>
    <cellStyle name="40% - Accent4 3 3 2 4 2" xfId="18570" xr:uid="{00000000-0005-0000-0000-00004EAA0000}"/>
    <cellStyle name="40% - Accent4 3 3 2 4 2 2" xfId="55908" xr:uid="{00000000-0005-0000-0000-00004FAA0000}"/>
    <cellStyle name="40% - Accent4 3 3 2 4 3" xfId="31237" xr:uid="{00000000-0005-0000-0000-000050AA0000}"/>
    <cellStyle name="40% - Accent4 3 3 2 4 4" xfId="42749" xr:uid="{00000000-0005-0000-0000-000051AA0000}"/>
    <cellStyle name="40% - Accent4 3 3 2 5" xfId="14858" xr:uid="{00000000-0005-0000-0000-000052AA0000}"/>
    <cellStyle name="40% - Accent4 3 3 2 5 2" xfId="52196" xr:uid="{00000000-0005-0000-0000-000053AA0000}"/>
    <cellStyle name="40% - Accent4 3 3 2 6" xfId="28355" xr:uid="{00000000-0005-0000-0000-000054AA0000}"/>
    <cellStyle name="40% - Accent4 3 3 2 7" xfId="39035" xr:uid="{00000000-0005-0000-0000-000055AA0000}"/>
    <cellStyle name="40% - Accent4 3 3 3" xfId="3046" xr:uid="{00000000-0005-0000-0000-000056AA0000}"/>
    <cellStyle name="40% - Accent4 3 3 3 2" xfId="11314" xr:uid="{00000000-0005-0000-0000-000057AA0000}"/>
    <cellStyle name="40% - Accent4 3 3 3 2 2" xfId="24473" xr:uid="{00000000-0005-0000-0000-000058AA0000}"/>
    <cellStyle name="40% - Accent4 3 3 3 2 2 2" xfId="61811" xr:uid="{00000000-0005-0000-0000-000059AA0000}"/>
    <cellStyle name="40% - Accent4 3 3 3 2 3" xfId="48652" xr:uid="{00000000-0005-0000-0000-00005AAA0000}"/>
    <cellStyle name="40% - Accent4 3 3 3 3" xfId="6591" xr:uid="{00000000-0005-0000-0000-00005BAA0000}"/>
    <cellStyle name="40% - Accent4 3 3 3 3 2" xfId="19750" xr:uid="{00000000-0005-0000-0000-00005CAA0000}"/>
    <cellStyle name="40% - Accent4 3 3 3 3 2 2" xfId="57088" xr:uid="{00000000-0005-0000-0000-00005DAA0000}"/>
    <cellStyle name="40% - Accent4 3 3 3 3 3" xfId="43929" xr:uid="{00000000-0005-0000-0000-00005EAA0000}"/>
    <cellStyle name="40% - Accent4 3 3 3 4" xfId="16207" xr:uid="{00000000-0005-0000-0000-00005FAA0000}"/>
    <cellStyle name="40% - Accent4 3 3 3 4 2" xfId="53545" xr:uid="{00000000-0005-0000-0000-000060AA0000}"/>
    <cellStyle name="40% - Accent4 3 3 3 5" xfId="32600" xr:uid="{00000000-0005-0000-0000-000061AA0000}"/>
    <cellStyle name="40% - Accent4 3 3 3 6" xfId="40384" xr:uid="{00000000-0005-0000-0000-000062AA0000}"/>
    <cellStyle name="40% - Accent4 3 3 4" xfId="8954" xr:uid="{00000000-0005-0000-0000-000063AA0000}"/>
    <cellStyle name="40% - Accent4 3 3 4 2" xfId="22113" xr:uid="{00000000-0005-0000-0000-000064AA0000}"/>
    <cellStyle name="40% - Accent4 3 3 4 2 2" xfId="59451" xr:uid="{00000000-0005-0000-0000-000065AA0000}"/>
    <cellStyle name="40% - Accent4 3 3 4 3" xfId="35312" xr:uid="{00000000-0005-0000-0000-000066AA0000}"/>
    <cellStyle name="40% - Accent4 3 3 4 4" xfId="46292" xr:uid="{00000000-0005-0000-0000-000067AA0000}"/>
    <cellStyle name="40% - Accent4 3 3 5" xfId="4231" xr:uid="{00000000-0005-0000-0000-000068AA0000}"/>
    <cellStyle name="40% - Accent4 3 3 5 2" xfId="17390" xr:uid="{00000000-0005-0000-0000-000069AA0000}"/>
    <cellStyle name="40% - Accent4 3 3 5 2 2" xfId="54728" xr:uid="{00000000-0005-0000-0000-00006AAA0000}"/>
    <cellStyle name="40% - Accent4 3 3 5 3" xfId="29888" xr:uid="{00000000-0005-0000-0000-00006BAA0000}"/>
    <cellStyle name="40% - Accent4 3 3 5 4" xfId="41569" xr:uid="{00000000-0005-0000-0000-00006CAA0000}"/>
    <cellStyle name="40% - Accent4 3 3 6" xfId="13678" xr:uid="{00000000-0005-0000-0000-00006DAA0000}"/>
    <cellStyle name="40% - Accent4 3 3 6 2" xfId="51016" xr:uid="{00000000-0005-0000-0000-00006EAA0000}"/>
    <cellStyle name="40% - Accent4 3 3 7" xfId="27006" xr:uid="{00000000-0005-0000-0000-00006FAA0000}"/>
    <cellStyle name="40% - Accent4 3 3 8" xfId="37855" xr:uid="{00000000-0005-0000-0000-000070AA0000}"/>
    <cellStyle name="40% - Accent4 3 4" xfId="318" xr:uid="{00000000-0005-0000-0000-000071AA0000}"/>
    <cellStyle name="40% - Accent4 3 4 2" xfId="1500" xr:uid="{00000000-0005-0000-0000-000072AA0000}"/>
    <cellStyle name="40% - Accent4 3 4 2 2" xfId="7574" xr:uid="{00000000-0005-0000-0000-000073AA0000}"/>
    <cellStyle name="40% - Accent4 3 4 2 2 2" xfId="12297" xr:uid="{00000000-0005-0000-0000-000074AA0000}"/>
    <cellStyle name="40% - Accent4 3 4 2 2 2 2" xfId="25456" xr:uid="{00000000-0005-0000-0000-000075AA0000}"/>
    <cellStyle name="40% - Accent4 3 4 2 2 2 2 2" xfId="62794" xr:uid="{00000000-0005-0000-0000-000076AA0000}"/>
    <cellStyle name="40% - Accent4 3 4 2 2 2 3" xfId="49635" xr:uid="{00000000-0005-0000-0000-000077AA0000}"/>
    <cellStyle name="40% - Accent4 3 4 2 2 3" xfId="20733" xr:uid="{00000000-0005-0000-0000-000078AA0000}"/>
    <cellStyle name="40% - Accent4 3 4 2 2 3 2" xfId="58071" xr:uid="{00000000-0005-0000-0000-000079AA0000}"/>
    <cellStyle name="40% - Accent4 3 4 2 2 4" xfId="33752" xr:uid="{00000000-0005-0000-0000-00007AAA0000}"/>
    <cellStyle name="40% - Accent4 3 4 2 2 5" xfId="44912" xr:uid="{00000000-0005-0000-0000-00007BAA0000}"/>
    <cellStyle name="40% - Accent4 3 4 2 3" xfId="9937" xr:uid="{00000000-0005-0000-0000-00007CAA0000}"/>
    <cellStyle name="40% - Accent4 3 4 2 3 2" xfId="23096" xr:uid="{00000000-0005-0000-0000-00007DAA0000}"/>
    <cellStyle name="40% - Accent4 3 4 2 3 2 2" xfId="60434" xr:uid="{00000000-0005-0000-0000-00007EAA0000}"/>
    <cellStyle name="40% - Accent4 3 4 2 3 3" xfId="36464" xr:uid="{00000000-0005-0000-0000-00007FAA0000}"/>
    <cellStyle name="40% - Accent4 3 4 2 3 4" xfId="47275" xr:uid="{00000000-0005-0000-0000-000080AA0000}"/>
    <cellStyle name="40% - Accent4 3 4 2 4" xfId="5214" xr:uid="{00000000-0005-0000-0000-000081AA0000}"/>
    <cellStyle name="40% - Accent4 3 4 2 4 2" xfId="18373" xr:uid="{00000000-0005-0000-0000-000082AA0000}"/>
    <cellStyle name="40% - Accent4 3 4 2 4 2 2" xfId="55711" xr:uid="{00000000-0005-0000-0000-000083AA0000}"/>
    <cellStyle name="40% - Accent4 3 4 2 4 3" xfId="31040" xr:uid="{00000000-0005-0000-0000-000084AA0000}"/>
    <cellStyle name="40% - Accent4 3 4 2 4 4" xfId="42552" xr:uid="{00000000-0005-0000-0000-000085AA0000}"/>
    <cellStyle name="40% - Accent4 3 4 2 5" xfId="14661" xr:uid="{00000000-0005-0000-0000-000086AA0000}"/>
    <cellStyle name="40% - Accent4 3 4 2 5 2" xfId="51999" xr:uid="{00000000-0005-0000-0000-000087AA0000}"/>
    <cellStyle name="40% - Accent4 3 4 2 6" xfId="28158" xr:uid="{00000000-0005-0000-0000-000088AA0000}"/>
    <cellStyle name="40% - Accent4 3 4 2 7" xfId="38838" xr:uid="{00000000-0005-0000-0000-000089AA0000}"/>
    <cellStyle name="40% - Accent4 3 4 3" xfId="2849" xr:uid="{00000000-0005-0000-0000-00008AAA0000}"/>
    <cellStyle name="40% - Accent4 3 4 3 2" xfId="11117" xr:uid="{00000000-0005-0000-0000-00008BAA0000}"/>
    <cellStyle name="40% - Accent4 3 4 3 2 2" xfId="24276" xr:uid="{00000000-0005-0000-0000-00008CAA0000}"/>
    <cellStyle name="40% - Accent4 3 4 3 2 2 2" xfId="61614" xr:uid="{00000000-0005-0000-0000-00008DAA0000}"/>
    <cellStyle name="40% - Accent4 3 4 3 2 3" xfId="48455" xr:uid="{00000000-0005-0000-0000-00008EAA0000}"/>
    <cellStyle name="40% - Accent4 3 4 3 3" xfId="6394" xr:uid="{00000000-0005-0000-0000-00008FAA0000}"/>
    <cellStyle name="40% - Accent4 3 4 3 3 2" xfId="19553" xr:uid="{00000000-0005-0000-0000-000090AA0000}"/>
    <cellStyle name="40% - Accent4 3 4 3 3 2 2" xfId="56891" xr:uid="{00000000-0005-0000-0000-000091AA0000}"/>
    <cellStyle name="40% - Accent4 3 4 3 3 3" xfId="43732" xr:uid="{00000000-0005-0000-0000-000092AA0000}"/>
    <cellStyle name="40% - Accent4 3 4 3 4" xfId="16010" xr:uid="{00000000-0005-0000-0000-000093AA0000}"/>
    <cellStyle name="40% - Accent4 3 4 3 4 2" xfId="53348" xr:uid="{00000000-0005-0000-0000-000094AA0000}"/>
    <cellStyle name="40% - Accent4 3 4 3 5" xfId="32403" xr:uid="{00000000-0005-0000-0000-000095AA0000}"/>
    <cellStyle name="40% - Accent4 3 4 3 6" xfId="40187" xr:uid="{00000000-0005-0000-0000-000096AA0000}"/>
    <cellStyle name="40% - Accent4 3 4 4" xfId="8757" xr:uid="{00000000-0005-0000-0000-000097AA0000}"/>
    <cellStyle name="40% - Accent4 3 4 4 2" xfId="21916" xr:uid="{00000000-0005-0000-0000-000098AA0000}"/>
    <cellStyle name="40% - Accent4 3 4 4 2 2" xfId="59254" xr:uid="{00000000-0005-0000-0000-000099AA0000}"/>
    <cellStyle name="40% - Accent4 3 4 4 3" xfId="35115" xr:uid="{00000000-0005-0000-0000-00009AAA0000}"/>
    <cellStyle name="40% - Accent4 3 4 4 4" xfId="46095" xr:uid="{00000000-0005-0000-0000-00009BAA0000}"/>
    <cellStyle name="40% - Accent4 3 4 5" xfId="4034" xr:uid="{00000000-0005-0000-0000-00009CAA0000}"/>
    <cellStyle name="40% - Accent4 3 4 5 2" xfId="17193" xr:uid="{00000000-0005-0000-0000-00009DAA0000}"/>
    <cellStyle name="40% - Accent4 3 4 5 2 2" xfId="54531" xr:uid="{00000000-0005-0000-0000-00009EAA0000}"/>
    <cellStyle name="40% - Accent4 3 4 5 3" xfId="29691" xr:uid="{00000000-0005-0000-0000-00009FAA0000}"/>
    <cellStyle name="40% - Accent4 3 4 5 4" xfId="41372" xr:uid="{00000000-0005-0000-0000-0000A0AA0000}"/>
    <cellStyle name="40% - Accent4 3 4 6" xfId="13481" xr:uid="{00000000-0005-0000-0000-0000A1AA0000}"/>
    <cellStyle name="40% - Accent4 3 4 6 2" xfId="50819" xr:uid="{00000000-0005-0000-0000-0000A2AA0000}"/>
    <cellStyle name="40% - Accent4 3 4 7" xfId="26809" xr:uid="{00000000-0005-0000-0000-0000A3AA0000}"/>
    <cellStyle name="40% - Accent4 3 4 8" xfId="37658" xr:uid="{00000000-0005-0000-0000-0000A4AA0000}"/>
    <cellStyle name="40% - Accent4 3 5" xfId="739" xr:uid="{00000000-0005-0000-0000-0000A5AA0000}"/>
    <cellStyle name="40% - Accent4 3 5 2" xfId="1921" xr:uid="{00000000-0005-0000-0000-0000A6AA0000}"/>
    <cellStyle name="40% - Accent4 3 5 2 2" xfId="7995" xr:uid="{00000000-0005-0000-0000-0000A7AA0000}"/>
    <cellStyle name="40% - Accent4 3 5 2 2 2" xfId="12718" xr:uid="{00000000-0005-0000-0000-0000A8AA0000}"/>
    <cellStyle name="40% - Accent4 3 5 2 2 2 2" xfId="25877" xr:uid="{00000000-0005-0000-0000-0000A9AA0000}"/>
    <cellStyle name="40% - Accent4 3 5 2 2 2 2 2" xfId="63215" xr:uid="{00000000-0005-0000-0000-0000AAAA0000}"/>
    <cellStyle name="40% - Accent4 3 5 2 2 2 3" xfId="50056" xr:uid="{00000000-0005-0000-0000-0000ABAA0000}"/>
    <cellStyle name="40% - Accent4 3 5 2 2 3" xfId="21154" xr:uid="{00000000-0005-0000-0000-0000ACAA0000}"/>
    <cellStyle name="40% - Accent4 3 5 2 2 3 2" xfId="58492" xr:uid="{00000000-0005-0000-0000-0000ADAA0000}"/>
    <cellStyle name="40% - Accent4 3 5 2 2 4" xfId="34173" xr:uid="{00000000-0005-0000-0000-0000AEAA0000}"/>
    <cellStyle name="40% - Accent4 3 5 2 2 5" xfId="45333" xr:uid="{00000000-0005-0000-0000-0000AFAA0000}"/>
    <cellStyle name="40% - Accent4 3 5 2 3" xfId="10358" xr:uid="{00000000-0005-0000-0000-0000B0AA0000}"/>
    <cellStyle name="40% - Accent4 3 5 2 3 2" xfId="23517" xr:uid="{00000000-0005-0000-0000-0000B1AA0000}"/>
    <cellStyle name="40% - Accent4 3 5 2 3 2 2" xfId="60855" xr:uid="{00000000-0005-0000-0000-0000B2AA0000}"/>
    <cellStyle name="40% - Accent4 3 5 2 3 3" xfId="36885" xr:uid="{00000000-0005-0000-0000-0000B3AA0000}"/>
    <cellStyle name="40% - Accent4 3 5 2 3 4" xfId="47696" xr:uid="{00000000-0005-0000-0000-0000B4AA0000}"/>
    <cellStyle name="40% - Accent4 3 5 2 4" xfId="5635" xr:uid="{00000000-0005-0000-0000-0000B5AA0000}"/>
    <cellStyle name="40% - Accent4 3 5 2 4 2" xfId="18794" xr:uid="{00000000-0005-0000-0000-0000B6AA0000}"/>
    <cellStyle name="40% - Accent4 3 5 2 4 2 2" xfId="56132" xr:uid="{00000000-0005-0000-0000-0000B7AA0000}"/>
    <cellStyle name="40% - Accent4 3 5 2 4 3" xfId="31461" xr:uid="{00000000-0005-0000-0000-0000B8AA0000}"/>
    <cellStyle name="40% - Accent4 3 5 2 4 4" xfId="42973" xr:uid="{00000000-0005-0000-0000-0000B9AA0000}"/>
    <cellStyle name="40% - Accent4 3 5 2 5" xfId="15082" xr:uid="{00000000-0005-0000-0000-0000BAAA0000}"/>
    <cellStyle name="40% - Accent4 3 5 2 5 2" xfId="52420" xr:uid="{00000000-0005-0000-0000-0000BBAA0000}"/>
    <cellStyle name="40% - Accent4 3 5 2 6" xfId="28579" xr:uid="{00000000-0005-0000-0000-0000BCAA0000}"/>
    <cellStyle name="40% - Accent4 3 5 2 7" xfId="39259" xr:uid="{00000000-0005-0000-0000-0000BDAA0000}"/>
    <cellStyle name="40% - Accent4 3 5 3" xfId="3270" xr:uid="{00000000-0005-0000-0000-0000BEAA0000}"/>
    <cellStyle name="40% - Accent4 3 5 3 2" xfId="11538" xr:uid="{00000000-0005-0000-0000-0000BFAA0000}"/>
    <cellStyle name="40% - Accent4 3 5 3 2 2" xfId="24697" xr:uid="{00000000-0005-0000-0000-0000C0AA0000}"/>
    <cellStyle name="40% - Accent4 3 5 3 2 2 2" xfId="62035" xr:uid="{00000000-0005-0000-0000-0000C1AA0000}"/>
    <cellStyle name="40% - Accent4 3 5 3 2 3" xfId="48876" xr:uid="{00000000-0005-0000-0000-0000C2AA0000}"/>
    <cellStyle name="40% - Accent4 3 5 3 3" xfId="6815" xr:uid="{00000000-0005-0000-0000-0000C3AA0000}"/>
    <cellStyle name="40% - Accent4 3 5 3 3 2" xfId="19974" xr:uid="{00000000-0005-0000-0000-0000C4AA0000}"/>
    <cellStyle name="40% - Accent4 3 5 3 3 2 2" xfId="57312" xr:uid="{00000000-0005-0000-0000-0000C5AA0000}"/>
    <cellStyle name="40% - Accent4 3 5 3 3 3" xfId="44153" xr:uid="{00000000-0005-0000-0000-0000C6AA0000}"/>
    <cellStyle name="40% - Accent4 3 5 3 4" xfId="16431" xr:uid="{00000000-0005-0000-0000-0000C7AA0000}"/>
    <cellStyle name="40% - Accent4 3 5 3 4 2" xfId="53769" xr:uid="{00000000-0005-0000-0000-0000C8AA0000}"/>
    <cellStyle name="40% - Accent4 3 5 3 5" xfId="32824" xr:uid="{00000000-0005-0000-0000-0000C9AA0000}"/>
    <cellStyle name="40% - Accent4 3 5 3 6" xfId="40608" xr:uid="{00000000-0005-0000-0000-0000CAAA0000}"/>
    <cellStyle name="40% - Accent4 3 5 4" xfId="9178" xr:uid="{00000000-0005-0000-0000-0000CBAA0000}"/>
    <cellStyle name="40% - Accent4 3 5 4 2" xfId="22337" xr:uid="{00000000-0005-0000-0000-0000CCAA0000}"/>
    <cellStyle name="40% - Accent4 3 5 4 2 2" xfId="59675" xr:uid="{00000000-0005-0000-0000-0000CDAA0000}"/>
    <cellStyle name="40% - Accent4 3 5 4 3" xfId="35536" xr:uid="{00000000-0005-0000-0000-0000CEAA0000}"/>
    <cellStyle name="40% - Accent4 3 5 4 4" xfId="46516" xr:uid="{00000000-0005-0000-0000-0000CFAA0000}"/>
    <cellStyle name="40% - Accent4 3 5 5" xfId="4455" xr:uid="{00000000-0005-0000-0000-0000D0AA0000}"/>
    <cellStyle name="40% - Accent4 3 5 5 2" xfId="17614" xr:uid="{00000000-0005-0000-0000-0000D1AA0000}"/>
    <cellStyle name="40% - Accent4 3 5 5 2 2" xfId="54952" xr:uid="{00000000-0005-0000-0000-0000D2AA0000}"/>
    <cellStyle name="40% - Accent4 3 5 5 3" xfId="30112" xr:uid="{00000000-0005-0000-0000-0000D3AA0000}"/>
    <cellStyle name="40% - Accent4 3 5 5 4" xfId="41793" xr:uid="{00000000-0005-0000-0000-0000D4AA0000}"/>
    <cellStyle name="40% - Accent4 3 5 6" xfId="13902" xr:uid="{00000000-0005-0000-0000-0000D5AA0000}"/>
    <cellStyle name="40% - Accent4 3 5 6 2" xfId="51240" xr:uid="{00000000-0005-0000-0000-0000D6AA0000}"/>
    <cellStyle name="40% - Accent4 3 5 7" xfId="27230" xr:uid="{00000000-0005-0000-0000-0000D7AA0000}"/>
    <cellStyle name="40% - Accent4 3 5 8" xfId="38079" xr:uid="{00000000-0005-0000-0000-0000D8AA0000}"/>
    <cellStyle name="40% - Accent4 3 6" xfId="908" xr:uid="{00000000-0005-0000-0000-0000D9AA0000}"/>
    <cellStyle name="40% - Accent4 3 6 2" xfId="2090" xr:uid="{00000000-0005-0000-0000-0000DAAA0000}"/>
    <cellStyle name="40% - Accent4 3 6 2 2" xfId="8164" xr:uid="{00000000-0005-0000-0000-0000DBAA0000}"/>
    <cellStyle name="40% - Accent4 3 6 2 2 2" xfId="12887" xr:uid="{00000000-0005-0000-0000-0000DCAA0000}"/>
    <cellStyle name="40% - Accent4 3 6 2 2 2 2" xfId="26046" xr:uid="{00000000-0005-0000-0000-0000DDAA0000}"/>
    <cellStyle name="40% - Accent4 3 6 2 2 2 2 2" xfId="63384" xr:uid="{00000000-0005-0000-0000-0000DEAA0000}"/>
    <cellStyle name="40% - Accent4 3 6 2 2 2 3" xfId="50225" xr:uid="{00000000-0005-0000-0000-0000DFAA0000}"/>
    <cellStyle name="40% - Accent4 3 6 2 2 3" xfId="21323" xr:uid="{00000000-0005-0000-0000-0000E0AA0000}"/>
    <cellStyle name="40% - Accent4 3 6 2 2 3 2" xfId="58661" xr:uid="{00000000-0005-0000-0000-0000E1AA0000}"/>
    <cellStyle name="40% - Accent4 3 6 2 2 4" xfId="34342" xr:uid="{00000000-0005-0000-0000-0000E2AA0000}"/>
    <cellStyle name="40% - Accent4 3 6 2 2 5" xfId="45502" xr:uid="{00000000-0005-0000-0000-0000E3AA0000}"/>
    <cellStyle name="40% - Accent4 3 6 2 3" xfId="10527" xr:uid="{00000000-0005-0000-0000-0000E4AA0000}"/>
    <cellStyle name="40% - Accent4 3 6 2 3 2" xfId="23686" xr:uid="{00000000-0005-0000-0000-0000E5AA0000}"/>
    <cellStyle name="40% - Accent4 3 6 2 3 2 2" xfId="61024" xr:uid="{00000000-0005-0000-0000-0000E6AA0000}"/>
    <cellStyle name="40% - Accent4 3 6 2 3 3" xfId="37054" xr:uid="{00000000-0005-0000-0000-0000E7AA0000}"/>
    <cellStyle name="40% - Accent4 3 6 2 3 4" xfId="47865" xr:uid="{00000000-0005-0000-0000-0000E8AA0000}"/>
    <cellStyle name="40% - Accent4 3 6 2 4" xfId="5804" xr:uid="{00000000-0005-0000-0000-0000E9AA0000}"/>
    <cellStyle name="40% - Accent4 3 6 2 4 2" xfId="18963" xr:uid="{00000000-0005-0000-0000-0000EAAA0000}"/>
    <cellStyle name="40% - Accent4 3 6 2 4 2 2" xfId="56301" xr:uid="{00000000-0005-0000-0000-0000EBAA0000}"/>
    <cellStyle name="40% - Accent4 3 6 2 4 3" xfId="31630" xr:uid="{00000000-0005-0000-0000-0000ECAA0000}"/>
    <cellStyle name="40% - Accent4 3 6 2 4 4" xfId="43142" xr:uid="{00000000-0005-0000-0000-0000EDAA0000}"/>
    <cellStyle name="40% - Accent4 3 6 2 5" xfId="15251" xr:uid="{00000000-0005-0000-0000-0000EEAA0000}"/>
    <cellStyle name="40% - Accent4 3 6 2 5 2" xfId="52589" xr:uid="{00000000-0005-0000-0000-0000EFAA0000}"/>
    <cellStyle name="40% - Accent4 3 6 2 6" xfId="28748" xr:uid="{00000000-0005-0000-0000-0000F0AA0000}"/>
    <cellStyle name="40% - Accent4 3 6 2 7" xfId="39428" xr:uid="{00000000-0005-0000-0000-0000F1AA0000}"/>
    <cellStyle name="40% - Accent4 3 6 3" xfId="3439" xr:uid="{00000000-0005-0000-0000-0000F2AA0000}"/>
    <cellStyle name="40% - Accent4 3 6 3 2" xfId="11707" xr:uid="{00000000-0005-0000-0000-0000F3AA0000}"/>
    <cellStyle name="40% - Accent4 3 6 3 2 2" xfId="24866" xr:uid="{00000000-0005-0000-0000-0000F4AA0000}"/>
    <cellStyle name="40% - Accent4 3 6 3 2 2 2" xfId="62204" xr:uid="{00000000-0005-0000-0000-0000F5AA0000}"/>
    <cellStyle name="40% - Accent4 3 6 3 2 3" xfId="49045" xr:uid="{00000000-0005-0000-0000-0000F6AA0000}"/>
    <cellStyle name="40% - Accent4 3 6 3 3" xfId="6984" xr:uid="{00000000-0005-0000-0000-0000F7AA0000}"/>
    <cellStyle name="40% - Accent4 3 6 3 3 2" xfId="20143" xr:uid="{00000000-0005-0000-0000-0000F8AA0000}"/>
    <cellStyle name="40% - Accent4 3 6 3 3 2 2" xfId="57481" xr:uid="{00000000-0005-0000-0000-0000F9AA0000}"/>
    <cellStyle name="40% - Accent4 3 6 3 3 3" xfId="44322" xr:uid="{00000000-0005-0000-0000-0000FAAA0000}"/>
    <cellStyle name="40% - Accent4 3 6 3 4" xfId="16600" xr:uid="{00000000-0005-0000-0000-0000FBAA0000}"/>
    <cellStyle name="40% - Accent4 3 6 3 4 2" xfId="53938" xr:uid="{00000000-0005-0000-0000-0000FCAA0000}"/>
    <cellStyle name="40% - Accent4 3 6 3 5" xfId="32993" xr:uid="{00000000-0005-0000-0000-0000FDAA0000}"/>
    <cellStyle name="40% - Accent4 3 6 3 6" xfId="40777" xr:uid="{00000000-0005-0000-0000-0000FEAA0000}"/>
    <cellStyle name="40% - Accent4 3 6 4" xfId="9347" xr:uid="{00000000-0005-0000-0000-0000FFAA0000}"/>
    <cellStyle name="40% - Accent4 3 6 4 2" xfId="22506" xr:uid="{00000000-0005-0000-0000-000000AB0000}"/>
    <cellStyle name="40% - Accent4 3 6 4 2 2" xfId="59844" xr:uid="{00000000-0005-0000-0000-000001AB0000}"/>
    <cellStyle name="40% - Accent4 3 6 4 3" xfId="35705" xr:uid="{00000000-0005-0000-0000-000002AB0000}"/>
    <cellStyle name="40% - Accent4 3 6 4 4" xfId="46685" xr:uid="{00000000-0005-0000-0000-000003AB0000}"/>
    <cellStyle name="40% - Accent4 3 6 5" xfId="4624" xr:uid="{00000000-0005-0000-0000-000004AB0000}"/>
    <cellStyle name="40% - Accent4 3 6 5 2" xfId="17783" xr:uid="{00000000-0005-0000-0000-000005AB0000}"/>
    <cellStyle name="40% - Accent4 3 6 5 2 2" xfId="55121" xr:uid="{00000000-0005-0000-0000-000006AB0000}"/>
    <cellStyle name="40% - Accent4 3 6 5 3" xfId="30281" xr:uid="{00000000-0005-0000-0000-000007AB0000}"/>
    <cellStyle name="40% - Accent4 3 6 5 4" xfId="41962" xr:uid="{00000000-0005-0000-0000-000008AB0000}"/>
    <cellStyle name="40% - Accent4 3 6 6" xfId="14071" xr:uid="{00000000-0005-0000-0000-000009AB0000}"/>
    <cellStyle name="40% - Accent4 3 6 6 2" xfId="51409" xr:uid="{00000000-0005-0000-0000-00000AAB0000}"/>
    <cellStyle name="40% - Accent4 3 6 7" xfId="27399" xr:uid="{00000000-0005-0000-0000-00000BAB0000}"/>
    <cellStyle name="40% - Accent4 3 6 8" xfId="38248" xr:uid="{00000000-0005-0000-0000-00000CAB0000}"/>
    <cellStyle name="40% - Accent4 3 7" xfId="1079" xr:uid="{00000000-0005-0000-0000-00000DAB0000}"/>
    <cellStyle name="40% - Accent4 3 7 2" xfId="2259" xr:uid="{00000000-0005-0000-0000-00000EAB0000}"/>
    <cellStyle name="40% - Accent4 3 7 2 2" xfId="8333" xr:uid="{00000000-0005-0000-0000-00000FAB0000}"/>
    <cellStyle name="40% - Accent4 3 7 2 2 2" xfId="13056" xr:uid="{00000000-0005-0000-0000-000010AB0000}"/>
    <cellStyle name="40% - Accent4 3 7 2 2 2 2" xfId="26215" xr:uid="{00000000-0005-0000-0000-000011AB0000}"/>
    <cellStyle name="40% - Accent4 3 7 2 2 2 2 2" xfId="63553" xr:uid="{00000000-0005-0000-0000-000012AB0000}"/>
    <cellStyle name="40% - Accent4 3 7 2 2 2 3" xfId="50394" xr:uid="{00000000-0005-0000-0000-000013AB0000}"/>
    <cellStyle name="40% - Accent4 3 7 2 2 3" xfId="21492" xr:uid="{00000000-0005-0000-0000-000014AB0000}"/>
    <cellStyle name="40% - Accent4 3 7 2 2 3 2" xfId="58830" xr:uid="{00000000-0005-0000-0000-000015AB0000}"/>
    <cellStyle name="40% - Accent4 3 7 2 2 4" xfId="34511" xr:uid="{00000000-0005-0000-0000-000016AB0000}"/>
    <cellStyle name="40% - Accent4 3 7 2 2 5" xfId="45671" xr:uid="{00000000-0005-0000-0000-000017AB0000}"/>
    <cellStyle name="40% - Accent4 3 7 2 3" xfId="10696" xr:uid="{00000000-0005-0000-0000-000018AB0000}"/>
    <cellStyle name="40% - Accent4 3 7 2 3 2" xfId="23855" xr:uid="{00000000-0005-0000-0000-000019AB0000}"/>
    <cellStyle name="40% - Accent4 3 7 2 3 2 2" xfId="61193" xr:uid="{00000000-0005-0000-0000-00001AAB0000}"/>
    <cellStyle name="40% - Accent4 3 7 2 3 3" xfId="37223" xr:uid="{00000000-0005-0000-0000-00001BAB0000}"/>
    <cellStyle name="40% - Accent4 3 7 2 3 4" xfId="48034" xr:uid="{00000000-0005-0000-0000-00001CAB0000}"/>
    <cellStyle name="40% - Accent4 3 7 2 4" xfId="5973" xr:uid="{00000000-0005-0000-0000-00001DAB0000}"/>
    <cellStyle name="40% - Accent4 3 7 2 4 2" xfId="19132" xr:uid="{00000000-0005-0000-0000-00001EAB0000}"/>
    <cellStyle name="40% - Accent4 3 7 2 4 2 2" xfId="56470" xr:uid="{00000000-0005-0000-0000-00001FAB0000}"/>
    <cellStyle name="40% - Accent4 3 7 2 4 3" xfId="31799" xr:uid="{00000000-0005-0000-0000-000020AB0000}"/>
    <cellStyle name="40% - Accent4 3 7 2 4 4" xfId="43311" xr:uid="{00000000-0005-0000-0000-000021AB0000}"/>
    <cellStyle name="40% - Accent4 3 7 2 5" xfId="15420" xr:uid="{00000000-0005-0000-0000-000022AB0000}"/>
    <cellStyle name="40% - Accent4 3 7 2 5 2" xfId="52758" xr:uid="{00000000-0005-0000-0000-000023AB0000}"/>
    <cellStyle name="40% - Accent4 3 7 2 6" xfId="28917" xr:uid="{00000000-0005-0000-0000-000024AB0000}"/>
    <cellStyle name="40% - Accent4 3 7 2 7" xfId="39597" xr:uid="{00000000-0005-0000-0000-000025AB0000}"/>
    <cellStyle name="40% - Accent4 3 7 3" xfId="3608" xr:uid="{00000000-0005-0000-0000-000026AB0000}"/>
    <cellStyle name="40% - Accent4 3 7 3 2" xfId="11876" xr:uid="{00000000-0005-0000-0000-000027AB0000}"/>
    <cellStyle name="40% - Accent4 3 7 3 2 2" xfId="25035" xr:uid="{00000000-0005-0000-0000-000028AB0000}"/>
    <cellStyle name="40% - Accent4 3 7 3 2 2 2" xfId="62373" xr:uid="{00000000-0005-0000-0000-000029AB0000}"/>
    <cellStyle name="40% - Accent4 3 7 3 2 3" xfId="49214" xr:uid="{00000000-0005-0000-0000-00002AAB0000}"/>
    <cellStyle name="40% - Accent4 3 7 3 3" xfId="7153" xr:uid="{00000000-0005-0000-0000-00002BAB0000}"/>
    <cellStyle name="40% - Accent4 3 7 3 3 2" xfId="20312" xr:uid="{00000000-0005-0000-0000-00002CAB0000}"/>
    <cellStyle name="40% - Accent4 3 7 3 3 2 2" xfId="57650" xr:uid="{00000000-0005-0000-0000-00002DAB0000}"/>
    <cellStyle name="40% - Accent4 3 7 3 3 3" xfId="44491" xr:uid="{00000000-0005-0000-0000-00002EAB0000}"/>
    <cellStyle name="40% - Accent4 3 7 3 4" xfId="16769" xr:uid="{00000000-0005-0000-0000-00002FAB0000}"/>
    <cellStyle name="40% - Accent4 3 7 3 4 2" xfId="54107" xr:uid="{00000000-0005-0000-0000-000030AB0000}"/>
    <cellStyle name="40% - Accent4 3 7 3 5" xfId="33162" xr:uid="{00000000-0005-0000-0000-000031AB0000}"/>
    <cellStyle name="40% - Accent4 3 7 3 6" xfId="40946" xr:uid="{00000000-0005-0000-0000-000032AB0000}"/>
    <cellStyle name="40% - Accent4 3 7 4" xfId="9516" xr:uid="{00000000-0005-0000-0000-000033AB0000}"/>
    <cellStyle name="40% - Accent4 3 7 4 2" xfId="22675" xr:uid="{00000000-0005-0000-0000-000034AB0000}"/>
    <cellStyle name="40% - Accent4 3 7 4 2 2" xfId="60013" xr:uid="{00000000-0005-0000-0000-000035AB0000}"/>
    <cellStyle name="40% - Accent4 3 7 4 3" xfId="35874" xr:uid="{00000000-0005-0000-0000-000036AB0000}"/>
    <cellStyle name="40% - Accent4 3 7 4 4" xfId="46854" xr:uid="{00000000-0005-0000-0000-000037AB0000}"/>
    <cellStyle name="40% - Accent4 3 7 5" xfId="4793" xr:uid="{00000000-0005-0000-0000-000038AB0000}"/>
    <cellStyle name="40% - Accent4 3 7 5 2" xfId="17952" xr:uid="{00000000-0005-0000-0000-000039AB0000}"/>
    <cellStyle name="40% - Accent4 3 7 5 2 2" xfId="55290" xr:uid="{00000000-0005-0000-0000-00003AAB0000}"/>
    <cellStyle name="40% - Accent4 3 7 5 3" xfId="30450" xr:uid="{00000000-0005-0000-0000-00003BAB0000}"/>
    <cellStyle name="40% - Accent4 3 7 5 4" xfId="42131" xr:uid="{00000000-0005-0000-0000-00003CAB0000}"/>
    <cellStyle name="40% - Accent4 3 7 6" xfId="14240" xr:uid="{00000000-0005-0000-0000-00003DAB0000}"/>
    <cellStyle name="40% - Accent4 3 7 6 2" xfId="51578" xr:uid="{00000000-0005-0000-0000-00003EAB0000}"/>
    <cellStyle name="40% - Accent4 3 7 7" xfId="27568" xr:uid="{00000000-0005-0000-0000-00003FAB0000}"/>
    <cellStyle name="40% - Accent4 3 7 8" xfId="38417" xr:uid="{00000000-0005-0000-0000-000040AB0000}"/>
    <cellStyle name="40% - Accent4 3 8" xfId="1276" xr:uid="{00000000-0005-0000-0000-000041AB0000}"/>
    <cellStyle name="40% - Accent4 3 8 2" xfId="2625" xr:uid="{00000000-0005-0000-0000-000042AB0000}"/>
    <cellStyle name="40% - Accent4 3 8 2 2" xfId="12073" xr:uid="{00000000-0005-0000-0000-000043AB0000}"/>
    <cellStyle name="40% - Accent4 3 8 2 2 2" xfId="25232" xr:uid="{00000000-0005-0000-0000-000044AB0000}"/>
    <cellStyle name="40% - Accent4 3 8 2 2 2 2" xfId="62570" xr:uid="{00000000-0005-0000-0000-000045AB0000}"/>
    <cellStyle name="40% - Accent4 3 8 2 2 3" xfId="33528" xr:uid="{00000000-0005-0000-0000-000046AB0000}"/>
    <cellStyle name="40% - Accent4 3 8 2 2 4" xfId="49411" xr:uid="{00000000-0005-0000-0000-000047AB0000}"/>
    <cellStyle name="40% - Accent4 3 8 2 3" xfId="7350" xr:uid="{00000000-0005-0000-0000-000048AB0000}"/>
    <cellStyle name="40% - Accent4 3 8 2 3 2" xfId="20509" xr:uid="{00000000-0005-0000-0000-000049AB0000}"/>
    <cellStyle name="40% - Accent4 3 8 2 3 2 2" xfId="57847" xr:uid="{00000000-0005-0000-0000-00004AAB0000}"/>
    <cellStyle name="40% - Accent4 3 8 2 3 3" xfId="36240" xr:uid="{00000000-0005-0000-0000-00004BAB0000}"/>
    <cellStyle name="40% - Accent4 3 8 2 3 4" xfId="44688" xr:uid="{00000000-0005-0000-0000-00004CAB0000}"/>
    <cellStyle name="40% - Accent4 3 8 2 4" xfId="15786" xr:uid="{00000000-0005-0000-0000-00004DAB0000}"/>
    <cellStyle name="40% - Accent4 3 8 2 4 2" xfId="30816" xr:uid="{00000000-0005-0000-0000-00004EAB0000}"/>
    <cellStyle name="40% - Accent4 3 8 2 4 3" xfId="53124" xr:uid="{00000000-0005-0000-0000-00004FAB0000}"/>
    <cellStyle name="40% - Accent4 3 8 2 5" xfId="27934" xr:uid="{00000000-0005-0000-0000-000050AB0000}"/>
    <cellStyle name="40% - Accent4 3 8 2 6" xfId="39963" xr:uid="{00000000-0005-0000-0000-000051AB0000}"/>
    <cellStyle name="40% - Accent4 3 8 3" xfId="9713" xr:uid="{00000000-0005-0000-0000-000052AB0000}"/>
    <cellStyle name="40% - Accent4 3 8 3 2" xfId="22872" xr:uid="{00000000-0005-0000-0000-000053AB0000}"/>
    <cellStyle name="40% - Accent4 3 8 3 2 2" xfId="60210" xr:uid="{00000000-0005-0000-0000-000054AB0000}"/>
    <cellStyle name="40% - Accent4 3 8 3 3" xfId="32179" xr:uid="{00000000-0005-0000-0000-000055AB0000}"/>
    <cellStyle name="40% - Accent4 3 8 3 4" xfId="47051" xr:uid="{00000000-0005-0000-0000-000056AB0000}"/>
    <cellStyle name="40% - Accent4 3 8 4" xfId="4990" xr:uid="{00000000-0005-0000-0000-000057AB0000}"/>
    <cellStyle name="40% - Accent4 3 8 4 2" xfId="18149" xr:uid="{00000000-0005-0000-0000-000058AB0000}"/>
    <cellStyle name="40% - Accent4 3 8 4 2 2" xfId="55487" xr:uid="{00000000-0005-0000-0000-000059AB0000}"/>
    <cellStyle name="40% - Accent4 3 8 4 3" xfId="34891" xr:uid="{00000000-0005-0000-0000-00005AAB0000}"/>
    <cellStyle name="40% - Accent4 3 8 4 4" xfId="42328" xr:uid="{00000000-0005-0000-0000-00005BAB0000}"/>
    <cellStyle name="40% - Accent4 3 8 5" xfId="14437" xr:uid="{00000000-0005-0000-0000-00005CAB0000}"/>
    <cellStyle name="40% - Accent4 3 8 5 2" xfId="29467" xr:uid="{00000000-0005-0000-0000-00005DAB0000}"/>
    <cellStyle name="40% - Accent4 3 8 5 3" xfId="51775" xr:uid="{00000000-0005-0000-0000-00005EAB0000}"/>
    <cellStyle name="40% - Accent4 3 8 6" xfId="26585" xr:uid="{00000000-0005-0000-0000-00005FAB0000}"/>
    <cellStyle name="40% - Accent4 3 8 7" xfId="38614" xr:uid="{00000000-0005-0000-0000-000060AB0000}"/>
    <cellStyle name="40% - Accent4 3 9" xfId="2428" xr:uid="{00000000-0005-0000-0000-000061AB0000}"/>
    <cellStyle name="40% - Accent4 3 9 2" xfId="10893" xr:uid="{00000000-0005-0000-0000-000062AB0000}"/>
    <cellStyle name="40% - Accent4 3 9 2 2" xfId="24052" xr:uid="{00000000-0005-0000-0000-000063AB0000}"/>
    <cellStyle name="40% - Accent4 3 9 2 2 2" xfId="61390" xr:uid="{00000000-0005-0000-0000-000064AB0000}"/>
    <cellStyle name="40% - Accent4 3 9 2 3" xfId="33331" xr:uid="{00000000-0005-0000-0000-000065AB0000}"/>
    <cellStyle name="40% - Accent4 3 9 2 4" xfId="48231" xr:uid="{00000000-0005-0000-0000-000066AB0000}"/>
    <cellStyle name="40% - Accent4 3 9 3" xfId="6170" xr:uid="{00000000-0005-0000-0000-000067AB0000}"/>
    <cellStyle name="40% - Accent4 3 9 3 2" xfId="19329" xr:uid="{00000000-0005-0000-0000-000068AB0000}"/>
    <cellStyle name="40% - Accent4 3 9 3 2 2" xfId="56667" xr:uid="{00000000-0005-0000-0000-000069AB0000}"/>
    <cellStyle name="40% - Accent4 3 9 3 3" xfId="36043" xr:uid="{00000000-0005-0000-0000-00006AAB0000}"/>
    <cellStyle name="40% - Accent4 3 9 3 4" xfId="43508" xr:uid="{00000000-0005-0000-0000-00006BAB0000}"/>
    <cellStyle name="40% - Accent4 3 9 4" xfId="15589" xr:uid="{00000000-0005-0000-0000-00006CAB0000}"/>
    <cellStyle name="40% - Accent4 3 9 4 2" xfId="30619" xr:uid="{00000000-0005-0000-0000-00006DAB0000}"/>
    <cellStyle name="40% - Accent4 3 9 4 3" xfId="52927" xr:uid="{00000000-0005-0000-0000-00006EAB0000}"/>
    <cellStyle name="40% - Accent4 3 9 5" xfId="27737" xr:uid="{00000000-0005-0000-0000-00006FAB0000}"/>
    <cellStyle name="40% - Accent4 3 9 6" xfId="39766" xr:uid="{00000000-0005-0000-0000-000070AB0000}"/>
    <cellStyle name="40% - Accent4 4" xfId="122" xr:uid="{00000000-0005-0000-0000-000071AB0000}"/>
    <cellStyle name="40% - Accent4 4 10" xfId="8561" xr:uid="{00000000-0005-0000-0000-000072AB0000}"/>
    <cellStyle name="40% - Accent4 4 10 2" xfId="21720" xr:uid="{00000000-0005-0000-0000-000073AB0000}"/>
    <cellStyle name="40% - Accent4 4 10 2 2" xfId="59058" xr:uid="{00000000-0005-0000-0000-000074AB0000}"/>
    <cellStyle name="40% - Accent4 4 10 3" xfId="29298" xr:uid="{00000000-0005-0000-0000-000075AB0000}"/>
    <cellStyle name="40% - Accent4 4 10 4" xfId="45899" xr:uid="{00000000-0005-0000-0000-000076AB0000}"/>
    <cellStyle name="40% - Accent4 4 11" xfId="3838" xr:uid="{00000000-0005-0000-0000-000077AB0000}"/>
    <cellStyle name="40% - Accent4 4 11 2" xfId="16997" xr:uid="{00000000-0005-0000-0000-000078AB0000}"/>
    <cellStyle name="40% - Accent4 4 11 2 2" xfId="54335" xr:uid="{00000000-0005-0000-0000-000079AB0000}"/>
    <cellStyle name="40% - Accent4 4 11 3" xfId="32010" xr:uid="{00000000-0005-0000-0000-00007AAB0000}"/>
    <cellStyle name="40% - Accent4 4 11 4" xfId="41176" xr:uid="{00000000-0005-0000-0000-00007BAB0000}"/>
    <cellStyle name="40% - Accent4 4 12" xfId="13285" xr:uid="{00000000-0005-0000-0000-00007CAB0000}"/>
    <cellStyle name="40% - Accent4 4 12 2" xfId="34722" xr:uid="{00000000-0005-0000-0000-00007DAB0000}"/>
    <cellStyle name="40% - Accent4 4 12 3" xfId="50623" xr:uid="{00000000-0005-0000-0000-00007EAB0000}"/>
    <cellStyle name="40% - Accent4 4 13" xfId="29129" xr:uid="{00000000-0005-0000-0000-00007FAB0000}"/>
    <cellStyle name="40% - Accent4 4 14" xfId="26416" xr:uid="{00000000-0005-0000-0000-000080AB0000}"/>
    <cellStyle name="40% - Accent4 4 15" xfId="37462" xr:uid="{00000000-0005-0000-0000-000081AB0000}"/>
    <cellStyle name="40% - Accent4 4 2" xfId="234" xr:uid="{00000000-0005-0000-0000-000082AB0000}"/>
    <cellStyle name="40% - Accent4 4 2 10" xfId="3950" xr:uid="{00000000-0005-0000-0000-000083AB0000}"/>
    <cellStyle name="40% - Accent4 4 2 10 2" xfId="17109" xr:uid="{00000000-0005-0000-0000-000084AB0000}"/>
    <cellStyle name="40% - Accent4 4 2 10 2 2" xfId="54447" xr:uid="{00000000-0005-0000-0000-000085AB0000}"/>
    <cellStyle name="40% - Accent4 4 2 10 3" xfId="32095" xr:uid="{00000000-0005-0000-0000-000086AB0000}"/>
    <cellStyle name="40% - Accent4 4 2 10 4" xfId="41288" xr:uid="{00000000-0005-0000-0000-000087AB0000}"/>
    <cellStyle name="40% - Accent4 4 2 11" xfId="13397" xr:uid="{00000000-0005-0000-0000-000088AB0000}"/>
    <cellStyle name="40% - Accent4 4 2 11 2" xfId="34807" xr:uid="{00000000-0005-0000-0000-000089AB0000}"/>
    <cellStyle name="40% - Accent4 4 2 11 3" xfId="50735" xr:uid="{00000000-0005-0000-0000-00008AAB0000}"/>
    <cellStyle name="40% - Accent4 4 2 12" xfId="29214" xr:uid="{00000000-0005-0000-0000-00008BAB0000}"/>
    <cellStyle name="40% - Accent4 4 2 13" xfId="26501" xr:uid="{00000000-0005-0000-0000-00008CAB0000}"/>
    <cellStyle name="40% - Accent4 4 2 14" xfId="37574" xr:uid="{00000000-0005-0000-0000-00008DAB0000}"/>
    <cellStyle name="40% - Accent4 4 2 2" xfId="655" xr:uid="{00000000-0005-0000-0000-00008EAB0000}"/>
    <cellStyle name="40% - Accent4 4 2 2 2" xfId="1837" xr:uid="{00000000-0005-0000-0000-00008FAB0000}"/>
    <cellStyle name="40% - Accent4 4 2 2 2 2" xfId="7911" xr:uid="{00000000-0005-0000-0000-000090AB0000}"/>
    <cellStyle name="40% - Accent4 4 2 2 2 2 2" xfId="12634" xr:uid="{00000000-0005-0000-0000-000091AB0000}"/>
    <cellStyle name="40% - Accent4 4 2 2 2 2 2 2" xfId="25793" xr:uid="{00000000-0005-0000-0000-000092AB0000}"/>
    <cellStyle name="40% - Accent4 4 2 2 2 2 2 2 2" xfId="63131" xr:uid="{00000000-0005-0000-0000-000093AB0000}"/>
    <cellStyle name="40% - Accent4 4 2 2 2 2 2 3" xfId="49972" xr:uid="{00000000-0005-0000-0000-000094AB0000}"/>
    <cellStyle name="40% - Accent4 4 2 2 2 2 3" xfId="21070" xr:uid="{00000000-0005-0000-0000-000095AB0000}"/>
    <cellStyle name="40% - Accent4 4 2 2 2 2 3 2" xfId="58408" xr:uid="{00000000-0005-0000-0000-000096AB0000}"/>
    <cellStyle name="40% - Accent4 4 2 2 2 2 4" xfId="34089" xr:uid="{00000000-0005-0000-0000-000097AB0000}"/>
    <cellStyle name="40% - Accent4 4 2 2 2 2 5" xfId="45249" xr:uid="{00000000-0005-0000-0000-000098AB0000}"/>
    <cellStyle name="40% - Accent4 4 2 2 2 3" xfId="10274" xr:uid="{00000000-0005-0000-0000-000099AB0000}"/>
    <cellStyle name="40% - Accent4 4 2 2 2 3 2" xfId="23433" xr:uid="{00000000-0005-0000-0000-00009AAB0000}"/>
    <cellStyle name="40% - Accent4 4 2 2 2 3 2 2" xfId="60771" xr:uid="{00000000-0005-0000-0000-00009BAB0000}"/>
    <cellStyle name="40% - Accent4 4 2 2 2 3 3" xfId="36801" xr:uid="{00000000-0005-0000-0000-00009CAB0000}"/>
    <cellStyle name="40% - Accent4 4 2 2 2 3 4" xfId="47612" xr:uid="{00000000-0005-0000-0000-00009DAB0000}"/>
    <cellStyle name="40% - Accent4 4 2 2 2 4" xfId="5551" xr:uid="{00000000-0005-0000-0000-00009EAB0000}"/>
    <cellStyle name="40% - Accent4 4 2 2 2 4 2" xfId="18710" xr:uid="{00000000-0005-0000-0000-00009FAB0000}"/>
    <cellStyle name="40% - Accent4 4 2 2 2 4 2 2" xfId="56048" xr:uid="{00000000-0005-0000-0000-0000A0AB0000}"/>
    <cellStyle name="40% - Accent4 4 2 2 2 4 3" xfId="31377" xr:uid="{00000000-0005-0000-0000-0000A1AB0000}"/>
    <cellStyle name="40% - Accent4 4 2 2 2 4 4" xfId="42889" xr:uid="{00000000-0005-0000-0000-0000A2AB0000}"/>
    <cellStyle name="40% - Accent4 4 2 2 2 5" xfId="14998" xr:uid="{00000000-0005-0000-0000-0000A3AB0000}"/>
    <cellStyle name="40% - Accent4 4 2 2 2 5 2" xfId="52336" xr:uid="{00000000-0005-0000-0000-0000A4AB0000}"/>
    <cellStyle name="40% - Accent4 4 2 2 2 6" xfId="28495" xr:uid="{00000000-0005-0000-0000-0000A5AB0000}"/>
    <cellStyle name="40% - Accent4 4 2 2 2 7" xfId="39175" xr:uid="{00000000-0005-0000-0000-0000A6AB0000}"/>
    <cellStyle name="40% - Accent4 4 2 2 3" xfId="3186" xr:uid="{00000000-0005-0000-0000-0000A7AB0000}"/>
    <cellStyle name="40% - Accent4 4 2 2 3 2" xfId="11454" xr:uid="{00000000-0005-0000-0000-0000A8AB0000}"/>
    <cellStyle name="40% - Accent4 4 2 2 3 2 2" xfId="24613" xr:uid="{00000000-0005-0000-0000-0000A9AB0000}"/>
    <cellStyle name="40% - Accent4 4 2 2 3 2 2 2" xfId="61951" xr:uid="{00000000-0005-0000-0000-0000AAAB0000}"/>
    <cellStyle name="40% - Accent4 4 2 2 3 2 3" xfId="48792" xr:uid="{00000000-0005-0000-0000-0000ABAB0000}"/>
    <cellStyle name="40% - Accent4 4 2 2 3 3" xfId="6731" xr:uid="{00000000-0005-0000-0000-0000ACAB0000}"/>
    <cellStyle name="40% - Accent4 4 2 2 3 3 2" xfId="19890" xr:uid="{00000000-0005-0000-0000-0000ADAB0000}"/>
    <cellStyle name="40% - Accent4 4 2 2 3 3 2 2" xfId="57228" xr:uid="{00000000-0005-0000-0000-0000AEAB0000}"/>
    <cellStyle name="40% - Accent4 4 2 2 3 3 3" xfId="44069" xr:uid="{00000000-0005-0000-0000-0000AFAB0000}"/>
    <cellStyle name="40% - Accent4 4 2 2 3 4" xfId="16347" xr:uid="{00000000-0005-0000-0000-0000B0AB0000}"/>
    <cellStyle name="40% - Accent4 4 2 2 3 4 2" xfId="53685" xr:uid="{00000000-0005-0000-0000-0000B1AB0000}"/>
    <cellStyle name="40% - Accent4 4 2 2 3 5" xfId="32740" xr:uid="{00000000-0005-0000-0000-0000B2AB0000}"/>
    <cellStyle name="40% - Accent4 4 2 2 3 6" xfId="40524" xr:uid="{00000000-0005-0000-0000-0000B3AB0000}"/>
    <cellStyle name="40% - Accent4 4 2 2 4" xfId="9094" xr:uid="{00000000-0005-0000-0000-0000B4AB0000}"/>
    <cellStyle name="40% - Accent4 4 2 2 4 2" xfId="22253" xr:uid="{00000000-0005-0000-0000-0000B5AB0000}"/>
    <cellStyle name="40% - Accent4 4 2 2 4 2 2" xfId="59591" xr:uid="{00000000-0005-0000-0000-0000B6AB0000}"/>
    <cellStyle name="40% - Accent4 4 2 2 4 3" xfId="35452" xr:uid="{00000000-0005-0000-0000-0000B7AB0000}"/>
    <cellStyle name="40% - Accent4 4 2 2 4 4" xfId="46432" xr:uid="{00000000-0005-0000-0000-0000B8AB0000}"/>
    <cellStyle name="40% - Accent4 4 2 2 5" xfId="4371" xr:uid="{00000000-0005-0000-0000-0000B9AB0000}"/>
    <cellStyle name="40% - Accent4 4 2 2 5 2" xfId="17530" xr:uid="{00000000-0005-0000-0000-0000BAAB0000}"/>
    <cellStyle name="40% - Accent4 4 2 2 5 2 2" xfId="54868" xr:uid="{00000000-0005-0000-0000-0000BBAB0000}"/>
    <cellStyle name="40% - Accent4 4 2 2 5 3" xfId="30028" xr:uid="{00000000-0005-0000-0000-0000BCAB0000}"/>
    <cellStyle name="40% - Accent4 4 2 2 5 4" xfId="41709" xr:uid="{00000000-0005-0000-0000-0000BDAB0000}"/>
    <cellStyle name="40% - Accent4 4 2 2 6" xfId="13818" xr:uid="{00000000-0005-0000-0000-0000BEAB0000}"/>
    <cellStyle name="40% - Accent4 4 2 2 6 2" xfId="51156" xr:uid="{00000000-0005-0000-0000-0000BFAB0000}"/>
    <cellStyle name="40% - Accent4 4 2 2 7" xfId="27146" xr:uid="{00000000-0005-0000-0000-0000C0AB0000}"/>
    <cellStyle name="40% - Accent4 4 2 2 8" xfId="37995" xr:uid="{00000000-0005-0000-0000-0000C1AB0000}"/>
    <cellStyle name="40% - Accent4 4 2 3" xfId="431" xr:uid="{00000000-0005-0000-0000-0000C2AB0000}"/>
    <cellStyle name="40% - Accent4 4 2 3 2" xfId="1613" xr:uid="{00000000-0005-0000-0000-0000C3AB0000}"/>
    <cellStyle name="40% - Accent4 4 2 3 2 2" xfId="7687" xr:uid="{00000000-0005-0000-0000-0000C4AB0000}"/>
    <cellStyle name="40% - Accent4 4 2 3 2 2 2" xfId="12410" xr:uid="{00000000-0005-0000-0000-0000C5AB0000}"/>
    <cellStyle name="40% - Accent4 4 2 3 2 2 2 2" xfId="25569" xr:uid="{00000000-0005-0000-0000-0000C6AB0000}"/>
    <cellStyle name="40% - Accent4 4 2 3 2 2 2 2 2" xfId="62907" xr:uid="{00000000-0005-0000-0000-0000C7AB0000}"/>
    <cellStyle name="40% - Accent4 4 2 3 2 2 2 3" xfId="49748" xr:uid="{00000000-0005-0000-0000-0000C8AB0000}"/>
    <cellStyle name="40% - Accent4 4 2 3 2 2 3" xfId="20846" xr:uid="{00000000-0005-0000-0000-0000C9AB0000}"/>
    <cellStyle name="40% - Accent4 4 2 3 2 2 3 2" xfId="58184" xr:uid="{00000000-0005-0000-0000-0000CAAB0000}"/>
    <cellStyle name="40% - Accent4 4 2 3 2 2 4" xfId="33865" xr:uid="{00000000-0005-0000-0000-0000CBAB0000}"/>
    <cellStyle name="40% - Accent4 4 2 3 2 2 5" xfId="45025" xr:uid="{00000000-0005-0000-0000-0000CCAB0000}"/>
    <cellStyle name="40% - Accent4 4 2 3 2 3" xfId="10050" xr:uid="{00000000-0005-0000-0000-0000CDAB0000}"/>
    <cellStyle name="40% - Accent4 4 2 3 2 3 2" xfId="23209" xr:uid="{00000000-0005-0000-0000-0000CEAB0000}"/>
    <cellStyle name="40% - Accent4 4 2 3 2 3 2 2" xfId="60547" xr:uid="{00000000-0005-0000-0000-0000CFAB0000}"/>
    <cellStyle name="40% - Accent4 4 2 3 2 3 3" xfId="36577" xr:uid="{00000000-0005-0000-0000-0000D0AB0000}"/>
    <cellStyle name="40% - Accent4 4 2 3 2 3 4" xfId="47388" xr:uid="{00000000-0005-0000-0000-0000D1AB0000}"/>
    <cellStyle name="40% - Accent4 4 2 3 2 4" xfId="5327" xr:uid="{00000000-0005-0000-0000-0000D2AB0000}"/>
    <cellStyle name="40% - Accent4 4 2 3 2 4 2" xfId="18486" xr:uid="{00000000-0005-0000-0000-0000D3AB0000}"/>
    <cellStyle name="40% - Accent4 4 2 3 2 4 2 2" xfId="55824" xr:uid="{00000000-0005-0000-0000-0000D4AB0000}"/>
    <cellStyle name="40% - Accent4 4 2 3 2 4 3" xfId="31153" xr:uid="{00000000-0005-0000-0000-0000D5AB0000}"/>
    <cellStyle name="40% - Accent4 4 2 3 2 4 4" xfId="42665" xr:uid="{00000000-0005-0000-0000-0000D6AB0000}"/>
    <cellStyle name="40% - Accent4 4 2 3 2 5" xfId="14774" xr:uid="{00000000-0005-0000-0000-0000D7AB0000}"/>
    <cellStyle name="40% - Accent4 4 2 3 2 5 2" xfId="52112" xr:uid="{00000000-0005-0000-0000-0000D8AB0000}"/>
    <cellStyle name="40% - Accent4 4 2 3 2 6" xfId="28271" xr:uid="{00000000-0005-0000-0000-0000D9AB0000}"/>
    <cellStyle name="40% - Accent4 4 2 3 2 7" xfId="38951" xr:uid="{00000000-0005-0000-0000-0000DAAB0000}"/>
    <cellStyle name="40% - Accent4 4 2 3 3" xfId="2962" xr:uid="{00000000-0005-0000-0000-0000DBAB0000}"/>
    <cellStyle name="40% - Accent4 4 2 3 3 2" xfId="11230" xr:uid="{00000000-0005-0000-0000-0000DCAB0000}"/>
    <cellStyle name="40% - Accent4 4 2 3 3 2 2" xfId="24389" xr:uid="{00000000-0005-0000-0000-0000DDAB0000}"/>
    <cellStyle name="40% - Accent4 4 2 3 3 2 2 2" xfId="61727" xr:uid="{00000000-0005-0000-0000-0000DEAB0000}"/>
    <cellStyle name="40% - Accent4 4 2 3 3 2 3" xfId="48568" xr:uid="{00000000-0005-0000-0000-0000DFAB0000}"/>
    <cellStyle name="40% - Accent4 4 2 3 3 3" xfId="6507" xr:uid="{00000000-0005-0000-0000-0000E0AB0000}"/>
    <cellStyle name="40% - Accent4 4 2 3 3 3 2" xfId="19666" xr:uid="{00000000-0005-0000-0000-0000E1AB0000}"/>
    <cellStyle name="40% - Accent4 4 2 3 3 3 2 2" xfId="57004" xr:uid="{00000000-0005-0000-0000-0000E2AB0000}"/>
    <cellStyle name="40% - Accent4 4 2 3 3 3 3" xfId="43845" xr:uid="{00000000-0005-0000-0000-0000E3AB0000}"/>
    <cellStyle name="40% - Accent4 4 2 3 3 4" xfId="16123" xr:uid="{00000000-0005-0000-0000-0000E4AB0000}"/>
    <cellStyle name="40% - Accent4 4 2 3 3 4 2" xfId="53461" xr:uid="{00000000-0005-0000-0000-0000E5AB0000}"/>
    <cellStyle name="40% - Accent4 4 2 3 3 5" xfId="32516" xr:uid="{00000000-0005-0000-0000-0000E6AB0000}"/>
    <cellStyle name="40% - Accent4 4 2 3 3 6" xfId="40300" xr:uid="{00000000-0005-0000-0000-0000E7AB0000}"/>
    <cellStyle name="40% - Accent4 4 2 3 4" xfId="8870" xr:uid="{00000000-0005-0000-0000-0000E8AB0000}"/>
    <cellStyle name="40% - Accent4 4 2 3 4 2" xfId="22029" xr:uid="{00000000-0005-0000-0000-0000E9AB0000}"/>
    <cellStyle name="40% - Accent4 4 2 3 4 2 2" xfId="59367" xr:uid="{00000000-0005-0000-0000-0000EAAB0000}"/>
    <cellStyle name="40% - Accent4 4 2 3 4 3" xfId="35228" xr:uid="{00000000-0005-0000-0000-0000EBAB0000}"/>
    <cellStyle name="40% - Accent4 4 2 3 4 4" xfId="46208" xr:uid="{00000000-0005-0000-0000-0000ECAB0000}"/>
    <cellStyle name="40% - Accent4 4 2 3 5" xfId="4147" xr:uid="{00000000-0005-0000-0000-0000EDAB0000}"/>
    <cellStyle name="40% - Accent4 4 2 3 5 2" xfId="17306" xr:uid="{00000000-0005-0000-0000-0000EEAB0000}"/>
    <cellStyle name="40% - Accent4 4 2 3 5 2 2" xfId="54644" xr:uid="{00000000-0005-0000-0000-0000EFAB0000}"/>
    <cellStyle name="40% - Accent4 4 2 3 5 3" xfId="29804" xr:uid="{00000000-0005-0000-0000-0000F0AB0000}"/>
    <cellStyle name="40% - Accent4 4 2 3 5 4" xfId="41485" xr:uid="{00000000-0005-0000-0000-0000F1AB0000}"/>
    <cellStyle name="40% - Accent4 4 2 3 6" xfId="13594" xr:uid="{00000000-0005-0000-0000-0000F2AB0000}"/>
    <cellStyle name="40% - Accent4 4 2 3 6 2" xfId="50932" xr:uid="{00000000-0005-0000-0000-0000F3AB0000}"/>
    <cellStyle name="40% - Accent4 4 2 3 7" xfId="26922" xr:uid="{00000000-0005-0000-0000-0000F4AB0000}"/>
    <cellStyle name="40% - Accent4 4 2 3 8" xfId="37771" xr:uid="{00000000-0005-0000-0000-0000F5AB0000}"/>
    <cellStyle name="40% - Accent4 4 2 4" xfId="852" xr:uid="{00000000-0005-0000-0000-0000F6AB0000}"/>
    <cellStyle name="40% - Accent4 4 2 4 2" xfId="2034" xr:uid="{00000000-0005-0000-0000-0000F7AB0000}"/>
    <cellStyle name="40% - Accent4 4 2 4 2 2" xfId="8108" xr:uid="{00000000-0005-0000-0000-0000F8AB0000}"/>
    <cellStyle name="40% - Accent4 4 2 4 2 2 2" xfId="12831" xr:uid="{00000000-0005-0000-0000-0000F9AB0000}"/>
    <cellStyle name="40% - Accent4 4 2 4 2 2 2 2" xfId="25990" xr:uid="{00000000-0005-0000-0000-0000FAAB0000}"/>
    <cellStyle name="40% - Accent4 4 2 4 2 2 2 2 2" xfId="63328" xr:uid="{00000000-0005-0000-0000-0000FBAB0000}"/>
    <cellStyle name="40% - Accent4 4 2 4 2 2 2 3" xfId="50169" xr:uid="{00000000-0005-0000-0000-0000FCAB0000}"/>
    <cellStyle name="40% - Accent4 4 2 4 2 2 3" xfId="21267" xr:uid="{00000000-0005-0000-0000-0000FDAB0000}"/>
    <cellStyle name="40% - Accent4 4 2 4 2 2 3 2" xfId="58605" xr:uid="{00000000-0005-0000-0000-0000FEAB0000}"/>
    <cellStyle name="40% - Accent4 4 2 4 2 2 4" xfId="34286" xr:uid="{00000000-0005-0000-0000-0000FFAB0000}"/>
    <cellStyle name="40% - Accent4 4 2 4 2 2 5" xfId="45446" xr:uid="{00000000-0005-0000-0000-000000AC0000}"/>
    <cellStyle name="40% - Accent4 4 2 4 2 3" xfId="10471" xr:uid="{00000000-0005-0000-0000-000001AC0000}"/>
    <cellStyle name="40% - Accent4 4 2 4 2 3 2" xfId="23630" xr:uid="{00000000-0005-0000-0000-000002AC0000}"/>
    <cellStyle name="40% - Accent4 4 2 4 2 3 2 2" xfId="60968" xr:uid="{00000000-0005-0000-0000-000003AC0000}"/>
    <cellStyle name="40% - Accent4 4 2 4 2 3 3" xfId="36998" xr:uid="{00000000-0005-0000-0000-000004AC0000}"/>
    <cellStyle name="40% - Accent4 4 2 4 2 3 4" xfId="47809" xr:uid="{00000000-0005-0000-0000-000005AC0000}"/>
    <cellStyle name="40% - Accent4 4 2 4 2 4" xfId="5748" xr:uid="{00000000-0005-0000-0000-000006AC0000}"/>
    <cellStyle name="40% - Accent4 4 2 4 2 4 2" xfId="18907" xr:uid="{00000000-0005-0000-0000-000007AC0000}"/>
    <cellStyle name="40% - Accent4 4 2 4 2 4 2 2" xfId="56245" xr:uid="{00000000-0005-0000-0000-000008AC0000}"/>
    <cellStyle name="40% - Accent4 4 2 4 2 4 3" xfId="31574" xr:uid="{00000000-0005-0000-0000-000009AC0000}"/>
    <cellStyle name="40% - Accent4 4 2 4 2 4 4" xfId="43086" xr:uid="{00000000-0005-0000-0000-00000AAC0000}"/>
    <cellStyle name="40% - Accent4 4 2 4 2 5" xfId="15195" xr:uid="{00000000-0005-0000-0000-00000BAC0000}"/>
    <cellStyle name="40% - Accent4 4 2 4 2 5 2" xfId="52533" xr:uid="{00000000-0005-0000-0000-00000CAC0000}"/>
    <cellStyle name="40% - Accent4 4 2 4 2 6" xfId="28692" xr:uid="{00000000-0005-0000-0000-00000DAC0000}"/>
    <cellStyle name="40% - Accent4 4 2 4 2 7" xfId="39372" xr:uid="{00000000-0005-0000-0000-00000EAC0000}"/>
    <cellStyle name="40% - Accent4 4 2 4 3" xfId="3383" xr:uid="{00000000-0005-0000-0000-00000FAC0000}"/>
    <cellStyle name="40% - Accent4 4 2 4 3 2" xfId="11651" xr:uid="{00000000-0005-0000-0000-000010AC0000}"/>
    <cellStyle name="40% - Accent4 4 2 4 3 2 2" xfId="24810" xr:uid="{00000000-0005-0000-0000-000011AC0000}"/>
    <cellStyle name="40% - Accent4 4 2 4 3 2 2 2" xfId="62148" xr:uid="{00000000-0005-0000-0000-000012AC0000}"/>
    <cellStyle name="40% - Accent4 4 2 4 3 2 3" xfId="48989" xr:uid="{00000000-0005-0000-0000-000013AC0000}"/>
    <cellStyle name="40% - Accent4 4 2 4 3 3" xfId="6928" xr:uid="{00000000-0005-0000-0000-000014AC0000}"/>
    <cellStyle name="40% - Accent4 4 2 4 3 3 2" xfId="20087" xr:uid="{00000000-0005-0000-0000-000015AC0000}"/>
    <cellStyle name="40% - Accent4 4 2 4 3 3 2 2" xfId="57425" xr:uid="{00000000-0005-0000-0000-000016AC0000}"/>
    <cellStyle name="40% - Accent4 4 2 4 3 3 3" xfId="44266" xr:uid="{00000000-0005-0000-0000-000017AC0000}"/>
    <cellStyle name="40% - Accent4 4 2 4 3 4" xfId="16544" xr:uid="{00000000-0005-0000-0000-000018AC0000}"/>
    <cellStyle name="40% - Accent4 4 2 4 3 4 2" xfId="53882" xr:uid="{00000000-0005-0000-0000-000019AC0000}"/>
    <cellStyle name="40% - Accent4 4 2 4 3 5" xfId="32937" xr:uid="{00000000-0005-0000-0000-00001AAC0000}"/>
    <cellStyle name="40% - Accent4 4 2 4 3 6" xfId="40721" xr:uid="{00000000-0005-0000-0000-00001BAC0000}"/>
    <cellStyle name="40% - Accent4 4 2 4 4" xfId="9291" xr:uid="{00000000-0005-0000-0000-00001CAC0000}"/>
    <cellStyle name="40% - Accent4 4 2 4 4 2" xfId="22450" xr:uid="{00000000-0005-0000-0000-00001DAC0000}"/>
    <cellStyle name="40% - Accent4 4 2 4 4 2 2" xfId="59788" xr:uid="{00000000-0005-0000-0000-00001EAC0000}"/>
    <cellStyle name="40% - Accent4 4 2 4 4 3" xfId="35649" xr:uid="{00000000-0005-0000-0000-00001FAC0000}"/>
    <cellStyle name="40% - Accent4 4 2 4 4 4" xfId="46629" xr:uid="{00000000-0005-0000-0000-000020AC0000}"/>
    <cellStyle name="40% - Accent4 4 2 4 5" xfId="4568" xr:uid="{00000000-0005-0000-0000-000021AC0000}"/>
    <cellStyle name="40% - Accent4 4 2 4 5 2" xfId="17727" xr:uid="{00000000-0005-0000-0000-000022AC0000}"/>
    <cellStyle name="40% - Accent4 4 2 4 5 2 2" xfId="55065" xr:uid="{00000000-0005-0000-0000-000023AC0000}"/>
    <cellStyle name="40% - Accent4 4 2 4 5 3" xfId="30225" xr:uid="{00000000-0005-0000-0000-000024AC0000}"/>
    <cellStyle name="40% - Accent4 4 2 4 5 4" xfId="41906" xr:uid="{00000000-0005-0000-0000-000025AC0000}"/>
    <cellStyle name="40% - Accent4 4 2 4 6" xfId="14015" xr:uid="{00000000-0005-0000-0000-000026AC0000}"/>
    <cellStyle name="40% - Accent4 4 2 4 6 2" xfId="51353" xr:uid="{00000000-0005-0000-0000-000027AC0000}"/>
    <cellStyle name="40% - Accent4 4 2 4 7" xfId="27343" xr:uid="{00000000-0005-0000-0000-000028AC0000}"/>
    <cellStyle name="40% - Accent4 4 2 4 8" xfId="38192" xr:uid="{00000000-0005-0000-0000-000029AC0000}"/>
    <cellStyle name="40% - Accent4 4 2 5" xfId="1021" xr:uid="{00000000-0005-0000-0000-00002AAC0000}"/>
    <cellStyle name="40% - Accent4 4 2 5 2" xfId="2203" xr:uid="{00000000-0005-0000-0000-00002BAC0000}"/>
    <cellStyle name="40% - Accent4 4 2 5 2 2" xfId="8277" xr:uid="{00000000-0005-0000-0000-00002CAC0000}"/>
    <cellStyle name="40% - Accent4 4 2 5 2 2 2" xfId="13000" xr:uid="{00000000-0005-0000-0000-00002DAC0000}"/>
    <cellStyle name="40% - Accent4 4 2 5 2 2 2 2" xfId="26159" xr:uid="{00000000-0005-0000-0000-00002EAC0000}"/>
    <cellStyle name="40% - Accent4 4 2 5 2 2 2 2 2" xfId="63497" xr:uid="{00000000-0005-0000-0000-00002FAC0000}"/>
    <cellStyle name="40% - Accent4 4 2 5 2 2 2 3" xfId="50338" xr:uid="{00000000-0005-0000-0000-000030AC0000}"/>
    <cellStyle name="40% - Accent4 4 2 5 2 2 3" xfId="21436" xr:uid="{00000000-0005-0000-0000-000031AC0000}"/>
    <cellStyle name="40% - Accent4 4 2 5 2 2 3 2" xfId="58774" xr:uid="{00000000-0005-0000-0000-000032AC0000}"/>
    <cellStyle name="40% - Accent4 4 2 5 2 2 4" xfId="34455" xr:uid="{00000000-0005-0000-0000-000033AC0000}"/>
    <cellStyle name="40% - Accent4 4 2 5 2 2 5" xfId="45615" xr:uid="{00000000-0005-0000-0000-000034AC0000}"/>
    <cellStyle name="40% - Accent4 4 2 5 2 3" xfId="10640" xr:uid="{00000000-0005-0000-0000-000035AC0000}"/>
    <cellStyle name="40% - Accent4 4 2 5 2 3 2" xfId="23799" xr:uid="{00000000-0005-0000-0000-000036AC0000}"/>
    <cellStyle name="40% - Accent4 4 2 5 2 3 2 2" xfId="61137" xr:uid="{00000000-0005-0000-0000-000037AC0000}"/>
    <cellStyle name="40% - Accent4 4 2 5 2 3 3" xfId="37167" xr:uid="{00000000-0005-0000-0000-000038AC0000}"/>
    <cellStyle name="40% - Accent4 4 2 5 2 3 4" xfId="47978" xr:uid="{00000000-0005-0000-0000-000039AC0000}"/>
    <cellStyle name="40% - Accent4 4 2 5 2 4" xfId="5917" xr:uid="{00000000-0005-0000-0000-00003AAC0000}"/>
    <cellStyle name="40% - Accent4 4 2 5 2 4 2" xfId="19076" xr:uid="{00000000-0005-0000-0000-00003BAC0000}"/>
    <cellStyle name="40% - Accent4 4 2 5 2 4 2 2" xfId="56414" xr:uid="{00000000-0005-0000-0000-00003CAC0000}"/>
    <cellStyle name="40% - Accent4 4 2 5 2 4 3" xfId="31743" xr:uid="{00000000-0005-0000-0000-00003DAC0000}"/>
    <cellStyle name="40% - Accent4 4 2 5 2 4 4" xfId="43255" xr:uid="{00000000-0005-0000-0000-00003EAC0000}"/>
    <cellStyle name="40% - Accent4 4 2 5 2 5" xfId="15364" xr:uid="{00000000-0005-0000-0000-00003FAC0000}"/>
    <cellStyle name="40% - Accent4 4 2 5 2 5 2" xfId="52702" xr:uid="{00000000-0005-0000-0000-000040AC0000}"/>
    <cellStyle name="40% - Accent4 4 2 5 2 6" xfId="28861" xr:uid="{00000000-0005-0000-0000-000041AC0000}"/>
    <cellStyle name="40% - Accent4 4 2 5 2 7" xfId="39541" xr:uid="{00000000-0005-0000-0000-000042AC0000}"/>
    <cellStyle name="40% - Accent4 4 2 5 3" xfId="3552" xr:uid="{00000000-0005-0000-0000-000043AC0000}"/>
    <cellStyle name="40% - Accent4 4 2 5 3 2" xfId="11820" xr:uid="{00000000-0005-0000-0000-000044AC0000}"/>
    <cellStyle name="40% - Accent4 4 2 5 3 2 2" xfId="24979" xr:uid="{00000000-0005-0000-0000-000045AC0000}"/>
    <cellStyle name="40% - Accent4 4 2 5 3 2 2 2" xfId="62317" xr:uid="{00000000-0005-0000-0000-000046AC0000}"/>
    <cellStyle name="40% - Accent4 4 2 5 3 2 3" xfId="49158" xr:uid="{00000000-0005-0000-0000-000047AC0000}"/>
    <cellStyle name="40% - Accent4 4 2 5 3 3" xfId="7097" xr:uid="{00000000-0005-0000-0000-000048AC0000}"/>
    <cellStyle name="40% - Accent4 4 2 5 3 3 2" xfId="20256" xr:uid="{00000000-0005-0000-0000-000049AC0000}"/>
    <cellStyle name="40% - Accent4 4 2 5 3 3 2 2" xfId="57594" xr:uid="{00000000-0005-0000-0000-00004AAC0000}"/>
    <cellStyle name="40% - Accent4 4 2 5 3 3 3" xfId="44435" xr:uid="{00000000-0005-0000-0000-00004BAC0000}"/>
    <cellStyle name="40% - Accent4 4 2 5 3 4" xfId="16713" xr:uid="{00000000-0005-0000-0000-00004CAC0000}"/>
    <cellStyle name="40% - Accent4 4 2 5 3 4 2" xfId="54051" xr:uid="{00000000-0005-0000-0000-00004DAC0000}"/>
    <cellStyle name="40% - Accent4 4 2 5 3 5" xfId="33106" xr:uid="{00000000-0005-0000-0000-00004EAC0000}"/>
    <cellStyle name="40% - Accent4 4 2 5 3 6" xfId="40890" xr:uid="{00000000-0005-0000-0000-00004FAC0000}"/>
    <cellStyle name="40% - Accent4 4 2 5 4" xfId="9460" xr:uid="{00000000-0005-0000-0000-000050AC0000}"/>
    <cellStyle name="40% - Accent4 4 2 5 4 2" xfId="22619" xr:uid="{00000000-0005-0000-0000-000051AC0000}"/>
    <cellStyle name="40% - Accent4 4 2 5 4 2 2" xfId="59957" xr:uid="{00000000-0005-0000-0000-000052AC0000}"/>
    <cellStyle name="40% - Accent4 4 2 5 4 3" xfId="35818" xr:uid="{00000000-0005-0000-0000-000053AC0000}"/>
    <cellStyle name="40% - Accent4 4 2 5 4 4" xfId="46798" xr:uid="{00000000-0005-0000-0000-000054AC0000}"/>
    <cellStyle name="40% - Accent4 4 2 5 5" xfId="4737" xr:uid="{00000000-0005-0000-0000-000055AC0000}"/>
    <cellStyle name="40% - Accent4 4 2 5 5 2" xfId="17896" xr:uid="{00000000-0005-0000-0000-000056AC0000}"/>
    <cellStyle name="40% - Accent4 4 2 5 5 2 2" xfId="55234" xr:uid="{00000000-0005-0000-0000-000057AC0000}"/>
    <cellStyle name="40% - Accent4 4 2 5 5 3" xfId="30394" xr:uid="{00000000-0005-0000-0000-000058AC0000}"/>
    <cellStyle name="40% - Accent4 4 2 5 5 4" xfId="42075" xr:uid="{00000000-0005-0000-0000-000059AC0000}"/>
    <cellStyle name="40% - Accent4 4 2 5 6" xfId="14184" xr:uid="{00000000-0005-0000-0000-00005AAC0000}"/>
    <cellStyle name="40% - Accent4 4 2 5 6 2" xfId="51522" xr:uid="{00000000-0005-0000-0000-00005BAC0000}"/>
    <cellStyle name="40% - Accent4 4 2 5 7" xfId="27512" xr:uid="{00000000-0005-0000-0000-00005CAC0000}"/>
    <cellStyle name="40% - Accent4 4 2 5 8" xfId="38361" xr:uid="{00000000-0005-0000-0000-00005DAC0000}"/>
    <cellStyle name="40% - Accent4 4 2 6" xfId="1192" xr:uid="{00000000-0005-0000-0000-00005EAC0000}"/>
    <cellStyle name="40% - Accent4 4 2 6 2" xfId="2372" xr:uid="{00000000-0005-0000-0000-00005FAC0000}"/>
    <cellStyle name="40% - Accent4 4 2 6 2 2" xfId="8446" xr:uid="{00000000-0005-0000-0000-000060AC0000}"/>
    <cellStyle name="40% - Accent4 4 2 6 2 2 2" xfId="13169" xr:uid="{00000000-0005-0000-0000-000061AC0000}"/>
    <cellStyle name="40% - Accent4 4 2 6 2 2 2 2" xfId="26328" xr:uid="{00000000-0005-0000-0000-000062AC0000}"/>
    <cellStyle name="40% - Accent4 4 2 6 2 2 2 2 2" xfId="63666" xr:uid="{00000000-0005-0000-0000-000063AC0000}"/>
    <cellStyle name="40% - Accent4 4 2 6 2 2 2 3" xfId="50507" xr:uid="{00000000-0005-0000-0000-000064AC0000}"/>
    <cellStyle name="40% - Accent4 4 2 6 2 2 3" xfId="21605" xr:uid="{00000000-0005-0000-0000-000065AC0000}"/>
    <cellStyle name="40% - Accent4 4 2 6 2 2 3 2" xfId="58943" xr:uid="{00000000-0005-0000-0000-000066AC0000}"/>
    <cellStyle name="40% - Accent4 4 2 6 2 2 4" xfId="34624" xr:uid="{00000000-0005-0000-0000-000067AC0000}"/>
    <cellStyle name="40% - Accent4 4 2 6 2 2 5" xfId="45784" xr:uid="{00000000-0005-0000-0000-000068AC0000}"/>
    <cellStyle name="40% - Accent4 4 2 6 2 3" xfId="10809" xr:uid="{00000000-0005-0000-0000-000069AC0000}"/>
    <cellStyle name="40% - Accent4 4 2 6 2 3 2" xfId="23968" xr:uid="{00000000-0005-0000-0000-00006AAC0000}"/>
    <cellStyle name="40% - Accent4 4 2 6 2 3 2 2" xfId="61306" xr:uid="{00000000-0005-0000-0000-00006BAC0000}"/>
    <cellStyle name="40% - Accent4 4 2 6 2 3 3" xfId="37336" xr:uid="{00000000-0005-0000-0000-00006CAC0000}"/>
    <cellStyle name="40% - Accent4 4 2 6 2 3 4" xfId="48147" xr:uid="{00000000-0005-0000-0000-00006DAC0000}"/>
    <cellStyle name="40% - Accent4 4 2 6 2 4" xfId="6086" xr:uid="{00000000-0005-0000-0000-00006EAC0000}"/>
    <cellStyle name="40% - Accent4 4 2 6 2 4 2" xfId="19245" xr:uid="{00000000-0005-0000-0000-00006FAC0000}"/>
    <cellStyle name="40% - Accent4 4 2 6 2 4 2 2" xfId="56583" xr:uid="{00000000-0005-0000-0000-000070AC0000}"/>
    <cellStyle name="40% - Accent4 4 2 6 2 4 3" xfId="31912" xr:uid="{00000000-0005-0000-0000-000071AC0000}"/>
    <cellStyle name="40% - Accent4 4 2 6 2 4 4" xfId="43424" xr:uid="{00000000-0005-0000-0000-000072AC0000}"/>
    <cellStyle name="40% - Accent4 4 2 6 2 5" xfId="15533" xr:uid="{00000000-0005-0000-0000-000073AC0000}"/>
    <cellStyle name="40% - Accent4 4 2 6 2 5 2" xfId="52871" xr:uid="{00000000-0005-0000-0000-000074AC0000}"/>
    <cellStyle name="40% - Accent4 4 2 6 2 6" xfId="29030" xr:uid="{00000000-0005-0000-0000-000075AC0000}"/>
    <cellStyle name="40% - Accent4 4 2 6 2 7" xfId="39710" xr:uid="{00000000-0005-0000-0000-000076AC0000}"/>
    <cellStyle name="40% - Accent4 4 2 6 3" xfId="3721" xr:uid="{00000000-0005-0000-0000-000077AC0000}"/>
    <cellStyle name="40% - Accent4 4 2 6 3 2" xfId="11989" xr:uid="{00000000-0005-0000-0000-000078AC0000}"/>
    <cellStyle name="40% - Accent4 4 2 6 3 2 2" xfId="25148" xr:uid="{00000000-0005-0000-0000-000079AC0000}"/>
    <cellStyle name="40% - Accent4 4 2 6 3 2 2 2" xfId="62486" xr:uid="{00000000-0005-0000-0000-00007AAC0000}"/>
    <cellStyle name="40% - Accent4 4 2 6 3 2 3" xfId="49327" xr:uid="{00000000-0005-0000-0000-00007BAC0000}"/>
    <cellStyle name="40% - Accent4 4 2 6 3 3" xfId="7266" xr:uid="{00000000-0005-0000-0000-00007CAC0000}"/>
    <cellStyle name="40% - Accent4 4 2 6 3 3 2" xfId="20425" xr:uid="{00000000-0005-0000-0000-00007DAC0000}"/>
    <cellStyle name="40% - Accent4 4 2 6 3 3 2 2" xfId="57763" xr:uid="{00000000-0005-0000-0000-00007EAC0000}"/>
    <cellStyle name="40% - Accent4 4 2 6 3 3 3" xfId="44604" xr:uid="{00000000-0005-0000-0000-00007FAC0000}"/>
    <cellStyle name="40% - Accent4 4 2 6 3 4" xfId="16882" xr:uid="{00000000-0005-0000-0000-000080AC0000}"/>
    <cellStyle name="40% - Accent4 4 2 6 3 4 2" xfId="54220" xr:uid="{00000000-0005-0000-0000-000081AC0000}"/>
    <cellStyle name="40% - Accent4 4 2 6 3 5" xfId="33275" xr:uid="{00000000-0005-0000-0000-000082AC0000}"/>
    <cellStyle name="40% - Accent4 4 2 6 3 6" xfId="41059" xr:uid="{00000000-0005-0000-0000-000083AC0000}"/>
    <cellStyle name="40% - Accent4 4 2 6 4" xfId="9629" xr:uid="{00000000-0005-0000-0000-000084AC0000}"/>
    <cellStyle name="40% - Accent4 4 2 6 4 2" xfId="22788" xr:uid="{00000000-0005-0000-0000-000085AC0000}"/>
    <cellStyle name="40% - Accent4 4 2 6 4 2 2" xfId="60126" xr:uid="{00000000-0005-0000-0000-000086AC0000}"/>
    <cellStyle name="40% - Accent4 4 2 6 4 3" xfId="35987" xr:uid="{00000000-0005-0000-0000-000087AC0000}"/>
    <cellStyle name="40% - Accent4 4 2 6 4 4" xfId="46967" xr:uid="{00000000-0005-0000-0000-000088AC0000}"/>
    <cellStyle name="40% - Accent4 4 2 6 5" xfId="4906" xr:uid="{00000000-0005-0000-0000-000089AC0000}"/>
    <cellStyle name="40% - Accent4 4 2 6 5 2" xfId="18065" xr:uid="{00000000-0005-0000-0000-00008AAC0000}"/>
    <cellStyle name="40% - Accent4 4 2 6 5 2 2" xfId="55403" xr:uid="{00000000-0005-0000-0000-00008BAC0000}"/>
    <cellStyle name="40% - Accent4 4 2 6 5 3" xfId="30563" xr:uid="{00000000-0005-0000-0000-00008CAC0000}"/>
    <cellStyle name="40% - Accent4 4 2 6 5 4" xfId="42244" xr:uid="{00000000-0005-0000-0000-00008DAC0000}"/>
    <cellStyle name="40% - Accent4 4 2 6 6" xfId="14353" xr:uid="{00000000-0005-0000-0000-00008EAC0000}"/>
    <cellStyle name="40% - Accent4 4 2 6 6 2" xfId="51691" xr:uid="{00000000-0005-0000-0000-00008FAC0000}"/>
    <cellStyle name="40% - Accent4 4 2 6 7" xfId="27681" xr:uid="{00000000-0005-0000-0000-000090AC0000}"/>
    <cellStyle name="40% - Accent4 4 2 6 8" xfId="38530" xr:uid="{00000000-0005-0000-0000-000091AC0000}"/>
    <cellStyle name="40% - Accent4 4 2 7" xfId="1416" xr:uid="{00000000-0005-0000-0000-000092AC0000}"/>
    <cellStyle name="40% - Accent4 4 2 7 2" xfId="2765" xr:uid="{00000000-0005-0000-0000-000093AC0000}"/>
    <cellStyle name="40% - Accent4 4 2 7 2 2" xfId="12213" xr:uid="{00000000-0005-0000-0000-000094AC0000}"/>
    <cellStyle name="40% - Accent4 4 2 7 2 2 2" xfId="25372" xr:uid="{00000000-0005-0000-0000-000095AC0000}"/>
    <cellStyle name="40% - Accent4 4 2 7 2 2 2 2" xfId="62710" xr:uid="{00000000-0005-0000-0000-000096AC0000}"/>
    <cellStyle name="40% - Accent4 4 2 7 2 2 3" xfId="33668" xr:uid="{00000000-0005-0000-0000-000097AC0000}"/>
    <cellStyle name="40% - Accent4 4 2 7 2 2 4" xfId="49551" xr:uid="{00000000-0005-0000-0000-000098AC0000}"/>
    <cellStyle name="40% - Accent4 4 2 7 2 3" xfId="7490" xr:uid="{00000000-0005-0000-0000-000099AC0000}"/>
    <cellStyle name="40% - Accent4 4 2 7 2 3 2" xfId="20649" xr:uid="{00000000-0005-0000-0000-00009AAC0000}"/>
    <cellStyle name="40% - Accent4 4 2 7 2 3 2 2" xfId="57987" xr:uid="{00000000-0005-0000-0000-00009BAC0000}"/>
    <cellStyle name="40% - Accent4 4 2 7 2 3 3" xfId="36380" xr:uid="{00000000-0005-0000-0000-00009CAC0000}"/>
    <cellStyle name="40% - Accent4 4 2 7 2 3 4" xfId="44828" xr:uid="{00000000-0005-0000-0000-00009DAC0000}"/>
    <cellStyle name="40% - Accent4 4 2 7 2 4" xfId="15926" xr:uid="{00000000-0005-0000-0000-00009EAC0000}"/>
    <cellStyle name="40% - Accent4 4 2 7 2 4 2" xfId="30956" xr:uid="{00000000-0005-0000-0000-00009FAC0000}"/>
    <cellStyle name="40% - Accent4 4 2 7 2 4 3" xfId="53264" xr:uid="{00000000-0005-0000-0000-0000A0AC0000}"/>
    <cellStyle name="40% - Accent4 4 2 7 2 5" xfId="28074" xr:uid="{00000000-0005-0000-0000-0000A1AC0000}"/>
    <cellStyle name="40% - Accent4 4 2 7 2 6" xfId="40103" xr:uid="{00000000-0005-0000-0000-0000A2AC0000}"/>
    <cellStyle name="40% - Accent4 4 2 7 3" xfId="9853" xr:uid="{00000000-0005-0000-0000-0000A3AC0000}"/>
    <cellStyle name="40% - Accent4 4 2 7 3 2" xfId="23012" xr:uid="{00000000-0005-0000-0000-0000A4AC0000}"/>
    <cellStyle name="40% - Accent4 4 2 7 3 2 2" xfId="60350" xr:uid="{00000000-0005-0000-0000-0000A5AC0000}"/>
    <cellStyle name="40% - Accent4 4 2 7 3 3" xfId="32319" xr:uid="{00000000-0005-0000-0000-0000A6AC0000}"/>
    <cellStyle name="40% - Accent4 4 2 7 3 4" xfId="47191" xr:uid="{00000000-0005-0000-0000-0000A7AC0000}"/>
    <cellStyle name="40% - Accent4 4 2 7 4" xfId="5130" xr:uid="{00000000-0005-0000-0000-0000A8AC0000}"/>
    <cellStyle name="40% - Accent4 4 2 7 4 2" xfId="18289" xr:uid="{00000000-0005-0000-0000-0000A9AC0000}"/>
    <cellStyle name="40% - Accent4 4 2 7 4 2 2" xfId="55627" xr:uid="{00000000-0005-0000-0000-0000AAAC0000}"/>
    <cellStyle name="40% - Accent4 4 2 7 4 3" xfId="35031" xr:uid="{00000000-0005-0000-0000-0000ABAC0000}"/>
    <cellStyle name="40% - Accent4 4 2 7 4 4" xfId="42468" xr:uid="{00000000-0005-0000-0000-0000ACAC0000}"/>
    <cellStyle name="40% - Accent4 4 2 7 5" xfId="14577" xr:uid="{00000000-0005-0000-0000-0000ADAC0000}"/>
    <cellStyle name="40% - Accent4 4 2 7 5 2" xfId="29607" xr:uid="{00000000-0005-0000-0000-0000AEAC0000}"/>
    <cellStyle name="40% - Accent4 4 2 7 5 3" xfId="51915" xr:uid="{00000000-0005-0000-0000-0000AFAC0000}"/>
    <cellStyle name="40% - Accent4 4 2 7 6" xfId="26725" xr:uid="{00000000-0005-0000-0000-0000B0AC0000}"/>
    <cellStyle name="40% - Accent4 4 2 7 7" xfId="38754" xr:uid="{00000000-0005-0000-0000-0000B1AC0000}"/>
    <cellStyle name="40% - Accent4 4 2 8" xfId="2541" xr:uid="{00000000-0005-0000-0000-0000B2AC0000}"/>
    <cellStyle name="40% - Accent4 4 2 8 2" xfId="11033" xr:uid="{00000000-0005-0000-0000-0000B3AC0000}"/>
    <cellStyle name="40% - Accent4 4 2 8 2 2" xfId="24192" xr:uid="{00000000-0005-0000-0000-0000B4AC0000}"/>
    <cellStyle name="40% - Accent4 4 2 8 2 2 2" xfId="61530" xr:uid="{00000000-0005-0000-0000-0000B5AC0000}"/>
    <cellStyle name="40% - Accent4 4 2 8 2 3" xfId="33444" xr:uid="{00000000-0005-0000-0000-0000B6AC0000}"/>
    <cellStyle name="40% - Accent4 4 2 8 2 4" xfId="48371" xr:uid="{00000000-0005-0000-0000-0000B7AC0000}"/>
    <cellStyle name="40% - Accent4 4 2 8 3" xfId="6310" xr:uid="{00000000-0005-0000-0000-0000B8AC0000}"/>
    <cellStyle name="40% - Accent4 4 2 8 3 2" xfId="19469" xr:uid="{00000000-0005-0000-0000-0000B9AC0000}"/>
    <cellStyle name="40% - Accent4 4 2 8 3 2 2" xfId="56807" xr:uid="{00000000-0005-0000-0000-0000BAAC0000}"/>
    <cellStyle name="40% - Accent4 4 2 8 3 3" xfId="36156" xr:uid="{00000000-0005-0000-0000-0000BBAC0000}"/>
    <cellStyle name="40% - Accent4 4 2 8 3 4" xfId="43648" xr:uid="{00000000-0005-0000-0000-0000BCAC0000}"/>
    <cellStyle name="40% - Accent4 4 2 8 4" xfId="15702" xr:uid="{00000000-0005-0000-0000-0000BDAC0000}"/>
    <cellStyle name="40% - Accent4 4 2 8 4 2" xfId="30732" xr:uid="{00000000-0005-0000-0000-0000BEAC0000}"/>
    <cellStyle name="40% - Accent4 4 2 8 4 3" xfId="53040" xr:uid="{00000000-0005-0000-0000-0000BFAC0000}"/>
    <cellStyle name="40% - Accent4 4 2 8 5" xfId="27850" xr:uid="{00000000-0005-0000-0000-0000C0AC0000}"/>
    <cellStyle name="40% - Accent4 4 2 8 6" xfId="39879" xr:uid="{00000000-0005-0000-0000-0000C1AC0000}"/>
    <cellStyle name="40% - Accent4 4 2 9" xfId="8673" xr:uid="{00000000-0005-0000-0000-0000C2AC0000}"/>
    <cellStyle name="40% - Accent4 4 2 9 2" xfId="21832" xr:uid="{00000000-0005-0000-0000-0000C3AC0000}"/>
    <cellStyle name="40% - Accent4 4 2 9 2 2" xfId="59170" xr:uid="{00000000-0005-0000-0000-0000C4AC0000}"/>
    <cellStyle name="40% - Accent4 4 2 9 3" xfId="29383" xr:uid="{00000000-0005-0000-0000-0000C5AC0000}"/>
    <cellStyle name="40% - Accent4 4 2 9 4" xfId="46011" xr:uid="{00000000-0005-0000-0000-0000C6AC0000}"/>
    <cellStyle name="40% - Accent4 4 3" xfId="543" xr:uid="{00000000-0005-0000-0000-0000C7AC0000}"/>
    <cellStyle name="40% - Accent4 4 3 2" xfId="1725" xr:uid="{00000000-0005-0000-0000-0000C8AC0000}"/>
    <cellStyle name="40% - Accent4 4 3 2 2" xfId="7799" xr:uid="{00000000-0005-0000-0000-0000C9AC0000}"/>
    <cellStyle name="40% - Accent4 4 3 2 2 2" xfId="12522" xr:uid="{00000000-0005-0000-0000-0000CAAC0000}"/>
    <cellStyle name="40% - Accent4 4 3 2 2 2 2" xfId="25681" xr:uid="{00000000-0005-0000-0000-0000CBAC0000}"/>
    <cellStyle name="40% - Accent4 4 3 2 2 2 2 2" xfId="63019" xr:uid="{00000000-0005-0000-0000-0000CCAC0000}"/>
    <cellStyle name="40% - Accent4 4 3 2 2 2 3" xfId="49860" xr:uid="{00000000-0005-0000-0000-0000CDAC0000}"/>
    <cellStyle name="40% - Accent4 4 3 2 2 3" xfId="20958" xr:uid="{00000000-0005-0000-0000-0000CEAC0000}"/>
    <cellStyle name="40% - Accent4 4 3 2 2 3 2" xfId="58296" xr:uid="{00000000-0005-0000-0000-0000CFAC0000}"/>
    <cellStyle name="40% - Accent4 4 3 2 2 4" xfId="33977" xr:uid="{00000000-0005-0000-0000-0000D0AC0000}"/>
    <cellStyle name="40% - Accent4 4 3 2 2 5" xfId="45137" xr:uid="{00000000-0005-0000-0000-0000D1AC0000}"/>
    <cellStyle name="40% - Accent4 4 3 2 3" xfId="10162" xr:uid="{00000000-0005-0000-0000-0000D2AC0000}"/>
    <cellStyle name="40% - Accent4 4 3 2 3 2" xfId="23321" xr:uid="{00000000-0005-0000-0000-0000D3AC0000}"/>
    <cellStyle name="40% - Accent4 4 3 2 3 2 2" xfId="60659" xr:uid="{00000000-0005-0000-0000-0000D4AC0000}"/>
    <cellStyle name="40% - Accent4 4 3 2 3 3" xfId="36689" xr:uid="{00000000-0005-0000-0000-0000D5AC0000}"/>
    <cellStyle name="40% - Accent4 4 3 2 3 4" xfId="47500" xr:uid="{00000000-0005-0000-0000-0000D6AC0000}"/>
    <cellStyle name="40% - Accent4 4 3 2 4" xfId="5439" xr:uid="{00000000-0005-0000-0000-0000D7AC0000}"/>
    <cellStyle name="40% - Accent4 4 3 2 4 2" xfId="18598" xr:uid="{00000000-0005-0000-0000-0000D8AC0000}"/>
    <cellStyle name="40% - Accent4 4 3 2 4 2 2" xfId="55936" xr:uid="{00000000-0005-0000-0000-0000D9AC0000}"/>
    <cellStyle name="40% - Accent4 4 3 2 4 3" xfId="31265" xr:uid="{00000000-0005-0000-0000-0000DAAC0000}"/>
    <cellStyle name="40% - Accent4 4 3 2 4 4" xfId="42777" xr:uid="{00000000-0005-0000-0000-0000DBAC0000}"/>
    <cellStyle name="40% - Accent4 4 3 2 5" xfId="14886" xr:uid="{00000000-0005-0000-0000-0000DCAC0000}"/>
    <cellStyle name="40% - Accent4 4 3 2 5 2" xfId="52224" xr:uid="{00000000-0005-0000-0000-0000DDAC0000}"/>
    <cellStyle name="40% - Accent4 4 3 2 6" xfId="28383" xr:uid="{00000000-0005-0000-0000-0000DEAC0000}"/>
    <cellStyle name="40% - Accent4 4 3 2 7" xfId="39063" xr:uid="{00000000-0005-0000-0000-0000DFAC0000}"/>
    <cellStyle name="40% - Accent4 4 3 3" xfId="3074" xr:uid="{00000000-0005-0000-0000-0000E0AC0000}"/>
    <cellStyle name="40% - Accent4 4 3 3 2" xfId="11342" xr:uid="{00000000-0005-0000-0000-0000E1AC0000}"/>
    <cellStyle name="40% - Accent4 4 3 3 2 2" xfId="24501" xr:uid="{00000000-0005-0000-0000-0000E2AC0000}"/>
    <cellStyle name="40% - Accent4 4 3 3 2 2 2" xfId="61839" xr:uid="{00000000-0005-0000-0000-0000E3AC0000}"/>
    <cellStyle name="40% - Accent4 4 3 3 2 3" xfId="48680" xr:uid="{00000000-0005-0000-0000-0000E4AC0000}"/>
    <cellStyle name="40% - Accent4 4 3 3 3" xfId="6619" xr:uid="{00000000-0005-0000-0000-0000E5AC0000}"/>
    <cellStyle name="40% - Accent4 4 3 3 3 2" xfId="19778" xr:uid="{00000000-0005-0000-0000-0000E6AC0000}"/>
    <cellStyle name="40% - Accent4 4 3 3 3 2 2" xfId="57116" xr:uid="{00000000-0005-0000-0000-0000E7AC0000}"/>
    <cellStyle name="40% - Accent4 4 3 3 3 3" xfId="43957" xr:uid="{00000000-0005-0000-0000-0000E8AC0000}"/>
    <cellStyle name="40% - Accent4 4 3 3 4" xfId="16235" xr:uid="{00000000-0005-0000-0000-0000E9AC0000}"/>
    <cellStyle name="40% - Accent4 4 3 3 4 2" xfId="53573" xr:uid="{00000000-0005-0000-0000-0000EAAC0000}"/>
    <cellStyle name="40% - Accent4 4 3 3 5" xfId="32628" xr:uid="{00000000-0005-0000-0000-0000EBAC0000}"/>
    <cellStyle name="40% - Accent4 4 3 3 6" xfId="40412" xr:uid="{00000000-0005-0000-0000-0000ECAC0000}"/>
    <cellStyle name="40% - Accent4 4 3 4" xfId="8982" xr:uid="{00000000-0005-0000-0000-0000EDAC0000}"/>
    <cellStyle name="40% - Accent4 4 3 4 2" xfId="22141" xr:uid="{00000000-0005-0000-0000-0000EEAC0000}"/>
    <cellStyle name="40% - Accent4 4 3 4 2 2" xfId="59479" xr:uid="{00000000-0005-0000-0000-0000EFAC0000}"/>
    <cellStyle name="40% - Accent4 4 3 4 3" xfId="35340" xr:uid="{00000000-0005-0000-0000-0000F0AC0000}"/>
    <cellStyle name="40% - Accent4 4 3 4 4" xfId="46320" xr:uid="{00000000-0005-0000-0000-0000F1AC0000}"/>
    <cellStyle name="40% - Accent4 4 3 5" xfId="4259" xr:uid="{00000000-0005-0000-0000-0000F2AC0000}"/>
    <cellStyle name="40% - Accent4 4 3 5 2" xfId="17418" xr:uid="{00000000-0005-0000-0000-0000F3AC0000}"/>
    <cellStyle name="40% - Accent4 4 3 5 2 2" xfId="54756" xr:uid="{00000000-0005-0000-0000-0000F4AC0000}"/>
    <cellStyle name="40% - Accent4 4 3 5 3" xfId="29916" xr:uid="{00000000-0005-0000-0000-0000F5AC0000}"/>
    <cellStyle name="40% - Accent4 4 3 5 4" xfId="41597" xr:uid="{00000000-0005-0000-0000-0000F6AC0000}"/>
    <cellStyle name="40% - Accent4 4 3 6" xfId="13706" xr:uid="{00000000-0005-0000-0000-0000F7AC0000}"/>
    <cellStyle name="40% - Accent4 4 3 6 2" xfId="51044" xr:uid="{00000000-0005-0000-0000-0000F8AC0000}"/>
    <cellStyle name="40% - Accent4 4 3 7" xfId="27034" xr:uid="{00000000-0005-0000-0000-0000F9AC0000}"/>
    <cellStyle name="40% - Accent4 4 3 8" xfId="37883" xr:uid="{00000000-0005-0000-0000-0000FAAC0000}"/>
    <cellStyle name="40% - Accent4 4 4" xfId="346" xr:uid="{00000000-0005-0000-0000-0000FBAC0000}"/>
    <cellStyle name="40% - Accent4 4 4 2" xfId="1528" xr:uid="{00000000-0005-0000-0000-0000FCAC0000}"/>
    <cellStyle name="40% - Accent4 4 4 2 2" xfId="7602" xr:uid="{00000000-0005-0000-0000-0000FDAC0000}"/>
    <cellStyle name="40% - Accent4 4 4 2 2 2" xfId="12325" xr:uid="{00000000-0005-0000-0000-0000FEAC0000}"/>
    <cellStyle name="40% - Accent4 4 4 2 2 2 2" xfId="25484" xr:uid="{00000000-0005-0000-0000-0000FFAC0000}"/>
    <cellStyle name="40% - Accent4 4 4 2 2 2 2 2" xfId="62822" xr:uid="{00000000-0005-0000-0000-000000AD0000}"/>
    <cellStyle name="40% - Accent4 4 4 2 2 2 3" xfId="49663" xr:uid="{00000000-0005-0000-0000-000001AD0000}"/>
    <cellStyle name="40% - Accent4 4 4 2 2 3" xfId="20761" xr:uid="{00000000-0005-0000-0000-000002AD0000}"/>
    <cellStyle name="40% - Accent4 4 4 2 2 3 2" xfId="58099" xr:uid="{00000000-0005-0000-0000-000003AD0000}"/>
    <cellStyle name="40% - Accent4 4 4 2 2 4" xfId="33780" xr:uid="{00000000-0005-0000-0000-000004AD0000}"/>
    <cellStyle name="40% - Accent4 4 4 2 2 5" xfId="44940" xr:uid="{00000000-0005-0000-0000-000005AD0000}"/>
    <cellStyle name="40% - Accent4 4 4 2 3" xfId="9965" xr:uid="{00000000-0005-0000-0000-000006AD0000}"/>
    <cellStyle name="40% - Accent4 4 4 2 3 2" xfId="23124" xr:uid="{00000000-0005-0000-0000-000007AD0000}"/>
    <cellStyle name="40% - Accent4 4 4 2 3 2 2" xfId="60462" xr:uid="{00000000-0005-0000-0000-000008AD0000}"/>
    <cellStyle name="40% - Accent4 4 4 2 3 3" xfId="36492" xr:uid="{00000000-0005-0000-0000-000009AD0000}"/>
    <cellStyle name="40% - Accent4 4 4 2 3 4" xfId="47303" xr:uid="{00000000-0005-0000-0000-00000AAD0000}"/>
    <cellStyle name="40% - Accent4 4 4 2 4" xfId="5242" xr:uid="{00000000-0005-0000-0000-00000BAD0000}"/>
    <cellStyle name="40% - Accent4 4 4 2 4 2" xfId="18401" xr:uid="{00000000-0005-0000-0000-00000CAD0000}"/>
    <cellStyle name="40% - Accent4 4 4 2 4 2 2" xfId="55739" xr:uid="{00000000-0005-0000-0000-00000DAD0000}"/>
    <cellStyle name="40% - Accent4 4 4 2 4 3" xfId="31068" xr:uid="{00000000-0005-0000-0000-00000EAD0000}"/>
    <cellStyle name="40% - Accent4 4 4 2 4 4" xfId="42580" xr:uid="{00000000-0005-0000-0000-00000FAD0000}"/>
    <cellStyle name="40% - Accent4 4 4 2 5" xfId="14689" xr:uid="{00000000-0005-0000-0000-000010AD0000}"/>
    <cellStyle name="40% - Accent4 4 4 2 5 2" xfId="52027" xr:uid="{00000000-0005-0000-0000-000011AD0000}"/>
    <cellStyle name="40% - Accent4 4 4 2 6" xfId="28186" xr:uid="{00000000-0005-0000-0000-000012AD0000}"/>
    <cellStyle name="40% - Accent4 4 4 2 7" xfId="38866" xr:uid="{00000000-0005-0000-0000-000013AD0000}"/>
    <cellStyle name="40% - Accent4 4 4 3" xfId="2877" xr:uid="{00000000-0005-0000-0000-000014AD0000}"/>
    <cellStyle name="40% - Accent4 4 4 3 2" xfId="11145" xr:uid="{00000000-0005-0000-0000-000015AD0000}"/>
    <cellStyle name="40% - Accent4 4 4 3 2 2" xfId="24304" xr:uid="{00000000-0005-0000-0000-000016AD0000}"/>
    <cellStyle name="40% - Accent4 4 4 3 2 2 2" xfId="61642" xr:uid="{00000000-0005-0000-0000-000017AD0000}"/>
    <cellStyle name="40% - Accent4 4 4 3 2 3" xfId="48483" xr:uid="{00000000-0005-0000-0000-000018AD0000}"/>
    <cellStyle name="40% - Accent4 4 4 3 3" xfId="6422" xr:uid="{00000000-0005-0000-0000-000019AD0000}"/>
    <cellStyle name="40% - Accent4 4 4 3 3 2" xfId="19581" xr:uid="{00000000-0005-0000-0000-00001AAD0000}"/>
    <cellStyle name="40% - Accent4 4 4 3 3 2 2" xfId="56919" xr:uid="{00000000-0005-0000-0000-00001BAD0000}"/>
    <cellStyle name="40% - Accent4 4 4 3 3 3" xfId="43760" xr:uid="{00000000-0005-0000-0000-00001CAD0000}"/>
    <cellStyle name="40% - Accent4 4 4 3 4" xfId="16038" xr:uid="{00000000-0005-0000-0000-00001DAD0000}"/>
    <cellStyle name="40% - Accent4 4 4 3 4 2" xfId="53376" xr:uid="{00000000-0005-0000-0000-00001EAD0000}"/>
    <cellStyle name="40% - Accent4 4 4 3 5" xfId="32431" xr:uid="{00000000-0005-0000-0000-00001FAD0000}"/>
    <cellStyle name="40% - Accent4 4 4 3 6" xfId="40215" xr:uid="{00000000-0005-0000-0000-000020AD0000}"/>
    <cellStyle name="40% - Accent4 4 4 4" xfId="8785" xr:uid="{00000000-0005-0000-0000-000021AD0000}"/>
    <cellStyle name="40% - Accent4 4 4 4 2" xfId="21944" xr:uid="{00000000-0005-0000-0000-000022AD0000}"/>
    <cellStyle name="40% - Accent4 4 4 4 2 2" xfId="59282" xr:uid="{00000000-0005-0000-0000-000023AD0000}"/>
    <cellStyle name="40% - Accent4 4 4 4 3" xfId="35143" xr:uid="{00000000-0005-0000-0000-000024AD0000}"/>
    <cellStyle name="40% - Accent4 4 4 4 4" xfId="46123" xr:uid="{00000000-0005-0000-0000-000025AD0000}"/>
    <cellStyle name="40% - Accent4 4 4 5" xfId="4062" xr:uid="{00000000-0005-0000-0000-000026AD0000}"/>
    <cellStyle name="40% - Accent4 4 4 5 2" xfId="17221" xr:uid="{00000000-0005-0000-0000-000027AD0000}"/>
    <cellStyle name="40% - Accent4 4 4 5 2 2" xfId="54559" xr:uid="{00000000-0005-0000-0000-000028AD0000}"/>
    <cellStyle name="40% - Accent4 4 4 5 3" xfId="29719" xr:uid="{00000000-0005-0000-0000-000029AD0000}"/>
    <cellStyle name="40% - Accent4 4 4 5 4" xfId="41400" xr:uid="{00000000-0005-0000-0000-00002AAD0000}"/>
    <cellStyle name="40% - Accent4 4 4 6" xfId="13509" xr:uid="{00000000-0005-0000-0000-00002BAD0000}"/>
    <cellStyle name="40% - Accent4 4 4 6 2" xfId="50847" xr:uid="{00000000-0005-0000-0000-00002CAD0000}"/>
    <cellStyle name="40% - Accent4 4 4 7" xfId="26837" xr:uid="{00000000-0005-0000-0000-00002DAD0000}"/>
    <cellStyle name="40% - Accent4 4 4 8" xfId="37686" xr:uid="{00000000-0005-0000-0000-00002EAD0000}"/>
    <cellStyle name="40% - Accent4 4 5" xfId="767" xr:uid="{00000000-0005-0000-0000-00002FAD0000}"/>
    <cellStyle name="40% - Accent4 4 5 2" xfId="1949" xr:uid="{00000000-0005-0000-0000-000030AD0000}"/>
    <cellStyle name="40% - Accent4 4 5 2 2" xfId="8023" xr:uid="{00000000-0005-0000-0000-000031AD0000}"/>
    <cellStyle name="40% - Accent4 4 5 2 2 2" xfId="12746" xr:uid="{00000000-0005-0000-0000-000032AD0000}"/>
    <cellStyle name="40% - Accent4 4 5 2 2 2 2" xfId="25905" xr:uid="{00000000-0005-0000-0000-000033AD0000}"/>
    <cellStyle name="40% - Accent4 4 5 2 2 2 2 2" xfId="63243" xr:uid="{00000000-0005-0000-0000-000034AD0000}"/>
    <cellStyle name="40% - Accent4 4 5 2 2 2 3" xfId="50084" xr:uid="{00000000-0005-0000-0000-000035AD0000}"/>
    <cellStyle name="40% - Accent4 4 5 2 2 3" xfId="21182" xr:uid="{00000000-0005-0000-0000-000036AD0000}"/>
    <cellStyle name="40% - Accent4 4 5 2 2 3 2" xfId="58520" xr:uid="{00000000-0005-0000-0000-000037AD0000}"/>
    <cellStyle name="40% - Accent4 4 5 2 2 4" xfId="34201" xr:uid="{00000000-0005-0000-0000-000038AD0000}"/>
    <cellStyle name="40% - Accent4 4 5 2 2 5" xfId="45361" xr:uid="{00000000-0005-0000-0000-000039AD0000}"/>
    <cellStyle name="40% - Accent4 4 5 2 3" xfId="10386" xr:uid="{00000000-0005-0000-0000-00003AAD0000}"/>
    <cellStyle name="40% - Accent4 4 5 2 3 2" xfId="23545" xr:uid="{00000000-0005-0000-0000-00003BAD0000}"/>
    <cellStyle name="40% - Accent4 4 5 2 3 2 2" xfId="60883" xr:uid="{00000000-0005-0000-0000-00003CAD0000}"/>
    <cellStyle name="40% - Accent4 4 5 2 3 3" xfId="36913" xr:uid="{00000000-0005-0000-0000-00003DAD0000}"/>
    <cellStyle name="40% - Accent4 4 5 2 3 4" xfId="47724" xr:uid="{00000000-0005-0000-0000-00003EAD0000}"/>
    <cellStyle name="40% - Accent4 4 5 2 4" xfId="5663" xr:uid="{00000000-0005-0000-0000-00003FAD0000}"/>
    <cellStyle name="40% - Accent4 4 5 2 4 2" xfId="18822" xr:uid="{00000000-0005-0000-0000-000040AD0000}"/>
    <cellStyle name="40% - Accent4 4 5 2 4 2 2" xfId="56160" xr:uid="{00000000-0005-0000-0000-000041AD0000}"/>
    <cellStyle name="40% - Accent4 4 5 2 4 3" xfId="31489" xr:uid="{00000000-0005-0000-0000-000042AD0000}"/>
    <cellStyle name="40% - Accent4 4 5 2 4 4" xfId="43001" xr:uid="{00000000-0005-0000-0000-000043AD0000}"/>
    <cellStyle name="40% - Accent4 4 5 2 5" xfId="15110" xr:uid="{00000000-0005-0000-0000-000044AD0000}"/>
    <cellStyle name="40% - Accent4 4 5 2 5 2" xfId="52448" xr:uid="{00000000-0005-0000-0000-000045AD0000}"/>
    <cellStyle name="40% - Accent4 4 5 2 6" xfId="28607" xr:uid="{00000000-0005-0000-0000-000046AD0000}"/>
    <cellStyle name="40% - Accent4 4 5 2 7" xfId="39287" xr:uid="{00000000-0005-0000-0000-000047AD0000}"/>
    <cellStyle name="40% - Accent4 4 5 3" xfId="3298" xr:uid="{00000000-0005-0000-0000-000048AD0000}"/>
    <cellStyle name="40% - Accent4 4 5 3 2" xfId="11566" xr:uid="{00000000-0005-0000-0000-000049AD0000}"/>
    <cellStyle name="40% - Accent4 4 5 3 2 2" xfId="24725" xr:uid="{00000000-0005-0000-0000-00004AAD0000}"/>
    <cellStyle name="40% - Accent4 4 5 3 2 2 2" xfId="62063" xr:uid="{00000000-0005-0000-0000-00004BAD0000}"/>
    <cellStyle name="40% - Accent4 4 5 3 2 3" xfId="48904" xr:uid="{00000000-0005-0000-0000-00004CAD0000}"/>
    <cellStyle name="40% - Accent4 4 5 3 3" xfId="6843" xr:uid="{00000000-0005-0000-0000-00004DAD0000}"/>
    <cellStyle name="40% - Accent4 4 5 3 3 2" xfId="20002" xr:uid="{00000000-0005-0000-0000-00004EAD0000}"/>
    <cellStyle name="40% - Accent4 4 5 3 3 2 2" xfId="57340" xr:uid="{00000000-0005-0000-0000-00004FAD0000}"/>
    <cellStyle name="40% - Accent4 4 5 3 3 3" xfId="44181" xr:uid="{00000000-0005-0000-0000-000050AD0000}"/>
    <cellStyle name="40% - Accent4 4 5 3 4" xfId="16459" xr:uid="{00000000-0005-0000-0000-000051AD0000}"/>
    <cellStyle name="40% - Accent4 4 5 3 4 2" xfId="53797" xr:uid="{00000000-0005-0000-0000-000052AD0000}"/>
    <cellStyle name="40% - Accent4 4 5 3 5" xfId="32852" xr:uid="{00000000-0005-0000-0000-000053AD0000}"/>
    <cellStyle name="40% - Accent4 4 5 3 6" xfId="40636" xr:uid="{00000000-0005-0000-0000-000054AD0000}"/>
    <cellStyle name="40% - Accent4 4 5 4" xfId="9206" xr:uid="{00000000-0005-0000-0000-000055AD0000}"/>
    <cellStyle name="40% - Accent4 4 5 4 2" xfId="22365" xr:uid="{00000000-0005-0000-0000-000056AD0000}"/>
    <cellStyle name="40% - Accent4 4 5 4 2 2" xfId="59703" xr:uid="{00000000-0005-0000-0000-000057AD0000}"/>
    <cellStyle name="40% - Accent4 4 5 4 3" xfId="35564" xr:uid="{00000000-0005-0000-0000-000058AD0000}"/>
    <cellStyle name="40% - Accent4 4 5 4 4" xfId="46544" xr:uid="{00000000-0005-0000-0000-000059AD0000}"/>
    <cellStyle name="40% - Accent4 4 5 5" xfId="4483" xr:uid="{00000000-0005-0000-0000-00005AAD0000}"/>
    <cellStyle name="40% - Accent4 4 5 5 2" xfId="17642" xr:uid="{00000000-0005-0000-0000-00005BAD0000}"/>
    <cellStyle name="40% - Accent4 4 5 5 2 2" xfId="54980" xr:uid="{00000000-0005-0000-0000-00005CAD0000}"/>
    <cellStyle name="40% - Accent4 4 5 5 3" xfId="30140" xr:uid="{00000000-0005-0000-0000-00005DAD0000}"/>
    <cellStyle name="40% - Accent4 4 5 5 4" xfId="41821" xr:uid="{00000000-0005-0000-0000-00005EAD0000}"/>
    <cellStyle name="40% - Accent4 4 5 6" xfId="13930" xr:uid="{00000000-0005-0000-0000-00005FAD0000}"/>
    <cellStyle name="40% - Accent4 4 5 6 2" xfId="51268" xr:uid="{00000000-0005-0000-0000-000060AD0000}"/>
    <cellStyle name="40% - Accent4 4 5 7" xfId="27258" xr:uid="{00000000-0005-0000-0000-000061AD0000}"/>
    <cellStyle name="40% - Accent4 4 5 8" xfId="38107" xr:uid="{00000000-0005-0000-0000-000062AD0000}"/>
    <cellStyle name="40% - Accent4 4 6" xfId="936" xr:uid="{00000000-0005-0000-0000-000063AD0000}"/>
    <cellStyle name="40% - Accent4 4 6 2" xfId="2118" xr:uid="{00000000-0005-0000-0000-000064AD0000}"/>
    <cellStyle name="40% - Accent4 4 6 2 2" xfId="8192" xr:uid="{00000000-0005-0000-0000-000065AD0000}"/>
    <cellStyle name="40% - Accent4 4 6 2 2 2" xfId="12915" xr:uid="{00000000-0005-0000-0000-000066AD0000}"/>
    <cellStyle name="40% - Accent4 4 6 2 2 2 2" xfId="26074" xr:uid="{00000000-0005-0000-0000-000067AD0000}"/>
    <cellStyle name="40% - Accent4 4 6 2 2 2 2 2" xfId="63412" xr:uid="{00000000-0005-0000-0000-000068AD0000}"/>
    <cellStyle name="40% - Accent4 4 6 2 2 2 3" xfId="50253" xr:uid="{00000000-0005-0000-0000-000069AD0000}"/>
    <cellStyle name="40% - Accent4 4 6 2 2 3" xfId="21351" xr:uid="{00000000-0005-0000-0000-00006AAD0000}"/>
    <cellStyle name="40% - Accent4 4 6 2 2 3 2" xfId="58689" xr:uid="{00000000-0005-0000-0000-00006BAD0000}"/>
    <cellStyle name="40% - Accent4 4 6 2 2 4" xfId="34370" xr:uid="{00000000-0005-0000-0000-00006CAD0000}"/>
    <cellStyle name="40% - Accent4 4 6 2 2 5" xfId="45530" xr:uid="{00000000-0005-0000-0000-00006DAD0000}"/>
    <cellStyle name="40% - Accent4 4 6 2 3" xfId="10555" xr:uid="{00000000-0005-0000-0000-00006EAD0000}"/>
    <cellStyle name="40% - Accent4 4 6 2 3 2" xfId="23714" xr:uid="{00000000-0005-0000-0000-00006FAD0000}"/>
    <cellStyle name="40% - Accent4 4 6 2 3 2 2" xfId="61052" xr:uid="{00000000-0005-0000-0000-000070AD0000}"/>
    <cellStyle name="40% - Accent4 4 6 2 3 3" xfId="37082" xr:uid="{00000000-0005-0000-0000-000071AD0000}"/>
    <cellStyle name="40% - Accent4 4 6 2 3 4" xfId="47893" xr:uid="{00000000-0005-0000-0000-000072AD0000}"/>
    <cellStyle name="40% - Accent4 4 6 2 4" xfId="5832" xr:uid="{00000000-0005-0000-0000-000073AD0000}"/>
    <cellStyle name="40% - Accent4 4 6 2 4 2" xfId="18991" xr:uid="{00000000-0005-0000-0000-000074AD0000}"/>
    <cellStyle name="40% - Accent4 4 6 2 4 2 2" xfId="56329" xr:uid="{00000000-0005-0000-0000-000075AD0000}"/>
    <cellStyle name="40% - Accent4 4 6 2 4 3" xfId="31658" xr:uid="{00000000-0005-0000-0000-000076AD0000}"/>
    <cellStyle name="40% - Accent4 4 6 2 4 4" xfId="43170" xr:uid="{00000000-0005-0000-0000-000077AD0000}"/>
    <cellStyle name="40% - Accent4 4 6 2 5" xfId="15279" xr:uid="{00000000-0005-0000-0000-000078AD0000}"/>
    <cellStyle name="40% - Accent4 4 6 2 5 2" xfId="52617" xr:uid="{00000000-0005-0000-0000-000079AD0000}"/>
    <cellStyle name="40% - Accent4 4 6 2 6" xfId="28776" xr:uid="{00000000-0005-0000-0000-00007AAD0000}"/>
    <cellStyle name="40% - Accent4 4 6 2 7" xfId="39456" xr:uid="{00000000-0005-0000-0000-00007BAD0000}"/>
    <cellStyle name="40% - Accent4 4 6 3" xfId="3467" xr:uid="{00000000-0005-0000-0000-00007CAD0000}"/>
    <cellStyle name="40% - Accent4 4 6 3 2" xfId="11735" xr:uid="{00000000-0005-0000-0000-00007DAD0000}"/>
    <cellStyle name="40% - Accent4 4 6 3 2 2" xfId="24894" xr:uid="{00000000-0005-0000-0000-00007EAD0000}"/>
    <cellStyle name="40% - Accent4 4 6 3 2 2 2" xfId="62232" xr:uid="{00000000-0005-0000-0000-00007FAD0000}"/>
    <cellStyle name="40% - Accent4 4 6 3 2 3" xfId="49073" xr:uid="{00000000-0005-0000-0000-000080AD0000}"/>
    <cellStyle name="40% - Accent4 4 6 3 3" xfId="7012" xr:uid="{00000000-0005-0000-0000-000081AD0000}"/>
    <cellStyle name="40% - Accent4 4 6 3 3 2" xfId="20171" xr:uid="{00000000-0005-0000-0000-000082AD0000}"/>
    <cellStyle name="40% - Accent4 4 6 3 3 2 2" xfId="57509" xr:uid="{00000000-0005-0000-0000-000083AD0000}"/>
    <cellStyle name="40% - Accent4 4 6 3 3 3" xfId="44350" xr:uid="{00000000-0005-0000-0000-000084AD0000}"/>
    <cellStyle name="40% - Accent4 4 6 3 4" xfId="16628" xr:uid="{00000000-0005-0000-0000-000085AD0000}"/>
    <cellStyle name="40% - Accent4 4 6 3 4 2" xfId="53966" xr:uid="{00000000-0005-0000-0000-000086AD0000}"/>
    <cellStyle name="40% - Accent4 4 6 3 5" xfId="33021" xr:uid="{00000000-0005-0000-0000-000087AD0000}"/>
    <cellStyle name="40% - Accent4 4 6 3 6" xfId="40805" xr:uid="{00000000-0005-0000-0000-000088AD0000}"/>
    <cellStyle name="40% - Accent4 4 6 4" xfId="9375" xr:uid="{00000000-0005-0000-0000-000089AD0000}"/>
    <cellStyle name="40% - Accent4 4 6 4 2" xfId="22534" xr:uid="{00000000-0005-0000-0000-00008AAD0000}"/>
    <cellStyle name="40% - Accent4 4 6 4 2 2" xfId="59872" xr:uid="{00000000-0005-0000-0000-00008BAD0000}"/>
    <cellStyle name="40% - Accent4 4 6 4 3" xfId="35733" xr:uid="{00000000-0005-0000-0000-00008CAD0000}"/>
    <cellStyle name="40% - Accent4 4 6 4 4" xfId="46713" xr:uid="{00000000-0005-0000-0000-00008DAD0000}"/>
    <cellStyle name="40% - Accent4 4 6 5" xfId="4652" xr:uid="{00000000-0005-0000-0000-00008EAD0000}"/>
    <cellStyle name="40% - Accent4 4 6 5 2" xfId="17811" xr:uid="{00000000-0005-0000-0000-00008FAD0000}"/>
    <cellStyle name="40% - Accent4 4 6 5 2 2" xfId="55149" xr:uid="{00000000-0005-0000-0000-000090AD0000}"/>
    <cellStyle name="40% - Accent4 4 6 5 3" xfId="30309" xr:uid="{00000000-0005-0000-0000-000091AD0000}"/>
    <cellStyle name="40% - Accent4 4 6 5 4" xfId="41990" xr:uid="{00000000-0005-0000-0000-000092AD0000}"/>
    <cellStyle name="40% - Accent4 4 6 6" xfId="14099" xr:uid="{00000000-0005-0000-0000-000093AD0000}"/>
    <cellStyle name="40% - Accent4 4 6 6 2" xfId="51437" xr:uid="{00000000-0005-0000-0000-000094AD0000}"/>
    <cellStyle name="40% - Accent4 4 6 7" xfId="27427" xr:uid="{00000000-0005-0000-0000-000095AD0000}"/>
    <cellStyle name="40% - Accent4 4 6 8" xfId="38276" xr:uid="{00000000-0005-0000-0000-000096AD0000}"/>
    <cellStyle name="40% - Accent4 4 7" xfId="1107" xr:uid="{00000000-0005-0000-0000-000097AD0000}"/>
    <cellStyle name="40% - Accent4 4 7 2" xfId="2287" xr:uid="{00000000-0005-0000-0000-000098AD0000}"/>
    <cellStyle name="40% - Accent4 4 7 2 2" xfId="8361" xr:uid="{00000000-0005-0000-0000-000099AD0000}"/>
    <cellStyle name="40% - Accent4 4 7 2 2 2" xfId="13084" xr:uid="{00000000-0005-0000-0000-00009AAD0000}"/>
    <cellStyle name="40% - Accent4 4 7 2 2 2 2" xfId="26243" xr:uid="{00000000-0005-0000-0000-00009BAD0000}"/>
    <cellStyle name="40% - Accent4 4 7 2 2 2 2 2" xfId="63581" xr:uid="{00000000-0005-0000-0000-00009CAD0000}"/>
    <cellStyle name="40% - Accent4 4 7 2 2 2 3" xfId="50422" xr:uid="{00000000-0005-0000-0000-00009DAD0000}"/>
    <cellStyle name="40% - Accent4 4 7 2 2 3" xfId="21520" xr:uid="{00000000-0005-0000-0000-00009EAD0000}"/>
    <cellStyle name="40% - Accent4 4 7 2 2 3 2" xfId="58858" xr:uid="{00000000-0005-0000-0000-00009FAD0000}"/>
    <cellStyle name="40% - Accent4 4 7 2 2 4" xfId="34539" xr:uid="{00000000-0005-0000-0000-0000A0AD0000}"/>
    <cellStyle name="40% - Accent4 4 7 2 2 5" xfId="45699" xr:uid="{00000000-0005-0000-0000-0000A1AD0000}"/>
    <cellStyle name="40% - Accent4 4 7 2 3" xfId="10724" xr:uid="{00000000-0005-0000-0000-0000A2AD0000}"/>
    <cellStyle name="40% - Accent4 4 7 2 3 2" xfId="23883" xr:uid="{00000000-0005-0000-0000-0000A3AD0000}"/>
    <cellStyle name="40% - Accent4 4 7 2 3 2 2" xfId="61221" xr:uid="{00000000-0005-0000-0000-0000A4AD0000}"/>
    <cellStyle name="40% - Accent4 4 7 2 3 3" xfId="37251" xr:uid="{00000000-0005-0000-0000-0000A5AD0000}"/>
    <cellStyle name="40% - Accent4 4 7 2 3 4" xfId="48062" xr:uid="{00000000-0005-0000-0000-0000A6AD0000}"/>
    <cellStyle name="40% - Accent4 4 7 2 4" xfId="6001" xr:uid="{00000000-0005-0000-0000-0000A7AD0000}"/>
    <cellStyle name="40% - Accent4 4 7 2 4 2" xfId="19160" xr:uid="{00000000-0005-0000-0000-0000A8AD0000}"/>
    <cellStyle name="40% - Accent4 4 7 2 4 2 2" xfId="56498" xr:uid="{00000000-0005-0000-0000-0000A9AD0000}"/>
    <cellStyle name="40% - Accent4 4 7 2 4 3" xfId="31827" xr:uid="{00000000-0005-0000-0000-0000AAAD0000}"/>
    <cellStyle name="40% - Accent4 4 7 2 4 4" xfId="43339" xr:uid="{00000000-0005-0000-0000-0000ABAD0000}"/>
    <cellStyle name="40% - Accent4 4 7 2 5" xfId="15448" xr:uid="{00000000-0005-0000-0000-0000ACAD0000}"/>
    <cellStyle name="40% - Accent4 4 7 2 5 2" xfId="52786" xr:uid="{00000000-0005-0000-0000-0000ADAD0000}"/>
    <cellStyle name="40% - Accent4 4 7 2 6" xfId="28945" xr:uid="{00000000-0005-0000-0000-0000AEAD0000}"/>
    <cellStyle name="40% - Accent4 4 7 2 7" xfId="39625" xr:uid="{00000000-0005-0000-0000-0000AFAD0000}"/>
    <cellStyle name="40% - Accent4 4 7 3" xfId="3636" xr:uid="{00000000-0005-0000-0000-0000B0AD0000}"/>
    <cellStyle name="40% - Accent4 4 7 3 2" xfId="11904" xr:uid="{00000000-0005-0000-0000-0000B1AD0000}"/>
    <cellStyle name="40% - Accent4 4 7 3 2 2" xfId="25063" xr:uid="{00000000-0005-0000-0000-0000B2AD0000}"/>
    <cellStyle name="40% - Accent4 4 7 3 2 2 2" xfId="62401" xr:uid="{00000000-0005-0000-0000-0000B3AD0000}"/>
    <cellStyle name="40% - Accent4 4 7 3 2 3" xfId="49242" xr:uid="{00000000-0005-0000-0000-0000B4AD0000}"/>
    <cellStyle name="40% - Accent4 4 7 3 3" xfId="7181" xr:uid="{00000000-0005-0000-0000-0000B5AD0000}"/>
    <cellStyle name="40% - Accent4 4 7 3 3 2" xfId="20340" xr:uid="{00000000-0005-0000-0000-0000B6AD0000}"/>
    <cellStyle name="40% - Accent4 4 7 3 3 2 2" xfId="57678" xr:uid="{00000000-0005-0000-0000-0000B7AD0000}"/>
    <cellStyle name="40% - Accent4 4 7 3 3 3" xfId="44519" xr:uid="{00000000-0005-0000-0000-0000B8AD0000}"/>
    <cellStyle name="40% - Accent4 4 7 3 4" xfId="16797" xr:uid="{00000000-0005-0000-0000-0000B9AD0000}"/>
    <cellStyle name="40% - Accent4 4 7 3 4 2" xfId="54135" xr:uid="{00000000-0005-0000-0000-0000BAAD0000}"/>
    <cellStyle name="40% - Accent4 4 7 3 5" xfId="33190" xr:uid="{00000000-0005-0000-0000-0000BBAD0000}"/>
    <cellStyle name="40% - Accent4 4 7 3 6" xfId="40974" xr:uid="{00000000-0005-0000-0000-0000BCAD0000}"/>
    <cellStyle name="40% - Accent4 4 7 4" xfId="9544" xr:uid="{00000000-0005-0000-0000-0000BDAD0000}"/>
    <cellStyle name="40% - Accent4 4 7 4 2" xfId="22703" xr:uid="{00000000-0005-0000-0000-0000BEAD0000}"/>
    <cellStyle name="40% - Accent4 4 7 4 2 2" xfId="60041" xr:uid="{00000000-0005-0000-0000-0000BFAD0000}"/>
    <cellStyle name="40% - Accent4 4 7 4 3" xfId="35902" xr:uid="{00000000-0005-0000-0000-0000C0AD0000}"/>
    <cellStyle name="40% - Accent4 4 7 4 4" xfId="46882" xr:uid="{00000000-0005-0000-0000-0000C1AD0000}"/>
    <cellStyle name="40% - Accent4 4 7 5" xfId="4821" xr:uid="{00000000-0005-0000-0000-0000C2AD0000}"/>
    <cellStyle name="40% - Accent4 4 7 5 2" xfId="17980" xr:uid="{00000000-0005-0000-0000-0000C3AD0000}"/>
    <cellStyle name="40% - Accent4 4 7 5 2 2" xfId="55318" xr:uid="{00000000-0005-0000-0000-0000C4AD0000}"/>
    <cellStyle name="40% - Accent4 4 7 5 3" xfId="30478" xr:uid="{00000000-0005-0000-0000-0000C5AD0000}"/>
    <cellStyle name="40% - Accent4 4 7 5 4" xfId="42159" xr:uid="{00000000-0005-0000-0000-0000C6AD0000}"/>
    <cellStyle name="40% - Accent4 4 7 6" xfId="14268" xr:uid="{00000000-0005-0000-0000-0000C7AD0000}"/>
    <cellStyle name="40% - Accent4 4 7 6 2" xfId="51606" xr:uid="{00000000-0005-0000-0000-0000C8AD0000}"/>
    <cellStyle name="40% - Accent4 4 7 7" xfId="27596" xr:uid="{00000000-0005-0000-0000-0000C9AD0000}"/>
    <cellStyle name="40% - Accent4 4 7 8" xfId="38445" xr:uid="{00000000-0005-0000-0000-0000CAAD0000}"/>
    <cellStyle name="40% - Accent4 4 8" xfId="1304" xr:uid="{00000000-0005-0000-0000-0000CBAD0000}"/>
    <cellStyle name="40% - Accent4 4 8 2" xfId="2653" xr:uid="{00000000-0005-0000-0000-0000CCAD0000}"/>
    <cellStyle name="40% - Accent4 4 8 2 2" xfId="12101" xr:uid="{00000000-0005-0000-0000-0000CDAD0000}"/>
    <cellStyle name="40% - Accent4 4 8 2 2 2" xfId="25260" xr:uid="{00000000-0005-0000-0000-0000CEAD0000}"/>
    <cellStyle name="40% - Accent4 4 8 2 2 2 2" xfId="62598" xr:uid="{00000000-0005-0000-0000-0000CFAD0000}"/>
    <cellStyle name="40% - Accent4 4 8 2 2 3" xfId="33556" xr:uid="{00000000-0005-0000-0000-0000D0AD0000}"/>
    <cellStyle name="40% - Accent4 4 8 2 2 4" xfId="49439" xr:uid="{00000000-0005-0000-0000-0000D1AD0000}"/>
    <cellStyle name="40% - Accent4 4 8 2 3" xfId="7378" xr:uid="{00000000-0005-0000-0000-0000D2AD0000}"/>
    <cellStyle name="40% - Accent4 4 8 2 3 2" xfId="20537" xr:uid="{00000000-0005-0000-0000-0000D3AD0000}"/>
    <cellStyle name="40% - Accent4 4 8 2 3 2 2" xfId="57875" xr:uid="{00000000-0005-0000-0000-0000D4AD0000}"/>
    <cellStyle name="40% - Accent4 4 8 2 3 3" xfId="36268" xr:uid="{00000000-0005-0000-0000-0000D5AD0000}"/>
    <cellStyle name="40% - Accent4 4 8 2 3 4" xfId="44716" xr:uid="{00000000-0005-0000-0000-0000D6AD0000}"/>
    <cellStyle name="40% - Accent4 4 8 2 4" xfId="15814" xr:uid="{00000000-0005-0000-0000-0000D7AD0000}"/>
    <cellStyle name="40% - Accent4 4 8 2 4 2" xfId="30844" xr:uid="{00000000-0005-0000-0000-0000D8AD0000}"/>
    <cellStyle name="40% - Accent4 4 8 2 4 3" xfId="53152" xr:uid="{00000000-0005-0000-0000-0000D9AD0000}"/>
    <cellStyle name="40% - Accent4 4 8 2 5" xfId="27962" xr:uid="{00000000-0005-0000-0000-0000DAAD0000}"/>
    <cellStyle name="40% - Accent4 4 8 2 6" xfId="39991" xr:uid="{00000000-0005-0000-0000-0000DBAD0000}"/>
    <cellStyle name="40% - Accent4 4 8 3" xfId="9741" xr:uid="{00000000-0005-0000-0000-0000DCAD0000}"/>
    <cellStyle name="40% - Accent4 4 8 3 2" xfId="22900" xr:uid="{00000000-0005-0000-0000-0000DDAD0000}"/>
    <cellStyle name="40% - Accent4 4 8 3 2 2" xfId="60238" xr:uid="{00000000-0005-0000-0000-0000DEAD0000}"/>
    <cellStyle name="40% - Accent4 4 8 3 3" xfId="32207" xr:uid="{00000000-0005-0000-0000-0000DFAD0000}"/>
    <cellStyle name="40% - Accent4 4 8 3 4" xfId="47079" xr:uid="{00000000-0005-0000-0000-0000E0AD0000}"/>
    <cellStyle name="40% - Accent4 4 8 4" xfId="5018" xr:uid="{00000000-0005-0000-0000-0000E1AD0000}"/>
    <cellStyle name="40% - Accent4 4 8 4 2" xfId="18177" xr:uid="{00000000-0005-0000-0000-0000E2AD0000}"/>
    <cellStyle name="40% - Accent4 4 8 4 2 2" xfId="55515" xr:uid="{00000000-0005-0000-0000-0000E3AD0000}"/>
    <cellStyle name="40% - Accent4 4 8 4 3" xfId="34919" xr:uid="{00000000-0005-0000-0000-0000E4AD0000}"/>
    <cellStyle name="40% - Accent4 4 8 4 4" xfId="42356" xr:uid="{00000000-0005-0000-0000-0000E5AD0000}"/>
    <cellStyle name="40% - Accent4 4 8 5" xfId="14465" xr:uid="{00000000-0005-0000-0000-0000E6AD0000}"/>
    <cellStyle name="40% - Accent4 4 8 5 2" xfId="29495" xr:uid="{00000000-0005-0000-0000-0000E7AD0000}"/>
    <cellStyle name="40% - Accent4 4 8 5 3" xfId="51803" xr:uid="{00000000-0005-0000-0000-0000E8AD0000}"/>
    <cellStyle name="40% - Accent4 4 8 6" xfId="26613" xr:uid="{00000000-0005-0000-0000-0000E9AD0000}"/>
    <cellStyle name="40% - Accent4 4 8 7" xfId="38642" xr:uid="{00000000-0005-0000-0000-0000EAAD0000}"/>
    <cellStyle name="40% - Accent4 4 9" xfId="2456" xr:uid="{00000000-0005-0000-0000-0000EBAD0000}"/>
    <cellStyle name="40% - Accent4 4 9 2" xfId="10921" xr:uid="{00000000-0005-0000-0000-0000ECAD0000}"/>
    <cellStyle name="40% - Accent4 4 9 2 2" xfId="24080" xr:uid="{00000000-0005-0000-0000-0000EDAD0000}"/>
    <cellStyle name="40% - Accent4 4 9 2 2 2" xfId="61418" xr:uid="{00000000-0005-0000-0000-0000EEAD0000}"/>
    <cellStyle name="40% - Accent4 4 9 2 3" xfId="33359" xr:uid="{00000000-0005-0000-0000-0000EFAD0000}"/>
    <cellStyle name="40% - Accent4 4 9 2 4" xfId="48259" xr:uid="{00000000-0005-0000-0000-0000F0AD0000}"/>
    <cellStyle name="40% - Accent4 4 9 3" xfId="6198" xr:uid="{00000000-0005-0000-0000-0000F1AD0000}"/>
    <cellStyle name="40% - Accent4 4 9 3 2" xfId="19357" xr:uid="{00000000-0005-0000-0000-0000F2AD0000}"/>
    <cellStyle name="40% - Accent4 4 9 3 2 2" xfId="56695" xr:uid="{00000000-0005-0000-0000-0000F3AD0000}"/>
    <cellStyle name="40% - Accent4 4 9 3 3" xfId="36071" xr:uid="{00000000-0005-0000-0000-0000F4AD0000}"/>
    <cellStyle name="40% - Accent4 4 9 3 4" xfId="43536" xr:uid="{00000000-0005-0000-0000-0000F5AD0000}"/>
    <cellStyle name="40% - Accent4 4 9 4" xfId="15617" xr:uid="{00000000-0005-0000-0000-0000F6AD0000}"/>
    <cellStyle name="40% - Accent4 4 9 4 2" xfId="30647" xr:uid="{00000000-0005-0000-0000-0000F7AD0000}"/>
    <cellStyle name="40% - Accent4 4 9 4 3" xfId="52955" xr:uid="{00000000-0005-0000-0000-0000F8AD0000}"/>
    <cellStyle name="40% - Accent4 4 9 5" xfId="27765" xr:uid="{00000000-0005-0000-0000-0000F9AD0000}"/>
    <cellStyle name="40% - Accent4 4 9 6" xfId="39794" xr:uid="{00000000-0005-0000-0000-0000FAAD0000}"/>
    <cellStyle name="40% - Accent4 5" xfId="66" xr:uid="{00000000-0005-0000-0000-0000FBAD0000}"/>
    <cellStyle name="40% - Accent4 5 10" xfId="8505" xr:uid="{00000000-0005-0000-0000-0000FCAD0000}"/>
    <cellStyle name="40% - Accent4 5 10 2" xfId="21664" xr:uid="{00000000-0005-0000-0000-0000FDAD0000}"/>
    <cellStyle name="40% - Accent4 5 10 2 2" xfId="59002" xr:uid="{00000000-0005-0000-0000-0000FEAD0000}"/>
    <cellStyle name="40% - Accent4 5 10 3" xfId="29327" xr:uid="{00000000-0005-0000-0000-0000FFAD0000}"/>
    <cellStyle name="40% - Accent4 5 10 4" xfId="45843" xr:uid="{00000000-0005-0000-0000-000000AE0000}"/>
    <cellStyle name="40% - Accent4 5 11" xfId="3782" xr:uid="{00000000-0005-0000-0000-000001AE0000}"/>
    <cellStyle name="40% - Accent4 5 11 2" xfId="16941" xr:uid="{00000000-0005-0000-0000-000002AE0000}"/>
    <cellStyle name="40% - Accent4 5 11 2 2" xfId="54279" xr:uid="{00000000-0005-0000-0000-000003AE0000}"/>
    <cellStyle name="40% - Accent4 5 11 3" xfId="32039" xr:uid="{00000000-0005-0000-0000-000004AE0000}"/>
    <cellStyle name="40% - Accent4 5 11 4" xfId="41120" xr:uid="{00000000-0005-0000-0000-000005AE0000}"/>
    <cellStyle name="40% - Accent4 5 12" xfId="13229" xr:uid="{00000000-0005-0000-0000-000006AE0000}"/>
    <cellStyle name="40% - Accent4 5 12 2" xfId="34751" xr:uid="{00000000-0005-0000-0000-000007AE0000}"/>
    <cellStyle name="40% - Accent4 5 12 3" xfId="50567" xr:uid="{00000000-0005-0000-0000-000008AE0000}"/>
    <cellStyle name="40% - Accent4 5 13" xfId="29158" xr:uid="{00000000-0005-0000-0000-000009AE0000}"/>
    <cellStyle name="40% - Accent4 5 14" xfId="26445" xr:uid="{00000000-0005-0000-0000-00000AAE0000}"/>
    <cellStyle name="40% - Accent4 5 15" xfId="37406" xr:uid="{00000000-0005-0000-0000-00000BAE0000}"/>
    <cellStyle name="40% - Accent4 5 2" xfId="178" xr:uid="{00000000-0005-0000-0000-00000CAE0000}"/>
    <cellStyle name="40% - Accent4 5 2 2" xfId="599" xr:uid="{00000000-0005-0000-0000-00000DAE0000}"/>
    <cellStyle name="40% - Accent4 5 2 2 2" xfId="1781" xr:uid="{00000000-0005-0000-0000-00000EAE0000}"/>
    <cellStyle name="40% - Accent4 5 2 2 2 2" xfId="7855" xr:uid="{00000000-0005-0000-0000-00000FAE0000}"/>
    <cellStyle name="40% - Accent4 5 2 2 2 2 2" xfId="12578" xr:uid="{00000000-0005-0000-0000-000010AE0000}"/>
    <cellStyle name="40% - Accent4 5 2 2 2 2 2 2" xfId="25737" xr:uid="{00000000-0005-0000-0000-000011AE0000}"/>
    <cellStyle name="40% - Accent4 5 2 2 2 2 2 2 2" xfId="63075" xr:uid="{00000000-0005-0000-0000-000012AE0000}"/>
    <cellStyle name="40% - Accent4 5 2 2 2 2 2 3" xfId="49916" xr:uid="{00000000-0005-0000-0000-000013AE0000}"/>
    <cellStyle name="40% - Accent4 5 2 2 2 2 3" xfId="21014" xr:uid="{00000000-0005-0000-0000-000014AE0000}"/>
    <cellStyle name="40% - Accent4 5 2 2 2 2 3 2" xfId="58352" xr:uid="{00000000-0005-0000-0000-000015AE0000}"/>
    <cellStyle name="40% - Accent4 5 2 2 2 2 4" xfId="34033" xr:uid="{00000000-0005-0000-0000-000016AE0000}"/>
    <cellStyle name="40% - Accent4 5 2 2 2 2 5" xfId="45193" xr:uid="{00000000-0005-0000-0000-000017AE0000}"/>
    <cellStyle name="40% - Accent4 5 2 2 2 3" xfId="10218" xr:uid="{00000000-0005-0000-0000-000018AE0000}"/>
    <cellStyle name="40% - Accent4 5 2 2 2 3 2" xfId="23377" xr:uid="{00000000-0005-0000-0000-000019AE0000}"/>
    <cellStyle name="40% - Accent4 5 2 2 2 3 2 2" xfId="60715" xr:uid="{00000000-0005-0000-0000-00001AAE0000}"/>
    <cellStyle name="40% - Accent4 5 2 2 2 3 3" xfId="36745" xr:uid="{00000000-0005-0000-0000-00001BAE0000}"/>
    <cellStyle name="40% - Accent4 5 2 2 2 3 4" xfId="47556" xr:uid="{00000000-0005-0000-0000-00001CAE0000}"/>
    <cellStyle name="40% - Accent4 5 2 2 2 4" xfId="5495" xr:uid="{00000000-0005-0000-0000-00001DAE0000}"/>
    <cellStyle name="40% - Accent4 5 2 2 2 4 2" xfId="18654" xr:uid="{00000000-0005-0000-0000-00001EAE0000}"/>
    <cellStyle name="40% - Accent4 5 2 2 2 4 2 2" xfId="55992" xr:uid="{00000000-0005-0000-0000-00001FAE0000}"/>
    <cellStyle name="40% - Accent4 5 2 2 2 4 3" xfId="31321" xr:uid="{00000000-0005-0000-0000-000020AE0000}"/>
    <cellStyle name="40% - Accent4 5 2 2 2 4 4" xfId="42833" xr:uid="{00000000-0005-0000-0000-000021AE0000}"/>
    <cellStyle name="40% - Accent4 5 2 2 2 5" xfId="14942" xr:uid="{00000000-0005-0000-0000-000022AE0000}"/>
    <cellStyle name="40% - Accent4 5 2 2 2 5 2" xfId="52280" xr:uid="{00000000-0005-0000-0000-000023AE0000}"/>
    <cellStyle name="40% - Accent4 5 2 2 2 6" xfId="28439" xr:uid="{00000000-0005-0000-0000-000024AE0000}"/>
    <cellStyle name="40% - Accent4 5 2 2 2 7" xfId="39119" xr:uid="{00000000-0005-0000-0000-000025AE0000}"/>
    <cellStyle name="40% - Accent4 5 2 2 3" xfId="3130" xr:uid="{00000000-0005-0000-0000-000026AE0000}"/>
    <cellStyle name="40% - Accent4 5 2 2 3 2" xfId="11398" xr:uid="{00000000-0005-0000-0000-000027AE0000}"/>
    <cellStyle name="40% - Accent4 5 2 2 3 2 2" xfId="24557" xr:uid="{00000000-0005-0000-0000-000028AE0000}"/>
    <cellStyle name="40% - Accent4 5 2 2 3 2 2 2" xfId="61895" xr:uid="{00000000-0005-0000-0000-000029AE0000}"/>
    <cellStyle name="40% - Accent4 5 2 2 3 2 3" xfId="48736" xr:uid="{00000000-0005-0000-0000-00002AAE0000}"/>
    <cellStyle name="40% - Accent4 5 2 2 3 3" xfId="6675" xr:uid="{00000000-0005-0000-0000-00002BAE0000}"/>
    <cellStyle name="40% - Accent4 5 2 2 3 3 2" xfId="19834" xr:uid="{00000000-0005-0000-0000-00002CAE0000}"/>
    <cellStyle name="40% - Accent4 5 2 2 3 3 2 2" xfId="57172" xr:uid="{00000000-0005-0000-0000-00002DAE0000}"/>
    <cellStyle name="40% - Accent4 5 2 2 3 3 3" xfId="44013" xr:uid="{00000000-0005-0000-0000-00002EAE0000}"/>
    <cellStyle name="40% - Accent4 5 2 2 3 4" xfId="16291" xr:uid="{00000000-0005-0000-0000-00002FAE0000}"/>
    <cellStyle name="40% - Accent4 5 2 2 3 4 2" xfId="53629" xr:uid="{00000000-0005-0000-0000-000030AE0000}"/>
    <cellStyle name="40% - Accent4 5 2 2 3 5" xfId="32684" xr:uid="{00000000-0005-0000-0000-000031AE0000}"/>
    <cellStyle name="40% - Accent4 5 2 2 3 6" xfId="40468" xr:uid="{00000000-0005-0000-0000-000032AE0000}"/>
    <cellStyle name="40% - Accent4 5 2 2 4" xfId="9038" xr:uid="{00000000-0005-0000-0000-000033AE0000}"/>
    <cellStyle name="40% - Accent4 5 2 2 4 2" xfId="22197" xr:uid="{00000000-0005-0000-0000-000034AE0000}"/>
    <cellStyle name="40% - Accent4 5 2 2 4 2 2" xfId="59535" xr:uid="{00000000-0005-0000-0000-000035AE0000}"/>
    <cellStyle name="40% - Accent4 5 2 2 4 3" xfId="35396" xr:uid="{00000000-0005-0000-0000-000036AE0000}"/>
    <cellStyle name="40% - Accent4 5 2 2 4 4" xfId="46376" xr:uid="{00000000-0005-0000-0000-000037AE0000}"/>
    <cellStyle name="40% - Accent4 5 2 2 5" xfId="4315" xr:uid="{00000000-0005-0000-0000-000038AE0000}"/>
    <cellStyle name="40% - Accent4 5 2 2 5 2" xfId="17474" xr:uid="{00000000-0005-0000-0000-000039AE0000}"/>
    <cellStyle name="40% - Accent4 5 2 2 5 2 2" xfId="54812" xr:uid="{00000000-0005-0000-0000-00003AAE0000}"/>
    <cellStyle name="40% - Accent4 5 2 2 5 3" xfId="29972" xr:uid="{00000000-0005-0000-0000-00003BAE0000}"/>
    <cellStyle name="40% - Accent4 5 2 2 5 4" xfId="41653" xr:uid="{00000000-0005-0000-0000-00003CAE0000}"/>
    <cellStyle name="40% - Accent4 5 2 2 6" xfId="13762" xr:uid="{00000000-0005-0000-0000-00003DAE0000}"/>
    <cellStyle name="40% - Accent4 5 2 2 6 2" xfId="51100" xr:uid="{00000000-0005-0000-0000-00003EAE0000}"/>
    <cellStyle name="40% - Accent4 5 2 2 7" xfId="27090" xr:uid="{00000000-0005-0000-0000-00003FAE0000}"/>
    <cellStyle name="40% - Accent4 5 2 2 8" xfId="37939" xr:uid="{00000000-0005-0000-0000-000040AE0000}"/>
    <cellStyle name="40% - Accent4 5 2 3" xfId="1360" xr:uid="{00000000-0005-0000-0000-000041AE0000}"/>
    <cellStyle name="40% - Accent4 5 2 3 2" xfId="7434" xr:uid="{00000000-0005-0000-0000-000042AE0000}"/>
    <cellStyle name="40% - Accent4 5 2 3 2 2" xfId="12157" xr:uid="{00000000-0005-0000-0000-000043AE0000}"/>
    <cellStyle name="40% - Accent4 5 2 3 2 2 2" xfId="25316" xr:uid="{00000000-0005-0000-0000-000044AE0000}"/>
    <cellStyle name="40% - Accent4 5 2 3 2 2 2 2" xfId="62654" xr:uid="{00000000-0005-0000-0000-000045AE0000}"/>
    <cellStyle name="40% - Accent4 5 2 3 2 2 3" xfId="49495" xr:uid="{00000000-0005-0000-0000-000046AE0000}"/>
    <cellStyle name="40% - Accent4 5 2 3 2 3" xfId="20593" xr:uid="{00000000-0005-0000-0000-000047AE0000}"/>
    <cellStyle name="40% - Accent4 5 2 3 2 3 2" xfId="57931" xr:uid="{00000000-0005-0000-0000-000048AE0000}"/>
    <cellStyle name="40% - Accent4 5 2 3 2 4" xfId="33612" xr:uid="{00000000-0005-0000-0000-000049AE0000}"/>
    <cellStyle name="40% - Accent4 5 2 3 2 5" xfId="44772" xr:uid="{00000000-0005-0000-0000-00004AAE0000}"/>
    <cellStyle name="40% - Accent4 5 2 3 3" xfId="9797" xr:uid="{00000000-0005-0000-0000-00004BAE0000}"/>
    <cellStyle name="40% - Accent4 5 2 3 3 2" xfId="22956" xr:uid="{00000000-0005-0000-0000-00004CAE0000}"/>
    <cellStyle name="40% - Accent4 5 2 3 3 2 2" xfId="60294" xr:uid="{00000000-0005-0000-0000-00004DAE0000}"/>
    <cellStyle name="40% - Accent4 5 2 3 3 3" xfId="36324" xr:uid="{00000000-0005-0000-0000-00004EAE0000}"/>
    <cellStyle name="40% - Accent4 5 2 3 3 4" xfId="47135" xr:uid="{00000000-0005-0000-0000-00004FAE0000}"/>
    <cellStyle name="40% - Accent4 5 2 3 4" xfId="5074" xr:uid="{00000000-0005-0000-0000-000050AE0000}"/>
    <cellStyle name="40% - Accent4 5 2 3 4 2" xfId="18233" xr:uid="{00000000-0005-0000-0000-000051AE0000}"/>
    <cellStyle name="40% - Accent4 5 2 3 4 2 2" xfId="55571" xr:uid="{00000000-0005-0000-0000-000052AE0000}"/>
    <cellStyle name="40% - Accent4 5 2 3 4 3" xfId="30900" xr:uid="{00000000-0005-0000-0000-000053AE0000}"/>
    <cellStyle name="40% - Accent4 5 2 3 4 4" xfId="42412" xr:uid="{00000000-0005-0000-0000-000054AE0000}"/>
    <cellStyle name="40% - Accent4 5 2 3 5" xfId="14521" xr:uid="{00000000-0005-0000-0000-000055AE0000}"/>
    <cellStyle name="40% - Accent4 5 2 3 5 2" xfId="51859" xr:uid="{00000000-0005-0000-0000-000056AE0000}"/>
    <cellStyle name="40% - Accent4 5 2 3 6" xfId="28018" xr:uid="{00000000-0005-0000-0000-000057AE0000}"/>
    <cellStyle name="40% - Accent4 5 2 3 7" xfId="38698" xr:uid="{00000000-0005-0000-0000-000058AE0000}"/>
    <cellStyle name="40% - Accent4 5 2 4" xfId="2709" xr:uid="{00000000-0005-0000-0000-000059AE0000}"/>
    <cellStyle name="40% - Accent4 5 2 4 2" xfId="10977" xr:uid="{00000000-0005-0000-0000-00005AAE0000}"/>
    <cellStyle name="40% - Accent4 5 2 4 2 2" xfId="24136" xr:uid="{00000000-0005-0000-0000-00005BAE0000}"/>
    <cellStyle name="40% - Accent4 5 2 4 2 2 2" xfId="61474" xr:uid="{00000000-0005-0000-0000-00005CAE0000}"/>
    <cellStyle name="40% - Accent4 5 2 4 2 3" xfId="48315" xr:uid="{00000000-0005-0000-0000-00005DAE0000}"/>
    <cellStyle name="40% - Accent4 5 2 4 3" xfId="6254" xr:uid="{00000000-0005-0000-0000-00005EAE0000}"/>
    <cellStyle name="40% - Accent4 5 2 4 3 2" xfId="19413" xr:uid="{00000000-0005-0000-0000-00005FAE0000}"/>
    <cellStyle name="40% - Accent4 5 2 4 3 2 2" xfId="56751" xr:uid="{00000000-0005-0000-0000-000060AE0000}"/>
    <cellStyle name="40% - Accent4 5 2 4 3 3" xfId="43592" xr:uid="{00000000-0005-0000-0000-000061AE0000}"/>
    <cellStyle name="40% - Accent4 5 2 4 4" xfId="15870" xr:uid="{00000000-0005-0000-0000-000062AE0000}"/>
    <cellStyle name="40% - Accent4 5 2 4 4 2" xfId="53208" xr:uid="{00000000-0005-0000-0000-000063AE0000}"/>
    <cellStyle name="40% - Accent4 5 2 4 5" xfId="32263" xr:uid="{00000000-0005-0000-0000-000064AE0000}"/>
    <cellStyle name="40% - Accent4 5 2 4 6" xfId="40047" xr:uid="{00000000-0005-0000-0000-000065AE0000}"/>
    <cellStyle name="40% - Accent4 5 2 5" xfId="8617" xr:uid="{00000000-0005-0000-0000-000066AE0000}"/>
    <cellStyle name="40% - Accent4 5 2 5 2" xfId="21776" xr:uid="{00000000-0005-0000-0000-000067AE0000}"/>
    <cellStyle name="40% - Accent4 5 2 5 2 2" xfId="59114" xr:uid="{00000000-0005-0000-0000-000068AE0000}"/>
    <cellStyle name="40% - Accent4 5 2 5 3" xfId="34975" xr:uid="{00000000-0005-0000-0000-000069AE0000}"/>
    <cellStyle name="40% - Accent4 5 2 5 4" xfId="45955" xr:uid="{00000000-0005-0000-0000-00006AAE0000}"/>
    <cellStyle name="40% - Accent4 5 2 6" xfId="3894" xr:uid="{00000000-0005-0000-0000-00006BAE0000}"/>
    <cellStyle name="40% - Accent4 5 2 6 2" xfId="17053" xr:uid="{00000000-0005-0000-0000-00006CAE0000}"/>
    <cellStyle name="40% - Accent4 5 2 6 2 2" xfId="54391" xr:uid="{00000000-0005-0000-0000-00006DAE0000}"/>
    <cellStyle name="40% - Accent4 5 2 6 3" xfId="29551" xr:uid="{00000000-0005-0000-0000-00006EAE0000}"/>
    <cellStyle name="40% - Accent4 5 2 6 4" xfId="41232" xr:uid="{00000000-0005-0000-0000-00006FAE0000}"/>
    <cellStyle name="40% - Accent4 5 2 7" xfId="13341" xr:uid="{00000000-0005-0000-0000-000070AE0000}"/>
    <cellStyle name="40% - Accent4 5 2 7 2" xfId="50679" xr:uid="{00000000-0005-0000-0000-000071AE0000}"/>
    <cellStyle name="40% - Accent4 5 2 8" xfId="26669" xr:uid="{00000000-0005-0000-0000-000072AE0000}"/>
    <cellStyle name="40% - Accent4 5 2 9" xfId="37518" xr:uid="{00000000-0005-0000-0000-000073AE0000}"/>
    <cellStyle name="40% - Accent4 5 3" xfId="487" xr:uid="{00000000-0005-0000-0000-000074AE0000}"/>
    <cellStyle name="40% - Accent4 5 3 2" xfId="1669" xr:uid="{00000000-0005-0000-0000-000075AE0000}"/>
    <cellStyle name="40% - Accent4 5 3 2 2" xfId="7743" xr:uid="{00000000-0005-0000-0000-000076AE0000}"/>
    <cellStyle name="40% - Accent4 5 3 2 2 2" xfId="12466" xr:uid="{00000000-0005-0000-0000-000077AE0000}"/>
    <cellStyle name="40% - Accent4 5 3 2 2 2 2" xfId="25625" xr:uid="{00000000-0005-0000-0000-000078AE0000}"/>
    <cellStyle name="40% - Accent4 5 3 2 2 2 2 2" xfId="62963" xr:uid="{00000000-0005-0000-0000-000079AE0000}"/>
    <cellStyle name="40% - Accent4 5 3 2 2 2 3" xfId="49804" xr:uid="{00000000-0005-0000-0000-00007AAE0000}"/>
    <cellStyle name="40% - Accent4 5 3 2 2 3" xfId="20902" xr:uid="{00000000-0005-0000-0000-00007BAE0000}"/>
    <cellStyle name="40% - Accent4 5 3 2 2 3 2" xfId="58240" xr:uid="{00000000-0005-0000-0000-00007CAE0000}"/>
    <cellStyle name="40% - Accent4 5 3 2 2 4" xfId="33921" xr:uid="{00000000-0005-0000-0000-00007DAE0000}"/>
    <cellStyle name="40% - Accent4 5 3 2 2 5" xfId="45081" xr:uid="{00000000-0005-0000-0000-00007EAE0000}"/>
    <cellStyle name="40% - Accent4 5 3 2 3" xfId="10106" xr:uid="{00000000-0005-0000-0000-00007FAE0000}"/>
    <cellStyle name="40% - Accent4 5 3 2 3 2" xfId="23265" xr:uid="{00000000-0005-0000-0000-000080AE0000}"/>
    <cellStyle name="40% - Accent4 5 3 2 3 2 2" xfId="60603" xr:uid="{00000000-0005-0000-0000-000081AE0000}"/>
    <cellStyle name="40% - Accent4 5 3 2 3 3" xfId="36633" xr:uid="{00000000-0005-0000-0000-000082AE0000}"/>
    <cellStyle name="40% - Accent4 5 3 2 3 4" xfId="47444" xr:uid="{00000000-0005-0000-0000-000083AE0000}"/>
    <cellStyle name="40% - Accent4 5 3 2 4" xfId="5383" xr:uid="{00000000-0005-0000-0000-000084AE0000}"/>
    <cellStyle name="40% - Accent4 5 3 2 4 2" xfId="18542" xr:uid="{00000000-0005-0000-0000-000085AE0000}"/>
    <cellStyle name="40% - Accent4 5 3 2 4 2 2" xfId="55880" xr:uid="{00000000-0005-0000-0000-000086AE0000}"/>
    <cellStyle name="40% - Accent4 5 3 2 4 3" xfId="31209" xr:uid="{00000000-0005-0000-0000-000087AE0000}"/>
    <cellStyle name="40% - Accent4 5 3 2 4 4" xfId="42721" xr:uid="{00000000-0005-0000-0000-000088AE0000}"/>
    <cellStyle name="40% - Accent4 5 3 2 5" xfId="14830" xr:uid="{00000000-0005-0000-0000-000089AE0000}"/>
    <cellStyle name="40% - Accent4 5 3 2 5 2" xfId="52168" xr:uid="{00000000-0005-0000-0000-00008AAE0000}"/>
    <cellStyle name="40% - Accent4 5 3 2 6" xfId="28327" xr:uid="{00000000-0005-0000-0000-00008BAE0000}"/>
    <cellStyle name="40% - Accent4 5 3 2 7" xfId="39007" xr:uid="{00000000-0005-0000-0000-00008CAE0000}"/>
    <cellStyle name="40% - Accent4 5 3 3" xfId="3018" xr:uid="{00000000-0005-0000-0000-00008DAE0000}"/>
    <cellStyle name="40% - Accent4 5 3 3 2" xfId="11286" xr:uid="{00000000-0005-0000-0000-00008EAE0000}"/>
    <cellStyle name="40% - Accent4 5 3 3 2 2" xfId="24445" xr:uid="{00000000-0005-0000-0000-00008FAE0000}"/>
    <cellStyle name="40% - Accent4 5 3 3 2 2 2" xfId="61783" xr:uid="{00000000-0005-0000-0000-000090AE0000}"/>
    <cellStyle name="40% - Accent4 5 3 3 2 3" xfId="48624" xr:uid="{00000000-0005-0000-0000-000091AE0000}"/>
    <cellStyle name="40% - Accent4 5 3 3 3" xfId="6563" xr:uid="{00000000-0005-0000-0000-000092AE0000}"/>
    <cellStyle name="40% - Accent4 5 3 3 3 2" xfId="19722" xr:uid="{00000000-0005-0000-0000-000093AE0000}"/>
    <cellStyle name="40% - Accent4 5 3 3 3 2 2" xfId="57060" xr:uid="{00000000-0005-0000-0000-000094AE0000}"/>
    <cellStyle name="40% - Accent4 5 3 3 3 3" xfId="43901" xr:uid="{00000000-0005-0000-0000-000095AE0000}"/>
    <cellStyle name="40% - Accent4 5 3 3 4" xfId="16179" xr:uid="{00000000-0005-0000-0000-000096AE0000}"/>
    <cellStyle name="40% - Accent4 5 3 3 4 2" xfId="53517" xr:uid="{00000000-0005-0000-0000-000097AE0000}"/>
    <cellStyle name="40% - Accent4 5 3 3 5" xfId="32572" xr:uid="{00000000-0005-0000-0000-000098AE0000}"/>
    <cellStyle name="40% - Accent4 5 3 3 6" xfId="40356" xr:uid="{00000000-0005-0000-0000-000099AE0000}"/>
    <cellStyle name="40% - Accent4 5 3 4" xfId="8926" xr:uid="{00000000-0005-0000-0000-00009AAE0000}"/>
    <cellStyle name="40% - Accent4 5 3 4 2" xfId="22085" xr:uid="{00000000-0005-0000-0000-00009BAE0000}"/>
    <cellStyle name="40% - Accent4 5 3 4 2 2" xfId="59423" xr:uid="{00000000-0005-0000-0000-00009CAE0000}"/>
    <cellStyle name="40% - Accent4 5 3 4 3" xfId="35284" xr:uid="{00000000-0005-0000-0000-00009DAE0000}"/>
    <cellStyle name="40% - Accent4 5 3 4 4" xfId="46264" xr:uid="{00000000-0005-0000-0000-00009EAE0000}"/>
    <cellStyle name="40% - Accent4 5 3 5" xfId="4203" xr:uid="{00000000-0005-0000-0000-00009FAE0000}"/>
    <cellStyle name="40% - Accent4 5 3 5 2" xfId="17362" xr:uid="{00000000-0005-0000-0000-0000A0AE0000}"/>
    <cellStyle name="40% - Accent4 5 3 5 2 2" xfId="54700" xr:uid="{00000000-0005-0000-0000-0000A1AE0000}"/>
    <cellStyle name="40% - Accent4 5 3 5 3" xfId="29860" xr:uid="{00000000-0005-0000-0000-0000A2AE0000}"/>
    <cellStyle name="40% - Accent4 5 3 5 4" xfId="41541" xr:uid="{00000000-0005-0000-0000-0000A3AE0000}"/>
    <cellStyle name="40% - Accent4 5 3 6" xfId="13650" xr:uid="{00000000-0005-0000-0000-0000A4AE0000}"/>
    <cellStyle name="40% - Accent4 5 3 6 2" xfId="50988" xr:uid="{00000000-0005-0000-0000-0000A5AE0000}"/>
    <cellStyle name="40% - Accent4 5 3 7" xfId="26978" xr:uid="{00000000-0005-0000-0000-0000A6AE0000}"/>
    <cellStyle name="40% - Accent4 5 3 8" xfId="37827" xr:uid="{00000000-0005-0000-0000-0000A7AE0000}"/>
    <cellStyle name="40% - Accent4 5 4" xfId="375" xr:uid="{00000000-0005-0000-0000-0000A8AE0000}"/>
    <cellStyle name="40% - Accent4 5 4 2" xfId="1557" xr:uid="{00000000-0005-0000-0000-0000A9AE0000}"/>
    <cellStyle name="40% - Accent4 5 4 2 2" xfId="7631" xr:uid="{00000000-0005-0000-0000-0000AAAE0000}"/>
    <cellStyle name="40% - Accent4 5 4 2 2 2" xfId="12354" xr:uid="{00000000-0005-0000-0000-0000ABAE0000}"/>
    <cellStyle name="40% - Accent4 5 4 2 2 2 2" xfId="25513" xr:uid="{00000000-0005-0000-0000-0000ACAE0000}"/>
    <cellStyle name="40% - Accent4 5 4 2 2 2 2 2" xfId="62851" xr:uid="{00000000-0005-0000-0000-0000ADAE0000}"/>
    <cellStyle name="40% - Accent4 5 4 2 2 2 3" xfId="49692" xr:uid="{00000000-0005-0000-0000-0000AEAE0000}"/>
    <cellStyle name="40% - Accent4 5 4 2 2 3" xfId="20790" xr:uid="{00000000-0005-0000-0000-0000AFAE0000}"/>
    <cellStyle name="40% - Accent4 5 4 2 2 3 2" xfId="58128" xr:uid="{00000000-0005-0000-0000-0000B0AE0000}"/>
    <cellStyle name="40% - Accent4 5 4 2 2 4" xfId="33809" xr:uid="{00000000-0005-0000-0000-0000B1AE0000}"/>
    <cellStyle name="40% - Accent4 5 4 2 2 5" xfId="44969" xr:uid="{00000000-0005-0000-0000-0000B2AE0000}"/>
    <cellStyle name="40% - Accent4 5 4 2 3" xfId="9994" xr:uid="{00000000-0005-0000-0000-0000B3AE0000}"/>
    <cellStyle name="40% - Accent4 5 4 2 3 2" xfId="23153" xr:uid="{00000000-0005-0000-0000-0000B4AE0000}"/>
    <cellStyle name="40% - Accent4 5 4 2 3 2 2" xfId="60491" xr:uid="{00000000-0005-0000-0000-0000B5AE0000}"/>
    <cellStyle name="40% - Accent4 5 4 2 3 3" xfId="36521" xr:uid="{00000000-0005-0000-0000-0000B6AE0000}"/>
    <cellStyle name="40% - Accent4 5 4 2 3 4" xfId="47332" xr:uid="{00000000-0005-0000-0000-0000B7AE0000}"/>
    <cellStyle name="40% - Accent4 5 4 2 4" xfId="5271" xr:uid="{00000000-0005-0000-0000-0000B8AE0000}"/>
    <cellStyle name="40% - Accent4 5 4 2 4 2" xfId="18430" xr:uid="{00000000-0005-0000-0000-0000B9AE0000}"/>
    <cellStyle name="40% - Accent4 5 4 2 4 2 2" xfId="55768" xr:uid="{00000000-0005-0000-0000-0000BAAE0000}"/>
    <cellStyle name="40% - Accent4 5 4 2 4 3" xfId="31097" xr:uid="{00000000-0005-0000-0000-0000BBAE0000}"/>
    <cellStyle name="40% - Accent4 5 4 2 4 4" xfId="42609" xr:uid="{00000000-0005-0000-0000-0000BCAE0000}"/>
    <cellStyle name="40% - Accent4 5 4 2 5" xfId="14718" xr:uid="{00000000-0005-0000-0000-0000BDAE0000}"/>
    <cellStyle name="40% - Accent4 5 4 2 5 2" xfId="52056" xr:uid="{00000000-0005-0000-0000-0000BEAE0000}"/>
    <cellStyle name="40% - Accent4 5 4 2 6" xfId="28215" xr:uid="{00000000-0005-0000-0000-0000BFAE0000}"/>
    <cellStyle name="40% - Accent4 5 4 2 7" xfId="38895" xr:uid="{00000000-0005-0000-0000-0000C0AE0000}"/>
    <cellStyle name="40% - Accent4 5 4 3" xfId="2906" xr:uid="{00000000-0005-0000-0000-0000C1AE0000}"/>
    <cellStyle name="40% - Accent4 5 4 3 2" xfId="11174" xr:uid="{00000000-0005-0000-0000-0000C2AE0000}"/>
    <cellStyle name="40% - Accent4 5 4 3 2 2" xfId="24333" xr:uid="{00000000-0005-0000-0000-0000C3AE0000}"/>
    <cellStyle name="40% - Accent4 5 4 3 2 2 2" xfId="61671" xr:uid="{00000000-0005-0000-0000-0000C4AE0000}"/>
    <cellStyle name="40% - Accent4 5 4 3 2 3" xfId="48512" xr:uid="{00000000-0005-0000-0000-0000C5AE0000}"/>
    <cellStyle name="40% - Accent4 5 4 3 3" xfId="6451" xr:uid="{00000000-0005-0000-0000-0000C6AE0000}"/>
    <cellStyle name="40% - Accent4 5 4 3 3 2" xfId="19610" xr:uid="{00000000-0005-0000-0000-0000C7AE0000}"/>
    <cellStyle name="40% - Accent4 5 4 3 3 2 2" xfId="56948" xr:uid="{00000000-0005-0000-0000-0000C8AE0000}"/>
    <cellStyle name="40% - Accent4 5 4 3 3 3" xfId="43789" xr:uid="{00000000-0005-0000-0000-0000C9AE0000}"/>
    <cellStyle name="40% - Accent4 5 4 3 4" xfId="16067" xr:uid="{00000000-0005-0000-0000-0000CAAE0000}"/>
    <cellStyle name="40% - Accent4 5 4 3 4 2" xfId="53405" xr:uid="{00000000-0005-0000-0000-0000CBAE0000}"/>
    <cellStyle name="40% - Accent4 5 4 3 5" xfId="32460" xr:uid="{00000000-0005-0000-0000-0000CCAE0000}"/>
    <cellStyle name="40% - Accent4 5 4 3 6" xfId="40244" xr:uid="{00000000-0005-0000-0000-0000CDAE0000}"/>
    <cellStyle name="40% - Accent4 5 4 4" xfId="8814" xr:uid="{00000000-0005-0000-0000-0000CEAE0000}"/>
    <cellStyle name="40% - Accent4 5 4 4 2" xfId="21973" xr:uid="{00000000-0005-0000-0000-0000CFAE0000}"/>
    <cellStyle name="40% - Accent4 5 4 4 2 2" xfId="59311" xr:uid="{00000000-0005-0000-0000-0000D0AE0000}"/>
    <cellStyle name="40% - Accent4 5 4 4 3" xfId="35172" xr:uid="{00000000-0005-0000-0000-0000D1AE0000}"/>
    <cellStyle name="40% - Accent4 5 4 4 4" xfId="46152" xr:uid="{00000000-0005-0000-0000-0000D2AE0000}"/>
    <cellStyle name="40% - Accent4 5 4 5" xfId="4091" xr:uid="{00000000-0005-0000-0000-0000D3AE0000}"/>
    <cellStyle name="40% - Accent4 5 4 5 2" xfId="17250" xr:uid="{00000000-0005-0000-0000-0000D4AE0000}"/>
    <cellStyle name="40% - Accent4 5 4 5 2 2" xfId="54588" xr:uid="{00000000-0005-0000-0000-0000D5AE0000}"/>
    <cellStyle name="40% - Accent4 5 4 5 3" xfId="29748" xr:uid="{00000000-0005-0000-0000-0000D6AE0000}"/>
    <cellStyle name="40% - Accent4 5 4 5 4" xfId="41429" xr:uid="{00000000-0005-0000-0000-0000D7AE0000}"/>
    <cellStyle name="40% - Accent4 5 4 6" xfId="13538" xr:uid="{00000000-0005-0000-0000-0000D8AE0000}"/>
    <cellStyle name="40% - Accent4 5 4 6 2" xfId="50876" xr:uid="{00000000-0005-0000-0000-0000D9AE0000}"/>
    <cellStyle name="40% - Accent4 5 4 7" xfId="26866" xr:uid="{00000000-0005-0000-0000-0000DAAE0000}"/>
    <cellStyle name="40% - Accent4 5 4 8" xfId="37715" xr:uid="{00000000-0005-0000-0000-0000DBAE0000}"/>
    <cellStyle name="40% - Accent4 5 5" xfId="796" xr:uid="{00000000-0005-0000-0000-0000DCAE0000}"/>
    <cellStyle name="40% - Accent4 5 5 2" xfId="1978" xr:uid="{00000000-0005-0000-0000-0000DDAE0000}"/>
    <cellStyle name="40% - Accent4 5 5 2 2" xfId="8052" xr:uid="{00000000-0005-0000-0000-0000DEAE0000}"/>
    <cellStyle name="40% - Accent4 5 5 2 2 2" xfId="12775" xr:uid="{00000000-0005-0000-0000-0000DFAE0000}"/>
    <cellStyle name="40% - Accent4 5 5 2 2 2 2" xfId="25934" xr:uid="{00000000-0005-0000-0000-0000E0AE0000}"/>
    <cellStyle name="40% - Accent4 5 5 2 2 2 2 2" xfId="63272" xr:uid="{00000000-0005-0000-0000-0000E1AE0000}"/>
    <cellStyle name="40% - Accent4 5 5 2 2 2 3" xfId="50113" xr:uid="{00000000-0005-0000-0000-0000E2AE0000}"/>
    <cellStyle name="40% - Accent4 5 5 2 2 3" xfId="21211" xr:uid="{00000000-0005-0000-0000-0000E3AE0000}"/>
    <cellStyle name="40% - Accent4 5 5 2 2 3 2" xfId="58549" xr:uid="{00000000-0005-0000-0000-0000E4AE0000}"/>
    <cellStyle name="40% - Accent4 5 5 2 2 4" xfId="34230" xr:uid="{00000000-0005-0000-0000-0000E5AE0000}"/>
    <cellStyle name="40% - Accent4 5 5 2 2 5" xfId="45390" xr:uid="{00000000-0005-0000-0000-0000E6AE0000}"/>
    <cellStyle name="40% - Accent4 5 5 2 3" xfId="10415" xr:uid="{00000000-0005-0000-0000-0000E7AE0000}"/>
    <cellStyle name="40% - Accent4 5 5 2 3 2" xfId="23574" xr:uid="{00000000-0005-0000-0000-0000E8AE0000}"/>
    <cellStyle name="40% - Accent4 5 5 2 3 2 2" xfId="60912" xr:uid="{00000000-0005-0000-0000-0000E9AE0000}"/>
    <cellStyle name="40% - Accent4 5 5 2 3 3" xfId="36942" xr:uid="{00000000-0005-0000-0000-0000EAAE0000}"/>
    <cellStyle name="40% - Accent4 5 5 2 3 4" xfId="47753" xr:uid="{00000000-0005-0000-0000-0000EBAE0000}"/>
    <cellStyle name="40% - Accent4 5 5 2 4" xfId="5692" xr:uid="{00000000-0005-0000-0000-0000ECAE0000}"/>
    <cellStyle name="40% - Accent4 5 5 2 4 2" xfId="18851" xr:uid="{00000000-0005-0000-0000-0000EDAE0000}"/>
    <cellStyle name="40% - Accent4 5 5 2 4 2 2" xfId="56189" xr:uid="{00000000-0005-0000-0000-0000EEAE0000}"/>
    <cellStyle name="40% - Accent4 5 5 2 4 3" xfId="31518" xr:uid="{00000000-0005-0000-0000-0000EFAE0000}"/>
    <cellStyle name="40% - Accent4 5 5 2 4 4" xfId="43030" xr:uid="{00000000-0005-0000-0000-0000F0AE0000}"/>
    <cellStyle name="40% - Accent4 5 5 2 5" xfId="15139" xr:uid="{00000000-0005-0000-0000-0000F1AE0000}"/>
    <cellStyle name="40% - Accent4 5 5 2 5 2" xfId="52477" xr:uid="{00000000-0005-0000-0000-0000F2AE0000}"/>
    <cellStyle name="40% - Accent4 5 5 2 6" xfId="28636" xr:uid="{00000000-0005-0000-0000-0000F3AE0000}"/>
    <cellStyle name="40% - Accent4 5 5 2 7" xfId="39316" xr:uid="{00000000-0005-0000-0000-0000F4AE0000}"/>
    <cellStyle name="40% - Accent4 5 5 3" xfId="3327" xr:uid="{00000000-0005-0000-0000-0000F5AE0000}"/>
    <cellStyle name="40% - Accent4 5 5 3 2" xfId="11595" xr:uid="{00000000-0005-0000-0000-0000F6AE0000}"/>
    <cellStyle name="40% - Accent4 5 5 3 2 2" xfId="24754" xr:uid="{00000000-0005-0000-0000-0000F7AE0000}"/>
    <cellStyle name="40% - Accent4 5 5 3 2 2 2" xfId="62092" xr:uid="{00000000-0005-0000-0000-0000F8AE0000}"/>
    <cellStyle name="40% - Accent4 5 5 3 2 3" xfId="48933" xr:uid="{00000000-0005-0000-0000-0000F9AE0000}"/>
    <cellStyle name="40% - Accent4 5 5 3 3" xfId="6872" xr:uid="{00000000-0005-0000-0000-0000FAAE0000}"/>
    <cellStyle name="40% - Accent4 5 5 3 3 2" xfId="20031" xr:uid="{00000000-0005-0000-0000-0000FBAE0000}"/>
    <cellStyle name="40% - Accent4 5 5 3 3 2 2" xfId="57369" xr:uid="{00000000-0005-0000-0000-0000FCAE0000}"/>
    <cellStyle name="40% - Accent4 5 5 3 3 3" xfId="44210" xr:uid="{00000000-0005-0000-0000-0000FDAE0000}"/>
    <cellStyle name="40% - Accent4 5 5 3 4" xfId="16488" xr:uid="{00000000-0005-0000-0000-0000FEAE0000}"/>
    <cellStyle name="40% - Accent4 5 5 3 4 2" xfId="53826" xr:uid="{00000000-0005-0000-0000-0000FFAE0000}"/>
    <cellStyle name="40% - Accent4 5 5 3 5" xfId="32881" xr:uid="{00000000-0005-0000-0000-000000AF0000}"/>
    <cellStyle name="40% - Accent4 5 5 3 6" xfId="40665" xr:uid="{00000000-0005-0000-0000-000001AF0000}"/>
    <cellStyle name="40% - Accent4 5 5 4" xfId="9235" xr:uid="{00000000-0005-0000-0000-000002AF0000}"/>
    <cellStyle name="40% - Accent4 5 5 4 2" xfId="22394" xr:uid="{00000000-0005-0000-0000-000003AF0000}"/>
    <cellStyle name="40% - Accent4 5 5 4 2 2" xfId="59732" xr:uid="{00000000-0005-0000-0000-000004AF0000}"/>
    <cellStyle name="40% - Accent4 5 5 4 3" xfId="35593" xr:uid="{00000000-0005-0000-0000-000005AF0000}"/>
    <cellStyle name="40% - Accent4 5 5 4 4" xfId="46573" xr:uid="{00000000-0005-0000-0000-000006AF0000}"/>
    <cellStyle name="40% - Accent4 5 5 5" xfId="4512" xr:uid="{00000000-0005-0000-0000-000007AF0000}"/>
    <cellStyle name="40% - Accent4 5 5 5 2" xfId="17671" xr:uid="{00000000-0005-0000-0000-000008AF0000}"/>
    <cellStyle name="40% - Accent4 5 5 5 2 2" xfId="55009" xr:uid="{00000000-0005-0000-0000-000009AF0000}"/>
    <cellStyle name="40% - Accent4 5 5 5 3" xfId="30169" xr:uid="{00000000-0005-0000-0000-00000AAF0000}"/>
    <cellStyle name="40% - Accent4 5 5 5 4" xfId="41850" xr:uid="{00000000-0005-0000-0000-00000BAF0000}"/>
    <cellStyle name="40% - Accent4 5 5 6" xfId="13959" xr:uid="{00000000-0005-0000-0000-00000CAF0000}"/>
    <cellStyle name="40% - Accent4 5 5 6 2" xfId="51297" xr:uid="{00000000-0005-0000-0000-00000DAF0000}"/>
    <cellStyle name="40% - Accent4 5 5 7" xfId="27287" xr:uid="{00000000-0005-0000-0000-00000EAF0000}"/>
    <cellStyle name="40% - Accent4 5 5 8" xfId="38136" xr:uid="{00000000-0005-0000-0000-00000FAF0000}"/>
    <cellStyle name="40% - Accent4 5 6" xfId="965" xr:uid="{00000000-0005-0000-0000-000010AF0000}"/>
    <cellStyle name="40% - Accent4 5 6 2" xfId="2147" xr:uid="{00000000-0005-0000-0000-000011AF0000}"/>
    <cellStyle name="40% - Accent4 5 6 2 2" xfId="8221" xr:uid="{00000000-0005-0000-0000-000012AF0000}"/>
    <cellStyle name="40% - Accent4 5 6 2 2 2" xfId="12944" xr:uid="{00000000-0005-0000-0000-000013AF0000}"/>
    <cellStyle name="40% - Accent4 5 6 2 2 2 2" xfId="26103" xr:uid="{00000000-0005-0000-0000-000014AF0000}"/>
    <cellStyle name="40% - Accent4 5 6 2 2 2 2 2" xfId="63441" xr:uid="{00000000-0005-0000-0000-000015AF0000}"/>
    <cellStyle name="40% - Accent4 5 6 2 2 2 3" xfId="50282" xr:uid="{00000000-0005-0000-0000-000016AF0000}"/>
    <cellStyle name="40% - Accent4 5 6 2 2 3" xfId="21380" xr:uid="{00000000-0005-0000-0000-000017AF0000}"/>
    <cellStyle name="40% - Accent4 5 6 2 2 3 2" xfId="58718" xr:uid="{00000000-0005-0000-0000-000018AF0000}"/>
    <cellStyle name="40% - Accent4 5 6 2 2 4" xfId="34399" xr:uid="{00000000-0005-0000-0000-000019AF0000}"/>
    <cellStyle name="40% - Accent4 5 6 2 2 5" xfId="45559" xr:uid="{00000000-0005-0000-0000-00001AAF0000}"/>
    <cellStyle name="40% - Accent4 5 6 2 3" xfId="10584" xr:uid="{00000000-0005-0000-0000-00001BAF0000}"/>
    <cellStyle name="40% - Accent4 5 6 2 3 2" xfId="23743" xr:uid="{00000000-0005-0000-0000-00001CAF0000}"/>
    <cellStyle name="40% - Accent4 5 6 2 3 2 2" xfId="61081" xr:uid="{00000000-0005-0000-0000-00001DAF0000}"/>
    <cellStyle name="40% - Accent4 5 6 2 3 3" xfId="37111" xr:uid="{00000000-0005-0000-0000-00001EAF0000}"/>
    <cellStyle name="40% - Accent4 5 6 2 3 4" xfId="47922" xr:uid="{00000000-0005-0000-0000-00001FAF0000}"/>
    <cellStyle name="40% - Accent4 5 6 2 4" xfId="5861" xr:uid="{00000000-0005-0000-0000-000020AF0000}"/>
    <cellStyle name="40% - Accent4 5 6 2 4 2" xfId="19020" xr:uid="{00000000-0005-0000-0000-000021AF0000}"/>
    <cellStyle name="40% - Accent4 5 6 2 4 2 2" xfId="56358" xr:uid="{00000000-0005-0000-0000-000022AF0000}"/>
    <cellStyle name="40% - Accent4 5 6 2 4 3" xfId="31687" xr:uid="{00000000-0005-0000-0000-000023AF0000}"/>
    <cellStyle name="40% - Accent4 5 6 2 4 4" xfId="43199" xr:uid="{00000000-0005-0000-0000-000024AF0000}"/>
    <cellStyle name="40% - Accent4 5 6 2 5" xfId="15308" xr:uid="{00000000-0005-0000-0000-000025AF0000}"/>
    <cellStyle name="40% - Accent4 5 6 2 5 2" xfId="52646" xr:uid="{00000000-0005-0000-0000-000026AF0000}"/>
    <cellStyle name="40% - Accent4 5 6 2 6" xfId="28805" xr:uid="{00000000-0005-0000-0000-000027AF0000}"/>
    <cellStyle name="40% - Accent4 5 6 2 7" xfId="39485" xr:uid="{00000000-0005-0000-0000-000028AF0000}"/>
    <cellStyle name="40% - Accent4 5 6 3" xfId="3496" xr:uid="{00000000-0005-0000-0000-000029AF0000}"/>
    <cellStyle name="40% - Accent4 5 6 3 2" xfId="11764" xr:uid="{00000000-0005-0000-0000-00002AAF0000}"/>
    <cellStyle name="40% - Accent4 5 6 3 2 2" xfId="24923" xr:uid="{00000000-0005-0000-0000-00002BAF0000}"/>
    <cellStyle name="40% - Accent4 5 6 3 2 2 2" xfId="62261" xr:uid="{00000000-0005-0000-0000-00002CAF0000}"/>
    <cellStyle name="40% - Accent4 5 6 3 2 3" xfId="49102" xr:uid="{00000000-0005-0000-0000-00002DAF0000}"/>
    <cellStyle name="40% - Accent4 5 6 3 3" xfId="7041" xr:uid="{00000000-0005-0000-0000-00002EAF0000}"/>
    <cellStyle name="40% - Accent4 5 6 3 3 2" xfId="20200" xr:uid="{00000000-0005-0000-0000-00002FAF0000}"/>
    <cellStyle name="40% - Accent4 5 6 3 3 2 2" xfId="57538" xr:uid="{00000000-0005-0000-0000-000030AF0000}"/>
    <cellStyle name="40% - Accent4 5 6 3 3 3" xfId="44379" xr:uid="{00000000-0005-0000-0000-000031AF0000}"/>
    <cellStyle name="40% - Accent4 5 6 3 4" xfId="16657" xr:uid="{00000000-0005-0000-0000-000032AF0000}"/>
    <cellStyle name="40% - Accent4 5 6 3 4 2" xfId="53995" xr:uid="{00000000-0005-0000-0000-000033AF0000}"/>
    <cellStyle name="40% - Accent4 5 6 3 5" xfId="33050" xr:uid="{00000000-0005-0000-0000-000034AF0000}"/>
    <cellStyle name="40% - Accent4 5 6 3 6" xfId="40834" xr:uid="{00000000-0005-0000-0000-000035AF0000}"/>
    <cellStyle name="40% - Accent4 5 6 4" xfId="9404" xr:uid="{00000000-0005-0000-0000-000036AF0000}"/>
    <cellStyle name="40% - Accent4 5 6 4 2" xfId="22563" xr:uid="{00000000-0005-0000-0000-000037AF0000}"/>
    <cellStyle name="40% - Accent4 5 6 4 2 2" xfId="59901" xr:uid="{00000000-0005-0000-0000-000038AF0000}"/>
    <cellStyle name="40% - Accent4 5 6 4 3" xfId="35762" xr:uid="{00000000-0005-0000-0000-000039AF0000}"/>
    <cellStyle name="40% - Accent4 5 6 4 4" xfId="46742" xr:uid="{00000000-0005-0000-0000-00003AAF0000}"/>
    <cellStyle name="40% - Accent4 5 6 5" xfId="4681" xr:uid="{00000000-0005-0000-0000-00003BAF0000}"/>
    <cellStyle name="40% - Accent4 5 6 5 2" xfId="17840" xr:uid="{00000000-0005-0000-0000-00003CAF0000}"/>
    <cellStyle name="40% - Accent4 5 6 5 2 2" xfId="55178" xr:uid="{00000000-0005-0000-0000-00003DAF0000}"/>
    <cellStyle name="40% - Accent4 5 6 5 3" xfId="30338" xr:uid="{00000000-0005-0000-0000-00003EAF0000}"/>
    <cellStyle name="40% - Accent4 5 6 5 4" xfId="42019" xr:uid="{00000000-0005-0000-0000-00003FAF0000}"/>
    <cellStyle name="40% - Accent4 5 6 6" xfId="14128" xr:uid="{00000000-0005-0000-0000-000040AF0000}"/>
    <cellStyle name="40% - Accent4 5 6 6 2" xfId="51466" xr:uid="{00000000-0005-0000-0000-000041AF0000}"/>
    <cellStyle name="40% - Accent4 5 6 7" xfId="27456" xr:uid="{00000000-0005-0000-0000-000042AF0000}"/>
    <cellStyle name="40% - Accent4 5 6 8" xfId="38305" xr:uid="{00000000-0005-0000-0000-000043AF0000}"/>
    <cellStyle name="40% - Accent4 5 7" xfId="1136" xr:uid="{00000000-0005-0000-0000-000044AF0000}"/>
    <cellStyle name="40% - Accent4 5 7 2" xfId="2316" xr:uid="{00000000-0005-0000-0000-000045AF0000}"/>
    <cellStyle name="40% - Accent4 5 7 2 2" xfId="8390" xr:uid="{00000000-0005-0000-0000-000046AF0000}"/>
    <cellStyle name="40% - Accent4 5 7 2 2 2" xfId="13113" xr:uid="{00000000-0005-0000-0000-000047AF0000}"/>
    <cellStyle name="40% - Accent4 5 7 2 2 2 2" xfId="26272" xr:uid="{00000000-0005-0000-0000-000048AF0000}"/>
    <cellStyle name="40% - Accent4 5 7 2 2 2 2 2" xfId="63610" xr:uid="{00000000-0005-0000-0000-000049AF0000}"/>
    <cellStyle name="40% - Accent4 5 7 2 2 2 3" xfId="50451" xr:uid="{00000000-0005-0000-0000-00004AAF0000}"/>
    <cellStyle name="40% - Accent4 5 7 2 2 3" xfId="21549" xr:uid="{00000000-0005-0000-0000-00004BAF0000}"/>
    <cellStyle name="40% - Accent4 5 7 2 2 3 2" xfId="58887" xr:uid="{00000000-0005-0000-0000-00004CAF0000}"/>
    <cellStyle name="40% - Accent4 5 7 2 2 4" xfId="34568" xr:uid="{00000000-0005-0000-0000-00004DAF0000}"/>
    <cellStyle name="40% - Accent4 5 7 2 2 5" xfId="45728" xr:uid="{00000000-0005-0000-0000-00004EAF0000}"/>
    <cellStyle name="40% - Accent4 5 7 2 3" xfId="10753" xr:uid="{00000000-0005-0000-0000-00004FAF0000}"/>
    <cellStyle name="40% - Accent4 5 7 2 3 2" xfId="23912" xr:uid="{00000000-0005-0000-0000-000050AF0000}"/>
    <cellStyle name="40% - Accent4 5 7 2 3 2 2" xfId="61250" xr:uid="{00000000-0005-0000-0000-000051AF0000}"/>
    <cellStyle name="40% - Accent4 5 7 2 3 3" xfId="37280" xr:uid="{00000000-0005-0000-0000-000052AF0000}"/>
    <cellStyle name="40% - Accent4 5 7 2 3 4" xfId="48091" xr:uid="{00000000-0005-0000-0000-000053AF0000}"/>
    <cellStyle name="40% - Accent4 5 7 2 4" xfId="6030" xr:uid="{00000000-0005-0000-0000-000054AF0000}"/>
    <cellStyle name="40% - Accent4 5 7 2 4 2" xfId="19189" xr:uid="{00000000-0005-0000-0000-000055AF0000}"/>
    <cellStyle name="40% - Accent4 5 7 2 4 2 2" xfId="56527" xr:uid="{00000000-0005-0000-0000-000056AF0000}"/>
    <cellStyle name="40% - Accent4 5 7 2 4 3" xfId="31856" xr:uid="{00000000-0005-0000-0000-000057AF0000}"/>
    <cellStyle name="40% - Accent4 5 7 2 4 4" xfId="43368" xr:uid="{00000000-0005-0000-0000-000058AF0000}"/>
    <cellStyle name="40% - Accent4 5 7 2 5" xfId="15477" xr:uid="{00000000-0005-0000-0000-000059AF0000}"/>
    <cellStyle name="40% - Accent4 5 7 2 5 2" xfId="52815" xr:uid="{00000000-0005-0000-0000-00005AAF0000}"/>
    <cellStyle name="40% - Accent4 5 7 2 6" xfId="28974" xr:uid="{00000000-0005-0000-0000-00005BAF0000}"/>
    <cellStyle name="40% - Accent4 5 7 2 7" xfId="39654" xr:uid="{00000000-0005-0000-0000-00005CAF0000}"/>
    <cellStyle name="40% - Accent4 5 7 3" xfId="3665" xr:uid="{00000000-0005-0000-0000-00005DAF0000}"/>
    <cellStyle name="40% - Accent4 5 7 3 2" xfId="11933" xr:uid="{00000000-0005-0000-0000-00005EAF0000}"/>
    <cellStyle name="40% - Accent4 5 7 3 2 2" xfId="25092" xr:uid="{00000000-0005-0000-0000-00005FAF0000}"/>
    <cellStyle name="40% - Accent4 5 7 3 2 2 2" xfId="62430" xr:uid="{00000000-0005-0000-0000-000060AF0000}"/>
    <cellStyle name="40% - Accent4 5 7 3 2 3" xfId="49271" xr:uid="{00000000-0005-0000-0000-000061AF0000}"/>
    <cellStyle name="40% - Accent4 5 7 3 3" xfId="7210" xr:uid="{00000000-0005-0000-0000-000062AF0000}"/>
    <cellStyle name="40% - Accent4 5 7 3 3 2" xfId="20369" xr:uid="{00000000-0005-0000-0000-000063AF0000}"/>
    <cellStyle name="40% - Accent4 5 7 3 3 2 2" xfId="57707" xr:uid="{00000000-0005-0000-0000-000064AF0000}"/>
    <cellStyle name="40% - Accent4 5 7 3 3 3" xfId="44548" xr:uid="{00000000-0005-0000-0000-000065AF0000}"/>
    <cellStyle name="40% - Accent4 5 7 3 4" xfId="16826" xr:uid="{00000000-0005-0000-0000-000066AF0000}"/>
    <cellStyle name="40% - Accent4 5 7 3 4 2" xfId="54164" xr:uid="{00000000-0005-0000-0000-000067AF0000}"/>
    <cellStyle name="40% - Accent4 5 7 3 5" xfId="33219" xr:uid="{00000000-0005-0000-0000-000068AF0000}"/>
    <cellStyle name="40% - Accent4 5 7 3 6" xfId="41003" xr:uid="{00000000-0005-0000-0000-000069AF0000}"/>
    <cellStyle name="40% - Accent4 5 7 4" xfId="9573" xr:uid="{00000000-0005-0000-0000-00006AAF0000}"/>
    <cellStyle name="40% - Accent4 5 7 4 2" xfId="22732" xr:uid="{00000000-0005-0000-0000-00006BAF0000}"/>
    <cellStyle name="40% - Accent4 5 7 4 2 2" xfId="60070" xr:uid="{00000000-0005-0000-0000-00006CAF0000}"/>
    <cellStyle name="40% - Accent4 5 7 4 3" xfId="35931" xr:uid="{00000000-0005-0000-0000-00006DAF0000}"/>
    <cellStyle name="40% - Accent4 5 7 4 4" xfId="46911" xr:uid="{00000000-0005-0000-0000-00006EAF0000}"/>
    <cellStyle name="40% - Accent4 5 7 5" xfId="4850" xr:uid="{00000000-0005-0000-0000-00006FAF0000}"/>
    <cellStyle name="40% - Accent4 5 7 5 2" xfId="18009" xr:uid="{00000000-0005-0000-0000-000070AF0000}"/>
    <cellStyle name="40% - Accent4 5 7 5 2 2" xfId="55347" xr:uid="{00000000-0005-0000-0000-000071AF0000}"/>
    <cellStyle name="40% - Accent4 5 7 5 3" xfId="30507" xr:uid="{00000000-0005-0000-0000-000072AF0000}"/>
    <cellStyle name="40% - Accent4 5 7 5 4" xfId="42188" xr:uid="{00000000-0005-0000-0000-000073AF0000}"/>
    <cellStyle name="40% - Accent4 5 7 6" xfId="14297" xr:uid="{00000000-0005-0000-0000-000074AF0000}"/>
    <cellStyle name="40% - Accent4 5 7 6 2" xfId="51635" xr:uid="{00000000-0005-0000-0000-000075AF0000}"/>
    <cellStyle name="40% - Accent4 5 7 7" xfId="27625" xr:uid="{00000000-0005-0000-0000-000076AF0000}"/>
    <cellStyle name="40% - Accent4 5 7 8" xfId="38474" xr:uid="{00000000-0005-0000-0000-000077AF0000}"/>
    <cellStyle name="40% - Accent4 5 8" xfId="1248" xr:uid="{00000000-0005-0000-0000-000078AF0000}"/>
    <cellStyle name="40% - Accent4 5 8 2" xfId="2597" xr:uid="{00000000-0005-0000-0000-000079AF0000}"/>
    <cellStyle name="40% - Accent4 5 8 2 2" xfId="12045" xr:uid="{00000000-0005-0000-0000-00007AAF0000}"/>
    <cellStyle name="40% - Accent4 5 8 2 2 2" xfId="25204" xr:uid="{00000000-0005-0000-0000-00007BAF0000}"/>
    <cellStyle name="40% - Accent4 5 8 2 2 2 2" xfId="62542" xr:uid="{00000000-0005-0000-0000-00007CAF0000}"/>
    <cellStyle name="40% - Accent4 5 8 2 2 3" xfId="33500" xr:uid="{00000000-0005-0000-0000-00007DAF0000}"/>
    <cellStyle name="40% - Accent4 5 8 2 2 4" xfId="49383" xr:uid="{00000000-0005-0000-0000-00007EAF0000}"/>
    <cellStyle name="40% - Accent4 5 8 2 3" xfId="7322" xr:uid="{00000000-0005-0000-0000-00007FAF0000}"/>
    <cellStyle name="40% - Accent4 5 8 2 3 2" xfId="20481" xr:uid="{00000000-0005-0000-0000-000080AF0000}"/>
    <cellStyle name="40% - Accent4 5 8 2 3 2 2" xfId="57819" xr:uid="{00000000-0005-0000-0000-000081AF0000}"/>
    <cellStyle name="40% - Accent4 5 8 2 3 3" xfId="36212" xr:uid="{00000000-0005-0000-0000-000082AF0000}"/>
    <cellStyle name="40% - Accent4 5 8 2 3 4" xfId="44660" xr:uid="{00000000-0005-0000-0000-000083AF0000}"/>
    <cellStyle name="40% - Accent4 5 8 2 4" xfId="15758" xr:uid="{00000000-0005-0000-0000-000084AF0000}"/>
    <cellStyle name="40% - Accent4 5 8 2 4 2" xfId="30788" xr:uid="{00000000-0005-0000-0000-000085AF0000}"/>
    <cellStyle name="40% - Accent4 5 8 2 4 3" xfId="53096" xr:uid="{00000000-0005-0000-0000-000086AF0000}"/>
    <cellStyle name="40% - Accent4 5 8 2 5" xfId="27906" xr:uid="{00000000-0005-0000-0000-000087AF0000}"/>
    <cellStyle name="40% - Accent4 5 8 2 6" xfId="39935" xr:uid="{00000000-0005-0000-0000-000088AF0000}"/>
    <cellStyle name="40% - Accent4 5 8 3" xfId="9685" xr:uid="{00000000-0005-0000-0000-000089AF0000}"/>
    <cellStyle name="40% - Accent4 5 8 3 2" xfId="22844" xr:uid="{00000000-0005-0000-0000-00008AAF0000}"/>
    <cellStyle name="40% - Accent4 5 8 3 2 2" xfId="60182" xr:uid="{00000000-0005-0000-0000-00008BAF0000}"/>
    <cellStyle name="40% - Accent4 5 8 3 3" xfId="32151" xr:uid="{00000000-0005-0000-0000-00008CAF0000}"/>
    <cellStyle name="40% - Accent4 5 8 3 4" xfId="47023" xr:uid="{00000000-0005-0000-0000-00008DAF0000}"/>
    <cellStyle name="40% - Accent4 5 8 4" xfId="4962" xr:uid="{00000000-0005-0000-0000-00008EAF0000}"/>
    <cellStyle name="40% - Accent4 5 8 4 2" xfId="18121" xr:uid="{00000000-0005-0000-0000-00008FAF0000}"/>
    <cellStyle name="40% - Accent4 5 8 4 2 2" xfId="55459" xr:uid="{00000000-0005-0000-0000-000090AF0000}"/>
    <cellStyle name="40% - Accent4 5 8 4 3" xfId="34863" xr:uid="{00000000-0005-0000-0000-000091AF0000}"/>
    <cellStyle name="40% - Accent4 5 8 4 4" xfId="42300" xr:uid="{00000000-0005-0000-0000-000092AF0000}"/>
    <cellStyle name="40% - Accent4 5 8 5" xfId="14409" xr:uid="{00000000-0005-0000-0000-000093AF0000}"/>
    <cellStyle name="40% - Accent4 5 8 5 2" xfId="29439" xr:uid="{00000000-0005-0000-0000-000094AF0000}"/>
    <cellStyle name="40% - Accent4 5 8 5 3" xfId="51747" xr:uid="{00000000-0005-0000-0000-000095AF0000}"/>
    <cellStyle name="40% - Accent4 5 8 6" xfId="26557" xr:uid="{00000000-0005-0000-0000-000096AF0000}"/>
    <cellStyle name="40% - Accent4 5 8 7" xfId="38586" xr:uid="{00000000-0005-0000-0000-000097AF0000}"/>
    <cellStyle name="40% - Accent4 5 9" xfId="2485" xr:uid="{00000000-0005-0000-0000-000098AF0000}"/>
    <cellStyle name="40% - Accent4 5 9 2" xfId="10865" xr:uid="{00000000-0005-0000-0000-000099AF0000}"/>
    <cellStyle name="40% - Accent4 5 9 2 2" xfId="24024" xr:uid="{00000000-0005-0000-0000-00009AAF0000}"/>
    <cellStyle name="40% - Accent4 5 9 2 2 2" xfId="61362" xr:uid="{00000000-0005-0000-0000-00009BAF0000}"/>
    <cellStyle name="40% - Accent4 5 9 2 3" xfId="33388" xr:uid="{00000000-0005-0000-0000-00009CAF0000}"/>
    <cellStyle name="40% - Accent4 5 9 2 4" xfId="48203" xr:uid="{00000000-0005-0000-0000-00009DAF0000}"/>
    <cellStyle name="40% - Accent4 5 9 3" xfId="6142" xr:uid="{00000000-0005-0000-0000-00009EAF0000}"/>
    <cellStyle name="40% - Accent4 5 9 3 2" xfId="19301" xr:uid="{00000000-0005-0000-0000-00009FAF0000}"/>
    <cellStyle name="40% - Accent4 5 9 3 2 2" xfId="56639" xr:uid="{00000000-0005-0000-0000-0000A0AF0000}"/>
    <cellStyle name="40% - Accent4 5 9 3 3" xfId="36100" xr:uid="{00000000-0005-0000-0000-0000A1AF0000}"/>
    <cellStyle name="40% - Accent4 5 9 3 4" xfId="43480" xr:uid="{00000000-0005-0000-0000-0000A2AF0000}"/>
    <cellStyle name="40% - Accent4 5 9 4" xfId="15646" xr:uid="{00000000-0005-0000-0000-0000A3AF0000}"/>
    <cellStyle name="40% - Accent4 5 9 4 2" xfId="30676" xr:uid="{00000000-0005-0000-0000-0000A4AF0000}"/>
    <cellStyle name="40% - Accent4 5 9 4 3" xfId="52984" xr:uid="{00000000-0005-0000-0000-0000A5AF0000}"/>
    <cellStyle name="40% - Accent4 5 9 5" xfId="27794" xr:uid="{00000000-0005-0000-0000-0000A6AF0000}"/>
    <cellStyle name="40% - Accent4 5 9 6" xfId="39823" xr:uid="{00000000-0005-0000-0000-0000A7AF0000}"/>
    <cellStyle name="40% - Accent4 6" xfId="262" xr:uid="{00000000-0005-0000-0000-0000A8AF0000}"/>
    <cellStyle name="40% - Accent4 6 2" xfId="683" xr:uid="{00000000-0005-0000-0000-0000A9AF0000}"/>
    <cellStyle name="40% - Accent4 6 2 2" xfId="1865" xr:uid="{00000000-0005-0000-0000-0000AAAF0000}"/>
    <cellStyle name="40% - Accent4 6 2 2 2" xfId="7939" xr:uid="{00000000-0005-0000-0000-0000ABAF0000}"/>
    <cellStyle name="40% - Accent4 6 2 2 2 2" xfId="12662" xr:uid="{00000000-0005-0000-0000-0000ACAF0000}"/>
    <cellStyle name="40% - Accent4 6 2 2 2 2 2" xfId="25821" xr:uid="{00000000-0005-0000-0000-0000ADAF0000}"/>
    <cellStyle name="40% - Accent4 6 2 2 2 2 2 2" xfId="63159" xr:uid="{00000000-0005-0000-0000-0000AEAF0000}"/>
    <cellStyle name="40% - Accent4 6 2 2 2 2 3" xfId="50000" xr:uid="{00000000-0005-0000-0000-0000AFAF0000}"/>
    <cellStyle name="40% - Accent4 6 2 2 2 3" xfId="21098" xr:uid="{00000000-0005-0000-0000-0000B0AF0000}"/>
    <cellStyle name="40% - Accent4 6 2 2 2 3 2" xfId="58436" xr:uid="{00000000-0005-0000-0000-0000B1AF0000}"/>
    <cellStyle name="40% - Accent4 6 2 2 2 4" xfId="34117" xr:uid="{00000000-0005-0000-0000-0000B2AF0000}"/>
    <cellStyle name="40% - Accent4 6 2 2 2 5" xfId="45277" xr:uid="{00000000-0005-0000-0000-0000B3AF0000}"/>
    <cellStyle name="40% - Accent4 6 2 2 3" xfId="10302" xr:uid="{00000000-0005-0000-0000-0000B4AF0000}"/>
    <cellStyle name="40% - Accent4 6 2 2 3 2" xfId="23461" xr:uid="{00000000-0005-0000-0000-0000B5AF0000}"/>
    <cellStyle name="40% - Accent4 6 2 2 3 2 2" xfId="60799" xr:uid="{00000000-0005-0000-0000-0000B6AF0000}"/>
    <cellStyle name="40% - Accent4 6 2 2 3 3" xfId="36829" xr:uid="{00000000-0005-0000-0000-0000B7AF0000}"/>
    <cellStyle name="40% - Accent4 6 2 2 3 4" xfId="47640" xr:uid="{00000000-0005-0000-0000-0000B8AF0000}"/>
    <cellStyle name="40% - Accent4 6 2 2 4" xfId="5579" xr:uid="{00000000-0005-0000-0000-0000B9AF0000}"/>
    <cellStyle name="40% - Accent4 6 2 2 4 2" xfId="18738" xr:uid="{00000000-0005-0000-0000-0000BAAF0000}"/>
    <cellStyle name="40% - Accent4 6 2 2 4 2 2" xfId="56076" xr:uid="{00000000-0005-0000-0000-0000BBAF0000}"/>
    <cellStyle name="40% - Accent4 6 2 2 4 3" xfId="31405" xr:uid="{00000000-0005-0000-0000-0000BCAF0000}"/>
    <cellStyle name="40% - Accent4 6 2 2 4 4" xfId="42917" xr:uid="{00000000-0005-0000-0000-0000BDAF0000}"/>
    <cellStyle name="40% - Accent4 6 2 2 5" xfId="15026" xr:uid="{00000000-0005-0000-0000-0000BEAF0000}"/>
    <cellStyle name="40% - Accent4 6 2 2 5 2" xfId="52364" xr:uid="{00000000-0005-0000-0000-0000BFAF0000}"/>
    <cellStyle name="40% - Accent4 6 2 2 6" xfId="28523" xr:uid="{00000000-0005-0000-0000-0000C0AF0000}"/>
    <cellStyle name="40% - Accent4 6 2 2 7" xfId="39203" xr:uid="{00000000-0005-0000-0000-0000C1AF0000}"/>
    <cellStyle name="40% - Accent4 6 2 3" xfId="3214" xr:uid="{00000000-0005-0000-0000-0000C2AF0000}"/>
    <cellStyle name="40% - Accent4 6 2 3 2" xfId="11482" xr:uid="{00000000-0005-0000-0000-0000C3AF0000}"/>
    <cellStyle name="40% - Accent4 6 2 3 2 2" xfId="24641" xr:uid="{00000000-0005-0000-0000-0000C4AF0000}"/>
    <cellStyle name="40% - Accent4 6 2 3 2 2 2" xfId="61979" xr:uid="{00000000-0005-0000-0000-0000C5AF0000}"/>
    <cellStyle name="40% - Accent4 6 2 3 2 3" xfId="48820" xr:uid="{00000000-0005-0000-0000-0000C6AF0000}"/>
    <cellStyle name="40% - Accent4 6 2 3 3" xfId="6759" xr:uid="{00000000-0005-0000-0000-0000C7AF0000}"/>
    <cellStyle name="40% - Accent4 6 2 3 3 2" xfId="19918" xr:uid="{00000000-0005-0000-0000-0000C8AF0000}"/>
    <cellStyle name="40% - Accent4 6 2 3 3 2 2" xfId="57256" xr:uid="{00000000-0005-0000-0000-0000C9AF0000}"/>
    <cellStyle name="40% - Accent4 6 2 3 3 3" xfId="44097" xr:uid="{00000000-0005-0000-0000-0000CAAF0000}"/>
    <cellStyle name="40% - Accent4 6 2 3 4" xfId="16375" xr:uid="{00000000-0005-0000-0000-0000CBAF0000}"/>
    <cellStyle name="40% - Accent4 6 2 3 4 2" xfId="53713" xr:uid="{00000000-0005-0000-0000-0000CCAF0000}"/>
    <cellStyle name="40% - Accent4 6 2 3 5" xfId="32768" xr:uid="{00000000-0005-0000-0000-0000CDAF0000}"/>
    <cellStyle name="40% - Accent4 6 2 3 6" xfId="40552" xr:uid="{00000000-0005-0000-0000-0000CEAF0000}"/>
    <cellStyle name="40% - Accent4 6 2 4" xfId="9122" xr:uid="{00000000-0005-0000-0000-0000CFAF0000}"/>
    <cellStyle name="40% - Accent4 6 2 4 2" xfId="22281" xr:uid="{00000000-0005-0000-0000-0000D0AF0000}"/>
    <cellStyle name="40% - Accent4 6 2 4 2 2" xfId="59619" xr:uid="{00000000-0005-0000-0000-0000D1AF0000}"/>
    <cellStyle name="40% - Accent4 6 2 4 3" xfId="35480" xr:uid="{00000000-0005-0000-0000-0000D2AF0000}"/>
    <cellStyle name="40% - Accent4 6 2 4 4" xfId="46460" xr:uid="{00000000-0005-0000-0000-0000D3AF0000}"/>
    <cellStyle name="40% - Accent4 6 2 5" xfId="4399" xr:uid="{00000000-0005-0000-0000-0000D4AF0000}"/>
    <cellStyle name="40% - Accent4 6 2 5 2" xfId="17558" xr:uid="{00000000-0005-0000-0000-0000D5AF0000}"/>
    <cellStyle name="40% - Accent4 6 2 5 2 2" xfId="54896" xr:uid="{00000000-0005-0000-0000-0000D6AF0000}"/>
    <cellStyle name="40% - Accent4 6 2 5 3" xfId="30056" xr:uid="{00000000-0005-0000-0000-0000D7AF0000}"/>
    <cellStyle name="40% - Accent4 6 2 5 4" xfId="41737" xr:uid="{00000000-0005-0000-0000-0000D8AF0000}"/>
    <cellStyle name="40% - Accent4 6 2 6" xfId="13846" xr:uid="{00000000-0005-0000-0000-0000D9AF0000}"/>
    <cellStyle name="40% - Accent4 6 2 6 2" xfId="51184" xr:uid="{00000000-0005-0000-0000-0000DAAF0000}"/>
    <cellStyle name="40% - Accent4 6 2 7" xfId="27174" xr:uid="{00000000-0005-0000-0000-0000DBAF0000}"/>
    <cellStyle name="40% - Accent4 6 2 8" xfId="38023" xr:uid="{00000000-0005-0000-0000-0000DCAF0000}"/>
    <cellStyle name="40% - Accent4 6 3" xfId="1444" xr:uid="{00000000-0005-0000-0000-0000DDAF0000}"/>
    <cellStyle name="40% - Accent4 6 3 2" xfId="7518" xr:uid="{00000000-0005-0000-0000-0000DEAF0000}"/>
    <cellStyle name="40% - Accent4 6 3 2 2" xfId="12241" xr:uid="{00000000-0005-0000-0000-0000DFAF0000}"/>
    <cellStyle name="40% - Accent4 6 3 2 2 2" xfId="25400" xr:uid="{00000000-0005-0000-0000-0000E0AF0000}"/>
    <cellStyle name="40% - Accent4 6 3 2 2 2 2" xfId="62738" xr:uid="{00000000-0005-0000-0000-0000E1AF0000}"/>
    <cellStyle name="40% - Accent4 6 3 2 2 3" xfId="49579" xr:uid="{00000000-0005-0000-0000-0000E2AF0000}"/>
    <cellStyle name="40% - Accent4 6 3 2 3" xfId="20677" xr:uid="{00000000-0005-0000-0000-0000E3AF0000}"/>
    <cellStyle name="40% - Accent4 6 3 2 3 2" xfId="58015" xr:uid="{00000000-0005-0000-0000-0000E4AF0000}"/>
    <cellStyle name="40% - Accent4 6 3 2 4" xfId="33696" xr:uid="{00000000-0005-0000-0000-0000E5AF0000}"/>
    <cellStyle name="40% - Accent4 6 3 2 5" xfId="44856" xr:uid="{00000000-0005-0000-0000-0000E6AF0000}"/>
    <cellStyle name="40% - Accent4 6 3 3" xfId="9881" xr:uid="{00000000-0005-0000-0000-0000E7AF0000}"/>
    <cellStyle name="40% - Accent4 6 3 3 2" xfId="23040" xr:uid="{00000000-0005-0000-0000-0000E8AF0000}"/>
    <cellStyle name="40% - Accent4 6 3 3 2 2" xfId="60378" xr:uid="{00000000-0005-0000-0000-0000E9AF0000}"/>
    <cellStyle name="40% - Accent4 6 3 3 3" xfId="36408" xr:uid="{00000000-0005-0000-0000-0000EAAF0000}"/>
    <cellStyle name="40% - Accent4 6 3 3 4" xfId="47219" xr:uid="{00000000-0005-0000-0000-0000EBAF0000}"/>
    <cellStyle name="40% - Accent4 6 3 4" xfId="5158" xr:uid="{00000000-0005-0000-0000-0000ECAF0000}"/>
    <cellStyle name="40% - Accent4 6 3 4 2" xfId="18317" xr:uid="{00000000-0005-0000-0000-0000EDAF0000}"/>
    <cellStyle name="40% - Accent4 6 3 4 2 2" xfId="55655" xr:uid="{00000000-0005-0000-0000-0000EEAF0000}"/>
    <cellStyle name="40% - Accent4 6 3 4 3" xfId="30984" xr:uid="{00000000-0005-0000-0000-0000EFAF0000}"/>
    <cellStyle name="40% - Accent4 6 3 4 4" xfId="42496" xr:uid="{00000000-0005-0000-0000-0000F0AF0000}"/>
    <cellStyle name="40% - Accent4 6 3 5" xfId="14605" xr:uid="{00000000-0005-0000-0000-0000F1AF0000}"/>
    <cellStyle name="40% - Accent4 6 3 5 2" xfId="51943" xr:uid="{00000000-0005-0000-0000-0000F2AF0000}"/>
    <cellStyle name="40% - Accent4 6 3 6" xfId="28102" xr:uid="{00000000-0005-0000-0000-0000F3AF0000}"/>
    <cellStyle name="40% - Accent4 6 3 7" xfId="38782" xr:uid="{00000000-0005-0000-0000-0000F4AF0000}"/>
    <cellStyle name="40% - Accent4 6 4" xfId="2793" xr:uid="{00000000-0005-0000-0000-0000F5AF0000}"/>
    <cellStyle name="40% - Accent4 6 4 2" xfId="11061" xr:uid="{00000000-0005-0000-0000-0000F6AF0000}"/>
    <cellStyle name="40% - Accent4 6 4 2 2" xfId="24220" xr:uid="{00000000-0005-0000-0000-0000F7AF0000}"/>
    <cellStyle name="40% - Accent4 6 4 2 2 2" xfId="61558" xr:uid="{00000000-0005-0000-0000-0000F8AF0000}"/>
    <cellStyle name="40% - Accent4 6 4 2 3" xfId="48399" xr:uid="{00000000-0005-0000-0000-0000F9AF0000}"/>
    <cellStyle name="40% - Accent4 6 4 3" xfId="6338" xr:uid="{00000000-0005-0000-0000-0000FAAF0000}"/>
    <cellStyle name="40% - Accent4 6 4 3 2" xfId="19497" xr:uid="{00000000-0005-0000-0000-0000FBAF0000}"/>
    <cellStyle name="40% - Accent4 6 4 3 2 2" xfId="56835" xr:uid="{00000000-0005-0000-0000-0000FCAF0000}"/>
    <cellStyle name="40% - Accent4 6 4 3 3" xfId="43676" xr:uid="{00000000-0005-0000-0000-0000FDAF0000}"/>
    <cellStyle name="40% - Accent4 6 4 4" xfId="15954" xr:uid="{00000000-0005-0000-0000-0000FEAF0000}"/>
    <cellStyle name="40% - Accent4 6 4 4 2" xfId="53292" xr:uid="{00000000-0005-0000-0000-0000FFAF0000}"/>
    <cellStyle name="40% - Accent4 6 4 5" xfId="32347" xr:uid="{00000000-0005-0000-0000-000000B00000}"/>
    <cellStyle name="40% - Accent4 6 4 6" xfId="40131" xr:uid="{00000000-0005-0000-0000-000001B00000}"/>
    <cellStyle name="40% - Accent4 6 5" xfId="8701" xr:uid="{00000000-0005-0000-0000-000002B00000}"/>
    <cellStyle name="40% - Accent4 6 5 2" xfId="21860" xr:uid="{00000000-0005-0000-0000-000003B00000}"/>
    <cellStyle name="40% - Accent4 6 5 2 2" xfId="59198" xr:uid="{00000000-0005-0000-0000-000004B00000}"/>
    <cellStyle name="40% - Accent4 6 5 3" xfId="35059" xr:uid="{00000000-0005-0000-0000-000005B00000}"/>
    <cellStyle name="40% - Accent4 6 5 4" xfId="46039" xr:uid="{00000000-0005-0000-0000-000006B00000}"/>
    <cellStyle name="40% - Accent4 6 6" xfId="3978" xr:uid="{00000000-0005-0000-0000-000007B00000}"/>
    <cellStyle name="40% - Accent4 6 6 2" xfId="17137" xr:uid="{00000000-0005-0000-0000-000008B00000}"/>
    <cellStyle name="40% - Accent4 6 6 2 2" xfId="54475" xr:uid="{00000000-0005-0000-0000-000009B00000}"/>
    <cellStyle name="40% - Accent4 6 6 3" xfId="29635" xr:uid="{00000000-0005-0000-0000-00000AB00000}"/>
    <cellStyle name="40% - Accent4 6 6 4" xfId="41316" xr:uid="{00000000-0005-0000-0000-00000BB00000}"/>
    <cellStyle name="40% - Accent4 6 7" xfId="13425" xr:uid="{00000000-0005-0000-0000-00000CB00000}"/>
    <cellStyle name="40% - Accent4 6 7 2" xfId="50763" xr:uid="{00000000-0005-0000-0000-00000DB00000}"/>
    <cellStyle name="40% - Accent4 6 8" xfId="26753" xr:uid="{00000000-0005-0000-0000-00000EB00000}"/>
    <cellStyle name="40% - Accent4 6 9" xfId="37602" xr:uid="{00000000-0005-0000-0000-00000FB00000}"/>
    <cellStyle name="40% - Accent4 7" xfId="150" xr:uid="{00000000-0005-0000-0000-000010B00000}"/>
    <cellStyle name="40% - Accent4 7 2" xfId="571" xr:uid="{00000000-0005-0000-0000-000011B00000}"/>
    <cellStyle name="40% - Accent4 7 2 2" xfId="1753" xr:uid="{00000000-0005-0000-0000-000012B00000}"/>
    <cellStyle name="40% - Accent4 7 2 2 2" xfId="7827" xr:uid="{00000000-0005-0000-0000-000013B00000}"/>
    <cellStyle name="40% - Accent4 7 2 2 2 2" xfId="12550" xr:uid="{00000000-0005-0000-0000-000014B00000}"/>
    <cellStyle name="40% - Accent4 7 2 2 2 2 2" xfId="25709" xr:uid="{00000000-0005-0000-0000-000015B00000}"/>
    <cellStyle name="40% - Accent4 7 2 2 2 2 2 2" xfId="63047" xr:uid="{00000000-0005-0000-0000-000016B00000}"/>
    <cellStyle name="40% - Accent4 7 2 2 2 2 3" xfId="49888" xr:uid="{00000000-0005-0000-0000-000017B00000}"/>
    <cellStyle name="40% - Accent4 7 2 2 2 3" xfId="20986" xr:uid="{00000000-0005-0000-0000-000018B00000}"/>
    <cellStyle name="40% - Accent4 7 2 2 2 3 2" xfId="58324" xr:uid="{00000000-0005-0000-0000-000019B00000}"/>
    <cellStyle name="40% - Accent4 7 2 2 2 4" xfId="34005" xr:uid="{00000000-0005-0000-0000-00001AB00000}"/>
    <cellStyle name="40% - Accent4 7 2 2 2 5" xfId="45165" xr:uid="{00000000-0005-0000-0000-00001BB00000}"/>
    <cellStyle name="40% - Accent4 7 2 2 3" xfId="10190" xr:uid="{00000000-0005-0000-0000-00001CB00000}"/>
    <cellStyle name="40% - Accent4 7 2 2 3 2" xfId="23349" xr:uid="{00000000-0005-0000-0000-00001DB00000}"/>
    <cellStyle name="40% - Accent4 7 2 2 3 2 2" xfId="60687" xr:uid="{00000000-0005-0000-0000-00001EB00000}"/>
    <cellStyle name="40% - Accent4 7 2 2 3 3" xfId="36717" xr:uid="{00000000-0005-0000-0000-00001FB00000}"/>
    <cellStyle name="40% - Accent4 7 2 2 3 4" xfId="47528" xr:uid="{00000000-0005-0000-0000-000020B00000}"/>
    <cellStyle name="40% - Accent4 7 2 2 4" xfId="5467" xr:uid="{00000000-0005-0000-0000-000021B00000}"/>
    <cellStyle name="40% - Accent4 7 2 2 4 2" xfId="18626" xr:uid="{00000000-0005-0000-0000-000022B00000}"/>
    <cellStyle name="40% - Accent4 7 2 2 4 2 2" xfId="55964" xr:uid="{00000000-0005-0000-0000-000023B00000}"/>
    <cellStyle name="40% - Accent4 7 2 2 4 3" xfId="31293" xr:uid="{00000000-0005-0000-0000-000024B00000}"/>
    <cellStyle name="40% - Accent4 7 2 2 4 4" xfId="42805" xr:uid="{00000000-0005-0000-0000-000025B00000}"/>
    <cellStyle name="40% - Accent4 7 2 2 5" xfId="14914" xr:uid="{00000000-0005-0000-0000-000026B00000}"/>
    <cellStyle name="40% - Accent4 7 2 2 5 2" xfId="52252" xr:uid="{00000000-0005-0000-0000-000027B00000}"/>
    <cellStyle name="40% - Accent4 7 2 2 6" xfId="28411" xr:uid="{00000000-0005-0000-0000-000028B00000}"/>
    <cellStyle name="40% - Accent4 7 2 2 7" xfId="39091" xr:uid="{00000000-0005-0000-0000-000029B00000}"/>
    <cellStyle name="40% - Accent4 7 2 3" xfId="3102" xr:uid="{00000000-0005-0000-0000-00002AB00000}"/>
    <cellStyle name="40% - Accent4 7 2 3 2" xfId="11370" xr:uid="{00000000-0005-0000-0000-00002BB00000}"/>
    <cellStyle name="40% - Accent4 7 2 3 2 2" xfId="24529" xr:uid="{00000000-0005-0000-0000-00002CB00000}"/>
    <cellStyle name="40% - Accent4 7 2 3 2 2 2" xfId="61867" xr:uid="{00000000-0005-0000-0000-00002DB00000}"/>
    <cellStyle name="40% - Accent4 7 2 3 2 3" xfId="48708" xr:uid="{00000000-0005-0000-0000-00002EB00000}"/>
    <cellStyle name="40% - Accent4 7 2 3 3" xfId="6647" xr:uid="{00000000-0005-0000-0000-00002FB00000}"/>
    <cellStyle name="40% - Accent4 7 2 3 3 2" xfId="19806" xr:uid="{00000000-0005-0000-0000-000030B00000}"/>
    <cellStyle name="40% - Accent4 7 2 3 3 2 2" xfId="57144" xr:uid="{00000000-0005-0000-0000-000031B00000}"/>
    <cellStyle name="40% - Accent4 7 2 3 3 3" xfId="43985" xr:uid="{00000000-0005-0000-0000-000032B00000}"/>
    <cellStyle name="40% - Accent4 7 2 3 4" xfId="16263" xr:uid="{00000000-0005-0000-0000-000033B00000}"/>
    <cellStyle name="40% - Accent4 7 2 3 4 2" xfId="53601" xr:uid="{00000000-0005-0000-0000-000034B00000}"/>
    <cellStyle name="40% - Accent4 7 2 3 5" xfId="32656" xr:uid="{00000000-0005-0000-0000-000035B00000}"/>
    <cellStyle name="40% - Accent4 7 2 3 6" xfId="40440" xr:uid="{00000000-0005-0000-0000-000036B00000}"/>
    <cellStyle name="40% - Accent4 7 2 4" xfId="9010" xr:uid="{00000000-0005-0000-0000-000037B00000}"/>
    <cellStyle name="40% - Accent4 7 2 4 2" xfId="22169" xr:uid="{00000000-0005-0000-0000-000038B00000}"/>
    <cellStyle name="40% - Accent4 7 2 4 2 2" xfId="59507" xr:uid="{00000000-0005-0000-0000-000039B00000}"/>
    <cellStyle name="40% - Accent4 7 2 4 3" xfId="35368" xr:uid="{00000000-0005-0000-0000-00003AB00000}"/>
    <cellStyle name="40% - Accent4 7 2 4 4" xfId="46348" xr:uid="{00000000-0005-0000-0000-00003BB00000}"/>
    <cellStyle name="40% - Accent4 7 2 5" xfId="4287" xr:uid="{00000000-0005-0000-0000-00003CB00000}"/>
    <cellStyle name="40% - Accent4 7 2 5 2" xfId="17446" xr:uid="{00000000-0005-0000-0000-00003DB00000}"/>
    <cellStyle name="40% - Accent4 7 2 5 2 2" xfId="54784" xr:uid="{00000000-0005-0000-0000-00003EB00000}"/>
    <cellStyle name="40% - Accent4 7 2 5 3" xfId="29944" xr:uid="{00000000-0005-0000-0000-00003FB00000}"/>
    <cellStyle name="40% - Accent4 7 2 5 4" xfId="41625" xr:uid="{00000000-0005-0000-0000-000040B00000}"/>
    <cellStyle name="40% - Accent4 7 2 6" xfId="13734" xr:uid="{00000000-0005-0000-0000-000041B00000}"/>
    <cellStyle name="40% - Accent4 7 2 6 2" xfId="51072" xr:uid="{00000000-0005-0000-0000-000042B00000}"/>
    <cellStyle name="40% - Accent4 7 2 7" xfId="27062" xr:uid="{00000000-0005-0000-0000-000043B00000}"/>
    <cellStyle name="40% - Accent4 7 2 8" xfId="37911" xr:uid="{00000000-0005-0000-0000-000044B00000}"/>
    <cellStyle name="40% - Accent4 7 3" xfId="1332" xr:uid="{00000000-0005-0000-0000-000045B00000}"/>
    <cellStyle name="40% - Accent4 7 3 2" xfId="7406" xr:uid="{00000000-0005-0000-0000-000046B00000}"/>
    <cellStyle name="40% - Accent4 7 3 2 2" xfId="12129" xr:uid="{00000000-0005-0000-0000-000047B00000}"/>
    <cellStyle name="40% - Accent4 7 3 2 2 2" xfId="25288" xr:uid="{00000000-0005-0000-0000-000048B00000}"/>
    <cellStyle name="40% - Accent4 7 3 2 2 2 2" xfId="62626" xr:uid="{00000000-0005-0000-0000-000049B00000}"/>
    <cellStyle name="40% - Accent4 7 3 2 2 3" xfId="49467" xr:uid="{00000000-0005-0000-0000-00004AB00000}"/>
    <cellStyle name="40% - Accent4 7 3 2 3" xfId="20565" xr:uid="{00000000-0005-0000-0000-00004BB00000}"/>
    <cellStyle name="40% - Accent4 7 3 2 3 2" xfId="57903" xr:uid="{00000000-0005-0000-0000-00004CB00000}"/>
    <cellStyle name="40% - Accent4 7 3 2 4" xfId="33584" xr:uid="{00000000-0005-0000-0000-00004DB00000}"/>
    <cellStyle name="40% - Accent4 7 3 2 5" xfId="44744" xr:uid="{00000000-0005-0000-0000-00004EB00000}"/>
    <cellStyle name="40% - Accent4 7 3 3" xfId="9769" xr:uid="{00000000-0005-0000-0000-00004FB00000}"/>
    <cellStyle name="40% - Accent4 7 3 3 2" xfId="22928" xr:uid="{00000000-0005-0000-0000-000050B00000}"/>
    <cellStyle name="40% - Accent4 7 3 3 2 2" xfId="60266" xr:uid="{00000000-0005-0000-0000-000051B00000}"/>
    <cellStyle name="40% - Accent4 7 3 3 3" xfId="36296" xr:uid="{00000000-0005-0000-0000-000052B00000}"/>
    <cellStyle name="40% - Accent4 7 3 3 4" xfId="47107" xr:uid="{00000000-0005-0000-0000-000053B00000}"/>
    <cellStyle name="40% - Accent4 7 3 4" xfId="5046" xr:uid="{00000000-0005-0000-0000-000054B00000}"/>
    <cellStyle name="40% - Accent4 7 3 4 2" xfId="18205" xr:uid="{00000000-0005-0000-0000-000055B00000}"/>
    <cellStyle name="40% - Accent4 7 3 4 2 2" xfId="55543" xr:uid="{00000000-0005-0000-0000-000056B00000}"/>
    <cellStyle name="40% - Accent4 7 3 4 3" xfId="30872" xr:uid="{00000000-0005-0000-0000-000057B00000}"/>
    <cellStyle name="40% - Accent4 7 3 4 4" xfId="42384" xr:uid="{00000000-0005-0000-0000-000058B00000}"/>
    <cellStyle name="40% - Accent4 7 3 5" xfId="14493" xr:uid="{00000000-0005-0000-0000-000059B00000}"/>
    <cellStyle name="40% - Accent4 7 3 5 2" xfId="51831" xr:uid="{00000000-0005-0000-0000-00005AB00000}"/>
    <cellStyle name="40% - Accent4 7 3 6" xfId="27990" xr:uid="{00000000-0005-0000-0000-00005BB00000}"/>
    <cellStyle name="40% - Accent4 7 3 7" xfId="38670" xr:uid="{00000000-0005-0000-0000-00005CB00000}"/>
    <cellStyle name="40% - Accent4 7 4" xfId="2681" xr:uid="{00000000-0005-0000-0000-00005DB00000}"/>
    <cellStyle name="40% - Accent4 7 4 2" xfId="10949" xr:uid="{00000000-0005-0000-0000-00005EB00000}"/>
    <cellStyle name="40% - Accent4 7 4 2 2" xfId="24108" xr:uid="{00000000-0005-0000-0000-00005FB00000}"/>
    <cellStyle name="40% - Accent4 7 4 2 2 2" xfId="61446" xr:uid="{00000000-0005-0000-0000-000060B00000}"/>
    <cellStyle name="40% - Accent4 7 4 2 3" xfId="48287" xr:uid="{00000000-0005-0000-0000-000061B00000}"/>
    <cellStyle name="40% - Accent4 7 4 3" xfId="6226" xr:uid="{00000000-0005-0000-0000-000062B00000}"/>
    <cellStyle name="40% - Accent4 7 4 3 2" xfId="19385" xr:uid="{00000000-0005-0000-0000-000063B00000}"/>
    <cellStyle name="40% - Accent4 7 4 3 2 2" xfId="56723" xr:uid="{00000000-0005-0000-0000-000064B00000}"/>
    <cellStyle name="40% - Accent4 7 4 3 3" xfId="43564" xr:uid="{00000000-0005-0000-0000-000065B00000}"/>
    <cellStyle name="40% - Accent4 7 4 4" xfId="15842" xr:uid="{00000000-0005-0000-0000-000066B00000}"/>
    <cellStyle name="40% - Accent4 7 4 4 2" xfId="53180" xr:uid="{00000000-0005-0000-0000-000067B00000}"/>
    <cellStyle name="40% - Accent4 7 4 5" xfId="32235" xr:uid="{00000000-0005-0000-0000-000068B00000}"/>
    <cellStyle name="40% - Accent4 7 4 6" xfId="40019" xr:uid="{00000000-0005-0000-0000-000069B00000}"/>
    <cellStyle name="40% - Accent4 7 5" xfId="8589" xr:uid="{00000000-0005-0000-0000-00006AB00000}"/>
    <cellStyle name="40% - Accent4 7 5 2" xfId="21748" xr:uid="{00000000-0005-0000-0000-00006BB00000}"/>
    <cellStyle name="40% - Accent4 7 5 2 2" xfId="59086" xr:uid="{00000000-0005-0000-0000-00006CB00000}"/>
    <cellStyle name="40% - Accent4 7 5 3" xfId="34947" xr:uid="{00000000-0005-0000-0000-00006DB00000}"/>
    <cellStyle name="40% - Accent4 7 5 4" xfId="45927" xr:uid="{00000000-0005-0000-0000-00006EB00000}"/>
    <cellStyle name="40% - Accent4 7 6" xfId="3866" xr:uid="{00000000-0005-0000-0000-00006FB00000}"/>
    <cellStyle name="40% - Accent4 7 6 2" xfId="17025" xr:uid="{00000000-0005-0000-0000-000070B00000}"/>
    <cellStyle name="40% - Accent4 7 6 2 2" xfId="54363" xr:uid="{00000000-0005-0000-0000-000071B00000}"/>
    <cellStyle name="40% - Accent4 7 6 3" xfId="29523" xr:uid="{00000000-0005-0000-0000-000072B00000}"/>
    <cellStyle name="40% - Accent4 7 6 4" xfId="41204" xr:uid="{00000000-0005-0000-0000-000073B00000}"/>
    <cellStyle name="40% - Accent4 7 7" xfId="13313" xr:uid="{00000000-0005-0000-0000-000074B00000}"/>
    <cellStyle name="40% - Accent4 7 7 2" xfId="50651" xr:uid="{00000000-0005-0000-0000-000075B00000}"/>
    <cellStyle name="40% - Accent4 7 8" xfId="26641" xr:uid="{00000000-0005-0000-0000-000076B00000}"/>
    <cellStyle name="40% - Accent4 7 9" xfId="37490" xr:uid="{00000000-0005-0000-0000-000077B00000}"/>
    <cellStyle name="40% - Accent4 8" xfId="459" xr:uid="{00000000-0005-0000-0000-000078B00000}"/>
    <cellStyle name="40% - Accent4 8 2" xfId="1641" xr:uid="{00000000-0005-0000-0000-000079B00000}"/>
    <cellStyle name="40% - Accent4 8 2 2" xfId="7715" xr:uid="{00000000-0005-0000-0000-00007AB00000}"/>
    <cellStyle name="40% - Accent4 8 2 2 2" xfId="12438" xr:uid="{00000000-0005-0000-0000-00007BB00000}"/>
    <cellStyle name="40% - Accent4 8 2 2 2 2" xfId="25597" xr:uid="{00000000-0005-0000-0000-00007CB00000}"/>
    <cellStyle name="40% - Accent4 8 2 2 2 2 2" xfId="62935" xr:uid="{00000000-0005-0000-0000-00007DB00000}"/>
    <cellStyle name="40% - Accent4 8 2 2 2 3" xfId="49776" xr:uid="{00000000-0005-0000-0000-00007EB00000}"/>
    <cellStyle name="40% - Accent4 8 2 2 3" xfId="20874" xr:uid="{00000000-0005-0000-0000-00007FB00000}"/>
    <cellStyle name="40% - Accent4 8 2 2 3 2" xfId="58212" xr:uid="{00000000-0005-0000-0000-000080B00000}"/>
    <cellStyle name="40% - Accent4 8 2 2 4" xfId="33893" xr:uid="{00000000-0005-0000-0000-000081B00000}"/>
    <cellStyle name="40% - Accent4 8 2 2 5" xfId="45053" xr:uid="{00000000-0005-0000-0000-000082B00000}"/>
    <cellStyle name="40% - Accent4 8 2 3" xfId="10078" xr:uid="{00000000-0005-0000-0000-000083B00000}"/>
    <cellStyle name="40% - Accent4 8 2 3 2" xfId="23237" xr:uid="{00000000-0005-0000-0000-000084B00000}"/>
    <cellStyle name="40% - Accent4 8 2 3 2 2" xfId="60575" xr:uid="{00000000-0005-0000-0000-000085B00000}"/>
    <cellStyle name="40% - Accent4 8 2 3 3" xfId="36605" xr:uid="{00000000-0005-0000-0000-000086B00000}"/>
    <cellStyle name="40% - Accent4 8 2 3 4" xfId="47416" xr:uid="{00000000-0005-0000-0000-000087B00000}"/>
    <cellStyle name="40% - Accent4 8 2 4" xfId="5355" xr:uid="{00000000-0005-0000-0000-000088B00000}"/>
    <cellStyle name="40% - Accent4 8 2 4 2" xfId="18514" xr:uid="{00000000-0005-0000-0000-000089B00000}"/>
    <cellStyle name="40% - Accent4 8 2 4 2 2" xfId="55852" xr:uid="{00000000-0005-0000-0000-00008AB00000}"/>
    <cellStyle name="40% - Accent4 8 2 4 3" xfId="31181" xr:uid="{00000000-0005-0000-0000-00008BB00000}"/>
    <cellStyle name="40% - Accent4 8 2 4 4" xfId="42693" xr:uid="{00000000-0005-0000-0000-00008CB00000}"/>
    <cellStyle name="40% - Accent4 8 2 5" xfId="14802" xr:uid="{00000000-0005-0000-0000-00008DB00000}"/>
    <cellStyle name="40% - Accent4 8 2 5 2" xfId="52140" xr:uid="{00000000-0005-0000-0000-00008EB00000}"/>
    <cellStyle name="40% - Accent4 8 2 6" xfId="28299" xr:uid="{00000000-0005-0000-0000-00008FB00000}"/>
    <cellStyle name="40% - Accent4 8 2 7" xfId="38979" xr:uid="{00000000-0005-0000-0000-000090B00000}"/>
    <cellStyle name="40% - Accent4 8 3" xfId="2990" xr:uid="{00000000-0005-0000-0000-000091B00000}"/>
    <cellStyle name="40% - Accent4 8 3 2" xfId="11258" xr:uid="{00000000-0005-0000-0000-000092B00000}"/>
    <cellStyle name="40% - Accent4 8 3 2 2" xfId="24417" xr:uid="{00000000-0005-0000-0000-000093B00000}"/>
    <cellStyle name="40% - Accent4 8 3 2 2 2" xfId="61755" xr:uid="{00000000-0005-0000-0000-000094B00000}"/>
    <cellStyle name="40% - Accent4 8 3 2 3" xfId="48596" xr:uid="{00000000-0005-0000-0000-000095B00000}"/>
    <cellStyle name="40% - Accent4 8 3 3" xfId="6535" xr:uid="{00000000-0005-0000-0000-000096B00000}"/>
    <cellStyle name="40% - Accent4 8 3 3 2" xfId="19694" xr:uid="{00000000-0005-0000-0000-000097B00000}"/>
    <cellStyle name="40% - Accent4 8 3 3 2 2" xfId="57032" xr:uid="{00000000-0005-0000-0000-000098B00000}"/>
    <cellStyle name="40% - Accent4 8 3 3 3" xfId="43873" xr:uid="{00000000-0005-0000-0000-000099B00000}"/>
    <cellStyle name="40% - Accent4 8 3 4" xfId="16151" xr:uid="{00000000-0005-0000-0000-00009AB00000}"/>
    <cellStyle name="40% - Accent4 8 3 4 2" xfId="53489" xr:uid="{00000000-0005-0000-0000-00009BB00000}"/>
    <cellStyle name="40% - Accent4 8 3 5" xfId="32544" xr:uid="{00000000-0005-0000-0000-00009CB00000}"/>
    <cellStyle name="40% - Accent4 8 3 6" xfId="40328" xr:uid="{00000000-0005-0000-0000-00009DB00000}"/>
    <cellStyle name="40% - Accent4 8 4" xfId="8898" xr:uid="{00000000-0005-0000-0000-00009EB00000}"/>
    <cellStyle name="40% - Accent4 8 4 2" xfId="22057" xr:uid="{00000000-0005-0000-0000-00009FB00000}"/>
    <cellStyle name="40% - Accent4 8 4 2 2" xfId="59395" xr:uid="{00000000-0005-0000-0000-0000A0B00000}"/>
    <cellStyle name="40% - Accent4 8 4 3" xfId="35256" xr:uid="{00000000-0005-0000-0000-0000A1B00000}"/>
    <cellStyle name="40% - Accent4 8 4 4" xfId="46236" xr:uid="{00000000-0005-0000-0000-0000A2B00000}"/>
    <cellStyle name="40% - Accent4 8 5" xfId="4175" xr:uid="{00000000-0005-0000-0000-0000A3B00000}"/>
    <cellStyle name="40% - Accent4 8 5 2" xfId="17334" xr:uid="{00000000-0005-0000-0000-0000A4B00000}"/>
    <cellStyle name="40% - Accent4 8 5 2 2" xfId="54672" xr:uid="{00000000-0005-0000-0000-0000A5B00000}"/>
    <cellStyle name="40% - Accent4 8 5 3" xfId="29832" xr:uid="{00000000-0005-0000-0000-0000A6B00000}"/>
    <cellStyle name="40% - Accent4 8 5 4" xfId="41513" xr:uid="{00000000-0005-0000-0000-0000A7B00000}"/>
    <cellStyle name="40% - Accent4 8 6" xfId="13622" xr:uid="{00000000-0005-0000-0000-0000A8B00000}"/>
    <cellStyle name="40% - Accent4 8 6 2" xfId="50960" xr:uid="{00000000-0005-0000-0000-0000A9B00000}"/>
    <cellStyle name="40% - Accent4 8 7" xfId="26950" xr:uid="{00000000-0005-0000-0000-0000AAB00000}"/>
    <cellStyle name="40% - Accent4 8 8" xfId="37799" xr:uid="{00000000-0005-0000-0000-0000ABB00000}"/>
    <cellStyle name="40% - Accent4 9" xfId="290" xr:uid="{00000000-0005-0000-0000-0000ACB00000}"/>
    <cellStyle name="40% - Accent4 9 2" xfId="1472" xr:uid="{00000000-0005-0000-0000-0000ADB00000}"/>
    <cellStyle name="40% - Accent4 9 2 2" xfId="7546" xr:uid="{00000000-0005-0000-0000-0000AEB00000}"/>
    <cellStyle name="40% - Accent4 9 2 2 2" xfId="12269" xr:uid="{00000000-0005-0000-0000-0000AFB00000}"/>
    <cellStyle name="40% - Accent4 9 2 2 2 2" xfId="25428" xr:uid="{00000000-0005-0000-0000-0000B0B00000}"/>
    <cellStyle name="40% - Accent4 9 2 2 2 2 2" xfId="62766" xr:uid="{00000000-0005-0000-0000-0000B1B00000}"/>
    <cellStyle name="40% - Accent4 9 2 2 2 3" xfId="49607" xr:uid="{00000000-0005-0000-0000-0000B2B00000}"/>
    <cellStyle name="40% - Accent4 9 2 2 3" xfId="20705" xr:uid="{00000000-0005-0000-0000-0000B3B00000}"/>
    <cellStyle name="40% - Accent4 9 2 2 3 2" xfId="58043" xr:uid="{00000000-0005-0000-0000-0000B4B00000}"/>
    <cellStyle name="40% - Accent4 9 2 2 4" xfId="33724" xr:uid="{00000000-0005-0000-0000-0000B5B00000}"/>
    <cellStyle name="40% - Accent4 9 2 2 5" xfId="44884" xr:uid="{00000000-0005-0000-0000-0000B6B00000}"/>
    <cellStyle name="40% - Accent4 9 2 3" xfId="9909" xr:uid="{00000000-0005-0000-0000-0000B7B00000}"/>
    <cellStyle name="40% - Accent4 9 2 3 2" xfId="23068" xr:uid="{00000000-0005-0000-0000-0000B8B00000}"/>
    <cellStyle name="40% - Accent4 9 2 3 2 2" xfId="60406" xr:uid="{00000000-0005-0000-0000-0000B9B00000}"/>
    <cellStyle name="40% - Accent4 9 2 3 3" xfId="36436" xr:uid="{00000000-0005-0000-0000-0000BAB00000}"/>
    <cellStyle name="40% - Accent4 9 2 3 4" xfId="47247" xr:uid="{00000000-0005-0000-0000-0000BBB00000}"/>
    <cellStyle name="40% - Accent4 9 2 4" xfId="5186" xr:uid="{00000000-0005-0000-0000-0000BCB00000}"/>
    <cellStyle name="40% - Accent4 9 2 4 2" xfId="18345" xr:uid="{00000000-0005-0000-0000-0000BDB00000}"/>
    <cellStyle name="40% - Accent4 9 2 4 2 2" xfId="55683" xr:uid="{00000000-0005-0000-0000-0000BEB00000}"/>
    <cellStyle name="40% - Accent4 9 2 4 3" xfId="31012" xr:uid="{00000000-0005-0000-0000-0000BFB00000}"/>
    <cellStyle name="40% - Accent4 9 2 4 4" xfId="42524" xr:uid="{00000000-0005-0000-0000-0000C0B00000}"/>
    <cellStyle name="40% - Accent4 9 2 5" xfId="14633" xr:uid="{00000000-0005-0000-0000-0000C1B00000}"/>
    <cellStyle name="40% - Accent4 9 2 5 2" xfId="51971" xr:uid="{00000000-0005-0000-0000-0000C2B00000}"/>
    <cellStyle name="40% - Accent4 9 2 6" xfId="28130" xr:uid="{00000000-0005-0000-0000-0000C3B00000}"/>
    <cellStyle name="40% - Accent4 9 2 7" xfId="38810" xr:uid="{00000000-0005-0000-0000-0000C4B00000}"/>
    <cellStyle name="40% - Accent4 9 3" xfId="2821" xr:uid="{00000000-0005-0000-0000-0000C5B00000}"/>
    <cellStyle name="40% - Accent4 9 3 2" xfId="11089" xr:uid="{00000000-0005-0000-0000-0000C6B00000}"/>
    <cellStyle name="40% - Accent4 9 3 2 2" xfId="24248" xr:uid="{00000000-0005-0000-0000-0000C7B00000}"/>
    <cellStyle name="40% - Accent4 9 3 2 2 2" xfId="61586" xr:uid="{00000000-0005-0000-0000-0000C8B00000}"/>
    <cellStyle name="40% - Accent4 9 3 2 3" xfId="48427" xr:uid="{00000000-0005-0000-0000-0000C9B00000}"/>
    <cellStyle name="40% - Accent4 9 3 3" xfId="6366" xr:uid="{00000000-0005-0000-0000-0000CAB00000}"/>
    <cellStyle name="40% - Accent4 9 3 3 2" xfId="19525" xr:uid="{00000000-0005-0000-0000-0000CBB00000}"/>
    <cellStyle name="40% - Accent4 9 3 3 2 2" xfId="56863" xr:uid="{00000000-0005-0000-0000-0000CCB00000}"/>
    <cellStyle name="40% - Accent4 9 3 3 3" xfId="43704" xr:uid="{00000000-0005-0000-0000-0000CDB00000}"/>
    <cellStyle name="40% - Accent4 9 3 4" xfId="15982" xr:uid="{00000000-0005-0000-0000-0000CEB00000}"/>
    <cellStyle name="40% - Accent4 9 3 4 2" xfId="53320" xr:uid="{00000000-0005-0000-0000-0000CFB00000}"/>
    <cellStyle name="40% - Accent4 9 3 5" xfId="32375" xr:uid="{00000000-0005-0000-0000-0000D0B00000}"/>
    <cellStyle name="40% - Accent4 9 3 6" xfId="40159" xr:uid="{00000000-0005-0000-0000-0000D1B00000}"/>
    <cellStyle name="40% - Accent4 9 4" xfId="8729" xr:uid="{00000000-0005-0000-0000-0000D2B00000}"/>
    <cellStyle name="40% - Accent4 9 4 2" xfId="21888" xr:uid="{00000000-0005-0000-0000-0000D3B00000}"/>
    <cellStyle name="40% - Accent4 9 4 2 2" xfId="59226" xr:uid="{00000000-0005-0000-0000-0000D4B00000}"/>
    <cellStyle name="40% - Accent4 9 4 3" xfId="35087" xr:uid="{00000000-0005-0000-0000-0000D5B00000}"/>
    <cellStyle name="40% - Accent4 9 4 4" xfId="46067" xr:uid="{00000000-0005-0000-0000-0000D6B00000}"/>
    <cellStyle name="40% - Accent4 9 5" xfId="4006" xr:uid="{00000000-0005-0000-0000-0000D7B00000}"/>
    <cellStyle name="40% - Accent4 9 5 2" xfId="17165" xr:uid="{00000000-0005-0000-0000-0000D8B00000}"/>
    <cellStyle name="40% - Accent4 9 5 2 2" xfId="54503" xr:uid="{00000000-0005-0000-0000-0000D9B00000}"/>
    <cellStyle name="40% - Accent4 9 5 3" xfId="29663" xr:uid="{00000000-0005-0000-0000-0000DAB00000}"/>
    <cellStyle name="40% - Accent4 9 5 4" xfId="41344" xr:uid="{00000000-0005-0000-0000-0000DBB00000}"/>
    <cellStyle name="40% - Accent4 9 6" xfId="13453" xr:uid="{00000000-0005-0000-0000-0000DCB00000}"/>
    <cellStyle name="40% - Accent4 9 6 2" xfId="50791" xr:uid="{00000000-0005-0000-0000-0000DDB00000}"/>
    <cellStyle name="40% - Accent4 9 7" xfId="26781" xr:uid="{00000000-0005-0000-0000-0000DEB00000}"/>
    <cellStyle name="40% - Accent4 9 8" xfId="37630" xr:uid="{00000000-0005-0000-0000-0000DFB00000}"/>
    <cellStyle name="40% - Accent5" xfId="36" builtinId="47" customBuiltin="1"/>
    <cellStyle name="40% - Accent5 10" xfId="713" xr:uid="{00000000-0005-0000-0000-0000E1B00000}"/>
    <cellStyle name="40% - Accent5 10 2" xfId="1895" xr:uid="{00000000-0005-0000-0000-0000E2B00000}"/>
    <cellStyle name="40% - Accent5 10 2 2" xfId="7969" xr:uid="{00000000-0005-0000-0000-0000E3B00000}"/>
    <cellStyle name="40% - Accent5 10 2 2 2" xfId="12692" xr:uid="{00000000-0005-0000-0000-0000E4B00000}"/>
    <cellStyle name="40% - Accent5 10 2 2 2 2" xfId="25851" xr:uid="{00000000-0005-0000-0000-0000E5B00000}"/>
    <cellStyle name="40% - Accent5 10 2 2 2 2 2" xfId="63189" xr:uid="{00000000-0005-0000-0000-0000E6B00000}"/>
    <cellStyle name="40% - Accent5 10 2 2 2 3" xfId="50030" xr:uid="{00000000-0005-0000-0000-0000E7B00000}"/>
    <cellStyle name="40% - Accent5 10 2 2 3" xfId="21128" xr:uid="{00000000-0005-0000-0000-0000E8B00000}"/>
    <cellStyle name="40% - Accent5 10 2 2 3 2" xfId="58466" xr:uid="{00000000-0005-0000-0000-0000E9B00000}"/>
    <cellStyle name="40% - Accent5 10 2 2 4" xfId="34147" xr:uid="{00000000-0005-0000-0000-0000EAB00000}"/>
    <cellStyle name="40% - Accent5 10 2 2 5" xfId="45307" xr:uid="{00000000-0005-0000-0000-0000EBB00000}"/>
    <cellStyle name="40% - Accent5 10 2 3" xfId="10332" xr:uid="{00000000-0005-0000-0000-0000ECB00000}"/>
    <cellStyle name="40% - Accent5 10 2 3 2" xfId="23491" xr:uid="{00000000-0005-0000-0000-0000EDB00000}"/>
    <cellStyle name="40% - Accent5 10 2 3 2 2" xfId="60829" xr:uid="{00000000-0005-0000-0000-0000EEB00000}"/>
    <cellStyle name="40% - Accent5 10 2 3 3" xfId="36859" xr:uid="{00000000-0005-0000-0000-0000EFB00000}"/>
    <cellStyle name="40% - Accent5 10 2 3 4" xfId="47670" xr:uid="{00000000-0005-0000-0000-0000F0B00000}"/>
    <cellStyle name="40% - Accent5 10 2 4" xfId="5609" xr:uid="{00000000-0005-0000-0000-0000F1B00000}"/>
    <cellStyle name="40% - Accent5 10 2 4 2" xfId="18768" xr:uid="{00000000-0005-0000-0000-0000F2B00000}"/>
    <cellStyle name="40% - Accent5 10 2 4 2 2" xfId="56106" xr:uid="{00000000-0005-0000-0000-0000F3B00000}"/>
    <cellStyle name="40% - Accent5 10 2 4 3" xfId="31435" xr:uid="{00000000-0005-0000-0000-0000F4B00000}"/>
    <cellStyle name="40% - Accent5 10 2 4 4" xfId="42947" xr:uid="{00000000-0005-0000-0000-0000F5B00000}"/>
    <cellStyle name="40% - Accent5 10 2 5" xfId="15056" xr:uid="{00000000-0005-0000-0000-0000F6B00000}"/>
    <cellStyle name="40% - Accent5 10 2 5 2" xfId="52394" xr:uid="{00000000-0005-0000-0000-0000F7B00000}"/>
    <cellStyle name="40% - Accent5 10 2 6" xfId="28553" xr:uid="{00000000-0005-0000-0000-0000F8B00000}"/>
    <cellStyle name="40% - Accent5 10 2 7" xfId="39233" xr:uid="{00000000-0005-0000-0000-0000F9B00000}"/>
    <cellStyle name="40% - Accent5 10 3" xfId="3244" xr:uid="{00000000-0005-0000-0000-0000FAB00000}"/>
    <cellStyle name="40% - Accent5 10 3 2" xfId="11512" xr:uid="{00000000-0005-0000-0000-0000FBB00000}"/>
    <cellStyle name="40% - Accent5 10 3 2 2" xfId="24671" xr:uid="{00000000-0005-0000-0000-0000FCB00000}"/>
    <cellStyle name="40% - Accent5 10 3 2 2 2" xfId="62009" xr:uid="{00000000-0005-0000-0000-0000FDB00000}"/>
    <cellStyle name="40% - Accent5 10 3 2 3" xfId="48850" xr:uid="{00000000-0005-0000-0000-0000FEB00000}"/>
    <cellStyle name="40% - Accent5 10 3 3" xfId="6789" xr:uid="{00000000-0005-0000-0000-0000FFB00000}"/>
    <cellStyle name="40% - Accent5 10 3 3 2" xfId="19948" xr:uid="{00000000-0005-0000-0000-000000B10000}"/>
    <cellStyle name="40% - Accent5 10 3 3 2 2" xfId="57286" xr:uid="{00000000-0005-0000-0000-000001B10000}"/>
    <cellStyle name="40% - Accent5 10 3 3 3" xfId="44127" xr:uid="{00000000-0005-0000-0000-000002B10000}"/>
    <cellStyle name="40% - Accent5 10 3 4" xfId="16405" xr:uid="{00000000-0005-0000-0000-000003B10000}"/>
    <cellStyle name="40% - Accent5 10 3 4 2" xfId="53743" xr:uid="{00000000-0005-0000-0000-000004B10000}"/>
    <cellStyle name="40% - Accent5 10 3 5" xfId="32798" xr:uid="{00000000-0005-0000-0000-000005B10000}"/>
    <cellStyle name="40% - Accent5 10 3 6" xfId="40582" xr:uid="{00000000-0005-0000-0000-000006B10000}"/>
    <cellStyle name="40% - Accent5 10 4" xfId="9152" xr:uid="{00000000-0005-0000-0000-000007B10000}"/>
    <cellStyle name="40% - Accent5 10 4 2" xfId="22311" xr:uid="{00000000-0005-0000-0000-000008B10000}"/>
    <cellStyle name="40% - Accent5 10 4 2 2" xfId="59649" xr:uid="{00000000-0005-0000-0000-000009B10000}"/>
    <cellStyle name="40% - Accent5 10 4 3" xfId="35510" xr:uid="{00000000-0005-0000-0000-00000AB10000}"/>
    <cellStyle name="40% - Accent5 10 4 4" xfId="46490" xr:uid="{00000000-0005-0000-0000-00000BB10000}"/>
    <cellStyle name="40% - Accent5 10 5" xfId="4429" xr:uid="{00000000-0005-0000-0000-00000CB10000}"/>
    <cellStyle name="40% - Accent5 10 5 2" xfId="17588" xr:uid="{00000000-0005-0000-0000-00000DB10000}"/>
    <cellStyle name="40% - Accent5 10 5 2 2" xfId="54926" xr:uid="{00000000-0005-0000-0000-00000EB10000}"/>
    <cellStyle name="40% - Accent5 10 5 3" xfId="30086" xr:uid="{00000000-0005-0000-0000-00000FB10000}"/>
    <cellStyle name="40% - Accent5 10 5 4" xfId="41767" xr:uid="{00000000-0005-0000-0000-000010B10000}"/>
    <cellStyle name="40% - Accent5 10 6" xfId="13876" xr:uid="{00000000-0005-0000-0000-000011B10000}"/>
    <cellStyle name="40% - Accent5 10 6 2" xfId="51214" xr:uid="{00000000-0005-0000-0000-000012B10000}"/>
    <cellStyle name="40% - Accent5 10 7" xfId="27204" xr:uid="{00000000-0005-0000-0000-000013B10000}"/>
    <cellStyle name="40% - Accent5 10 8" xfId="38053" xr:uid="{00000000-0005-0000-0000-000014B10000}"/>
    <cellStyle name="40% - Accent5 11" xfId="882" xr:uid="{00000000-0005-0000-0000-000015B10000}"/>
    <cellStyle name="40% - Accent5 11 2" xfId="2064" xr:uid="{00000000-0005-0000-0000-000016B10000}"/>
    <cellStyle name="40% - Accent5 11 2 2" xfId="8138" xr:uid="{00000000-0005-0000-0000-000017B10000}"/>
    <cellStyle name="40% - Accent5 11 2 2 2" xfId="12861" xr:uid="{00000000-0005-0000-0000-000018B10000}"/>
    <cellStyle name="40% - Accent5 11 2 2 2 2" xfId="26020" xr:uid="{00000000-0005-0000-0000-000019B10000}"/>
    <cellStyle name="40% - Accent5 11 2 2 2 2 2" xfId="63358" xr:uid="{00000000-0005-0000-0000-00001AB10000}"/>
    <cellStyle name="40% - Accent5 11 2 2 2 3" xfId="50199" xr:uid="{00000000-0005-0000-0000-00001BB10000}"/>
    <cellStyle name="40% - Accent5 11 2 2 3" xfId="21297" xr:uid="{00000000-0005-0000-0000-00001CB10000}"/>
    <cellStyle name="40% - Accent5 11 2 2 3 2" xfId="58635" xr:uid="{00000000-0005-0000-0000-00001DB10000}"/>
    <cellStyle name="40% - Accent5 11 2 2 4" xfId="34316" xr:uid="{00000000-0005-0000-0000-00001EB10000}"/>
    <cellStyle name="40% - Accent5 11 2 2 5" xfId="45476" xr:uid="{00000000-0005-0000-0000-00001FB10000}"/>
    <cellStyle name="40% - Accent5 11 2 3" xfId="10501" xr:uid="{00000000-0005-0000-0000-000020B10000}"/>
    <cellStyle name="40% - Accent5 11 2 3 2" xfId="23660" xr:uid="{00000000-0005-0000-0000-000021B10000}"/>
    <cellStyle name="40% - Accent5 11 2 3 2 2" xfId="60998" xr:uid="{00000000-0005-0000-0000-000022B10000}"/>
    <cellStyle name="40% - Accent5 11 2 3 3" xfId="37028" xr:uid="{00000000-0005-0000-0000-000023B10000}"/>
    <cellStyle name="40% - Accent5 11 2 3 4" xfId="47839" xr:uid="{00000000-0005-0000-0000-000024B10000}"/>
    <cellStyle name="40% - Accent5 11 2 4" xfId="5778" xr:uid="{00000000-0005-0000-0000-000025B10000}"/>
    <cellStyle name="40% - Accent5 11 2 4 2" xfId="18937" xr:uid="{00000000-0005-0000-0000-000026B10000}"/>
    <cellStyle name="40% - Accent5 11 2 4 2 2" xfId="56275" xr:uid="{00000000-0005-0000-0000-000027B10000}"/>
    <cellStyle name="40% - Accent5 11 2 4 3" xfId="31604" xr:uid="{00000000-0005-0000-0000-000028B10000}"/>
    <cellStyle name="40% - Accent5 11 2 4 4" xfId="43116" xr:uid="{00000000-0005-0000-0000-000029B10000}"/>
    <cellStyle name="40% - Accent5 11 2 5" xfId="15225" xr:uid="{00000000-0005-0000-0000-00002AB10000}"/>
    <cellStyle name="40% - Accent5 11 2 5 2" xfId="52563" xr:uid="{00000000-0005-0000-0000-00002BB10000}"/>
    <cellStyle name="40% - Accent5 11 2 6" xfId="28722" xr:uid="{00000000-0005-0000-0000-00002CB10000}"/>
    <cellStyle name="40% - Accent5 11 2 7" xfId="39402" xr:uid="{00000000-0005-0000-0000-00002DB10000}"/>
    <cellStyle name="40% - Accent5 11 3" xfId="3413" xr:uid="{00000000-0005-0000-0000-00002EB10000}"/>
    <cellStyle name="40% - Accent5 11 3 2" xfId="11681" xr:uid="{00000000-0005-0000-0000-00002FB10000}"/>
    <cellStyle name="40% - Accent5 11 3 2 2" xfId="24840" xr:uid="{00000000-0005-0000-0000-000030B10000}"/>
    <cellStyle name="40% - Accent5 11 3 2 2 2" xfId="62178" xr:uid="{00000000-0005-0000-0000-000031B10000}"/>
    <cellStyle name="40% - Accent5 11 3 2 3" xfId="49019" xr:uid="{00000000-0005-0000-0000-000032B10000}"/>
    <cellStyle name="40% - Accent5 11 3 3" xfId="6958" xr:uid="{00000000-0005-0000-0000-000033B10000}"/>
    <cellStyle name="40% - Accent5 11 3 3 2" xfId="20117" xr:uid="{00000000-0005-0000-0000-000034B10000}"/>
    <cellStyle name="40% - Accent5 11 3 3 2 2" xfId="57455" xr:uid="{00000000-0005-0000-0000-000035B10000}"/>
    <cellStyle name="40% - Accent5 11 3 3 3" xfId="44296" xr:uid="{00000000-0005-0000-0000-000036B10000}"/>
    <cellStyle name="40% - Accent5 11 3 4" xfId="16574" xr:uid="{00000000-0005-0000-0000-000037B10000}"/>
    <cellStyle name="40% - Accent5 11 3 4 2" xfId="53912" xr:uid="{00000000-0005-0000-0000-000038B10000}"/>
    <cellStyle name="40% - Accent5 11 3 5" xfId="32967" xr:uid="{00000000-0005-0000-0000-000039B10000}"/>
    <cellStyle name="40% - Accent5 11 3 6" xfId="40751" xr:uid="{00000000-0005-0000-0000-00003AB10000}"/>
    <cellStyle name="40% - Accent5 11 4" xfId="9321" xr:uid="{00000000-0005-0000-0000-00003BB10000}"/>
    <cellStyle name="40% - Accent5 11 4 2" xfId="22480" xr:uid="{00000000-0005-0000-0000-00003CB10000}"/>
    <cellStyle name="40% - Accent5 11 4 2 2" xfId="59818" xr:uid="{00000000-0005-0000-0000-00003DB10000}"/>
    <cellStyle name="40% - Accent5 11 4 3" xfId="35679" xr:uid="{00000000-0005-0000-0000-00003EB10000}"/>
    <cellStyle name="40% - Accent5 11 4 4" xfId="46659" xr:uid="{00000000-0005-0000-0000-00003FB10000}"/>
    <cellStyle name="40% - Accent5 11 5" xfId="4598" xr:uid="{00000000-0005-0000-0000-000040B10000}"/>
    <cellStyle name="40% - Accent5 11 5 2" xfId="17757" xr:uid="{00000000-0005-0000-0000-000041B10000}"/>
    <cellStyle name="40% - Accent5 11 5 2 2" xfId="55095" xr:uid="{00000000-0005-0000-0000-000042B10000}"/>
    <cellStyle name="40% - Accent5 11 5 3" xfId="30255" xr:uid="{00000000-0005-0000-0000-000043B10000}"/>
    <cellStyle name="40% - Accent5 11 5 4" xfId="41936" xr:uid="{00000000-0005-0000-0000-000044B10000}"/>
    <cellStyle name="40% - Accent5 11 6" xfId="14045" xr:uid="{00000000-0005-0000-0000-000045B10000}"/>
    <cellStyle name="40% - Accent5 11 6 2" xfId="51383" xr:uid="{00000000-0005-0000-0000-000046B10000}"/>
    <cellStyle name="40% - Accent5 11 7" xfId="27373" xr:uid="{00000000-0005-0000-0000-000047B10000}"/>
    <cellStyle name="40% - Accent5 11 8" xfId="38222" xr:uid="{00000000-0005-0000-0000-000048B10000}"/>
    <cellStyle name="40% - Accent5 12" xfId="1053" xr:uid="{00000000-0005-0000-0000-000049B10000}"/>
    <cellStyle name="40% - Accent5 12 2" xfId="2233" xr:uid="{00000000-0005-0000-0000-00004AB10000}"/>
    <cellStyle name="40% - Accent5 12 2 2" xfId="8307" xr:uid="{00000000-0005-0000-0000-00004BB10000}"/>
    <cellStyle name="40% - Accent5 12 2 2 2" xfId="13030" xr:uid="{00000000-0005-0000-0000-00004CB10000}"/>
    <cellStyle name="40% - Accent5 12 2 2 2 2" xfId="26189" xr:uid="{00000000-0005-0000-0000-00004DB10000}"/>
    <cellStyle name="40% - Accent5 12 2 2 2 2 2" xfId="63527" xr:uid="{00000000-0005-0000-0000-00004EB10000}"/>
    <cellStyle name="40% - Accent5 12 2 2 2 3" xfId="50368" xr:uid="{00000000-0005-0000-0000-00004FB10000}"/>
    <cellStyle name="40% - Accent5 12 2 2 3" xfId="21466" xr:uid="{00000000-0005-0000-0000-000050B10000}"/>
    <cellStyle name="40% - Accent5 12 2 2 3 2" xfId="58804" xr:uid="{00000000-0005-0000-0000-000051B10000}"/>
    <cellStyle name="40% - Accent5 12 2 2 4" xfId="34485" xr:uid="{00000000-0005-0000-0000-000052B10000}"/>
    <cellStyle name="40% - Accent5 12 2 2 5" xfId="45645" xr:uid="{00000000-0005-0000-0000-000053B10000}"/>
    <cellStyle name="40% - Accent5 12 2 3" xfId="10670" xr:uid="{00000000-0005-0000-0000-000054B10000}"/>
    <cellStyle name="40% - Accent5 12 2 3 2" xfId="23829" xr:uid="{00000000-0005-0000-0000-000055B10000}"/>
    <cellStyle name="40% - Accent5 12 2 3 2 2" xfId="61167" xr:uid="{00000000-0005-0000-0000-000056B10000}"/>
    <cellStyle name="40% - Accent5 12 2 3 3" xfId="37197" xr:uid="{00000000-0005-0000-0000-000057B10000}"/>
    <cellStyle name="40% - Accent5 12 2 3 4" xfId="48008" xr:uid="{00000000-0005-0000-0000-000058B10000}"/>
    <cellStyle name="40% - Accent5 12 2 4" xfId="5947" xr:uid="{00000000-0005-0000-0000-000059B10000}"/>
    <cellStyle name="40% - Accent5 12 2 4 2" xfId="19106" xr:uid="{00000000-0005-0000-0000-00005AB10000}"/>
    <cellStyle name="40% - Accent5 12 2 4 2 2" xfId="56444" xr:uid="{00000000-0005-0000-0000-00005BB10000}"/>
    <cellStyle name="40% - Accent5 12 2 4 3" xfId="31773" xr:uid="{00000000-0005-0000-0000-00005CB10000}"/>
    <cellStyle name="40% - Accent5 12 2 4 4" xfId="43285" xr:uid="{00000000-0005-0000-0000-00005DB10000}"/>
    <cellStyle name="40% - Accent5 12 2 5" xfId="15394" xr:uid="{00000000-0005-0000-0000-00005EB10000}"/>
    <cellStyle name="40% - Accent5 12 2 5 2" xfId="52732" xr:uid="{00000000-0005-0000-0000-00005FB10000}"/>
    <cellStyle name="40% - Accent5 12 2 6" xfId="28891" xr:uid="{00000000-0005-0000-0000-000060B10000}"/>
    <cellStyle name="40% - Accent5 12 2 7" xfId="39571" xr:uid="{00000000-0005-0000-0000-000061B10000}"/>
    <cellStyle name="40% - Accent5 12 3" xfId="3582" xr:uid="{00000000-0005-0000-0000-000062B10000}"/>
    <cellStyle name="40% - Accent5 12 3 2" xfId="11850" xr:uid="{00000000-0005-0000-0000-000063B10000}"/>
    <cellStyle name="40% - Accent5 12 3 2 2" xfId="25009" xr:uid="{00000000-0005-0000-0000-000064B10000}"/>
    <cellStyle name="40% - Accent5 12 3 2 2 2" xfId="62347" xr:uid="{00000000-0005-0000-0000-000065B10000}"/>
    <cellStyle name="40% - Accent5 12 3 2 3" xfId="49188" xr:uid="{00000000-0005-0000-0000-000066B10000}"/>
    <cellStyle name="40% - Accent5 12 3 3" xfId="7127" xr:uid="{00000000-0005-0000-0000-000067B10000}"/>
    <cellStyle name="40% - Accent5 12 3 3 2" xfId="20286" xr:uid="{00000000-0005-0000-0000-000068B10000}"/>
    <cellStyle name="40% - Accent5 12 3 3 2 2" xfId="57624" xr:uid="{00000000-0005-0000-0000-000069B10000}"/>
    <cellStyle name="40% - Accent5 12 3 3 3" xfId="44465" xr:uid="{00000000-0005-0000-0000-00006AB10000}"/>
    <cellStyle name="40% - Accent5 12 3 4" xfId="16743" xr:uid="{00000000-0005-0000-0000-00006BB10000}"/>
    <cellStyle name="40% - Accent5 12 3 4 2" xfId="54081" xr:uid="{00000000-0005-0000-0000-00006CB10000}"/>
    <cellStyle name="40% - Accent5 12 3 5" xfId="33136" xr:uid="{00000000-0005-0000-0000-00006DB10000}"/>
    <cellStyle name="40% - Accent5 12 3 6" xfId="40920" xr:uid="{00000000-0005-0000-0000-00006EB10000}"/>
    <cellStyle name="40% - Accent5 12 4" xfId="9490" xr:uid="{00000000-0005-0000-0000-00006FB10000}"/>
    <cellStyle name="40% - Accent5 12 4 2" xfId="22649" xr:uid="{00000000-0005-0000-0000-000070B10000}"/>
    <cellStyle name="40% - Accent5 12 4 2 2" xfId="59987" xr:uid="{00000000-0005-0000-0000-000071B10000}"/>
    <cellStyle name="40% - Accent5 12 4 3" xfId="35848" xr:uid="{00000000-0005-0000-0000-000072B10000}"/>
    <cellStyle name="40% - Accent5 12 4 4" xfId="46828" xr:uid="{00000000-0005-0000-0000-000073B10000}"/>
    <cellStyle name="40% - Accent5 12 5" xfId="4767" xr:uid="{00000000-0005-0000-0000-000074B10000}"/>
    <cellStyle name="40% - Accent5 12 5 2" xfId="17926" xr:uid="{00000000-0005-0000-0000-000075B10000}"/>
    <cellStyle name="40% - Accent5 12 5 2 2" xfId="55264" xr:uid="{00000000-0005-0000-0000-000076B10000}"/>
    <cellStyle name="40% - Accent5 12 5 3" xfId="30424" xr:uid="{00000000-0005-0000-0000-000077B10000}"/>
    <cellStyle name="40% - Accent5 12 5 4" xfId="42105" xr:uid="{00000000-0005-0000-0000-000078B10000}"/>
    <cellStyle name="40% - Accent5 12 6" xfId="14214" xr:uid="{00000000-0005-0000-0000-000079B10000}"/>
    <cellStyle name="40% - Accent5 12 6 2" xfId="51552" xr:uid="{00000000-0005-0000-0000-00007AB10000}"/>
    <cellStyle name="40% - Accent5 12 7" xfId="27542" xr:uid="{00000000-0005-0000-0000-00007BB10000}"/>
    <cellStyle name="40% - Accent5 12 8" xfId="38391" xr:uid="{00000000-0005-0000-0000-00007CB10000}"/>
    <cellStyle name="40% - Accent5 13" xfId="1222" xr:uid="{00000000-0005-0000-0000-00007DB10000}"/>
    <cellStyle name="40% - Accent5 13 2" xfId="2571" xr:uid="{00000000-0005-0000-0000-00007EB10000}"/>
    <cellStyle name="40% - Accent5 13 2 2" xfId="12019" xr:uid="{00000000-0005-0000-0000-00007FB10000}"/>
    <cellStyle name="40% - Accent5 13 2 2 2" xfId="25178" xr:uid="{00000000-0005-0000-0000-000080B10000}"/>
    <cellStyle name="40% - Accent5 13 2 2 2 2" xfId="62516" xr:uid="{00000000-0005-0000-0000-000081B10000}"/>
    <cellStyle name="40% - Accent5 13 2 2 3" xfId="33474" xr:uid="{00000000-0005-0000-0000-000082B10000}"/>
    <cellStyle name="40% - Accent5 13 2 2 4" xfId="49357" xr:uid="{00000000-0005-0000-0000-000083B10000}"/>
    <cellStyle name="40% - Accent5 13 2 3" xfId="7296" xr:uid="{00000000-0005-0000-0000-000084B10000}"/>
    <cellStyle name="40% - Accent5 13 2 3 2" xfId="20455" xr:uid="{00000000-0005-0000-0000-000085B10000}"/>
    <cellStyle name="40% - Accent5 13 2 3 2 2" xfId="57793" xr:uid="{00000000-0005-0000-0000-000086B10000}"/>
    <cellStyle name="40% - Accent5 13 2 3 3" xfId="36186" xr:uid="{00000000-0005-0000-0000-000087B10000}"/>
    <cellStyle name="40% - Accent5 13 2 3 4" xfId="44634" xr:uid="{00000000-0005-0000-0000-000088B10000}"/>
    <cellStyle name="40% - Accent5 13 2 4" xfId="15732" xr:uid="{00000000-0005-0000-0000-000089B10000}"/>
    <cellStyle name="40% - Accent5 13 2 4 2" xfId="30762" xr:uid="{00000000-0005-0000-0000-00008AB10000}"/>
    <cellStyle name="40% - Accent5 13 2 4 3" xfId="53070" xr:uid="{00000000-0005-0000-0000-00008BB10000}"/>
    <cellStyle name="40% - Accent5 13 2 5" xfId="27880" xr:uid="{00000000-0005-0000-0000-00008CB10000}"/>
    <cellStyle name="40% - Accent5 13 2 6" xfId="39909" xr:uid="{00000000-0005-0000-0000-00008DB10000}"/>
    <cellStyle name="40% - Accent5 13 3" xfId="9659" xr:uid="{00000000-0005-0000-0000-00008EB10000}"/>
    <cellStyle name="40% - Accent5 13 3 2" xfId="22818" xr:uid="{00000000-0005-0000-0000-00008FB10000}"/>
    <cellStyle name="40% - Accent5 13 3 2 2" xfId="60156" xr:uid="{00000000-0005-0000-0000-000090B10000}"/>
    <cellStyle name="40% - Accent5 13 3 3" xfId="32125" xr:uid="{00000000-0005-0000-0000-000091B10000}"/>
    <cellStyle name="40% - Accent5 13 3 4" xfId="46997" xr:uid="{00000000-0005-0000-0000-000092B10000}"/>
    <cellStyle name="40% - Accent5 13 4" xfId="4936" xr:uid="{00000000-0005-0000-0000-000093B10000}"/>
    <cellStyle name="40% - Accent5 13 4 2" xfId="18095" xr:uid="{00000000-0005-0000-0000-000094B10000}"/>
    <cellStyle name="40% - Accent5 13 4 2 2" xfId="55433" xr:uid="{00000000-0005-0000-0000-000095B10000}"/>
    <cellStyle name="40% - Accent5 13 4 3" xfId="34837" xr:uid="{00000000-0005-0000-0000-000096B10000}"/>
    <cellStyle name="40% - Accent5 13 4 4" xfId="42274" xr:uid="{00000000-0005-0000-0000-000097B10000}"/>
    <cellStyle name="40% - Accent5 13 5" xfId="14383" xr:uid="{00000000-0005-0000-0000-000098B10000}"/>
    <cellStyle name="40% - Accent5 13 5 2" xfId="29413" xr:uid="{00000000-0005-0000-0000-000099B10000}"/>
    <cellStyle name="40% - Accent5 13 5 3" xfId="51721" xr:uid="{00000000-0005-0000-0000-00009AB10000}"/>
    <cellStyle name="40% - Accent5 13 6" xfId="26531" xr:uid="{00000000-0005-0000-0000-00009BB10000}"/>
    <cellStyle name="40% - Accent5 13 7" xfId="38560" xr:uid="{00000000-0005-0000-0000-00009CB10000}"/>
    <cellStyle name="40% - Accent5 14" xfId="2402" xr:uid="{00000000-0005-0000-0000-00009DB10000}"/>
    <cellStyle name="40% - Accent5 14 2" xfId="10839" xr:uid="{00000000-0005-0000-0000-00009EB10000}"/>
    <cellStyle name="40% - Accent5 14 2 2" xfId="23998" xr:uid="{00000000-0005-0000-0000-00009FB10000}"/>
    <cellStyle name="40% - Accent5 14 2 2 2" xfId="61336" xr:uid="{00000000-0005-0000-0000-0000A0B10000}"/>
    <cellStyle name="40% - Accent5 14 2 3" xfId="34656" xr:uid="{00000000-0005-0000-0000-0000A1B10000}"/>
    <cellStyle name="40% - Accent5 14 2 4" xfId="48177" xr:uid="{00000000-0005-0000-0000-0000A2B10000}"/>
    <cellStyle name="40% - Accent5 14 3" xfId="6116" xr:uid="{00000000-0005-0000-0000-0000A3B10000}"/>
    <cellStyle name="40% - Accent5 14 3 2" xfId="19275" xr:uid="{00000000-0005-0000-0000-0000A4B10000}"/>
    <cellStyle name="40% - Accent5 14 3 2 2" xfId="56613" xr:uid="{00000000-0005-0000-0000-0000A5B10000}"/>
    <cellStyle name="40% - Accent5 14 3 3" xfId="37368" xr:uid="{00000000-0005-0000-0000-0000A6B10000}"/>
    <cellStyle name="40% - Accent5 14 3 4" xfId="43454" xr:uid="{00000000-0005-0000-0000-0000A7B10000}"/>
    <cellStyle name="40% - Accent5 14 4" xfId="15563" xr:uid="{00000000-0005-0000-0000-0000A8B10000}"/>
    <cellStyle name="40% - Accent5 14 4 2" xfId="31944" xr:uid="{00000000-0005-0000-0000-0000A9B10000}"/>
    <cellStyle name="40% - Accent5 14 4 3" xfId="52901" xr:uid="{00000000-0005-0000-0000-0000AAB10000}"/>
    <cellStyle name="40% - Accent5 14 5" xfId="29062" xr:uid="{00000000-0005-0000-0000-0000ABB10000}"/>
    <cellStyle name="40% - Accent5 14 6" xfId="39740" xr:uid="{00000000-0005-0000-0000-0000ACB10000}"/>
    <cellStyle name="40% - Accent5 15" xfId="8479" xr:uid="{00000000-0005-0000-0000-0000ADB10000}"/>
    <cellStyle name="40% - Accent5 15 2" xfId="21638" xr:uid="{00000000-0005-0000-0000-0000AEB10000}"/>
    <cellStyle name="40% - Accent5 15 2 2" xfId="33305" xr:uid="{00000000-0005-0000-0000-0000AFB10000}"/>
    <cellStyle name="40% - Accent5 15 2 3" xfId="58976" xr:uid="{00000000-0005-0000-0000-0000B0B10000}"/>
    <cellStyle name="40% - Accent5 15 3" xfId="36017" xr:uid="{00000000-0005-0000-0000-0000B1B10000}"/>
    <cellStyle name="40% - Accent5 15 4" xfId="30593" xr:uid="{00000000-0005-0000-0000-0000B2B10000}"/>
    <cellStyle name="40% - Accent5 15 5" xfId="27711" xr:uid="{00000000-0005-0000-0000-0000B3B10000}"/>
    <cellStyle name="40% - Accent5 15 6" xfId="45817" xr:uid="{00000000-0005-0000-0000-0000B4B10000}"/>
    <cellStyle name="40% - Accent5 16" xfId="3756" xr:uid="{00000000-0005-0000-0000-0000B5B10000}"/>
    <cellStyle name="40% - Accent5 16 2" xfId="16915" xr:uid="{00000000-0005-0000-0000-0000B6B10000}"/>
    <cellStyle name="40% - Accent5 16 2 2" xfId="54253" xr:uid="{00000000-0005-0000-0000-0000B7B10000}"/>
    <cellStyle name="40% - Accent5 16 3" xfId="29244" xr:uid="{00000000-0005-0000-0000-0000B8B10000}"/>
    <cellStyle name="40% - Accent5 16 4" xfId="41094" xr:uid="{00000000-0005-0000-0000-0000B9B10000}"/>
    <cellStyle name="40% - Accent5 17" xfId="13203" xr:uid="{00000000-0005-0000-0000-0000BAB10000}"/>
    <cellStyle name="40% - Accent5 17 2" xfId="31956" xr:uid="{00000000-0005-0000-0000-0000BBB10000}"/>
    <cellStyle name="40% - Accent5 17 3" xfId="50541" xr:uid="{00000000-0005-0000-0000-0000BCB10000}"/>
    <cellStyle name="40% - Accent5 18" xfId="34668" xr:uid="{00000000-0005-0000-0000-0000BDB10000}"/>
    <cellStyle name="40% - Accent5 19" xfId="29075" xr:uid="{00000000-0005-0000-0000-0000BEB10000}"/>
    <cellStyle name="40% - Accent5 2" xfId="54" xr:uid="{00000000-0005-0000-0000-0000BFB10000}"/>
    <cellStyle name="40% - Accent5 2 10" xfId="896" xr:uid="{00000000-0005-0000-0000-0000C0B10000}"/>
    <cellStyle name="40% - Accent5 2 10 2" xfId="2078" xr:uid="{00000000-0005-0000-0000-0000C1B10000}"/>
    <cellStyle name="40% - Accent5 2 10 2 2" xfId="8152" xr:uid="{00000000-0005-0000-0000-0000C2B10000}"/>
    <cellStyle name="40% - Accent5 2 10 2 2 2" xfId="12875" xr:uid="{00000000-0005-0000-0000-0000C3B10000}"/>
    <cellStyle name="40% - Accent5 2 10 2 2 2 2" xfId="26034" xr:uid="{00000000-0005-0000-0000-0000C4B10000}"/>
    <cellStyle name="40% - Accent5 2 10 2 2 2 2 2" xfId="63372" xr:uid="{00000000-0005-0000-0000-0000C5B10000}"/>
    <cellStyle name="40% - Accent5 2 10 2 2 2 3" xfId="50213" xr:uid="{00000000-0005-0000-0000-0000C6B10000}"/>
    <cellStyle name="40% - Accent5 2 10 2 2 3" xfId="21311" xr:uid="{00000000-0005-0000-0000-0000C7B10000}"/>
    <cellStyle name="40% - Accent5 2 10 2 2 3 2" xfId="58649" xr:uid="{00000000-0005-0000-0000-0000C8B10000}"/>
    <cellStyle name="40% - Accent5 2 10 2 2 4" xfId="34330" xr:uid="{00000000-0005-0000-0000-0000C9B10000}"/>
    <cellStyle name="40% - Accent5 2 10 2 2 5" xfId="45490" xr:uid="{00000000-0005-0000-0000-0000CAB10000}"/>
    <cellStyle name="40% - Accent5 2 10 2 3" xfId="10515" xr:uid="{00000000-0005-0000-0000-0000CBB10000}"/>
    <cellStyle name="40% - Accent5 2 10 2 3 2" xfId="23674" xr:uid="{00000000-0005-0000-0000-0000CCB10000}"/>
    <cellStyle name="40% - Accent5 2 10 2 3 2 2" xfId="61012" xr:uid="{00000000-0005-0000-0000-0000CDB10000}"/>
    <cellStyle name="40% - Accent5 2 10 2 3 3" xfId="37042" xr:uid="{00000000-0005-0000-0000-0000CEB10000}"/>
    <cellStyle name="40% - Accent5 2 10 2 3 4" xfId="47853" xr:uid="{00000000-0005-0000-0000-0000CFB10000}"/>
    <cellStyle name="40% - Accent5 2 10 2 4" xfId="5792" xr:uid="{00000000-0005-0000-0000-0000D0B10000}"/>
    <cellStyle name="40% - Accent5 2 10 2 4 2" xfId="18951" xr:uid="{00000000-0005-0000-0000-0000D1B10000}"/>
    <cellStyle name="40% - Accent5 2 10 2 4 2 2" xfId="56289" xr:uid="{00000000-0005-0000-0000-0000D2B10000}"/>
    <cellStyle name="40% - Accent5 2 10 2 4 3" xfId="31618" xr:uid="{00000000-0005-0000-0000-0000D3B10000}"/>
    <cellStyle name="40% - Accent5 2 10 2 4 4" xfId="43130" xr:uid="{00000000-0005-0000-0000-0000D4B10000}"/>
    <cellStyle name="40% - Accent5 2 10 2 5" xfId="15239" xr:uid="{00000000-0005-0000-0000-0000D5B10000}"/>
    <cellStyle name="40% - Accent5 2 10 2 5 2" xfId="52577" xr:uid="{00000000-0005-0000-0000-0000D6B10000}"/>
    <cellStyle name="40% - Accent5 2 10 2 6" xfId="28736" xr:uid="{00000000-0005-0000-0000-0000D7B10000}"/>
    <cellStyle name="40% - Accent5 2 10 2 7" xfId="39416" xr:uid="{00000000-0005-0000-0000-0000D8B10000}"/>
    <cellStyle name="40% - Accent5 2 10 3" xfId="3427" xr:uid="{00000000-0005-0000-0000-0000D9B10000}"/>
    <cellStyle name="40% - Accent5 2 10 3 2" xfId="11695" xr:uid="{00000000-0005-0000-0000-0000DAB10000}"/>
    <cellStyle name="40% - Accent5 2 10 3 2 2" xfId="24854" xr:uid="{00000000-0005-0000-0000-0000DBB10000}"/>
    <cellStyle name="40% - Accent5 2 10 3 2 2 2" xfId="62192" xr:uid="{00000000-0005-0000-0000-0000DCB10000}"/>
    <cellStyle name="40% - Accent5 2 10 3 2 3" xfId="49033" xr:uid="{00000000-0005-0000-0000-0000DDB10000}"/>
    <cellStyle name="40% - Accent5 2 10 3 3" xfId="6972" xr:uid="{00000000-0005-0000-0000-0000DEB10000}"/>
    <cellStyle name="40% - Accent5 2 10 3 3 2" xfId="20131" xr:uid="{00000000-0005-0000-0000-0000DFB10000}"/>
    <cellStyle name="40% - Accent5 2 10 3 3 2 2" xfId="57469" xr:uid="{00000000-0005-0000-0000-0000E0B10000}"/>
    <cellStyle name="40% - Accent5 2 10 3 3 3" xfId="44310" xr:uid="{00000000-0005-0000-0000-0000E1B10000}"/>
    <cellStyle name="40% - Accent5 2 10 3 4" xfId="16588" xr:uid="{00000000-0005-0000-0000-0000E2B10000}"/>
    <cellStyle name="40% - Accent5 2 10 3 4 2" xfId="53926" xr:uid="{00000000-0005-0000-0000-0000E3B10000}"/>
    <cellStyle name="40% - Accent5 2 10 3 5" xfId="32981" xr:uid="{00000000-0005-0000-0000-0000E4B10000}"/>
    <cellStyle name="40% - Accent5 2 10 3 6" xfId="40765" xr:uid="{00000000-0005-0000-0000-0000E5B10000}"/>
    <cellStyle name="40% - Accent5 2 10 4" xfId="9335" xr:uid="{00000000-0005-0000-0000-0000E6B10000}"/>
    <cellStyle name="40% - Accent5 2 10 4 2" xfId="22494" xr:uid="{00000000-0005-0000-0000-0000E7B10000}"/>
    <cellStyle name="40% - Accent5 2 10 4 2 2" xfId="59832" xr:uid="{00000000-0005-0000-0000-0000E8B10000}"/>
    <cellStyle name="40% - Accent5 2 10 4 3" xfId="35693" xr:uid="{00000000-0005-0000-0000-0000E9B10000}"/>
    <cellStyle name="40% - Accent5 2 10 4 4" xfId="46673" xr:uid="{00000000-0005-0000-0000-0000EAB10000}"/>
    <cellStyle name="40% - Accent5 2 10 5" xfId="4612" xr:uid="{00000000-0005-0000-0000-0000EBB10000}"/>
    <cellStyle name="40% - Accent5 2 10 5 2" xfId="17771" xr:uid="{00000000-0005-0000-0000-0000ECB10000}"/>
    <cellStyle name="40% - Accent5 2 10 5 2 2" xfId="55109" xr:uid="{00000000-0005-0000-0000-0000EDB10000}"/>
    <cellStyle name="40% - Accent5 2 10 5 3" xfId="30269" xr:uid="{00000000-0005-0000-0000-0000EEB10000}"/>
    <cellStyle name="40% - Accent5 2 10 5 4" xfId="41950" xr:uid="{00000000-0005-0000-0000-0000EFB10000}"/>
    <cellStyle name="40% - Accent5 2 10 6" xfId="14059" xr:uid="{00000000-0005-0000-0000-0000F0B10000}"/>
    <cellStyle name="40% - Accent5 2 10 6 2" xfId="51397" xr:uid="{00000000-0005-0000-0000-0000F1B10000}"/>
    <cellStyle name="40% - Accent5 2 10 7" xfId="27387" xr:uid="{00000000-0005-0000-0000-0000F2B10000}"/>
    <cellStyle name="40% - Accent5 2 10 8" xfId="38236" xr:uid="{00000000-0005-0000-0000-0000F3B10000}"/>
    <cellStyle name="40% - Accent5 2 11" xfId="1067" xr:uid="{00000000-0005-0000-0000-0000F4B10000}"/>
    <cellStyle name="40% - Accent5 2 11 2" xfId="2247" xr:uid="{00000000-0005-0000-0000-0000F5B10000}"/>
    <cellStyle name="40% - Accent5 2 11 2 2" xfId="8321" xr:uid="{00000000-0005-0000-0000-0000F6B10000}"/>
    <cellStyle name="40% - Accent5 2 11 2 2 2" xfId="13044" xr:uid="{00000000-0005-0000-0000-0000F7B10000}"/>
    <cellStyle name="40% - Accent5 2 11 2 2 2 2" xfId="26203" xr:uid="{00000000-0005-0000-0000-0000F8B10000}"/>
    <cellStyle name="40% - Accent5 2 11 2 2 2 2 2" xfId="63541" xr:uid="{00000000-0005-0000-0000-0000F9B10000}"/>
    <cellStyle name="40% - Accent5 2 11 2 2 2 3" xfId="50382" xr:uid="{00000000-0005-0000-0000-0000FAB10000}"/>
    <cellStyle name="40% - Accent5 2 11 2 2 3" xfId="21480" xr:uid="{00000000-0005-0000-0000-0000FBB10000}"/>
    <cellStyle name="40% - Accent5 2 11 2 2 3 2" xfId="58818" xr:uid="{00000000-0005-0000-0000-0000FCB10000}"/>
    <cellStyle name="40% - Accent5 2 11 2 2 4" xfId="34499" xr:uid="{00000000-0005-0000-0000-0000FDB10000}"/>
    <cellStyle name="40% - Accent5 2 11 2 2 5" xfId="45659" xr:uid="{00000000-0005-0000-0000-0000FEB10000}"/>
    <cellStyle name="40% - Accent5 2 11 2 3" xfId="10684" xr:uid="{00000000-0005-0000-0000-0000FFB10000}"/>
    <cellStyle name="40% - Accent5 2 11 2 3 2" xfId="23843" xr:uid="{00000000-0005-0000-0000-000000B20000}"/>
    <cellStyle name="40% - Accent5 2 11 2 3 2 2" xfId="61181" xr:uid="{00000000-0005-0000-0000-000001B20000}"/>
    <cellStyle name="40% - Accent5 2 11 2 3 3" xfId="37211" xr:uid="{00000000-0005-0000-0000-000002B20000}"/>
    <cellStyle name="40% - Accent5 2 11 2 3 4" xfId="48022" xr:uid="{00000000-0005-0000-0000-000003B20000}"/>
    <cellStyle name="40% - Accent5 2 11 2 4" xfId="5961" xr:uid="{00000000-0005-0000-0000-000004B20000}"/>
    <cellStyle name="40% - Accent5 2 11 2 4 2" xfId="19120" xr:uid="{00000000-0005-0000-0000-000005B20000}"/>
    <cellStyle name="40% - Accent5 2 11 2 4 2 2" xfId="56458" xr:uid="{00000000-0005-0000-0000-000006B20000}"/>
    <cellStyle name="40% - Accent5 2 11 2 4 3" xfId="31787" xr:uid="{00000000-0005-0000-0000-000007B20000}"/>
    <cellStyle name="40% - Accent5 2 11 2 4 4" xfId="43299" xr:uid="{00000000-0005-0000-0000-000008B20000}"/>
    <cellStyle name="40% - Accent5 2 11 2 5" xfId="15408" xr:uid="{00000000-0005-0000-0000-000009B20000}"/>
    <cellStyle name="40% - Accent5 2 11 2 5 2" xfId="52746" xr:uid="{00000000-0005-0000-0000-00000AB20000}"/>
    <cellStyle name="40% - Accent5 2 11 2 6" xfId="28905" xr:uid="{00000000-0005-0000-0000-00000BB20000}"/>
    <cellStyle name="40% - Accent5 2 11 2 7" xfId="39585" xr:uid="{00000000-0005-0000-0000-00000CB20000}"/>
    <cellStyle name="40% - Accent5 2 11 3" xfId="3596" xr:uid="{00000000-0005-0000-0000-00000DB20000}"/>
    <cellStyle name="40% - Accent5 2 11 3 2" xfId="11864" xr:uid="{00000000-0005-0000-0000-00000EB20000}"/>
    <cellStyle name="40% - Accent5 2 11 3 2 2" xfId="25023" xr:uid="{00000000-0005-0000-0000-00000FB20000}"/>
    <cellStyle name="40% - Accent5 2 11 3 2 2 2" xfId="62361" xr:uid="{00000000-0005-0000-0000-000010B20000}"/>
    <cellStyle name="40% - Accent5 2 11 3 2 3" xfId="49202" xr:uid="{00000000-0005-0000-0000-000011B20000}"/>
    <cellStyle name="40% - Accent5 2 11 3 3" xfId="7141" xr:uid="{00000000-0005-0000-0000-000012B20000}"/>
    <cellStyle name="40% - Accent5 2 11 3 3 2" xfId="20300" xr:uid="{00000000-0005-0000-0000-000013B20000}"/>
    <cellStyle name="40% - Accent5 2 11 3 3 2 2" xfId="57638" xr:uid="{00000000-0005-0000-0000-000014B20000}"/>
    <cellStyle name="40% - Accent5 2 11 3 3 3" xfId="44479" xr:uid="{00000000-0005-0000-0000-000015B20000}"/>
    <cellStyle name="40% - Accent5 2 11 3 4" xfId="16757" xr:uid="{00000000-0005-0000-0000-000016B20000}"/>
    <cellStyle name="40% - Accent5 2 11 3 4 2" xfId="54095" xr:uid="{00000000-0005-0000-0000-000017B20000}"/>
    <cellStyle name="40% - Accent5 2 11 3 5" xfId="33150" xr:uid="{00000000-0005-0000-0000-000018B20000}"/>
    <cellStyle name="40% - Accent5 2 11 3 6" xfId="40934" xr:uid="{00000000-0005-0000-0000-000019B20000}"/>
    <cellStyle name="40% - Accent5 2 11 4" xfId="9504" xr:uid="{00000000-0005-0000-0000-00001AB20000}"/>
    <cellStyle name="40% - Accent5 2 11 4 2" xfId="22663" xr:uid="{00000000-0005-0000-0000-00001BB20000}"/>
    <cellStyle name="40% - Accent5 2 11 4 2 2" xfId="60001" xr:uid="{00000000-0005-0000-0000-00001CB20000}"/>
    <cellStyle name="40% - Accent5 2 11 4 3" xfId="35862" xr:uid="{00000000-0005-0000-0000-00001DB20000}"/>
    <cellStyle name="40% - Accent5 2 11 4 4" xfId="46842" xr:uid="{00000000-0005-0000-0000-00001EB20000}"/>
    <cellStyle name="40% - Accent5 2 11 5" xfId="4781" xr:uid="{00000000-0005-0000-0000-00001FB20000}"/>
    <cellStyle name="40% - Accent5 2 11 5 2" xfId="17940" xr:uid="{00000000-0005-0000-0000-000020B20000}"/>
    <cellStyle name="40% - Accent5 2 11 5 2 2" xfId="55278" xr:uid="{00000000-0005-0000-0000-000021B20000}"/>
    <cellStyle name="40% - Accent5 2 11 5 3" xfId="30438" xr:uid="{00000000-0005-0000-0000-000022B20000}"/>
    <cellStyle name="40% - Accent5 2 11 5 4" xfId="42119" xr:uid="{00000000-0005-0000-0000-000023B20000}"/>
    <cellStyle name="40% - Accent5 2 11 6" xfId="14228" xr:uid="{00000000-0005-0000-0000-000024B20000}"/>
    <cellStyle name="40% - Accent5 2 11 6 2" xfId="51566" xr:uid="{00000000-0005-0000-0000-000025B20000}"/>
    <cellStyle name="40% - Accent5 2 11 7" xfId="27556" xr:uid="{00000000-0005-0000-0000-000026B20000}"/>
    <cellStyle name="40% - Accent5 2 11 8" xfId="38405" xr:uid="{00000000-0005-0000-0000-000027B20000}"/>
    <cellStyle name="40% - Accent5 2 12" xfId="1236" xr:uid="{00000000-0005-0000-0000-000028B20000}"/>
    <cellStyle name="40% - Accent5 2 12 2" xfId="2585" xr:uid="{00000000-0005-0000-0000-000029B20000}"/>
    <cellStyle name="40% - Accent5 2 12 2 2" xfId="12033" xr:uid="{00000000-0005-0000-0000-00002AB20000}"/>
    <cellStyle name="40% - Accent5 2 12 2 2 2" xfId="25192" xr:uid="{00000000-0005-0000-0000-00002BB20000}"/>
    <cellStyle name="40% - Accent5 2 12 2 2 2 2" xfId="62530" xr:uid="{00000000-0005-0000-0000-00002CB20000}"/>
    <cellStyle name="40% - Accent5 2 12 2 2 3" xfId="33488" xr:uid="{00000000-0005-0000-0000-00002DB20000}"/>
    <cellStyle name="40% - Accent5 2 12 2 2 4" xfId="49371" xr:uid="{00000000-0005-0000-0000-00002EB20000}"/>
    <cellStyle name="40% - Accent5 2 12 2 3" xfId="7310" xr:uid="{00000000-0005-0000-0000-00002FB20000}"/>
    <cellStyle name="40% - Accent5 2 12 2 3 2" xfId="20469" xr:uid="{00000000-0005-0000-0000-000030B20000}"/>
    <cellStyle name="40% - Accent5 2 12 2 3 2 2" xfId="57807" xr:uid="{00000000-0005-0000-0000-000031B20000}"/>
    <cellStyle name="40% - Accent5 2 12 2 3 3" xfId="36200" xr:uid="{00000000-0005-0000-0000-000032B20000}"/>
    <cellStyle name="40% - Accent5 2 12 2 3 4" xfId="44648" xr:uid="{00000000-0005-0000-0000-000033B20000}"/>
    <cellStyle name="40% - Accent5 2 12 2 4" xfId="15746" xr:uid="{00000000-0005-0000-0000-000034B20000}"/>
    <cellStyle name="40% - Accent5 2 12 2 4 2" xfId="30776" xr:uid="{00000000-0005-0000-0000-000035B20000}"/>
    <cellStyle name="40% - Accent5 2 12 2 4 3" xfId="53084" xr:uid="{00000000-0005-0000-0000-000036B20000}"/>
    <cellStyle name="40% - Accent5 2 12 2 5" xfId="27894" xr:uid="{00000000-0005-0000-0000-000037B20000}"/>
    <cellStyle name="40% - Accent5 2 12 2 6" xfId="39923" xr:uid="{00000000-0005-0000-0000-000038B20000}"/>
    <cellStyle name="40% - Accent5 2 12 3" xfId="9673" xr:uid="{00000000-0005-0000-0000-000039B20000}"/>
    <cellStyle name="40% - Accent5 2 12 3 2" xfId="22832" xr:uid="{00000000-0005-0000-0000-00003AB20000}"/>
    <cellStyle name="40% - Accent5 2 12 3 2 2" xfId="60170" xr:uid="{00000000-0005-0000-0000-00003BB20000}"/>
    <cellStyle name="40% - Accent5 2 12 3 3" xfId="32139" xr:uid="{00000000-0005-0000-0000-00003CB20000}"/>
    <cellStyle name="40% - Accent5 2 12 3 4" xfId="47011" xr:uid="{00000000-0005-0000-0000-00003DB20000}"/>
    <cellStyle name="40% - Accent5 2 12 4" xfId="4950" xr:uid="{00000000-0005-0000-0000-00003EB20000}"/>
    <cellStyle name="40% - Accent5 2 12 4 2" xfId="18109" xr:uid="{00000000-0005-0000-0000-00003FB20000}"/>
    <cellStyle name="40% - Accent5 2 12 4 2 2" xfId="55447" xr:uid="{00000000-0005-0000-0000-000040B20000}"/>
    <cellStyle name="40% - Accent5 2 12 4 3" xfId="34851" xr:uid="{00000000-0005-0000-0000-000041B20000}"/>
    <cellStyle name="40% - Accent5 2 12 4 4" xfId="42288" xr:uid="{00000000-0005-0000-0000-000042B20000}"/>
    <cellStyle name="40% - Accent5 2 12 5" xfId="14397" xr:uid="{00000000-0005-0000-0000-000043B20000}"/>
    <cellStyle name="40% - Accent5 2 12 5 2" xfId="29427" xr:uid="{00000000-0005-0000-0000-000044B20000}"/>
    <cellStyle name="40% - Accent5 2 12 5 3" xfId="51735" xr:uid="{00000000-0005-0000-0000-000045B20000}"/>
    <cellStyle name="40% - Accent5 2 12 6" xfId="26545" xr:uid="{00000000-0005-0000-0000-000046B20000}"/>
    <cellStyle name="40% - Accent5 2 12 7" xfId="38574" xr:uid="{00000000-0005-0000-0000-000047B20000}"/>
    <cellStyle name="40% - Accent5 2 13" xfId="2416" xr:uid="{00000000-0005-0000-0000-000048B20000}"/>
    <cellStyle name="40% - Accent5 2 13 2" xfId="10853" xr:uid="{00000000-0005-0000-0000-000049B20000}"/>
    <cellStyle name="40% - Accent5 2 13 2 2" xfId="24012" xr:uid="{00000000-0005-0000-0000-00004AB20000}"/>
    <cellStyle name="40% - Accent5 2 13 2 2 2" xfId="61350" xr:uid="{00000000-0005-0000-0000-00004BB20000}"/>
    <cellStyle name="40% - Accent5 2 13 2 3" xfId="33319" xr:uid="{00000000-0005-0000-0000-00004CB20000}"/>
    <cellStyle name="40% - Accent5 2 13 2 4" xfId="48191" xr:uid="{00000000-0005-0000-0000-00004DB20000}"/>
    <cellStyle name="40% - Accent5 2 13 3" xfId="6130" xr:uid="{00000000-0005-0000-0000-00004EB20000}"/>
    <cellStyle name="40% - Accent5 2 13 3 2" xfId="19289" xr:uid="{00000000-0005-0000-0000-00004FB20000}"/>
    <cellStyle name="40% - Accent5 2 13 3 2 2" xfId="56627" xr:uid="{00000000-0005-0000-0000-000050B20000}"/>
    <cellStyle name="40% - Accent5 2 13 3 3" xfId="36031" xr:uid="{00000000-0005-0000-0000-000051B20000}"/>
    <cellStyle name="40% - Accent5 2 13 3 4" xfId="43468" xr:uid="{00000000-0005-0000-0000-000052B20000}"/>
    <cellStyle name="40% - Accent5 2 13 4" xfId="15577" xr:uid="{00000000-0005-0000-0000-000053B20000}"/>
    <cellStyle name="40% - Accent5 2 13 4 2" xfId="30607" xr:uid="{00000000-0005-0000-0000-000054B20000}"/>
    <cellStyle name="40% - Accent5 2 13 4 3" xfId="52915" xr:uid="{00000000-0005-0000-0000-000055B20000}"/>
    <cellStyle name="40% - Accent5 2 13 5" xfId="27725" xr:uid="{00000000-0005-0000-0000-000056B20000}"/>
    <cellStyle name="40% - Accent5 2 13 6" xfId="39754" xr:uid="{00000000-0005-0000-0000-000057B20000}"/>
    <cellStyle name="40% - Accent5 2 14" xfId="8493" xr:uid="{00000000-0005-0000-0000-000058B20000}"/>
    <cellStyle name="40% - Accent5 2 14 2" xfId="21652" xr:uid="{00000000-0005-0000-0000-000059B20000}"/>
    <cellStyle name="40% - Accent5 2 14 2 2" xfId="58990" xr:uid="{00000000-0005-0000-0000-00005AB20000}"/>
    <cellStyle name="40% - Accent5 2 14 3" xfId="29258" xr:uid="{00000000-0005-0000-0000-00005BB20000}"/>
    <cellStyle name="40% - Accent5 2 14 4" xfId="45831" xr:uid="{00000000-0005-0000-0000-00005CB20000}"/>
    <cellStyle name="40% - Accent5 2 15" xfId="3770" xr:uid="{00000000-0005-0000-0000-00005DB20000}"/>
    <cellStyle name="40% - Accent5 2 15 2" xfId="16929" xr:uid="{00000000-0005-0000-0000-00005EB20000}"/>
    <cellStyle name="40% - Accent5 2 15 2 2" xfId="54267" xr:uid="{00000000-0005-0000-0000-00005FB20000}"/>
    <cellStyle name="40% - Accent5 2 15 3" xfId="31970" xr:uid="{00000000-0005-0000-0000-000060B20000}"/>
    <cellStyle name="40% - Accent5 2 15 4" xfId="41108" xr:uid="{00000000-0005-0000-0000-000061B20000}"/>
    <cellStyle name="40% - Accent5 2 16" xfId="13217" xr:uid="{00000000-0005-0000-0000-000062B20000}"/>
    <cellStyle name="40% - Accent5 2 16 2" xfId="34682" xr:uid="{00000000-0005-0000-0000-000063B20000}"/>
    <cellStyle name="40% - Accent5 2 16 3" xfId="50555" xr:uid="{00000000-0005-0000-0000-000064B20000}"/>
    <cellStyle name="40% - Accent5 2 17" xfId="29089" xr:uid="{00000000-0005-0000-0000-000065B20000}"/>
    <cellStyle name="40% - Accent5 2 18" xfId="26376" xr:uid="{00000000-0005-0000-0000-000066B20000}"/>
    <cellStyle name="40% - Accent5 2 19" xfId="37394" xr:uid="{00000000-0005-0000-0000-000067B20000}"/>
    <cellStyle name="40% - Accent5 2 2" xfId="110" xr:uid="{00000000-0005-0000-0000-000068B20000}"/>
    <cellStyle name="40% - Accent5 2 2 10" xfId="8549" xr:uid="{00000000-0005-0000-0000-000069B20000}"/>
    <cellStyle name="40% - Accent5 2 2 10 2" xfId="21708" xr:uid="{00000000-0005-0000-0000-00006AB20000}"/>
    <cellStyle name="40% - Accent5 2 2 10 2 2" xfId="59046" xr:uid="{00000000-0005-0000-0000-00006BB20000}"/>
    <cellStyle name="40% - Accent5 2 2 10 3" xfId="29286" xr:uid="{00000000-0005-0000-0000-00006CB20000}"/>
    <cellStyle name="40% - Accent5 2 2 10 4" xfId="45887" xr:uid="{00000000-0005-0000-0000-00006DB20000}"/>
    <cellStyle name="40% - Accent5 2 2 11" xfId="3826" xr:uid="{00000000-0005-0000-0000-00006EB20000}"/>
    <cellStyle name="40% - Accent5 2 2 11 2" xfId="16985" xr:uid="{00000000-0005-0000-0000-00006FB20000}"/>
    <cellStyle name="40% - Accent5 2 2 11 2 2" xfId="54323" xr:uid="{00000000-0005-0000-0000-000070B20000}"/>
    <cellStyle name="40% - Accent5 2 2 11 3" xfId="31998" xr:uid="{00000000-0005-0000-0000-000071B20000}"/>
    <cellStyle name="40% - Accent5 2 2 11 4" xfId="41164" xr:uid="{00000000-0005-0000-0000-000072B20000}"/>
    <cellStyle name="40% - Accent5 2 2 12" xfId="13273" xr:uid="{00000000-0005-0000-0000-000073B20000}"/>
    <cellStyle name="40% - Accent5 2 2 12 2" xfId="34710" xr:uid="{00000000-0005-0000-0000-000074B20000}"/>
    <cellStyle name="40% - Accent5 2 2 12 3" xfId="50611" xr:uid="{00000000-0005-0000-0000-000075B20000}"/>
    <cellStyle name="40% - Accent5 2 2 13" xfId="29117" xr:uid="{00000000-0005-0000-0000-000076B20000}"/>
    <cellStyle name="40% - Accent5 2 2 14" xfId="26404" xr:uid="{00000000-0005-0000-0000-000077B20000}"/>
    <cellStyle name="40% - Accent5 2 2 15" xfId="37450" xr:uid="{00000000-0005-0000-0000-000078B20000}"/>
    <cellStyle name="40% - Accent5 2 2 2" xfId="222" xr:uid="{00000000-0005-0000-0000-000079B20000}"/>
    <cellStyle name="40% - Accent5 2 2 2 10" xfId="3938" xr:uid="{00000000-0005-0000-0000-00007AB20000}"/>
    <cellStyle name="40% - Accent5 2 2 2 10 2" xfId="17097" xr:uid="{00000000-0005-0000-0000-00007BB20000}"/>
    <cellStyle name="40% - Accent5 2 2 2 10 2 2" xfId="54435" xr:uid="{00000000-0005-0000-0000-00007CB20000}"/>
    <cellStyle name="40% - Accent5 2 2 2 10 3" xfId="32083" xr:uid="{00000000-0005-0000-0000-00007DB20000}"/>
    <cellStyle name="40% - Accent5 2 2 2 10 4" xfId="41276" xr:uid="{00000000-0005-0000-0000-00007EB20000}"/>
    <cellStyle name="40% - Accent5 2 2 2 11" xfId="13385" xr:uid="{00000000-0005-0000-0000-00007FB20000}"/>
    <cellStyle name="40% - Accent5 2 2 2 11 2" xfId="34795" xr:uid="{00000000-0005-0000-0000-000080B20000}"/>
    <cellStyle name="40% - Accent5 2 2 2 11 3" xfId="50723" xr:uid="{00000000-0005-0000-0000-000081B20000}"/>
    <cellStyle name="40% - Accent5 2 2 2 12" xfId="29202" xr:uid="{00000000-0005-0000-0000-000082B20000}"/>
    <cellStyle name="40% - Accent5 2 2 2 13" xfId="26489" xr:uid="{00000000-0005-0000-0000-000083B20000}"/>
    <cellStyle name="40% - Accent5 2 2 2 14" xfId="37562" xr:uid="{00000000-0005-0000-0000-000084B20000}"/>
    <cellStyle name="40% - Accent5 2 2 2 2" xfId="643" xr:uid="{00000000-0005-0000-0000-000085B20000}"/>
    <cellStyle name="40% - Accent5 2 2 2 2 2" xfId="1825" xr:uid="{00000000-0005-0000-0000-000086B20000}"/>
    <cellStyle name="40% - Accent5 2 2 2 2 2 2" xfId="7899" xr:uid="{00000000-0005-0000-0000-000087B20000}"/>
    <cellStyle name="40% - Accent5 2 2 2 2 2 2 2" xfId="12622" xr:uid="{00000000-0005-0000-0000-000088B20000}"/>
    <cellStyle name="40% - Accent5 2 2 2 2 2 2 2 2" xfId="25781" xr:uid="{00000000-0005-0000-0000-000089B20000}"/>
    <cellStyle name="40% - Accent5 2 2 2 2 2 2 2 2 2" xfId="63119" xr:uid="{00000000-0005-0000-0000-00008AB20000}"/>
    <cellStyle name="40% - Accent5 2 2 2 2 2 2 2 3" xfId="49960" xr:uid="{00000000-0005-0000-0000-00008BB20000}"/>
    <cellStyle name="40% - Accent5 2 2 2 2 2 2 3" xfId="21058" xr:uid="{00000000-0005-0000-0000-00008CB20000}"/>
    <cellStyle name="40% - Accent5 2 2 2 2 2 2 3 2" xfId="58396" xr:uid="{00000000-0005-0000-0000-00008DB20000}"/>
    <cellStyle name="40% - Accent5 2 2 2 2 2 2 4" xfId="34077" xr:uid="{00000000-0005-0000-0000-00008EB20000}"/>
    <cellStyle name="40% - Accent5 2 2 2 2 2 2 5" xfId="45237" xr:uid="{00000000-0005-0000-0000-00008FB20000}"/>
    <cellStyle name="40% - Accent5 2 2 2 2 2 3" xfId="10262" xr:uid="{00000000-0005-0000-0000-000090B20000}"/>
    <cellStyle name="40% - Accent5 2 2 2 2 2 3 2" xfId="23421" xr:uid="{00000000-0005-0000-0000-000091B20000}"/>
    <cellStyle name="40% - Accent5 2 2 2 2 2 3 2 2" xfId="60759" xr:uid="{00000000-0005-0000-0000-000092B20000}"/>
    <cellStyle name="40% - Accent5 2 2 2 2 2 3 3" xfId="36789" xr:uid="{00000000-0005-0000-0000-000093B20000}"/>
    <cellStyle name="40% - Accent5 2 2 2 2 2 3 4" xfId="47600" xr:uid="{00000000-0005-0000-0000-000094B20000}"/>
    <cellStyle name="40% - Accent5 2 2 2 2 2 4" xfId="5539" xr:uid="{00000000-0005-0000-0000-000095B20000}"/>
    <cellStyle name="40% - Accent5 2 2 2 2 2 4 2" xfId="18698" xr:uid="{00000000-0005-0000-0000-000096B20000}"/>
    <cellStyle name="40% - Accent5 2 2 2 2 2 4 2 2" xfId="56036" xr:uid="{00000000-0005-0000-0000-000097B20000}"/>
    <cellStyle name="40% - Accent5 2 2 2 2 2 4 3" xfId="31365" xr:uid="{00000000-0005-0000-0000-000098B20000}"/>
    <cellStyle name="40% - Accent5 2 2 2 2 2 4 4" xfId="42877" xr:uid="{00000000-0005-0000-0000-000099B20000}"/>
    <cellStyle name="40% - Accent5 2 2 2 2 2 5" xfId="14986" xr:uid="{00000000-0005-0000-0000-00009AB20000}"/>
    <cellStyle name="40% - Accent5 2 2 2 2 2 5 2" xfId="52324" xr:uid="{00000000-0005-0000-0000-00009BB20000}"/>
    <cellStyle name="40% - Accent5 2 2 2 2 2 6" xfId="28483" xr:uid="{00000000-0005-0000-0000-00009CB20000}"/>
    <cellStyle name="40% - Accent5 2 2 2 2 2 7" xfId="39163" xr:uid="{00000000-0005-0000-0000-00009DB20000}"/>
    <cellStyle name="40% - Accent5 2 2 2 2 3" xfId="3174" xr:uid="{00000000-0005-0000-0000-00009EB20000}"/>
    <cellStyle name="40% - Accent5 2 2 2 2 3 2" xfId="11442" xr:uid="{00000000-0005-0000-0000-00009FB20000}"/>
    <cellStyle name="40% - Accent5 2 2 2 2 3 2 2" xfId="24601" xr:uid="{00000000-0005-0000-0000-0000A0B20000}"/>
    <cellStyle name="40% - Accent5 2 2 2 2 3 2 2 2" xfId="61939" xr:uid="{00000000-0005-0000-0000-0000A1B20000}"/>
    <cellStyle name="40% - Accent5 2 2 2 2 3 2 3" xfId="48780" xr:uid="{00000000-0005-0000-0000-0000A2B20000}"/>
    <cellStyle name="40% - Accent5 2 2 2 2 3 3" xfId="6719" xr:uid="{00000000-0005-0000-0000-0000A3B20000}"/>
    <cellStyle name="40% - Accent5 2 2 2 2 3 3 2" xfId="19878" xr:uid="{00000000-0005-0000-0000-0000A4B20000}"/>
    <cellStyle name="40% - Accent5 2 2 2 2 3 3 2 2" xfId="57216" xr:uid="{00000000-0005-0000-0000-0000A5B20000}"/>
    <cellStyle name="40% - Accent5 2 2 2 2 3 3 3" xfId="44057" xr:uid="{00000000-0005-0000-0000-0000A6B20000}"/>
    <cellStyle name="40% - Accent5 2 2 2 2 3 4" xfId="16335" xr:uid="{00000000-0005-0000-0000-0000A7B20000}"/>
    <cellStyle name="40% - Accent5 2 2 2 2 3 4 2" xfId="53673" xr:uid="{00000000-0005-0000-0000-0000A8B20000}"/>
    <cellStyle name="40% - Accent5 2 2 2 2 3 5" xfId="32728" xr:uid="{00000000-0005-0000-0000-0000A9B20000}"/>
    <cellStyle name="40% - Accent5 2 2 2 2 3 6" xfId="40512" xr:uid="{00000000-0005-0000-0000-0000AAB20000}"/>
    <cellStyle name="40% - Accent5 2 2 2 2 4" xfId="9082" xr:uid="{00000000-0005-0000-0000-0000ABB20000}"/>
    <cellStyle name="40% - Accent5 2 2 2 2 4 2" xfId="22241" xr:uid="{00000000-0005-0000-0000-0000ACB20000}"/>
    <cellStyle name="40% - Accent5 2 2 2 2 4 2 2" xfId="59579" xr:uid="{00000000-0005-0000-0000-0000ADB20000}"/>
    <cellStyle name="40% - Accent5 2 2 2 2 4 3" xfId="35440" xr:uid="{00000000-0005-0000-0000-0000AEB20000}"/>
    <cellStyle name="40% - Accent5 2 2 2 2 4 4" xfId="46420" xr:uid="{00000000-0005-0000-0000-0000AFB20000}"/>
    <cellStyle name="40% - Accent5 2 2 2 2 5" xfId="4359" xr:uid="{00000000-0005-0000-0000-0000B0B20000}"/>
    <cellStyle name="40% - Accent5 2 2 2 2 5 2" xfId="17518" xr:uid="{00000000-0005-0000-0000-0000B1B20000}"/>
    <cellStyle name="40% - Accent5 2 2 2 2 5 2 2" xfId="54856" xr:uid="{00000000-0005-0000-0000-0000B2B20000}"/>
    <cellStyle name="40% - Accent5 2 2 2 2 5 3" xfId="30016" xr:uid="{00000000-0005-0000-0000-0000B3B20000}"/>
    <cellStyle name="40% - Accent5 2 2 2 2 5 4" xfId="41697" xr:uid="{00000000-0005-0000-0000-0000B4B20000}"/>
    <cellStyle name="40% - Accent5 2 2 2 2 6" xfId="13806" xr:uid="{00000000-0005-0000-0000-0000B5B20000}"/>
    <cellStyle name="40% - Accent5 2 2 2 2 6 2" xfId="51144" xr:uid="{00000000-0005-0000-0000-0000B6B20000}"/>
    <cellStyle name="40% - Accent5 2 2 2 2 7" xfId="27134" xr:uid="{00000000-0005-0000-0000-0000B7B20000}"/>
    <cellStyle name="40% - Accent5 2 2 2 2 8" xfId="37983" xr:uid="{00000000-0005-0000-0000-0000B8B20000}"/>
    <cellStyle name="40% - Accent5 2 2 2 3" xfId="419" xr:uid="{00000000-0005-0000-0000-0000B9B20000}"/>
    <cellStyle name="40% - Accent5 2 2 2 3 2" xfId="1601" xr:uid="{00000000-0005-0000-0000-0000BAB20000}"/>
    <cellStyle name="40% - Accent5 2 2 2 3 2 2" xfId="7675" xr:uid="{00000000-0005-0000-0000-0000BBB20000}"/>
    <cellStyle name="40% - Accent5 2 2 2 3 2 2 2" xfId="12398" xr:uid="{00000000-0005-0000-0000-0000BCB20000}"/>
    <cellStyle name="40% - Accent5 2 2 2 3 2 2 2 2" xfId="25557" xr:uid="{00000000-0005-0000-0000-0000BDB20000}"/>
    <cellStyle name="40% - Accent5 2 2 2 3 2 2 2 2 2" xfId="62895" xr:uid="{00000000-0005-0000-0000-0000BEB20000}"/>
    <cellStyle name="40% - Accent5 2 2 2 3 2 2 2 3" xfId="49736" xr:uid="{00000000-0005-0000-0000-0000BFB20000}"/>
    <cellStyle name="40% - Accent5 2 2 2 3 2 2 3" xfId="20834" xr:uid="{00000000-0005-0000-0000-0000C0B20000}"/>
    <cellStyle name="40% - Accent5 2 2 2 3 2 2 3 2" xfId="58172" xr:uid="{00000000-0005-0000-0000-0000C1B20000}"/>
    <cellStyle name="40% - Accent5 2 2 2 3 2 2 4" xfId="33853" xr:uid="{00000000-0005-0000-0000-0000C2B20000}"/>
    <cellStyle name="40% - Accent5 2 2 2 3 2 2 5" xfId="45013" xr:uid="{00000000-0005-0000-0000-0000C3B20000}"/>
    <cellStyle name="40% - Accent5 2 2 2 3 2 3" xfId="10038" xr:uid="{00000000-0005-0000-0000-0000C4B20000}"/>
    <cellStyle name="40% - Accent5 2 2 2 3 2 3 2" xfId="23197" xr:uid="{00000000-0005-0000-0000-0000C5B20000}"/>
    <cellStyle name="40% - Accent5 2 2 2 3 2 3 2 2" xfId="60535" xr:uid="{00000000-0005-0000-0000-0000C6B20000}"/>
    <cellStyle name="40% - Accent5 2 2 2 3 2 3 3" xfId="36565" xr:uid="{00000000-0005-0000-0000-0000C7B20000}"/>
    <cellStyle name="40% - Accent5 2 2 2 3 2 3 4" xfId="47376" xr:uid="{00000000-0005-0000-0000-0000C8B20000}"/>
    <cellStyle name="40% - Accent5 2 2 2 3 2 4" xfId="5315" xr:uid="{00000000-0005-0000-0000-0000C9B20000}"/>
    <cellStyle name="40% - Accent5 2 2 2 3 2 4 2" xfId="18474" xr:uid="{00000000-0005-0000-0000-0000CAB20000}"/>
    <cellStyle name="40% - Accent5 2 2 2 3 2 4 2 2" xfId="55812" xr:uid="{00000000-0005-0000-0000-0000CBB20000}"/>
    <cellStyle name="40% - Accent5 2 2 2 3 2 4 3" xfId="31141" xr:uid="{00000000-0005-0000-0000-0000CCB20000}"/>
    <cellStyle name="40% - Accent5 2 2 2 3 2 4 4" xfId="42653" xr:uid="{00000000-0005-0000-0000-0000CDB20000}"/>
    <cellStyle name="40% - Accent5 2 2 2 3 2 5" xfId="14762" xr:uid="{00000000-0005-0000-0000-0000CEB20000}"/>
    <cellStyle name="40% - Accent5 2 2 2 3 2 5 2" xfId="52100" xr:uid="{00000000-0005-0000-0000-0000CFB20000}"/>
    <cellStyle name="40% - Accent5 2 2 2 3 2 6" xfId="28259" xr:uid="{00000000-0005-0000-0000-0000D0B20000}"/>
    <cellStyle name="40% - Accent5 2 2 2 3 2 7" xfId="38939" xr:uid="{00000000-0005-0000-0000-0000D1B20000}"/>
    <cellStyle name="40% - Accent5 2 2 2 3 3" xfId="2950" xr:uid="{00000000-0005-0000-0000-0000D2B20000}"/>
    <cellStyle name="40% - Accent5 2 2 2 3 3 2" xfId="11218" xr:uid="{00000000-0005-0000-0000-0000D3B20000}"/>
    <cellStyle name="40% - Accent5 2 2 2 3 3 2 2" xfId="24377" xr:uid="{00000000-0005-0000-0000-0000D4B20000}"/>
    <cellStyle name="40% - Accent5 2 2 2 3 3 2 2 2" xfId="61715" xr:uid="{00000000-0005-0000-0000-0000D5B20000}"/>
    <cellStyle name="40% - Accent5 2 2 2 3 3 2 3" xfId="48556" xr:uid="{00000000-0005-0000-0000-0000D6B20000}"/>
    <cellStyle name="40% - Accent5 2 2 2 3 3 3" xfId="6495" xr:uid="{00000000-0005-0000-0000-0000D7B20000}"/>
    <cellStyle name="40% - Accent5 2 2 2 3 3 3 2" xfId="19654" xr:uid="{00000000-0005-0000-0000-0000D8B20000}"/>
    <cellStyle name="40% - Accent5 2 2 2 3 3 3 2 2" xfId="56992" xr:uid="{00000000-0005-0000-0000-0000D9B20000}"/>
    <cellStyle name="40% - Accent5 2 2 2 3 3 3 3" xfId="43833" xr:uid="{00000000-0005-0000-0000-0000DAB20000}"/>
    <cellStyle name="40% - Accent5 2 2 2 3 3 4" xfId="16111" xr:uid="{00000000-0005-0000-0000-0000DBB20000}"/>
    <cellStyle name="40% - Accent5 2 2 2 3 3 4 2" xfId="53449" xr:uid="{00000000-0005-0000-0000-0000DCB20000}"/>
    <cellStyle name="40% - Accent5 2 2 2 3 3 5" xfId="32504" xr:uid="{00000000-0005-0000-0000-0000DDB20000}"/>
    <cellStyle name="40% - Accent5 2 2 2 3 3 6" xfId="40288" xr:uid="{00000000-0005-0000-0000-0000DEB20000}"/>
    <cellStyle name="40% - Accent5 2 2 2 3 4" xfId="8858" xr:uid="{00000000-0005-0000-0000-0000DFB20000}"/>
    <cellStyle name="40% - Accent5 2 2 2 3 4 2" xfId="22017" xr:uid="{00000000-0005-0000-0000-0000E0B20000}"/>
    <cellStyle name="40% - Accent5 2 2 2 3 4 2 2" xfId="59355" xr:uid="{00000000-0005-0000-0000-0000E1B20000}"/>
    <cellStyle name="40% - Accent5 2 2 2 3 4 3" xfId="35216" xr:uid="{00000000-0005-0000-0000-0000E2B20000}"/>
    <cellStyle name="40% - Accent5 2 2 2 3 4 4" xfId="46196" xr:uid="{00000000-0005-0000-0000-0000E3B20000}"/>
    <cellStyle name="40% - Accent5 2 2 2 3 5" xfId="4135" xr:uid="{00000000-0005-0000-0000-0000E4B20000}"/>
    <cellStyle name="40% - Accent5 2 2 2 3 5 2" xfId="17294" xr:uid="{00000000-0005-0000-0000-0000E5B20000}"/>
    <cellStyle name="40% - Accent5 2 2 2 3 5 2 2" xfId="54632" xr:uid="{00000000-0005-0000-0000-0000E6B20000}"/>
    <cellStyle name="40% - Accent5 2 2 2 3 5 3" xfId="29792" xr:uid="{00000000-0005-0000-0000-0000E7B20000}"/>
    <cellStyle name="40% - Accent5 2 2 2 3 5 4" xfId="41473" xr:uid="{00000000-0005-0000-0000-0000E8B20000}"/>
    <cellStyle name="40% - Accent5 2 2 2 3 6" xfId="13582" xr:uid="{00000000-0005-0000-0000-0000E9B20000}"/>
    <cellStyle name="40% - Accent5 2 2 2 3 6 2" xfId="50920" xr:uid="{00000000-0005-0000-0000-0000EAB20000}"/>
    <cellStyle name="40% - Accent5 2 2 2 3 7" xfId="26910" xr:uid="{00000000-0005-0000-0000-0000EBB20000}"/>
    <cellStyle name="40% - Accent5 2 2 2 3 8" xfId="37759" xr:uid="{00000000-0005-0000-0000-0000ECB20000}"/>
    <cellStyle name="40% - Accent5 2 2 2 4" xfId="840" xr:uid="{00000000-0005-0000-0000-0000EDB20000}"/>
    <cellStyle name="40% - Accent5 2 2 2 4 2" xfId="2022" xr:uid="{00000000-0005-0000-0000-0000EEB20000}"/>
    <cellStyle name="40% - Accent5 2 2 2 4 2 2" xfId="8096" xr:uid="{00000000-0005-0000-0000-0000EFB20000}"/>
    <cellStyle name="40% - Accent5 2 2 2 4 2 2 2" xfId="12819" xr:uid="{00000000-0005-0000-0000-0000F0B20000}"/>
    <cellStyle name="40% - Accent5 2 2 2 4 2 2 2 2" xfId="25978" xr:uid="{00000000-0005-0000-0000-0000F1B20000}"/>
    <cellStyle name="40% - Accent5 2 2 2 4 2 2 2 2 2" xfId="63316" xr:uid="{00000000-0005-0000-0000-0000F2B20000}"/>
    <cellStyle name="40% - Accent5 2 2 2 4 2 2 2 3" xfId="50157" xr:uid="{00000000-0005-0000-0000-0000F3B20000}"/>
    <cellStyle name="40% - Accent5 2 2 2 4 2 2 3" xfId="21255" xr:uid="{00000000-0005-0000-0000-0000F4B20000}"/>
    <cellStyle name="40% - Accent5 2 2 2 4 2 2 3 2" xfId="58593" xr:uid="{00000000-0005-0000-0000-0000F5B20000}"/>
    <cellStyle name="40% - Accent5 2 2 2 4 2 2 4" xfId="34274" xr:uid="{00000000-0005-0000-0000-0000F6B20000}"/>
    <cellStyle name="40% - Accent5 2 2 2 4 2 2 5" xfId="45434" xr:uid="{00000000-0005-0000-0000-0000F7B20000}"/>
    <cellStyle name="40% - Accent5 2 2 2 4 2 3" xfId="10459" xr:uid="{00000000-0005-0000-0000-0000F8B20000}"/>
    <cellStyle name="40% - Accent5 2 2 2 4 2 3 2" xfId="23618" xr:uid="{00000000-0005-0000-0000-0000F9B20000}"/>
    <cellStyle name="40% - Accent5 2 2 2 4 2 3 2 2" xfId="60956" xr:uid="{00000000-0005-0000-0000-0000FAB20000}"/>
    <cellStyle name="40% - Accent5 2 2 2 4 2 3 3" xfId="36986" xr:uid="{00000000-0005-0000-0000-0000FBB20000}"/>
    <cellStyle name="40% - Accent5 2 2 2 4 2 3 4" xfId="47797" xr:uid="{00000000-0005-0000-0000-0000FCB20000}"/>
    <cellStyle name="40% - Accent5 2 2 2 4 2 4" xfId="5736" xr:uid="{00000000-0005-0000-0000-0000FDB20000}"/>
    <cellStyle name="40% - Accent5 2 2 2 4 2 4 2" xfId="18895" xr:uid="{00000000-0005-0000-0000-0000FEB20000}"/>
    <cellStyle name="40% - Accent5 2 2 2 4 2 4 2 2" xfId="56233" xr:uid="{00000000-0005-0000-0000-0000FFB20000}"/>
    <cellStyle name="40% - Accent5 2 2 2 4 2 4 3" xfId="31562" xr:uid="{00000000-0005-0000-0000-000000B30000}"/>
    <cellStyle name="40% - Accent5 2 2 2 4 2 4 4" xfId="43074" xr:uid="{00000000-0005-0000-0000-000001B30000}"/>
    <cellStyle name="40% - Accent5 2 2 2 4 2 5" xfId="15183" xr:uid="{00000000-0005-0000-0000-000002B30000}"/>
    <cellStyle name="40% - Accent5 2 2 2 4 2 5 2" xfId="52521" xr:uid="{00000000-0005-0000-0000-000003B30000}"/>
    <cellStyle name="40% - Accent5 2 2 2 4 2 6" xfId="28680" xr:uid="{00000000-0005-0000-0000-000004B30000}"/>
    <cellStyle name="40% - Accent5 2 2 2 4 2 7" xfId="39360" xr:uid="{00000000-0005-0000-0000-000005B30000}"/>
    <cellStyle name="40% - Accent5 2 2 2 4 3" xfId="3371" xr:uid="{00000000-0005-0000-0000-000006B30000}"/>
    <cellStyle name="40% - Accent5 2 2 2 4 3 2" xfId="11639" xr:uid="{00000000-0005-0000-0000-000007B30000}"/>
    <cellStyle name="40% - Accent5 2 2 2 4 3 2 2" xfId="24798" xr:uid="{00000000-0005-0000-0000-000008B30000}"/>
    <cellStyle name="40% - Accent5 2 2 2 4 3 2 2 2" xfId="62136" xr:uid="{00000000-0005-0000-0000-000009B30000}"/>
    <cellStyle name="40% - Accent5 2 2 2 4 3 2 3" xfId="48977" xr:uid="{00000000-0005-0000-0000-00000AB30000}"/>
    <cellStyle name="40% - Accent5 2 2 2 4 3 3" xfId="6916" xr:uid="{00000000-0005-0000-0000-00000BB30000}"/>
    <cellStyle name="40% - Accent5 2 2 2 4 3 3 2" xfId="20075" xr:uid="{00000000-0005-0000-0000-00000CB30000}"/>
    <cellStyle name="40% - Accent5 2 2 2 4 3 3 2 2" xfId="57413" xr:uid="{00000000-0005-0000-0000-00000DB30000}"/>
    <cellStyle name="40% - Accent5 2 2 2 4 3 3 3" xfId="44254" xr:uid="{00000000-0005-0000-0000-00000EB30000}"/>
    <cellStyle name="40% - Accent5 2 2 2 4 3 4" xfId="16532" xr:uid="{00000000-0005-0000-0000-00000FB30000}"/>
    <cellStyle name="40% - Accent5 2 2 2 4 3 4 2" xfId="53870" xr:uid="{00000000-0005-0000-0000-000010B30000}"/>
    <cellStyle name="40% - Accent5 2 2 2 4 3 5" xfId="32925" xr:uid="{00000000-0005-0000-0000-000011B30000}"/>
    <cellStyle name="40% - Accent5 2 2 2 4 3 6" xfId="40709" xr:uid="{00000000-0005-0000-0000-000012B30000}"/>
    <cellStyle name="40% - Accent5 2 2 2 4 4" xfId="9279" xr:uid="{00000000-0005-0000-0000-000013B30000}"/>
    <cellStyle name="40% - Accent5 2 2 2 4 4 2" xfId="22438" xr:uid="{00000000-0005-0000-0000-000014B30000}"/>
    <cellStyle name="40% - Accent5 2 2 2 4 4 2 2" xfId="59776" xr:uid="{00000000-0005-0000-0000-000015B30000}"/>
    <cellStyle name="40% - Accent5 2 2 2 4 4 3" xfId="35637" xr:uid="{00000000-0005-0000-0000-000016B30000}"/>
    <cellStyle name="40% - Accent5 2 2 2 4 4 4" xfId="46617" xr:uid="{00000000-0005-0000-0000-000017B30000}"/>
    <cellStyle name="40% - Accent5 2 2 2 4 5" xfId="4556" xr:uid="{00000000-0005-0000-0000-000018B30000}"/>
    <cellStyle name="40% - Accent5 2 2 2 4 5 2" xfId="17715" xr:uid="{00000000-0005-0000-0000-000019B30000}"/>
    <cellStyle name="40% - Accent5 2 2 2 4 5 2 2" xfId="55053" xr:uid="{00000000-0005-0000-0000-00001AB30000}"/>
    <cellStyle name="40% - Accent5 2 2 2 4 5 3" xfId="30213" xr:uid="{00000000-0005-0000-0000-00001BB30000}"/>
    <cellStyle name="40% - Accent5 2 2 2 4 5 4" xfId="41894" xr:uid="{00000000-0005-0000-0000-00001CB30000}"/>
    <cellStyle name="40% - Accent5 2 2 2 4 6" xfId="14003" xr:uid="{00000000-0005-0000-0000-00001DB30000}"/>
    <cellStyle name="40% - Accent5 2 2 2 4 6 2" xfId="51341" xr:uid="{00000000-0005-0000-0000-00001EB30000}"/>
    <cellStyle name="40% - Accent5 2 2 2 4 7" xfId="27331" xr:uid="{00000000-0005-0000-0000-00001FB30000}"/>
    <cellStyle name="40% - Accent5 2 2 2 4 8" xfId="38180" xr:uid="{00000000-0005-0000-0000-000020B30000}"/>
    <cellStyle name="40% - Accent5 2 2 2 5" xfId="1009" xr:uid="{00000000-0005-0000-0000-000021B30000}"/>
    <cellStyle name="40% - Accent5 2 2 2 5 2" xfId="2191" xr:uid="{00000000-0005-0000-0000-000022B30000}"/>
    <cellStyle name="40% - Accent5 2 2 2 5 2 2" xfId="8265" xr:uid="{00000000-0005-0000-0000-000023B30000}"/>
    <cellStyle name="40% - Accent5 2 2 2 5 2 2 2" xfId="12988" xr:uid="{00000000-0005-0000-0000-000024B30000}"/>
    <cellStyle name="40% - Accent5 2 2 2 5 2 2 2 2" xfId="26147" xr:uid="{00000000-0005-0000-0000-000025B30000}"/>
    <cellStyle name="40% - Accent5 2 2 2 5 2 2 2 2 2" xfId="63485" xr:uid="{00000000-0005-0000-0000-000026B30000}"/>
    <cellStyle name="40% - Accent5 2 2 2 5 2 2 2 3" xfId="50326" xr:uid="{00000000-0005-0000-0000-000027B30000}"/>
    <cellStyle name="40% - Accent5 2 2 2 5 2 2 3" xfId="21424" xr:uid="{00000000-0005-0000-0000-000028B30000}"/>
    <cellStyle name="40% - Accent5 2 2 2 5 2 2 3 2" xfId="58762" xr:uid="{00000000-0005-0000-0000-000029B30000}"/>
    <cellStyle name="40% - Accent5 2 2 2 5 2 2 4" xfId="34443" xr:uid="{00000000-0005-0000-0000-00002AB30000}"/>
    <cellStyle name="40% - Accent5 2 2 2 5 2 2 5" xfId="45603" xr:uid="{00000000-0005-0000-0000-00002BB30000}"/>
    <cellStyle name="40% - Accent5 2 2 2 5 2 3" xfId="10628" xr:uid="{00000000-0005-0000-0000-00002CB30000}"/>
    <cellStyle name="40% - Accent5 2 2 2 5 2 3 2" xfId="23787" xr:uid="{00000000-0005-0000-0000-00002DB30000}"/>
    <cellStyle name="40% - Accent5 2 2 2 5 2 3 2 2" xfId="61125" xr:uid="{00000000-0005-0000-0000-00002EB30000}"/>
    <cellStyle name="40% - Accent5 2 2 2 5 2 3 3" xfId="37155" xr:uid="{00000000-0005-0000-0000-00002FB30000}"/>
    <cellStyle name="40% - Accent5 2 2 2 5 2 3 4" xfId="47966" xr:uid="{00000000-0005-0000-0000-000030B30000}"/>
    <cellStyle name="40% - Accent5 2 2 2 5 2 4" xfId="5905" xr:uid="{00000000-0005-0000-0000-000031B30000}"/>
    <cellStyle name="40% - Accent5 2 2 2 5 2 4 2" xfId="19064" xr:uid="{00000000-0005-0000-0000-000032B30000}"/>
    <cellStyle name="40% - Accent5 2 2 2 5 2 4 2 2" xfId="56402" xr:uid="{00000000-0005-0000-0000-000033B30000}"/>
    <cellStyle name="40% - Accent5 2 2 2 5 2 4 3" xfId="31731" xr:uid="{00000000-0005-0000-0000-000034B30000}"/>
    <cellStyle name="40% - Accent5 2 2 2 5 2 4 4" xfId="43243" xr:uid="{00000000-0005-0000-0000-000035B30000}"/>
    <cellStyle name="40% - Accent5 2 2 2 5 2 5" xfId="15352" xr:uid="{00000000-0005-0000-0000-000036B30000}"/>
    <cellStyle name="40% - Accent5 2 2 2 5 2 5 2" xfId="52690" xr:uid="{00000000-0005-0000-0000-000037B30000}"/>
    <cellStyle name="40% - Accent5 2 2 2 5 2 6" xfId="28849" xr:uid="{00000000-0005-0000-0000-000038B30000}"/>
    <cellStyle name="40% - Accent5 2 2 2 5 2 7" xfId="39529" xr:uid="{00000000-0005-0000-0000-000039B30000}"/>
    <cellStyle name="40% - Accent5 2 2 2 5 3" xfId="3540" xr:uid="{00000000-0005-0000-0000-00003AB30000}"/>
    <cellStyle name="40% - Accent5 2 2 2 5 3 2" xfId="11808" xr:uid="{00000000-0005-0000-0000-00003BB30000}"/>
    <cellStyle name="40% - Accent5 2 2 2 5 3 2 2" xfId="24967" xr:uid="{00000000-0005-0000-0000-00003CB30000}"/>
    <cellStyle name="40% - Accent5 2 2 2 5 3 2 2 2" xfId="62305" xr:uid="{00000000-0005-0000-0000-00003DB30000}"/>
    <cellStyle name="40% - Accent5 2 2 2 5 3 2 3" xfId="49146" xr:uid="{00000000-0005-0000-0000-00003EB30000}"/>
    <cellStyle name="40% - Accent5 2 2 2 5 3 3" xfId="7085" xr:uid="{00000000-0005-0000-0000-00003FB30000}"/>
    <cellStyle name="40% - Accent5 2 2 2 5 3 3 2" xfId="20244" xr:uid="{00000000-0005-0000-0000-000040B30000}"/>
    <cellStyle name="40% - Accent5 2 2 2 5 3 3 2 2" xfId="57582" xr:uid="{00000000-0005-0000-0000-000041B30000}"/>
    <cellStyle name="40% - Accent5 2 2 2 5 3 3 3" xfId="44423" xr:uid="{00000000-0005-0000-0000-000042B30000}"/>
    <cellStyle name="40% - Accent5 2 2 2 5 3 4" xfId="16701" xr:uid="{00000000-0005-0000-0000-000043B30000}"/>
    <cellStyle name="40% - Accent5 2 2 2 5 3 4 2" xfId="54039" xr:uid="{00000000-0005-0000-0000-000044B30000}"/>
    <cellStyle name="40% - Accent5 2 2 2 5 3 5" xfId="33094" xr:uid="{00000000-0005-0000-0000-000045B30000}"/>
    <cellStyle name="40% - Accent5 2 2 2 5 3 6" xfId="40878" xr:uid="{00000000-0005-0000-0000-000046B30000}"/>
    <cellStyle name="40% - Accent5 2 2 2 5 4" xfId="9448" xr:uid="{00000000-0005-0000-0000-000047B30000}"/>
    <cellStyle name="40% - Accent5 2 2 2 5 4 2" xfId="22607" xr:uid="{00000000-0005-0000-0000-000048B30000}"/>
    <cellStyle name="40% - Accent5 2 2 2 5 4 2 2" xfId="59945" xr:uid="{00000000-0005-0000-0000-000049B30000}"/>
    <cellStyle name="40% - Accent5 2 2 2 5 4 3" xfId="35806" xr:uid="{00000000-0005-0000-0000-00004AB30000}"/>
    <cellStyle name="40% - Accent5 2 2 2 5 4 4" xfId="46786" xr:uid="{00000000-0005-0000-0000-00004BB30000}"/>
    <cellStyle name="40% - Accent5 2 2 2 5 5" xfId="4725" xr:uid="{00000000-0005-0000-0000-00004CB30000}"/>
    <cellStyle name="40% - Accent5 2 2 2 5 5 2" xfId="17884" xr:uid="{00000000-0005-0000-0000-00004DB30000}"/>
    <cellStyle name="40% - Accent5 2 2 2 5 5 2 2" xfId="55222" xr:uid="{00000000-0005-0000-0000-00004EB30000}"/>
    <cellStyle name="40% - Accent5 2 2 2 5 5 3" xfId="30382" xr:uid="{00000000-0005-0000-0000-00004FB30000}"/>
    <cellStyle name="40% - Accent5 2 2 2 5 5 4" xfId="42063" xr:uid="{00000000-0005-0000-0000-000050B30000}"/>
    <cellStyle name="40% - Accent5 2 2 2 5 6" xfId="14172" xr:uid="{00000000-0005-0000-0000-000051B30000}"/>
    <cellStyle name="40% - Accent5 2 2 2 5 6 2" xfId="51510" xr:uid="{00000000-0005-0000-0000-000052B30000}"/>
    <cellStyle name="40% - Accent5 2 2 2 5 7" xfId="27500" xr:uid="{00000000-0005-0000-0000-000053B30000}"/>
    <cellStyle name="40% - Accent5 2 2 2 5 8" xfId="38349" xr:uid="{00000000-0005-0000-0000-000054B30000}"/>
    <cellStyle name="40% - Accent5 2 2 2 6" xfId="1180" xr:uid="{00000000-0005-0000-0000-000055B30000}"/>
    <cellStyle name="40% - Accent5 2 2 2 6 2" xfId="2360" xr:uid="{00000000-0005-0000-0000-000056B30000}"/>
    <cellStyle name="40% - Accent5 2 2 2 6 2 2" xfId="8434" xr:uid="{00000000-0005-0000-0000-000057B30000}"/>
    <cellStyle name="40% - Accent5 2 2 2 6 2 2 2" xfId="13157" xr:uid="{00000000-0005-0000-0000-000058B30000}"/>
    <cellStyle name="40% - Accent5 2 2 2 6 2 2 2 2" xfId="26316" xr:uid="{00000000-0005-0000-0000-000059B30000}"/>
    <cellStyle name="40% - Accent5 2 2 2 6 2 2 2 2 2" xfId="63654" xr:uid="{00000000-0005-0000-0000-00005AB30000}"/>
    <cellStyle name="40% - Accent5 2 2 2 6 2 2 2 3" xfId="50495" xr:uid="{00000000-0005-0000-0000-00005BB30000}"/>
    <cellStyle name="40% - Accent5 2 2 2 6 2 2 3" xfId="21593" xr:uid="{00000000-0005-0000-0000-00005CB30000}"/>
    <cellStyle name="40% - Accent5 2 2 2 6 2 2 3 2" xfId="58931" xr:uid="{00000000-0005-0000-0000-00005DB30000}"/>
    <cellStyle name="40% - Accent5 2 2 2 6 2 2 4" xfId="34612" xr:uid="{00000000-0005-0000-0000-00005EB30000}"/>
    <cellStyle name="40% - Accent5 2 2 2 6 2 2 5" xfId="45772" xr:uid="{00000000-0005-0000-0000-00005FB30000}"/>
    <cellStyle name="40% - Accent5 2 2 2 6 2 3" xfId="10797" xr:uid="{00000000-0005-0000-0000-000060B30000}"/>
    <cellStyle name="40% - Accent5 2 2 2 6 2 3 2" xfId="23956" xr:uid="{00000000-0005-0000-0000-000061B30000}"/>
    <cellStyle name="40% - Accent5 2 2 2 6 2 3 2 2" xfId="61294" xr:uid="{00000000-0005-0000-0000-000062B30000}"/>
    <cellStyle name="40% - Accent5 2 2 2 6 2 3 3" xfId="37324" xr:uid="{00000000-0005-0000-0000-000063B30000}"/>
    <cellStyle name="40% - Accent5 2 2 2 6 2 3 4" xfId="48135" xr:uid="{00000000-0005-0000-0000-000064B30000}"/>
    <cellStyle name="40% - Accent5 2 2 2 6 2 4" xfId="6074" xr:uid="{00000000-0005-0000-0000-000065B30000}"/>
    <cellStyle name="40% - Accent5 2 2 2 6 2 4 2" xfId="19233" xr:uid="{00000000-0005-0000-0000-000066B30000}"/>
    <cellStyle name="40% - Accent5 2 2 2 6 2 4 2 2" xfId="56571" xr:uid="{00000000-0005-0000-0000-000067B30000}"/>
    <cellStyle name="40% - Accent5 2 2 2 6 2 4 3" xfId="31900" xr:uid="{00000000-0005-0000-0000-000068B30000}"/>
    <cellStyle name="40% - Accent5 2 2 2 6 2 4 4" xfId="43412" xr:uid="{00000000-0005-0000-0000-000069B30000}"/>
    <cellStyle name="40% - Accent5 2 2 2 6 2 5" xfId="15521" xr:uid="{00000000-0005-0000-0000-00006AB30000}"/>
    <cellStyle name="40% - Accent5 2 2 2 6 2 5 2" xfId="52859" xr:uid="{00000000-0005-0000-0000-00006BB30000}"/>
    <cellStyle name="40% - Accent5 2 2 2 6 2 6" xfId="29018" xr:uid="{00000000-0005-0000-0000-00006CB30000}"/>
    <cellStyle name="40% - Accent5 2 2 2 6 2 7" xfId="39698" xr:uid="{00000000-0005-0000-0000-00006DB30000}"/>
    <cellStyle name="40% - Accent5 2 2 2 6 3" xfId="3709" xr:uid="{00000000-0005-0000-0000-00006EB30000}"/>
    <cellStyle name="40% - Accent5 2 2 2 6 3 2" xfId="11977" xr:uid="{00000000-0005-0000-0000-00006FB30000}"/>
    <cellStyle name="40% - Accent5 2 2 2 6 3 2 2" xfId="25136" xr:uid="{00000000-0005-0000-0000-000070B30000}"/>
    <cellStyle name="40% - Accent5 2 2 2 6 3 2 2 2" xfId="62474" xr:uid="{00000000-0005-0000-0000-000071B30000}"/>
    <cellStyle name="40% - Accent5 2 2 2 6 3 2 3" xfId="49315" xr:uid="{00000000-0005-0000-0000-000072B30000}"/>
    <cellStyle name="40% - Accent5 2 2 2 6 3 3" xfId="7254" xr:uid="{00000000-0005-0000-0000-000073B30000}"/>
    <cellStyle name="40% - Accent5 2 2 2 6 3 3 2" xfId="20413" xr:uid="{00000000-0005-0000-0000-000074B30000}"/>
    <cellStyle name="40% - Accent5 2 2 2 6 3 3 2 2" xfId="57751" xr:uid="{00000000-0005-0000-0000-000075B30000}"/>
    <cellStyle name="40% - Accent5 2 2 2 6 3 3 3" xfId="44592" xr:uid="{00000000-0005-0000-0000-000076B30000}"/>
    <cellStyle name="40% - Accent5 2 2 2 6 3 4" xfId="16870" xr:uid="{00000000-0005-0000-0000-000077B30000}"/>
    <cellStyle name="40% - Accent5 2 2 2 6 3 4 2" xfId="54208" xr:uid="{00000000-0005-0000-0000-000078B30000}"/>
    <cellStyle name="40% - Accent5 2 2 2 6 3 5" xfId="33263" xr:uid="{00000000-0005-0000-0000-000079B30000}"/>
    <cellStyle name="40% - Accent5 2 2 2 6 3 6" xfId="41047" xr:uid="{00000000-0005-0000-0000-00007AB30000}"/>
    <cellStyle name="40% - Accent5 2 2 2 6 4" xfId="9617" xr:uid="{00000000-0005-0000-0000-00007BB30000}"/>
    <cellStyle name="40% - Accent5 2 2 2 6 4 2" xfId="22776" xr:uid="{00000000-0005-0000-0000-00007CB30000}"/>
    <cellStyle name="40% - Accent5 2 2 2 6 4 2 2" xfId="60114" xr:uid="{00000000-0005-0000-0000-00007DB30000}"/>
    <cellStyle name="40% - Accent5 2 2 2 6 4 3" xfId="35975" xr:uid="{00000000-0005-0000-0000-00007EB30000}"/>
    <cellStyle name="40% - Accent5 2 2 2 6 4 4" xfId="46955" xr:uid="{00000000-0005-0000-0000-00007FB30000}"/>
    <cellStyle name="40% - Accent5 2 2 2 6 5" xfId="4894" xr:uid="{00000000-0005-0000-0000-000080B30000}"/>
    <cellStyle name="40% - Accent5 2 2 2 6 5 2" xfId="18053" xr:uid="{00000000-0005-0000-0000-000081B30000}"/>
    <cellStyle name="40% - Accent5 2 2 2 6 5 2 2" xfId="55391" xr:uid="{00000000-0005-0000-0000-000082B30000}"/>
    <cellStyle name="40% - Accent5 2 2 2 6 5 3" xfId="30551" xr:uid="{00000000-0005-0000-0000-000083B30000}"/>
    <cellStyle name="40% - Accent5 2 2 2 6 5 4" xfId="42232" xr:uid="{00000000-0005-0000-0000-000084B30000}"/>
    <cellStyle name="40% - Accent5 2 2 2 6 6" xfId="14341" xr:uid="{00000000-0005-0000-0000-000085B30000}"/>
    <cellStyle name="40% - Accent5 2 2 2 6 6 2" xfId="51679" xr:uid="{00000000-0005-0000-0000-000086B30000}"/>
    <cellStyle name="40% - Accent5 2 2 2 6 7" xfId="27669" xr:uid="{00000000-0005-0000-0000-000087B30000}"/>
    <cellStyle name="40% - Accent5 2 2 2 6 8" xfId="38518" xr:uid="{00000000-0005-0000-0000-000088B30000}"/>
    <cellStyle name="40% - Accent5 2 2 2 7" xfId="1404" xr:uid="{00000000-0005-0000-0000-000089B30000}"/>
    <cellStyle name="40% - Accent5 2 2 2 7 2" xfId="2753" xr:uid="{00000000-0005-0000-0000-00008AB30000}"/>
    <cellStyle name="40% - Accent5 2 2 2 7 2 2" xfId="12201" xr:uid="{00000000-0005-0000-0000-00008BB30000}"/>
    <cellStyle name="40% - Accent5 2 2 2 7 2 2 2" xfId="25360" xr:uid="{00000000-0005-0000-0000-00008CB30000}"/>
    <cellStyle name="40% - Accent5 2 2 2 7 2 2 2 2" xfId="62698" xr:uid="{00000000-0005-0000-0000-00008DB30000}"/>
    <cellStyle name="40% - Accent5 2 2 2 7 2 2 3" xfId="33656" xr:uid="{00000000-0005-0000-0000-00008EB30000}"/>
    <cellStyle name="40% - Accent5 2 2 2 7 2 2 4" xfId="49539" xr:uid="{00000000-0005-0000-0000-00008FB30000}"/>
    <cellStyle name="40% - Accent5 2 2 2 7 2 3" xfId="7478" xr:uid="{00000000-0005-0000-0000-000090B30000}"/>
    <cellStyle name="40% - Accent5 2 2 2 7 2 3 2" xfId="20637" xr:uid="{00000000-0005-0000-0000-000091B30000}"/>
    <cellStyle name="40% - Accent5 2 2 2 7 2 3 2 2" xfId="57975" xr:uid="{00000000-0005-0000-0000-000092B30000}"/>
    <cellStyle name="40% - Accent5 2 2 2 7 2 3 3" xfId="36368" xr:uid="{00000000-0005-0000-0000-000093B30000}"/>
    <cellStyle name="40% - Accent5 2 2 2 7 2 3 4" xfId="44816" xr:uid="{00000000-0005-0000-0000-000094B30000}"/>
    <cellStyle name="40% - Accent5 2 2 2 7 2 4" xfId="15914" xr:uid="{00000000-0005-0000-0000-000095B30000}"/>
    <cellStyle name="40% - Accent5 2 2 2 7 2 4 2" xfId="30944" xr:uid="{00000000-0005-0000-0000-000096B30000}"/>
    <cellStyle name="40% - Accent5 2 2 2 7 2 4 3" xfId="53252" xr:uid="{00000000-0005-0000-0000-000097B30000}"/>
    <cellStyle name="40% - Accent5 2 2 2 7 2 5" xfId="28062" xr:uid="{00000000-0005-0000-0000-000098B30000}"/>
    <cellStyle name="40% - Accent5 2 2 2 7 2 6" xfId="40091" xr:uid="{00000000-0005-0000-0000-000099B30000}"/>
    <cellStyle name="40% - Accent5 2 2 2 7 3" xfId="9841" xr:uid="{00000000-0005-0000-0000-00009AB30000}"/>
    <cellStyle name="40% - Accent5 2 2 2 7 3 2" xfId="23000" xr:uid="{00000000-0005-0000-0000-00009BB30000}"/>
    <cellStyle name="40% - Accent5 2 2 2 7 3 2 2" xfId="60338" xr:uid="{00000000-0005-0000-0000-00009CB30000}"/>
    <cellStyle name="40% - Accent5 2 2 2 7 3 3" xfId="32307" xr:uid="{00000000-0005-0000-0000-00009DB30000}"/>
    <cellStyle name="40% - Accent5 2 2 2 7 3 4" xfId="47179" xr:uid="{00000000-0005-0000-0000-00009EB30000}"/>
    <cellStyle name="40% - Accent5 2 2 2 7 4" xfId="5118" xr:uid="{00000000-0005-0000-0000-00009FB30000}"/>
    <cellStyle name="40% - Accent5 2 2 2 7 4 2" xfId="18277" xr:uid="{00000000-0005-0000-0000-0000A0B30000}"/>
    <cellStyle name="40% - Accent5 2 2 2 7 4 2 2" xfId="55615" xr:uid="{00000000-0005-0000-0000-0000A1B30000}"/>
    <cellStyle name="40% - Accent5 2 2 2 7 4 3" xfId="35019" xr:uid="{00000000-0005-0000-0000-0000A2B30000}"/>
    <cellStyle name="40% - Accent5 2 2 2 7 4 4" xfId="42456" xr:uid="{00000000-0005-0000-0000-0000A3B30000}"/>
    <cellStyle name="40% - Accent5 2 2 2 7 5" xfId="14565" xr:uid="{00000000-0005-0000-0000-0000A4B30000}"/>
    <cellStyle name="40% - Accent5 2 2 2 7 5 2" xfId="29595" xr:uid="{00000000-0005-0000-0000-0000A5B30000}"/>
    <cellStyle name="40% - Accent5 2 2 2 7 5 3" xfId="51903" xr:uid="{00000000-0005-0000-0000-0000A6B30000}"/>
    <cellStyle name="40% - Accent5 2 2 2 7 6" xfId="26713" xr:uid="{00000000-0005-0000-0000-0000A7B30000}"/>
    <cellStyle name="40% - Accent5 2 2 2 7 7" xfId="38742" xr:uid="{00000000-0005-0000-0000-0000A8B30000}"/>
    <cellStyle name="40% - Accent5 2 2 2 8" xfId="2529" xr:uid="{00000000-0005-0000-0000-0000A9B30000}"/>
    <cellStyle name="40% - Accent5 2 2 2 8 2" xfId="11021" xr:uid="{00000000-0005-0000-0000-0000AAB30000}"/>
    <cellStyle name="40% - Accent5 2 2 2 8 2 2" xfId="24180" xr:uid="{00000000-0005-0000-0000-0000ABB30000}"/>
    <cellStyle name="40% - Accent5 2 2 2 8 2 2 2" xfId="61518" xr:uid="{00000000-0005-0000-0000-0000ACB30000}"/>
    <cellStyle name="40% - Accent5 2 2 2 8 2 3" xfId="33432" xr:uid="{00000000-0005-0000-0000-0000ADB30000}"/>
    <cellStyle name="40% - Accent5 2 2 2 8 2 4" xfId="48359" xr:uid="{00000000-0005-0000-0000-0000AEB30000}"/>
    <cellStyle name="40% - Accent5 2 2 2 8 3" xfId="6298" xr:uid="{00000000-0005-0000-0000-0000AFB30000}"/>
    <cellStyle name="40% - Accent5 2 2 2 8 3 2" xfId="19457" xr:uid="{00000000-0005-0000-0000-0000B0B30000}"/>
    <cellStyle name="40% - Accent5 2 2 2 8 3 2 2" xfId="56795" xr:uid="{00000000-0005-0000-0000-0000B1B30000}"/>
    <cellStyle name="40% - Accent5 2 2 2 8 3 3" xfId="36144" xr:uid="{00000000-0005-0000-0000-0000B2B30000}"/>
    <cellStyle name="40% - Accent5 2 2 2 8 3 4" xfId="43636" xr:uid="{00000000-0005-0000-0000-0000B3B30000}"/>
    <cellStyle name="40% - Accent5 2 2 2 8 4" xfId="15690" xr:uid="{00000000-0005-0000-0000-0000B4B30000}"/>
    <cellStyle name="40% - Accent5 2 2 2 8 4 2" xfId="30720" xr:uid="{00000000-0005-0000-0000-0000B5B30000}"/>
    <cellStyle name="40% - Accent5 2 2 2 8 4 3" xfId="53028" xr:uid="{00000000-0005-0000-0000-0000B6B30000}"/>
    <cellStyle name="40% - Accent5 2 2 2 8 5" xfId="27838" xr:uid="{00000000-0005-0000-0000-0000B7B30000}"/>
    <cellStyle name="40% - Accent5 2 2 2 8 6" xfId="39867" xr:uid="{00000000-0005-0000-0000-0000B8B30000}"/>
    <cellStyle name="40% - Accent5 2 2 2 9" xfId="8661" xr:uid="{00000000-0005-0000-0000-0000B9B30000}"/>
    <cellStyle name="40% - Accent5 2 2 2 9 2" xfId="21820" xr:uid="{00000000-0005-0000-0000-0000BAB30000}"/>
    <cellStyle name="40% - Accent5 2 2 2 9 2 2" xfId="59158" xr:uid="{00000000-0005-0000-0000-0000BBB30000}"/>
    <cellStyle name="40% - Accent5 2 2 2 9 3" xfId="29371" xr:uid="{00000000-0005-0000-0000-0000BCB30000}"/>
    <cellStyle name="40% - Accent5 2 2 2 9 4" xfId="45999" xr:uid="{00000000-0005-0000-0000-0000BDB30000}"/>
    <cellStyle name="40% - Accent5 2 2 3" xfId="531" xr:uid="{00000000-0005-0000-0000-0000BEB30000}"/>
    <cellStyle name="40% - Accent5 2 2 3 2" xfId="1713" xr:uid="{00000000-0005-0000-0000-0000BFB30000}"/>
    <cellStyle name="40% - Accent5 2 2 3 2 2" xfId="7787" xr:uid="{00000000-0005-0000-0000-0000C0B30000}"/>
    <cellStyle name="40% - Accent5 2 2 3 2 2 2" xfId="12510" xr:uid="{00000000-0005-0000-0000-0000C1B30000}"/>
    <cellStyle name="40% - Accent5 2 2 3 2 2 2 2" xfId="25669" xr:uid="{00000000-0005-0000-0000-0000C2B30000}"/>
    <cellStyle name="40% - Accent5 2 2 3 2 2 2 2 2" xfId="63007" xr:uid="{00000000-0005-0000-0000-0000C3B30000}"/>
    <cellStyle name="40% - Accent5 2 2 3 2 2 2 3" xfId="49848" xr:uid="{00000000-0005-0000-0000-0000C4B30000}"/>
    <cellStyle name="40% - Accent5 2 2 3 2 2 3" xfId="20946" xr:uid="{00000000-0005-0000-0000-0000C5B30000}"/>
    <cellStyle name="40% - Accent5 2 2 3 2 2 3 2" xfId="58284" xr:uid="{00000000-0005-0000-0000-0000C6B30000}"/>
    <cellStyle name="40% - Accent5 2 2 3 2 2 4" xfId="33965" xr:uid="{00000000-0005-0000-0000-0000C7B30000}"/>
    <cellStyle name="40% - Accent5 2 2 3 2 2 5" xfId="45125" xr:uid="{00000000-0005-0000-0000-0000C8B30000}"/>
    <cellStyle name="40% - Accent5 2 2 3 2 3" xfId="10150" xr:uid="{00000000-0005-0000-0000-0000C9B30000}"/>
    <cellStyle name="40% - Accent5 2 2 3 2 3 2" xfId="23309" xr:uid="{00000000-0005-0000-0000-0000CAB30000}"/>
    <cellStyle name="40% - Accent5 2 2 3 2 3 2 2" xfId="60647" xr:uid="{00000000-0005-0000-0000-0000CBB30000}"/>
    <cellStyle name="40% - Accent5 2 2 3 2 3 3" xfId="36677" xr:uid="{00000000-0005-0000-0000-0000CCB30000}"/>
    <cellStyle name="40% - Accent5 2 2 3 2 3 4" xfId="47488" xr:uid="{00000000-0005-0000-0000-0000CDB30000}"/>
    <cellStyle name="40% - Accent5 2 2 3 2 4" xfId="5427" xr:uid="{00000000-0005-0000-0000-0000CEB30000}"/>
    <cellStyle name="40% - Accent5 2 2 3 2 4 2" xfId="18586" xr:uid="{00000000-0005-0000-0000-0000CFB30000}"/>
    <cellStyle name="40% - Accent5 2 2 3 2 4 2 2" xfId="55924" xr:uid="{00000000-0005-0000-0000-0000D0B30000}"/>
    <cellStyle name="40% - Accent5 2 2 3 2 4 3" xfId="31253" xr:uid="{00000000-0005-0000-0000-0000D1B30000}"/>
    <cellStyle name="40% - Accent5 2 2 3 2 4 4" xfId="42765" xr:uid="{00000000-0005-0000-0000-0000D2B30000}"/>
    <cellStyle name="40% - Accent5 2 2 3 2 5" xfId="14874" xr:uid="{00000000-0005-0000-0000-0000D3B30000}"/>
    <cellStyle name="40% - Accent5 2 2 3 2 5 2" xfId="52212" xr:uid="{00000000-0005-0000-0000-0000D4B30000}"/>
    <cellStyle name="40% - Accent5 2 2 3 2 6" xfId="28371" xr:uid="{00000000-0005-0000-0000-0000D5B30000}"/>
    <cellStyle name="40% - Accent5 2 2 3 2 7" xfId="39051" xr:uid="{00000000-0005-0000-0000-0000D6B30000}"/>
    <cellStyle name="40% - Accent5 2 2 3 3" xfId="3062" xr:uid="{00000000-0005-0000-0000-0000D7B30000}"/>
    <cellStyle name="40% - Accent5 2 2 3 3 2" xfId="11330" xr:uid="{00000000-0005-0000-0000-0000D8B30000}"/>
    <cellStyle name="40% - Accent5 2 2 3 3 2 2" xfId="24489" xr:uid="{00000000-0005-0000-0000-0000D9B30000}"/>
    <cellStyle name="40% - Accent5 2 2 3 3 2 2 2" xfId="61827" xr:uid="{00000000-0005-0000-0000-0000DAB30000}"/>
    <cellStyle name="40% - Accent5 2 2 3 3 2 3" xfId="48668" xr:uid="{00000000-0005-0000-0000-0000DBB30000}"/>
    <cellStyle name="40% - Accent5 2 2 3 3 3" xfId="6607" xr:uid="{00000000-0005-0000-0000-0000DCB30000}"/>
    <cellStyle name="40% - Accent5 2 2 3 3 3 2" xfId="19766" xr:uid="{00000000-0005-0000-0000-0000DDB30000}"/>
    <cellStyle name="40% - Accent5 2 2 3 3 3 2 2" xfId="57104" xr:uid="{00000000-0005-0000-0000-0000DEB30000}"/>
    <cellStyle name="40% - Accent5 2 2 3 3 3 3" xfId="43945" xr:uid="{00000000-0005-0000-0000-0000DFB30000}"/>
    <cellStyle name="40% - Accent5 2 2 3 3 4" xfId="16223" xr:uid="{00000000-0005-0000-0000-0000E0B30000}"/>
    <cellStyle name="40% - Accent5 2 2 3 3 4 2" xfId="53561" xr:uid="{00000000-0005-0000-0000-0000E1B30000}"/>
    <cellStyle name="40% - Accent5 2 2 3 3 5" xfId="32616" xr:uid="{00000000-0005-0000-0000-0000E2B30000}"/>
    <cellStyle name="40% - Accent5 2 2 3 3 6" xfId="40400" xr:uid="{00000000-0005-0000-0000-0000E3B30000}"/>
    <cellStyle name="40% - Accent5 2 2 3 4" xfId="8970" xr:uid="{00000000-0005-0000-0000-0000E4B30000}"/>
    <cellStyle name="40% - Accent5 2 2 3 4 2" xfId="22129" xr:uid="{00000000-0005-0000-0000-0000E5B30000}"/>
    <cellStyle name="40% - Accent5 2 2 3 4 2 2" xfId="59467" xr:uid="{00000000-0005-0000-0000-0000E6B30000}"/>
    <cellStyle name="40% - Accent5 2 2 3 4 3" xfId="35328" xr:uid="{00000000-0005-0000-0000-0000E7B30000}"/>
    <cellStyle name="40% - Accent5 2 2 3 4 4" xfId="46308" xr:uid="{00000000-0005-0000-0000-0000E8B30000}"/>
    <cellStyle name="40% - Accent5 2 2 3 5" xfId="4247" xr:uid="{00000000-0005-0000-0000-0000E9B30000}"/>
    <cellStyle name="40% - Accent5 2 2 3 5 2" xfId="17406" xr:uid="{00000000-0005-0000-0000-0000EAB30000}"/>
    <cellStyle name="40% - Accent5 2 2 3 5 2 2" xfId="54744" xr:uid="{00000000-0005-0000-0000-0000EBB30000}"/>
    <cellStyle name="40% - Accent5 2 2 3 5 3" xfId="29904" xr:uid="{00000000-0005-0000-0000-0000ECB30000}"/>
    <cellStyle name="40% - Accent5 2 2 3 5 4" xfId="41585" xr:uid="{00000000-0005-0000-0000-0000EDB30000}"/>
    <cellStyle name="40% - Accent5 2 2 3 6" xfId="13694" xr:uid="{00000000-0005-0000-0000-0000EEB30000}"/>
    <cellStyle name="40% - Accent5 2 2 3 6 2" xfId="51032" xr:uid="{00000000-0005-0000-0000-0000EFB30000}"/>
    <cellStyle name="40% - Accent5 2 2 3 7" xfId="27022" xr:uid="{00000000-0005-0000-0000-0000F0B30000}"/>
    <cellStyle name="40% - Accent5 2 2 3 8" xfId="37871" xr:uid="{00000000-0005-0000-0000-0000F1B30000}"/>
    <cellStyle name="40% - Accent5 2 2 4" xfId="334" xr:uid="{00000000-0005-0000-0000-0000F2B30000}"/>
    <cellStyle name="40% - Accent5 2 2 4 2" xfId="1516" xr:uid="{00000000-0005-0000-0000-0000F3B30000}"/>
    <cellStyle name="40% - Accent5 2 2 4 2 2" xfId="7590" xr:uid="{00000000-0005-0000-0000-0000F4B30000}"/>
    <cellStyle name="40% - Accent5 2 2 4 2 2 2" xfId="12313" xr:uid="{00000000-0005-0000-0000-0000F5B30000}"/>
    <cellStyle name="40% - Accent5 2 2 4 2 2 2 2" xfId="25472" xr:uid="{00000000-0005-0000-0000-0000F6B30000}"/>
    <cellStyle name="40% - Accent5 2 2 4 2 2 2 2 2" xfId="62810" xr:uid="{00000000-0005-0000-0000-0000F7B30000}"/>
    <cellStyle name="40% - Accent5 2 2 4 2 2 2 3" xfId="49651" xr:uid="{00000000-0005-0000-0000-0000F8B30000}"/>
    <cellStyle name="40% - Accent5 2 2 4 2 2 3" xfId="20749" xr:uid="{00000000-0005-0000-0000-0000F9B30000}"/>
    <cellStyle name="40% - Accent5 2 2 4 2 2 3 2" xfId="58087" xr:uid="{00000000-0005-0000-0000-0000FAB30000}"/>
    <cellStyle name="40% - Accent5 2 2 4 2 2 4" xfId="33768" xr:uid="{00000000-0005-0000-0000-0000FBB30000}"/>
    <cellStyle name="40% - Accent5 2 2 4 2 2 5" xfId="44928" xr:uid="{00000000-0005-0000-0000-0000FCB30000}"/>
    <cellStyle name="40% - Accent5 2 2 4 2 3" xfId="9953" xr:uid="{00000000-0005-0000-0000-0000FDB30000}"/>
    <cellStyle name="40% - Accent5 2 2 4 2 3 2" xfId="23112" xr:uid="{00000000-0005-0000-0000-0000FEB30000}"/>
    <cellStyle name="40% - Accent5 2 2 4 2 3 2 2" xfId="60450" xr:uid="{00000000-0005-0000-0000-0000FFB30000}"/>
    <cellStyle name="40% - Accent5 2 2 4 2 3 3" xfId="36480" xr:uid="{00000000-0005-0000-0000-000000B40000}"/>
    <cellStyle name="40% - Accent5 2 2 4 2 3 4" xfId="47291" xr:uid="{00000000-0005-0000-0000-000001B40000}"/>
    <cellStyle name="40% - Accent5 2 2 4 2 4" xfId="5230" xr:uid="{00000000-0005-0000-0000-000002B40000}"/>
    <cellStyle name="40% - Accent5 2 2 4 2 4 2" xfId="18389" xr:uid="{00000000-0005-0000-0000-000003B40000}"/>
    <cellStyle name="40% - Accent5 2 2 4 2 4 2 2" xfId="55727" xr:uid="{00000000-0005-0000-0000-000004B40000}"/>
    <cellStyle name="40% - Accent5 2 2 4 2 4 3" xfId="31056" xr:uid="{00000000-0005-0000-0000-000005B40000}"/>
    <cellStyle name="40% - Accent5 2 2 4 2 4 4" xfId="42568" xr:uid="{00000000-0005-0000-0000-000006B40000}"/>
    <cellStyle name="40% - Accent5 2 2 4 2 5" xfId="14677" xr:uid="{00000000-0005-0000-0000-000007B40000}"/>
    <cellStyle name="40% - Accent5 2 2 4 2 5 2" xfId="52015" xr:uid="{00000000-0005-0000-0000-000008B40000}"/>
    <cellStyle name="40% - Accent5 2 2 4 2 6" xfId="28174" xr:uid="{00000000-0005-0000-0000-000009B40000}"/>
    <cellStyle name="40% - Accent5 2 2 4 2 7" xfId="38854" xr:uid="{00000000-0005-0000-0000-00000AB40000}"/>
    <cellStyle name="40% - Accent5 2 2 4 3" xfId="2865" xr:uid="{00000000-0005-0000-0000-00000BB40000}"/>
    <cellStyle name="40% - Accent5 2 2 4 3 2" xfId="11133" xr:uid="{00000000-0005-0000-0000-00000CB40000}"/>
    <cellStyle name="40% - Accent5 2 2 4 3 2 2" xfId="24292" xr:uid="{00000000-0005-0000-0000-00000DB40000}"/>
    <cellStyle name="40% - Accent5 2 2 4 3 2 2 2" xfId="61630" xr:uid="{00000000-0005-0000-0000-00000EB40000}"/>
    <cellStyle name="40% - Accent5 2 2 4 3 2 3" xfId="48471" xr:uid="{00000000-0005-0000-0000-00000FB40000}"/>
    <cellStyle name="40% - Accent5 2 2 4 3 3" xfId="6410" xr:uid="{00000000-0005-0000-0000-000010B40000}"/>
    <cellStyle name="40% - Accent5 2 2 4 3 3 2" xfId="19569" xr:uid="{00000000-0005-0000-0000-000011B40000}"/>
    <cellStyle name="40% - Accent5 2 2 4 3 3 2 2" xfId="56907" xr:uid="{00000000-0005-0000-0000-000012B40000}"/>
    <cellStyle name="40% - Accent5 2 2 4 3 3 3" xfId="43748" xr:uid="{00000000-0005-0000-0000-000013B40000}"/>
    <cellStyle name="40% - Accent5 2 2 4 3 4" xfId="16026" xr:uid="{00000000-0005-0000-0000-000014B40000}"/>
    <cellStyle name="40% - Accent5 2 2 4 3 4 2" xfId="53364" xr:uid="{00000000-0005-0000-0000-000015B40000}"/>
    <cellStyle name="40% - Accent5 2 2 4 3 5" xfId="32419" xr:uid="{00000000-0005-0000-0000-000016B40000}"/>
    <cellStyle name="40% - Accent5 2 2 4 3 6" xfId="40203" xr:uid="{00000000-0005-0000-0000-000017B40000}"/>
    <cellStyle name="40% - Accent5 2 2 4 4" xfId="8773" xr:uid="{00000000-0005-0000-0000-000018B40000}"/>
    <cellStyle name="40% - Accent5 2 2 4 4 2" xfId="21932" xr:uid="{00000000-0005-0000-0000-000019B40000}"/>
    <cellStyle name="40% - Accent5 2 2 4 4 2 2" xfId="59270" xr:uid="{00000000-0005-0000-0000-00001AB40000}"/>
    <cellStyle name="40% - Accent5 2 2 4 4 3" xfId="35131" xr:uid="{00000000-0005-0000-0000-00001BB40000}"/>
    <cellStyle name="40% - Accent5 2 2 4 4 4" xfId="46111" xr:uid="{00000000-0005-0000-0000-00001CB40000}"/>
    <cellStyle name="40% - Accent5 2 2 4 5" xfId="4050" xr:uid="{00000000-0005-0000-0000-00001DB40000}"/>
    <cellStyle name="40% - Accent5 2 2 4 5 2" xfId="17209" xr:uid="{00000000-0005-0000-0000-00001EB40000}"/>
    <cellStyle name="40% - Accent5 2 2 4 5 2 2" xfId="54547" xr:uid="{00000000-0005-0000-0000-00001FB40000}"/>
    <cellStyle name="40% - Accent5 2 2 4 5 3" xfId="29707" xr:uid="{00000000-0005-0000-0000-000020B40000}"/>
    <cellStyle name="40% - Accent5 2 2 4 5 4" xfId="41388" xr:uid="{00000000-0005-0000-0000-000021B40000}"/>
    <cellStyle name="40% - Accent5 2 2 4 6" xfId="13497" xr:uid="{00000000-0005-0000-0000-000022B40000}"/>
    <cellStyle name="40% - Accent5 2 2 4 6 2" xfId="50835" xr:uid="{00000000-0005-0000-0000-000023B40000}"/>
    <cellStyle name="40% - Accent5 2 2 4 7" xfId="26825" xr:uid="{00000000-0005-0000-0000-000024B40000}"/>
    <cellStyle name="40% - Accent5 2 2 4 8" xfId="37674" xr:uid="{00000000-0005-0000-0000-000025B40000}"/>
    <cellStyle name="40% - Accent5 2 2 5" xfId="755" xr:uid="{00000000-0005-0000-0000-000026B40000}"/>
    <cellStyle name="40% - Accent5 2 2 5 2" xfId="1937" xr:uid="{00000000-0005-0000-0000-000027B40000}"/>
    <cellStyle name="40% - Accent5 2 2 5 2 2" xfId="8011" xr:uid="{00000000-0005-0000-0000-000028B40000}"/>
    <cellStyle name="40% - Accent5 2 2 5 2 2 2" xfId="12734" xr:uid="{00000000-0005-0000-0000-000029B40000}"/>
    <cellStyle name="40% - Accent5 2 2 5 2 2 2 2" xfId="25893" xr:uid="{00000000-0005-0000-0000-00002AB40000}"/>
    <cellStyle name="40% - Accent5 2 2 5 2 2 2 2 2" xfId="63231" xr:uid="{00000000-0005-0000-0000-00002BB40000}"/>
    <cellStyle name="40% - Accent5 2 2 5 2 2 2 3" xfId="50072" xr:uid="{00000000-0005-0000-0000-00002CB40000}"/>
    <cellStyle name="40% - Accent5 2 2 5 2 2 3" xfId="21170" xr:uid="{00000000-0005-0000-0000-00002DB40000}"/>
    <cellStyle name="40% - Accent5 2 2 5 2 2 3 2" xfId="58508" xr:uid="{00000000-0005-0000-0000-00002EB40000}"/>
    <cellStyle name="40% - Accent5 2 2 5 2 2 4" xfId="34189" xr:uid="{00000000-0005-0000-0000-00002FB40000}"/>
    <cellStyle name="40% - Accent5 2 2 5 2 2 5" xfId="45349" xr:uid="{00000000-0005-0000-0000-000030B40000}"/>
    <cellStyle name="40% - Accent5 2 2 5 2 3" xfId="10374" xr:uid="{00000000-0005-0000-0000-000031B40000}"/>
    <cellStyle name="40% - Accent5 2 2 5 2 3 2" xfId="23533" xr:uid="{00000000-0005-0000-0000-000032B40000}"/>
    <cellStyle name="40% - Accent5 2 2 5 2 3 2 2" xfId="60871" xr:uid="{00000000-0005-0000-0000-000033B40000}"/>
    <cellStyle name="40% - Accent5 2 2 5 2 3 3" xfId="36901" xr:uid="{00000000-0005-0000-0000-000034B40000}"/>
    <cellStyle name="40% - Accent5 2 2 5 2 3 4" xfId="47712" xr:uid="{00000000-0005-0000-0000-000035B40000}"/>
    <cellStyle name="40% - Accent5 2 2 5 2 4" xfId="5651" xr:uid="{00000000-0005-0000-0000-000036B40000}"/>
    <cellStyle name="40% - Accent5 2 2 5 2 4 2" xfId="18810" xr:uid="{00000000-0005-0000-0000-000037B40000}"/>
    <cellStyle name="40% - Accent5 2 2 5 2 4 2 2" xfId="56148" xr:uid="{00000000-0005-0000-0000-000038B40000}"/>
    <cellStyle name="40% - Accent5 2 2 5 2 4 3" xfId="31477" xr:uid="{00000000-0005-0000-0000-000039B40000}"/>
    <cellStyle name="40% - Accent5 2 2 5 2 4 4" xfId="42989" xr:uid="{00000000-0005-0000-0000-00003AB40000}"/>
    <cellStyle name="40% - Accent5 2 2 5 2 5" xfId="15098" xr:uid="{00000000-0005-0000-0000-00003BB40000}"/>
    <cellStyle name="40% - Accent5 2 2 5 2 5 2" xfId="52436" xr:uid="{00000000-0005-0000-0000-00003CB40000}"/>
    <cellStyle name="40% - Accent5 2 2 5 2 6" xfId="28595" xr:uid="{00000000-0005-0000-0000-00003DB40000}"/>
    <cellStyle name="40% - Accent5 2 2 5 2 7" xfId="39275" xr:uid="{00000000-0005-0000-0000-00003EB40000}"/>
    <cellStyle name="40% - Accent5 2 2 5 3" xfId="3286" xr:uid="{00000000-0005-0000-0000-00003FB40000}"/>
    <cellStyle name="40% - Accent5 2 2 5 3 2" xfId="11554" xr:uid="{00000000-0005-0000-0000-000040B40000}"/>
    <cellStyle name="40% - Accent5 2 2 5 3 2 2" xfId="24713" xr:uid="{00000000-0005-0000-0000-000041B40000}"/>
    <cellStyle name="40% - Accent5 2 2 5 3 2 2 2" xfId="62051" xr:uid="{00000000-0005-0000-0000-000042B40000}"/>
    <cellStyle name="40% - Accent5 2 2 5 3 2 3" xfId="48892" xr:uid="{00000000-0005-0000-0000-000043B40000}"/>
    <cellStyle name="40% - Accent5 2 2 5 3 3" xfId="6831" xr:uid="{00000000-0005-0000-0000-000044B40000}"/>
    <cellStyle name="40% - Accent5 2 2 5 3 3 2" xfId="19990" xr:uid="{00000000-0005-0000-0000-000045B40000}"/>
    <cellStyle name="40% - Accent5 2 2 5 3 3 2 2" xfId="57328" xr:uid="{00000000-0005-0000-0000-000046B40000}"/>
    <cellStyle name="40% - Accent5 2 2 5 3 3 3" xfId="44169" xr:uid="{00000000-0005-0000-0000-000047B40000}"/>
    <cellStyle name="40% - Accent5 2 2 5 3 4" xfId="16447" xr:uid="{00000000-0005-0000-0000-000048B40000}"/>
    <cellStyle name="40% - Accent5 2 2 5 3 4 2" xfId="53785" xr:uid="{00000000-0005-0000-0000-000049B40000}"/>
    <cellStyle name="40% - Accent5 2 2 5 3 5" xfId="32840" xr:uid="{00000000-0005-0000-0000-00004AB40000}"/>
    <cellStyle name="40% - Accent5 2 2 5 3 6" xfId="40624" xr:uid="{00000000-0005-0000-0000-00004BB40000}"/>
    <cellStyle name="40% - Accent5 2 2 5 4" xfId="9194" xr:uid="{00000000-0005-0000-0000-00004CB40000}"/>
    <cellStyle name="40% - Accent5 2 2 5 4 2" xfId="22353" xr:uid="{00000000-0005-0000-0000-00004DB40000}"/>
    <cellStyle name="40% - Accent5 2 2 5 4 2 2" xfId="59691" xr:uid="{00000000-0005-0000-0000-00004EB40000}"/>
    <cellStyle name="40% - Accent5 2 2 5 4 3" xfId="35552" xr:uid="{00000000-0005-0000-0000-00004FB40000}"/>
    <cellStyle name="40% - Accent5 2 2 5 4 4" xfId="46532" xr:uid="{00000000-0005-0000-0000-000050B40000}"/>
    <cellStyle name="40% - Accent5 2 2 5 5" xfId="4471" xr:uid="{00000000-0005-0000-0000-000051B40000}"/>
    <cellStyle name="40% - Accent5 2 2 5 5 2" xfId="17630" xr:uid="{00000000-0005-0000-0000-000052B40000}"/>
    <cellStyle name="40% - Accent5 2 2 5 5 2 2" xfId="54968" xr:uid="{00000000-0005-0000-0000-000053B40000}"/>
    <cellStyle name="40% - Accent5 2 2 5 5 3" xfId="30128" xr:uid="{00000000-0005-0000-0000-000054B40000}"/>
    <cellStyle name="40% - Accent5 2 2 5 5 4" xfId="41809" xr:uid="{00000000-0005-0000-0000-000055B40000}"/>
    <cellStyle name="40% - Accent5 2 2 5 6" xfId="13918" xr:uid="{00000000-0005-0000-0000-000056B40000}"/>
    <cellStyle name="40% - Accent5 2 2 5 6 2" xfId="51256" xr:uid="{00000000-0005-0000-0000-000057B40000}"/>
    <cellStyle name="40% - Accent5 2 2 5 7" xfId="27246" xr:uid="{00000000-0005-0000-0000-000058B40000}"/>
    <cellStyle name="40% - Accent5 2 2 5 8" xfId="38095" xr:uid="{00000000-0005-0000-0000-000059B40000}"/>
    <cellStyle name="40% - Accent5 2 2 6" xfId="924" xr:uid="{00000000-0005-0000-0000-00005AB40000}"/>
    <cellStyle name="40% - Accent5 2 2 6 2" xfId="2106" xr:uid="{00000000-0005-0000-0000-00005BB40000}"/>
    <cellStyle name="40% - Accent5 2 2 6 2 2" xfId="8180" xr:uid="{00000000-0005-0000-0000-00005CB40000}"/>
    <cellStyle name="40% - Accent5 2 2 6 2 2 2" xfId="12903" xr:uid="{00000000-0005-0000-0000-00005DB40000}"/>
    <cellStyle name="40% - Accent5 2 2 6 2 2 2 2" xfId="26062" xr:uid="{00000000-0005-0000-0000-00005EB40000}"/>
    <cellStyle name="40% - Accent5 2 2 6 2 2 2 2 2" xfId="63400" xr:uid="{00000000-0005-0000-0000-00005FB40000}"/>
    <cellStyle name="40% - Accent5 2 2 6 2 2 2 3" xfId="50241" xr:uid="{00000000-0005-0000-0000-000060B40000}"/>
    <cellStyle name="40% - Accent5 2 2 6 2 2 3" xfId="21339" xr:uid="{00000000-0005-0000-0000-000061B40000}"/>
    <cellStyle name="40% - Accent5 2 2 6 2 2 3 2" xfId="58677" xr:uid="{00000000-0005-0000-0000-000062B40000}"/>
    <cellStyle name="40% - Accent5 2 2 6 2 2 4" xfId="34358" xr:uid="{00000000-0005-0000-0000-000063B40000}"/>
    <cellStyle name="40% - Accent5 2 2 6 2 2 5" xfId="45518" xr:uid="{00000000-0005-0000-0000-000064B40000}"/>
    <cellStyle name="40% - Accent5 2 2 6 2 3" xfId="10543" xr:uid="{00000000-0005-0000-0000-000065B40000}"/>
    <cellStyle name="40% - Accent5 2 2 6 2 3 2" xfId="23702" xr:uid="{00000000-0005-0000-0000-000066B40000}"/>
    <cellStyle name="40% - Accent5 2 2 6 2 3 2 2" xfId="61040" xr:uid="{00000000-0005-0000-0000-000067B40000}"/>
    <cellStyle name="40% - Accent5 2 2 6 2 3 3" xfId="37070" xr:uid="{00000000-0005-0000-0000-000068B40000}"/>
    <cellStyle name="40% - Accent5 2 2 6 2 3 4" xfId="47881" xr:uid="{00000000-0005-0000-0000-000069B40000}"/>
    <cellStyle name="40% - Accent5 2 2 6 2 4" xfId="5820" xr:uid="{00000000-0005-0000-0000-00006AB40000}"/>
    <cellStyle name="40% - Accent5 2 2 6 2 4 2" xfId="18979" xr:uid="{00000000-0005-0000-0000-00006BB40000}"/>
    <cellStyle name="40% - Accent5 2 2 6 2 4 2 2" xfId="56317" xr:uid="{00000000-0005-0000-0000-00006CB40000}"/>
    <cellStyle name="40% - Accent5 2 2 6 2 4 3" xfId="31646" xr:uid="{00000000-0005-0000-0000-00006DB40000}"/>
    <cellStyle name="40% - Accent5 2 2 6 2 4 4" xfId="43158" xr:uid="{00000000-0005-0000-0000-00006EB40000}"/>
    <cellStyle name="40% - Accent5 2 2 6 2 5" xfId="15267" xr:uid="{00000000-0005-0000-0000-00006FB40000}"/>
    <cellStyle name="40% - Accent5 2 2 6 2 5 2" xfId="52605" xr:uid="{00000000-0005-0000-0000-000070B40000}"/>
    <cellStyle name="40% - Accent5 2 2 6 2 6" xfId="28764" xr:uid="{00000000-0005-0000-0000-000071B40000}"/>
    <cellStyle name="40% - Accent5 2 2 6 2 7" xfId="39444" xr:uid="{00000000-0005-0000-0000-000072B40000}"/>
    <cellStyle name="40% - Accent5 2 2 6 3" xfId="3455" xr:uid="{00000000-0005-0000-0000-000073B40000}"/>
    <cellStyle name="40% - Accent5 2 2 6 3 2" xfId="11723" xr:uid="{00000000-0005-0000-0000-000074B40000}"/>
    <cellStyle name="40% - Accent5 2 2 6 3 2 2" xfId="24882" xr:uid="{00000000-0005-0000-0000-000075B40000}"/>
    <cellStyle name="40% - Accent5 2 2 6 3 2 2 2" xfId="62220" xr:uid="{00000000-0005-0000-0000-000076B40000}"/>
    <cellStyle name="40% - Accent5 2 2 6 3 2 3" xfId="49061" xr:uid="{00000000-0005-0000-0000-000077B40000}"/>
    <cellStyle name="40% - Accent5 2 2 6 3 3" xfId="7000" xr:uid="{00000000-0005-0000-0000-000078B40000}"/>
    <cellStyle name="40% - Accent5 2 2 6 3 3 2" xfId="20159" xr:uid="{00000000-0005-0000-0000-000079B40000}"/>
    <cellStyle name="40% - Accent5 2 2 6 3 3 2 2" xfId="57497" xr:uid="{00000000-0005-0000-0000-00007AB40000}"/>
    <cellStyle name="40% - Accent5 2 2 6 3 3 3" xfId="44338" xr:uid="{00000000-0005-0000-0000-00007BB40000}"/>
    <cellStyle name="40% - Accent5 2 2 6 3 4" xfId="16616" xr:uid="{00000000-0005-0000-0000-00007CB40000}"/>
    <cellStyle name="40% - Accent5 2 2 6 3 4 2" xfId="53954" xr:uid="{00000000-0005-0000-0000-00007DB40000}"/>
    <cellStyle name="40% - Accent5 2 2 6 3 5" xfId="33009" xr:uid="{00000000-0005-0000-0000-00007EB40000}"/>
    <cellStyle name="40% - Accent5 2 2 6 3 6" xfId="40793" xr:uid="{00000000-0005-0000-0000-00007FB40000}"/>
    <cellStyle name="40% - Accent5 2 2 6 4" xfId="9363" xr:uid="{00000000-0005-0000-0000-000080B40000}"/>
    <cellStyle name="40% - Accent5 2 2 6 4 2" xfId="22522" xr:uid="{00000000-0005-0000-0000-000081B40000}"/>
    <cellStyle name="40% - Accent5 2 2 6 4 2 2" xfId="59860" xr:uid="{00000000-0005-0000-0000-000082B40000}"/>
    <cellStyle name="40% - Accent5 2 2 6 4 3" xfId="35721" xr:uid="{00000000-0005-0000-0000-000083B40000}"/>
    <cellStyle name="40% - Accent5 2 2 6 4 4" xfId="46701" xr:uid="{00000000-0005-0000-0000-000084B40000}"/>
    <cellStyle name="40% - Accent5 2 2 6 5" xfId="4640" xr:uid="{00000000-0005-0000-0000-000085B40000}"/>
    <cellStyle name="40% - Accent5 2 2 6 5 2" xfId="17799" xr:uid="{00000000-0005-0000-0000-000086B40000}"/>
    <cellStyle name="40% - Accent5 2 2 6 5 2 2" xfId="55137" xr:uid="{00000000-0005-0000-0000-000087B40000}"/>
    <cellStyle name="40% - Accent5 2 2 6 5 3" xfId="30297" xr:uid="{00000000-0005-0000-0000-000088B40000}"/>
    <cellStyle name="40% - Accent5 2 2 6 5 4" xfId="41978" xr:uid="{00000000-0005-0000-0000-000089B40000}"/>
    <cellStyle name="40% - Accent5 2 2 6 6" xfId="14087" xr:uid="{00000000-0005-0000-0000-00008AB40000}"/>
    <cellStyle name="40% - Accent5 2 2 6 6 2" xfId="51425" xr:uid="{00000000-0005-0000-0000-00008BB40000}"/>
    <cellStyle name="40% - Accent5 2 2 6 7" xfId="27415" xr:uid="{00000000-0005-0000-0000-00008CB40000}"/>
    <cellStyle name="40% - Accent5 2 2 6 8" xfId="38264" xr:uid="{00000000-0005-0000-0000-00008DB40000}"/>
    <cellStyle name="40% - Accent5 2 2 7" xfId="1095" xr:uid="{00000000-0005-0000-0000-00008EB40000}"/>
    <cellStyle name="40% - Accent5 2 2 7 2" xfId="2275" xr:uid="{00000000-0005-0000-0000-00008FB40000}"/>
    <cellStyle name="40% - Accent5 2 2 7 2 2" xfId="8349" xr:uid="{00000000-0005-0000-0000-000090B40000}"/>
    <cellStyle name="40% - Accent5 2 2 7 2 2 2" xfId="13072" xr:uid="{00000000-0005-0000-0000-000091B40000}"/>
    <cellStyle name="40% - Accent5 2 2 7 2 2 2 2" xfId="26231" xr:uid="{00000000-0005-0000-0000-000092B40000}"/>
    <cellStyle name="40% - Accent5 2 2 7 2 2 2 2 2" xfId="63569" xr:uid="{00000000-0005-0000-0000-000093B40000}"/>
    <cellStyle name="40% - Accent5 2 2 7 2 2 2 3" xfId="50410" xr:uid="{00000000-0005-0000-0000-000094B40000}"/>
    <cellStyle name="40% - Accent5 2 2 7 2 2 3" xfId="21508" xr:uid="{00000000-0005-0000-0000-000095B40000}"/>
    <cellStyle name="40% - Accent5 2 2 7 2 2 3 2" xfId="58846" xr:uid="{00000000-0005-0000-0000-000096B40000}"/>
    <cellStyle name="40% - Accent5 2 2 7 2 2 4" xfId="34527" xr:uid="{00000000-0005-0000-0000-000097B40000}"/>
    <cellStyle name="40% - Accent5 2 2 7 2 2 5" xfId="45687" xr:uid="{00000000-0005-0000-0000-000098B40000}"/>
    <cellStyle name="40% - Accent5 2 2 7 2 3" xfId="10712" xr:uid="{00000000-0005-0000-0000-000099B40000}"/>
    <cellStyle name="40% - Accent5 2 2 7 2 3 2" xfId="23871" xr:uid="{00000000-0005-0000-0000-00009AB40000}"/>
    <cellStyle name="40% - Accent5 2 2 7 2 3 2 2" xfId="61209" xr:uid="{00000000-0005-0000-0000-00009BB40000}"/>
    <cellStyle name="40% - Accent5 2 2 7 2 3 3" xfId="37239" xr:uid="{00000000-0005-0000-0000-00009CB40000}"/>
    <cellStyle name="40% - Accent5 2 2 7 2 3 4" xfId="48050" xr:uid="{00000000-0005-0000-0000-00009DB40000}"/>
    <cellStyle name="40% - Accent5 2 2 7 2 4" xfId="5989" xr:uid="{00000000-0005-0000-0000-00009EB40000}"/>
    <cellStyle name="40% - Accent5 2 2 7 2 4 2" xfId="19148" xr:uid="{00000000-0005-0000-0000-00009FB40000}"/>
    <cellStyle name="40% - Accent5 2 2 7 2 4 2 2" xfId="56486" xr:uid="{00000000-0005-0000-0000-0000A0B40000}"/>
    <cellStyle name="40% - Accent5 2 2 7 2 4 3" xfId="31815" xr:uid="{00000000-0005-0000-0000-0000A1B40000}"/>
    <cellStyle name="40% - Accent5 2 2 7 2 4 4" xfId="43327" xr:uid="{00000000-0005-0000-0000-0000A2B40000}"/>
    <cellStyle name="40% - Accent5 2 2 7 2 5" xfId="15436" xr:uid="{00000000-0005-0000-0000-0000A3B40000}"/>
    <cellStyle name="40% - Accent5 2 2 7 2 5 2" xfId="52774" xr:uid="{00000000-0005-0000-0000-0000A4B40000}"/>
    <cellStyle name="40% - Accent5 2 2 7 2 6" xfId="28933" xr:uid="{00000000-0005-0000-0000-0000A5B40000}"/>
    <cellStyle name="40% - Accent5 2 2 7 2 7" xfId="39613" xr:uid="{00000000-0005-0000-0000-0000A6B40000}"/>
    <cellStyle name="40% - Accent5 2 2 7 3" xfId="3624" xr:uid="{00000000-0005-0000-0000-0000A7B40000}"/>
    <cellStyle name="40% - Accent5 2 2 7 3 2" xfId="11892" xr:uid="{00000000-0005-0000-0000-0000A8B40000}"/>
    <cellStyle name="40% - Accent5 2 2 7 3 2 2" xfId="25051" xr:uid="{00000000-0005-0000-0000-0000A9B40000}"/>
    <cellStyle name="40% - Accent5 2 2 7 3 2 2 2" xfId="62389" xr:uid="{00000000-0005-0000-0000-0000AAB40000}"/>
    <cellStyle name="40% - Accent5 2 2 7 3 2 3" xfId="49230" xr:uid="{00000000-0005-0000-0000-0000ABB40000}"/>
    <cellStyle name="40% - Accent5 2 2 7 3 3" xfId="7169" xr:uid="{00000000-0005-0000-0000-0000ACB40000}"/>
    <cellStyle name="40% - Accent5 2 2 7 3 3 2" xfId="20328" xr:uid="{00000000-0005-0000-0000-0000ADB40000}"/>
    <cellStyle name="40% - Accent5 2 2 7 3 3 2 2" xfId="57666" xr:uid="{00000000-0005-0000-0000-0000AEB40000}"/>
    <cellStyle name="40% - Accent5 2 2 7 3 3 3" xfId="44507" xr:uid="{00000000-0005-0000-0000-0000AFB40000}"/>
    <cellStyle name="40% - Accent5 2 2 7 3 4" xfId="16785" xr:uid="{00000000-0005-0000-0000-0000B0B40000}"/>
    <cellStyle name="40% - Accent5 2 2 7 3 4 2" xfId="54123" xr:uid="{00000000-0005-0000-0000-0000B1B40000}"/>
    <cellStyle name="40% - Accent5 2 2 7 3 5" xfId="33178" xr:uid="{00000000-0005-0000-0000-0000B2B40000}"/>
    <cellStyle name="40% - Accent5 2 2 7 3 6" xfId="40962" xr:uid="{00000000-0005-0000-0000-0000B3B40000}"/>
    <cellStyle name="40% - Accent5 2 2 7 4" xfId="9532" xr:uid="{00000000-0005-0000-0000-0000B4B40000}"/>
    <cellStyle name="40% - Accent5 2 2 7 4 2" xfId="22691" xr:uid="{00000000-0005-0000-0000-0000B5B40000}"/>
    <cellStyle name="40% - Accent5 2 2 7 4 2 2" xfId="60029" xr:uid="{00000000-0005-0000-0000-0000B6B40000}"/>
    <cellStyle name="40% - Accent5 2 2 7 4 3" xfId="35890" xr:uid="{00000000-0005-0000-0000-0000B7B40000}"/>
    <cellStyle name="40% - Accent5 2 2 7 4 4" xfId="46870" xr:uid="{00000000-0005-0000-0000-0000B8B40000}"/>
    <cellStyle name="40% - Accent5 2 2 7 5" xfId="4809" xr:uid="{00000000-0005-0000-0000-0000B9B40000}"/>
    <cellStyle name="40% - Accent5 2 2 7 5 2" xfId="17968" xr:uid="{00000000-0005-0000-0000-0000BAB40000}"/>
    <cellStyle name="40% - Accent5 2 2 7 5 2 2" xfId="55306" xr:uid="{00000000-0005-0000-0000-0000BBB40000}"/>
    <cellStyle name="40% - Accent5 2 2 7 5 3" xfId="30466" xr:uid="{00000000-0005-0000-0000-0000BCB40000}"/>
    <cellStyle name="40% - Accent5 2 2 7 5 4" xfId="42147" xr:uid="{00000000-0005-0000-0000-0000BDB40000}"/>
    <cellStyle name="40% - Accent5 2 2 7 6" xfId="14256" xr:uid="{00000000-0005-0000-0000-0000BEB40000}"/>
    <cellStyle name="40% - Accent5 2 2 7 6 2" xfId="51594" xr:uid="{00000000-0005-0000-0000-0000BFB40000}"/>
    <cellStyle name="40% - Accent5 2 2 7 7" xfId="27584" xr:uid="{00000000-0005-0000-0000-0000C0B40000}"/>
    <cellStyle name="40% - Accent5 2 2 7 8" xfId="38433" xr:uid="{00000000-0005-0000-0000-0000C1B40000}"/>
    <cellStyle name="40% - Accent5 2 2 8" xfId="1292" xr:uid="{00000000-0005-0000-0000-0000C2B40000}"/>
    <cellStyle name="40% - Accent5 2 2 8 2" xfId="2641" xr:uid="{00000000-0005-0000-0000-0000C3B40000}"/>
    <cellStyle name="40% - Accent5 2 2 8 2 2" xfId="12089" xr:uid="{00000000-0005-0000-0000-0000C4B40000}"/>
    <cellStyle name="40% - Accent5 2 2 8 2 2 2" xfId="25248" xr:uid="{00000000-0005-0000-0000-0000C5B40000}"/>
    <cellStyle name="40% - Accent5 2 2 8 2 2 2 2" xfId="62586" xr:uid="{00000000-0005-0000-0000-0000C6B40000}"/>
    <cellStyle name="40% - Accent5 2 2 8 2 2 3" xfId="33544" xr:uid="{00000000-0005-0000-0000-0000C7B40000}"/>
    <cellStyle name="40% - Accent5 2 2 8 2 2 4" xfId="49427" xr:uid="{00000000-0005-0000-0000-0000C8B40000}"/>
    <cellStyle name="40% - Accent5 2 2 8 2 3" xfId="7366" xr:uid="{00000000-0005-0000-0000-0000C9B40000}"/>
    <cellStyle name="40% - Accent5 2 2 8 2 3 2" xfId="20525" xr:uid="{00000000-0005-0000-0000-0000CAB40000}"/>
    <cellStyle name="40% - Accent5 2 2 8 2 3 2 2" xfId="57863" xr:uid="{00000000-0005-0000-0000-0000CBB40000}"/>
    <cellStyle name="40% - Accent5 2 2 8 2 3 3" xfId="36256" xr:uid="{00000000-0005-0000-0000-0000CCB40000}"/>
    <cellStyle name="40% - Accent5 2 2 8 2 3 4" xfId="44704" xr:uid="{00000000-0005-0000-0000-0000CDB40000}"/>
    <cellStyle name="40% - Accent5 2 2 8 2 4" xfId="15802" xr:uid="{00000000-0005-0000-0000-0000CEB40000}"/>
    <cellStyle name="40% - Accent5 2 2 8 2 4 2" xfId="30832" xr:uid="{00000000-0005-0000-0000-0000CFB40000}"/>
    <cellStyle name="40% - Accent5 2 2 8 2 4 3" xfId="53140" xr:uid="{00000000-0005-0000-0000-0000D0B40000}"/>
    <cellStyle name="40% - Accent5 2 2 8 2 5" xfId="27950" xr:uid="{00000000-0005-0000-0000-0000D1B40000}"/>
    <cellStyle name="40% - Accent5 2 2 8 2 6" xfId="39979" xr:uid="{00000000-0005-0000-0000-0000D2B40000}"/>
    <cellStyle name="40% - Accent5 2 2 8 3" xfId="9729" xr:uid="{00000000-0005-0000-0000-0000D3B40000}"/>
    <cellStyle name="40% - Accent5 2 2 8 3 2" xfId="22888" xr:uid="{00000000-0005-0000-0000-0000D4B40000}"/>
    <cellStyle name="40% - Accent5 2 2 8 3 2 2" xfId="60226" xr:uid="{00000000-0005-0000-0000-0000D5B40000}"/>
    <cellStyle name="40% - Accent5 2 2 8 3 3" xfId="32195" xr:uid="{00000000-0005-0000-0000-0000D6B40000}"/>
    <cellStyle name="40% - Accent5 2 2 8 3 4" xfId="47067" xr:uid="{00000000-0005-0000-0000-0000D7B40000}"/>
    <cellStyle name="40% - Accent5 2 2 8 4" xfId="5006" xr:uid="{00000000-0005-0000-0000-0000D8B40000}"/>
    <cellStyle name="40% - Accent5 2 2 8 4 2" xfId="18165" xr:uid="{00000000-0005-0000-0000-0000D9B40000}"/>
    <cellStyle name="40% - Accent5 2 2 8 4 2 2" xfId="55503" xr:uid="{00000000-0005-0000-0000-0000DAB40000}"/>
    <cellStyle name="40% - Accent5 2 2 8 4 3" xfId="34907" xr:uid="{00000000-0005-0000-0000-0000DBB40000}"/>
    <cellStyle name="40% - Accent5 2 2 8 4 4" xfId="42344" xr:uid="{00000000-0005-0000-0000-0000DCB40000}"/>
    <cellStyle name="40% - Accent5 2 2 8 5" xfId="14453" xr:uid="{00000000-0005-0000-0000-0000DDB40000}"/>
    <cellStyle name="40% - Accent5 2 2 8 5 2" xfId="29483" xr:uid="{00000000-0005-0000-0000-0000DEB40000}"/>
    <cellStyle name="40% - Accent5 2 2 8 5 3" xfId="51791" xr:uid="{00000000-0005-0000-0000-0000DFB40000}"/>
    <cellStyle name="40% - Accent5 2 2 8 6" xfId="26601" xr:uid="{00000000-0005-0000-0000-0000E0B40000}"/>
    <cellStyle name="40% - Accent5 2 2 8 7" xfId="38630" xr:uid="{00000000-0005-0000-0000-0000E1B40000}"/>
    <cellStyle name="40% - Accent5 2 2 9" xfId="2444" xr:uid="{00000000-0005-0000-0000-0000E2B40000}"/>
    <cellStyle name="40% - Accent5 2 2 9 2" xfId="10909" xr:uid="{00000000-0005-0000-0000-0000E3B40000}"/>
    <cellStyle name="40% - Accent5 2 2 9 2 2" xfId="24068" xr:uid="{00000000-0005-0000-0000-0000E4B40000}"/>
    <cellStyle name="40% - Accent5 2 2 9 2 2 2" xfId="61406" xr:uid="{00000000-0005-0000-0000-0000E5B40000}"/>
    <cellStyle name="40% - Accent5 2 2 9 2 3" xfId="33347" xr:uid="{00000000-0005-0000-0000-0000E6B40000}"/>
    <cellStyle name="40% - Accent5 2 2 9 2 4" xfId="48247" xr:uid="{00000000-0005-0000-0000-0000E7B40000}"/>
    <cellStyle name="40% - Accent5 2 2 9 3" xfId="6186" xr:uid="{00000000-0005-0000-0000-0000E8B40000}"/>
    <cellStyle name="40% - Accent5 2 2 9 3 2" xfId="19345" xr:uid="{00000000-0005-0000-0000-0000E9B40000}"/>
    <cellStyle name="40% - Accent5 2 2 9 3 2 2" xfId="56683" xr:uid="{00000000-0005-0000-0000-0000EAB40000}"/>
    <cellStyle name="40% - Accent5 2 2 9 3 3" xfId="36059" xr:uid="{00000000-0005-0000-0000-0000EBB40000}"/>
    <cellStyle name="40% - Accent5 2 2 9 3 4" xfId="43524" xr:uid="{00000000-0005-0000-0000-0000ECB40000}"/>
    <cellStyle name="40% - Accent5 2 2 9 4" xfId="15605" xr:uid="{00000000-0005-0000-0000-0000EDB40000}"/>
    <cellStyle name="40% - Accent5 2 2 9 4 2" xfId="30635" xr:uid="{00000000-0005-0000-0000-0000EEB40000}"/>
    <cellStyle name="40% - Accent5 2 2 9 4 3" xfId="52943" xr:uid="{00000000-0005-0000-0000-0000EFB40000}"/>
    <cellStyle name="40% - Accent5 2 2 9 5" xfId="27753" xr:uid="{00000000-0005-0000-0000-0000F0B40000}"/>
    <cellStyle name="40% - Accent5 2 2 9 6" xfId="39782" xr:uid="{00000000-0005-0000-0000-0000F1B40000}"/>
    <cellStyle name="40% - Accent5 2 3" xfId="138" xr:uid="{00000000-0005-0000-0000-0000F2B40000}"/>
    <cellStyle name="40% - Accent5 2 3 10" xfId="8577" xr:uid="{00000000-0005-0000-0000-0000F3B40000}"/>
    <cellStyle name="40% - Accent5 2 3 10 2" xfId="21736" xr:uid="{00000000-0005-0000-0000-0000F4B40000}"/>
    <cellStyle name="40% - Accent5 2 3 10 2 2" xfId="59074" xr:uid="{00000000-0005-0000-0000-0000F5B40000}"/>
    <cellStyle name="40% - Accent5 2 3 10 3" xfId="29314" xr:uid="{00000000-0005-0000-0000-0000F6B40000}"/>
    <cellStyle name="40% - Accent5 2 3 10 4" xfId="45915" xr:uid="{00000000-0005-0000-0000-0000F7B40000}"/>
    <cellStyle name="40% - Accent5 2 3 11" xfId="3854" xr:uid="{00000000-0005-0000-0000-0000F8B40000}"/>
    <cellStyle name="40% - Accent5 2 3 11 2" xfId="17013" xr:uid="{00000000-0005-0000-0000-0000F9B40000}"/>
    <cellStyle name="40% - Accent5 2 3 11 2 2" xfId="54351" xr:uid="{00000000-0005-0000-0000-0000FAB40000}"/>
    <cellStyle name="40% - Accent5 2 3 11 3" xfId="32026" xr:uid="{00000000-0005-0000-0000-0000FBB40000}"/>
    <cellStyle name="40% - Accent5 2 3 11 4" xfId="41192" xr:uid="{00000000-0005-0000-0000-0000FCB40000}"/>
    <cellStyle name="40% - Accent5 2 3 12" xfId="13301" xr:uid="{00000000-0005-0000-0000-0000FDB40000}"/>
    <cellStyle name="40% - Accent5 2 3 12 2" xfId="34738" xr:uid="{00000000-0005-0000-0000-0000FEB40000}"/>
    <cellStyle name="40% - Accent5 2 3 12 3" xfId="50639" xr:uid="{00000000-0005-0000-0000-0000FFB40000}"/>
    <cellStyle name="40% - Accent5 2 3 13" xfId="29145" xr:uid="{00000000-0005-0000-0000-000000B50000}"/>
    <cellStyle name="40% - Accent5 2 3 14" xfId="26432" xr:uid="{00000000-0005-0000-0000-000001B50000}"/>
    <cellStyle name="40% - Accent5 2 3 15" xfId="37478" xr:uid="{00000000-0005-0000-0000-000002B50000}"/>
    <cellStyle name="40% - Accent5 2 3 2" xfId="250" xr:uid="{00000000-0005-0000-0000-000003B50000}"/>
    <cellStyle name="40% - Accent5 2 3 2 10" xfId="3966" xr:uid="{00000000-0005-0000-0000-000004B50000}"/>
    <cellStyle name="40% - Accent5 2 3 2 10 2" xfId="17125" xr:uid="{00000000-0005-0000-0000-000005B50000}"/>
    <cellStyle name="40% - Accent5 2 3 2 10 2 2" xfId="54463" xr:uid="{00000000-0005-0000-0000-000006B50000}"/>
    <cellStyle name="40% - Accent5 2 3 2 10 3" xfId="32111" xr:uid="{00000000-0005-0000-0000-000007B50000}"/>
    <cellStyle name="40% - Accent5 2 3 2 10 4" xfId="41304" xr:uid="{00000000-0005-0000-0000-000008B50000}"/>
    <cellStyle name="40% - Accent5 2 3 2 11" xfId="13413" xr:uid="{00000000-0005-0000-0000-000009B50000}"/>
    <cellStyle name="40% - Accent5 2 3 2 11 2" xfId="34823" xr:uid="{00000000-0005-0000-0000-00000AB50000}"/>
    <cellStyle name="40% - Accent5 2 3 2 11 3" xfId="50751" xr:uid="{00000000-0005-0000-0000-00000BB50000}"/>
    <cellStyle name="40% - Accent5 2 3 2 12" xfId="29230" xr:uid="{00000000-0005-0000-0000-00000CB50000}"/>
    <cellStyle name="40% - Accent5 2 3 2 13" xfId="26517" xr:uid="{00000000-0005-0000-0000-00000DB50000}"/>
    <cellStyle name="40% - Accent5 2 3 2 14" xfId="37590" xr:uid="{00000000-0005-0000-0000-00000EB50000}"/>
    <cellStyle name="40% - Accent5 2 3 2 2" xfId="671" xr:uid="{00000000-0005-0000-0000-00000FB50000}"/>
    <cellStyle name="40% - Accent5 2 3 2 2 2" xfId="1853" xr:uid="{00000000-0005-0000-0000-000010B50000}"/>
    <cellStyle name="40% - Accent5 2 3 2 2 2 2" xfId="7927" xr:uid="{00000000-0005-0000-0000-000011B50000}"/>
    <cellStyle name="40% - Accent5 2 3 2 2 2 2 2" xfId="12650" xr:uid="{00000000-0005-0000-0000-000012B50000}"/>
    <cellStyle name="40% - Accent5 2 3 2 2 2 2 2 2" xfId="25809" xr:uid="{00000000-0005-0000-0000-000013B50000}"/>
    <cellStyle name="40% - Accent5 2 3 2 2 2 2 2 2 2" xfId="63147" xr:uid="{00000000-0005-0000-0000-000014B50000}"/>
    <cellStyle name="40% - Accent5 2 3 2 2 2 2 2 3" xfId="49988" xr:uid="{00000000-0005-0000-0000-000015B50000}"/>
    <cellStyle name="40% - Accent5 2 3 2 2 2 2 3" xfId="21086" xr:uid="{00000000-0005-0000-0000-000016B50000}"/>
    <cellStyle name="40% - Accent5 2 3 2 2 2 2 3 2" xfId="58424" xr:uid="{00000000-0005-0000-0000-000017B50000}"/>
    <cellStyle name="40% - Accent5 2 3 2 2 2 2 4" xfId="34105" xr:uid="{00000000-0005-0000-0000-000018B50000}"/>
    <cellStyle name="40% - Accent5 2 3 2 2 2 2 5" xfId="45265" xr:uid="{00000000-0005-0000-0000-000019B50000}"/>
    <cellStyle name="40% - Accent5 2 3 2 2 2 3" xfId="10290" xr:uid="{00000000-0005-0000-0000-00001AB50000}"/>
    <cellStyle name="40% - Accent5 2 3 2 2 2 3 2" xfId="23449" xr:uid="{00000000-0005-0000-0000-00001BB50000}"/>
    <cellStyle name="40% - Accent5 2 3 2 2 2 3 2 2" xfId="60787" xr:uid="{00000000-0005-0000-0000-00001CB50000}"/>
    <cellStyle name="40% - Accent5 2 3 2 2 2 3 3" xfId="36817" xr:uid="{00000000-0005-0000-0000-00001DB50000}"/>
    <cellStyle name="40% - Accent5 2 3 2 2 2 3 4" xfId="47628" xr:uid="{00000000-0005-0000-0000-00001EB50000}"/>
    <cellStyle name="40% - Accent5 2 3 2 2 2 4" xfId="5567" xr:uid="{00000000-0005-0000-0000-00001FB50000}"/>
    <cellStyle name="40% - Accent5 2 3 2 2 2 4 2" xfId="18726" xr:uid="{00000000-0005-0000-0000-000020B50000}"/>
    <cellStyle name="40% - Accent5 2 3 2 2 2 4 2 2" xfId="56064" xr:uid="{00000000-0005-0000-0000-000021B50000}"/>
    <cellStyle name="40% - Accent5 2 3 2 2 2 4 3" xfId="31393" xr:uid="{00000000-0005-0000-0000-000022B50000}"/>
    <cellStyle name="40% - Accent5 2 3 2 2 2 4 4" xfId="42905" xr:uid="{00000000-0005-0000-0000-000023B50000}"/>
    <cellStyle name="40% - Accent5 2 3 2 2 2 5" xfId="15014" xr:uid="{00000000-0005-0000-0000-000024B50000}"/>
    <cellStyle name="40% - Accent5 2 3 2 2 2 5 2" xfId="52352" xr:uid="{00000000-0005-0000-0000-000025B50000}"/>
    <cellStyle name="40% - Accent5 2 3 2 2 2 6" xfId="28511" xr:uid="{00000000-0005-0000-0000-000026B50000}"/>
    <cellStyle name="40% - Accent5 2 3 2 2 2 7" xfId="39191" xr:uid="{00000000-0005-0000-0000-000027B50000}"/>
    <cellStyle name="40% - Accent5 2 3 2 2 3" xfId="3202" xr:uid="{00000000-0005-0000-0000-000028B50000}"/>
    <cellStyle name="40% - Accent5 2 3 2 2 3 2" xfId="11470" xr:uid="{00000000-0005-0000-0000-000029B50000}"/>
    <cellStyle name="40% - Accent5 2 3 2 2 3 2 2" xfId="24629" xr:uid="{00000000-0005-0000-0000-00002AB50000}"/>
    <cellStyle name="40% - Accent5 2 3 2 2 3 2 2 2" xfId="61967" xr:uid="{00000000-0005-0000-0000-00002BB50000}"/>
    <cellStyle name="40% - Accent5 2 3 2 2 3 2 3" xfId="48808" xr:uid="{00000000-0005-0000-0000-00002CB50000}"/>
    <cellStyle name="40% - Accent5 2 3 2 2 3 3" xfId="6747" xr:uid="{00000000-0005-0000-0000-00002DB50000}"/>
    <cellStyle name="40% - Accent5 2 3 2 2 3 3 2" xfId="19906" xr:uid="{00000000-0005-0000-0000-00002EB50000}"/>
    <cellStyle name="40% - Accent5 2 3 2 2 3 3 2 2" xfId="57244" xr:uid="{00000000-0005-0000-0000-00002FB50000}"/>
    <cellStyle name="40% - Accent5 2 3 2 2 3 3 3" xfId="44085" xr:uid="{00000000-0005-0000-0000-000030B50000}"/>
    <cellStyle name="40% - Accent5 2 3 2 2 3 4" xfId="16363" xr:uid="{00000000-0005-0000-0000-000031B50000}"/>
    <cellStyle name="40% - Accent5 2 3 2 2 3 4 2" xfId="53701" xr:uid="{00000000-0005-0000-0000-000032B50000}"/>
    <cellStyle name="40% - Accent5 2 3 2 2 3 5" xfId="32756" xr:uid="{00000000-0005-0000-0000-000033B50000}"/>
    <cellStyle name="40% - Accent5 2 3 2 2 3 6" xfId="40540" xr:uid="{00000000-0005-0000-0000-000034B50000}"/>
    <cellStyle name="40% - Accent5 2 3 2 2 4" xfId="9110" xr:uid="{00000000-0005-0000-0000-000035B50000}"/>
    <cellStyle name="40% - Accent5 2 3 2 2 4 2" xfId="22269" xr:uid="{00000000-0005-0000-0000-000036B50000}"/>
    <cellStyle name="40% - Accent5 2 3 2 2 4 2 2" xfId="59607" xr:uid="{00000000-0005-0000-0000-000037B50000}"/>
    <cellStyle name="40% - Accent5 2 3 2 2 4 3" xfId="35468" xr:uid="{00000000-0005-0000-0000-000038B50000}"/>
    <cellStyle name="40% - Accent5 2 3 2 2 4 4" xfId="46448" xr:uid="{00000000-0005-0000-0000-000039B50000}"/>
    <cellStyle name="40% - Accent5 2 3 2 2 5" xfId="4387" xr:uid="{00000000-0005-0000-0000-00003AB50000}"/>
    <cellStyle name="40% - Accent5 2 3 2 2 5 2" xfId="17546" xr:uid="{00000000-0005-0000-0000-00003BB50000}"/>
    <cellStyle name="40% - Accent5 2 3 2 2 5 2 2" xfId="54884" xr:uid="{00000000-0005-0000-0000-00003CB50000}"/>
    <cellStyle name="40% - Accent5 2 3 2 2 5 3" xfId="30044" xr:uid="{00000000-0005-0000-0000-00003DB50000}"/>
    <cellStyle name="40% - Accent5 2 3 2 2 5 4" xfId="41725" xr:uid="{00000000-0005-0000-0000-00003EB50000}"/>
    <cellStyle name="40% - Accent5 2 3 2 2 6" xfId="13834" xr:uid="{00000000-0005-0000-0000-00003FB50000}"/>
    <cellStyle name="40% - Accent5 2 3 2 2 6 2" xfId="51172" xr:uid="{00000000-0005-0000-0000-000040B50000}"/>
    <cellStyle name="40% - Accent5 2 3 2 2 7" xfId="27162" xr:uid="{00000000-0005-0000-0000-000041B50000}"/>
    <cellStyle name="40% - Accent5 2 3 2 2 8" xfId="38011" xr:uid="{00000000-0005-0000-0000-000042B50000}"/>
    <cellStyle name="40% - Accent5 2 3 2 3" xfId="447" xr:uid="{00000000-0005-0000-0000-000043B50000}"/>
    <cellStyle name="40% - Accent5 2 3 2 3 2" xfId="1629" xr:uid="{00000000-0005-0000-0000-000044B50000}"/>
    <cellStyle name="40% - Accent5 2 3 2 3 2 2" xfId="7703" xr:uid="{00000000-0005-0000-0000-000045B50000}"/>
    <cellStyle name="40% - Accent5 2 3 2 3 2 2 2" xfId="12426" xr:uid="{00000000-0005-0000-0000-000046B50000}"/>
    <cellStyle name="40% - Accent5 2 3 2 3 2 2 2 2" xfId="25585" xr:uid="{00000000-0005-0000-0000-000047B50000}"/>
    <cellStyle name="40% - Accent5 2 3 2 3 2 2 2 2 2" xfId="62923" xr:uid="{00000000-0005-0000-0000-000048B50000}"/>
    <cellStyle name="40% - Accent5 2 3 2 3 2 2 2 3" xfId="49764" xr:uid="{00000000-0005-0000-0000-000049B50000}"/>
    <cellStyle name="40% - Accent5 2 3 2 3 2 2 3" xfId="20862" xr:uid="{00000000-0005-0000-0000-00004AB50000}"/>
    <cellStyle name="40% - Accent5 2 3 2 3 2 2 3 2" xfId="58200" xr:uid="{00000000-0005-0000-0000-00004BB50000}"/>
    <cellStyle name="40% - Accent5 2 3 2 3 2 2 4" xfId="33881" xr:uid="{00000000-0005-0000-0000-00004CB50000}"/>
    <cellStyle name="40% - Accent5 2 3 2 3 2 2 5" xfId="45041" xr:uid="{00000000-0005-0000-0000-00004DB50000}"/>
    <cellStyle name="40% - Accent5 2 3 2 3 2 3" xfId="10066" xr:uid="{00000000-0005-0000-0000-00004EB50000}"/>
    <cellStyle name="40% - Accent5 2 3 2 3 2 3 2" xfId="23225" xr:uid="{00000000-0005-0000-0000-00004FB50000}"/>
    <cellStyle name="40% - Accent5 2 3 2 3 2 3 2 2" xfId="60563" xr:uid="{00000000-0005-0000-0000-000050B50000}"/>
    <cellStyle name="40% - Accent5 2 3 2 3 2 3 3" xfId="36593" xr:uid="{00000000-0005-0000-0000-000051B50000}"/>
    <cellStyle name="40% - Accent5 2 3 2 3 2 3 4" xfId="47404" xr:uid="{00000000-0005-0000-0000-000052B50000}"/>
    <cellStyle name="40% - Accent5 2 3 2 3 2 4" xfId="5343" xr:uid="{00000000-0005-0000-0000-000053B50000}"/>
    <cellStyle name="40% - Accent5 2 3 2 3 2 4 2" xfId="18502" xr:uid="{00000000-0005-0000-0000-000054B50000}"/>
    <cellStyle name="40% - Accent5 2 3 2 3 2 4 2 2" xfId="55840" xr:uid="{00000000-0005-0000-0000-000055B50000}"/>
    <cellStyle name="40% - Accent5 2 3 2 3 2 4 3" xfId="31169" xr:uid="{00000000-0005-0000-0000-000056B50000}"/>
    <cellStyle name="40% - Accent5 2 3 2 3 2 4 4" xfId="42681" xr:uid="{00000000-0005-0000-0000-000057B50000}"/>
    <cellStyle name="40% - Accent5 2 3 2 3 2 5" xfId="14790" xr:uid="{00000000-0005-0000-0000-000058B50000}"/>
    <cellStyle name="40% - Accent5 2 3 2 3 2 5 2" xfId="52128" xr:uid="{00000000-0005-0000-0000-000059B50000}"/>
    <cellStyle name="40% - Accent5 2 3 2 3 2 6" xfId="28287" xr:uid="{00000000-0005-0000-0000-00005AB50000}"/>
    <cellStyle name="40% - Accent5 2 3 2 3 2 7" xfId="38967" xr:uid="{00000000-0005-0000-0000-00005BB50000}"/>
    <cellStyle name="40% - Accent5 2 3 2 3 3" xfId="2978" xr:uid="{00000000-0005-0000-0000-00005CB50000}"/>
    <cellStyle name="40% - Accent5 2 3 2 3 3 2" xfId="11246" xr:uid="{00000000-0005-0000-0000-00005DB50000}"/>
    <cellStyle name="40% - Accent5 2 3 2 3 3 2 2" xfId="24405" xr:uid="{00000000-0005-0000-0000-00005EB50000}"/>
    <cellStyle name="40% - Accent5 2 3 2 3 3 2 2 2" xfId="61743" xr:uid="{00000000-0005-0000-0000-00005FB50000}"/>
    <cellStyle name="40% - Accent5 2 3 2 3 3 2 3" xfId="48584" xr:uid="{00000000-0005-0000-0000-000060B50000}"/>
    <cellStyle name="40% - Accent5 2 3 2 3 3 3" xfId="6523" xr:uid="{00000000-0005-0000-0000-000061B50000}"/>
    <cellStyle name="40% - Accent5 2 3 2 3 3 3 2" xfId="19682" xr:uid="{00000000-0005-0000-0000-000062B50000}"/>
    <cellStyle name="40% - Accent5 2 3 2 3 3 3 2 2" xfId="57020" xr:uid="{00000000-0005-0000-0000-000063B50000}"/>
    <cellStyle name="40% - Accent5 2 3 2 3 3 3 3" xfId="43861" xr:uid="{00000000-0005-0000-0000-000064B50000}"/>
    <cellStyle name="40% - Accent5 2 3 2 3 3 4" xfId="16139" xr:uid="{00000000-0005-0000-0000-000065B50000}"/>
    <cellStyle name="40% - Accent5 2 3 2 3 3 4 2" xfId="53477" xr:uid="{00000000-0005-0000-0000-000066B50000}"/>
    <cellStyle name="40% - Accent5 2 3 2 3 3 5" xfId="32532" xr:uid="{00000000-0005-0000-0000-000067B50000}"/>
    <cellStyle name="40% - Accent5 2 3 2 3 3 6" xfId="40316" xr:uid="{00000000-0005-0000-0000-000068B50000}"/>
    <cellStyle name="40% - Accent5 2 3 2 3 4" xfId="8886" xr:uid="{00000000-0005-0000-0000-000069B50000}"/>
    <cellStyle name="40% - Accent5 2 3 2 3 4 2" xfId="22045" xr:uid="{00000000-0005-0000-0000-00006AB50000}"/>
    <cellStyle name="40% - Accent5 2 3 2 3 4 2 2" xfId="59383" xr:uid="{00000000-0005-0000-0000-00006BB50000}"/>
    <cellStyle name="40% - Accent5 2 3 2 3 4 3" xfId="35244" xr:uid="{00000000-0005-0000-0000-00006CB50000}"/>
    <cellStyle name="40% - Accent5 2 3 2 3 4 4" xfId="46224" xr:uid="{00000000-0005-0000-0000-00006DB50000}"/>
    <cellStyle name="40% - Accent5 2 3 2 3 5" xfId="4163" xr:uid="{00000000-0005-0000-0000-00006EB50000}"/>
    <cellStyle name="40% - Accent5 2 3 2 3 5 2" xfId="17322" xr:uid="{00000000-0005-0000-0000-00006FB50000}"/>
    <cellStyle name="40% - Accent5 2 3 2 3 5 2 2" xfId="54660" xr:uid="{00000000-0005-0000-0000-000070B50000}"/>
    <cellStyle name="40% - Accent5 2 3 2 3 5 3" xfId="29820" xr:uid="{00000000-0005-0000-0000-000071B50000}"/>
    <cellStyle name="40% - Accent5 2 3 2 3 5 4" xfId="41501" xr:uid="{00000000-0005-0000-0000-000072B50000}"/>
    <cellStyle name="40% - Accent5 2 3 2 3 6" xfId="13610" xr:uid="{00000000-0005-0000-0000-000073B50000}"/>
    <cellStyle name="40% - Accent5 2 3 2 3 6 2" xfId="50948" xr:uid="{00000000-0005-0000-0000-000074B50000}"/>
    <cellStyle name="40% - Accent5 2 3 2 3 7" xfId="26938" xr:uid="{00000000-0005-0000-0000-000075B50000}"/>
    <cellStyle name="40% - Accent5 2 3 2 3 8" xfId="37787" xr:uid="{00000000-0005-0000-0000-000076B50000}"/>
    <cellStyle name="40% - Accent5 2 3 2 4" xfId="868" xr:uid="{00000000-0005-0000-0000-000077B50000}"/>
    <cellStyle name="40% - Accent5 2 3 2 4 2" xfId="2050" xr:uid="{00000000-0005-0000-0000-000078B50000}"/>
    <cellStyle name="40% - Accent5 2 3 2 4 2 2" xfId="8124" xr:uid="{00000000-0005-0000-0000-000079B50000}"/>
    <cellStyle name="40% - Accent5 2 3 2 4 2 2 2" xfId="12847" xr:uid="{00000000-0005-0000-0000-00007AB50000}"/>
    <cellStyle name="40% - Accent5 2 3 2 4 2 2 2 2" xfId="26006" xr:uid="{00000000-0005-0000-0000-00007BB50000}"/>
    <cellStyle name="40% - Accent5 2 3 2 4 2 2 2 2 2" xfId="63344" xr:uid="{00000000-0005-0000-0000-00007CB50000}"/>
    <cellStyle name="40% - Accent5 2 3 2 4 2 2 2 3" xfId="50185" xr:uid="{00000000-0005-0000-0000-00007DB50000}"/>
    <cellStyle name="40% - Accent5 2 3 2 4 2 2 3" xfId="21283" xr:uid="{00000000-0005-0000-0000-00007EB50000}"/>
    <cellStyle name="40% - Accent5 2 3 2 4 2 2 3 2" xfId="58621" xr:uid="{00000000-0005-0000-0000-00007FB50000}"/>
    <cellStyle name="40% - Accent5 2 3 2 4 2 2 4" xfId="34302" xr:uid="{00000000-0005-0000-0000-000080B50000}"/>
    <cellStyle name="40% - Accent5 2 3 2 4 2 2 5" xfId="45462" xr:uid="{00000000-0005-0000-0000-000081B50000}"/>
    <cellStyle name="40% - Accent5 2 3 2 4 2 3" xfId="10487" xr:uid="{00000000-0005-0000-0000-000082B50000}"/>
    <cellStyle name="40% - Accent5 2 3 2 4 2 3 2" xfId="23646" xr:uid="{00000000-0005-0000-0000-000083B50000}"/>
    <cellStyle name="40% - Accent5 2 3 2 4 2 3 2 2" xfId="60984" xr:uid="{00000000-0005-0000-0000-000084B50000}"/>
    <cellStyle name="40% - Accent5 2 3 2 4 2 3 3" xfId="37014" xr:uid="{00000000-0005-0000-0000-000085B50000}"/>
    <cellStyle name="40% - Accent5 2 3 2 4 2 3 4" xfId="47825" xr:uid="{00000000-0005-0000-0000-000086B50000}"/>
    <cellStyle name="40% - Accent5 2 3 2 4 2 4" xfId="5764" xr:uid="{00000000-0005-0000-0000-000087B50000}"/>
    <cellStyle name="40% - Accent5 2 3 2 4 2 4 2" xfId="18923" xr:uid="{00000000-0005-0000-0000-000088B50000}"/>
    <cellStyle name="40% - Accent5 2 3 2 4 2 4 2 2" xfId="56261" xr:uid="{00000000-0005-0000-0000-000089B50000}"/>
    <cellStyle name="40% - Accent5 2 3 2 4 2 4 3" xfId="31590" xr:uid="{00000000-0005-0000-0000-00008AB50000}"/>
    <cellStyle name="40% - Accent5 2 3 2 4 2 4 4" xfId="43102" xr:uid="{00000000-0005-0000-0000-00008BB50000}"/>
    <cellStyle name="40% - Accent5 2 3 2 4 2 5" xfId="15211" xr:uid="{00000000-0005-0000-0000-00008CB50000}"/>
    <cellStyle name="40% - Accent5 2 3 2 4 2 5 2" xfId="52549" xr:uid="{00000000-0005-0000-0000-00008DB50000}"/>
    <cellStyle name="40% - Accent5 2 3 2 4 2 6" xfId="28708" xr:uid="{00000000-0005-0000-0000-00008EB50000}"/>
    <cellStyle name="40% - Accent5 2 3 2 4 2 7" xfId="39388" xr:uid="{00000000-0005-0000-0000-00008FB50000}"/>
    <cellStyle name="40% - Accent5 2 3 2 4 3" xfId="3399" xr:uid="{00000000-0005-0000-0000-000090B50000}"/>
    <cellStyle name="40% - Accent5 2 3 2 4 3 2" xfId="11667" xr:uid="{00000000-0005-0000-0000-000091B50000}"/>
    <cellStyle name="40% - Accent5 2 3 2 4 3 2 2" xfId="24826" xr:uid="{00000000-0005-0000-0000-000092B50000}"/>
    <cellStyle name="40% - Accent5 2 3 2 4 3 2 2 2" xfId="62164" xr:uid="{00000000-0005-0000-0000-000093B50000}"/>
    <cellStyle name="40% - Accent5 2 3 2 4 3 2 3" xfId="49005" xr:uid="{00000000-0005-0000-0000-000094B50000}"/>
    <cellStyle name="40% - Accent5 2 3 2 4 3 3" xfId="6944" xr:uid="{00000000-0005-0000-0000-000095B50000}"/>
    <cellStyle name="40% - Accent5 2 3 2 4 3 3 2" xfId="20103" xr:uid="{00000000-0005-0000-0000-000096B50000}"/>
    <cellStyle name="40% - Accent5 2 3 2 4 3 3 2 2" xfId="57441" xr:uid="{00000000-0005-0000-0000-000097B50000}"/>
    <cellStyle name="40% - Accent5 2 3 2 4 3 3 3" xfId="44282" xr:uid="{00000000-0005-0000-0000-000098B50000}"/>
    <cellStyle name="40% - Accent5 2 3 2 4 3 4" xfId="16560" xr:uid="{00000000-0005-0000-0000-000099B50000}"/>
    <cellStyle name="40% - Accent5 2 3 2 4 3 4 2" xfId="53898" xr:uid="{00000000-0005-0000-0000-00009AB50000}"/>
    <cellStyle name="40% - Accent5 2 3 2 4 3 5" xfId="32953" xr:uid="{00000000-0005-0000-0000-00009BB50000}"/>
    <cellStyle name="40% - Accent5 2 3 2 4 3 6" xfId="40737" xr:uid="{00000000-0005-0000-0000-00009CB50000}"/>
    <cellStyle name="40% - Accent5 2 3 2 4 4" xfId="9307" xr:uid="{00000000-0005-0000-0000-00009DB50000}"/>
    <cellStyle name="40% - Accent5 2 3 2 4 4 2" xfId="22466" xr:uid="{00000000-0005-0000-0000-00009EB50000}"/>
    <cellStyle name="40% - Accent5 2 3 2 4 4 2 2" xfId="59804" xr:uid="{00000000-0005-0000-0000-00009FB50000}"/>
    <cellStyle name="40% - Accent5 2 3 2 4 4 3" xfId="35665" xr:uid="{00000000-0005-0000-0000-0000A0B50000}"/>
    <cellStyle name="40% - Accent5 2 3 2 4 4 4" xfId="46645" xr:uid="{00000000-0005-0000-0000-0000A1B50000}"/>
    <cellStyle name="40% - Accent5 2 3 2 4 5" xfId="4584" xr:uid="{00000000-0005-0000-0000-0000A2B50000}"/>
    <cellStyle name="40% - Accent5 2 3 2 4 5 2" xfId="17743" xr:uid="{00000000-0005-0000-0000-0000A3B50000}"/>
    <cellStyle name="40% - Accent5 2 3 2 4 5 2 2" xfId="55081" xr:uid="{00000000-0005-0000-0000-0000A4B50000}"/>
    <cellStyle name="40% - Accent5 2 3 2 4 5 3" xfId="30241" xr:uid="{00000000-0005-0000-0000-0000A5B50000}"/>
    <cellStyle name="40% - Accent5 2 3 2 4 5 4" xfId="41922" xr:uid="{00000000-0005-0000-0000-0000A6B50000}"/>
    <cellStyle name="40% - Accent5 2 3 2 4 6" xfId="14031" xr:uid="{00000000-0005-0000-0000-0000A7B50000}"/>
    <cellStyle name="40% - Accent5 2 3 2 4 6 2" xfId="51369" xr:uid="{00000000-0005-0000-0000-0000A8B50000}"/>
    <cellStyle name="40% - Accent5 2 3 2 4 7" xfId="27359" xr:uid="{00000000-0005-0000-0000-0000A9B50000}"/>
    <cellStyle name="40% - Accent5 2 3 2 4 8" xfId="38208" xr:uid="{00000000-0005-0000-0000-0000AAB50000}"/>
    <cellStyle name="40% - Accent5 2 3 2 5" xfId="1037" xr:uid="{00000000-0005-0000-0000-0000ABB50000}"/>
    <cellStyle name="40% - Accent5 2 3 2 5 2" xfId="2219" xr:uid="{00000000-0005-0000-0000-0000ACB50000}"/>
    <cellStyle name="40% - Accent5 2 3 2 5 2 2" xfId="8293" xr:uid="{00000000-0005-0000-0000-0000ADB50000}"/>
    <cellStyle name="40% - Accent5 2 3 2 5 2 2 2" xfId="13016" xr:uid="{00000000-0005-0000-0000-0000AEB50000}"/>
    <cellStyle name="40% - Accent5 2 3 2 5 2 2 2 2" xfId="26175" xr:uid="{00000000-0005-0000-0000-0000AFB50000}"/>
    <cellStyle name="40% - Accent5 2 3 2 5 2 2 2 2 2" xfId="63513" xr:uid="{00000000-0005-0000-0000-0000B0B50000}"/>
    <cellStyle name="40% - Accent5 2 3 2 5 2 2 2 3" xfId="50354" xr:uid="{00000000-0005-0000-0000-0000B1B50000}"/>
    <cellStyle name="40% - Accent5 2 3 2 5 2 2 3" xfId="21452" xr:uid="{00000000-0005-0000-0000-0000B2B50000}"/>
    <cellStyle name="40% - Accent5 2 3 2 5 2 2 3 2" xfId="58790" xr:uid="{00000000-0005-0000-0000-0000B3B50000}"/>
    <cellStyle name="40% - Accent5 2 3 2 5 2 2 4" xfId="34471" xr:uid="{00000000-0005-0000-0000-0000B4B50000}"/>
    <cellStyle name="40% - Accent5 2 3 2 5 2 2 5" xfId="45631" xr:uid="{00000000-0005-0000-0000-0000B5B50000}"/>
    <cellStyle name="40% - Accent5 2 3 2 5 2 3" xfId="10656" xr:uid="{00000000-0005-0000-0000-0000B6B50000}"/>
    <cellStyle name="40% - Accent5 2 3 2 5 2 3 2" xfId="23815" xr:uid="{00000000-0005-0000-0000-0000B7B50000}"/>
    <cellStyle name="40% - Accent5 2 3 2 5 2 3 2 2" xfId="61153" xr:uid="{00000000-0005-0000-0000-0000B8B50000}"/>
    <cellStyle name="40% - Accent5 2 3 2 5 2 3 3" xfId="37183" xr:uid="{00000000-0005-0000-0000-0000B9B50000}"/>
    <cellStyle name="40% - Accent5 2 3 2 5 2 3 4" xfId="47994" xr:uid="{00000000-0005-0000-0000-0000BAB50000}"/>
    <cellStyle name="40% - Accent5 2 3 2 5 2 4" xfId="5933" xr:uid="{00000000-0005-0000-0000-0000BBB50000}"/>
    <cellStyle name="40% - Accent5 2 3 2 5 2 4 2" xfId="19092" xr:uid="{00000000-0005-0000-0000-0000BCB50000}"/>
    <cellStyle name="40% - Accent5 2 3 2 5 2 4 2 2" xfId="56430" xr:uid="{00000000-0005-0000-0000-0000BDB50000}"/>
    <cellStyle name="40% - Accent5 2 3 2 5 2 4 3" xfId="31759" xr:uid="{00000000-0005-0000-0000-0000BEB50000}"/>
    <cellStyle name="40% - Accent5 2 3 2 5 2 4 4" xfId="43271" xr:uid="{00000000-0005-0000-0000-0000BFB50000}"/>
    <cellStyle name="40% - Accent5 2 3 2 5 2 5" xfId="15380" xr:uid="{00000000-0005-0000-0000-0000C0B50000}"/>
    <cellStyle name="40% - Accent5 2 3 2 5 2 5 2" xfId="52718" xr:uid="{00000000-0005-0000-0000-0000C1B50000}"/>
    <cellStyle name="40% - Accent5 2 3 2 5 2 6" xfId="28877" xr:uid="{00000000-0005-0000-0000-0000C2B50000}"/>
    <cellStyle name="40% - Accent5 2 3 2 5 2 7" xfId="39557" xr:uid="{00000000-0005-0000-0000-0000C3B50000}"/>
    <cellStyle name="40% - Accent5 2 3 2 5 3" xfId="3568" xr:uid="{00000000-0005-0000-0000-0000C4B50000}"/>
    <cellStyle name="40% - Accent5 2 3 2 5 3 2" xfId="11836" xr:uid="{00000000-0005-0000-0000-0000C5B50000}"/>
    <cellStyle name="40% - Accent5 2 3 2 5 3 2 2" xfId="24995" xr:uid="{00000000-0005-0000-0000-0000C6B50000}"/>
    <cellStyle name="40% - Accent5 2 3 2 5 3 2 2 2" xfId="62333" xr:uid="{00000000-0005-0000-0000-0000C7B50000}"/>
    <cellStyle name="40% - Accent5 2 3 2 5 3 2 3" xfId="49174" xr:uid="{00000000-0005-0000-0000-0000C8B50000}"/>
    <cellStyle name="40% - Accent5 2 3 2 5 3 3" xfId="7113" xr:uid="{00000000-0005-0000-0000-0000C9B50000}"/>
    <cellStyle name="40% - Accent5 2 3 2 5 3 3 2" xfId="20272" xr:uid="{00000000-0005-0000-0000-0000CAB50000}"/>
    <cellStyle name="40% - Accent5 2 3 2 5 3 3 2 2" xfId="57610" xr:uid="{00000000-0005-0000-0000-0000CBB50000}"/>
    <cellStyle name="40% - Accent5 2 3 2 5 3 3 3" xfId="44451" xr:uid="{00000000-0005-0000-0000-0000CCB50000}"/>
    <cellStyle name="40% - Accent5 2 3 2 5 3 4" xfId="16729" xr:uid="{00000000-0005-0000-0000-0000CDB50000}"/>
    <cellStyle name="40% - Accent5 2 3 2 5 3 4 2" xfId="54067" xr:uid="{00000000-0005-0000-0000-0000CEB50000}"/>
    <cellStyle name="40% - Accent5 2 3 2 5 3 5" xfId="33122" xr:uid="{00000000-0005-0000-0000-0000CFB50000}"/>
    <cellStyle name="40% - Accent5 2 3 2 5 3 6" xfId="40906" xr:uid="{00000000-0005-0000-0000-0000D0B50000}"/>
    <cellStyle name="40% - Accent5 2 3 2 5 4" xfId="9476" xr:uid="{00000000-0005-0000-0000-0000D1B50000}"/>
    <cellStyle name="40% - Accent5 2 3 2 5 4 2" xfId="22635" xr:uid="{00000000-0005-0000-0000-0000D2B50000}"/>
    <cellStyle name="40% - Accent5 2 3 2 5 4 2 2" xfId="59973" xr:uid="{00000000-0005-0000-0000-0000D3B50000}"/>
    <cellStyle name="40% - Accent5 2 3 2 5 4 3" xfId="35834" xr:uid="{00000000-0005-0000-0000-0000D4B50000}"/>
    <cellStyle name="40% - Accent5 2 3 2 5 4 4" xfId="46814" xr:uid="{00000000-0005-0000-0000-0000D5B50000}"/>
    <cellStyle name="40% - Accent5 2 3 2 5 5" xfId="4753" xr:uid="{00000000-0005-0000-0000-0000D6B50000}"/>
    <cellStyle name="40% - Accent5 2 3 2 5 5 2" xfId="17912" xr:uid="{00000000-0005-0000-0000-0000D7B50000}"/>
    <cellStyle name="40% - Accent5 2 3 2 5 5 2 2" xfId="55250" xr:uid="{00000000-0005-0000-0000-0000D8B50000}"/>
    <cellStyle name="40% - Accent5 2 3 2 5 5 3" xfId="30410" xr:uid="{00000000-0005-0000-0000-0000D9B50000}"/>
    <cellStyle name="40% - Accent5 2 3 2 5 5 4" xfId="42091" xr:uid="{00000000-0005-0000-0000-0000DAB50000}"/>
    <cellStyle name="40% - Accent5 2 3 2 5 6" xfId="14200" xr:uid="{00000000-0005-0000-0000-0000DBB50000}"/>
    <cellStyle name="40% - Accent5 2 3 2 5 6 2" xfId="51538" xr:uid="{00000000-0005-0000-0000-0000DCB50000}"/>
    <cellStyle name="40% - Accent5 2 3 2 5 7" xfId="27528" xr:uid="{00000000-0005-0000-0000-0000DDB50000}"/>
    <cellStyle name="40% - Accent5 2 3 2 5 8" xfId="38377" xr:uid="{00000000-0005-0000-0000-0000DEB50000}"/>
    <cellStyle name="40% - Accent5 2 3 2 6" xfId="1208" xr:uid="{00000000-0005-0000-0000-0000DFB50000}"/>
    <cellStyle name="40% - Accent5 2 3 2 6 2" xfId="2388" xr:uid="{00000000-0005-0000-0000-0000E0B50000}"/>
    <cellStyle name="40% - Accent5 2 3 2 6 2 2" xfId="8462" xr:uid="{00000000-0005-0000-0000-0000E1B50000}"/>
    <cellStyle name="40% - Accent5 2 3 2 6 2 2 2" xfId="13185" xr:uid="{00000000-0005-0000-0000-0000E2B50000}"/>
    <cellStyle name="40% - Accent5 2 3 2 6 2 2 2 2" xfId="26344" xr:uid="{00000000-0005-0000-0000-0000E3B50000}"/>
    <cellStyle name="40% - Accent5 2 3 2 6 2 2 2 2 2" xfId="63682" xr:uid="{00000000-0005-0000-0000-0000E4B50000}"/>
    <cellStyle name="40% - Accent5 2 3 2 6 2 2 2 3" xfId="50523" xr:uid="{00000000-0005-0000-0000-0000E5B50000}"/>
    <cellStyle name="40% - Accent5 2 3 2 6 2 2 3" xfId="21621" xr:uid="{00000000-0005-0000-0000-0000E6B50000}"/>
    <cellStyle name="40% - Accent5 2 3 2 6 2 2 3 2" xfId="58959" xr:uid="{00000000-0005-0000-0000-0000E7B50000}"/>
    <cellStyle name="40% - Accent5 2 3 2 6 2 2 4" xfId="34640" xr:uid="{00000000-0005-0000-0000-0000E8B50000}"/>
    <cellStyle name="40% - Accent5 2 3 2 6 2 2 5" xfId="45800" xr:uid="{00000000-0005-0000-0000-0000E9B50000}"/>
    <cellStyle name="40% - Accent5 2 3 2 6 2 3" xfId="10825" xr:uid="{00000000-0005-0000-0000-0000EAB50000}"/>
    <cellStyle name="40% - Accent5 2 3 2 6 2 3 2" xfId="23984" xr:uid="{00000000-0005-0000-0000-0000EBB50000}"/>
    <cellStyle name="40% - Accent5 2 3 2 6 2 3 2 2" xfId="61322" xr:uid="{00000000-0005-0000-0000-0000ECB50000}"/>
    <cellStyle name="40% - Accent5 2 3 2 6 2 3 3" xfId="37352" xr:uid="{00000000-0005-0000-0000-0000EDB50000}"/>
    <cellStyle name="40% - Accent5 2 3 2 6 2 3 4" xfId="48163" xr:uid="{00000000-0005-0000-0000-0000EEB50000}"/>
    <cellStyle name="40% - Accent5 2 3 2 6 2 4" xfId="6102" xr:uid="{00000000-0005-0000-0000-0000EFB50000}"/>
    <cellStyle name="40% - Accent5 2 3 2 6 2 4 2" xfId="19261" xr:uid="{00000000-0005-0000-0000-0000F0B50000}"/>
    <cellStyle name="40% - Accent5 2 3 2 6 2 4 2 2" xfId="56599" xr:uid="{00000000-0005-0000-0000-0000F1B50000}"/>
    <cellStyle name="40% - Accent5 2 3 2 6 2 4 3" xfId="31928" xr:uid="{00000000-0005-0000-0000-0000F2B50000}"/>
    <cellStyle name="40% - Accent5 2 3 2 6 2 4 4" xfId="43440" xr:uid="{00000000-0005-0000-0000-0000F3B50000}"/>
    <cellStyle name="40% - Accent5 2 3 2 6 2 5" xfId="15549" xr:uid="{00000000-0005-0000-0000-0000F4B50000}"/>
    <cellStyle name="40% - Accent5 2 3 2 6 2 5 2" xfId="52887" xr:uid="{00000000-0005-0000-0000-0000F5B50000}"/>
    <cellStyle name="40% - Accent5 2 3 2 6 2 6" xfId="29046" xr:uid="{00000000-0005-0000-0000-0000F6B50000}"/>
    <cellStyle name="40% - Accent5 2 3 2 6 2 7" xfId="39726" xr:uid="{00000000-0005-0000-0000-0000F7B50000}"/>
    <cellStyle name="40% - Accent5 2 3 2 6 3" xfId="3737" xr:uid="{00000000-0005-0000-0000-0000F8B50000}"/>
    <cellStyle name="40% - Accent5 2 3 2 6 3 2" xfId="12005" xr:uid="{00000000-0005-0000-0000-0000F9B50000}"/>
    <cellStyle name="40% - Accent5 2 3 2 6 3 2 2" xfId="25164" xr:uid="{00000000-0005-0000-0000-0000FAB50000}"/>
    <cellStyle name="40% - Accent5 2 3 2 6 3 2 2 2" xfId="62502" xr:uid="{00000000-0005-0000-0000-0000FBB50000}"/>
    <cellStyle name="40% - Accent5 2 3 2 6 3 2 3" xfId="49343" xr:uid="{00000000-0005-0000-0000-0000FCB50000}"/>
    <cellStyle name="40% - Accent5 2 3 2 6 3 3" xfId="7282" xr:uid="{00000000-0005-0000-0000-0000FDB50000}"/>
    <cellStyle name="40% - Accent5 2 3 2 6 3 3 2" xfId="20441" xr:uid="{00000000-0005-0000-0000-0000FEB50000}"/>
    <cellStyle name="40% - Accent5 2 3 2 6 3 3 2 2" xfId="57779" xr:uid="{00000000-0005-0000-0000-0000FFB50000}"/>
    <cellStyle name="40% - Accent5 2 3 2 6 3 3 3" xfId="44620" xr:uid="{00000000-0005-0000-0000-000000B60000}"/>
    <cellStyle name="40% - Accent5 2 3 2 6 3 4" xfId="16898" xr:uid="{00000000-0005-0000-0000-000001B60000}"/>
    <cellStyle name="40% - Accent5 2 3 2 6 3 4 2" xfId="54236" xr:uid="{00000000-0005-0000-0000-000002B60000}"/>
    <cellStyle name="40% - Accent5 2 3 2 6 3 5" xfId="33291" xr:uid="{00000000-0005-0000-0000-000003B60000}"/>
    <cellStyle name="40% - Accent5 2 3 2 6 3 6" xfId="41075" xr:uid="{00000000-0005-0000-0000-000004B60000}"/>
    <cellStyle name="40% - Accent5 2 3 2 6 4" xfId="9645" xr:uid="{00000000-0005-0000-0000-000005B60000}"/>
    <cellStyle name="40% - Accent5 2 3 2 6 4 2" xfId="22804" xr:uid="{00000000-0005-0000-0000-000006B60000}"/>
    <cellStyle name="40% - Accent5 2 3 2 6 4 2 2" xfId="60142" xr:uid="{00000000-0005-0000-0000-000007B60000}"/>
    <cellStyle name="40% - Accent5 2 3 2 6 4 3" xfId="36003" xr:uid="{00000000-0005-0000-0000-000008B60000}"/>
    <cellStyle name="40% - Accent5 2 3 2 6 4 4" xfId="46983" xr:uid="{00000000-0005-0000-0000-000009B60000}"/>
    <cellStyle name="40% - Accent5 2 3 2 6 5" xfId="4922" xr:uid="{00000000-0005-0000-0000-00000AB60000}"/>
    <cellStyle name="40% - Accent5 2 3 2 6 5 2" xfId="18081" xr:uid="{00000000-0005-0000-0000-00000BB60000}"/>
    <cellStyle name="40% - Accent5 2 3 2 6 5 2 2" xfId="55419" xr:uid="{00000000-0005-0000-0000-00000CB60000}"/>
    <cellStyle name="40% - Accent5 2 3 2 6 5 3" xfId="30579" xr:uid="{00000000-0005-0000-0000-00000DB60000}"/>
    <cellStyle name="40% - Accent5 2 3 2 6 5 4" xfId="42260" xr:uid="{00000000-0005-0000-0000-00000EB60000}"/>
    <cellStyle name="40% - Accent5 2 3 2 6 6" xfId="14369" xr:uid="{00000000-0005-0000-0000-00000FB60000}"/>
    <cellStyle name="40% - Accent5 2 3 2 6 6 2" xfId="51707" xr:uid="{00000000-0005-0000-0000-000010B60000}"/>
    <cellStyle name="40% - Accent5 2 3 2 6 7" xfId="27697" xr:uid="{00000000-0005-0000-0000-000011B60000}"/>
    <cellStyle name="40% - Accent5 2 3 2 6 8" xfId="38546" xr:uid="{00000000-0005-0000-0000-000012B60000}"/>
    <cellStyle name="40% - Accent5 2 3 2 7" xfId="1432" xr:uid="{00000000-0005-0000-0000-000013B60000}"/>
    <cellStyle name="40% - Accent5 2 3 2 7 2" xfId="2781" xr:uid="{00000000-0005-0000-0000-000014B60000}"/>
    <cellStyle name="40% - Accent5 2 3 2 7 2 2" xfId="12229" xr:uid="{00000000-0005-0000-0000-000015B60000}"/>
    <cellStyle name="40% - Accent5 2 3 2 7 2 2 2" xfId="25388" xr:uid="{00000000-0005-0000-0000-000016B60000}"/>
    <cellStyle name="40% - Accent5 2 3 2 7 2 2 2 2" xfId="62726" xr:uid="{00000000-0005-0000-0000-000017B60000}"/>
    <cellStyle name="40% - Accent5 2 3 2 7 2 2 3" xfId="33684" xr:uid="{00000000-0005-0000-0000-000018B60000}"/>
    <cellStyle name="40% - Accent5 2 3 2 7 2 2 4" xfId="49567" xr:uid="{00000000-0005-0000-0000-000019B60000}"/>
    <cellStyle name="40% - Accent5 2 3 2 7 2 3" xfId="7506" xr:uid="{00000000-0005-0000-0000-00001AB60000}"/>
    <cellStyle name="40% - Accent5 2 3 2 7 2 3 2" xfId="20665" xr:uid="{00000000-0005-0000-0000-00001BB60000}"/>
    <cellStyle name="40% - Accent5 2 3 2 7 2 3 2 2" xfId="58003" xr:uid="{00000000-0005-0000-0000-00001CB60000}"/>
    <cellStyle name="40% - Accent5 2 3 2 7 2 3 3" xfId="36396" xr:uid="{00000000-0005-0000-0000-00001DB60000}"/>
    <cellStyle name="40% - Accent5 2 3 2 7 2 3 4" xfId="44844" xr:uid="{00000000-0005-0000-0000-00001EB60000}"/>
    <cellStyle name="40% - Accent5 2 3 2 7 2 4" xfId="15942" xr:uid="{00000000-0005-0000-0000-00001FB60000}"/>
    <cellStyle name="40% - Accent5 2 3 2 7 2 4 2" xfId="30972" xr:uid="{00000000-0005-0000-0000-000020B60000}"/>
    <cellStyle name="40% - Accent5 2 3 2 7 2 4 3" xfId="53280" xr:uid="{00000000-0005-0000-0000-000021B60000}"/>
    <cellStyle name="40% - Accent5 2 3 2 7 2 5" xfId="28090" xr:uid="{00000000-0005-0000-0000-000022B60000}"/>
    <cellStyle name="40% - Accent5 2 3 2 7 2 6" xfId="40119" xr:uid="{00000000-0005-0000-0000-000023B60000}"/>
    <cellStyle name="40% - Accent5 2 3 2 7 3" xfId="9869" xr:uid="{00000000-0005-0000-0000-000024B60000}"/>
    <cellStyle name="40% - Accent5 2 3 2 7 3 2" xfId="23028" xr:uid="{00000000-0005-0000-0000-000025B60000}"/>
    <cellStyle name="40% - Accent5 2 3 2 7 3 2 2" xfId="60366" xr:uid="{00000000-0005-0000-0000-000026B60000}"/>
    <cellStyle name="40% - Accent5 2 3 2 7 3 3" xfId="32335" xr:uid="{00000000-0005-0000-0000-000027B60000}"/>
    <cellStyle name="40% - Accent5 2 3 2 7 3 4" xfId="47207" xr:uid="{00000000-0005-0000-0000-000028B60000}"/>
    <cellStyle name="40% - Accent5 2 3 2 7 4" xfId="5146" xr:uid="{00000000-0005-0000-0000-000029B60000}"/>
    <cellStyle name="40% - Accent5 2 3 2 7 4 2" xfId="18305" xr:uid="{00000000-0005-0000-0000-00002AB60000}"/>
    <cellStyle name="40% - Accent5 2 3 2 7 4 2 2" xfId="55643" xr:uid="{00000000-0005-0000-0000-00002BB60000}"/>
    <cellStyle name="40% - Accent5 2 3 2 7 4 3" xfId="35047" xr:uid="{00000000-0005-0000-0000-00002CB60000}"/>
    <cellStyle name="40% - Accent5 2 3 2 7 4 4" xfId="42484" xr:uid="{00000000-0005-0000-0000-00002DB60000}"/>
    <cellStyle name="40% - Accent5 2 3 2 7 5" xfId="14593" xr:uid="{00000000-0005-0000-0000-00002EB60000}"/>
    <cellStyle name="40% - Accent5 2 3 2 7 5 2" xfId="29623" xr:uid="{00000000-0005-0000-0000-00002FB60000}"/>
    <cellStyle name="40% - Accent5 2 3 2 7 5 3" xfId="51931" xr:uid="{00000000-0005-0000-0000-000030B60000}"/>
    <cellStyle name="40% - Accent5 2 3 2 7 6" xfId="26741" xr:uid="{00000000-0005-0000-0000-000031B60000}"/>
    <cellStyle name="40% - Accent5 2 3 2 7 7" xfId="38770" xr:uid="{00000000-0005-0000-0000-000032B60000}"/>
    <cellStyle name="40% - Accent5 2 3 2 8" xfId="2557" xr:uid="{00000000-0005-0000-0000-000033B60000}"/>
    <cellStyle name="40% - Accent5 2 3 2 8 2" xfId="11049" xr:uid="{00000000-0005-0000-0000-000034B60000}"/>
    <cellStyle name="40% - Accent5 2 3 2 8 2 2" xfId="24208" xr:uid="{00000000-0005-0000-0000-000035B60000}"/>
    <cellStyle name="40% - Accent5 2 3 2 8 2 2 2" xfId="61546" xr:uid="{00000000-0005-0000-0000-000036B60000}"/>
    <cellStyle name="40% - Accent5 2 3 2 8 2 3" xfId="33460" xr:uid="{00000000-0005-0000-0000-000037B60000}"/>
    <cellStyle name="40% - Accent5 2 3 2 8 2 4" xfId="48387" xr:uid="{00000000-0005-0000-0000-000038B60000}"/>
    <cellStyle name="40% - Accent5 2 3 2 8 3" xfId="6326" xr:uid="{00000000-0005-0000-0000-000039B60000}"/>
    <cellStyle name="40% - Accent5 2 3 2 8 3 2" xfId="19485" xr:uid="{00000000-0005-0000-0000-00003AB60000}"/>
    <cellStyle name="40% - Accent5 2 3 2 8 3 2 2" xfId="56823" xr:uid="{00000000-0005-0000-0000-00003BB60000}"/>
    <cellStyle name="40% - Accent5 2 3 2 8 3 3" xfId="36172" xr:uid="{00000000-0005-0000-0000-00003CB60000}"/>
    <cellStyle name="40% - Accent5 2 3 2 8 3 4" xfId="43664" xr:uid="{00000000-0005-0000-0000-00003DB60000}"/>
    <cellStyle name="40% - Accent5 2 3 2 8 4" xfId="15718" xr:uid="{00000000-0005-0000-0000-00003EB60000}"/>
    <cellStyle name="40% - Accent5 2 3 2 8 4 2" xfId="30748" xr:uid="{00000000-0005-0000-0000-00003FB60000}"/>
    <cellStyle name="40% - Accent5 2 3 2 8 4 3" xfId="53056" xr:uid="{00000000-0005-0000-0000-000040B60000}"/>
    <cellStyle name="40% - Accent5 2 3 2 8 5" xfId="27866" xr:uid="{00000000-0005-0000-0000-000041B60000}"/>
    <cellStyle name="40% - Accent5 2 3 2 8 6" xfId="39895" xr:uid="{00000000-0005-0000-0000-000042B60000}"/>
    <cellStyle name="40% - Accent5 2 3 2 9" xfId="8689" xr:uid="{00000000-0005-0000-0000-000043B60000}"/>
    <cellStyle name="40% - Accent5 2 3 2 9 2" xfId="21848" xr:uid="{00000000-0005-0000-0000-000044B60000}"/>
    <cellStyle name="40% - Accent5 2 3 2 9 2 2" xfId="59186" xr:uid="{00000000-0005-0000-0000-000045B60000}"/>
    <cellStyle name="40% - Accent5 2 3 2 9 3" xfId="29399" xr:uid="{00000000-0005-0000-0000-000046B60000}"/>
    <cellStyle name="40% - Accent5 2 3 2 9 4" xfId="46027" xr:uid="{00000000-0005-0000-0000-000047B60000}"/>
    <cellStyle name="40% - Accent5 2 3 3" xfId="559" xr:uid="{00000000-0005-0000-0000-000048B60000}"/>
    <cellStyle name="40% - Accent5 2 3 3 2" xfId="1741" xr:uid="{00000000-0005-0000-0000-000049B60000}"/>
    <cellStyle name="40% - Accent5 2 3 3 2 2" xfId="7815" xr:uid="{00000000-0005-0000-0000-00004AB60000}"/>
    <cellStyle name="40% - Accent5 2 3 3 2 2 2" xfId="12538" xr:uid="{00000000-0005-0000-0000-00004BB60000}"/>
    <cellStyle name="40% - Accent5 2 3 3 2 2 2 2" xfId="25697" xr:uid="{00000000-0005-0000-0000-00004CB60000}"/>
    <cellStyle name="40% - Accent5 2 3 3 2 2 2 2 2" xfId="63035" xr:uid="{00000000-0005-0000-0000-00004DB60000}"/>
    <cellStyle name="40% - Accent5 2 3 3 2 2 2 3" xfId="49876" xr:uid="{00000000-0005-0000-0000-00004EB60000}"/>
    <cellStyle name="40% - Accent5 2 3 3 2 2 3" xfId="20974" xr:uid="{00000000-0005-0000-0000-00004FB60000}"/>
    <cellStyle name="40% - Accent5 2 3 3 2 2 3 2" xfId="58312" xr:uid="{00000000-0005-0000-0000-000050B60000}"/>
    <cellStyle name="40% - Accent5 2 3 3 2 2 4" xfId="33993" xr:uid="{00000000-0005-0000-0000-000051B60000}"/>
    <cellStyle name="40% - Accent5 2 3 3 2 2 5" xfId="45153" xr:uid="{00000000-0005-0000-0000-000052B60000}"/>
    <cellStyle name="40% - Accent5 2 3 3 2 3" xfId="10178" xr:uid="{00000000-0005-0000-0000-000053B60000}"/>
    <cellStyle name="40% - Accent5 2 3 3 2 3 2" xfId="23337" xr:uid="{00000000-0005-0000-0000-000054B60000}"/>
    <cellStyle name="40% - Accent5 2 3 3 2 3 2 2" xfId="60675" xr:uid="{00000000-0005-0000-0000-000055B60000}"/>
    <cellStyle name="40% - Accent5 2 3 3 2 3 3" xfId="36705" xr:uid="{00000000-0005-0000-0000-000056B60000}"/>
    <cellStyle name="40% - Accent5 2 3 3 2 3 4" xfId="47516" xr:uid="{00000000-0005-0000-0000-000057B60000}"/>
    <cellStyle name="40% - Accent5 2 3 3 2 4" xfId="5455" xr:uid="{00000000-0005-0000-0000-000058B60000}"/>
    <cellStyle name="40% - Accent5 2 3 3 2 4 2" xfId="18614" xr:uid="{00000000-0005-0000-0000-000059B60000}"/>
    <cellStyle name="40% - Accent5 2 3 3 2 4 2 2" xfId="55952" xr:uid="{00000000-0005-0000-0000-00005AB60000}"/>
    <cellStyle name="40% - Accent5 2 3 3 2 4 3" xfId="31281" xr:uid="{00000000-0005-0000-0000-00005BB60000}"/>
    <cellStyle name="40% - Accent5 2 3 3 2 4 4" xfId="42793" xr:uid="{00000000-0005-0000-0000-00005CB60000}"/>
    <cellStyle name="40% - Accent5 2 3 3 2 5" xfId="14902" xr:uid="{00000000-0005-0000-0000-00005DB60000}"/>
    <cellStyle name="40% - Accent5 2 3 3 2 5 2" xfId="52240" xr:uid="{00000000-0005-0000-0000-00005EB60000}"/>
    <cellStyle name="40% - Accent5 2 3 3 2 6" xfId="28399" xr:uid="{00000000-0005-0000-0000-00005FB60000}"/>
    <cellStyle name="40% - Accent5 2 3 3 2 7" xfId="39079" xr:uid="{00000000-0005-0000-0000-000060B60000}"/>
    <cellStyle name="40% - Accent5 2 3 3 3" xfId="3090" xr:uid="{00000000-0005-0000-0000-000061B60000}"/>
    <cellStyle name="40% - Accent5 2 3 3 3 2" xfId="11358" xr:uid="{00000000-0005-0000-0000-000062B60000}"/>
    <cellStyle name="40% - Accent5 2 3 3 3 2 2" xfId="24517" xr:uid="{00000000-0005-0000-0000-000063B60000}"/>
    <cellStyle name="40% - Accent5 2 3 3 3 2 2 2" xfId="61855" xr:uid="{00000000-0005-0000-0000-000064B60000}"/>
    <cellStyle name="40% - Accent5 2 3 3 3 2 3" xfId="48696" xr:uid="{00000000-0005-0000-0000-000065B60000}"/>
    <cellStyle name="40% - Accent5 2 3 3 3 3" xfId="6635" xr:uid="{00000000-0005-0000-0000-000066B60000}"/>
    <cellStyle name="40% - Accent5 2 3 3 3 3 2" xfId="19794" xr:uid="{00000000-0005-0000-0000-000067B60000}"/>
    <cellStyle name="40% - Accent5 2 3 3 3 3 2 2" xfId="57132" xr:uid="{00000000-0005-0000-0000-000068B60000}"/>
    <cellStyle name="40% - Accent5 2 3 3 3 3 3" xfId="43973" xr:uid="{00000000-0005-0000-0000-000069B60000}"/>
    <cellStyle name="40% - Accent5 2 3 3 3 4" xfId="16251" xr:uid="{00000000-0005-0000-0000-00006AB60000}"/>
    <cellStyle name="40% - Accent5 2 3 3 3 4 2" xfId="53589" xr:uid="{00000000-0005-0000-0000-00006BB60000}"/>
    <cellStyle name="40% - Accent5 2 3 3 3 5" xfId="32644" xr:uid="{00000000-0005-0000-0000-00006CB60000}"/>
    <cellStyle name="40% - Accent5 2 3 3 3 6" xfId="40428" xr:uid="{00000000-0005-0000-0000-00006DB60000}"/>
    <cellStyle name="40% - Accent5 2 3 3 4" xfId="8998" xr:uid="{00000000-0005-0000-0000-00006EB60000}"/>
    <cellStyle name="40% - Accent5 2 3 3 4 2" xfId="22157" xr:uid="{00000000-0005-0000-0000-00006FB60000}"/>
    <cellStyle name="40% - Accent5 2 3 3 4 2 2" xfId="59495" xr:uid="{00000000-0005-0000-0000-000070B60000}"/>
    <cellStyle name="40% - Accent5 2 3 3 4 3" xfId="35356" xr:uid="{00000000-0005-0000-0000-000071B60000}"/>
    <cellStyle name="40% - Accent5 2 3 3 4 4" xfId="46336" xr:uid="{00000000-0005-0000-0000-000072B60000}"/>
    <cellStyle name="40% - Accent5 2 3 3 5" xfId="4275" xr:uid="{00000000-0005-0000-0000-000073B60000}"/>
    <cellStyle name="40% - Accent5 2 3 3 5 2" xfId="17434" xr:uid="{00000000-0005-0000-0000-000074B60000}"/>
    <cellStyle name="40% - Accent5 2 3 3 5 2 2" xfId="54772" xr:uid="{00000000-0005-0000-0000-000075B60000}"/>
    <cellStyle name="40% - Accent5 2 3 3 5 3" xfId="29932" xr:uid="{00000000-0005-0000-0000-000076B60000}"/>
    <cellStyle name="40% - Accent5 2 3 3 5 4" xfId="41613" xr:uid="{00000000-0005-0000-0000-000077B60000}"/>
    <cellStyle name="40% - Accent5 2 3 3 6" xfId="13722" xr:uid="{00000000-0005-0000-0000-000078B60000}"/>
    <cellStyle name="40% - Accent5 2 3 3 6 2" xfId="51060" xr:uid="{00000000-0005-0000-0000-000079B60000}"/>
    <cellStyle name="40% - Accent5 2 3 3 7" xfId="27050" xr:uid="{00000000-0005-0000-0000-00007AB60000}"/>
    <cellStyle name="40% - Accent5 2 3 3 8" xfId="37899" xr:uid="{00000000-0005-0000-0000-00007BB60000}"/>
    <cellStyle name="40% - Accent5 2 3 4" xfId="362" xr:uid="{00000000-0005-0000-0000-00007CB60000}"/>
    <cellStyle name="40% - Accent5 2 3 4 2" xfId="1544" xr:uid="{00000000-0005-0000-0000-00007DB60000}"/>
    <cellStyle name="40% - Accent5 2 3 4 2 2" xfId="7618" xr:uid="{00000000-0005-0000-0000-00007EB60000}"/>
    <cellStyle name="40% - Accent5 2 3 4 2 2 2" xfId="12341" xr:uid="{00000000-0005-0000-0000-00007FB60000}"/>
    <cellStyle name="40% - Accent5 2 3 4 2 2 2 2" xfId="25500" xr:uid="{00000000-0005-0000-0000-000080B60000}"/>
    <cellStyle name="40% - Accent5 2 3 4 2 2 2 2 2" xfId="62838" xr:uid="{00000000-0005-0000-0000-000081B60000}"/>
    <cellStyle name="40% - Accent5 2 3 4 2 2 2 3" xfId="49679" xr:uid="{00000000-0005-0000-0000-000082B60000}"/>
    <cellStyle name="40% - Accent5 2 3 4 2 2 3" xfId="20777" xr:uid="{00000000-0005-0000-0000-000083B60000}"/>
    <cellStyle name="40% - Accent5 2 3 4 2 2 3 2" xfId="58115" xr:uid="{00000000-0005-0000-0000-000084B60000}"/>
    <cellStyle name="40% - Accent5 2 3 4 2 2 4" xfId="33796" xr:uid="{00000000-0005-0000-0000-000085B60000}"/>
    <cellStyle name="40% - Accent5 2 3 4 2 2 5" xfId="44956" xr:uid="{00000000-0005-0000-0000-000086B60000}"/>
    <cellStyle name="40% - Accent5 2 3 4 2 3" xfId="9981" xr:uid="{00000000-0005-0000-0000-000087B60000}"/>
    <cellStyle name="40% - Accent5 2 3 4 2 3 2" xfId="23140" xr:uid="{00000000-0005-0000-0000-000088B60000}"/>
    <cellStyle name="40% - Accent5 2 3 4 2 3 2 2" xfId="60478" xr:uid="{00000000-0005-0000-0000-000089B60000}"/>
    <cellStyle name="40% - Accent5 2 3 4 2 3 3" xfId="36508" xr:uid="{00000000-0005-0000-0000-00008AB60000}"/>
    <cellStyle name="40% - Accent5 2 3 4 2 3 4" xfId="47319" xr:uid="{00000000-0005-0000-0000-00008BB60000}"/>
    <cellStyle name="40% - Accent5 2 3 4 2 4" xfId="5258" xr:uid="{00000000-0005-0000-0000-00008CB60000}"/>
    <cellStyle name="40% - Accent5 2 3 4 2 4 2" xfId="18417" xr:uid="{00000000-0005-0000-0000-00008DB60000}"/>
    <cellStyle name="40% - Accent5 2 3 4 2 4 2 2" xfId="55755" xr:uid="{00000000-0005-0000-0000-00008EB60000}"/>
    <cellStyle name="40% - Accent5 2 3 4 2 4 3" xfId="31084" xr:uid="{00000000-0005-0000-0000-00008FB60000}"/>
    <cellStyle name="40% - Accent5 2 3 4 2 4 4" xfId="42596" xr:uid="{00000000-0005-0000-0000-000090B60000}"/>
    <cellStyle name="40% - Accent5 2 3 4 2 5" xfId="14705" xr:uid="{00000000-0005-0000-0000-000091B60000}"/>
    <cellStyle name="40% - Accent5 2 3 4 2 5 2" xfId="52043" xr:uid="{00000000-0005-0000-0000-000092B60000}"/>
    <cellStyle name="40% - Accent5 2 3 4 2 6" xfId="28202" xr:uid="{00000000-0005-0000-0000-000093B60000}"/>
    <cellStyle name="40% - Accent5 2 3 4 2 7" xfId="38882" xr:uid="{00000000-0005-0000-0000-000094B60000}"/>
    <cellStyle name="40% - Accent5 2 3 4 3" xfId="2893" xr:uid="{00000000-0005-0000-0000-000095B60000}"/>
    <cellStyle name="40% - Accent5 2 3 4 3 2" xfId="11161" xr:uid="{00000000-0005-0000-0000-000096B60000}"/>
    <cellStyle name="40% - Accent5 2 3 4 3 2 2" xfId="24320" xr:uid="{00000000-0005-0000-0000-000097B60000}"/>
    <cellStyle name="40% - Accent5 2 3 4 3 2 2 2" xfId="61658" xr:uid="{00000000-0005-0000-0000-000098B60000}"/>
    <cellStyle name="40% - Accent5 2 3 4 3 2 3" xfId="48499" xr:uid="{00000000-0005-0000-0000-000099B60000}"/>
    <cellStyle name="40% - Accent5 2 3 4 3 3" xfId="6438" xr:uid="{00000000-0005-0000-0000-00009AB60000}"/>
    <cellStyle name="40% - Accent5 2 3 4 3 3 2" xfId="19597" xr:uid="{00000000-0005-0000-0000-00009BB60000}"/>
    <cellStyle name="40% - Accent5 2 3 4 3 3 2 2" xfId="56935" xr:uid="{00000000-0005-0000-0000-00009CB60000}"/>
    <cellStyle name="40% - Accent5 2 3 4 3 3 3" xfId="43776" xr:uid="{00000000-0005-0000-0000-00009DB60000}"/>
    <cellStyle name="40% - Accent5 2 3 4 3 4" xfId="16054" xr:uid="{00000000-0005-0000-0000-00009EB60000}"/>
    <cellStyle name="40% - Accent5 2 3 4 3 4 2" xfId="53392" xr:uid="{00000000-0005-0000-0000-00009FB60000}"/>
    <cellStyle name="40% - Accent5 2 3 4 3 5" xfId="32447" xr:uid="{00000000-0005-0000-0000-0000A0B60000}"/>
    <cellStyle name="40% - Accent5 2 3 4 3 6" xfId="40231" xr:uid="{00000000-0005-0000-0000-0000A1B60000}"/>
    <cellStyle name="40% - Accent5 2 3 4 4" xfId="8801" xr:uid="{00000000-0005-0000-0000-0000A2B60000}"/>
    <cellStyle name="40% - Accent5 2 3 4 4 2" xfId="21960" xr:uid="{00000000-0005-0000-0000-0000A3B60000}"/>
    <cellStyle name="40% - Accent5 2 3 4 4 2 2" xfId="59298" xr:uid="{00000000-0005-0000-0000-0000A4B60000}"/>
    <cellStyle name="40% - Accent5 2 3 4 4 3" xfId="35159" xr:uid="{00000000-0005-0000-0000-0000A5B60000}"/>
    <cellStyle name="40% - Accent5 2 3 4 4 4" xfId="46139" xr:uid="{00000000-0005-0000-0000-0000A6B60000}"/>
    <cellStyle name="40% - Accent5 2 3 4 5" xfId="4078" xr:uid="{00000000-0005-0000-0000-0000A7B60000}"/>
    <cellStyle name="40% - Accent5 2 3 4 5 2" xfId="17237" xr:uid="{00000000-0005-0000-0000-0000A8B60000}"/>
    <cellStyle name="40% - Accent5 2 3 4 5 2 2" xfId="54575" xr:uid="{00000000-0005-0000-0000-0000A9B60000}"/>
    <cellStyle name="40% - Accent5 2 3 4 5 3" xfId="29735" xr:uid="{00000000-0005-0000-0000-0000AAB60000}"/>
    <cellStyle name="40% - Accent5 2 3 4 5 4" xfId="41416" xr:uid="{00000000-0005-0000-0000-0000ABB60000}"/>
    <cellStyle name="40% - Accent5 2 3 4 6" xfId="13525" xr:uid="{00000000-0005-0000-0000-0000ACB60000}"/>
    <cellStyle name="40% - Accent5 2 3 4 6 2" xfId="50863" xr:uid="{00000000-0005-0000-0000-0000ADB60000}"/>
    <cellStyle name="40% - Accent5 2 3 4 7" xfId="26853" xr:uid="{00000000-0005-0000-0000-0000AEB60000}"/>
    <cellStyle name="40% - Accent5 2 3 4 8" xfId="37702" xr:uid="{00000000-0005-0000-0000-0000AFB60000}"/>
    <cellStyle name="40% - Accent5 2 3 5" xfId="783" xr:uid="{00000000-0005-0000-0000-0000B0B60000}"/>
    <cellStyle name="40% - Accent5 2 3 5 2" xfId="1965" xr:uid="{00000000-0005-0000-0000-0000B1B60000}"/>
    <cellStyle name="40% - Accent5 2 3 5 2 2" xfId="8039" xr:uid="{00000000-0005-0000-0000-0000B2B60000}"/>
    <cellStyle name="40% - Accent5 2 3 5 2 2 2" xfId="12762" xr:uid="{00000000-0005-0000-0000-0000B3B60000}"/>
    <cellStyle name="40% - Accent5 2 3 5 2 2 2 2" xfId="25921" xr:uid="{00000000-0005-0000-0000-0000B4B60000}"/>
    <cellStyle name="40% - Accent5 2 3 5 2 2 2 2 2" xfId="63259" xr:uid="{00000000-0005-0000-0000-0000B5B60000}"/>
    <cellStyle name="40% - Accent5 2 3 5 2 2 2 3" xfId="50100" xr:uid="{00000000-0005-0000-0000-0000B6B60000}"/>
    <cellStyle name="40% - Accent5 2 3 5 2 2 3" xfId="21198" xr:uid="{00000000-0005-0000-0000-0000B7B60000}"/>
    <cellStyle name="40% - Accent5 2 3 5 2 2 3 2" xfId="58536" xr:uid="{00000000-0005-0000-0000-0000B8B60000}"/>
    <cellStyle name="40% - Accent5 2 3 5 2 2 4" xfId="34217" xr:uid="{00000000-0005-0000-0000-0000B9B60000}"/>
    <cellStyle name="40% - Accent5 2 3 5 2 2 5" xfId="45377" xr:uid="{00000000-0005-0000-0000-0000BAB60000}"/>
    <cellStyle name="40% - Accent5 2 3 5 2 3" xfId="10402" xr:uid="{00000000-0005-0000-0000-0000BBB60000}"/>
    <cellStyle name="40% - Accent5 2 3 5 2 3 2" xfId="23561" xr:uid="{00000000-0005-0000-0000-0000BCB60000}"/>
    <cellStyle name="40% - Accent5 2 3 5 2 3 2 2" xfId="60899" xr:uid="{00000000-0005-0000-0000-0000BDB60000}"/>
    <cellStyle name="40% - Accent5 2 3 5 2 3 3" xfId="36929" xr:uid="{00000000-0005-0000-0000-0000BEB60000}"/>
    <cellStyle name="40% - Accent5 2 3 5 2 3 4" xfId="47740" xr:uid="{00000000-0005-0000-0000-0000BFB60000}"/>
    <cellStyle name="40% - Accent5 2 3 5 2 4" xfId="5679" xr:uid="{00000000-0005-0000-0000-0000C0B60000}"/>
    <cellStyle name="40% - Accent5 2 3 5 2 4 2" xfId="18838" xr:uid="{00000000-0005-0000-0000-0000C1B60000}"/>
    <cellStyle name="40% - Accent5 2 3 5 2 4 2 2" xfId="56176" xr:uid="{00000000-0005-0000-0000-0000C2B60000}"/>
    <cellStyle name="40% - Accent5 2 3 5 2 4 3" xfId="31505" xr:uid="{00000000-0005-0000-0000-0000C3B60000}"/>
    <cellStyle name="40% - Accent5 2 3 5 2 4 4" xfId="43017" xr:uid="{00000000-0005-0000-0000-0000C4B60000}"/>
    <cellStyle name="40% - Accent5 2 3 5 2 5" xfId="15126" xr:uid="{00000000-0005-0000-0000-0000C5B60000}"/>
    <cellStyle name="40% - Accent5 2 3 5 2 5 2" xfId="52464" xr:uid="{00000000-0005-0000-0000-0000C6B60000}"/>
    <cellStyle name="40% - Accent5 2 3 5 2 6" xfId="28623" xr:uid="{00000000-0005-0000-0000-0000C7B60000}"/>
    <cellStyle name="40% - Accent5 2 3 5 2 7" xfId="39303" xr:uid="{00000000-0005-0000-0000-0000C8B60000}"/>
    <cellStyle name="40% - Accent5 2 3 5 3" xfId="3314" xr:uid="{00000000-0005-0000-0000-0000C9B60000}"/>
    <cellStyle name="40% - Accent5 2 3 5 3 2" xfId="11582" xr:uid="{00000000-0005-0000-0000-0000CAB60000}"/>
    <cellStyle name="40% - Accent5 2 3 5 3 2 2" xfId="24741" xr:uid="{00000000-0005-0000-0000-0000CBB60000}"/>
    <cellStyle name="40% - Accent5 2 3 5 3 2 2 2" xfId="62079" xr:uid="{00000000-0005-0000-0000-0000CCB60000}"/>
    <cellStyle name="40% - Accent5 2 3 5 3 2 3" xfId="48920" xr:uid="{00000000-0005-0000-0000-0000CDB60000}"/>
    <cellStyle name="40% - Accent5 2 3 5 3 3" xfId="6859" xr:uid="{00000000-0005-0000-0000-0000CEB60000}"/>
    <cellStyle name="40% - Accent5 2 3 5 3 3 2" xfId="20018" xr:uid="{00000000-0005-0000-0000-0000CFB60000}"/>
    <cellStyle name="40% - Accent5 2 3 5 3 3 2 2" xfId="57356" xr:uid="{00000000-0005-0000-0000-0000D0B60000}"/>
    <cellStyle name="40% - Accent5 2 3 5 3 3 3" xfId="44197" xr:uid="{00000000-0005-0000-0000-0000D1B60000}"/>
    <cellStyle name="40% - Accent5 2 3 5 3 4" xfId="16475" xr:uid="{00000000-0005-0000-0000-0000D2B60000}"/>
    <cellStyle name="40% - Accent5 2 3 5 3 4 2" xfId="53813" xr:uid="{00000000-0005-0000-0000-0000D3B60000}"/>
    <cellStyle name="40% - Accent5 2 3 5 3 5" xfId="32868" xr:uid="{00000000-0005-0000-0000-0000D4B60000}"/>
    <cellStyle name="40% - Accent5 2 3 5 3 6" xfId="40652" xr:uid="{00000000-0005-0000-0000-0000D5B60000}"/>
    <cellStyle name="40% - Accent5 2 3 5 4" xfId="9222" xr:uid="{00000000-0005-0000-0000-0000D6B60000}"/>
    <cellStyle name="40% - Accent5 2 3 5 4 2" xfId="22381" xr:uid="{00000000-0005-0000-0000-0000D7B60000}"/>
    <cellStyle name="40% - Accent5 2 3 5 4 2 2" xfId="59719" xr:uid="{00000000-0005-0000-0000-0000D8B60000}"/>
    <cellStyle name="40% - Accent5 2 3 5 4 3" xfId="35580" xr:uid="{00000000-0005-0000-0000-0000D9B60000}"/>
    <cellStyle name="40% - Accent5 2 3 5 4 4" xfId="46560" xr:uid="{00000000-0005-0000-0000-0000DAB60000}"/>
    <cellStyle name="40% - Accent5 2 3 5 5" xfId="4499" xr:uid="{00000000-0005-0000-0000-0000DBB60000}"/>
    <cellStyle name="40% - Accent5 2 3 5 5 2" xfId="17658" xr:uid="{00000000-0005-0000-0000-0000DCB60000}"/>
    <cellStyle name="40% - Accent5 2 3 5 5 2 2" xfId="54996" xr:uid="{00000000-0005-0000-0000-0000DDB60000}"/>
    <cellStyle name="40% - Accent5 2 3 5 5 3" xfId="30156" xr:uid="{00000000-0005-0000-0000-0000DEB60000}"/>
    <cellStyle name="40% - Accent5 2 3 5 5 4" xfId="41837" xr:uid="{00000000-0005-0000-0000-0000DFB60000}"/>
    <cellStyle name="40% - Accent5 2 3 5 6" xfId="13946" xr:uid="{00000000-0005-0000-0000-0000E0B60000}"/>
    <cellStyle name="40% - Accent5 2 3 5 6 2" xfId="51284" xr:uid="{00000000-0005-0000-0000-0000E1B60000}"/>
    <cellStyle name="40% - Accent5 2 3 5 7" xfId="27274" xr:uid="{00000000-0005-0000-0000-0000E2B60000}"/>
    <cellStyle name="40% - Accent5 2 3 5 8" xfId="38123" xr:uid="{00000000-0005-0000-0000-0000E3B60000}"/>
    <cellStyle name="40% - Accent5 2 3 6" xfId="952" xr:uid="{00000000-0005-0000-0000-0000E4B60000}"/>
    <cellStyle name="40% - Accent5 2 3 6 2" xfId="2134" xr:uid="{00000000-0005-0000-0000-0000E5B60000}"/>
    <cellStyle name="40% - Accent5 2 3 6 2 2" xfId="8208" xr:uid="{00000000-0005-0000-0000-0000E6B60000}"/>
    <cellStyle name="40% - Accent5 2 3 6 2 2 2" xfId="12931" xr:uid="{00000000-0005-0000-0000-0000E7B60000}"/>
    <cellStyle name="40% - Accent5 2 3 6 2 2 2 2" xfId="26090" xr:uid="{00000000-0005-0000-0000-0000E8B60000}"/>
    <cellStyle name="40% - Accent5 2 3 6 2 2 2 2 2" xfId="63428" xr:uid="{00000000-0005-0000-0000-0000E9B60000}"/>
    <cellStyle name="40% - Accent5 2 3 6 2 2 2 3" xfId="50269" xr:uid="{00000000-0005-0000-0000-0000EAB60000}"/>
    <cellStyle name="40% - Accent5 2 3 6 2 2 3" xfId="21367" xr:uid="{00000000-0005-0000-0000-0000EBB60000}"/>
    <cellStyle name="40% - Accent5 2 3 6 2 2 3 2" xfId="58705" xr:uid="{00000000-0005-0000-0000-0000ECB60000}"/>
    <cellStyle name="40% - Accent5 2 3 6 2 2 4" xfId="34386" xr:uid="{00000000-0005-0000-0000-0000EDB60000}"/>
    <cellStyle name="40% - Accent5 2 3 6 2 2 5" xfId="45546" xr:uid="{00000000-0005-0000-0000-0000EEB60000}"/>
    <cellStyle name="40% - Accent5 2 3 6 2 3" xfId="10571" xr:uid="{00000000-0005-0000-0000-0000EFB60000}"/>
    <cellStyle name="40% - Accent5 2 3 6 2 3 2" xfId="23730" xr:uid="{00000000-0005-0000-0000-0000F0B60000}"/>
    <cellStyle name="40% - Accent5 2 3 6 2 3 2 2" xfId="61068" xr:uid="{00000000-0005-0000-0000-0000F1B60000}"/>
    <cellStyle name="40% - Accent5 2 3 6 2 3 3" xfId="37098" xr:uid="{00000000-0005-0000-0000-0000F2B60000}"/>
    <cellStyle name="40% - Accent5 2 3 6 2 3 4" xfId="47909" xr:uid="{00000000-0005-0000-0000-0000F3B60000}"/>
    <cellStyle name="40% - Accent5 2 3 6 2 4" xfId="5848" xr:uid="{00000000-0005-0000-0000-0000F4B60000}"/>
    <cellStyle name="40% - Accent5 2 3 6 2 4 2" xfId="19007" xr:uid="{00000000-0005-0000-0000-0000F5B60000}"/>
    <cellStyle name="40% - Accent5 2 3 6 2 4 2 2" xfId="56345" xr:uid="{00000000-0005-0000-0000-0000F6B60000}"/>
    <cellStyle name="40% - Accent5 2 3 6 2 4 3" xfId="31674" xr:uid="{00000000-0005-0000-0000-0000F7B60000}"/>
    <cellStyle name="40% - Accent5 2 3 6 2 4 4" xfId="43186" xr:uid="{00000000-0005-0000-0000-0000F8B60000}"/>
    <cellStyle name="40% - Accent5 2 3 6 2 5" xfId="15295" xr:uid="{00000000-0005-0000-0000-0000F9B60000}"/>
    <cellStyle name="40% - Accent5 2 3 6 2 5 2" xfId="52633" xr:uid="{00000000-0005-0000-0000-0000FAB60000}"/>
    <cellStyle name="40% - Accent5 2 3 6 2 6" xfId="28792" xr:uid="{00000000-0005-0000-0000-0000FBB60000}"/>
    <cellStyle name="40% - Accent5 2 3 6 2 7" xfId="39472" xr:uid="{00000000-0005-0000-0000-0000FCB60000}"/>
    <cellStyle name="40% - Accent5 2 3 6 3" xfId="3483" xr:uid="{00000000-0005-0000-0000-0000FDB60000}"/>
    <cellStyle name="40% - Accent5 2 3 6 3 2" xfId="11751" xr:uid="{00000000-0005-0000-0000-0000FEB60000}"/>
    <cellStyle name="40% - Accent5 2 3 6 3 2 2" xfId="24910" xr:uid="{00000000-0005-0000-0000-0000FFB60000}"/>
    <cellStyle name="40% - Accent5 2 3 6 3 2 2 2" xfId="62248" xr:uid="{00000000-0005-0000-0000-000000B70000}"/>
    <cellStyle name="40% - Accent5 2 3 6 3 2 3" xfId="49089" xr:uid="{00000000-0005-0000-0000-000001B70000}"/>
    <cellStyle name="40% - Accent5 2 3 6 3 3" xfId="7028" xr:uid="{00000000-0005-0000-0000-000002B70000}"/>
    <cellStyle name="40% - Accent5 2 3 6 3 3 2" xfId="20187" xr:uid="{00000000-0005-0000-0000-000003B70000}"/>
    <cellStyle name="40% - Accent5 2 3 6 3 3 2 2" xfId="57525" xr:uid="{00000000-0005-0000-0000-000004B70000}"/>
    <cellStyle name="40% - Accent5 2 3 6 3 3 3" xfId="44366" xr:uid="{00000000-0005-0000-0000-000005B70000}"/>
    <cellStyle name="40% - Accent5 2 3 6 3 4" xfId="16644" xr:uid="{00000000-0005-0000-0000-000006B70000}"/>
    <cellStyle name="40% - Accent5 2 3 6 3 4 2" xfId="53982" xr:uid="{00000000-0005-0000-0000-000007B70000}"/>
    <cellStyle name="40% - Accent5 2 3 6 3 5" xfId="33037" xr:uid="{00000000-0005-0000-0000-000008B70000}"/>
    <cellStyle name="40% - Accent5 2 3 6 3 6" xfId="40821" xr:uid="{00000000-0005-0000-0000-000009B70000}"/>
    <cellStyle name="40% - Accent5 2 3 6 4" xfId="9391" xr:uid="{00000000-0005-0000-0000-00000AB70000}"/>
    <cellStyle name="40% - Accent5 2 3 6 4 2" xfId="22550" xr:uid="{00000000-0005-0000-0000-00000BB70000}"/>
    <cellStyle name="40% - Accent5 2 3 6 4 2 2" xfId="59888" xr:uid="{00000000-0005-0000-0000-00000CB70000}"/>
    <cellStyle name="40% - Accent5 2 3 6 4 3" xfId="35749" xr:uid="{00000000-0005-0000-0000-00000DB70000}"/>
    <cellStyle name="40% - Accent5 2 3 6 4 4" xfId="46729" xr:uid="{00000000-0005-0000-0000-00000EB70000}"/>
    <cellStyle name="40% - Accent5 2 3 6 5" xfId="4668" xr:uid="{00000000-0005-0000-0000-00000FB70000}"/>
    <cellStyle name="40% - Accent5 2 3 6 5 2" xfId="17827" xr:uid="{00000000-0005-0000-0000-000010B70000}"/>
    <cellStyle name="40% - Accent5 2 3 6 5 2 2" xfId="55165" xr:uid="{00000000-0005-0000-0000-000011B70000}"/>
    <cellStyle name="40% - Accent5 2 3 6 5 3" xfId="30325" xr:uid="{00000000-0005-0000-0000-000012B70000}"/>
    <cellStyle name="40% - Accent5 2 3 6 5 4" xfId="42006" xr:uid="{00000000-0005-0000-0000-000013B70000}"/>
    <cellStyle name="40% - Accent5 2 3 6 6" xfId="14115" xr:uid="{00000000-0005-0000-0000-000014B70000}"/>
    <cellStyle name="40% - Accent5 2 3 6 6 2" xfId="51453" xr:uid="{00000000-0005-0000-0000-000015B70000}"/>
    <cellStyle name="40% - Accent5 2 3 6 7" xfId="27443" xr:uid="{00000000-0005-0000-0000-000016B70000}"/>
    <cellStyle name="40% - Accent5 2 3 6 8" xfId="38292" xr:uid="{00000000-0005-0000-0000-000017B70000}"/>
    <cellStyle name="40% - Accent5 2 3 7" xfId="1123" xr:uid="{00000000-0005-0000-0000-000018B70000}"/>
    <cellStyle name="40% - Accent5 2 3 7 2" xfId="2303" xr:uid="{00000000-0005-0000-0000-000019B70000}"/>
    <cellStyle name="40% - Accent5 2 3 7 2 2" xfId="8377" xr:uid="{00000000-0005-0000-0000-00001AB70000}"/>
    <cellStyle name="40% - Accent5 2 3 7 2 2 2" xfId="13100" xr:uid="{00000000-0005-0000-0000-00001BB70000}"/>
    <cellStyle name="40% - Accent5 2 3 7 2 2 2 2" xfId="26259" xr:uid="{00000000-0005-0000-0000-00001CB70000}"/>
    <cellStyle name="40% - Accent5 2 3 7 2 2 2 2 2" xfId="63597" xr:uid="{00000000-0005-0000-0000-00001DB70000}"/>
    <cellStyle name="40% - Accent5 2 3 7 2 2 2 3" xfId="50438" xr:uid="{00000000-0005-0000-0000-00001EB70000}"/>
    <cellStyle name="40% - Accent5 2 3 7 2 2 3" xfId="21536" xr:uid="{00000000-0005-0000-0000-00001FB70000}"/>
    <cellStyle name="40% - Accent5 2 3 7 2 2 3 2" xfId="58874" xr:uid="{00000000-0005-0000-0000-000020B70000}"/>
    <cellStyle name="40% - Accent5 2 3 7 2 2 4" xfId="34555" xr:uid="{00000000-0005-0000-0000-000021B70000}"/>
    <cellStyle name="40% - Accent5 2 3 7 2 2 5" xfId="45715" xr:uid="{00000000-0005-0000-0000-000022B70000}"/>
    <cellStyle name="40% - Accent5 2 3 7 2 3" xfId="10740" xr:uid="{00000000-0005-0000-0000-000023B70000}"/>
    <cellStyle name="40% - Accent5 2 3 7 2 3 2" xfId="23899" xr:uid="{00000000-0005-0000-0000-000024B70000}"/>
    <cellStyle name="40% - Accent5 2 3 7 2 3 2 2" xfId="61237" xr:uid="{00000000-0005-0000-0000-000025B70000}"/>
    <cellStyle name="40% - Accent5 2 3 7 2 3 3" xfId="37267" xr:uid="{00000000-0005-0000-0000-000026B70000}"/>
    <cellStyle name="40% - Accent5 2 3 7 2 3 4" xfId="48078" xr:uid="{00000000-0005-0000-0000-000027B70000}"/>
    <cellStyle name="40% - Accent5 2 3 7 2 4" xfId="6017" xr:uid="{00000000-0005-0000-0000-000028B70000}"/>
    <cellStyle name="40% - Accent5 2 3 7 2 4 2" xfId="19176" xr:uid="{00000000-0005-0000-0000-000029B70000}"/>
    <cellStyle name="40% - Accent5 2 3 7 2 4 2 2" xfId="56514" xr:uid="{00000000-0005-0000-0000-00002AB70000}"/>
    <cellStyle name="40% - Accent5 2 3 7 2 4 3" xfId="31843" xr:uid="{00000000-0005-0000-0000-00002BB70000}"/>
    <cellStyle name="40% - Accent5 2 3 7 2 4 4" xfId="43355" xr:uid="{00000000-0005-0000-0000-00002CB70000}"/>
    <cellStyle name="40% - Accent5 2 3 7 2 5" xfId="15464" xr:uid="{00000000-0005-0000-0000-00002DB70000}"/>
    <cellStyle name="40% - Accent5 2 3 7 2 5 2" xfId="52802" xr:uid="{00000000-0005-0000-0000-00002EB70000}"/>
    <cellStyle name="40% - Accent5 2 3 7 2 6" xfId="28961" xr:uid="{00000000-0005-0000-0000-00002FB70000}"/>
    <cellStyle name="40% - Accent5 2 3 7 2 7" xfId="39641" xr:uid="{00000000-0005-0000-0000-000030B70000}"/>
    <cellStyle name="40% - Accent5 2 3 7 3" xfId="3652" xr:uid="{00000000-0005-0000-0000-000031B70000}"/>
    <cellStyle name="40% - Accent5 2 3 7 3 2" xfId="11920" xr:uid="{00000000-0005-0000-0000-000032B70000}"/>
    <cellStyle name="40% - Accent5 2 3 7 3 2 2" xfId="25079" xr:uid="{00000000-0005-0000-0000-000033B70000}"/>
    <cellStyle name="40% - Accent5 2 3 7 3 2 2 2" xfId="62417" xr:uid="{00000000-0005-0000-0000-000034B70000}"/>
    <cellStyle name="40% - Accent5 2 3 7 3 2 3" xfId="49258" xr:uid="{00000000-0005-0000-0000-000035B70000}"/>
    <cellStyle name="40% - Accent5 2 3 7 3 3" xfId="7197" xr:uid="{00000000-0005-0000-0000-000036B70000}"/>
    <cellStyle name="40% - Accent5 2 3 7 3 3 2" xfId="20356" xr:uid="{00000000-0005-0000-0000-000037B70000}"/>
    <cellStyle name="40% - Accent5 2 3 7 3 3 2 2" xfId="57694" xr:uid="{00000000-0005-0000-0000-000038B70000}"/>
    <cellStyle name="40% - Accent5 2 3 7 3 3 3" xfId="44535" xr:uid="{00000000-0005-0000-0000-000039B70000}"/>
    <cellStyle name="40% - Accent5 2 3 7 3 4" xfId="16813" xr:uid="{00000000-0005-0000-0000-00003AB70000}"/>
    <cellStyle name="40% - Accent5 2 3 7 3 4 2" xfId="54151" xr:uid="{00000000-0005-0000-0000-00003BB70000}"/>
    <cellStyle name="40% - Accent5 2 3 7 3 5" xfId="33206" xr:uid="{00000000-0005-0000-0000-00003CB70000}"/>
    <cellStyle name="40% - Accent5 2 3 7 3 6" xfId="40990" xr:uid="{00000000-0005-0000-0000-00003DB70000}"/>
    <cellStyle name="40% - Accent5 2 3 7 4" xfId="9560" xr:uid="{00000000-0005-0000-0000-00003EB70000}"/>
    <cellStyle name="40% - Accent5 2 3 7 4 2" xfId="22719" xr:uid="{00000000-0005-0000-0000-00003FB70000}"/>
    <cellStyle name="40% - Accent5 2 3 7 4 2 2" xfId="60057" xr:uid="{00000000-0005-0000-0000-000040B70000}"/>
    <cellStyle name="40% - Accent5 2 3 7 4 3" xfId="35918" xr:uid="{00000000-0005-0000-0000-000041B70000}"/>
    <cellStyle name="40% - Accent5 2 3 7 4 4" xfId="46898" xr:uid="{00000000-0005-0000-0000-000042B70000}"/>
    <cellStyle name="40% - Accent5 2 3 7 5" xfId="4837" xr:uid="{00000000-0005-0000-0000-000043B70000}"/>
    <cellStyle name="40% - Accent5 2 3 7 5 2" xfId="17996" xr:uid="{00000000-0005-0000-0000-000044B70000}"/>
    <cellStyle name="40% - Accent5 2 3 7 5 2 2" xfId="55334" xr:uid="{00000000-0005-0000-0000-000045B70000}"/>
    <cellStyle name="40% - Accent5 2 3 7 5 3" xfId="30494" xr:uid="{00000000-0005-0000-0000-000046B70000}"/>
    <cellStyle name="40% - Accent5 2 3 7 5 4" xfId="42175" xr:uid="{00000000-0005-0000-0000-000047B70000}"/>
    <cellStyle name="40% - Accent5 2 3 7 6" xfId="14284" xr:uid="{00000000-0005-0000-0000-000048B70000}"/>
    <cellStyle name="40% - Accent5 2 3 7 6 2" xfId="51622" xr:uid="{00000000-0005-0000-0000-000049B70000}"/>
    <cellStyle name="40% - Accent5 2 3 7 7" xfId="27612" xr:uid="{00000000-0005-0000-0000-00004AB70000}"/>
    <cellStyle name="40% - Accent5 2 3 7 8" xfId="38461" xr:uid="{00000000-0005-0000-0000-00004BB70000}"/>
    <cellStyle name="40% - Accent5 2 3 8" xfId="1320" xr:uid="{00000000-0005-0000-0000-00004CB70000}"/>
    <cellStyle name="40% - Accent5 2 3 8 2" xfId="2669" xr:uid="{00000000-0005-0000-0000-00004DB70000}"/>
    <cellStyle name="40% - Accent5 2 3 8 2 2" xfId="12117" xr:uid="{00000000-0005-0000-0000-00004EB70000}"/>
    <cellStyle name="40% - Accent5 2 3 8 2 2 2" xfId="25276" xr:uid="{00000000-0005-0000-0000-00004FB70000}"/>
    <cellStyle name="40% - Accent5 2 3 8 2 2 2 2" xfId="62614" xr:uid="{00000000-0005-0000-0000-000050B70000}"/>
    <cellStyle name="40% - Accent5 2 3 8 2 2 3" xfId="33572" xr:uid="{00000000-0005-0000-0000-000051B70000}"/>
    <cellStyle name="40% - Accent5 2 3 8 2 2 4" xfId="49455" xr:uid="{00000000-0005-0000-0000-000052B70000}"/>
    <cellStyle name="40% - Accent5 2 3 8 2 3" xfId="7394" xr:uid="{00000000-0005-0000-0000-000053B70000}"/>
    <cellStyle name="40% - Accent5 2 3 8 2 3 2" xfId="20553" xr:uid="{00000000-0005-0000-0000-000054B70000}"/>
    <cellStyle name="40% - Accent5 2 3 8 2 3 2 2" xfId="57891" xr:uid="{00000000-0005-0000-0000-000055B70000}"/>
    <cellStyle name="40% - Accent5 2 3 8 2 3 3" xfId="36284" xr:uid="{00000000-0005-0000-0000-000056B70000}"/>
    <cellStyle name="40% - Accent5 2 3 8 2 3 4" xfId="44732" xr:uid="{00000000-0005-0000-0000-000057B70000}"/>
    <cellStyle name="40% - Accent5 2 3 8 2 4" xfId="15830" xr:uid="{00000000-0005-0000-0000-000058B70000}"/>
    <cellStyle name="40% - Accent5 2 3 8 2 4 2" xfId="30860" xr:uid="{00000000-0005-0000-0000-000059B70000}"/>
    <cellStyle name="40% - Accent5 2 3 8 2 4 3" xfId="53168" xr:uid="{00000000-0005-0000-0000-00005AB70000}"/>
    <cellStyle name="40% - Accent5 2 3 8 2 5" xfId="27978" xr:uid="{00000000-0005-0000-0000-00005BB70000}"/>
    <cellStyle name="40% - Accent5 2 3 8 2 6" xfId="40007" xr:uid="{00000000-0005-0000-0000-00005CB70000}"/>
    <cellStyle name="40% - Accent5 2 3 8 3" xfId="9757" xr:uid="{00000000-0005-0000-0000-00005DB70000}"/>
    <cellStyle name="40% - Accent5 2 3 8 3 2" xfId="22916" xr:uid="{00000000-0005-0000-0000-00005EB70000}"/>
    <cellStyle name="40% - Accent5 2 3 8 3 2 2" xfId="60254" xr:uid="{00000000-0005-0000-0000-00005FB70000}"/>
    <cellStyle name="40% - Accent5 2 3 8 3 3" xfId="32223" xr:uid="{00000000-0005-0000-0000-000060B70000}"/>
    <cellStyle name="40% - Accent5 2 3 8 3 4" xfId="47095" xr:uid="{00000000-0005-0000-0000-000061B70000}"/>
    <cellStyle name="40% - Accent5 2 3 8 4" xfId="5034" xr:uid="{00000000-0005-0000-0000-000062B70000}"/>
    <cellStyle name="40% - Accent5 2 3 8 4 2" xfId="18193" xr:uid="{00000000-0005-0000-0000-000063B70000}"/>
    <cellStyle name="40% - Accent5 2 3 8 4 2 2" xfId="55531" xr:uid="{00000000-0005-0000-0000-000064B70000}"/>
    <cellStyle name="40% - Accent5 2 3 8 4 3" xfId="34935" xr:uid="{00000000-0005-0000-0000-000065B70000}"/>
    <cellStyle name="40% - Accent5 2 3 8 4 4" xfId="42372" xr:uid="{00000000-0005-0000-0000-000066B70000}"/>
    <cellStyle name="40% - Accent5 2 3 8 5" xfId="14481" xr:uid="{00000000-0005-0000-0000-000067B70000}"/>
    <cellStyle name="40% - Accent5 2 3 8 5 2" xfId="29511" xr:uid="{00000000-0005-0000-0000-000068B70000}"/>
    <cellStyle name="40% - Accent5 2 3 8 5 3" xfId="51819" xr:uid="{00000000-0005-0000-0000-000069B70000}"/>
    <cellStyle name="40% - Accent5 2 3 8 6" xfId="26629" xr:uid="{00000000-0005-0000-0000-00006AB70000}"/>
    <cellStyle name="40% - Accent5 2 3 8 7" xfId="38658" xr:uid="{00000000-0005-0000-0000-00006BB70000}"/>
    <cellStyle name="40% - Accent5 2 3 9" xfId="2472" xr:uid="{00000000-0005-0000-0000-00006CB70000}"/>
    <cellStyle name="40% - Accent5 2 3 9 2" xfId="10937" xr:uid="{00000000-0005-0000-0000-00006DB70000}"/>
    <cellStyle name="40% - Accent5 2 3 9 2 2" xfId="24096" xr:uid="{00000000-0005-0000-0000-00006EB70000}"/>
    <cellStyle name="40% - Accent5 2 3 9 2 2 2" xfId="61434" xr:uid="{00000000-0005-0000-0000-00006FB70000}"/>
    <cellStyle name="40% - Accent5 2 3 9 2 3" xfId="33375" xr:uid="{00000000-0005-0000-0000-000070B70000}"/>
    <cellStyle name="40% - Accent5 2 3 9 2 4" xfId="48275" xr:uid="{00000000-0005-0000-0000-000071B70000}"/>
    <cellStyle name="40% - Accent5 2 3 9 3" xfId="6214" xr:uid="{00000000-0005-0000-0000-000072B70000}"/>
    <cellStyle name="40% - Accent5 2 3 9 3 2" xfId="19373" xr:uid="{00000000-0005-0000-0000-000073B70000}"/>
    <cellStyle name="40% - Accent5 2 3 9 3 2 2" xfId="56711" xr:uid="{00000000-0005-0000-0000-000074B70000}"/>
    <cellStyle name="40% - Accent5 2 3 9 3 3" xfId="36087" xr:uid="{00000000-0005-0000-0000-000075B70000}"/>
    <cellStyle name="40% - Accent5 2 3 9 3 4" xfId="43552" xr:uid="{00000000-0005-0000-0000-000076B70000}"/>
    <cellStyle name="40% - Accent5 2 3 9 4" xfId="15633" xr:uid="{00000000-0005-0000-0000-000077B70000}"/>
    <cellStyle name="40% - Accent5 2 3 9 4 2" xfId="30663" xr:uid="{00000000-0005-0000-0000-000078B70000}"/>
    <cellStyle name="40% - Accent5 2 3 9 4 3" xfId="52971" xr:uid="{00000000-0005-0000-0000-000079B70000}"/>
    <cellStyle name="40% - Accent5 2 3 9 5" xfId="27781" xr:uid="{00000000-0005-0000-0000-00007AB70000}"/>
    <cellStyle name="40% - Accent5 2 3 9 6" xfId="39810" xr:uid="{00000000-0005-0000-0000-00007BB70000}"/>
    <cellStyle name="40% - Accent5 2 4" xfId="82" xr:uid="{00000000-0005-0000-0000-00007CB70000}"/>
    <cellStyle name="40% - Accent5 2 4 10" xfId="8521" xr:uid="{00000000-0005-0000-0000-00007DB70000}"/>
    <cellStyle name="40% - Accent5 2 4 10 2" xfId="21680" xr:uid="{00000000-0005-0000-0000-00007EB70000}"/>
    <cellStyle name="40% - Accent5 2 4 10 2 2" xfId="59018" xr:uid="{00000000-0005-0000-0000-00007FB70000}"/>
    <cellStyle name="40% - Accent5 2 4 10 3" xfId="29343" xr:uid="{00000000-0005-0000-0000-000080B70000}"/>
    <cellStyle name="40% - Accent5 2 4 10 4" xfId="45859" xr:uid="{00000000-0005-0000-0000-000081B70000}"/>
    <cellStyle name="40% - Accent5 2 4 11" xfId="3798" xr:uid="{00000000-0005-0000-0000-000082B70000}"/>
    <cellStyle name="40% - Accent5 2 4 11 2" xfId="16957" xr:uid="{00000000-0005-0000-0000-000083B70000}"/>
    <cellStyle name="40% - Accent5 2 4 11 2 2" xfId="54295" xr:uid="{00000000-0005-0000-0000-000084B70000}"/>
    <cellStyle name="40% - Accent5 2 4 11 3" xfId="32055" xr:uid="{00000000-0005-0000-0000-000085B70000}"/>
    <cellStyle name="40% - Accent5 2 4 11 4" xfId="41136" xr:uid="{00000000-0005-0000-0000-000086B70000}"/>
    <cellStyle name="40% - Accent5 2 4 12" xfId="13245" xr:uid="{00000000-0005-0000-0000-000087B70000}"/>
    <cellStyle name="40% - Accent5 2 4 12 2" xfId="34767" xr:uid="{00000000-0005-0000-0000-000088B70000}"/>
    <cellStyle name="40% - Accent5 2 4 12 3" xfId="50583" xr:uid="{00000000-0005-0000-0000-000089B70000}"/>
    <cellStyle name="40% - Accent5 2 4 13" xfId="29174" xr:uid="{00000000-0005-0000-0000-00008AB70000}"/>
    <cellStyle name="40% - Accent5 2 4 14" xfId="26461" xr:uid="{00000000-0005-0000-0000-00008BB70000}"/>
    <cellStyle name="40% - Accent5 2 4 15" xfId="37422" xr:uid="{00000000-0005-0000-0000-00008CB70000}"/>
    <cellStyle name="40% - Accent5 2 4 2" xfId="194" xr:uid="{00000000-0005-0000-0000-00008DB70000}"/>
    <cellStyle name="40% - Accent5 2 4 2 2" xfId="615" xr:uid="{00000000-0005-0000-0000-00008EB70000}"/>
    <cellStyle name="40% - Accent5 2 4 2 2 2" xfId="1797" xr:uid="{00000000-0005-0000-0000-00008FB70000}"/>
    <cellStyle name="40% - Accent5 2 4 2 2 2 2" xfId="7871" xr:uid="{00000000-0005-0000-0000-000090B70000}"/>
    <cellStyle name="40% - Accent5 2 4 2 2 2 2 2" xfId="12594" xr:uid="{00000000-0005-0000-0000-000091B70000}"/>
    <cellStyle name="40% - Accent5 2 4 2 2 2 2 2 2" xfId="25753" xr:uid="{00000000-0005-0000-0000-000092B70000}"/>
    <cellStyle name="40% - Accent5 2 4 2 2 2 2 2 2 2" xfId="63091" xr:uid="{00000000-0005-0000-0000-000093B70000}"/>
    <cellStyle name="40% - Accent5 2 4 2 2 2 2 2 3" xfId="49932" xr:uid="{00000000-0005-0000-0000-000094B70000}"/>
    <cellStyle name="40% - Accent5 2 4 2 2 2 2 3" xfId="21030" xr:uid="{00000000-0005-0000-0000-000095B70000}"/>
    <cellStyle name="40% - Accent5 2 4 2 2 2 2 3 2" xfId="58368" xr:uid="{00000000-0005-0000-0000-000096B70000}"/>
    <cellStyle name="40% - Accent5 2 4 2 2 2 2 4" xfId="34049" xr:uid="{00000000-0005-0000-0000-000097B70000}"/>
    <cellStyle name="40% - Accent5 2 4 2 2 2 2 5" xfId="45209" xr:uid="{00000000-0005-0000-0000-000098B70000}"/>
    <cellStyle name="40% - Accent5 2 4 2 2 2 3" xfId="10234" xr:uid="{00000000-0005-0000-0000-000099B70000}"/>
    <cellStyle name="40% - Accent5 2 4 2 2 2 3 2" xfId="23393" xr:uid="{00000000-0005-0000-0000-00009AB70000}"/>
    <cellStyle name="40% - Accent5 2 4 2 2 2 3 2 2" xfId="60731" xr:uid="{00000000-0005-0000-0000-00009BB70000}"/>
    <cellStyle name="40% - Accent5 2 4 2 2 2 3 3" xfId="36761" xr:uid="{00000000-0005-0000-0000-00009CB70000}"/>
    <cellStyle name="40% - Accent5 2 4 2 2 2 3 4" xfId="47572" xr:uid="{00000000-0005-0000-0000-00009DB70000}"/>
    <cellStyle name="40% - Accent5 2 4 2 2 2 4" xfId="5511" xr:uid="{00000000-0005-0000-0000-00009EB70000}"/>
    <cellStyle name="40% - Accent5 2 4 2 2 2 4 2" xfId="18670" xr:uid="{00000000-0005-0000-0000-00009FB70000}"/>
    <cellStyle name="40% - Accent5 2 4 2 2 2 4 2 2" xfId="56008" xr:uid="{00000000-0005-0000-0000-0000A0B70000}"/>
    <cellStyle name="40% - Accent5 2 4 2 2 2 4 3" xfId="31337" xr:uid="{00000000-0005-0000-0000-0000A1B70000}"/>
    <cellStyle name="40% - Accent5 2 4 2 2 2 4 4" xfId="42849" xr:uid="{00000000-0005-0000-0000-0000A2B70000}"/>
    <cellStyle name="40% - Accent5 2 4 2 2 2 5" xfId="14958" xr:uid="{00000000-0005-0000-0000-0000A3B70000}"/>
    <cellStyle name="40% - Accent5 2 4 2 2 2 5 2" xfId="52296" xr:uid="{00000000-0005-0000-0000-0000A4B70000}"/>
    <cellStyle name="40% - Accent5 2 4 2 2 2 6" xfId="28455" xr:uid="{00000000-0005-0000-0000-0000A5B70000}"/>
    <cellStyle name="40% - Accent5 2 4 2 2 2 7" xfId="39135" xr:uid="{00000000-0005-0000-0000-0000A6B70000}"/>
    <cellStyle name="40% - Accent5 2 4 2 2 3" xfId="3146" xr:uid="{00000000-0005-0000-0000-0000A7B70000}"/>
    <cellStyle name="40% - Accent5 2 4 2 2 3 2" xfId="11414" xr:uid="{00000000-0005-0000-0000-0000A8B70000}"/>
    <cellStyle name="40% - Accent5 2 4 2 2 3 2 2" xfId="24573" xr:uid="{00000000-0005-0000-0000-0000A9B70000}"/>
    <cellStyle name="40% - Accent5 2 4 2 2 3 2 2 2" xfId="61911" xr:uid="{00000000-0005-0000-0000-0000AAB70000}"/>
    <cellStyle name="40% - Accent5 2 4 2 2 3 2 3" xfId="48752" xr:uid="{00000000-0005-0000-0000-0000ABB70000}"/>
    <cellStyle name="40% - Accent5 2 4 2 2 3 3" xfId="6691" xr:uid="{00000000-0005-0000-0000-0000ACB70000}"/>
    <cellStyle name="40% - Accent5 2 4 2 2 3 3 2" xfId="19850" xr:uid="{00000000-0005-0000-0000-0000ADB70000}"/>
    <cellStyle name="40% - Accent5 2 4 2 2 3 3 2 2" xfId="57188" xr:uid="{00000000-0005-0000-0000-0000AEB70000}"/>
    <cellStyle name="40% - Accent5 2 4 2 2 3 3 3" xfId="44029" xr:uid="{00000000-0005-0000-0000-0000AFB70000}"/>
    <cellStyle name="40% - Accent5 2 4 2 2 3 4" xfId="16307" xr:uid="{00000000-0005-0000-0000-0000B0B70000}"/>
    <cellStyle name="40% - Accent5 2 4 2 2 3 4 2" xfId="53645" xr:uid="{00000000-0005-0000-0000-0000B1B70000}"/>
    <cellStyle name="40% - Accent5 2 4 2 2 3 5" xfId="32700" xr:uid="{00000000-0005-0000-0000-0000B2B70000}"/>
    <cellStyle name="40% - Accent5 2 4 2 2 3 6" xfId="40484" xr:uid="{00000000-0005-0000-0000-0000B3B70000}"/>
    <cellStyle name="40% - Accent5 2 4 2 2 4" xfId="9054" xr:uid="{00000000-0005-0000-0000-0000B4B70000}"/>
    <cellStyle name="40% - Accent5 2 4 2 2 4 2" xfId="22213" xr:uid="{00000000-0005-0000-0000-0000B5B70000}"/>
    <cellStyle name="40% - Accent5 2 4 2 2 4 2 2" xfId="59551" xr:uid="{00000000-0005-0000-0000-0000B6B70000}"/>
    <cellStyle name="40% - Accent5 2 4 2 2 4 3" xfId="35412" xr:uid="{00000000-0005-0000-0000-0000B7B70000}"/>
    <cellStyle name="40% - Accent5 2 4 2 2 4 4" xfId="46392" xr:uid="{00000000-0005-0000-0000-0000B8B70000}"/>
    <cellStyle name="40% - Accent5 2 4 2 2 5" xfId="4331" xr:uid="{00000000-0005-0000-0000-0000B9B70000}"/>
    <cellStyle name="40% - Accent5 2 4 2 2 5 2" xfId="17490" xr:uid="{00000000-0005-0000-0000-0000BAB70000}"/>
    <cellStyle name="40% - Accent5 2 4 2 2 5 2 2" xfId="54828" xr:uid="{00000000-0005-0000-0000-0000BBB70000}"/>
    <cellStyle name="40% - Accent5 2 4 2 2 5 3" xfId="29988" xr:uid="{00000000-0005-0000-0000-0000BCB70000}"/>
    <cellStyle name="40% - Accent5 2 4 2 2 5 4" xfId="41669" xr:uid="{00000000-0005-0000-0000-0000BDB70000}"/>
    <cellStyle name="40% - Accent5 2 4 2 2 6" xfId="13778" xr:uid="{00000000-0005-0000-0000-0000BEB70000}"/>
    <cellStyle name="40% - Accent5 2 4 2 2 6 2" xfId="51116" xr:uid="{00000000-0005-0000-0000-0000BFB70000}"/>
    <cellStyle name="40% - Accent5 2 4 2 2 7" xfId="27106" xr:uid="{00000000-0005-0000-0000-0000C0B70000}"/>
    <cellStyle name="40% - Accent5 2 4 2 2 8" xfId="37955" xr:uid="{00000000-0005-0000-0000-0000C1B70000}"/>
    <cellStyle name="40% - Accent5 2 4 2 3" xfId="1376" xr:uid="{00000000-0005-0000-0000-0000C2B70000}"/>
    <cellStyle name="40% - Accent5 2 4 2 3 2" xfId="7450" xr:uid="{00000000-0005-0000-0000-0000C3B70000}"/>
    <cellStyle name="40% - Accent5 2 4 2 3 2 2" xfId="12173" xr:uid="{00000000-0005-0000-0000-0000C4B70000}"/>
    <cellStyle name="40% - Accent5 2 4 2 3 2 2 2" xfId="25332" xr:uid="{00000000-0005-0000-0000-0000C5B70000}"/>
    <cellStyle name="40% - Accent5 2 4 2 3 2 2 2 2" xfId="62670" xr:uid="{00000000-0005-0000-0000-0000C6B70000}"/>
    <cellStyle name="40% - Accent5 2 4 2 3 2 2 3" xfId="49511" xr:uid="{00000000-0005-0000-0000-0000C7B70000}"/>
    <cellStyle name="40% - Accent5 2 4 2 3 2 3" xfId="20609" xr:uid="{00000000-0005-0000-0000-0000C8B70000}"/>
    <cellStyle name="40% - Accent5 2 4 2 3 2 3 2" xfId="57947" xr:uid="{00000000-0005-0000-0000-0000C9B70000}"/>
    <cellStyle name="40% - Accent5 2 4 2 3 2 4" xfId="33628" xr:uid="{00000000-0005-0000-0000-0000CAB70000}"/>
    <cellStyle name="40% - Accent5 2 4 2 3 2 5" xfId="44788" xr:uid="{00000000-0005-0000-0000-0000CBB70000}"/>
    <cellStyle name="40% - Accent5 2 4 2 3 3" xfId="9813" xr:uid="{00000000-0005-0000-0000-0000CCB70000}"/>
    <cellStyle name="40% - Accent5 2 4 2 3 3 2" xfId="22972" xr:uid="{00000000-0005-0000-0000-0000CDB70000}"/>
    <cellStyle name="40% - Accent5 2 4 2 3 3 2 2" xfId="60310" xr:uid="{00000000-0005-0000-0000-0000CEB70000}"/>
    <cellStyle name="40% - Accent5 2 4 2 3 3 3" xfId="36340" xr:uid="{00000000-0005-0000-0000-0000CFB70000}"/>
    <cellStyle name="40% - Accent5 2 4 2 3 3 4" xfId="47151" xr:uid="{00000000-0005-0000-0000-0000D0B70000}"/>
    <cellStyle name="40% - Accent5 2 4 2 3 4" xfId="5090" xr:uid="{00000000-0005-0000-0000-0000D1B70000}"/>
    <cellStyle name="40% - Accent5 2 4 2 3 4 2" xfId="18249" xr:uid="{00000000-0005-0000-0000-0000D2B70000}"/>
    <cellStyle name="40% - Accent5 2 4 2 3 4 2 2" xfId="55587" xr:uid="{00000000-0005-0000-0000-0000D3B70000}"/>
    <cellStyle name="40% - Accent5 2 4 2 3 4 3" xfId="30916" xr:uid="{00000000-0005-0000-0000-0000D4B70000}"/>
    <cellStyle name="40% - Accent5 2 4 2 3 4 4" xfId="42428" xr:uid="{00000000-0005-0000-0000-0000D5B70000}"/>
    <cellStyle name="40% - Accent5 2 4 2 3 5" xfId="14537" xr:uid="{00000000-0005-0000-0000-0000D6B70000}"/>
    <cellStyle name="40% - Accent5 2 4 2 3 5 2" xfId="51875" xr:uid="{00000000-0005-0000-0000-0000D7B70000}"/>
    <cellStyle name="40% - Accent5 2 4 2 3 6" xfId="28034" xr:uid="{00000000-0005-0000-0000-0000D8B70000}"/>
    <cellStyle name="40% - Accent5 2 4 2 3 7" xfId="38714" xr:uid="{00000000-0005-0000-0000-0000D9B70000}"/>
    <cellStyle name="40% - Accent5 2 4 2 4" xfId="2725" xr:uid="{00000000-0005-0000-0000-0000DAB70000}"/>
    <cellStyle name="40% - Accent5 2 4 2 4 2" xfId="10993" xr:uid="{00000000-0005-0000-0000-0000DBB70000}"/>
    <cellStyle name="40% - Accent5 2 4 2 4 2 2" xfId="24152" xr:uid="{00000000-0005-0000-0000-0000DCB70000}"/>
    <cellStyle name="40% - Accent5 2 4 2 4 2 2 2" xfId="61490" xr:uid="{00000000-0005-0000-0000-0000DDB70000}"/>
    <cellStyle name="40% - Accent5 2 4 2 4 2 3" xfId="48331" xr:uid="{00000000-0005-0000-0000-0000DEB70000}"/>
    <cellStyle name="40% - Accent5 2 4 2 4 3" xfId="6270" xr:uid="{00000000-0005-0000-0000-0000DFB70000}"/>
    <cellStyle name="40% - Accent5 2 4 2 4 3 2" xfId="19429" xr:uid="{00000000-0005-0000-0000-0000E0B70000}"/>
    <cellStyle name="40% - Accent5 2 4 2 4 3 2 2" xfId="56767" xr:uid="{00000000-0005-0000-0000-0000E1B70000}"/>
    <cellStyle name="40% - Accent5 2 4 2 4 3 3" xfId="43608" xr:uid="{00000000-0005-0000-0000-0000E2B70000}"/>
    <cellStyle name="40% - Accent5 2 4 2 4 4" xfId="15886" xr:uid="{00000000-0005-0000-0000-0000E3B70000}"/>
    <cellStyle name="40% - Accent5 2 4 2 4 4 2" xfId="53224" xr:uid="{00000000-0005-0000-0000-0000E4B70000}"/>
    <cellStyle name="40% - Accent5 2 4 2 4 5" xfId="32279" xr:uid="{00000000-0005-0000-0000-0000E5B70000}"/>
    <cellStyle name="40% - Accent5 2 4 2 4 6" xfId="40063" xr:uid="{00000000-0005-0000-0000-0000E6B70000}"/>
    <cellStyle name="40% - Accent5 2 4 2 5" xfId="8633" xr:uid="{00000000-0005-0000-0000-0000E7B70000}"/>
    <cellStyle name="40% - Accent5 2 4 2 5 2" xfId="21792" xr:uid="{00000000-0005-0000-0000-0000E8B70000}"/>
    <cellStyle name="40% - Accent5 2 4 2 5 2 2" xfId="59130" xr:uid="{00000000-0005-0000-0000-0000E9B70000}"/>
    <cellStyle name="40% - Accent5 2 4 2 5 3" xfId="34991" xr:uid="{00000000-0005-0000-0000-0000EAB70000}"/>
    <cellStyle name="40% - Accent5 2 4 2 5 4" xfId="45971" xr:uid="{00000000-0005-0000-0000-0000EBB70000}"/>
    <cellStyle name="40% - Accent5 2 4 2 6" xfId="3910" xr:uid="{00000000-0005-0000-0000-0000ECB70000}"/>
    <cellStyle name="40% - Accent5 2 4 2 6 2" xfId="17069" xr:uid="{00000000-0005-0000-0000-0000EDB70000}"/>
    <cellStyle name="40% - Accent5 2 4 2 6 2 2" xfId="54407" xr:uid="{00000000-0005-0000-0000-0000EEB70000}"/>
    <cellStyle name="40% - Accent5 2 4 2 6 3" xfId="29567" xr:uid="{00000000-0005-0000-0000-0000EFB70000}"/>
    <cellStyle name="40% - Accent5 2 4 2 6 4" xfId="41248" xr:uid="{00000000-0005-0000-0000-0000F0B70000}"/>
    <cellStyle name="40% - Accent5 2 4 2 7" xfId="13357" xr:uid="{00000000-0005-0000-0000-0000F1B70000}"/>
    <cellStyle name="40% - Accent5 2 4 2 7 2" xfId="50695" xr:uid="{00000000-0005-0000-0000-0000F2B70000}"/>
    <cellStyle name="40% - Accent5 2 4 2 8" xfId="26685" xr:uid="{00000000-0005-0000-0000-0000F3B70000}"/>
    <cellStyle name="40% - Accent5 2 4 2 9" xfId="37534" xr:uid="{00000000-0005-0000-0000-0000F4B70000}"/>
    <cellStyle name="40% - Accent5 2 4 3" xfId="503" xr:uid="{00000000-0005-0000-0000-0000F5B70000}"/>
    <cellStyle name="40% - Accent5 2 4 3 2" xfId="1685" xr:uid="{00000000-0005-0000-0000-0000F6B70000}"/>
    <cellStyle name="40% - Accent5 2 4 3 2 2" xfId="7759" xr:uid="{00000000-0005-0000-0000-0000F7B70000}"/>
    <cellStyle name="40% - Accent5 2 4 3 2 2 2" xfId="12482" xr:uid="{00000000-0005-0000-0000-0000F8B70000}"/>
    <cellStyle name="40% - Accent5 2 4 3 2 2 2 2" xfId="25641" xr:uid="{00000000-0005-0000-0000-0000F9B70000}"/>
    <cellStyle name="40% - Accent5 2 4 3 2 2 2 2 2" xfId="62979" xr:uid="{00000000-0005-0000-0000-0000FAB70000}"/>
    <cellStyle name="40% - Accent5 2 4 3 2 2 2 3" xfId="49820" xr:uid="{00000000-0005-0000-0000-0000FBB70000}"/>
    <cellStyle name="40% - Accent5 2 4 3 2 2 3" xfId="20918" xr:uid="{00000000-0005-0000-0000-0000FCB70000}"/>
    <cellStyle name="40% - Accent5 2 4 3 2 2 3 2" xfId="58256" xr:uid="{00000000-0005-0000-0000-0000FDB70000}"/>
    <cellStyle name="40% - Accent5 2 4 3 2 2 4" xfId="33937" xr:uid="{00000000-0005-0000-0000-0000FEB70000}"/>
    <cellStyle name="40% - Accent5 2 4 3 2 2 5" xfId="45097" xr:uid="{00000000-0005-0000-0000-0000FFB70000}"/>
    <cellStyle name="40% - Accent5 2 4 3 2 3" xfId="10122" xr:uid="{00000000-0005-0000-0000-000000B80000}"/>
    <cellStyle name="40% - Accent5 2 4 3 2 3 2" xfId="23281" xr:uid="{00000000-0005-0000-0000-000001B80000}"/>
    <cellStyle name="40% - Accent5 2 4 3 2 3 2 2" xfId="60619" xr:uid="{00000000-0005-0000-0000-000002B80000}"/>
    <cellStyle name="40% - Accent5 2 4 3 2 3 3" xfId="36649" xr:uid="{00000000-0005-0000-0000-000003B80000}"/>
    <cellStyle name="40% - Accent5 2 4 3 2 3 4" xfId="47460" xr:uid="{00000000-0005-0000-0000-000004B80000}"/>
    <cellStyle name="40% - Accent5 2 4 3 2 4" xfId="5399" xr:uid="{00000000-0005-0000-0000-000005B80000}"/>
    <cellStyle name="40% - Accent5 2 4 3 2 4 2" xfId="18558" xr:uid="{00000000-0005-0000-0000-000006B80000}"/>
    <cellStyle name="40% - Accent5 2 4 3 2 4 2 2" xfId="55896" xr:uid="{00000000-0005-0000-0000-000007B80000}"/>
    <cellStyle name="40% - Accent5 2 4 3 2 4 3" xfId="31225" xr:uid="{00000000-0005-0000-0000-000008B80000}"/>
    <cellStyle name="40% - Accent5 2 4 3 2 4 4" xfId="42737" xr:uid="{00000000-0005-0000-0000-000009B80000}"/>
    <cellStyle name="40% - Accent5 2 4 3 2 5" xfId="14846" xr:uid="{00000000-0005-0000-0000-00000AB80000}"/>
    <cellStyle name="40% - Accent5 2 4 3 2 5 2" xfId="52184" xr:uid="{00000000-0005-0000-0000-00000BB80000}"/>
    <cellStyle name="40% - Accent5 2 4 3 2 6" xfId="28343" xr:uid="{00000000-0005-0000-0000-00000CB80000}"/>
    <cellStyle name="40% - Accent5 2 4 3 2 7" xfId="39023" xr:uid="{00000000-0005-0000-0000-00000DB80000}"/>
    <cellStyle name="40% - Accent5 2 4 3 3" xfId="3034" xr:uid="{00000000-0005-0000-0000-00000EB80000}"/>
    <cellStyle name="40% - Accent5 2 4 3 3 2" xfId="11302" xr:uid="{00000000-0005-0000-0000-00000FB80000}"/>
    <cellStyle name="40% - Accent5 2 4 3 3 2 2" xfId="24461" xr:uid="{00000000-0005-0000-0000-000010B80000}"/>
    <cellStyle name="40% - Accent5 2 4 3 3 2 2 2" xfId="61799" xr:uid="{00000000-0005-0000-0000-000011B80000}"/>
    <cellStyle name="40% - Accent5 2 4 3 3 2 3" xfId="48640" xr:uid="{00000000-0005-0000-0000-000012B80000}"/>
    <cellStyle name="40% - Accent5 2 4 3 3 3" xfId="6579" xr:uid="{00000000-0005-0000-0000-000013B80000}"/>
    <cellStyle name="40% - Accent5 2 4 3 3 3 2" xfId="19738" xr:uid="{00000000-0005-0000-0000-000014B80000}"/>
    <cellStyle name="40% - Accent5 2 4 3 3 3 2 2" xfId="57076" xr:uid="{00000000-0005-0000-0000-000015B80000}"/>
    <cellStyle name="40% - Accent5 2 4 3 3 3 3" xfId="43917" xr:uid="{00000000-0005-0000-0000-000016B80000}"/>
    <cellStyle name="40% - Accent5 2 4 3 3 4" xfId="16195" xr:uid="{00000000-0005-0000-0000-000017B80000}"/>
    <cellStyle name="40% - Accent5 2 4 3 3 4 2" xfId="53533" xr:uid="{00000000-0005-0000-0000-000018B80000}"/>
    <cellStyle name="40% - Accent5 2 4 3 3 5" xfId="32588" xr:uid="{00000000-0005-0000-0000-000019B80000}"/>
    <cellStyle name="40% - Accent5 2 4 3 3 6" xfId="40372" xr:uid="{00000000-0005-0000-0000-00001AB80000}"/>
    <cellStyle name="40% - Accent5 2 4 3 4" xfId="8942" xr:uid="{00000000-0005-0000-0000-00001BB80000}"/>
    <cellStyle name="40% - Accent5 2 4 3 4 2" xfId="22101" xr:uid="{00000000-0005-0000-0000-00001CB80000}"/>
    <cellStyle name="40% - Accent5 2 4 3 4 2 2" xfId="59439" xr:uid="{00000000-0005-0000-0000-00001DB80000}"/>
    <cellStyle name="40% - Accent5 2 4 3 4 3" xfId="35300" xr:uid="{00000000-0005-0000-0000-00001EB80000}"/>
    <cellStyle name="40% - Accent5 2 4 3 4 4" xfId="46280" xr:uid="{00000000-0005-0000-0000-00001FB80000}"/>
    <cellStyle name="40% - Accent5 2 4 3 5" xfId="4219" xr:uid="{00000000-0005-0000-0000-000020B80000}"/>
    <cellStyle name="40% - Accent5 2 4 3 5 2" xfId="17378" xr:uid="{00000000-0005-0000-0000-000021B80000}"/>
    <cellStyle name="40% - Accent5 2 4 3 5 2 2" xfId="54716" xr:uid="{00000000-0005-0000-0000-000022B80000}"/>
    <cellStyle name="40% - Accent5 2 4 3 5 3" xfId="29876" xr:uid="{00000000-0005-0000-0000-000023B80000}"/>
    <cellStyle name="40% - Accent5 2 4 3 5 4" xfId="41557" xr:uid="{00000000-0005-0000-0000-000024B80000}"/>
    <cellStyle name="40% - Accent5 2 4 3 6" xfId="13666" xr:uid="{00000000-0005-0000-0000-000025B80000}"/>
    <cellStyle name="40% - Accent5 2 4 3 6 2" xfId="51004" xr:uid="{00000000-0005-0000-0000-000026B80000}"/>
    <cellStyle name="40% - Accent5 2 4 3 7" xfId="26994" xr:uid="{00000000-0005-0000-0000-000027B80000}"/>
    <cellStyle name="40% - Accent5 2 4 3 8" xfId="37843" xr:uid="{00000000-0005-0000-0000-000028B80000}"/>
    <cellStyle name="40% - Accent5 2 4 4" xfId="391" xr:uid="{00000000-0005-0000-0000-000029B80000}"/>
    <cellStyle name="40% - Accent5 2 4 4 2" xfId="1573" xr:uid="{00000000-0005-0000-0000-00002AB80000}"/>
    <cellStyle name="40% - Accent5 2 4 4 2 2" xfId="7647" xr:uid="{00000000-0005-0000-0000-00002BB80000}"/>
    <cellStyle name="40% - Accent5 2 4 4 2 2 2" xfId="12370" xr:uid="{00000000-0005-0000-0000-00002CB80000}"/>
    <cellStyle name="40% - Accent5 2 4 4 2 2 2 2" xfId="25529" xr:uid="{00000000-0005-0000-0000-00002DB80000}"/>
    <cellStyle name="40% - Accent5 2 4 4 2 2 2 2 2" xfId="62867" xr:uid="{00000000-0005-0000-0000-00002EB80000}"/>
    <cellStyle name="40% - Accent5 2 4 4 2 2 2 3" xfId="49708" xr:uid="{00000000-0005-0000-0000-00002FB80000}"/>
    <cellStyle name="40% - Accent5 2 4 4 2 2 3" xfId="20806" xr:uid="{00000000-0005-0000-0000-000030B80000}"/>
    <cellStyle name="40% - Accent5 2 4 4 2 2 3 2" xfId="58144" xr:uid="{00000000-0005-0000-0000-000031B80000}"/>
    <cellStyle name="40% - Accent5 2 4 4 2 2 4" xfId="33825" xr:uid="{00000000-0005-0000-0000-000032B80000}"/>
    <cellStyle name="40% - Accent5 2 4 4 2 2 5" xfId="44985" xr:uid="{00000000-0005-0000-0000-000033B80000}"/>
    <cellStyle name="40% - Accent5 2 4 4 2 3" xfId="10010" xr:uid="{00000000-0005-0000-0000-000034B80000}"/>
    <cellStyle name="40% - Accent5 2 4 4 2 3 2" xfId="23169" xr:uid="{00000000-0005-0000-0000-000035B80000}"/>
    <cellStyle name="40% - Accent5 2 4 4 2 3 2 2" xfId="60507" xr:uid="{00000000-0005-0000-0000-000036B80000}"/>
    <cellStyle name="40% - Accent5 2 4 4 2 3 3" xfId="36537" xr:uid="{00000000-0005-0000-0000-000037B80000}"/>
    <cellStyle name="40% - Accent5 2 4 4 2 3 4" xfId="47348" xr:uid="{00000000-0005-0000-0000-000038B80000}"/>
    <cellStyle name="40% - Accent5 2 4 4 2 4" xfId="5287" xr:uid="{00000000-0005-0000-0000-000039B80000}"/>
    <cellStyle name="40% - Accent5 2 4 4 2 4 2" xfId="18446" xr:uid="{00000000-0005-0000-0000-00003AB80000}"/>
    <cellStyle name="40% - Accent5 2 4 4 2 4 2 2" xfId="55784" xr:uid="{00000000-0005-0000-0000-00003BB80000}"/>
    <cellStyle name="40% - Accent5 2 4 4 2 4 3" xfId="31113" xr:uid="{00000000-0005-0000-0000-00003CB80000}"/>
    <cellStyle name="40% - Accent5 2 4 4 2 4 4" xfId="42625" xr:uid="{00000000-0005-0000-0000-00003DB80000}"/>
    <cellStyle name="40% - Accent5 2 4 4 2 5" xfId="14734" xr:uid="{00000000-0005-0000-0000-00003EB80000}"/>
    <cellStyle name="40% - Accent5 2 4 4 2 5 2" xfId="52072" xr:uid="{00000000-0005-0000-0000-00003FB80000}"/>
    <cellStyle name="40% - Accent5 2 4 4 2 6" xfId="28231" xr:uid="{00000000-0005-0000-0000-000040B80000}"/>
    <cellStyle name="40% - Accent5 2 4 4 2 7" xfId="38911" xr:uid="{00000000-0005-0000-0000-000041B80000}"/>
    <cellStyle name="40% - Accent5 2 4 4 3" xfId="2922" xr:uid="{00000000-0005-0000-0000-000042B80000}"/>
    <cellStyle name="40% - Accent5 2 4 4 3 2" xfId="11190" xr:uid="{00000000-0005-0000-0000-000043B80000}"/>
    <cellStyle name="40% - Accent5 2 4 4 3 2 2" xfId="24349" xr:uid="{00000000-0005-0000-0000-000044B80000}"/>
    <cellStyle name="40% - Accent5 2 4 4 3 2 2 2" xfId="61687" xr:uid="{00000000-0005-0000-0000-000045B80000}"/>
    <cellStyle name="40% - Accent5 2 4 4 3 2 3" xfId="48528" xr:uid="{00000000-0005-0000-0000-000046B80000}"/>
    <cellStyle name="40% - Accent5 2 4 4 3 3" xfId="6467" xr:uid="{00000000-0005-0000-0000-000047B80000}"/>
    <cellStyle name="40% - Accent5 2 4 4 3 3 2" xfId="19626" xr:uid="{00000000-0005-0000-0000-000048B80000}"/>
    <cellStyle name="40% - Accent5 2 4 4 3 3 2 2" xfId="56964" xr:uid="{00000000-0005-0000-0000-000049B80000}"/>
    <cellStyle name="40% - Accent5 2 4 4 3 3 3" xfId="43805" xr:uid="{00000000-0005-0000-0000-00004AB80000}"/>
    <cellStyle name="40% - Accent5 2 4 4 3 4" xfId="16083" xr:uid="{00000000-0005-0000-0000-00004BB80000}"/>
    <cellStyle name="40% - Accent5 2 4 4 3 4 2" xfId="53421" xr:uid="{00000000-0005-0000-0000-00004CB80000}"/>
    <cellStyle name="40% - Accent5 2 4 4 3 5" xfId="32476" xr:uid="{00000000-0005-0000-0000-00004DB80000}"/>
    <cellStyle name="40% - Accent5 2 4 4 3 6" xfId="40260" xr:uid="{00000000-0005-0000-0000-00004EB80000}"/>
    <cellStyle name="40% - Accent5 2 4 4 4" xfId="8830" xr:uid="{00000000-0005-0000-0000-00004FB80000}"/>
    <cellStyle name="40% - Accent5 2 4 4 4 2" xfId="21989" xr:uid="{00000000-0005-0000-0000-000050B80000}"/>
    <cellStyle name="40% - Accent5 2 4 4 4 2 2" xfId="59327" xr:uid="{00000000-0005-0000-0000-000051B80000}"/>
    <cellStyle name="40% - Accent5 2 4 4 4 3" xfId="35188" xr:uid="{00000000-0005-0000-0000-000052B80000}"/>
    <cellStyle name="40% - Accent5 2 4 4 4 4" xfId="46168" xr:uid="{00000000-0005-0000-0000-000053B80000}"/>
    <cellStyle name="40% - Accent5 2 4 4 5" xfId="4107" xr:uid="{00000000-0005-0000-0000-000054B80000}"/>
    <cellStyle name="40% - Accent5 2 4 4 5 2" xfId="17266" xr:uid="{00000000-0005-0000-0000-000055B80000}"/>
    <cellStyle name="40% - Accent5 2 4 4 5 2 2" xfId="54604" xr:uid="{00000000-0005-0000-0000-000056B80000}"/>
    <cellStyle name="40% - Accent5 2 4 4 5 3" xfId="29764" xr:uid="{00000000-0005-0000-0000-000057B80000}"/>
    <cellStyle name="40% - Accent5 2 4 4 5 4" xfId="41445" xr:uid="{00000000-0005-0000-0000-000058B80000}"/>
    <cellStyle name="40% - Accent5 2 4 4 6" xfId="13554" xr:uid="{00000000-0005-0000-0000-000059B80000}"/>
    <cellStyle name="40% - Accent5 2 4 4 6 2" xfId="50892" xr:uid="{00000000-0005-0000-0000-00005AB80000}"/>
    <cellStyle name="40% - Accent5 2 4 4 7" xfId="26882" xr:uid="{00000000-0005-0000-0000-00005BB80000}"/>
    <cellStyle name="40% - Accent5 2 4 4 8" xfId="37731" xr:uid="{00000000-0005-0000-0000-00005CB80000}"/>
    <cellStyle name="40% - Accent5 2 4 5" xfId="812" xr:uid="{00000000-0005-0000-0000-00005DB80000}"/>
    <cellStyle name="40% - Accent5 2 4 5 2" xfId="1994" xr:uid="{00000000-0005-0000-0000-00005EB80000}"/>
    <cellStyle name="40% - Accent5 2 4 5 2 2" xfId="8068" xr:uid="{00000000-0005-0000-0000-00005FB80000}"/>
    <cellStyle name="40% - Accent5 2 4 5 2 2 2" xfId="12791" xr:uid="{00000000-0005-0000-0000-000060B80000}"/>
    <cellStyle name="40% - Accent5 2 4 5 2 2 2 2" xfId="25950" xr:uid="{00000000-0005-0000-0000-000061B80000}"/>
    <cellStyle name="40% - Accent5 2 4 5 2 2 2 2 2" xfId="63288" xr:uid="{00000000-0005-0000-0000-000062B80000}"/>
    <cellStyle name="40% - Accent5 2 4 5 2 2 2 3" xfId="50129" xr:uid="{00000000-0005-0000-0000-000063B80000}"/>
    <cellStyle name="40% - Accent5 2 4 5 2 2 3" xfId="21227" xr:uid="{00000000-0005-0000-0000-000064B80000}"/>
    <cellStyle name="40% - Accent5 2 4 5 2 2 3 2" xfId="58565" xr:uid="{00000000-0005-0000-0000-000065B80000}"/>
    <cellStyle name="40% - Accent5 2 4 5 2 2 4" xfId="34246" xr:uid="{00000000-0005-0000-0000-000066B80000}"/>
    <cellStyle name="40% - Accent5 2 4 5 2 2 5" xfId="45406" xr:uid="{00000000-0005-0000-0000-000067B80000}"/>
    <cellStyle name="40% - Accent5 2 4 5 2 3" xfId="10431" xr:uid="{00000000-0005-0000-0000-000068B80000}"/>
    <cellStyle name="40% - Accent5 2 4 5 2 3 2" xfId="23590" xr:uid="{00000000-0005-0000-0000-000069B80000}"/>
    <cellStyle name="40% - Accent5 2 4 5 2 3 2 2" xfId="60928" xr:uid="{00000000-0005-0000-0000-00006AB80000}"/>
    <cellStyle name="40% - Accent5 2 4 5 2 3 3" xfId="36958" xr:uid="{00000000-0005-0000-0000-00006BB80000}"/>
    <cellStyle name="40% - Accent5 2 4 5 2 3 4" xfId="47769" xr:uid="{00000000-0005-0000-0000-00006CB80000}"/>
    <cellStyle name="40% - Accent5 2 4 5 2 4" xfId="5708" xr:uid="{00000000-0005-0000-0000-00006DB80000}"/>
    <cellStyle name="40% - Accent5 2 4 5 2 4 2" xfId="18867" xr:uid="{00000000-0005-0000-0000-00006EB80000}"/>
    <cellStyle name="40% - Accent5 2 4 5 2 4 2 2" xfId="56205" xr:uid="{00000000-0005-0000-0000-00006FB80000}"/>
    <cellStyle name="40% - Accent5 2 4 5 2 4 3" xfId="31534" xr:uid="{00000000-0005-0000-0000-000070B80000}"/>
    <cellStyle name="40% - Accent5 2 4 5 2 4 4" xfId="43046" xr:uid="{00000000-0005-0000-0000-000071B80000}"/>
    <cellStyle name="40% - Accent5 2 4 5 2 5" xfId="15155" xr:uid="{00000000-0005-0000-0000-000072B80000}"/>
    <cellStyle name="40% - Accent5 2 4 5 2 5 2" xfId="52493" xr:uid="{00000000-0005-0000-0000-000073B80000}"/>
    <cellStyle name="40% - Accent5 2 4 5 2 6" xfId="28652" xr:uid="{00000000-0005-0000-0000-000074B80000}"/>
    <cellStyle name="40% - Accent5 2 4 5 2 7" xfId="39332" xr:uid="{00000000-0005-0000-0000-000075B80000}"/>
    <cellStyle name="40% - Accent5 2 4 5 3" xfId="3343" xr:uid="{00000000-0005-0000-0000-000076B80000}"/>
    <cellStyle name="40% - Accent5 2 4 5 3 2" xfId="11611" xr:uid="{00000000-0005-0000-0000-000077B80000}"/>
    <cellStyle name="40% - Accent5 2 4 5 3 2 2" xfId="24770" xr:uid="{00000000-0005-0000-0000-000078B80000}"/>
    <cellStyle name="40% - Accent5 2 4 5 3 2 2 2" xfId="62108" xr:uid="{00000000-0005-0000-0000-000079B80000}"/>
    <cellStyle name="40% - Accent5 2 4 5 3 2 3" xfId="48949" xr:uid="{00000000-0005-0000-0000-00007AB80000}"/>
    <cellStyle name="40% - Accent5 2 4 5 3 3" xfId="6888" xr:uid="{00000000-0005-0000-0000-00007BB80000}"/>
    <cellStyle name="40% - Accent5 2 4 5 3 3 2" xfId="20047" xr:uid="{00000000-0005-0000-0000-00007CB80000}"/>
    <cellStyle name="40% - Accent5 2 4 5 3 3 2 2" xfId="57385" xr:uid="{00000000-0005-0000-0000-00007DB80000}"/>
    <cellStyle name="40% - Accent5 2 4 5 3 3 3" xfId="44226" xr:uid="{00000000-0005-0000-0000-00007EB80000}"/>
    <cellStyle name="40% - Accent5 2 4 5 3 4" xfId="16504" xr:uid="{00000000-0005-0000-0000-00007FB80000}"/>
    <cellStyle name="40% - Accent5 2 4 5 3 4 2" xfId="53842" xr:uid="{00000000-0005-0000-0000-000080B80000}"/>
    <cellStyle name="40% - Accent5 2 4 5 3 5" xfId="32897" xr:uid="{00000000-0005-0000-0000-000081B80000}"/>
    <cellStyle name="40% - Accent5 2 4 5 3 6" xfId="40681" xr:uid="{00000000-0005-0000-0000-000082B80000}"/>
    <cellStyle name="40% - Accent5 2 4 5 4" xfId="9251" xr:uid="{00000000-0005-0000-0000-000083B80000}"/>
    <cellStyle name="40% - Accent5 2 4 5 4 2" xfId="22410" xr:uid="{00000000-0005-0000-0000-000084B80000}"/>
    <cellStyle name="40% - Accent5 2 4 5 4 2 2" xfId="59748" xr:uid="{00000000-0005-0000-0000-000085B80000}"/>
    <cellStyle name="40% - Accent5 2 4 5 4 3" xfId="35609" xr:uid="{00000000-0005-0000-0000-000086B80000}"/>
    <cellStyle name="40% - Accent5 2 4 5 4 4" xfId="46589" xr:uid="{00000000-0005-0000-0000-000087B80000}"/>
    <cellStyle name="40% - Accent5 2 4 5 5" xfId="4528" xr:uid="{00000000-0005-0000-0000-000088B80000}"/>
    <cellStyle name="40% - Accent5 2 4 5 5 2" xfId="17687" xr:uid="{00000000-0005-0000-0000-000089B80000}"/>
    <cellStyle name="40% - Accent5 2 4 5 5 2 2" xfId="55025" xr:uid="{00000000-0005-0000-0000-00008AB80000}"/>
    <cellStyle name="40% - Accent5 2 4 5 5 3" xfId="30185" xr:uid="{00000000-0005-0000-0000-00008BB80000}"/>
    <cellStyle name="40% - Accent5 2 4 5 5 4" xfId="41866" xr:uid="{00000000-0005-0000-0000-00008CB80000}"/>
    <cellStyle name="40% - Accent5 2 4 5 6" xfId="13975" xr:uid="{00000000-0005-0000-0000-00008DB80000}"/>
    <cellStyle name="40% - Accent5 2 4 5 6 2" xfId="51313" xr:uid="{00000000-0005-0000-0000-00008EB80000}"/>
    <cellStyle name="40% - Accent5 2 4 5 7" xfId="27303" xr:uid="{00000000-0005-0000-0000-00008FB80000}"/>
    <cellStyle name="40% - Accent5 2 4 5 8" xfId="38152" xr:uid="{00000000-0005-0000-0000-000090B80000}"/>
    <cellStyle name="40% - Accent5 2 4 6" xfId="981" xr:uid="{00000000-0005-0000-0000-000091B80000}"/>
    <cellStyle name="40% - Accent5 2 4 6 2" xfId="2163" xr:uid="{00000000-0005-0000-0000-000092B80000}"/>
    <cellStyle name="40% - Accent5 2 4 6 2 2" xfId="8237" xr:uid="{00000000-0005-0000-0000-000093B80000}"/>
    <cellStyle name="40% - Accent5 2 4 6 2 2 2" xfId="12960" xr:uid="{00000000-0005-0000-0000-000094B80000}"/>
    <cellStyle name="40% - Accent5 2 4 6 2 2 2 2" xfId="26119" xr:uid="{00000000-0005-0000-0000-000095B80000}"/>
    <cellStyle name="40% - Accent5 2 4 6 2 2 2 2 2" xfId="63457" xr:uid="{00000000-0005-0000-0000-000096B80000}"/>
    <cellStyle name="40% - Accent5 2 4 6 2 2 2 3" xfId="50298" xr:uid="{00000000-0005-0000-0000-000097B80000}"/>
    <cellStyle name="40% - Accent5 2 4 6 2 2 3" xfId="21396" xr:uid="{00000000-0005-0000-0000-000098B80000}"/>
    <cellStyle name="40% - Accent5 2 4 6 2 2 3 2" xfId="58734" xr:uid="{00000000-0005-0000-0000-000099B80000}"/>
    <cellStyle name="40% - Accent5 2 4 6 2 2 4" xfId="34415" xr:uid="{00000000-0005-0000-0000-00009AB80000}"/>
    <cellStyle name="40% - Accent5 2 4 6 2 2 5" xfId="45575" xr:uid="{00000000-0005-0000-0000-00009BB80000}"/>
    <cellStyle name="40% - Accent5 2 4 6 2 3" xfId="10600" xr:uid="{00000000-0005-0000-0000-00009CB80000}"/>
    <cellStyle name="40% - Accent5 2 4 6 2 3 2" xfId="23759" xr:uid="{00000000-0005-0000-0000-00009DB80000}"/>
    <cellStyle name="40% - Accent5 2 4 6 2 3 2 2" xfId="61097" xr:uid="{00000000-0005-0000-0000-00009EB80000}"/>
    <cellStyle name="40% - Accent5 2 4 6 2 3 3" xfId="37127" xr:uid="{00000000-0005-0000-0000-00009FB80000}"/>
    <cellStyle name="40% - Accent5 2 4 6 2 3 4" xfId="47938" xr:uid="{00000000-0005-0000-0000-0000A0B80000}"/>
    <cellStyle name="40% - Accent5 2 4 6 2 4" xfId="5877" xr:uid="{00000000-0005-0000-0000-0000A1B80000}"/>
    <cellStyle name="40% - Accent5 2 4 6 2 4 2" xfId="19036" xr:uid="{00000000-0005-0000-0000-0000A2B80000}"/>
    <cellStyle name="40% - Accent5 2 4 6 2 4 2 2" xfId="56374" xr:uid="{00000000-0005-0000-0000-0000A3B80000}"/>
    <cellStyle name="40% - Accent5 2 4 6 2 4 3" xfId="31703" xr:uid="{00000000-0005-0000-0000-0000A4B80000}"/>
    <cellStyle name="40% - Accent5 2 4 6 2 4 4" xfId="43215" xr:uid="{00000000-0005-0000-0000-0000A5B80000}"/>
    <cellStyle name="40% - Accent5 2 4 6 2 5" xfId="15324" xr:uid="{00000000-0005-0000-0000-0000A6B80000}"/>
    <cellStyle name="40% - Accent5 2 4 6 2 5 2" xfId="52662" xr:uid="{00000000-0005-0000-0000-0000A7B80000}"/>
    <cellStyle name="40% - Accent5 2 4 6 2 6" xfId="28821" xr:uid="{00000000-0005-0000-0000-0000A8B80000}"/>
    <cellStyle name="40% - Accent5 2 4 6 2 7" xfId="39501" xr:uid="{00000000-0005-0000-0000-0000A9B80000}"/>
    <cellStyle name="40% - Accent5 2 4 6 3" xfId="3512" xr:uid="{00000000-0005-0000-0000-0000AAB80000}"/>
    <cellStyle name="40% - Accent5 2 4 6 3 2" xfId="11780" xr:uid="{00000000-0005-0000-0000-0000ABB80000}"/>
    <cellStyle name="40% - Accent5 2 4 6 3 2 2" xfId="24939" xr:uid="{00000000-0005-0000-0000-0000ACB80000}"/>
    <cellStyle name="40% - Accent5 2 4 6 3 2 2 2" xfId="62277" xr:uid="{00000000-0005-0000-0000-0000ADB80000}"/>
    <cellStyle name="40% - Accent5 2 4 6 3 2 3" xfId="49118" xr:uid="{00000000-0005-0000-0000-0000AEB80000}"/>
    <cellStyle name="40% - Accent5 2 4 6 3 3" xfId="7057" xr:uid="{00000000-0005-0000-0000-0000AFB80000}"/>
    <cellStyle name="40% - Accent5 2 4 6 3 3 2" xfId="20216" xr:uid="{00000000-0005-0000-0000-0000B0B80000}"/>
    <cellStyle name="40% - Accent5 2 4 6 3 3 2 2" xfId="57554" xr:uid="{00000000-0005-0000-0000-0000B1B80000}"/>
    <cellStyle name="40% - Accent5 2 4 6 3 3 3" xfId="44395" xr:uid="{00000000-0005-0000-0000-0000B2B80000}"/>
    <cellStyle name="40% - Accent5 2 4 6 3 4" xfId="16673" xr:uid="{00000000-0005-0000-0000-0000B3B80000}"/>
    <cellStyle name="40% - Accent5 2 4 6 3 4 2" xfId="54011" xr:uid="{00000000-0005-0000-0000-0000B4B80000}"/>
    <cellStyle name="40% - Accent5 2 4 6 3 5" xfId="33066" xr:uid="{00000000-0005-0000-0000-0000B5B80000}"/>
    <cellStyle name="40% - Accent5 2 4 6 3 6" xfId="40850" xr:uid="{00000000-0005-0000-0000-0000B6B80000}"/>
    <cellStyle name="40% - Accent5 2 4 6 4" xfId="9420" xr:uid="{00000000-0005-0000-0000-0000B7B80000}"/>
    <cellStyle name="40% - Accent5 2 4 6 4 2" xfId="22579" xr:uid="{00000000-0005-0000-0000-0000B8B80000}"/>
    <cellStyle name="40% - Accent5 2 4 6 4 2 2" xfId="59917" xr:uid="{00000000-0005-0000-0000-0000B9B80000}"/>
    <cellStyle name="40% - Accent5 2 4 6 4 3" xfId="35778" xr:uid="{00000000-0005-0000-0000-0000BAB80000}"/>
    <cellStyle name="40% - Accent5 2 4 6 4 4" xfId="46758" xr:uid="{00000000-0005-0000-0000-0000BBB80000}"/>
    <cellStyle name="40% - Accent5 2 4 6 5" xfId="4697" xr:uid="{00000000-0005-0000-0000-0000BCB80000}"/>
    <cellStyle name="40% - Accent5 2 4 6 5 2" xfId="17856" xr:uid="{00000000-0005-0000-0000-0000BDB80000}"/>
    <cellStyle name="40% - Accent5 2 4 6 5 2 2" xfId="55194" xr:uid="{00000000-0005-0000-0000-0000BEB80000}"/>
    <cellStyle name="40% - Accent5 2 4 6 5 3" xfId="30354" xr:uid="{00000000-0005-0000-0000-0000BFB80000}"/>
    <cellStyle name="40% - Accent5 2 4 6 5 4" xfId="42035" xr:uid="{00000000-0005-0000-0000-0000C0B80000}"/>
    <cellStyle name="40% - Accent5 2 4 6 6" xfId="14144" xr:uid="{00000000-0005-0000-0000-0000C1B80000}"/>
    <cellStyle name="40% - Accent5 2 4 6 6 2" xfId="51482" xr:uid="{00000000-0005-0000-0000-0000C2B80000}"/>
    <cellStyle name="40% - Accent5 2 4 6 7" xfId="27472" xr:uid="{00000000-0005-0000-0000-0000C3B80000}"/>
    <cellStyle name="40% - Accent5 2 4 6 8" xfId="38321" xr:uid="{00000000-0005-0000-0000-0000C4B80000}"/>
    <cellStyle name="40% - Accent5 2 4 7" xfId="1152" xr:uid="{00000000-0005-0000-0000-0000C5B80000}"/>
    <cellStyle name="40% - Accent5 2 4 7 2" xfId="2332" xr:uid="{00000000-0005-0000-0000-0000C6B80000}"/>
    <cellStyle name="40% - Accent5 2 4 7 2 2" xfId="8406" xr:uid="{00000000-0005-0000-0000-0000C7B80000}"/>
    <cellStyle name="40% - Accent5 2 4 7 2 2 2" xfId="13129" xr:uid="{00000000-0005-0000-0000-0000C8B80000}"/>
    <cellStyle name="40% - Accent5 2 4 7 2 2 2 2" xfId="26288" xr:uid="{00000000-0005-0000-0000-0000C9B80000}"/>
    <cellStyle name="40% - Accent5 2 4 7 2 2 2 2 2" xfId="63626" xr:uid="{00000000-0005-0000-0000-0000CAB80000}"/>
    <cellStyle name="40% - Accent5 2 4 7 2 2 2 3" xfId="50467" xr:uid="{00000000-0005-0000-0000-0000CBB80000}"/>
    <cellStyle name="40% - Accent5 2 4 7 2 2 3" xfId="21565" xr:uid="{00000000-0005-0000-0000-0000CCB80000}"/>
    <cellStyle name="40% - Accent5 2 4 7 2 2 3 2" xfId="58903" xr:uid="{00000000-0005-0000-0000-0000CDB80000}"/>
    <cellStyle name="40% - Accent5 2 4 7 2 2 4" xfId="34584" xr:uid="{00000000-0005-0000-0000-0000CEB80000}"/>
    <cellStyle name="40% - Accent5 2 4 7 2 2 5" xfId="45744" xr:uid="{00000000-0005-0000-0000-0000CFB80000}"/>
    <cellStyle name="40% - Accent5 2 4 7 2 3" xfId="10769" xr:uid="{00000000-0005-0000-0000-0000D0B80000}"/>
    <cellStyle name="40% - Accent5 2 4 7 2 3 2" xfId="23928" xr:uid="{00000000-0005-0000-0000-0000D1B80000}"/>
    <cellStyle name="40% - Accent5 2 4 7 2 3 2 2" xfId="61266" xr:uid="{00000000-0005-0000-0000-0000D2B80000}"/>
    <cellStyle name="40% - Accent5 2 4 7 2 3 3" xfId="37296" xr:uid="{00000000-0005-0000-0000-0000D3B80000}"/>
    <cellStyle name="40% - Accent5 2 4 7 2 3 4" xfId="48107" xr:uid="{00000000-0005-0000-0000-0000D4B80000}"/>
    <cellStyle name="40% - Accent5 2 4 7 2 4" xfId="6046" xr:uid="{00000000-0005-0000-0000-0000D5B80000}"/>
    <cellStyle name="40% - Accent5 2 4 7 2 4 2" xfId="19205" xr:uid="{00000000-0005-0000-0000-0000D6B80000}"/>
    <cellStyle name="40% - Accent5 2 4 7 2 4 2 2" xfId="56543" xr:uid="{00000000-0005-0000-0000-0000D7B80000}"/>
    <cellStyle name="40% - Accent5 2 4 7 2 4 3" xfId="31872" xr:uid="{00000000-0005-0000-0000-0000D8B80000}"/>
    <cellStyle name="40% - Accent5 2 4 7 2 4 4" xfId="43384" xr:uid="{00000000-0005-0000-0000-0000D9B80000}"/>
    <cellStyle name="40% - Accent5 2 4 7 2 5" xfId="15493" xr:uid="{00000000-0005-0000-0000-0000DAB80000}"/>
    <cellStyle name="40% - Accent5 2 4 7 2 5 2" xfId="52831" xr:uid="{00000000-0005-0000-0000-0000DBB80000}"/>
    <cellStyle name="40% - Accent5 2 4 7 2 6" xfId="28990" xr:uid="{00000000-0005-0000-0000-0000DCB80000}"/>
    <cellStyle name="40% - Accent5 2 4 7 2 7" xfId="39670" xr:uid="{00000000-0005-0000-0000-0000DDB80000}"/>
    <cellStyle name="40% - Accent5 2 4 7 3" xfId="3681" xr:uid="{00000000-0005-0000-0000-0000DEB80000}"/>
    <cellStyle name="40% - Accent5 2 4 7 3 2" xfId="11949" xr:uid="{00000000-0005-0000-0000-0000DFB80000}"/>
    <cellStyle name="40% - Accent5 2 4 7 3 2 2" xfId="25108" xr:uid="{00000000-0005-0000-0000-0000E0B80000}"/>
    <cellStyle name="40% - Accent5 2 4 7 3 2 2 2" xfId="62446" xr:uid="{00000000-0005-0000-0000-0000E1B80000}"/>
    <cellStyle name="40% - Accent5 2 4 7 3 2 3" xfId="49287" xr:uid="{00000000-0005-0000-0000-0000E2B80000}"/>
    <cellStyle name="40% - Accent5 2 4 7 3 3" xfId="7226" xr:uid="{00000000-0005-0000-0000-0000E3B80000}"/>
    <cellStyle name="40% - Accent5 2 4 7 3 3 2" xfId="20385" xr:uid="{00000000-0005-0000-0000-0000E4B80000}"/>
    <cellStyle name="40% - Accent5 2 4 7 3 3 2 2" xfId="57723" xr:uid="{00000000-0005-0000-0000-0000E5B80000}"/>
    <cellStyle name="40% - Accent5 2 4 7 3 3 3" xfId="44564" xr:uid="{00000000-0005-0000-0000-0000E6B80000}"/>
    <cellStyle name="40% - Accent5 2 4 7 3 4" xfId="16842" xr:uid="{00000000-0005-0000-0000-0000E7B80000}"/>
    <cellStyle name="40% - Accent5 2 4 7 3 4 2" xfId="54180" xr:uid="{00000000-0005-0000-0000-0000E8B80000}"/>
    <cellStyle name="40% - Accent5 2 4 7 3 5" xfId="33235" xr:uid="{00000000-0005-0000-0000-0000E9B80000}"/>
    <cellStyle name="40% - Accent5 2 4 7 3 6" xfId="41019" xr:uid="{00000000-0005-0000-0000-0000EAB80000}"/>
    <cellStyle name="40% - Accent5 2 4 7 4" xfId="9589" xr:uid="{00000000-0005-0000-0000-0000EBB80000}"/>
    <cellStyle name="40% - Accent5 2 4 7 4 2" xfId="22748" xr:uid="{00000000-0005-0000-0000-0000ECB80000}"/>
    <cellStyle name="40% - Accent5 2 4 7 4 2 2" xfId="60086" xr:uid="{00000000-0005-0000-0000-0000EDB80000}"/>
    <cellStyle name="40% - Accent5 2 4 7 4 3" xfId="35947" xr:uid="{00000000-0005-0000-0000-0000EEB80000}"/>
    <cellStyle name="40% - Accent5 2 4 7 4 4" xfId="46927" xr:uid="{00000000-0005-0000-0000-0000EFB80000}"/>
    <cellStyle name="40% - Accent5 2 4 7 5" xfId="4866" xr:uid="{00000000-0005-0000-0000-0000F0B80000}"/>
    <cellStyle name="40% - Accent5 2 4 7 5 2" xfId="18025" xr:uid="{00000000-0005-0000-0000-0000F1B80000}"/>
    <cellStyle name="40% - Accent5 2 4 7 5 2 2" xfId="55363" xr:uid="{00000000-0005-0000-0000-0000F2B80000}"/>
    <cellStyle name="40% - Accent5 2 4 7 5 3" xfId="30523" xr:uid="{00000000-0005-0000-0000-0000F3B80000}"/>
    <cellStyle name="40% - Accent5 2 4 7 5 4" xfId="42204" xr:uid="{00000000-0005-0000-0000-0000F4B80000}"/>
    <cellStyle name="40% - Accent5 2 4 7 6" xfId="14313" xr:uid="{00000000-0005-0000-0000-0000F5B80000}"/>
    <cellStyle name="40% - Accent5 2 4 7 6 2" xfId="51651" xr:uid="{00000000-0005-0000-0000-0000F6B80000}"/>
    <cellStyle name="40% - Accent5 2 4 7 7" xfId="27641" xr:uid="{00000000-0005-0000-0000-0000F7B80000}"/>
    <cellStyle name="40% - Accent5 2 4 7 8" xfId="38490" xr:uid="{00000000-0005-0000-0000-0000F8B80000}"/>
    <cellStyle name="40% - Accent5 2 4 8" xfId="1264" xr:uid="{00000000-0005-0000-0000-0000F9B80000}"/>
    <cellStyle name="40% - Accent5 2 4 8 2" xfId="2613" xr:uid="{00000000-0005-0000-0000-0000FAB80000}"/>
    <cellStyle name="40% - Accent5 2 4 8 2 2" xfId="12061" xr:uid="{00000000-0005-0000-0000-0000FBB80000}"/>
    <cellStyle name="40% - Accent5 2 4 8 2 2 2" xfId="25220" xr:uid="{00000000-0005-0000-0000-0000FCB80000}"/>
    <cellStyle name="40% - Accent5 2 4 8 2 2 2 2" xfId="62558" xr:uid="{00000000-0005-0000-0000-0000FDB80000}"/>
    <cellStyle name="40% - Accent5 2 4 8 2 2 3" xfId="33516" xr:uid="{00000000-0005-0000-0000-0000FEB80000}"/>
    <cellStyle name="40% - Accent5 2 4 8 2 2 4" xfId="49399" xr:uid="{00000000-0005-0000-0000-0000FFB80000}"/>
    <cellStyle name="40% - Accent5 2 4 8 2 3" xfId="7338" xr:uid="{00000000-0005-0000-0000-000000B90000}"/>
    <cellStyle name="40% - Accent5 2 4 8 2 3 2" xfId="20497" xr:uid="{00000000-0005-0000-0000-000001B90000}"/>
    <cellStyle name="40% - Accent5 2 4 8 2 3 2 2" xfId="57835" xr:uid="{00000000-0005-0000-0000-000002B90000}"/>
    <cellStyle name="40% - Accent5 2 4 8 2 3 3" xfId="36228" xr:uid="{00000000-0005-0000-0000-000003B90000}"/>
    <cellStyle name="40% - Accent5 2 4 8 2 3 4" xfId="44676" xr:uid="{00000000-0005-0000-0000-000004B90000}"/>
    <cellStyle name="40% - Accent5 2 4 8 2 4" xfId="15774" xr:uid="{00000000-0005-0000-0000-000005B90000}"/>
    <cellStyle name="40% - Accent5 2 4 8 2 4 2" xfId="30804" xr:uid="{00000000-0005-0000-0000-000006B90000}"/>
    <cellStyle name="40% - Accent5 2 4 8 2 4 3" xfId="53112" xr:uid="{00000000-0005-0000-0000-000007B90000}"/>
    <cellStyle name="40% - Accent5 2 4 8 2 5" xfId="27922" xr:uid="{00000000-0005-0000-0000-000008B90000}"/>
    <cellStyle name="40% - Accent5 2 4 8 2 6" xfId="39951" xr:uid="{00000000-0005-0000-0000-000009B90000}"/>
    <cellStyle name="40% - Accent5 2 4 8 3" xfId="9701" xr:uid="{00000000-0005-0000-0000-00000AB90000}"/>
    <cellStyle name="40% - Accent5 2 4 8 3 2" xfId="22860" xr:uid="{00000000-0005-0000-0000-00000BB90000}"/>
    <cellStyle name="40% - Accent5 2 4 8 3 2 2" xfId="60198" xr:uid="{00000000-0005-0000-0000-00000CB90000}"/>
    <cellStyle name="40% - Accent5 2 4 8 3 3" xfId="32167" xr:uid="{00000000-0005-0000-0000-00000DB90000}"/>
    <cellStyle name="40% - Accent5 2 4 8 3 4" xfId="47039" xr:uid="{00000000-0005-0000-0000-00000EB90000}"/>
    <cellStyle name="40% - Accent5 2 4 8 4" xfId="4978" xr:uid="{00000000-0005-0000-0000-00000FB90000}"/>
    <cellStyle name="40% - Accent5 2 4 8 4 2" xfId="18137" xr:uid="{00000000-0005-0000-0000-000010B90000}"/>
    <cellStyle name="40% - Accent5 2 4 8 4 2 2" xfId="55475" xr:uid="{00000000-0005-0000-0000-000011B90000}"/>
    <cellStyle name="40% - Accent5 2 4 8 4 3" xfId="34879" xr:uid="{00000000-0005-0000-0000-000012B90000}"/>
    <cellStyle name="40% - Accent5 2 4 8 4 4" xfId="42316" xr:uid="{00000000-0005-0000-0000-000013B90000}"/>
    <cellStyle name="40% - Accent5 2 4 8 5" xfId="14425" xr:uid="{00000000-0005-0000-0000-000014B90000}"/>
    <cellStyle name="40% - Accent5 2 4 8 5 2" xfId="29455" xr:uid="{00000000-0005-0000-0000-000015B90000}"/>
    <cellStyle name="40% - Accent5 2 4 8 5 3" xfId="51763" xr:uid="{00000000-0005-0000-0000-000016B90000}"/>
    <cellStyle name="40% - Accent5 2 4 8 6" xfId="26573" xr:uid="{00000000-0005-0000-0000-000017B90000}"/>
    <cellStyle name="40% - Accent5 2 4 8 7" xfId="38602" xr:uid="{00000000-0005-0000-0000-000018B90000}"/>
    <cellStyle name="40% - Accent5 2 4 9" xfId="2501" xr:uid="{00000000-0005-0000-0000-000019B90000}"/>
    <cellStyle name="40% - Accent5 2 4 9 2" xfId="10881" xr:uid="{00000000-0005-0000-0000-00001AB90000}"/>
    <cellStyle name="40% - Accent5 2 4 9 2 2" xfId="24040" xr:uid="{00000000-0005-0000-0000-00001BB90000}"/>
    <cellStyle name="40% - Accent5 2 4 9 2 2 2" xfId="61378" xr:uid="{00000000-0005-0000-0000-00001CB90000}"/>
    <cellStyle name="40% - Accent5 2 4 9 2 3" xfId="33404" xr:uid="{00000000-0005-0000-0000-00001DB90000}"/>
    <cellStyle name="40% - Accent5 2 4 9 2 4" xfId="48219" xr:uid="{00000000-0005-0000-0000-00001EB90000}"/>
    <cellStyle name="40% - Accent5 2 4 9 3" xfId="6158" xr:uid="{00000000-0005-0000-0000-00001FB90000}"/>
    <cellStyle name="40% - Accent5 2 4 9 3 2" xfId="19317" xr:uid="{00000000-0005-0000-0000-000020B90000}"/>
    <cellStyle name="40% - Accent5 2 4 9 3 2 2" xfId="56655" xr:uid="{00000000-0005-0000-0000-000021B90000}"/>
    <cellStyle name="40% - Accent5 2 4 9 3 3" xfId="36116" xr:uid="{00000000-0005-0000-0000-000022B90000}"/>
    <cellStyle name="40% - Accent5 2 4 9 3 4" xfId="43496" xr:uid="{00000000-0005-0000-0000-000023B90000}"/>
    <cellStyle name="40% - Accent5 2 4 9 4" xfId="15662" xr:uid="{00000000-0005-0000-0000-000024B90000}"/>
    <cellStyle name="40% - Accent5 2 4 9 4 2" xfId="30692" xr:uid="{00000000-0005-0000-0000-000025B90000}"/>
    <cellStyle name="40% - Accent5 2 4 9 4 3" xfId="53000" xr:uid="{00000000-0005-0000-0000-000026B90000}"/>
    <cellStyle name="40% - Accent5 2 4 9 5" xfId="27810" xr:uid="{00000000-0005-0000-0000-000027B90000}"/>
    <cellStyle name="40% - Accent5 2 4 9 6" xfId="39839" xr:uid="{00000000-0005-0000-0000-000028B90000}"/>
    <cellStyle name="40% - Accent5 2 5" xfId="278" xr:uid="{00000000-0005-0000-0000-000029B90000}"/>
    <cellStyle name="40% - Accent5 2 5 2" xfId="699" xr:uid="{00000000-0005-0000-0000-00002AB90000}"/>
    <cellStyle name="40% - Accent5 2 5 2 2" xfId="1881" xr:uid="{00000000-0005-0000-0000-00002BB90000}"/>
    <cellStyle name="40% - Accent5 2 5 2 2 2" xfId="7955" xr:uid="{00000000-0005-0000-0000-00002CB90000}"/>
    <cellStyle name="40% - Accent5 2 5 2 2 2 2" xfId="12678" xr:uid="{00000000-0005-0000-0000-00002DB90000}"/>
    <cellStyle name="40% - Accent5 2 5 2 2 2 2 2" xfId="25837" xr:uid="{00000000-0005-0000-0000-00002EB90000}"/>
    <cellStyle name="40% - Accent5 2 5 2 2 2 2 2 2" xfId="63175" xr:uid="{00000000-0005-0000-0000-00002FB90000}"/>
    <cellStyle name="40% - Accent5 2 5 2 2 2 2 3" xfId="50016" xr:uid="{00000000-0005-0000-0000-000030B90000}"/>
    <cellStyle name="40% - Accent5 2 5 2 2 2 3" xfId="21114" xr:uid="{00000000-0005-0000-0000-000031B90000}"/>
    <cellStyle name="40% - Accent5 2 5 2 2 2 3 2" xfId="58452" xr:uid="{00000000-0005-0000-0000-000032B90000}"/>
    <cellStyle name="40% - Accent5 2 5 2 2 2 4" xfId="34133" xr:uid="{00000000-0005-0000-0000-000033B90000}"/>
    <cellStyle name="40% - Accent5 2 5 2 2 2 5" xfId="45293" xr:uid="{00000000-0005-0000-0000-000034B90000}"/>
    <cellStyle name="40% - Accent5 2 5 2 2 3" xfId="10318" xr:uid="{00000000-0005-0000-0000-000035B90000}"/>
    <cellStyle name="40% - Accent5 2 5 2 2 3 2" xfId="23477" xr:uid="{00000000-0005-0000-0000-000036B90000}"/>
    <cellStyle name="40% - Accent5 2 5 2 2 3 2 2" xfId="60815" xr:uid="{00000000-0005-0000-0000-000037B90000}"/>
    <cellStyle name="40% - Accent5 2 5 2 2 3 3" xfId="36845" xr:uid="{00000000-0005-0000-0000-000038B90000}"/>
    <cellStyle name="40% - Accent5 2 5 2 2 3 4" xfId="47656" xr:uid="{00000000-0005-0000-0000-000039B90000}"/>
    <cellStyle name="40% - Accent5 2 5 2 2 4" xfId="5595" xr:uid="{00000000-0005-0000-0000-00003AB90000}"/>
    <cellStyle name="40% - Accent5 2 5 2 2 4 2" xfId="18754" xr:uid="{00000000-0005-0000-0000-00003BB90000}"/>
    <cellStyle name="40% - Accent5 2 5 2 2 4 2 2" xfId="56092" xr:uid="{00000000-0005-0000-0000-00003CB90000}"/>
    <cellStyle name="40% - Accent5 2 5 2 2 4 3" xfId="31421" xr:uid="{00000000-0005-0000-0000-00003DB90000}"/>
    <cellStyle name="40% - Accent5 2 5 2 2 4 4" xfId="42933" xr:uid="{00000000-0005-0000-0000-00003EB90000}"/>
    <cellStyle name="40% - Accent5 2 5 2 2 5" xfId="15042" xr:uid="{00000000-0005-0000-0000-00003FB90000}"/>
    <cellStyle name="40% - Accent5 2 5 2 2 5 2" xfId="52380" xr:uid="{00000000-0005-0000-0000-000040B90000}"/>
    <cellStyle name="40% - Accent5 2 5 2 2 6" xfId="28539" xr:uid="{00000000-0005-0000-0000-000041B90000}"/>
    <cellStyle name="40% - Accent5 2 5 2 2 7" xfId="39219" xr:uid="{00000000-0005-0000-0000-000042B90000}"/>
    <cellStyle name="40% - Accent5 2 5 2 3" xfId="3230" xr:uid="{00000000-0005-0000-0000-000043B90000}"/>
    <cellStyle name="40% - Accent5 2 5 2 3 2" xfId="11498" xr:uid="{00000000-0005-0000-0000-000044B90000}"/>
    <cellStyle name="40% - Accent5 2 5 2 3 2 2" xfId="24657" xr:uid="{00000000-0005-0000-0000-000045B90000}"/>
    <cellStyle name="40% - Accent5 2 5 2 3 2 2 2" xfId="61995" xr:uid="{00000000-0005-0000-0000-000046B90000}"/>
    <cellStyle name="40% - Accent5 2 5 2 3 2 3" xfId="48836" xr:uid="{00000000-0005-0000-0000-000047B90000}"/>
    <cellStyle name="40% - Accent5 2 5 2 3 3" xfId="6775" xr:uid="{00000000-0005-0000-0000-000048B90000}"/>
    <cellStyle name="40% - Accent5 2 5 2 3 3 2" xfId="19934" xr:uid="{00000000-0005-0000-0000-000049B90000}"/>
    <cellStyle name="40% - Accent5 2 5 2 3 3 2 2" xfId="57272" xr:uid="{00000000-0005-0000-0000-00004AB90000}"/>
    <cellStyle name="40% - Accent5 2 5 2 3 3 3" xfId="44113" xr:uid="{00000000-0005-0000-0000-00004BB90000}"/>
    <cellStyle name="40% - Accent5 2 5 2 3 4" xfId="16391" xr:uid="{00000000-0005-0000-0000-00004CB90000}"/>
    <cellStyle name="40% - Accent5 2 5 2 3 4 2" xfId="53729" xr:uid="{00000000-0005-0000-0000-00004DB90000}"/>
    <cellStyle name="40% - Accent5 2 5 2 3 5" xfId="32784" xr:uid="{00000000-0005-0000-0000-00004EB90000}"/>
    <cellStyle name="40% - Accent5 2 5 2 3 6" xfId="40568" xr:uid="{00000000-0005-0000-0000-00004FB90000}"/>
    <cellStyle name="40% - Accent5 2 5 2 4" xfId="9138" xr:uid="{00000000-0005-0000-0000-000050B90000}"/>
    <cellStyle name="40% - Accent5 2 5 2 4 2" xfId="22297" xr:uid="{00000000-0005-0000-0000-000051B90000}"/>
    <cellStyle name="40% - Accent5 2 5 2 4 2 2" xfId="59635" xr:uid="{00000000-0005-0000-0000-000052B90000}"/>
    <cellStyle name="40% - Accent5 2 5 2 4 3" xfId="35496" xr:uid="{00000000-0005-0000-0000-000053B90000}"/>
    <cellStyle name="40% - Accent5 2 5 2 4 4" xfId="46476" xr:uid="{00000000-0005-0000-0000-000054B90000}"/>
    <cellStyle name="40% - Accent5 2 5 2 5" xfId="4415" xr:uid="{00000000-0005-0000-0000-000055B90000}"/>
    <cellStyle name="40% - Accent5 2 5 2 5 2" xfId="17574" xr:uid="{00000000-0005-0000-0000-000056B90000}"/>
    <cellStyle name="40% - Accent5 2 5 2 5 2 2" xfId="54912" xr:uid="{00000000-0005-0000-0000-000057B90000}"/>
    <cellStyle name="40% - Accent5 2 5 2 5 3" xfId="30072" xr:uid="{00000000-0005-0000-0000-000058B90000}"/>
    <cellStyle name="40% - Accent5 2 5 2 5 4" xfId="41753" xr:uid="{00000000-0005-0000-0000-000059B90000}"/>
    <cellStyle name="40% - Accent5 2 5 2 6" xfId="13862" xr:uid="{00000000-0005-0000-0000-00005AB90000}"/>
    <cellStyle name="40% - Accent5 2 5 2 6 2" xfId="51200" xr:uid="{00000000-0005-0000-0000-00005BB90000}"/>
    <cellStyle name="40% - Accent5 2 5 2 7" xfId="27190" xr:uid="{00000000-0005-0000-0000-00005CB90000}"/>
    <cellStyle name="40% - Accent5 2 5 2 8" xfId="38039" xr:uid="{00000000-0005-0000-0000-00005DB90000}"/>
    <cellStyle name="40% - Accent5 2 5 3" xfId="1460" xr:uid="{00000000-0005-0000-0000-00005EB90000}"/>
    <cellStyle name="40% - Accent5 2 5 3 2" xfId="7534" xr:uid="{00000000-0005-0000-0000-00005FB90000}"/>
    <cellStyle name="40% - Accent5 2 5 3 2 2" xfId="12257" xr:uid="{00000000-0005-0000-0000-000060B90000}"/>
    <cellStyle name="40% - Accent5 2 5 3 2 2 2" xfId="25416" xr:uid="{00000000-0005-0000-0000-000061B90000}"/>
    <cellStyle name="40% - Accent5 2 5 3 2 2 2 2" xfId="62754" xr:uid="{00000000-0005-0000-0000-000062B90000}"/>
    <cellStyle name="40% - Accent5 2 5 3 2 2 3" xfId="49595" xr:uid="{00000000-0005-0000-0000-000063B90000}"/>
    <cellStyle name="40% - Accent5 2 5 3 2 3" xfId="20693" xr:uid="{00000000-0005-0000-0000-000064B90000}"/>
    <cellStyle name="40% - Accent5 2 5 3 2 3 2" xfId="58031" xr:uid="{00000000-0005-0000-0000-000065B90000}"/>
    <cellStyle name="40% - Accent5 2 5 3 2 4" xfId="33712" xr:uid="{00000000-0005-0000-0000-000066B90000}"/>
    <cellStyle name="40% - Accent5 2 5 3 2 5" xfId="44872" xr:uid="{00000000-0005-0000-0000-000067B90000}"/>
    <cellStyle name="40% - Accent5 2 5 3 3" xfId="9897" xr:uid="{00000000-0005-0000-0000-000068B90000}"/>
    <cellStyle name="40% - Accent5 2 5 3 3 2" xfId="23056" xr:uid="{00000000-0005-0000-0000-000069B90000}"/>
    <cellStyle name="40% - Accent5 2 5 3 3 2 2" xfId="60394" xr:uid="{00000000-0005-0000-0000-00006AB90000}"/>
    <cellStyle name="40% - Accent5 2 5 3 3 3" xfId="36424" xr:uid="{00000000-0005-0000-0000-00006BB90000}"/>
    <cellStyle name="40% - Accent5 2 5 3 3 4" xfId="47235" xr:uid="{00000000-0005-0000-0000-00006CB90000}"/>
    <cellStyle name="40% - Accent5 2 5 3 4" xfId="5174" xr:uid="{00000000-0005-0000-0000-00006DB90000}"/>
    <cellStyle name="40% - Accent5 2 5 3 4 2" xfId="18333" xr:uid="{00000000-0005-0000-0000-00006EB90000}"/>
    <cellStyle name="40% - Accent5 2 5 3 4 2 2" xfId="55671" xr:uid="{00000000-0005-0000-0000-00006FB90000}"/>
    <cellStyle name="40% - Accent5 2 5 3 4 3" xfId="31000" xr:uid="{00000000-0005-0000-0000-000070B90000}"/>
    <cellStyle name="40% - Accent5 2 5 3 4 4" xfId="42512" xr:uid="{00000000-0005-0000-0000-000071B90000}"/>
    <cellStyle name="40% - Accent5 2 5 3 5" xfId="14621" xr:uid="{00000000-0005-0000-0000-000072B90000}"/>
    <cellStyle name="40% - Accent5 2 5 3 5 2" xfId="51959" xr:uid="{00000000-0005-0000-0000-000073B90000}"/>
    <cellStyle name="40% - Accent5 2 5 3 6" xfId="28118" xr:uid="{00000000-0005-0000-0000-000074B90000}"/>
    <cellStyle name="40% - Accent5 2 5 3 7" xfId="38798" xr:uid="{00000000-0005-0000-0000-000075B90000}"/>
    <cellStyle name="40% - Accent5 2 5 4" xfId="2809" xr:uid="{00000000-0005-0000-0000-000076B90000}"/>
    <cellStyle name="40% - Accent5 2 5 4 2" xfId="11077" xr:uid="{00000000-0005-0000-0000-000077B90000}"/>
    <cellStyle name="40% - Accent5 2 5 4 2 2" xfId="24236" xr:uid="{00000000-0005-0000-0000-000078B90000}"/>
    <cellStyle name="40% - Accent5 2 5 4 2 2 2" xfId="61574" xr:uid="{00000000-0005-0000-0000-000079B90000}"/>
    <cellStyle name="40% - Accent5 2 5 4 2 3" xfId="48415" xr:uid="{00000000-0005-0000-0000-00007AB90000}"/>
    <cellStyle name="40% - Accent5 2 5 4 3" xfId="6354" xr:uid="{00000000-0005-0000-0000-00007BB90000}"/>
    <cellStyle name="40% - Accent5 2 5 4 3 2" xfId="19513" xr:uid="{00000000-0005-0000-0000-00007CB90000}"/>
    <cellStyle name="40% - Accent5 2 5 4 3 2 2" xfId="56851" xr:uid="{00000000-0005-0000-0000-00007DB90000}"/>
    <cellStyle name="40% - Accent5 2 5 4 3 3" xfId="43692" xr:uid="{00000000-0005-0000-0000-00007EB90000}"/>
    <cellStyle name="40% - Accent5 2 5 4 4" xfId="15970" xr:uid="{00000000-0005-0000-0000-00007FB90000}"/>
    <cellStyle name="40% - Accent5 2 5 4 4 2" xfId="53308" xr:uid="{00000000-0005-0000-0000-000080B90000}"/>
    <cellStyle name="40% - Accent5 2 5 4 5" xfId="32363" xr:uid="{00000000-0005-0000-0000-000081B90000}"/>
    <cellStyle name="40% - Accent5 2 5 4 6" xfId="40147" xr:uid="{00000000-0005-0000-0000-000082B90000}"/>
    <cellStyle name="40% - Accent5 2 5 5" xfId="8717" xr:uid="{00000000-0005-0000-0000-000083B90000}"/>
    <cellStyle name="40% - Accent5 2 5 5 2" xfId="21876" xr:uid="{00000000-0005-0000-0000-000084B90000}"/>
    <cellStyle name="40% - Accent5 2 5 5 2 2" xfId="59214" xr:uid="{00000000-0005-0000-0000-000085B90000}"/>
    <cellStyle name="40% - Accent5 2 5 5 3" xfId="35075" xr:uid="{00000000-0005-0000-0000-000086B90000}"/>
    <cellStyle name="40% - Accent5 2 5 5 4" xfId="46055" xr:uid="{00000000-0005-0000-0000-000087B90000}"/>
    <cellStyle name="40% - Accent5 2 5 6" xfId="3994" xr:uid="{00000000-0005-0000-0000-000088B90000}"/>
    <cellStyle name="40% - Accent5 2 5 6 2" xfId="17153" xr:uid="{00000000-0005-0000-0000-000089B90000}"/>
    <cellStyle name="40% - Accent5 2 5 6 2 2" xfId="54491" xr:uid="{00000000-0005-0000-0000-00008AB90000}"/>
    <cellStyle name="40% - Accent5 2 5 6 3" xfId="29651" xr:uid="{00000000-0005-0000-0000-00008BB90000}"/>
    <cellStyle name="40% - Accent5 2 5 6 4" xfId="41332" xr:uid="{00000000-0005-0000-0000-00008CB90000}"/>
    <cellStyle name="40% - Accent5 2 5 7" xfId="13441" xr:uid="{00000000-0005-0000-0000-00008DB90000}"/>
    <cellStyle name="40% - Accent5 2 5 7 2" xfId="50779" xr:uid="{00000000-0005-0000-0000-00008EB90000}"/>
    <cellStyle name="40% - Accent5 2 5 8" xfId="26769" xr:uid="{00000000-0005-0000-0000-00008FB90000}"/>
    <cellStyle name="40% - Accent5 2 5 9" xfId="37618" xr:uid="{00000000-0005-0000-0000-000090B90000}"/>
    <cellStyle name="40% - Accent5 2 6" xfId="166" xr:uid="{00000000-0005-0000-0000-000091B90000}"/>
    <cellStyle name="40% - Accent5 2 6 2" xfId="587" xr:uid="{00000000-0005-0000-0000-000092B90000}"/>
    <cellStyle name="40% - Accent5 2 6 2 2" xfId="1769" xr:uid="{00000000-0005-0000-0000-000093B90000}"/>
    <cellStyle name="40% - Accent5 2 6 2 2 2" xfId="7843" xr:uid="{00000000-0005-0000-0000-000094B90000}"/>
    <cellStyle name="40% - Accent5 2 6 2 2 2 2" xfId="12566" xr:uid="{00000000-0005-0000-0000-000095B90000}"/>
    <cellStyle name="40% - Accent5 2 6 2 2 2 2 2" xfId="25725" xr:uid="{00000000-0005-0000-0000-000096B90000}"/>
    <cellStyle name="40% - Accent5 2 6 2 2 2 2 2 2" xfId="63063" xr:uid="{00000000-0005-0000-0000-000097B90000}"/>
    <cellStyle name="40% - Accent5 2 6 2 2 2 2 3" xfId="49904" xr:uid="{00000000-0005-0000-0000-000098B90000}"/>
    <cellStyle name="40% - Accent5 2 6 2 2 2 3" xfId="21002" xr:uid="{00000000-0005-0000-0000-000099B90000}"/>
    <cellStyle name="40% - Accent5 2 6 2 2 2 3 2" xfId="58340" xr:uid="{00000000-0005-0000-0000-00009AB90000}"/>
    <cellStyle name="40% - Accent5 2 6 2 2 2 4" xfId="34021" xr:uid="{00000000-0005-0000-0000-00009BB90000}"/>
    <cellStyle name="40% - Accent5 2 6 2 2 2 5" xfId="45181" xr:uid="{00000000-0005-0000-0000-00009CB90000}"/>
    <cellStyle name="40% - Accent5 2 6 2 2 3" xfId="10206" xr:uid="{00000000-0005-0000-0000-00009DB90000}"/>
    <cellStyle name="40% - Accent5 2 6 2 2 3 2" xfId="23365" xr:uid="{00000000-0005-0000-0000-00009EB90000}"/>
    <cellStyle name="40% - Accent5 2 6 2 2 3 2 2" xfId="60703" xr:uid="{00000000-0005-0000-0000-00009FB90000}"/>
    <cellStyle name="40% - Accent5 2 6 2 2 3 3" xfId="36733" xr:uid="{00000000-0005-0000-0000-0000A0B90000}"/>
    <cellStyle name="40% - Accent5 2 6 2 2 3 4" xfId="47544" xr:uid="{00000000-0005-0000-0000-0000A1B90000}"/>
    <cellStyle name="40% - Accent5 2 6 2 2 4" xfId="5483" xr:uid="{00000000-0005-0000-0000-0000A2B90000}"/>
    <cellStyle name="40% - Accent5 2 6 2 2 4 2" xfId="18642" xr:uid="{00000000-0005-0000-0000-0000A3B90000}"/>
    <cellStyle name="40% - Accent5 2 6 2 2 4 2 2" xfId="55980" xr:uid="{00000000-0005-0000-0000-0000A4B90000}"/>
    <cellStyle name="40% - Accent5 2 6 2 2 4 3" xfId="31309" xr:uid="{00000000-0005-0000-0000-0000A5B90000}"/>
    <cellStyle name="40% - Accent5 2 6 2 2 4 4" xfId="42821" xr:uid="{00000000-0005-0000-0000-0000A6B90000}"/>
    <cellStyle name="40% - Accent5 2 6 2 2 5" xfId="14930" xr:uid="{00000000-0005-0000-0000-0000A7B90000}"/>
    <cellStyle name="40% - Accent5 2 6 2 2 5 2" xfId="52268" xr:uid="{00000000-0005-0000-0000-0000A8B90000}"/>
    <cellStyle name="40% - Accent5 2 6 2 2 6" xfId="28427" xr:uid="{00000000-0005-0000-0000-0000A9B90000}"/>
    <cellStyle name="40% - Accent5 2 6 2 2 7" xfId="39107" xr:uid="{00000000-0005-0000-0000-0000AAB90000}"/>
    <cellStyle name="40% - Accent5 2 6 2 3" xfId="3118" xr:uid="{00000000-0005-0000-0000-0000ABB90000}"/>
    <cellStyle name="40% - Accent5 2 6 2 3 2" xfId="11386" xr:uid="{00000000-0005-0000-0000-0000ACB90000}"/>
    <cellStyle name="40% - Accent5 2 6 2 3 2 2" xfId="24545" xr:uid="{00000000-0005-0000-0000-0000ADB90000}"/>
    <cellStyle name="40% - Accent5 2 6 2 3 2 2 2" xfId="61883" xr:uid="{00000000-0005-0000-0000-0000AEB90000}"/>
    <cellStyle name="40% - Accent5 2 6 2 3 2 3" xfId="48724" xr:uid="{00000000-0005-0000-0000-0000AFB90000}"/>
    <cellStyle name="40% - Accent5 2 6 2 3 3" xfId="6663" xr:uid="{00000000-0005-0000-0000-0000B0B90000}"/>
    <cellStyle name="40% - Accent5 2 6 2 3 3 2" xfId="19822" xr:uid="{00000000-0005-0000-0000-0000B1B90000}"/>
    <cellStyle name="40% - Accent5 2 6 2 3 3 2 2" xfId="57160" xr:uid="{00000000-0005-0000-0000-0000B2B90000}"/>
    <cellStyle name="40% - Accent5 2 6 2 3 3 3" xfId="44001" xr:uid="{00000000-0005-0000-0000-0000B3B90000}"/>
    <cellStyle name="40% - Accent5 2 6 2 3 4" xfId="16279" xr:uid="{00000000-0005-0000-0000-0000B4B90000}"/>
    <cellStyle name="40% - Accent5 2 6 2 3 4 2" xfId="53617" xr:uid="{00000000-0005-0000-0000-0000B5B90000}"/>
    <cellStyle name="40% - Accent5 2 6 2 3 5" xfId="32672" xr:uid="{00000000-0005-0000-0000-0000B6B90000}"/>
    <cellStyle name="40% - Accent5 2 6 2 3 6" xfId="40456" xr:uid="{00000000-0005-0000-0000-0000B7B90000}"/>
    <cellStyle name="40% - Accent5 2 6 2 4" xfId="9026" xr:uid="{00000000-0005-0000-0000-0000B8B90000}"/>
    <cellStyle name="40% - Accent5 2 6 2 4 2" xfId="22185" xr:uid="{00000000-0005-0000-0000-0000B9B90000}"/>
    <cellStyle name="40% - Accent5 2 6 2 4 2 2" xfId="59523" xr:uid="{00000000-0005-0000-0000-0000BAB90000}"/>
    <cellStyle name="40% - Accent5 2 6 2 4 3" xfId="35384" xr:uid="{00000000-0005-0000-0000-0000BBB90000}"/>
    <cellStyle name="40% - Accent5 2 6 2 4 4" xfId="46364" xr:uid="{00000000-0005-0000-0000-0000BCB90000}"/>
    <cellStyle name="40% - Accent5 2 6 2 5" xfId="4303" xr:uid="{00000000-0005-0000-0000-0000BDB90000}"/>
    <cellStyle name="40% - Accent5 2 6 2 5 2" xfId="17462" xr:uid="{00000000-0005-0000-0000-0000BEB90000}"/>
    <cellStyle name="40% - Accent5 2 6 2 5 2 2" xfId="54800" xr:uid="{00000000-0005-0000-0000-0000BFB90000}"/>
    <cellStyle name="40% - Accent5 2 6 2 5 3" xfId="29960" xr:uid="{00000000-0005-0000-0000-0000C0B90000}"/>
    <cellStyle name="40% - Accent5 2 6 2 5 4" xfId="41641" xr:uid="{00000000-0005-0000-0000-0000C1B90000}"/>
    <cellStyle name="40% - Accent5 2 6 2 6" xfId="13750" xr:uid="{00000000-0005-0000-0000-0000C2B90000}"/>
    <cellStyle name="40% - Accent5 2 6 2 6 2" xfId="51088" xr:uid="{00000000-0005-0000-0000-0000C3B90000}"/>
    <cellStyle name="40% - Accent5 2 6 2 7" xfId="27078" xr:uid="{00000000-0005-0000-0000-0000C4B90000}"/>
    <cellStyle name="40% - Accent5 2 6 2 8" xfId="37927" xr:uid="{00000000-0005-0000-0000-0000C5B90000}"/>
    <cellStyle name="40% - Accent5 2 6 3" xfId="1348" xr:uid="{00000000-0005-0000-0000-0000C6B90000}"/>
    <cellStyle name="40% - Accent5 2 6 3 2" xfId="7422" xr:uid="{00000000-0005-0000-0000-0000C7B90000}"/>
    <cellStyle name="40% - Accent5 2 6 3 2 2" xfId="12145" xr:uid="{00000000-0005-0000-0000-0000C8B90000}"/>
    <cellStyle name="40% - Accent5 2 6 3 2 2 2" xfId="25304" xr:uid="{00000000-0005-0000-0000-0000C9B90000}"/>
    <cellStyle name="40% - Accent5 2 6 3 2 2 2 2" xfId="62642" xr:uid="{00000000-0005-0000-0000-0000CAB90000}"/>
    <cellStyle name="40% - Accent5 2 6 3 2 2 3" xfId="49483" xr:uid="{00000000-0005-0000-0000-0000CBB90000}"/>
    <cellStyle name="40% - Accent5 2 6 3 2 3" xfId="20581" xr:uid="{00000000-0005-0000-0000-0000CCB90000}"/>
    <cellStyle name="40% - Accent5 2 6 3 2 3 2" xfId="57919" xr:uid="{00000000-0005-0000-0000-0000CDB90000}"/>
    <cellStyle name="40% - Accent5 2 6 3 2 4" xfId="33600" xr:uid="{00000000-0005-0000-0000-0000CEB90000}"/>
    <cellStyle name="40% - Accent5 2 6 3 2 5" xfId="44760" xr:uid="{00000000-0005-0000-0000-0000CFB90000}"/>
    <cellStyle name="40% - Accent5 2 6 3 3" xfId="9785" xr:uid="{00000000-0005-0000-0000-0000D0B90000}"/>
    <cellStyle name="40% - Accent5 2 6 3 3 2" xfId="22944" xr:uid="{00000000-0005-0000-0000-0000D1B90000}"/>
    <cellStyle name="40% - Accent5 2 6 3 3 2 2" xfId="60282" xr:uid="{00000000-0005-0000-0000-0000D2B90000}"/>
    <cellStyle name="40% - Accent5 2 6 3 3 3" xfId="36312" xr:uid="{00000000-0005-0000-0000-0000D3B90000}"/>
    <cellStyle name="40% - Accent5 2 6 3 3 4" xfId="47123" xr:uid="{00000000-0005-0000-0000-0000D4B90000}"/>
    <cellStyle name="40% - Accent5 2 6 3 4" xfId="5062" xr:uid="{00000000-0005-0000-0000-0000D5B90000}"/>
    <cellStyle name="40% - Accent5 2 6 3 4 2" xfId="18221" xr:uid="{00000000-0005-0000-0000-0000D6B90000}"/>
    <cellStyle name="40% - Accent5 2 6 3 4 2 2" xfId="55559" xr:uid="{00000000-0005-0000-0000-0000D7B90000}"/>
    <cellStyle name="40% - Accent5 2 6 3 4 3" xfId="30888" xr:uid="{00000000-0005-0000-0000-0000D8B90000}"/>
    <cellStyle name="40% - Accent5 2 6 3 4 4" xfId="42400" xr:uid="{00000000-0005-0000-0000-0000D9B90000}"/>
    <cellStyle name="40% - Accent5 2 6 3 5" xfId="14509" xr:uid="{00000000-0005-0000-0000-0000DAB90000}"/>
    <cellStyle name="40% - Accent5 2 6 3 5 2" xfId="51847" xr:uid="{00000000-0005-0000-0000-0000DBB90000}"/>
    <cellStyle name="40% - Accent5 2 6 3 6" xfId="28006" xr:uid="{00000000-0005-0000-0000-0000DCB90000}"/>
    <cellStyle name="40% - Accent5 2 6 3 7" xfId="38686" xr:uid="{00000000-0005-0000-0000-0000DDB90000}"/>
    <cellStyle name="40% - Accent5 2 6 4" xfId="2697" xr:uid="{00000000-0005-0000-0000-0000DEB90000}"/>
    <cellStyle name="40% - Accent5 2 6 4 2" xfId="10965" xr:uid="{00000000-0005-0000-0000-0000DFB90000}"/>
    <cellStyle name="40% - Accent5 2 6 4 2 2" xfId="24124" xr:uid="{00000000-0005-0000-0000-0000E0B90000}"/>
    <cellStyle name="40% - Accent5 2 6 4 2 2 2" xfId="61462" xr:uid="{00000000-0005-0000-0000-0000E1B90000}"/>
    <cellStyle name="40% - Accent5 2 6 4 2 3" xfId="48303" xr:uid="{00000000-0005-0000-0000-0000E2B90000}"/>
    <cellStyle name="40% - Accent5 2 6 4 3" xfId="6242" xr:uid="{00000000-0005-0000-0000-0000E3B90000}"/>
    <cellStyle name="40% - Accent5 2 6 4 3 2" xfId="19401" xr:uid="{00000000-0005-0000-0000-0000E4B90000}"/>
    <cellStyle name="40% - Accent5 2 6 4 3 2 2" xfId="56739" xr:uid="{00000000-0005-0000-0000-0000E5B90000}"/>
    <cellStyle name="40% - Accent5 2 6 4 3 3" xfId="43580" xr:uid="{00000000-0005-0000-0000-0000E6B90000}"/>
    <cellStyle name="40% - Accent5 2 6 4 4" xfId="15858" xr:uid="{00000000-0005-0000-0000-0000E7B90000}"/>
    <cellStyle name="40% - Accent5 2 6 4 4 2" xfId="53196" xr:uid="{00000000-0005-0000-0000-0000E8B90000}"/>
    <cellStyle name="40% - Accent5 2 6 4 5" xfId="32251" xr:uid="{00000000-0005-0000-0000-0000E9B90000}"/>
    <cellStyle name="40% - Accent5 2 6 4 6" xfId="40035" xr:uid="{00000000-0005-0000-0000-0000EAB90000}"/>
    <cellStyle name="40% - Accent5 2 6 5" xfId="8605" xr:uid="{00000000-0005-0000-0000-0000EBB90000}"/>
    <cellStyle name="40% - Accent5 2 6 5 2" xfId="21764" xr:uid="{00000000-0005-0000-0000-0000ECB90000}"/>
    <cellStyle name="40% - Accent5 2 6 5 2 2" xfId="59102" xr:uid="{00000000-0005-0000-0000-0000EDB90000}"/>
    <cellStyle name="40% - Accent5 2 6 5 3" xfId="34963" xr:uid="{00000000-0005-0000-0000-0000EEB90000}"/>
    <cellStyle name="40% - Accent5 2 6 5 4" xfId="45943" xr:uid="{00000000-0005-0000-0000-0000EFB90000}"/>
    <cellStyle name="40% - Accent5 2 6 6" xfId="3882" xr:uid="{00000000-0005-0000-0000-0000F0B90000}"/>
    <cellStyle name="40% - Accent5 2 6 6 2" xfId="17041" xr:uid="{00000000-0005-0000-0000-0000F1B90000}"/>
    <cellStyle name="40% - Accent5 2 6 6 2 2" xfId="54379" xr:uid="{00000000-0005-0000-0000-0000F2B90000}"/>
    <cellStyle name="40% - Accent5 2 6 6 3" xfId="29539" xr:uid="{00000000-0005-0000-0000-0000F3B90000}"/>
    <cellStyle name="40% - Accent5 2 6 6 4" xfId="41220" xr:uid="{00000000-0005-0000-0000-0000F4B90000}"/>
    <cellStyle name="40% - Accent5 2 6 7" xfId="13329" xr:uid="{00000000-0005-0000-0000-0000F5B90000}"/>
    <cellStyle name="40% - Accent5 2 6 7 2" xfId="50667" xr:uid="{00000000-0005-0000-0000-0000F6B90000}"/>
    <cellStyle name="40% - Accent5 2 6 8" xfId="26657" xr:uid="{00000000-0005-0000-0000-0000F7B90000}"/>
    <cellStyle name="40% - Accent5 2 6 9" xfId="37506" xr:uid="{00000000-0005-0000-0000-0000F8B90000}"/>
    <cellStyle name="40% - Accent5 2 7" xfId="475" xr:uid="{00000000-0005-0000-0000-0000F9B90000}"/>
    <cellStyle name="40% - Accent5 2 7 2" xfId="1657" xr:uid="{00000000-0005-0000-0000-0000FAB90000}"/>
    <cellStyle name="40% - Accent5 2 7 2 2" xfId="7731" xr:uid="{00000000-0005-0000-0000-0000FBB90000}"/>
    <cellStyle name="40% - Accent5 2 7 2 2 2" xfId="12454" xr:uid="{00000000-0005-0000-0000-0000FCB90000}"/>
    <cellStyle name="40% - Accent5 2 7 2 2 2 2" xfId="25613" xr:uid="{00000000-0005-0000-0000-0000FDB90000}"/>
    <cellStyle name="40% - Accent5 2 7 2 2 2 2 2" xfId="62951" xr:uid="{00000000-0005-0000-0000-0000FEB90000}"/>
    <cellStyle name="40% - Accent5 2 7 2 2 2 3" xfId="49792" xr:uid="{00000000-0005-0000-0000-0000FFB90000}"/>
    <cellStyle name="40% - Accent5 2 7 2 2 3" xfId="20890" xr:uid="{00000000-0005-0000-0000-000000BA0000}"/>
    <cellStyle name="40% - Accent5 2 7 2 2 3 2" xfId="58228" xr:uid="{00000000-0005-0000-0000-000001BA0000}"/>
    <cellStyle name="40% - Accent5 2 7 2 2 4" xfId="33909" xr:uid="{00000000-0005-0000-0000-000002BA0000}"/>
    <cellStyle name="40% - Accent5 2 7 2 2 5" xfId="45069" xr:uid="{00000000-0005-0000-0000-000003BA0000}"/>
    <cellStyle name="40% - Accent5 2 7 2 3" xfId="10094" xr:uid="{00000000-0005-0000-0000-000004BA0000}"/>
    <cellStyle name="40% - Accent5 2 7 2 3 2" xfId="23253" xr:uid="{00000000-0005-0000-0000-000005BA0000}"/>
    <cellStyle name="40% - Accent5 2 7 2 3 2 2" xfId="60591" xr:uid="{00000000-0005-0000-0000-000006BA0000}"/>
    <cellStyle name="40% - Accent5 2 7 2 3 3" xfId="36621" xr:uid="{00000000-0005-0000-0000-000007BA0000}"/>
    <cellStyle name="40% - Accent5 2 7 2 3 4" xfId="47432" xr:uid="{00000000-0005-0000-0000-000008BA0000}"/>
    <cellStyle name="40% - Accent5 2 7 2 4" xfId="5371" xr:uid="{00000000-0005-0000-0000-000009BA0000}"/>
    <cellStyle name="40% - Accent5 2 7 2 4 2" xfId="18530" xr:uid="{00000000-0005-0000-0000-00000ABA0000}"/>
    <cellStyle name="40% - Accent5 2 7 2 4 2 2" xfId="55868" xr:uid="{00000000-0005-0000-0000-00000BBA0000}"/>
    <cellStyle name="40% - Accent5 2 7 2 4 3" xfId="31197" xr:uid="{00000000-0005-0000-0000-00000CBA0000}"/>
    <cellStyle name="40% - Accent5 2 7 2 4 4" xfId="42709" xr:uid="{00000000-0005-0000-0000-00000DBA0000}"/>
    <cellStyle name="40% - Accent5 2 7 2 5" xfId="14818" xr:uid="{00000000-0005-0000-0000-00000EBA0000}"/>
    <cellStyle name="40% - Accent5 2 7 2 5 2" xfId="52156" xr:uid="{00000000-0005-0000-0000-00000FBA0000}"/>
    <cellStyle name="40% - Accent5 2 7 2 6" xfId="28315" xr:uid="{00000000-0005-0000-0000-000010BA0000}"/>
    <cellStyle name="40% - Accent5 2 7 2 7" xfId="38995" xr:uid="{00000000-0005-0000-0000-000011BA0000}"/>
    <cellStyle name="40% - Accent5 2 7 3" xfId="3006" xr:uid="{00000000-0005-0000-0000-000012BA0000}"/>
    <cellStyle name="40% - Accent5 2 7 3 2" xfId="11274" xr:uid="{00000000-0005-0000-0000-000013BA0000}"/>
    <cellStyle name="40% - Accent5 2 7 3 2 2" xfId="24433" xr:uid="{00000000-0005-0000-0000-000014BA0000}"/>
    <cellStyle name="40% - Accent5 2 7 3 2 2 2" xfId="61771" xr:uid="{00000000-0005-0000-0000-000015BA0000}"/>
    <cellStyle name="40% - Accent5 2 7 3 2 3" xfId="48612" xr:uid="{00000000-0005-0000-0000-000016BA0000}"/>
    <cellStyle name="40% - Accent5 2 7 3 3" xfId="6551" xr:uid="{00000000-0005-0000-0000-000017BA0000}"/>
    <cellStyle name="40% - Accent5 2 7 3 3 2" xfId="19710" xr:uid="{00000000-0005-0000-0000-000018BA0000}"/>
    <cellStyle name="40% - Accent5 2 7 3 3 2 2" xfId="57048" xr:uid="{00000000-0005-0000-0000-000019BA0000}"/>
    <cellStyle name="40% - Accent5 2 7 3 3 3" xfId="43889" xr:uid="{00000000-0005-0000-0000-00001ABA0000}"/>
    <cellStyle name="40% - Accent5 2 7 3 4" xfId="16167" xr:uid="{00000000-0005-0000-0000-00001BBA0000}"/>
    <cellStyle name="40% - Accent5 2 7 3 4 2" xfId="53505" xr:uid="{00000000-0005-0000-0000-00001CBA0000}"/>
    <cellStyle name="40% - Accent5 2 7 3 5" xfId="32560" xr:uid="{00000000-0005-0000-0000-00001DBA0000}"/>
    <cellStyle name="40% - Accent5 2 7 3 6" xfId="40344" xr:uid="{00000000-0005-0000-0000-00001EBA0000}"/>
    <cellStyle name="40% - Accent5 2 7 4" xfId="8914" xr:uid="{00000000-0005-0000-0000-00001FBA0000}"/>
    <cellStyle name="40% - Accent5 2 7 4 2" xfId="22073" xr:uid="{00000000-0005-0000-0000-000020BA0000}"/>
    <cellStyle name="40% - Accent5 2 7 4 2 2" xfId="59411" xr:uid="{00000000-0005-0000-0000-000021BA0000}"/>
    <cellStyle name="40% - Accent5 2 7 4 3" xfId="35272" xr:uid="{00000000-0005-0000-0000-000022BA0000}"/>
    <cellStyle name="40% - Accent5 2 7 4 4" xfId="46252" xr:uid="{00000000-0005-0000-0000-000023BA0000}"/>
    <cellStyle name="40% - Accent5 2 7 5" xfId="4191" xr:uid="{00000000-0005-0000-0000-000024BA0000}"/>
    <cellStyle name="40% - Accent5 2 7 5 2" xfId="17350" xr:uid="{00000000-0005-0000-0000-000025BA0000}"/>
    <cellStyle name="40% - Accent5 2 7 5 2 2" xfId="54688" xr:uid="{00000000-0005-0000-0000-000026BA0000}"/>
    <cellStyle name="40% - Accent5 2 7 5 3" xfId="29848" xr:uid="{00000000-0005-0000-0000-000027BA0000}"/>
    <cellStyle name="40% - Accent5 2 7 5 4" xfId="41529" xr:uid="{00000000-0005-0000-0000-000028BA0000}"/>
    <cellStyle name="40% - Accent5 2 7 6" xfId="13638" xr:uid="{00000000-0005-0000-0000-000029BA0000}"/>
    <cellStyle name="40% - Accent5 2 7 6 2" xfId="50976" xr:uid="{00000000-0005-0000-0000-00002ABA0000}"/>
    <cellStyle name="40% - Accent5 2 7 7" xfId="26966" xr:uid="{00000000-0005-0000-0000-00002BBA0000}"/>
    <cellStyle name="40% - Accent5 2 7 8" xfId="37815" xr:uid="{00000000-0005-0000-0000-00002CBA0000}"/>
    <cellStyle name="40% - Accent5 2 8" xfId="306" xr:uid="{00000000-0005-0000-0000-00002DBA0000}"/>
    <cellStyle name="40% - Accent5 2 8 2" xfId="1488" xr:uid="{00000000-0005-0000-0000-00002EBA0000}"/>
    <cellStyle name="40% - Accent5 2 8 2 2" xfId="7562" xr:uid="{00000000-0005-0000-0000-00002FBA0000}"/>
    <cellStyle name="40% - Accent5 2 8 2 2 2" xfId="12285" xr:uid="{00000000-0005-0000-0000-000030BA0000}"/>
    <cellStyle name="40% - Accent5 2 8 2 2 2 2" xfId="25444" xr:uid="{00000000-0005-0000-0000-000031BA0000}"/>
    <cellStyle name="40% - Accent5 2 8 2 2 2 2 2" xfId="62782" xr:uid="{00000000-0005-0000-0000-000032BA0000}"/>
    <cellStyle name="40% - Accent5 2 8 2 2 2 3" xfId="49623" xr:uid="{00000000-0005-0000-0000-000033BA0000}"/>
    <cellStyle name="40% - Accent5 2 8 2 2 3" xfId="20721" xr:uid="{00000000-0005-0000-0000-000034BA0000}"/>
    <cellStyle name="40% - Accent5 2 8 2 2 3 2" xfId="58059" xr:uid="{00000000-0005-0000-0000-000035BA0000}"/>
    <cellStyle name="40% - Accent5 2 8 2 2 4" xfId="33740" xr:uid="{00000000-0005-0000-0000-000036BA0000}"/>
    <cellStyle name="40% - Accent5 2 8 2 2 5" xfId="44900" xr:uid="{00000000-0005-0000-0000-000037BA0000}"/>
    <cellStyle name="40% - Accent5 2 8 2 3" xfId="9925" xr:uid="{00000000-0005-0000-0000-000038BA0000}"/>
    <cellStyle name="40% - Accent5 2 8 2 3 2" xfId="23084" xr:uid="{00000000-0005-0000-0000-000039BA0000}"/>
    <cellStyle name="40% - Accent5 2 8 2 3 2 2" xfId="60422" xr:uid="{00000000-0005-0000-0000-00003ABA0000}"/>
    <cellStyle name="40% - Accent5 2 8 2 3 3" xfId="36452" xr:uid="{00000000-0005-0000-0000-00003BBA0000}"/>
    <cellStyle name="40% - Accent5 2 8 2 3 4" xfId="47263" xr:uid="{00000000-0005-0000-0000-00003CBA0000}"/>
    <cellStyle name="40% - Accent5 2 8 2 4" xfId="5202" xr:uid="{00000000-0005-0000-0000-00003DBA0000}"/>
    <cellStyle name="40% - Accent5 2 8 2 4 2" xfId="18361" xr:uid="{00000000-0005-0000-0000-00003EBA0000}"/>
    <cellStyle name="40% - Accent5 2 8 2 4 2 2" xfId="55699" xr:uid="{00000000-0005-0000-0000-00003FBA0000}"/>
    <cellStyle name="40% - Accent5 2 8 2 4 3" xfId="31028" xr:uid="{00000000-0005-0000-0000-000040BA0000}"/>
    <cellStyle name="40% - Accent5 2 8 2 4 4" xfId="42540" xr:uid="{00000000-0005-0000-0000-000041BA0000}"/>
    <cellStyle name="40% - Accent5 2 8 2 5" xfId="14649" xr:uid="{00000000-0005-0000-0000-000042BA0000}"/>
    <cellStyle name="40% - Accent5 2 8 2 5 2" xfId="51987" xr:uid="{00000000-0005-0000-0000-000043BA0000}"/>
    <cellStyle name="40% - Accent5 2 8 2 6" xfId="28146" xr:uid="{00000000-0005-0000-0000-000044BA0000}"/>
    <cellStyle name="40% - Accent5 2 8 2 7" xfId="38826" xr:uid="{00000000-0005-0000-0000-000045BA0000}"/>
    <cellStyle name="40% - Accent5 2 8 3" xfId="2837" xr:uid="{00000000-0005-0000-0000-000046BA0000}"/>
    <cellStyle name="40% - Accent5 2 8 3 2" xfId="11105" xr:uid="{00000000-0005-0000-0000-000047BA0000}"/>
    <cellStyle name="40% - Accent5 2 8 3 2 2" xfId="24264" xr:uid="{00000000-0005-0000-0000-000048BA0000}"/>
    <cellStyle name="40% - Accent5 2 8 3 2 2 2" xfId="61602" xr:uid="{00000000-0005-0000-0000-000049BA0000}"/>
    <cellStyle name="40% - Accent5 2 8 3 2 3" xfId="48443" xr:uid="{00000000-0005-0000-0000-00004ABA0000}"/>
    <cellStyle name="40% - Accent5 2 8 3 3" xfId="6382" xr:uid="{00000000-0005-0000-0000-00004BBA0000}"/>
    <cellStyle name="40% - Accent5 2 8 3 3 2" xfId="19541" xr:uid="{00000000-0005-0000-0000-00004CBA0000}"/>
    <cellStyle name="40% - Accent5 2 8 3 3 2 2" xfId="56879" xr:uid="{00000000-0005-0000-0000-00004DBA0000}"/>
    <cellStyle name="40% - Accent5 2 8 3 3 3" xfId="43720" xr:uid="{00000000-0005-0000-0000-00004EBA0000}"/>
    <cellStyle name="40% - Accent5 2 8 3 4" xfId="15998" xr:uid="{00000000-0005-0000-0000-00004FBA0000}"/>
    <cellStyle name="40% - Accent5 2 8 3 4 2" xfId="53336" xr:uid="{00000000-0005-0000-0000-000050BA0000}"/>
    <cellStyle name="40% - Accent5 2 8 3 5" xfId="32391" xr:uid="{00000000-0005-0000-0000-000051BA0000}"/>
    <cellStyle name="40% - Accent5 2 8 3 6" xfId="40175" xr:uid="{00000000-0005-0000-0000-000052BA0000}"/>
    <cellStyle name="40% - Accent5 2 8 4" xfId="8745" xr:uid="{00000000-0005-0000-0000-000053BA0000}"/>
    <cellStyle name="40% - Accent5 2 8 4 2" xfId="21904" xr:uid="{00000000-0005-0000-0000-000054BA0000}"/>
    <cellStyle name="40% - Accent5 2 8 4 2 2" xfId="59242" xr:uid="{00000000-0005-0000-0000-000055BA0000}"/>
    <cellStyle name="40% - Accent5 2 8 4 3" xfId="35103" xr:uid="{00000000-0005-0000-0000-000056BA0000}"/>
    <cellStyle name="40% - Accent5 2 8 4 4" xfId="46083" xr:uid="{00000000-0005-0000-0000-000057BA0000}"/>
    <cellStyle name="40% - Accent5 2 8 5" xfId="4022" xr:uid="{00000000-0005-0000-0000-000058BA0000}"/>
    <cellStyle name="40% - Accent5 2 8 5 2" xfId="17181" xr:uid="{00000000-0005-0000-0000-000059BA0000}"/>
    <cellStyle name="40% - Accent5 2 8 5 2 2" xfId="54519" xr:uid="{00000000-0005-0000-0000-00005ABA0000}"/>
    <cellStyle name="40% - Accent5 2 8 5 3" xfId="29679" xr:uid="{00000000-0005-0000-0000-00005BBA0000}"/>
    <cellStyle name="40% - Accent5 2 8 5 4" xfId="41360" xr:uid="{00000000-0005-0000-0000-00005CBA0000}"/>
    <cellStyle name="40% - Accent5 2 8 6" xfId="13469" xr:uid="{00000000-0005-0000-0000-00005DBA0000}"/>
    <cellStyle name="40% - Accent5 2 8 6 2" xfId="50807" xr:uid="{00000000-0005-0000-0000-00005EBA0000}"/>
    <cellStyle name="40% - Accent5 2 8 7" xfId="26797" xr:uid="{00000000-0005-0000-0000-00005FBA0000}"/>
    <cellStyle name="40% - Accent5 2 8 8" xfId="37646" xr:uid="{00000000-0005-0000-0000-000060BA0000}"/>
    <cellStyle name="40% - Accent5 2 9" xfId="727" xr:uid="{00000000-0005-0000-0000-000061BA0000}"/>
    <cellStyle name="40% - Accent5 2 9 2" xfId="1909" xr:uid="{00000000-0005-0000-0000-000062BA0000}"/>
    <cellStyle name="40% - Accent5 2 9 2 2" xfId="7983" xr:uid="{00000000-0005-0000-0000-000063BA0000}"/>
    <cellStyle name="40% - Accent5 2 9 2 2 2" xfId="12706" xr:uid="{00000000-0005-0000-0000-000064BA0000}"/>
    <cellStyle name="40% - Accent5 2 9 2 2 2 2" xfId="25865" xr:uid="{00000000-0005-0000-0000-000065BA0000}"/>
    <cellStyle name="40% - Accent5 2 9 2 2 2 2 2" xfId="63203" xr:uid="{00000000-0005-0000-0000-000066BA0000}"/>
    <cellStyle name="40% - Accent5 2 9 2 2 2 3" xfId="50044" xr:uid="{00000000-0005-0000-0000-000067BA0000}"/>
    <cellStyle name="40% - Accent5 2 9 2 2 3" xfId="21142" xr:uid="{00000000-0005-0000-0000-000068BA0000}"/>
    <cellStyle name="40% - Accent5 2 9 2 2 3 2" xfId="58480" xr:uid="{00000000-0005-0000-0000-000069BA0000}"/>
    <cellStyle name="40% - Accent5 2 9 2 2 4" xfId="34161" xr:uid="{00000000-0005-0000-0000-00006ABA0000}"/>
    <cellStyle name="40% - Accent5 2 9 2 2 5" xfId="45321" xr:uid="{00000000-0005-0000-0000-00006BBA0000}"/>
    <cellStyle name="40% - Accent5 2 9 2 3" xfId="10346" xr:uid="{00000000-0005-0000-0000-00006CBA0000}"/>
    <cellStyle name="40% - Accent5 2 9 2 3 2" xfId="23505" xr:uid="{00000000-0005-0000-0000-00006DBA0000}"/>
    <cellStyle name="40% - Accent5 2 9 2 3 2 2" xfId="60843" xr:uid="{00000000-0005-0000-0000-00006EBA0000}"/>
    <cellStyle name="40% - Accent5 2 9 2 3 3" xfId="36873" xr:uid="{00000000-0005-0000-0000-00006FBA0000}"/>
    <cellStyle name="40% - Accent5 2 9 2 3 4" xfId="47684" xr:uid="{00000000-0005-0000-0000-000070BA0000}"/>
    <cellStyle name="40% - Accent5 2 9 2 4" xfId="5623" xr:uid="{00000000-0005-0000-0000-000071BA0000}"/>
    <cellStyle name="40% - Accent5 2 9 2 4 2" xfId="18782" xr:uid="{00000000-0005-0000-0000-000072BA0000}"/>
    <cellStyle name="40% - Accent5 2 9 2 4 2 2" xfId="56120" xr:uid="{00000000-0005-0000-0000-000073BA0000}"/>
    <cellStyle name="40% - Accent5 2 9 2 4 3" xfId="31449" xr:uid="{00000000-0005-0000-0000-000074BA0000}"/>
    <cellStyle name="40% - Accent5 2 9 2 4 4" xfId="42961" xr:uid="{00000000-0005-0000-0000-000075BA0000}"/>
    <cellStyle name="40% - Accent5 2 9 2 5" xfId="15070" xr:uid="{00000000-0005-0000-0000-000076BA0000}"/>
    <cellStyle name="40% - Accent5 2 9 2 5 2" xfId="52408" xr:uid="{00000000-0005-0000-0000-000077BA0000}"/>
    <cellStyle name="40% - Accent5 2 9 2 6" xfId="28567" xr:uid="{00000000-0005-0000-0000-000078BA0000}"/>
    <cellStyle name="40% - Accent5 2 9 2 7" xfId="39247" xr:uid="{00000000-0005-0000-0000-000079BA0000}"/>
    <cellStyle name="40% - Accent5 2 9 3" xfId="3258" xr:uid="{00000000-0005-0000-0000-00007ABA0000}"/>
    <cellStyle name="40% - Accent5 2 9 3 2" xfId="11526" xr:uid="{00000000-0005-0000-0000-00007BBA0000}"/>
    <cellStyle name="40% - Accent5 2 9 3 2 2" xfId="24685" xr:uid="{00000000-0005-0000-0000-00007CBA0000}"/>
    <cellStyle name="40% - Accent5 2 9 3 2 2 2" xfId="62023" xr:uid="{00000000-0005-0000-0000-00007DBA0000}"/>
    <cellStyle name="40% - Accent5 2 9 3 2 3" xfId="48864" xr:uid="{00000000-0005-0000-0000-00007EBA0000}"/>
    <cellStyle name="40% - Accent5 2 9 3 3" xfId="6803" xr:uid="{00000000-0005-0000-0000-00007FBA0000}"/>
    <cellStyle name="40% - Accent5 2 9 3 3 2" xfId="19962" xr:uid="{00000000-0005-0000-0000-000080BA0000}"/>
    <cellStyle name="40% - Accent5 2 9 3 3 2 2" xfId="57300" xr:uid="{00000000-0005-0000-0000-000081BA0000}"/>
    <cellStyle name="40% - Accent5 2 9 3 3 3" xfId="44141" xr:uid="{00000000-0005-0000-0000-000082BA0000}"/>
    <cellStyle name="40% - Accent5 2 9 3 4" xfId="16419" xr:uid="{00000000-0005-0000-0000-000083BA0000}"/>
    <cellStyle name="40% - Accent5 2 9 3 4 2" xfId="53757" xr:uid="{00000000-0005-0000-0000-000084BA0000}"/>
    <cellStyle name="40% - Accent5 2 9 3 5" xfId="32812" xr:uid="{00000000-0005-0000-0000-000085BA0000}"/>
    <cellStyle name="40% - Accent5 2 9 3 6" xfId="40596" xr:uid="{00000000-0005-0000-0000-000086BA0000}"/>
    <cellStyle name="40% - Accent5 2 9 4" xfId="9166" xr:uid="{00000000-0005-0000-0000-000087BA0000}"/>
    <cellStyle name="40% - Accent5 2 9 4 2" xfId="22325" xr:uid="{00000000-0005-0000-0000-000088BA0000}"/>
    <cellStyle name="40% - Accent5 2 9 4 2 2" xfId="59663" xr:uid="{00000000-0005-0000-0000-000089BA0000}"/>
    <cellStyle name="40% - Accent5 2 9 4 3" xfId="35524" xr:uid="{00000000-0005-0000-0000-00008ABA0000}"/>
    <cellStyle name="40% - Accent5 2 9 4 4" xfId="46504" xr:uid="{00000000-0005-0000-0000-00008BBA0000}"/>
    <cellStyle name="40% - Accent5 2 9 5" xfId="4443" xr:uid="{00000000-0005-0000-0000-00008CBA0000}"/>
    <cellStyle name="40% - Accent5 2 9 5 2" xfId="17602" xr:uid="{00000000-0005-0000-0000-00008DBA0000}"/>
    <cellStyle name="40% - Accent5 2 9 5 2 2" xfId="54940" xr:uid="{00000000-0005-0000-0000-00008EBA0000}"/>
    <cellStyle name="40% - Accent5 2 9 5 3" xfId="30100" xr:uid="{00000000-0005-0000-0000-00008FBA0000}"/>
    <cellStyle name="40% - Accent5 2 9 5 4" xfId="41781" xr:uid="{00000000-0005-0000-0000-000090BA0000}"/>
    <cellStyle name="40% - Accent5 2 9 6" xfId="13890" xr:uid="{00000000-0005-0000-0000-000091BA0000}"/>
    <cellStyle name="40% - Accent5 2 9 6 2" xfId="51228" xr:uid="{00000000-0005-0000-0000-000092BA0000}"/>
    <cellStyle name="40% - Accent5 2 9 7" xfId="27218" xr:uid="{00000000-0005-0000-0000-000093BA0000}"/>
    <cellStyle name="40% - Accent5 2 9 8" xfId="38067" xr:uid="{00000000-0005-0000-0000-000094BA0000}"/>
    <cellStyle name="40% - Accent5 20" xfId="26362" xr:uid="{00000000-0005-0000-0000-000095BA0000}"/>
    <cellStyle name="40% - Accent5 21" xfId="37380" xr:uid="{00000000-0005-0000-0000-000096BA0000}"/>
    <cellStyle name="40% - Accent5 3" xfId="96" xr:uid="{00000000-0005-0000-0000-000097BA0000}"/>
    <cellStyle name="40% - Accent5 3 10" xfId="8535" xr:uid="{00000000-0005-0000-0000-000098BA0000}"/>
    <cellStyle name="40% - Accent5 3 10 2" xfId="21694" xr:uid="{00000000-0005-0000-0000-000099BA0000}"/>
    <cellStyle name="40% - Accent5 3 10 2 2" xfId="59032" xr:uid="{00000000-0005-0000-0000-00009ABA0000}"/>
    <cellStyle name="40% - Accent5 3 10 3" xfId="29272" xr:uid="{00000000-0005-0000-0000-00009BBA0000}"/>
    <cellStyle name="40% - Accent5 3 10 4" xfId="45873" xr:uid="{00000000-0005-0000-0000-00009CBA0000}"/>
    <cellStyle name="40% - Accent5 3 11" xfId="3812" xr:uid="{00000000-0005-0000-0000-00009DBA0000}"/>
    <cellStyle name="40% - Accent5 3 11 2" xfId="16971" xr:uid="{00000000-0005-0000-0000-00009EBA0000}"/>
    <cellStyle name="40% - Accent5 3 11 2 2" xfId="54309" xr:uid="{00000000-0005-0000-0000-00009FBA0000}"/>
    <cellStyle name="40% - Accent5 3 11 3" xfId="31984" xr:uid="{00000000-0005-0000-0000-0000A0BA0000}"/>
    <cellStyle name="40% - Accent5 3 11 4" xfId="41150" xr:uid="{00000000-0005-0000-0000-0000A1BA0000}"/>
    <cellStyle name="40% - Accent5 3 12" xfId="13259" xr:uid="{00000000-0005-0000-0000-0000A2BA0000}"/>
    <cellStyle name="40% - Accent5 3 12 2" xfId="34696" xr:uid="{00000000-0005-0000-0000-0000A3BA0000}"/>
    <cellStyle name="40% - Accent5 3 12 3" xfId="50597" xr:uid="{00000000-0005-0000-0000-0000A4BA0000}"/>
    <cellStyle name="40% - Accent5 3 13" xfId="29103" xr:uid="{00000000-0005-0000-0000-0000A5BA0000}"/>
    <cellStyle name="40% - Accent5 3 14" xfId="26390" xr:uid="{00000000-0005-0000-0000-0000A6BA0000}"/>
    <cellStyle name="40% - Accent5 3 15" xfId="37436" xr:uid="{00000000-0005-0000-0000-0000A7BA0000}"/>
    <cellStyle name="40% - Accent5 3 2" xfId="208" xr:uid="{00000000-0005-0000-0000-0000A8BA0000}"/>
    <cellStyle name="40% - Accent5 3 2 10" xfId="3924" xr:uid="{00000000-0005-0000-0000-0000A9BA0000}"/>
    <cellStyle name="40% - Accent5 3 2 10 2" xfId="17083" xr:uid="{00000000-0005-0000-0000-0000AABA0000}"/>
    <cellStyle name="40% - Accent5 3 2 10 2 2" xfId="54421" xr:uid="{00000000-0005-0000-0000-0000ABBA0000}"/>
    <cellStyle name="40% - Accent5 3 2 10 3" xfId="32069" xr:uid="{00000000-0005-0000-0000-0000ACBA0000}"/>
    <cellStyle name="40% - Accent5 3 2 10 4" xfId="41262" xr:uid="{00000000-0005-0000-0000-0000ADBA0000}"/>
    <cellStyle name="40% - Accent5 3 2 11" xfId="13371" xr:uid="{00000000-0005-0000-0000-0000AEBA0000}"/>
    <cellStyle name="40% - Accent5 3 2 11 2" xfId="34781" xr:uid="{00000000-0005-0000-0000-0000AFBA0000}"/>
    <cellStyle name="40% - Accent5 3 2 11 3" xfId="50709" xr:uid="{00000000-0005-0000-0000-0000B0BA0000}"/>
    <cellStyle name="40% - Accent5 3 2 12" xfId="29188" xr:uid="{00000000-0005-0000-0000-0000B1BA0000}"/>
    <cellStyle name="40% - Accent5 3 2 13" xfId="26475" xr:uid="{00000000-0005-0000-0000-0000B2BA0000}"/>
    <cellStyle name="40% - Accent5 3 2 14" xfId="37548" xr:uid="{00000000-0005-0000-0000-0000B3BA0000}"/>
    <cellStyle name="40% - Accent5 3 2 2" xfId="629" xr:uid="{00000000-0005-0000-0000-0000B4BA0000}"/>
    <cellStyle name="40% - Accent5 3 2 2 2" xfId="1811" xr:uid="{00000000-0005-0000-0000-0000B5BA0000}"/>
    <cellStyle name="40% - Accent5 3 2 2 2 2" xfId="7885" xr:uid="{00000000-0005-0000-0000-0000B6BA0000}"/>
    <cellStyle name="40% - Accent5 3 2 2 2 2 2" xfId="12608" xr:uid="{00000000-0005-0000-0000-0000B7BA0000}"/>
    <cellStyle name="40% - Accent5 3 2 2 2 2 2 2" xfId="25767" xr:uid="{00000000-0005-0000-0000-0000B8BA0000}"/>
    <cellStyle name="40% - Accent5 3 2 2 2 2 2 2 2" xfId="63105" xr:uid="{00000000-0005-0000-0000-0000B9BA0000}"/>
    <cellStyle name="40% - Accent5 3 2 2 2 2 2 3" xfId="49946" xr:uid="{00000000-0005-0000-0000-0000BABA0000}"/>
    <cellStyle name="40% - Accent5 3 2 2 2 2 3" xfId="21044" xr:uid="{00000000-0005-0000-0000-0000BBBA0000}"/>
    <cellStyle name="40% - Accent5 3 2 2 2 2 3 2" xfId="58382" xr:uid="{00000000-0005-0000-0000-0000BCBA0000}"/>
    <cellStyle name="40% - Accent5 3 2 2 2 2 4" xfId="34063" xr:uid="{00000000-0005-0000-0000-0000BDBA0000}"/>
    <cellStyle name="40% - Accent5 3 2 2 2 2 5" xfId="45223" xr:uid="{00000000-0005-0000-0000-0000BEBA0000}"/>
    <cellStyle name="40% - Accent5 3 2 2 2 3" xfId="10248" xr:uid="{00000000-0005-0000-0000-0000BFBA0000}"/>
    <cellStyle name="40% - Accent5 3 2 2 2 3 2" xfId="23407" xr:uid="{00000000-0005-0000-0000-0000C0BA0000}"/>
    <cellStyle name="40% - Accent5 3 2 2 2 3 2 2" xfId="60745" xr:uid="{00000000-0005-0000-0000-0000C1BA0000}"/>
    <cellStyle name="40% - Accent5 3 2 2 2 3 3" xfId="36775" xr:uid="{00000000-0005-0000-0000-0000C2BA0000}"/>
    <cellStyle name="40% - Accent5 3 2 2 2 3 4" xfId="47586" xr:uid="{00000000-0005-0000-0000-0000C3BA0000}"/>
    <cellStyle name="40% - Accent5 3 2 2 2 4" xfId="5525" xr:uid="{00000000-0005-0000-0000-0000C4BA0000}"/>
    <cellStyle name="40% - Accent5 3 2 2 2 4 2" xfId="18684" xr:uid="{00000000-0005-0000-0000-0000C5BA0000}"/>
    <cellStyle name="40% - Accent5 3 2 2 2 4 2 2" xfId="56022" xr:uid="{00000000-0005-0000-0000-0000C6BA0000}"/>
    <cellStyle name="40% - Accent5 3 2 2 2 4 3" xfId="31351" xr:uid="{00000000-0005-0000-0000-0000C7BA0000}"/>
    <cellStyle name="40% - Accent5 3 2 2 2 4 4" xfId="42863" xr:uid="{00000000-0005-0000-0000-0000C8BA0000}"/>
    <cellStyle name="40% - Accent5 3 2 2 2 5" xfId="14972" xr:uid="{00000000-0005-0000-0000-0000C9BA0000}"/>
    <cellStyle name="40% - Accent5 3 2 2 2 5 2" xfId="52310" xr:uid="{00000000-0005-0000-0000-0000CABA0000}"/>
    <cellStyle name="40% - Accent5 3 2 2 2 6" xfId="28469" xr:uid="{00000000-0005-0000-0000-0000CBBA0000}"/>
    <cellStyle name="40% - Accent5 3 2 2 2 7" xfId="39149" xr:uid="{00000000-0005-0000-0000-0000CCBA0000}"/>
    <cellStyle name="40% - Accent5 3 2 2 3" xfId="3160" xr:uid="{00000000-0005-0000-0000-0000CDBA0000}"/>
    <cellStyle name="40% - Accent5 3 2 2 3 2" xfId="11428" xr:uid="{00000000-0005-0000-0000-0000CEBA0000}"/>
    <cellStyle name="40% - Accent5 3 2 2 3 2 2" xfId="24587" xr:uid="{00000000-0005-0000-0000-0000CFBA0000}"/>
    <cellStyle name="40% - Accent5 3 2 2 3 2 2 2" xfId="61925" xr:uid="{00000000-0005-0000-0000-0000D0BA0000}"/>
    <cellStyle name="40% - Accent5 3 2 2 3 2 3" xfId="48766" xr:uid="{00000000-0005-0000-0000-0000D1BA0000}"/>
    <cellStyle name="40% - Accent5 3 2 2 3 3" xfId="6705" xr:uid="{00000000-0005-0000-0000-0000D2BA0000}"/>
    <cellStyle name="40% - Accent5 3 2 2 3 3 2" xfId="19864" xr:uid="{00000000-0005-0000-0000-0000D3BA0000}"/>
    <cellStyle name="40% - Accent5 3 2 2 3 3 2 2" xfId="57202" xr:uid="{00000000-0005-0000-0000-0000D4BA0000}"/>
    <cellStyle name="40% - Accent5 3 2 2 3 3 3" xfId="44043" xr:uid="{00000000-0005-0000-0000-0000D5BA0000}"/>
    <cellStyle name="40% - Accent5 3 2 2 3 4" xfId="16321" xr:uid="{00000000-0005-0000-0000-0000D6BA0000}"/>
    <cellStyle name="40% - Accent5 3 2 2 3 4 2" xfId="53659" xr:uid="{00000000-0005-0000-0000-0000D7BA0000}"/>
    <cellStyle name="40% - Accent5 3 2 2 3 5" xfId="32714" xr:uid="{00000000-0005-0000-0000-0000D8BA0000}"/>
    <cellStyle name="40% - Accent5 3 2 2 3 6" xfId="40498" xr:uid="{00000000-0005-0000-0000-0000D9BA0000}"/>
    <cellStyle name="40% - Accent5 3 2 2 4" xfId="9068" xr:uid="{00000000-0005-0000-0000-0000DABA0000}"/>
    <cellStyle name="40% - Accent5 3 2 2 4 2" xfId="22227" xr:uid="{00000000-0005-0000-0000-0000DBBA0000}"/>
    <cellStyle name="40% - Accent5 3 2 2 4 2 2" xfId="59565" xr:uid="{00000000-0005-0000-0000-0000DCBA0000}"/>
    <cellStyle name="40% - Accent5 3 2 2 4 3" xfId="35426" xr:uid="{00000000-0005-0000-0000-0000DDBA0000}"/>
    <cellStyle name="40% - Accent5 3 2 2 4 4" xfId="46406" xr:uid="{00000000-0005-0000-0000-0000DEBA0000}"/>
    <cellStyle name="40% - Accent5 3 2 2 5" xfId="4345" xr:uid="{00000000-0005-0000-0000-0000DFBA0000}"/>
    <cellStyle name="40% - Accent5 3 2 2 5 2" xfId="17504" xr:uid="{00000000-0005-0000-0000-0000E0BA0000}"/>
    <cellStyle name="40% - Accent5 3 2 2 5 2 2" xfId="54842" xr:uid="{00000000-0005-0000-0000-0000E1BA0000}"/>
    <cellStyle name="40% - Accent5 3 2 2 5 3" xfId="30002" xr:uid="{00000000-0005-0000-0000-0000E2BA0000}"/>
    <cellStyle name="40% - Accent5 3 2 2 5 4" xfId="41683" xr:uid="{00000000-0005-0000-0000-0000E3BA0000}"/>
    <cellStyle name="40% - Accent5 3 2 2 6" xfId="13792" xr:uid="{00000000-0005-0000-0000-0000E4BA0000}"/>
    <cellStyle name="40% - Accent5 3 2 2 6 2" xfId="51130" xr:uid="{00000000-0005-0000-0000-0000E5BA0000}"/>
    <cellStyle name="40% - Accent5 3 2 2 7" xfId="27120" xr:uid="{00000000-0005-0000-0000-0000E6BA0000}"/>
    <cellStyle name="40% - Accent5 3 2 2 8" xfId="37969" xr:uid="{00000000-0005-0000-0000-0000E7BA0000}"/>
    <cellStyle name="40% - Accent5 3 2 3" xfId="405" xr:uid="{00000000-0005-0000-0000-0000E8BA0000}"/>
    <cellStyle name="40% - Accent5 3 2 3 2" xfId="1587" xr:uid="{00000000-0005-0000-0000-0000E9BA0000}"/>
    <cellStyle name="40% - Accent5 3 2 3 2 2" xfId="7661" xr:uid="{00000000-0005-0000-0000-0000EABA0000}"/>
    <cellStyle name="40% - Accent5 3 2 3 2 2 2" xfId="12384" xr:uid="{00000000-0005-0000-0000-0000EBBA0000}"/>
    <cellStyle name="40% - Accent5 3 2 3 2 2 2 2" xfId="25543" xr:uid="{00000000-0005-0000-0000-0000ECBA0000}"/>
    <cellStyle name="40% - Accent5 3 2 3 2 2 2 2 2" xfId="62881" xr:uid="{00000000-0005-0000-0000-0000EDBA0000}"/>
    <cellStyle name="40% - Accent5 3 2 3 2 2 2 3" xfId="49722" xr:uid="{00000000-0005-0000-0000-0000EEBA0000}"/>
    <cellStyle name="40% - Accent5 3 2 3 2 2 3" xfId="20820" xr:uid="{00000000-0005-0000-0000-0000EFBA0000}"/>
    <cellStyle name="40% - Accent5 3 2 3 2 2 3 2" xfId="58158" xr:uid="{00000000-0005-0000-0000-0000F0BA0000}"/>
    <cellStyle name="40% - Accent5 3 2 3 2 2 4" xfId="33839" xr:uid="{00000000-0005-0000-0000-0000F1BA0000}"/>
    <cellStyle name="40% - Accent5 3 2 3 2 2 5" xfId="44999" xr:uid="{00000000-0005-0000-0000-0000F2BA0000}"/>
    <cellStyle name="40% - Accent5 3 2 3 2 3" xfId="10024" xr:uid="{00000000-0005-0000-0000-0000F3BA0000}"/>
    <cellStyle name="40% - Accent5 3 2 3 2 3 2" xfId="23183" xr:uid="{00000000-0005-0000-0000-0000F4BA0000}"/>
    <cellStyle name="40% - Accent5 3 2 3 2 3 2 2" xfId="60521" xr:uid="{00000000-0005-0000-0000-0000F5BA0000}"/>
    <cellStyle name="40% - Accent5 3 2 3 2 3 3" xfId="36551" xr:uid="{00000000-0005-0000-0000-0000F6BA0000}"/>
    <cellStyle name="40% - Accent5 3 2 3 2 3 4" xfId="47362" xr:uid="{00000000-0005-0000-0000-0000F7BA0000}"/>
    <cellStyle name="40% - Accent5 3 2 3 2 4" xfId="5301" xr:uid="{00000000-0005-0000-0000-0000F8BA0000}"/>
    <cellStyle name="40% - Accent5 3 2 3 2 4 2" xfId="18460" xr:uid="{00000000-0005-0000-0000-0000F9BA0000}"/>
    <cellStyle name="40% - Accent5 3 2 3 2 4 2 2" xfId="55798" xr:uid="{00000000-0005-0000-0000-0000FABA0000}"/>
    <cellStyle name="40% - Accent5 3 2 3 2 4 3" xfId="31127" xr:uid="{00000000-0005-0000-0000-0000FBBA0000}"/>
    <cellStyle name="40% - Accent5 3 2 3 2 4 4" xfId="42639" xr:uid="{00000000-0005-0000-0000-0000FCBA0000}"/>
    <cellStyle name="40% - Accent5 3 2 3 2 5" xfId="14748" xr:uid="{00000000-0005-0000-0000-0000FDBA0000}"/>
    <cellStyle name="40% - Accent5 3 2 3 2 5 2" xfId="52086" xr:uid="{00000000-0005-0000-0000-0000FEBA0000}"/>
    <cellStyle name="40% - Accent5 3 2 3 2 6" xfId="28245" xr:uid="{00000000-0005-0000-0000-0000FFBA0000}"/>
    <cellStyle name="40% - Accent5 3 2 3 2 7" xfId="38925" xr:uid="{00000000-0005-0000-0000-000000BB0000}"/>
    <cellStyle name="40% - Accent5 3 2 3 3" xfId="2936" xr:uid="{00000000-0005-0000-0000-000001BB0000}"/>
    <cellStyle name="40% - Accent5 3 2 3 3 2" xfId="11204" xr:uid="{00000000-0005-0000-0000-000002BB0000}"/>
    <cellStyle name="40% - Accent5 3 2 3 3 2 2" xfId="24363" xr:uid="{00000000-0005-0000-0000-000003BB0000}"/>
    <cellStyle name="40% - Accent5 3 2 3 3 2 2 2" xfId="61701" xr:uid="{00000000-0005-0000-0000-000004BB0000}"/>
    <cellStyle name="40% - Accent5 3 2 3 3 2 3" xfId="48542" xr:uid="{00000000-0005-0000-0000-000005BB0000}"/>
    <cellStyle name="40% - Accent5 3 2 3 3 3" xfId="6481" xr:uid="{00000000-0005-0000-0000-000006BB0000}"/>
    <cellStyle name="40% - Accent5 3 2 3 3 3 2" xfId="19640" xr:uid="{00000000-0005-0000-0000-000007BB0000}"/>
    <cellStyle name="40% - Accent5 3 2 3 3 3 2 2" xfId="56978" xr:uid="{00000000-0005-0000-0000-000008BB0000}"/>
    <cellStyle name="40% - Accent5 3 2 3 3 3 3" xfId="43819" xr:uid="{00000000-0005-0000-0000-000009BB0000}"/>
    <cellStyle name="40% - Accent5 3 2 3 3 4" xfId="16097" xr:uid="{00000000-0005-0000-0000-00000ABB0000}"/>
    <cellStyle name="40% - Accent5 3 2 3 3 4 2" xfId="53435" xr:uid="{00000000-0005-0000-0000-00000BBB0000}"/>
    <cellStyle name="40% - Accent5 3 2 3 3 5" xfId="32490" xr:uid="{00000000-0005-0000-0000-00000CBB0000}"/>
    <cellStyle name="40% - Accent5 3 2 3 3 6" xfId="40274" xr:uid="{00000000-0005-0000-0000-00000DBB0000}"/>
    <cellStyle name="40% - Accent5 3 2 3 4" xfId="8844" xr:uid="{00000000-0005-0000-0000-00000EBB0000}"/>
    <cellStyle name="40% - Accent5 3 2 3 4 2" xfId="22003" xr:uid="{00000000-0005-0000-0000-00000FBB0000}"/>
    <cellStyle name="40% - Accent5 3 2 3 4 2 2" xfId="59341" xr:uid="{00000000-0005-0000-0000-000010BB0000}"/>
    <cellStyle name="40% - Accent5 3 2 3 4 3" xfId="35202" xr:uid="{00000000-0005-0000-0000-000011BB0000}"/>
    <cellStyle name="40% - Accent5 3 2 3 4 4" xfId="46182" xr:uid="{00000000-0005-0000-0000-000012BB0000}"/>
    <cellStyle name="40% - Accent5 3 2 3 5" xfId="4121" xr:uid="{00000000-0005-0000-0000-000013BB0000}"/>
    <cellStyle name="40% - Accent5 3 2 3 5 2" xfId="17280" xr:uid="{00000000-0005-0000-0000-000014BB0000}"/>
    <cellStyle name="40% - Accent5 3 2 3 5 2 2" xfId="54618" xr:uid="{00000000-0005-0000-0000-000015BB0000}"/>
    <cellStyle name="40% - Accent5 3 2 3 5 3" xfId="29778" xr:uid="{00000000-0005-0000-0000-000016BB0000}"/>
    <cellStyle name="40% - Accent5 3 2 3 5 4" xfId="41459" xr:uid="{00000000-0005-0000-0000-000017BB0000}"/>
    <cellStyle name="40% - Accent5 3 2 3 6" xfId="13568" xr:uid="{00000000-0005-0000-0000-000018BB0000}"/>
    <cellStyle name="40% - Accent5 3 2 3 6 2" xfId="50906" xr:uid="{00000000-0005-0000-0000-000019BB0000}"/>
    <cellStyle name="40% - Accent5 3 2 3 7" xfId="26896" xr:uid="{00000000-0005-0000-0000-00001ABB0000}"/>
    <cellStyle name="40% - Accent5 3 2 3 8" xfId="37745" xr:uid="{00000000-0005-0000-0000-00001BBB0000}"/>
    <cellStyle name="40% - Accent5 3 2 4" xfId="826" xr:uid="{00000000-0005-0000-0000-00001CBB0000}"/>
    <cellStyle name="40% - Accent5 3 2 4 2" xfId="2008" xr:uid="{00000000-0005-0000-0000-00001DBB0000}"/>
    <cellStyle name="40% - Accent5 3 2 4 2 2" xfId="8082" xr:uid="{00000000-0005-0000-0000-00001EBB0000}"/>
    <cellStyle name="40% - Accent5 3 2 4 2 2 2" xfId="12805" xr:uid="{00000000-0005-0000-0000-00001FBB0000}"/>
    <cellStyle name="40% - Accent5 3 2 4 2 2 2 2" xfId="25964" xr:uid="{00000000-0005-0000-0000-000020BB0000}"/>
    <cellStyle name="40% - Accent5 3 2 4 2 2 2 2 2" xfId="63302" xr:uid="{00000000-0005-0000-0000-000021BB0000}"/>
    <cellStyle name="40% - Accent5 3 2 4 2 2 2 3" xfId="50143" xr:uid="{00000000-0005-0000-0000-000022BB0000}"/>
    <cellStyle name="40% - Accent5 3 2 4 2 2 3" xfId="21241" xr:uid="{00000000-0005-0000-0000-000023BB0000}"/>
    <cellStyle name="40% - Accent5 3 2 4 2 2 3 2" xfId="58579" xr:uid="{00000000-0005-0000-0000-000024BB0000}"/>
    <cellStyle name="40% - Accent5 3 2 4 2 2 4" xfId="34260" xr:uid="{00000000-0005-0000-0000-000025BB0000}"/>
    <cellStyle name="40% - Accent5 3 2 4 2 2 5" xfId="45420" xr:uid="{00000000-0005-0000-0000-000026BB0000}"/>
    <cellStyle name="40% - Accent5 3 2 4 2 3" xfId="10445" xr:uid="{00000000-0005-0000-0000-000027BB0000}"/>
    <cellStyle name="40% - Accent5 3 2 4 2 3 2" xfId="23604" xr:uid="{00000000-0005-0000-0000-000028BB0000}"/>
    <cellStyle name="40% - Accent5 3 2 4 2 3 2 2" xfId="60942" xr:uid="{00000000-0005-0000-0000-000029BB0000}"/>
    <cellStyle name="40% - Accent5 3 2 4 2 3 3" xfId="36972" xr:uid="{00000000-0005-0000-0000-00002ABB0000}"/>
    <cellStyle name="40% - Accent5 3 2 4 2 3 4" xfId="47783" xr:uid="{00000000-0005-0000-0000-00002BBB0000}"/>
    <cellStyle name="40% - Accent5 3 2 4 2 4" xfId="5722" xr:uid="{00000000-0005-0000-0000-00002CBB0000}"/>
    <cellStyle name="40% - Accent5 3 2 4 2 4 2" xfId="18881" xr:uid="{00000000-0005-0000-0000-00002DBB0000}"/>
    <cellStyle name="40% - Accent5 3 2 4 2 4 2 2" xfId="56219" xr:uid="{00000000-0005-0000-0000-00002EBB0000}"/>
    <cellStyle name="40% - Accent5 3 2 4 2 4 3" xfId="31548" xr:uid="{00000000-0005-0000-0000-00002FBB0000}"/>
    <cellStyle name="40% - Accent5 3 2 4 2 4 4" xfId="43060" xr:uid="{00000000-0005-0000-0000-000030BB0000}"/>
    <cellStyle name="40% - Accent5 3 2 4 2 5" xfId="15169" xr:uid="{00000000-0005-0000-0000-000031BB0000}"/>
    <cellStyle name="40% - Accent5 3 2 4 2 5 2" xfId="52507" xr:uid="{00000000-0005-0000-0000-000032BB0000}"/>
    <cellStyle name="40% - Accent5 3 2 4 2 6" xfId="28666" xr:uid="{00000000-0005-0000-0000-000033BB0000}"/>
    <cellStyle name="40% - Accent5 3 2 4 2 7" xfId="39346" xr:uid="{00000000-0005-0000-0000-000034BB0000}"/>
    <cellStyle name="40% - Accent5 3 2 4 3" xfId="3357" xr:uid="{00000000-0005-0000-0000-000035BB0000}"/>
    <cellStyle name="40% - Accent5 3 2 4 3 2" xfId="11625" xr:uid="{00000000-0005-0000-0000-000036BB0000}"/>
    <cellStyle name="40% - Accent5 3 2 4 3 2 2" xfId="24784" xr:uid="{00000000-0005-0000-0000-000037BB0000}"/>
    <cellStyle name="40% - Accent5 3 2 4 3 2 2 2" xfId="62122" xr:uid="{00000000-0005-0000-0000-000038BB0000}"/>
    <cellStyle name="40% - Accent5 3 2 4 3 2 3" xfId="48963" xr:uid="{00000000-0005-0000-0000-000039BB0000}"/>
    <cellStyle name="40% - Accent5 3 2 4 3 3" xfId="6902" xr:uid="{00000000-0005-0000-0000-00003ABB0000}"/>
    <cellStyle name="40% - Accent5 3 2 4 3 3 2" xfId="20061" xr:uid="{00000000-0005-0000-0000-00003BBB0000}"/>
    <cellStyle name="40% - Accent5 3 2 4 3 3 2 2" xfId="57399" xr:uid="{00000000-0005-0000-0000-00003CBB0000}"/>
    <cellStyle name="40% - Accent5 3 2 4 3 3 3" xfId="44240" xr:uid="{00000000-0005-0000-0000-00003DBB0000}"/>
    <cellStyle name="40% - Accent5 3 2 4 3 4" xfId="16518" xr:uid="{00000000-0005-0000-0000-00003EBB0000}"/>
    <cellStyle name="40% - Accent5 3 2 4 3 4 2" xfId="53856" xr:uid="{00000000-0005-0000-0000-00003FBB0000}"/>
    <cellStyle name="40% - Accent5 3 2 4 3 5" xfId="32911" xr:uid="{00000000-0005-0000-0000-000040BB0000}"/>
    <cellStyle name="40% - Accent5 3 2 4 3 6" xfId="40695" xr:uid="{00000000-0005-0000-0000-000041BB0000}"/>
    <cellStyle name="40% - Accent5 3 2 4 4" xfId="9265" xr:uid="{00000000-0005-0000-0000-000042BB0000}"/>
    <cellStyle name="40% - Accent5 3 2 4 4 2" xfId="22424" xr:uid="{00000000-0005-0000-0000-000043BB0000}"/>
    <cellStyle name="40% - Accent5 3 2 4 4 2 2" xfId="59762" xr:uid="{00000000-0005-0000-0000-000044BB0000}"/>
    <cellStyle name="40% - Accent5 3 2 4 4 3" xfId="35623" xr:uid="{00000000-0005-0000-0000-000045BB0000}"/>
    <cellStyle name="40% - Accent5 3 2 4 4 4" xfId="46603" xr:uid="{00000000-0005-0000-0000-000046BB0000}"/>
    <cellStyle name="40% - Accent5 3 2 4 5" xfId="4542" xr:uid="{00000000-0005-0000-0000-000047BB0000}"/>
    <cellStyle name="40% - Accent5 3 2 4 5 2" xfId="17701" xr:uid="{00000000-0005-0000-0000-000048BB0000}"/>
    <cellStyle name="40% - Accent5 3 2 4 5 2 2" xfId="55039" xr:uid="{00000000-0005-0000-0000-000049BB0000}"/>
    <cellStyle name="40% - Accent5 3 2 4 5 3" xfId="30199" xr:uid="{00000000-0005-0000-0000-00004ABB0000}"/>
    <cellStyle name="40% - Accent5 3 2 4 5 4" xfId="41880" xr:uid="{00000000-0005-0000-0000-00004BBB0000}"/>
    <cellStyle name="40% - Accent5 3 2 4 6" xfId="13989" xr:uid="{00000000-0005-0000-0000-00004CBB0000}"/>
    <cellStyle name="40% - Accent5 3 2 4 6 2" xfId="51327" xr:uid="{00000000-0005-0000-0000-00004DBB0000}"/>
    <cellStyle name="40% - Accent5 3 2 4 7" xfId="27317" xr:uid="{00000000-0005-0000-0000-00004EBB0000}"/>
    <cellStyle name="40% - Accent5 3 2 4 8" xfId="38166" xr:uid="{00000000-0005-0000-0000-00004FBB0000}"/>
    <cellStyle name="40% - Accent5 3 2 5" xfId="995" xr:uid="{00000000-0005-0000-0000-000050BB0000}"/>
    <cellStyle name="40% - Accent5 3 2 5 2" xfId="2177" xr:uid="{00000000-0005-0000-0000-000051BB0000}"/>
    <cellStyle name="40% - Accent5 3 2 5 2 2" xfId="8251" xr:uid="{00000000-0005-0000-0000-000052BB0000}"/>
    <cellStyle name="40% - Accent5 3 2 5 2 2 2" xfId="12974" xr:uid="{00000000-0005-0000-0000-000053BB0000}"/>
    <cellStyle name="40% - Accent5 3 2 5 2 2 2 2" xfId="26133" xr:uid="{00000000-0005-0000-0000-000054BB0000}"/>
    <cellStyle name="40% - Accent5 3 2 5 2 2 2 2 2" xfId="63471" xr:uid="{00000000-0005-0000-0000-000055BB0000}"/>
    <cellStyle name="40% - Accent5 3 2 5 2 2 2 3" xfId="50312" xr:uid="{00000000-0005-0000-0000-000056BB0000}"/>
    <cellStyle name="40% - Accent5 3 2 5 2 2 3" xfId="21410" xr:uid="{00000000-0005-0000-0000-000057BB0000}"/>
    <cellStyle name="40% - Accent5 3 2 5 2 2 3 2" xfId="58748" xr:uid="{00000000-0005-0000-0000-000058BB0000}"/>
    <cellStyle name="40% - Accent5 3 2 5 2 2 4" xfId="34429" xr:uid="{00000000-0005-0000-0000-000059BB0000}"/>
    <cellStyle name="40% - Accent5 3 2 5 2 2 5" xfId="45589" xr:uid="{00000000-0005-0000-0000-00005ABB0000}"/>
    <cellStyle name="40% - Accent5 3 2 5 2 3" xfId="10614" xr:uid="{00000000-0005-0000-0000-00005BBB0000}"/>
    <cellStyle name="40% - Accent5 3 2 5 2 3 2" xfId="23773" xr:uid="{00000000-0005-0000-0000-00005CBB0000}"/>
    <cellStyle name="40% - Accent5 3 2 5 2 3 2 2" xfId="61111" xr:uid="{00000000-0005-0000-0000-00005DBB0000}"/>
    <cellStyle name="40% - Accent5 3 2 5 2 3 3" xfId="37141" xr:uid="{00000000-0005-0000-0000-00005EBB0000}"/>
    <cellStyle name="40% - Accent5 3 2 5 2 3 4" xfId="47952" xr:uid="{00000000-0005-0000-0000-00005FBB0000}"/>
    <cellStyle name="40% - Accent5 3 2 5 2 4" xfId="5891" xr:uid="{00000000-0005-0000-0000-000060BB0000}"/>
    <cellStyle name="40% - Accent5 3 2 5 2 4 2" xfId="19050" xr:uid="{00000000-0005-0000-0000-000061BB0000}"/>
    <cellStyle name="40% - Accent5 3 2 5 2 4 2 2" xfId="56388" xr:uid="{00000000-0005-0000-0000-000062BB0000}"/>
    <cellStyle name="40% - Accent5 3 2 5 2 4 3" xfId="31717" xr:uid="{00000000-0005-0000-0000-000063BB0000}"/>
    <cellStyle name="40% - Accent5 3 2 5 2 4 4" xfId="43229" xr:uid="{00000000-0005-0000-0000-000064BB0000}"/>
    <cellStyle name="40% - Accent5 3 2 5 2 5" xfId="15338" xr:uid="{00000000-0005-0000-0000-000065BB0000}"/>
    <cellStyle name="40% - Accent5 3 2 5 2 5 2" xfId="52676" xr:uid="{00000000-0005-0000-0000-000066BB0000}"/>
    <cellStyle name="40% - Accent5 3 2 5 2 6" xfId="28835" xr:uid="{00000000-0005-0000-0000-000067BB0000}"/>
    <cellStyle name="40% - Accent5 3 2 5 2 7" xfId="39515" xr:uid="{00000000-0005-0000-0000-000068BB0000}"/>
    <cellStyle name="40% - Accent5 3 2 5 3" xfId="3526" xr:uid="{00000000-0005-0000-0000-000069BB0000}"/>
    <cellStyle name="40% - Accent5 3 2 5 3 2" xfId="11794" xr:uid="{00000000-0005-0000-0000-00006ABB0000}"/>
    <cellStyle name="40% - Accent5 3 2 5 3 2 2" xfId="24953" xr:uid="{00000000-0005-0000-0000-00006BBB0000}"/>
    <cellStyle name="40% - Accent5 3 2 5 3 2 2 2" xfId="62291" xr:uid="{00000000-0005-0000-0000-00006CBB0000}"/>
    <cellStyle name="40% - Accent5 3 2 5 3 2 3" xfId="49132" xr:uid="{00000000-0005-0000-0000-00006DBB0000}"/>
    <cellStyle name="40% - Accent5 3 2 5 3 3" xfId="7071" xr:uid="{00000000-0005-0000-0000-00006EBB0000}"/>
    <cellStyle name="40% - Accent5 3 2 5 3 3 2" xfId="20230" xr:uid="{00000000-0005-0000-0000-00006FBB0000}"/>
    <cellStyle name="40% - Accent5 3 2 5 3 3 2 2" xfId="57568" xr:uid="{00000000-0005-0000-0000-000070BB0000}"/>
    <cellStyle name="40% - Accent5 3 2 5 3 3 3" xfId="44409" xr:uid="{00000000-0005-0000-0000-000071BB0000}"/>
    <cellStyle name="40% - Accent5 3 2 5 3 4" xfId="16687" xr:uid="{00000000-0005-0000-0000-000072BB0000}"/>
    <cellStyle name="40% - Accent5 3 2 5 3 4 2" xfId="54025" xr:uid="{00000000-0005-0000-0000-000073BB0000}"/>
    <cellStyle name="40% - Accent5 3 2 5 3 5" xfId="33080" xr:uid="{00000000-0005-0000-0000-000074BB0000}"/>
    <cellStyle name="40% - Accent5 3 2 5 3 6" xfId="40864" xr:uid="{00000000-0005-0000-0000-000075BB0000}"/>
    <cellStyle name="40% - Accent5 3 2 5 4" xfId="9434" xr:uid="{00000000-0005-0000-0000-000076BB0000}"/>
    <cellStyle name="40% - Accent5 3 2 5 4 2" xfId="22593" xr:uid="{00000000-0005-0000-0000-000077BB0000}"/>
    <cellStyle name="40% - Accent5 3 2 5 4 2 2" xfId="59931" xr:uid="{00000000-0005-0000-0000-000078BB0000}"/>
    <cellStyle name="40% - Accent5 3 2 5 4 3" xfId="35792" xr:uid="{00000000-0005-0000-0000-000079BB0000}"/>
    <cellStyle name="40% - Accent5 3 2 5 4 4" xfId="46772" xr:uid="{00000000-0005-0000-0000-00007ABB0000}"/>
    <cellStyle name="40% - Accent5 3 2 5 5" xfId="4711" xr:uid="{00000000-0005-0000-0000-00007BBB0000}"/>
    <cellStyle name="40% - Accent5 3 2 5 5 2" xfId="17870" xr:uid="{00000000-0005-0000-0000-00007CBB0000}"/>
    <cellStyle name="40% - Accent5 3 2 5 5 2 2" xfId="55208" xr:uid="{00000000-0005-0000-0000-00007DBB0000}"/>
    <cellStyle name="40% - Accent5 3 2 5 5 3" xfId="30368" xr:uid="{00000000-0005-0000-0000-00007EBB0000}"/>
    <cellStyle name="40% - Accent5 3 2 5 5 4" xfId="42049" xr:uid="{00000000-0005-0000-0000-00007FBB0000}"/>
    <cellStyle name="40% - Accent5 3 2 5 6" xfId="14158" xr:uid="{00000000-0005-0000-0000-000080BB0000}"/>
    <cellStyle name="40% - Accent5 3 2 5 6 2" xfId="51496" xr:uid="{00000000-0005-0000-0000-000081BB0000}"/>
    <cellStyle name="40% - Accent5 3 2 5 7" xfId="27486" xr:uid="{00000000-0005-0000-0000-000082BB0000}"/>
    <cellStyle name="40% - Accent5 3 2 5 8" xfId="38335" xr:uid="{00000000-0005-0000-0000-000083BB0000}"/>
    <cellStyle name="40% - Accent5 3 2 6" xfId="1166" xr:uid="{00000000-0005-0000-0000-000084BB0000}"/>
    <cellStyle name="40% - Accent5 3 2 6 2" xfId="2346" xr:uid="{00000000-0005-0000-0000-000085BB0000}"/>
    <cellStyle name="40% - Accent5 3 2 6 2 2" xfId="8420" xr:uid="{00000000-0005-0000-0000-000086BB0000}"/>
    <cellStyle name="40% - Accent5 3 2 6 2 2 2" xfId="13143" xr:uid="{00000000-0005-0000-0000-000087BB0000}"/>
    <cellStyle name="40% - Accent5 3 2 6 2 2 2 2" xfId="26302" xr:uid="{00000000-0005-0000-0000-000088BB0000}"/>
    <cellStyle name="40% - Accent5 3 2 6 2 2 2 2 2" xfId="63640" xr:uid="{00000000-0005-0000-0000-000089BB0000}"/>
    <cellStyle name="40% - Accent5 3 2 6 2 2 2 3" xfId="50481" xr:uid="{00000000-0005-0000-0000-00008ABB0000}"/>
    <cellStyle name="40% - Accent5 3 2 6 2 2 3" xfId="21579" xr:uid="{00000000-0005-0000-0000-00008BBB0000}"/>
    <cellStyle name="40% - Accent5 3 2 6 2 2 3 2" xfId="58917" xr:uid="{00000000-0005-0000-0000-00008CBB0000}"/>
    <cellStyle name="40% - Accent5 3 2 6 2 2 4" xfId="34598" xr:uid="{00000000-0005-0000-0000-00008DBB0000}"/>
    <cellStyle name="40% - Accent5 3 2 6 2 2 5" xfId="45758" xr:uid="{00000000-0005-0000-0000-00008EBB0000}"/>
    <cellStyle name="40% - Accent5 3 2 6 2 3" xfId="10783" xr:uid="{00000000-0005-0000-0000-00008FBB0000}"/>
    <cellStyle name="40% - Accent5 3 2 6 2 3 2" xfId="23942" xr:uid="{00000000-0005-0000-0000-000090BB0000}"/>
    <cellStyle name="40% - Accent5 3 2 6 2 3 2 2" xfId="61280" xr:uid="{00000000-0005-0000-0000-000091BB0000}"/>
    <cellStyle name="40% - Accent5 3 2 6 2 3 3" xfId="37310" xr:uid="{00000000-0005-0000-0000-000092BB0000}"/>
    <cellStyle name="40% - Accent5 3 2 6 2 3 4" xfId="48121" xr:uid="{00000000-0005-0000-0000-000093BB0000}"/>
    <cellStyle name="40% - Accent5 3 2 6 2 4" xfId="6060" xr:uid="{00000000-0005-0000-0000-000094BB0000}"/>
    <cellStyle name="40% - Accent5 3 2 6 2 4 2" xfId="19219" xr:uid="{00000000-0005-0000-0000-000095BB0000}"/>
    <cellStyle name="40% - Accent5 3 2 6 2 4 2 2" xfId="56557" xr:uid="{00000000-0005-0000-0000-000096BB0000}"/>
    <cellStyle name="40% - Accent5 3 2 6 2 4 3" xfId="31886" xr:uid="{00000000-0005-0000-0000-000097BB0000}"/>
    <cellStyle name="40% - Accent5 3 2 6 2 4 4" xfId="43398" xr:uid="{00000000-0005-0000-0000-000098BB0000}"/>
    <cellStyle name="40% - Accent5 3 2 6 2 5" xfId="15507" xr:uid="{00000000-0005-0000-0000-000099BB0000}"/>
    <cellStyle name="40% - Accent5 3 2 6 2 5 2" xfId="52845" xr:uid="{00000000-0005-0000-0000-00009ABB0000}"/>
    <cellStyle name="40% - Accent5 3 2 6 2 6" xfId="29004" xr:uid="{00000000-0005-0000-0000-00009BBB0000}"/>
    <cellStyle name="40% - Accent5 3 2 6 2 7" xfId="39684" xr:uid="{00000000-0005-0000-0000-00009CBB0000}"/>
    <cellStyle name="40% - Accent5 3 2 6 3" xfId="3695" xr:uid="{00000000-0005-0000-0000-00009DBB0000}"/>
    <cellStyle name="40% - Accent5 3 2 6 3 2" xfId="11963" xr:uid="{00000000-0005-0000-0000-00009EBB0000}"/>
    <cellStyle name="40% - Accent5 3 2 6 3 2 2" xfId="25122" xr:uid="{00000000-0005-0000-0000-00009FBB0000}"/>
    <cellStyle name="40% - Accent5 3 2 6 3 2 2 2" xfId="62460" xr:uid="{00000000-0005-0000-0000-0000A0BB0000}"/>
    <cellStyle name="40% - Accent5 3 2 6 3 2 3" xfId="49301" xr:uid="{00000000-0005-0000-0000-0000A1BB0000}"/>
    <cellStyle name="40% - Accent5 3 2 6 3 3" xfId="7240" xr:uid="{00000000-0005-0000-0000-0000A2BB0000}"/>
    <cellStyle name="40% - Accent5 3 2 6 3 3 2" xfId="20399" xr:uid="{00000000-0005-0000-0000-0000A3BB0000}"/>
    <cellStyle name="40% - Accent5 3 2 6 3 3 2 2" xfId="57737" xr:uid="{00000000-0005-0000-0000-0000A4BB0000}"/>
    <cellStyle name="40% - Accent5 3 2 6 3 3 3" xfId="44578" xr:uid="{00000000-0005-0000-0000-0000A5BB0000}"/>
    <cellStyle name="40% - Accent5 3 2 6 3 4" xfId="16856" xr:uid="{00000000-0005-0000-0000-0000A6BB0000}"/>
    <cellStyle name="40% - Accent5 3 2 6 3 4 2" xfId="54194" xr:uid="{00000000-0005-0000-0000-0000A7BB0000}"/>
    <cellStyle name="40% - Accent5 3 2 6 3 5" xfId="33249" xr:uid="{00000000-0005-0000-0000-0000A8BB0000}"/>
    <cellStyle name="40% - Accent5 3 2 6 3 6" xfId="41033" xr:uid="{00000000-0005-0000-0000-0000A9BB0000}"/>
    <cellStyle name="40% - Accent5 3 2 6 4" xfId="9603" xr:uid="{00000000-0005-0000-0000-0000AABB0000}"/>
    <cellStyle name="40% - Accent5 3 2 6 4 2" xfId="22762" xr:uid="{00000000-0005-0000-0000-0000ABBB0000}"/>
    <cellStyle name="40% - Accent5 3 2 6 4 2 2" xfId="60100" xr:uid="{00000000-0005-0000-0000-0000ACBB0000}"/>
    <cellStyle name="40% - Accent5 3 2 6 4 3" xfId="35961" xr:uid="{00000000-0005-0000-0000-0000ADBB0000}"/>
    <cellStyle name="40% - Accent5 3 2 6 4 4" xfId="46941" xr:uid="{00000000-0005-0000-0000-0000AEBB0000}"/>
    <cellStyle name="40% - Accent5 3 2 6 5" xfId="4880" xr:uid="{00000000-0005-0000-0000-0000AFBB0000}"/>
    <cellStyle name="40% - Accent5 3 2 6 5 2" xfId="18039" xr:uid="{00000000-0005-0000-0000-0000B0BB0000}"/>
    <cellStyle name="40% - Accent5 3 2 6 5 2 2" xfId="55377" xr:uid="{00000000-0005-0000-0000-0000B1BB0000}"/>
    <cellStyle name="40% - Accent5 3 2 6 5 3" xfId="30537" xr:uid="{00000000-0005-0000-0000-0000B2BB0000}"/>
    <cellStyle name="40% - Accent5 3 2 6 5 4" xfId="42218" xr:uid="{00000000-0005-0000-0000-0000B3BB0000}"/>
    <cellStyle name="40% - Accent5 3 2 6 6" xfId="14327" xr:uid="{00000000-0005-0000-0000-0000B4BB0000}"/>
    <cellStyle name="40% - Accent5 3 2 6 6 2" xfId="51665" xr:uid="{00000000-0005-0000-0000-0000B5BB0000}"/>
    <cellStyle name="40% - Accent5 3 2 6 7" xfId="27655" xr:uid="{00000000-0005-0000-0000-0000B6BB0000}"/>
    <cellStyle name="40% - Accent5 3 2 6 8" xfId="38504" xr:uid="{00000000-0005-0000-0000-0000B7BB0000}"/>
    <cellStyle name="40% - Accent5 3 2 7" xfId="1390" xr:uid="{00000000-0005-0000-0000-0000B8BB0000}"/>
    <cellStyle name="40% - Accent5 3 2 7 2" xfId="2739" xr:uid="{00000000-0005-0000-0000-0000B9BB0000}"/>
    <cellStyle name="40% - Accent5 3 2 7 2 2" xfId="12187" xr:uid="{00000000-0005-0000-0000-0000BABB0000}"/>
    <cellStyle name="40% - Accent5 3 2 7 2 2 2" xfId="25346" xr:uid="{00000000-0005-0000-0000-0000BBBB0000}"/>
    <cellStyle name="40% - Accent5 3 2 7 2 2 2 2" xfId="62684" xr:uid="{00000000-0005-0000-0000-0000BCBB0000}"/>
    <cellStyle name="40% - Accent5 3 2 7 2 2 3" xfId="33642" xr:uid="{00000000-0005-0000-0000-0000BDBB0000}"/>
    <cellStyle name="40% - Accent5 3 2 7 2 2 4" xfId="49525" xr:uid="{00000000-0005-0000-0000-0000BEBB0000}"/>
    <cellStyle name="40% - Accent5 3 2 7 2 3" xfId="7464" xr:uid="{00000000-0005-0000-0000-0000BFBB0000}"/>
    <cellStyle name="40% - Accent5 3 2 7 2 3 2" xfId="20623" xr:uid="{00000000-0005-0000-0000-0000C0BB0000}"/>
    <cellStyle name="40% - Accent5 3 2 7 2 3 2 2" xfId="57961" xr:uid="{00000000-0005-0000-0000-0000C1BB0000}"/>
    <cellStyle name="40% - Accent5 3 2 7 2 3 3" xfId="36354" xr:uid="{00000000-0005-0000-0000-0000C2BB0000}"/>
    <cellStyle name="40% - Accent5 3 2 7 2 3 4" xfId="44802" xr:uid="{00000000-0005-0000-0000-0000C3BB0000}"/>
    <cellStyle name="40% - Accent5 3 2 7 2 4" xfId="15900" xr:uid="{00000000-0005-0000-0000-0000C4BB0000}"/>
    <cellStyle name="40% - Accent5 3 2 7 2 4 2" xfId="30930" xr:uid="{00000000-0005-0000-0000-0000C5BB0000}"/>
    <cellStyle name="40% - Accent5 3 2 7 2 4 3" xfId="53238" xr:uid="{00000000-0005-0000-0000-0000C6BB0000}"/>
    <cellStyle name="40% - Accent5 3 2 7 2 5" xfId="28048" xr:uid="{00000000-0005-0000-0000-0000C7BB0000}"/>
    <cellStyle name="40% - Accent5 3 2 7 2 6" xfId="40077" xr:uid="{00000000-0005-0000-0000-0000C8BB0000}"/>
    <cellStyle name="40% - Accent5 3 2 7 3" xfId="9827" xr:uid="{00000000-0005-0000-0000-0000C9BB0000}"/>
    <cellStyle name="40% - Accent5 3 2 7 3 2" xfId="22986" xr:uid="{00000000-0005-0000-0000-0000CABB0000}"/>
    <cellStyle name="40% - Accent5 3 2 7 3 2 2" xfId="60324" xr:uid="{00000000-0005-0000-0000-0000CBBB0000}"/>
    <cellStyle name="40% - Accent5 3 2 7 3 3" xfId="32293" xr:uid="{00000000-0005-0000-0000-0000CCBB0000}"/>
    <cellStyle name="40% - Accent5 3 2 7 3 4" xfId="47165" xr:uid="{00000000-0005-0000-0000-0000CDBB0000}"/>
    <cellStyle name="40% - Accent5 3 2 7 4" xfId="5104" xr:uid="{00000000-0005-0000-0000-0000CEBB0000}"/>
    <cellStyle name="40% - Accent5 3 2 7 4 2" xfId="18263" xr:uid="{00000000-0005-0000-0000-0000CFBB0000}"/>
    <cellStyle name="40% - Accent5 3 2 7 4 2 2" xfId="55601" xr:uid="{00000000-0005-0000-0000-0000D0BB0000}"/>
    <cellStyle name="40% - Accent5 3 2 7 4 3" xfId="35005" xr:uid="{00000000-0005-0000-0000-0000D1BB0000}"/>
    <cellStyle name="40% - Accent5 3 2 7 4 4" xfId="42442" xr:uid="{00000000-0005-0000-0000-0000D2BB0000}"/>
    <cellStyle name="40% - Accent5 3 2 7 5" xfId="14551" xr:uid="{00000000-0005-0000-0000-0000D3BB0000}"/>
    <cellStyle name="40% - Accent5 3 2 7 5 2" xfId="29581" xr:uid="{00000000-0005-0000-0000-0000D4BB0000}"/>
    <cellStyle name="40% - Accent5 3 2 7 5 3" xfId="51889" xr:uid="{00000000-0005-0000-0000-0000D5BB0000}"/>
    <cellStyle name="40% - Accent5 3 2 7 6" xfId="26699" xr:uid="{00000000-0005-0000-0000-0000D6BB0000}"/>
    <cellStyle name="40% - Accent5 3 2 7 7" xfId="38728" xr:uid="{00000000-0005-0000-0000-0000D7BB0000}"/>
    <cellStyle name="40% - Accent5 3 2 8" xfId="2515" xr:uid="{00000000-0005-0000-0000-0000D8BB0000}"/>
    <cellStyle name="40% - Accent5 3 2 8 2" xfId="11007" xr:uid="{00000000-0005-0000-0000-0000D9BB0000}"/>
    <cellStyle name="40% - Accent5 3 2 8 2 2" xfId="24166" xr:uid="{00000000-0005-0000-0000-0000DABB0000}"/>
    <cellStyle name="40% - Accent5 3 2 8 2 2 2" xfId="61504" xr:uid="{00000000-0005-0000-0000-0000DBBB0000}"/>
    <cellStyle name="40% - Accent5 3 2 8 2 3" xfId="33418" xr:uid="{00000000-0005-0000-0000-0000DCBB0000}"/>
    <cellStyle name="40% - Accent5 3 2 8 2 4" xfId="48345" xr:uid="{00000000-0005-0000-0000-0000DDBB0000}"/>
    <cellStyle name="40% - Accent5 3 2 8 3" xfId="6284" xr:uid="{00000000-0005-0000-0000-0000DEBB0000}"/>
    <cellStyle name="40% - Accent5 3 2 8 3 2" xfId="19443" xr:uid="{00000000-0005-0000-0000-0000DFBB0000}"/>
    <cellStyle name="40% - Accent5 3 2 8 3 2 2" xfId="56781" xr:uid="{00000000-0005-0000-0000-0000E0BB0000}"/>
    <cellStyle name="40% - Accent5 3 2 8 3 3" xfId="36130" xr:uid="{00000000-0005-0000-0000-0000E1BB0000}"/>
    <cellStyle name="40% - Accent5 3 2 8 3 4" xfId="43622" xr:uid="{00000000-0005-0000-0000-0000E2BB0000}"/>
    <cellStyle name="40% - Accent5 3 2 8 4" xfId="15676" xr:uid="{00000000-0005-0000-0000-0000E3BB0000}"/>
    <cellStyle name="40% - Accent5 3 2 8 4 2" xfId="30706" xr:uid="{00000000-0005-0000-0000-0000E4BB0000}"/>
    <cellStyle name="40% - Accent5 3 2 8 4 3" xfId="53014" xr:uid="{00000000-0005-0000-0000-0000E5BB0000}"/>
    <cellStyle name="40% - Accent5 3 2 8 5" xfId="27824" xr:uid="{00000000-0005-0000-0000-0000E6BB0000}"/>
    <cellStyle name="40% - Accent5 3 2 8 6" xfId="39853" xr:uid="{00000000-0005-0000-0000-0000E7BB0000}"/>
    <cellStyle name="40% - Accent5 3 2 9" xfId="8647" xr:uid="{00000000-0005-0000-0000-0000E8BB0000}"/>
    <cellStyle name="40% - Accent5 3 2 9 2" xfId="21806" xr:uid="{00000000-0005-0000-0000-0000E9BB0000}"/>
    <cellStyle name="40% - Accent5 3 2 9 2 2" xfId="59144" xr:uid="{00000000-0005-0000-0000-0000EABB0000}"/>
    <cellStyle name="40% - Accent5 3 2 9 3" xfId="29357" xr:uid="{00000000-0005-0000-0000-0000EBBB0000}"/>
    <cellStyle name="40% - Accent5 3 2 9 4" xfId="45985" xr:uid="{00000000-0005-0000-0000-0000ECBB0000}"/>
    <cellStyle name="40% - Accent5 3 3" xfId="517" xr:uid="{00000000-0005-0000-0000-0000EDBB0000}"/>
    <cellStyle name="40% - Accent5 3 3 2" xfId="1699" xr:uid="{00000000-0005-0000-0000-0000EEBB0000}"/>
    <cellStyle name="40% - Accent5 3 3 2 2" xfId="7773" xr:uid="{00000000-0005-0000-0000-0000EFBB0000}"/>
    <cellStyle name="40% - Accent5 3 3 2 2 2" xfId="12496" xr:uid="{00000000-0005-0000-0000-0000F0BB0000}"/>
    <cellStyle name="40% - Accent5 3 3 2 2 2 2" xfId="25655" xr:uid="{00000000-0005-0000-0000-0000F1BB0000}"/>
    <cellStyle name="40% - Accent5 3 3 2 2 2 2 2" xfId="62993" xr:uid="{00000000-0005-0000-0000-0000F2BB0000}"/>
    <cellStyle name="40% - Accent5 3 3 2 2 2 3" xfId="49834" xr:uid="{00000000-0005-0000-0000-0000F3BB0000}"/>
    <cellStyle name="40% - Accent5 3 3 2 2 3" xfId="20932" xr:uid="{00000000-0005-0000-0000-0000F4BB0000}"/>
    <cellStyle name="40% - Accent5 3 3 2 2 3 2" xfId="58270" xr:uid="{00000000-0005-0000-0000-0000F5BB0000}"/>
    <cellStyle name="40% - Accent5 3 3 2 2 4" xfId="33951" xr:uid="{00000000-0005-0000-0000-0000F6BB0000}"/>
    <cellStyle name="40% - Accent5 3 3 2 2 5" xfId="45111" xr:uid="{00000000-0005-0000-0000-0000F7BB0000}"/>
    <cellStyle name="40% - Accent5 3 3 2 3" xfId="10136" xr:uid="{00000000-0005-0000-0000-0000F8BB0000}"/>
    <cellStyle name="40% - Accent5 3 3 2 3 2" xfId="23295" xr:uid="{00000000-0005-0000-0000-0000F9BB0000}"/>
    <cellStyle name="40% - Accent5 3 3 2 3 2 2" xfId="60633" xr:uid="{00000000-0005-0000-0000-0000FABB0000}"/>
    <cellStyle name="40% - Accent5 3 3 2 3 3" xfId="36663" xr:uid="{00000000-0005-0000-0000-0000FBBB0000}"/>
    <cellStyle name="40% - Accent5 3 3 2 3 4" xfId="47474" xr:uid="{00000000-0005-0000-0000-0000FCBB0000}"/>
    <cellStyle name="40% - Accent5 3 3 2 4" xfId="5413" xr:uid="{00000000-0005-0000-0000-0000FDBB0000}"/>
    <cellStyle name="40% - Accent5 3 3 2 4 2" xfId="18572" xr:uid="{00000000-0005-0000-0000-0000FEBB0000}"/>
    <cellStyle name="40% - Accent5 3 3 2 4 2 2" xfId="55910" xr:uid="{00000000-0005-0000-0000-0000FFBB0000}"/>
    <cellStyle name="40% - Accent5 3 3 2 4 3" xfId="31239" xr:uid="{00000000-0005-0000-0000-000000BC0000}"/>
    <cellStyle name="40% - Accent5 3 3 2 4 4" xfId="42751" xr:uid="{00000000-0005-0000-0000-000001BC0000}"/>
    <cellStyle name="40% - Accent5 3 3 2 5" xfId="14860" xr:uid="{00000000-0005-0000-0000-000002BC0000}"/>
    <cellStyle name="40% - Accent5 3 3 2 5 2" xfId="52198" xr:uid="{00000000-0005-0000-0000-000003BC0000}"/>
    <cellStyle name="40% - Accent5 3 3 2 6" xfId="28357" xr:uid="{00000000-0005-0000-0000-000004BC0000}"/>
    <cellStyle name="40% - Accent5 3 3 2 7" xfId="39037" xr:uid="{00000000-0005-0000-0000-000005BC0000}"/>
    <cellStyle name="40% - Accent5 3 3 3" xfId="3048" xr:uid="{00000000-0005-0000-0000-000006BC0000}"/>
    <cellStyle name="40% - Accent5 3 3 3 2" xfId="11316" xr:uid="{00000000-0005-0000-0000-000007BC0000}"/>
    <cellStyle name="40% - Accent5 3 3 3 2 2" xfId="24475" xr:uid="{00000000-0005-0000-0000-000008BC0000}"/>
    <cellStyle name="40% - Accent5 3 3 3 2 2 2" xfId="61813" xr:uid="{00000000-0005-0000-0000-000009BC0000}"/>
    <cellStyle name="40% - Accent5 3 3 3 2 3" xfId="48654" xr:uid="{00000000-0005-0000-0000-00000ABC0000}"/>
    <cellStyle name="40% - Accent5 3 3 3 3" xfId="6593" xr:uid="{00000000-0005-0000-0000-00000BBC0000}"/>
    <cellStyle name="40% - Accent5 3 3 3 3 2" xfId="19752" xr:uid="{00000000-0005-0000-0000-00000CBC0000}"/>
    <cellStyle name="40% - Accent5 3 3 3 3 2 2" xfId="57090" xr:uid="{00000000-0005-0000-0000-00000DBC0000}"/>
    <cellStyle name="40% - Accent5 3 3 3 3 3" xfId="43931" xr:uid="{00000000-0005-0000-0000-00000EBC0000}"/>
    <cellStyle name="40% - Accent5 3 3 3 4" xfId="16209" xr:uid="{00000000-0005-0000-0000-00000FBC0000}"/>
    <cellStyle name="40% - Accent5 3 3 3 4 2" xfId="53547" xr:uid="{00000000-0005-0000-0000-000010BC0000}"/>
    <cellStyle name="40% - Accent5 3 3 3 5" xfId="32602" xr:uid="{00000000-0005-0000-0000-000011BC0000}"/>
    <cellStyle name="40% - Accent5 3 3 3 6" xfId="40386" xr:uid="{00000000-0005-0000-0000-000012BC0000}"/>
    <cellStyle name="40% - Accent5 3 3 4" xfId="8956" xr:uid="{00000000-0005-0000-0000-000013BC0000}"/>
    <cellStyle name="40% - Accent5 3 3 4 2" xfId="22115" xr:uid="{00000000-0005-0000-0000-000014BC0000}"/>
    <cellStyle name="40% - Accent5 3 3 4 2 2" xfId="59453" xr:uid="{00000000-0005-0000-0000-000015BC0000}"/>
    <cellStyle name="40% - Accent5 3 3 4 3" xfId="35314" xr:uid="{00000000-0005-0000-0000-000016BC0000}"/>
    <cellStyle name="40% - Accent5 3 3 4 4" xfId="46294" xr:uid="{00000000-0005-0000-0000-000017BC0000}"/>
    <cellStyle name="40% - Accent5 3 3 5" xfId="4233" xr:uid="{00000000-0005-0000-0000-000018BC0000}"/>
    <cellStyle name="40% - Accent5 3 3 5 2" xfId="17392" xr:uid="{00000000-0005-0000-0000-000019BC0000}"/>
    <cellStyle name="40% - Accent5 3 3 5 2 2" xfId="54730" xr:uid="{00000000-0005-0000-0000-00001ABC0000}"/>
    <cellStyle name="40% - Accent5 3 3 5 3" xfId="29890" xr:uid="{00000000-0005-0000-0000-00001BBC0000}"/>
    <cellStyle name="40% - Accent5 3 3 5 4" xfId="41571" xr:uid="{00000000-0005-0000-0000-00001CBC0000}"/>
    <cellStyle name="40% - Accent5 3 3 6" xfId="13680" xr:uid="{00000000-0005-0000-0000-00001DBC0000}"/>
    <cellStyle name="40% - Accent5 3 3 6 2" xfId="51018" xr:uid="{00000000-0005-0000-0000-00001EBC0000}"/>
    <cellStyle name="40% - Accent5 3 3 7" xfId="27008" xr:uid="{00000000-0005-0000-0000-00001FBC0000}"/>
    <cellStyle name="40% - Accent5 3 3 8" xfId="37857" xr:uid="{00000000-0005-0000-0000-000020BC0000}"/>
    <cellStyle name="40% - Accent5 3 4" xfId="320" xr:uid="{00000000-0005-0000-0000-000021BC0000}"/>
    <cellStyle name="40% - Accent5 3 4 2" xfId="1502" xr:uid="{00000000-0005-0000-0000-000022BC0000}"/>
    <cellStyle name="40% - Accent5 3 4 2 2" xfId="7576" xr:uid="{00000000-0005-0000-0000-000023BC0000}"/>
    <cellStyle name="40% - Accent5 3 4 2 2 2" xfId="12299" xr:uid="{00000000-0005-0000-0000-000024BC0000}"/>
    <cellStyle name="40% - Accent5 3 4 2 2 2 2" xfId="25458" xr:uid="{00000000-0005-0000-0000-000025BC0000}"/>
    <cellStyle name="40% - Accent5 3 4 2 2 2 2 2" xfId="62796" xr:uid="{00000000-0005-0000-0000-000026BC0000}"/>
    <cellStyle name="40% - Accent5 3 4 2 2 2 3" xfId="49637" xr:uid="{00000000-0005-0000-0000-000027BC0000}"/>
    <cellStyle name="40% - Accent5 3 4 2 2 3" xfId="20735" xr:uid="{00000000-0005-0000-0000-000028BC0000}"/>
    <cellStyle name="40% - Accent5 3 4 2 2 3 2" xfId="58073" xr:uid="{00000000-0005-0000-0000-000029BC0000}"/>
    <cellStyle name="40% - Accent5 3 4 2 2 4" xfId="33754" xr:uid="{00000000-0005-0000-0000-00002ABC0000}"/>
    <cellStyle name="40% - Accent5 3 4 2 2 5" xfId="44914" xr:uid="{00000000-0005-0000-0000-00002BBC0000}"/>
    <cellStyle name="40% - Accent5 3 4 2 3" xfId="9939" xr:uid="{00000000-0005-0000-0000-00002CBC0000}"/>
    <cellStyle name="40% - Accent5 3 4 2 3 2" xfId="23098" xr:uid="{00000000-0005-0000-0000-00002DBC0000}"/>
    <cellStyle name="40% - Accent5 3 4 2 3 2 2" xfId="60436" xr:uid="{00000000-0005-0000-0000-00002EBC0000}"/>
    <cellStyle name="40% - Accent5 3 4 2 3 3" xfId="36466" xr:uid="{00000000-0005-0000-0000-00002FBC0000}"/>
    <cellStyle name="40% - Accent5 3 4 2 3 4" xfId="47277" xr:uid="{00000000-0005-0000-0000-000030BC0000}"/>
    <cellStyle name="40% - Accent5 3 4 2 4" xfId="5216" xr:uid="{00000000-0005-0000-0000-000031BC0000}"/>
    <cellStyle name="40% - Accent5 3 4 2 4 2" xfId="18375" xr:uid="{00000000-0005-0000-0000-000032BC0000}"/>
    <cellStyle name="40% - Accent5 3 4 2 4 2 2" xfId="55713" xr:uid="{00000000-0005-0000-0000-000033BC0000}"/>
    <cellStyle name="40% - Accent5 3 4 2 4 3" xfId="31042" xr:uid="{00000000-0005-0000-0000-000034BC0000}"/>
    <cellStyle name="40% - Accent5 3 4 2 4 4" xfId="42554" xr:uid="{00000000-0005-0000-0000-000035BC0000}"/>
    <cellStyle name="40% - Accent5 3 4 2 5" xfId="14663" xr:uid="{00000000-0005-0000-0000-000036BC0000}"/>
    <cellStyle name="40% - Accent5 3 4 2 5 2" xfId="52001" xr:uid="{00000000-0005-0000-0000-000037BC0000}"/>
    <cellStyle name="40% - Accent5 3 4 2 6" xfId="28160" xr:uid="{00000000-0005-0000-0000-000038BC0000}"/>
    <cellStyle name="40% - Accent5 3 4 2 7" xfId="38840" xr:uid="{00000000-0005-0000-0000-000039BC0000}"/>
    <cellStyle name="40% - Accent5 3 4 3" xfId="2851" xr:uid="{00000000-0005-0000-0000-00003ABC0000}"/>
    <cellStyle name="40% - Accent5 3 4 3 2" xfId="11119" xr:uid="{00000000-0005-0000-0000-00003BBC0000}"/>
    <cellStyle name="40% - Accent5 3 4 3 2 2" xfId="24278" xr:uid="{00000000-0005-0000-0000-00003CBC0000}"/>
    <cellStyle name="40% - Accent5 3 4 3 2 2 2" xfId="61616" xr:uid="{00000000-0005-0000-0000-00003DBC0000}"/>
    <cellStyle name="40% - Accent5 3 4 3 2 3" xfId="48457" xr:uid="{00000000-0005-0000-0000-00003EBC0000}"/>
    <cellStyle name="40% - Accent5 3 4 3 3" xfId="6396" xr:uid="{00000000-0005-0000-0000-00003FBC0000}"/>
    <cellStyle name="40% - Accent5 3 4 3 3 2" xfId="19555" xr:uid="{00000000-0005-0000-0000-000040BC0000}"/>
    <cellStyle name="40% - Accent5 3 4 3 3 2 2" xfId="56893" xr:uid="{00000000-0005-0000-0000-000041BC0000}"/>
    <cellStyle name="40% - Accent5 3 4 3 3 3" xfId="43734" xr:uid="{00000000-0005-0000-0000-000042BC0000}"/>
    <cellStyle name="40% - Accent5 3 4 3 4" xfId="16012" xr:uid="{00000000-0005-0000-0000-000043BC0000}"/>
    <cellStyle name="40% - Accent5 3 4 3 4 2" xfId="53350" xr:uid="{00000000-0005-0000-0000-000044BC0000}"/>
    <cellStyle name="40% - Accent5 3 4 3 5" xfId="32405" xr:uid="{00000000-0005-0000-0000-000045BC0000}"/>
    <cellStyle name="40% - Accent5 3 4 3 6" xfId="40189" xr:uid="{00000000-0005-0000-0000-000046BC0000}"/>
    <cellStyle name="40% - Accent5 3 4 4" xfId="8759" xr:uid="{00000000-0005-0000-0000-000047BC0000}"/>
    <cellStyle name="40% - Accent5 3 4 4 2" xfId="21918" xr:uid="{00000000-0005-0000-0000-000048BC0000}"/>
    <cellStyle name="40% - Accent5 3 4 4 2 2" xfId="59256" xr:uid="{00000000-0005-0000-0000-000049BC0000}"/>
    <cellStyle name="40% - Accent5 3 4 4 3" xfId="35117" xr:uid="{00000000-0005-0000-0000-00004ABC0000}"/>
    <cellStyle name="40% - Accent5 3 4 4 4" xfId="46097" xr:uid="{00000000-0005-0000-0000-00004BBC0000}"/>
    <cellStyle name="40% - Accent5 3 4 5" xfId="4036" xr:uid="{00000000-0005-0000-0000-00004CBC0000}"/>
    <cellStyle name="40% - Accent5 3 4 5 2" xfId="17195" xr:uid="{00000000-0005-0000-0000-00004DBC0000}"/>
    <cellStyle name="40% - Accent5 3 4 5 2 2" xfId="54533" xr:uid="{00000000-0005-0000-0000-00004EBC0000}"/>
    <cellStyle name="40% - Accent5 3 4 5 3" xfId="29693" xr:uid="{00000000-0005-0000-0000-00004FBC0000}"/>
    <cellStyle name="40% - Accent5 3 4 5 4" xfId="41374" xr:uid="{00000000-0005-0000-0000-000050BC0000}"/>
    <cellStyle name="40% - Accent5 3 4 6" xfId="13483" xr:uid="{00000000-0005-0000-0000-000051BC0000}"/>
    <cellStyle name="40% - Accent5 3 4 6 2" xfId="50821" xr:uid="{00000000-0005-0000-0000-000052BC0000}"/>
    <cellStyle name="40% - Accent5 3 4 7" xfId="26811" xr:uid="{00000000-0005-0000-0000-000053BC0000}"/>
    <cellStyle name="40% - Accent5 3 4 8" xfId="37660" xr:uid="{00000000-0005-0000-0000-000054BC0000}"/>
    <cellStyle name="40% - Accent5 3 5" xfId="741" xr:uid="{00000000-0005-0000-0000-000055BC0000}"/>
    <cellStyle name="40% - Accent5 3 5 2" xfId="1923" xr:uid="{00000000-0005-0000-0000-000056BC0000}"/>
    <cellStyle name="40% - Accent5 3 5 2 2" xfId="7997" xr:uid="{00000000-0005-0000-0000-000057BC0000}"/>
    <cellStyle name="40% - Accent5 3 5 2 2 2" xfId="12720" xr:uid="{00000000-0005-0000-0000-000058BC0000}"/>
    <cellStyle name="40% - Accent5 3 5 2 2 2 2" xfId="25879" xr:uid="{00000000-0005-0000-0000-000059BC0000}"/>
    <cellStyle name="40% - Accent5 3 5 2 2 2 2 2" xfId="63217" xr:uid="{00000000-0005-0000-0000-00005ABC0000}"/>
    <cellStyle name="40% - Accent5 3 5 2 2 2 3" xfId="50058" xr:uid="{00000000-0005-0000-0000-00005BBC0000}"/>
    <cellStyle name="40% - Accent5 3 5 2 2 3" xfId="21156" xr:uid="{00000000-0005-0000-0000-00005CBC0000}"/>
    <cellStyle name="40% - Accent5 3 5 2 2 3 2" xfId="58494" xr:uid="{00000000-0005-0000-0000-00005DBC0000}"/>
    <cellStyle name="40% - Accent5 3 5 2 2 4" xfId="34175" xr:uid="{00000000-0005-0000-0000-00005EBC0000}"/>
    <cellStyle name="40% - Accent5 3 5 2 2 5" xfId="45335" xr:uid="{00000000-0005-0000-0000-00005FBC0000}"/>
    <cellStyle name="40% - Accent5 3 5 2 3" xfId="10360" xr:uid="{00000000-0005-0000-0000-000060BC0000}"/>
    <cellStyle name="40% - Accent5 3 5 2 3 2" xfId="23519" xr:uid="{00000000-0005-0000-0000-000061BC0000}"/>
    <cellStyle name="40% - Accent5 3 5 2 3 2 2" xfId="60857" xr:uid="{00000000-0005-0000-0000-000062BC0000}"/>
    <cellStyle name="40% - Accent5 3 5 2 3 3" xfId="36887" xr:uid="{00000000-0005-0000-0000-000063BC0000}"/>
    <cellStyle name="40% - Accent5 3 5 2 3 4" xfId="47698" xr:uid="{00000000-0005-0000-0000-000064BC0000}"/>
    <cellStyle name="40% - Accent5 3 5 2 4" xfId="5637" xr:uid="{00000000-0005-0000-0000-000065BC0000}"/>
    <cellStyle name="40% - Accent5 3 5 2 4 2" xfId="18796" xr:uid="{00000000-0005-0000-0000-000066BC0000}"/>
    <cellStyle name="40% - Accent5 3 5 2 4 2 2" xfId="56134" xr:uid="{00000000-0005-0000-0000-000067BC0000}"/>
    <cellStyle name="40% - Accent5 3 5 2 4 3" xfId="31463" xr:uid="{00000000-0005-0000-0000-000068BC0000}"/>
    <cellStyle name="40% - Accent5 3 5 2 4 4" xfId="42975" xr:uid="{00000000-0005-0000-0000-000069BC0000}"/>
    <cellStyle name="40% - Accent5 3 5 2 5" xfId="15084" xr:uid="{00000000-0005-0000-0000-00006ABC0000}"/>
    <cellStyle name="40% - Accent5 3 5 2 5 2" xfId="52422" xr:uid="{00000000-0005-0000-0000-00006BBC0000}"/>
    <cellStyle name="40% - Accent5 3 5 2 6" xfId="28581" xr:uid="{00000000-0005-0000-0000-00006CBC0000}"/>
    <cellStyle name="40% - Accent5 3 5 2 7" xfId="39261" xr:uid="{00000000-0005-0000-0000-00006DBC0000}"/>
    <cellStyle name="40% - Accent5 3 5 3" xfId="3272" xr:uid="{00000000-0005-0000-0000-00006EBC0000}"/>
    <cellStyle name="40% - Accent5 3 5 3 2" xfId="11540" xr:uid="{00000000-0005-0000-0000-00006FBC0000}"/>
    <cellStyle name="40% - Accent5 3 5 3 2 2" xfId="24699" xr:uid="{00000000-0005-0000-0000-000070BC0000}"/>
    <cellStyle name="40% - Accent5 3 5 3 2 2 2" xfId="62037" xr:uid="{00000000-0005-0000-0000-000071BC0000}"/>
    <cellStyle name="40% - Accent5 3 5 3 2 3" xfId="48878" xr:uid="{00000000-0005-0000-0000-000072BC0000}"/>
    <cellStyle name="40% - Accent5 3 5 3 3" xfId="6817" xr:uid="{00000000-0005-0000-0000-000073BC0000}"/>
    <cellStyle name="40% - Accent5 3 5 3 3 2" xfId="19976" xr:uid="{00000000-0005-0000-0000-000074BC0000}"/>
    <cellStyle name="40% - Accent5 3 5 3 3 2 2" xfId="57314" xr:uid="{00000000-0005-0000-0000-000075BC0000}"/>
    <cellStyle name="40% - Accent5 3 5 3 3 3" xfId="44155" xr:uid="{00000000-0005-0000-0000-000076BC0000}"/>
    <cellStyle name="40% - Accent5 3 5 3 4" xfId="16433" xr:uid="{00000000-0005-0000-0000-000077BC0000}"/>
    <cellStyle name="40% - Accent5 3 5 3 4 2" xfId="53771" xr:uid="{00000000-0005-0000-0000-000078BC0000}"/>
    <cellStyle name="40% - Accent5 3 5 3 5" xfId="32826" xr:uid="{00000000-0005-0000-0000-000079BC0000}"/>
    <cellStyle name="40% - Accent5 3 5 3 6" xfId="40610" xr:uid="{00000000-0005-0000-0000-00007ABC0000}"/>
    <cellStyle name="40% - Accent5 3 5 4" xfId="9180" xr:uid="{00000000-0005-0000-0000-00007BBC0000}"/>
    <cellStyle name="40% - Accent5 3 5 4 2" xfId="22339" xr:uid="{00000000-0005-0000-0000-00007CBC0000}"/>
    <cellStyle name="40% - Accent5 3 5 4 2 2" xfId="59677" xr:uid="{00000000-0005-0000-0000-00007DBC0000}"/>
    <cellStyle name="40% - Accent5 3 5 4 3" xfId="35538" xr:uid="{00000000-0005-0000-0000-00007EBC0000}"/>
    <cellStyle name="40% - Accent5 3 5 4 4" xfId="46518" xr:uid="{00000000-0005-0000-0000-00007FBC0000}"/>
    <cellStyle name="40% - Accent5 3 5 5" xfId="4457" xr:uid="{00000000-0005-0000-0000-000080BC0000}"/>
    <cellStyle name="40% - Accent5 3 5 5 2" xfId="17616" xr:uid="{00000000-0005-0000-0000-000081BC0000}"/>
    <cellStyle name="40% - Accent5 3 5 5 2 2" xfId="54954" xr:uid="{00000000-0005-0000-0000-000082BC0000}"/>
    <cellStyle name="40% - Accent5 3 5 5 3" xfId="30114" xr:uid="{00000000-0005-0000-0000-000083BC0000}"/>
    <cellStyle name="40% - Accent5 3 5 5 4" xfId="41795" xr:uid="{00000000-0005-0000-0000-000084BC0000}"/>
    <cellStyle name="40% - Accent5 3 5 6" xfId="13904" xr:uid="{00000000-0005-0000-0000-000085BC0000}"/>
    <cellStyle name="40% - Accent5 3 5 6 2" xfId="51242" xr:uid="{00000000-0005-0000-0000-000086BC0000}"/>
    <cellStyle name="40% - Accent5 3 5 7" xfId="27232" xr:uid="{00000000-0005-0000-0000-000087BC0000}"/>
    <cellStyle name="40% - Accent5 3 5 8" xfId="38081" xr:uid="{00000000-0005-0000-0000-000088BC0000}"/>
    <cellStyle name="40% - Accent5 3 6" xfId="910" xr:uid="{00000000-0005-0000-0000-000089BC0000}"/>
    <cellStyle name="40% - Accent5 3 6 2" xfId="2092" xr:uid="{00000000-0005-0000-0000-00008ABC0000}"/>
    <cellStyle name="40% - Accent5 3 6 2 2" xfId="8166" xr:uid="{00000000-0005-0000-0000-00008BBC0000}"/>
    <cellStyle name="40% - Accent5 3 6 2 2 2" xfId="12889" xr:uid="{00000000-0005-0000-0000-00008CBC0000}"/>
    <cellStyle name="40% - Accent5 3 6 2 2 2 2" xfId="26048" xr:uid="{00000000-0005-0000-0000-00008DBC0000}"/>
    <cellStyle name="40% - Accent5 3 6 2 2 2 2 2" xfId="63386" xr:uid="{00000000-0005-0000-0000-00008EBC0000}"/>
    <cellStyle name="40% - Accent5 3 6 2 2 2 3" xfId="50227" xr:uid="{00000000-0005-0000-0000-00008FBC0000}"/>
    <cellStyle name="40% - Accent5 3 6 2 2 3" xfId="21325" xr:uid="{00000000-0005-0000-0000-000090BC0000}"/>
    <cellStyle name="40% - Accent5 3 6 2 2 3 2" xfId="58663" xr:uid="{00000000-0005-0000-0000-000091BC0000}"/>
    <cellStyle name="40% - Accent5 3 6 2 2 4" xfId="34344" xr:uid="{00000000-0005-0000-0000-000092BC0000}"/>
    <cellStyle name="40% - Accent5 3 6 2 2 5" xfId="45504" xr:uid="{00000000-0005-0000-0000-000093BC0000}"/>
    <cellStyle name="40% - Accent5 3 6 2 3" xfId="10529" xr:uid="{00000000-0005-0000-0000-000094BC0000}"/>
    <cellStyle name="40% - Accent5 3 6 2 3 2" xfId="23688" xr:uid="{00000000-0005-0000-0000-000095BC0000}"/>
    <cellStyle name="40% - Accent5 3 6 2 3 2 2" xfId="61026" xr:uid="{00000000-0005-0000-0000-000096BC0000}"/>
    <cellStyle name="40% - Accent5 3 6 2 3 3" xfId="37056" xr:uid="{00000000-0005-0000-0000-000097BC0000}"/>
    <cellStyle name="40% - Accent5 3 6 2 3 4" xfId="47867" xr:uid="{00000000-0005-0000-0000-000098BC0000}"/>
    <cellStyle name="40% - Accent5 3 6 2 4" xfId="5806" xr:uid="{00000000-0005-0000-0000-000099BC0000}"/>
    <cellStyle name="40% - Accent5 3 6 2 4 2" xfId="18965" xr:uid="{00000000-0005-0000-0000-00009ABC0000}"/>
    <cellStyle name="40% - Accent5 3 6 2 4 2 2" xfId="56303" xr:uid="{00000000-0005-0000-0000-00009BBC0000}"/>
    <cellStyle name="40% - Accent5 3 6 2 4 3" xfId="31632" xr:uid="{00000000-0005-0000-0000-00009CBC0000}"/>
    <cellStyle name="40% - Accent5 3 6 2 4 4" xfId="43144" xr:uid="{00000000-0005-0000-0000-00009DBC0000}"/>
    <cellStyle name="40% - Accent5 3 6 2 5" xfId="15253" xr:uid="{00000000-0005-0000-0000-00009EBC0000}"/>
    <cellStyle name="40% - Accent5 3 6 2 5 2" xfId="52591" xr:uid="{00000000-0005-0000-0000-00009FBC0000}"/>
    <cellStyle name="40% - Accent5 3 6 2 6" xfId="28750" xr:uid="{00000000-0005-0000-0000-0000A0BC0000}"/>
    <cellStyle name="40% - Accent5 3 6 2 7" xfId="39430" xr:uid="{00000000-0005-0000-0000-0000A1BC0000}"/>
    <cellStyle name="40% - Accent5 3 6 3" xfId="3441" xr:uid="{00000000-0005-0000-0000-0000A2BC0000}"/>
    <cellStyle name="40% - Accent5 3 6 3 2" xfId="11709" xr:uid="{00000000-0005-0000-0000-0000A3BC0000}"/>
    <cellStyle name="40% - Accent5 3 6 3 2 2" xfId="24868" xr:uid="{00000000-0005-0000-0000-0000A4BC0000}"/>
    <cellStyle name="40% - Accent5 3 6 3 2 2 2" xfId="62206" xr:uid="{00000000-0005-0000-0000-0000A5BC0000}"/>
    <cellStyle name="40% - Accent5 3 6 3 2 3" xfId="49047" xr:uid="{00000000-0005-0000-0000-0000A6BC0000}"/>
    <cellStyle name="40% - Accent5 3 6 3 3" xfId="6986" xr:uid="{00000000-0005-0000-0000-0000A7BC0000}"/>
    <cellStyle name="40% - Accent5 3 6 3 3 2" xfId="20145" xr:uid="{00000000-0005-0000-0000-0000A8BC0000}"/>
    <cellStyle name="40% - Accent5 3 6 3 3 2 2" xfId="57483" xr:uid="{00000000-0005-0000-0000-0000A9BC0000}"/>
    <cellStyle name="40% - Accent5 3 6 3 3 3" xfId="44324" xr:uid="{00000000-0005-0000-0000-0000AABC0000}"/>
    <cellStyle name="40% - Accent5 3 6 3 4" xfId="16602" xr:uid="{00000000-0005-0000-0000-0000ABBC0000}"/>
    <cellStyle name="40% - Accent5 3 6 3 4 2" xfId="53940" xr:uid="{00000000-0005-0000-0000-0000ACBC0000}"/>
    <cellStyle name="40% - Accent5 3 6 3 5" xfId="32995" xr:uid="{00000000-0005-0000-0000-0000ADBC0000}"/>
    <cellStyle name="40% - Accent5 3 6 3 6" xfId="40779" xr:uid="{00000000-0005-0000-0000-0000AEBC0000}"/>
    <cellStyle name="40% - Accent5 3 6 4" xfId="9349" xr:uid="{00000000-0005-0000-0000-0000AFBC0000}"/>
    <cellStyle name="40% - Accent5 3 6 4 2" xfId="22508" xr:uid="{00000000-0005-0000-0000-0000B0BC0000}"/>
    <cellStyle name="40% - Accent5 3 6 4 2 2" xfId="59846" xr:uid="{00000000-0005-0000-0000-0000B1BC0000}"/>
    <cellStyle name="40% - Accent5 3 6 4 3" xfId="35707" xr:uid="{00000000-0005-0000-0000-0000B2BC0000}"/>
    <cellStyle name="40% - Accent5 3 6 4 4" xfId="46687" xr:uid="{00000000-0005-0000-0000-0000B3BC0000}"/>
    <cellStyle name="40% - Accent5 3 6 5" xfId="4626" xr:uid="{00000000-0005-0000-0000-0000B4BC0000}"/>
    <cellStyle name="40% - Accent5 3 6 5 2" xfId="17785" xr:uid="{00000000-0005-0000-0000-0000B5BC0000}"/>
    <cellStyle name="40% - Accent5 3 6 5 2 2" xfId="55123" xr:uid="{00000000-0005-0000-0000-0000B6BC0000}"/>
    <cellStyle name="40% - Accent5 3 6 5 3" xfId="30283" xr:uid="{00000000-0005-0000-0000-0000B7BC0000}"/>
    <cellStyle name="40% - Accent5 3 6 5 4" xfId="41964" xr:uid="{00000000-0005-0000-0000-0000B8BC0000}"/>
    <cellStyle name="40% - Accent5 3 6 6" xfId="14073" xr:uid="{00000000-0005-0000-0000-0000B9BC0000}"/>
    <cellStyle name="40% - Accent5 3 6 6 2" xfId="51411" xr:uid="{00000000-0005-0000-0000-0000BABC0000}"/>
    <cellStyle name="40% - Accent5 3 6 7" xfId="27401" xr:uid="{00000000-0005-0000-0000-0000BBBC0000}"/>
    <cellStyle name="40% - Accent5 3 6 8" xfId="38250" xr:uid="{00000000-0005-0000-0000-0000BCBC0000}"/>
    <cellStyle name="40% - Accent5 3 7" xfId="1081" xr:uid="{00000000-0005-0000-0000-0000BDBC0000}"/>
    <cellStyle name="40% - Accent5 3 7 2" xfId="2261" xr:uid="{00000000-0005-0000-0000-0000BEBC0000}"/>
    <cellStyle name="40% - Accent5 3 7 2 2" xfId="8335" xr:uid="{00000000-0005-0000-0000-0000BFBC0000}"/>
    <cellStyle name="40% - Accent5 3 7 2 2 2" xfId="13058" xr:uid="{00000000-0005-0000-0000-0000C0BC0000}"/>
    <cellStyle name="40% - Accent5 3 7 2 2 2 2" xfId="26217" xr:uid="{00000000-0005-0000-0000-0000C1BC0000}"/>
    <cellStyle name="40% - Accent5 3 7 2 2 2 2 2" xfId="63555" xr:uid="{00000000-0005-0000-0000-0000C2BC0000}"/>
    <cellStyle name="40% - Accent5 3 7 2 2 2 3" xfId="50396" xr:uid="{00000000-0005-0000-0000-0000C3BC0000}"/>
    <cellStyle name="40% - Accent5 3 7 2 2 3" xfId="21494" xr:uid="{00000000-0005-0000-0000-0000C4BC0000}"/>
    <cellStyle name="40% - Accent5 3 7 2 2 3 2" xfId="58832" xr:uid="{00000000-0005-0000-0000-0000C5BC0000}"/>
    <cellStyle name="40% - Accent5 3 7 2 2 4" xfId="34513" xr:uid="{00000000-0005-0000-0000-0000C6BC0000}"/>
    <cellStyle name="40% - Accent5 3 7 2 2 5" xfId="45673" xr:uid="{00000000-0005-0000-0000-0000C7BC0000}"/>
    <cellStyle name="40% - Accent5 3 7 2 3" xfId="10698" xr:uid="{00000000-0005-0000-0000-0000C8BC0000}"/>
    <cellStyle name="40% - Accent5 3 7 2 3 2" xfId="23857" xr:uid="{00000000-0005-0000-0000-0000C9BC0000}"/>
    <cellStyle name="40% - Accent5 3 7 2 3 2 2" xfId="61195" xr:uid="{00000000-0005-0000-0000-0000CABC0000}"/>
    <cellStyle name="40% - Accent5 3 7 2 3 3" xfId="37225" xr:uid="{00000000-0005-0000-0000-0000CBBC0000}"/>
    <cellStyle name="40% - Accent5 3 7 2 3 4" xfId="48036" xr:uid="{00000000-0005-0000-0000-0000CCBC0000}"/>
    <cellStyle name="40% - Accent5 3 7 2 4" xfId="5975" xr:uid="{00000000-0005-0000-0000-0000CDBC0000}"/>
    <cellStyle name="40% - Accent5 3 7 2 4 2" xfId="19134" xr:uid="{00000000-0005-0000-0000-0000CEBC0000}"/>
    <cellStyle name="40% - Accent5 3 7 2 4 2 2" xfId="56472" xr:uid="{00000000-0005-0000-0000-0000CFBC0000}"/>
    <cellStyle name="40% - Accent5 3 7 2 4 3" xfId="31801" xr:uid="{00000000-0005-0000-0000-0000D0BC0000}"/>
    <cellStyle name="40% - Accent5 3 7 2 4 4" xfId="43313" xr:uid="{00000000-0005-0000-0000-0000D1BC0000}"/>
    <cellStyle name="40% - Accent5 3 7 2 5" xfId="15422" xr:uid="{00000000-0005-0000-0000-0000D2BC0000}"/>
    <cellStyle name="40% - Accent5 3 7 2 5 2" xfId="52760" xr:uid="{00000000-0005-0000-0000-0000D3BC0000}"/>
    <cellStyle name="40% - Accent5 3 7 2 6" xfId="28919" xr:uid="{00000000-0005-0000-0000-0000D4BC0000}"/>
    <cellStyle name="40% - Accent5 3 7 2 7" xfId="39599" xr:uid="{00000000-0005-0000-0000-0000D5BC0000}"/>
    <cellStyle name="40% - Accent5 3 7 3" xfId="3610" xr:uid="{00000000-0005-0000-0000-0000D6BC0000}"/>
    <cellStyle name="40% - Accent5 3 7 3 2" xfId="11878" xr:uid="{00000000-0005-0000-0000-0000D7BC0000}"/>
    <cellStyle name="40% - Accent5 3 7 3 2 2" xfId="25037" xr:uid="{00000000-0005-0000-0000-0000D8BC0000}"/>
    <cellStyle name="40% - Accent5 3 7 3 2 2 2" xfId="62375" xr:uid="{00000000-0005-0000-0000-0000D9BC0000}"/>
    <cellStyle name="40% - Accent5 3 7 3 2 3" xfId="49216" xr:uid="{00000000-0005-0000-0000-0000DABC0000}"/>
    <cellStyle name="40% - Accent5 3 7 3 3" xfId="7155" xr:uid="{00000000-0005-0000-0000-0000DBBC0000}"/>
    <cellStyle name="40% - Accent5 3 7 3 3 2" xfId="20314" xr:uid="{00000000-0005-0000-0000-0000DCBC0000}"/>
    <cellStyle name="40% - Accent5 3 7 3 3 2 2" xfId="57652" xr:uid="{00000000-0005-0000-0000-0000DDBC0000}"/>
    <cellStyle name="40% - Accent5 3 7 3 3 3" xfId="44493" xr:uid="{00000000-0005-0000-0000-0000DEBC0000}"/>
    <cellStyle name="40% - Accent5 3 7 3 4" xfId="16771" xr:uid="{00000000-0005-0000-0000-0000DFBC0000}"/>
    <cellStyle name="40% - Accent5 3 7 3 4 2" xfId="54109" xr:uid="{00000000-0005-0000-0000-0000E0BC0000}"/>
    <cellStyle name="40% - Accent5 3 7 3 5" xfId="33164" xr:uid="{00000000-0005-0000-0000-0000E1BC0000}"/>
    <cellStyle name="40% - Accent5 3 7 3 6" xfId="40948" xr:uid="{00000000-0005-0000-0000-0000E2BC0000}"/>
    <cellStyle name="40% - Accent5 3 7 4" xfId="9518" xr:uid="{00000000-0005-0000-0000-0000E3BC0000}"/>
    <cellStyle name="40% - Accent5 3 7 4 2" xfId="22677" xr:uid="{00000000-0005-0000-0000-0000E4BC0000}"/>
    <cellStyle name="40% - Accent5 3 7 4 2 2" xfId="60015" xr:uid="{00000000-0005-0000-0000-0000E5BC0000}"/>
    <cellStyle name="40% - Accent5 3 7 4 3" xfId="35876" xr:uid="{00000000-0005-0000-0000-0000E6BC0000}"/>
    <cellStyle name="40% - Accent5 3 7 4 4" xfId="46856" xr:uid="{00000000-0005-0000-0000-0000E7BC0000}"/>
    <cellStyle name="40% - Accent5 3 7 5" xfId="4795" xr:uid="{00000000-0005-0000-0000-0000E8BC0000}"/>
    <cellStyle name="40% - Accent5 3 7 5 2" xfId="17954" xr:uid="{00000000-0005-0000-0000-0000E9BC0000}"/>
    <cellStyle name="40% - Accent5 3 7 5 2 2" xfId="55292" xr:uid="{00000000-0005-0000-0000-0000EABC0000}"/>
    <cellStyle name="40% - Accent5 3 7 5 3" xfId="30452" xr:uid="{00000000-0005-0000-0000-0000EBBC0000}"/>
    <cellStyle name="40% - Accent5 3 7 5 4" xfId="42133" xr:uid="{00000000-0005-0000-0000-0000ECBC0000}"/>
    <cellStyle name="40% - Accent5 3 7 6" xfId="14242" xr:uid="{00000000-0005-0000-0000-0000EDBC0000}"/>
    <cellStyle name="40% - Accent5 3 7 6 2" xfId="51580" xr:uid="{00000000-0005-0000-0000-0000EEBC0000}"/>
    <cellStyle name="40% - Accent5 3 7 7" xfId="27570" xr:uid="{00000000-0005-0000-0000-0000EFBC0000}"/>
    <cellStyle name="40% - Accent5 3 7 8" xfId="38419" xr:uid="{00000000-0005-0000-0000-0000F0BC0000}"/>
    <cellStyle name="40% - Accent5 3 8" xfId="1278" xr:uid="{00000000-0005-0000-0000-0000F1BC0000}"/>
    <cellStyle name="40% - Accent5 3 8 2" xfId="2627" xr:uid="{00000000-0005-0000-0000-0000F2BC0000}"/>
    <cellStyle name="40% - Accent5 3 8 2 2" xfId="12075" xr:uid="{00000000-0005-0000-0000-0000F3BC0000}"/>
    <cellStyle name="40% - Accent5 3 8 2 2 2" xfId="25234" xr:uid="{00000000-0005-0000-0000-0000F4BC0000}"/>
    <cellStyle name="40% - Accent5 3 8 2 2 2 2" xfId="62572" xr:uid="{00000000-0005-0000-0000-0000F5BC0000}"/>
    <cellStyle name="40% - Accent5 3 8 2 2 3" xfId="33530" xr:uid="{00000000-0005-0000-0000-0000F6BC0000}"/>
    <cellStyle name="40% - Accent5 3 8 2 2 4" xfId="49413" xr:uid="{00000000-0005-0000-0000-0000F7BC0000}"/>
    <cellStyle name="40% - Accent5 3 8 2 3" xfId="7352" xr:uid="{00000000-0005-0000-0000-0000F8BC0000}"/>
    <cellStyle name="40% - Accent5 3 8 2 3 2" xfId="20511" xr:uid="{00000000-0005-0000-0000-0000F9BC0000}"/>
    <cellStyle name="40% - Accent5 3 8 2 3 2 2" xfId="57849" xr:uid="{00000000-0005-0000-0000-0000FABC0000}"/>
    <cellStyle name="40% - Accent5 3 8 2 3 3" xfId="36242" xr:uid="{00000000-0005-0000-0000-0000FBBC0000}"/>
    <cellStyle name="40% - Accent5 3 8 2 3 4" xfId="44690" xr:uid="{00000000-0005-0000-0000-0000FCBC0000}"/>
    <cellStyle name="40% - Accent5 3 8 2 4" xfId="15788" xr:uid="{00000000-0005-0000-0000-0000FDBC0000}"/>
    <cellStyle name="40% - Accent5 3 8 2 4 2" xfId="30818" xr:uid="{00000000-0005-0000-0000-0000FEBC0000}"/>
    <cellStyle name="40% - Accent5 3 8 2 4 3" xfId="53126" xr:uid="{00000000-0005-0000-0000-0000FFBC0000}"/>
    <cellStyle name="40% - Accent5 3 8 2 5" xfId="27936" xr:uid="{00000000-0005-0000-0000-000000BD0000}"/>
    <cellStyle name="40% - Accent5 3 8 2 6" xfId="39965" xr:uid="{00000000-0005-0000-0000-000001BD0000}"/>
    <cellStyle name="40% - Accent5 3 8 3" xfId="9715" xr:uid="{00000000-0005-0000-0000-000002BD0000}"/>
    <cellStyle name="40% - Accent5 3 8 3 2" xfId="22874" xr:uid="{00000000-0005-0000-0000-000003BD0000}"/>
    <cellStyle name="40% - Accent5 3 8 3 2 2" xfId="60212" xr:uid="{00000000-0005-0000-0000-000004BD0000}"/>
    <cellStyle name="40% - Accent5 3 8 3 3" xfId="32181" xr:uid="{00000000-0005-0000-0000-000005BD0000}"/>
    <cellStyle name="40% - Accent5 3 8 3 4" xfId="47053" xr:uid="{00000000-0005-0000-0000-000006BD0000}"/>
    <cellStyle name="40% - Accent5 3 8 4" xfId="4992" xr:uid="{00000000-0005-0000-0000-000007BD0000}"/>
    <cellStyle name="40% - Accent5 3 8 4 2" xfId="18151" xr:uid="{00000000-0005-0000-0000-000008BD0000}"/>
    <cellStyle name="40% - Accent5 3 8 4 2 2" xfId="55489" xr:uid="{00000000-0005-0000-0000-000009BD0000}"/>
    <cellStyle name="40% - Accent5 3 8 4 3" xfId="34893" xr:uid="{00000000-0005-0000-0000-00000ABD0000}"/>
    <cellStyle name="40% - Accent5 3 8 4 4" xfId="42330" xr:uid="{00000000-0005-0000-0000-00000BBD0000}"/>
    <cellStyle name="40% - Accent5 3 8 5" xfId="14439" xr:uid="{00000000-0005-0000-0000-00000CBD0000}"/>
    <cellStyle name="40% - Accent5 3 8 5 2" xfId="29469" xr:uid="{00000000-0005-0000-0000-00000DBD0000}"/>
    <cellStyle name="40% - Accent5 3 8 5 3" xfId="51777" xr:uid="{00000000-0005-0000-0000-00000EBD0000}"/>
    <cellStyle name="40% - Accent5 3 8 6" xfId="26587" xr:uid="{00000000-0005-0000-0000-00000FBD0000}"/>
    <cellStyle name="40% - Accent5 3 8 7" xfId="38616" xr:uid="{00000000-0005-0000-0000-000010BD0000}"/>
    <cellStyle name="40% - Accent5 3 9" xfId="2430" xr:uid="{00000000-0005-0000-0000-000011BD0000}"/>
    <cellStyle name="40% - Accent5 3 9 2" xfId="10895" xr:uid="{00000000-0005-0000-0000-000012BD0000}"/>
    <cellStyle name="40% - Accent5 3 9 2 2" xfId="24054" xr:uid="{00000000-0005-0000-0000-000013BD0000}"/>
    <cellStyle name="40% - Accent5 3 9 2 2 2" xfId="61392" xr:uid="{00000000-0005-0000-0000-000014BD0000}"/>
    <cellStyle name="40% - Accent5 3 9 2 3" xfId="33333" xr:uid="{00000000-0005-0000-0000-000015BD0000}"/>
    <cellStyle name="40% - Accent5 3 9 2 4" xfId="48233" xr:uid="{00000000-0005-0000-0000-000016BD0000}"/>
    <cellStyle name="40% - Accent5 3 9 3" xfId="6172" xr:uid="{00000000-0005-0000-0000-000017BD0000}"/>
    <cellStyle name="40% - Accent5 3 9 3 2" xfId="19331" xr:uid="{00000000-0005-0000-0000-000018BD0000}"/>
    <cellStyle name="40% - Accent5 3 9 3 2 2" xfId="56669" xr:uid="{00000000-0005-0000-0000-000019BD0000}"/>
    <cellStyle name="40% - Accent5 3 9 3 3" xfId="36045" xr:uid="{00000000-0005-0000-0000-00001ABD0000}"/>
    <cellStyle name="40% - Accent5 3 9 3 4" xfId="43510" xr:uid="{00000000-0005-0000-0000-00001BBD0000}"/>
    <cellStyle name="40% - Accent5 3 9 4" xfId="15591" xr:uid="{00000000-0005-0000-0000-00001CBD0000}"/>
    <cellStyle name="40% - Accent5 3 9 4 2" xfId="30621" xr:uid="{00000000-0005-0000-0000-00001DBD0000}"/>
    <cellStyle name="40% - Accent5 3 9 4 3" xfId="52929" xr:uid="{00000000-0005-0000-0000-00001EBD0000}"/>
    <cellStyle name="40% - Accent5 3 9 5" xfId="27739" xr:uid="{00000000-0005-0000-0000-00001FBD0000}"/>
    <cellStyle name="40% - Accent5 3 9 6" xfId="39768" xr:uid="{00000000-0005-0000-0000-000020BD0000}"/>
    <cellStyle name="40% - Accent5 4" xfId="124" xr:uid="{00000000-0005-0000-0000-000021BD0000}"/>
    <cellStyle name="40% - Accent5 4 10" xfId="8563" xr:uid="{00000000-0005-0000-0000-000022BD0000}"/>
    <cellStyle name="40% - Accent5 4 10 2" xfId="21722" xr:uid="{00000000-0005-0000-0000-000023BD0000}"/>
    <cellStyle name="40% - Accent5 4 10 2 2" xfId="59060" xr:uid="{00000000-0005-0000-0000-000024BD0000}"/>
    <cellStyle name="40% - Accent5 4 10 3" xfId="29300" xr:uid="{00000000-0005-0000-0000-000025BD0000}"/>
    <cellStyle name="40% - Accent5 4 10 4" xfId="45901" xr:uid="{00000000-0005-0000-0000-000026BD0000}"/>
    <cellStyle name="40% - Accent5 4 11" xfId="3840" xr:uid="{00000000-0005-0000-0000-000027BD0000}"/>
    <cellStyle name="40% - Accent5 4 11 2" xfId="16999" xr:uid="{00000000-0005-0000-0000-000028BD0000}"/>
    <cellStyle name="40% - Accent5 4 11 2 2" xfId="54337" xr:uid="{00000000-0005-0000-0000-000029BD0000}"/>
    <cellStyle name="40% - Accent5 4 11 3" xfId="32012" xr:uid="{00000000-0005-0000-0000-00002ABD0000}"/>
    <cellStyle name="40% - Accent5 4 11 4" xfId="41178" xr:uid="{00000000-0005-0000-0000-00002BBD0000}"/>
    <cellStyle name="40% - Accent5 4 12" xfId="13287" xr:uid="{00000000-0005-0000-0000-00002CBD0000}"/>
    <cellStyle name="40% - Accent5 4 12 2" xfId="34724" xr:uid="{00000000-0005-0000-0000-00002DBD0000}"/>
    <cellStyle name="40% - Accent5 4 12 3" xfId="50625" xr:uid="{00000000-0005-0000-0000-00002EBD0000}"/>
    <cellStyle name="40% - Accent5 4 13" xfId="29131" xr:uid="{00000000-0005-0000-0000-00002FBD0000}"/>
    <cellStyle name="40% - Accent5 4 14" xfId="26418" xr:uid="{00000000-0005-0000-0000-000030BD0000}"/>
    <cellStyle name="40% - Accent5 4 15" xfId="37464" xr:uid="{00000000-0005-0000-0000-000031BD0000}"/>
    <cellStyle name="40% - Accent5 4 2" xfId="236" xr:uid="{00000000-0005-0000-0000-000032BD0000}"/>
    <cellStyle name="40% - Accent5 4 2 10" xfId="3952" xr:uid="{00000000-0005-0000-0000-000033BD0000}"/>
    <cellStyle name="40% - Accent5 4 2 10 2" xfId="17111" xr:uid="{00000000-0005-0000-0000-000034BD0000}"/>
    <cellStyle name="40% - Accent5 4 2 10 2 2" xfId="54449" xr:uid="{00000000-0005-0000-0000-000035BD0000}"/>
    <cellStyle name="40% - Accent5 4 2 10 3" xfId="32097" xr:uid="{00000000-0005-0000-0000-000036BD0000}"/>
    <cellStyle name="40% - Accent5 4 2 10 4" xfId="41290" xr:uid="{00000000-0005-0000-0000-000037BD0000}"/>
    <cellStyle name="40% - Accent5 4 2 11" xfId="13399" xr:uid="{00000000-0005-0000-0000-000038BD0000}"/>
    <cellStyle name="40% - Accent5 4 2 11 2" xfId="34809" xr:uid="{00000000-0005-0000-0000-000039BD0000}"/>
    <cellStyle name="40% - Accent5 4 2 11 3" xfId="50737" xr:uid="{00000000-0005-0000-0000-00003ABD0000}"/>
    <cellStyle name="40% - Accent5 4 2 12" xfId="29216" xr:uid="{00000000-0005-0000-0000-00003BBD0000}"/>
    <cellStyle name="40% - Accent5 4 2 13" xfId="26503" xr:uid="{00000000-0005-0000-0000-00003CBD0000}"/>
    <cellStyle name="40% - Accent5 4 2 14" xfId="37576" xr:uid="{00000000-0005-0000-0000-00003DBD0000}"/>
    <cellStyle name="40% - Accent5 4 2 2" xfId="657" xr:uid="{00000000-0005-0000-0000-00003EBD0000}"/>
    <cellStyle name="40% - Accent5 4 2 2 2" xfId="1839" xr:uid="{00000000-0005-0000-0000-00003FBD0000}"/>
    <cellStyle name="40% - Accent5 4 2 2 2 2" xfId="7913" xr:uid="{00000000-0005-0000-0000-000040BD0000}"/>
    <cellStyle name="40% - Accent5 4 2 2 2 2 2" xfId="12636" xr:uid="{00000000-0005-0000-0000-000041BD0000}"/>
    <cellStyle name="40% - Accent5 4 2 2 2 2 2 2" xfId="25795" xr:uid="{00000000-0005-0000-0000-000042BD0000}"/>
    <cellStyle name="40% - Accent5 4 2 2 2 2 2 2 2" xfId="63133" xr:uid="{00000000-0005-0000-0000-000043BD0000}"/>
    <cellStyle name="40% - Accent5 4 2 2 2 2 2 3" xfId="49974" xr:uid="{00000000-0005-0000-0000-000044BD0000}"/>
    <cellStyle name="40% - Accent5 4 2 2 2 2 3" xfId="21072" xr:uid="{00000000-0005-0000-0000-000045BD0000}"/>
    <cellStyle name="40% - Accent5 4 2 2 2 2 3 2" xfId="58410" xr:uid="{00000000-0005-0000-0000-000046BD0000}"/>
    <cellStyle name="40% - Accent5 4 2 2 2 2 4" xfId="34091" xr:uid="{00000000-0005-0000-0000-000047BD0000}"/>
    <cellStyle name="40% - Accent5 4 2 2 2 2 5" xfId="45251" xr:uid="{00000000-0005-0000-0000-000048BD0000}"/>
    <cellStyle name="40% - Accent5 4 2 2 2 3" xfId="10276" xr:uid="{00000000-0005-0000-0000-000049BD0000}"/>
    <cellStyle name="40% - Accent5 4 2 2 2 3 2" xfId="23435" xr:uid="{00000000-0005-0000-0000-00004ABD0000}"/>
    <cellStyle name="40% - Accent5 4 2 2 2 3 2 2" xfId="60773" xr:uid="{00000000-0005-0000-0000-00004BBD0000}"/>
    <cellStyle name="40% - Accent5 4 2 2 2 3 3" xfId="36803" xr:uid="{00000000-0005-0000-0000-00004CBD0000}"/>
    <cellStyle name="40% - Accent5 4 2 2 2 3 4" xfId="47614" xr:uid="{00000000-0005-0000-0000-00004DBD0000}"/>
    <cellStyle name="40% - Accent5 4 2 2 2 4" xfId="5553" xr:uid="{00000000-0005-0000-0000-00004EBD0000}"/>
    <cellStyle name="40% - Accent5 4 2 2 2 4 2" xfId="18712" xr:uid="{00000000-0005-0000-0000-00004FBD0000}"/>
    <cellStyle name="40% - Accent5 4 2 2 2 4 2 2" xfId="56050" xr:uid="{00000000-0005-0000-0000-000050BD0000}"/>
    <cellStyle name="40% - Accent5 4 2 2 2 4 3" xfId="31379" xr:uid="{00000000-0005-0000-0000-000051BD0000}"/>
    <cellStyle name="40% - Accent5 4 2 2 2 4 4" xfId="42891" xr:uid="{00000000-0005-0000-0000-000052BD0000}"/>
    <cellStyle name="40% - Accent5 4 2 2 2 5" xfId="15000" xr:uid="{00000000-0005-0000-0000-000053BD0000}"/>
    <cellStyle name="40% - Accent5 4 2 2 2 5 2" xfId="52338" xr:uid="{00000000-0005-0000-0000-000054BD0000}"/>
    <cellStyle name="40% - Accent5 4 2 2 2 6" xfId="28497" xr:uid="{00000000-0005-0000-0000-000055BD0000}"/>
    <cellStyle name="40% - Accent5 4 2 2 2 7" xfId="39177" xr:uid="{00000000-0005-0000-0000-000056BD0000}"/>
    <cellStyle name="40% - Accent5 4 2 2 3" xfId="3188" xr:uid="{00000000-0005-0000-0000-000057BD0000}"/>
    <cellStyle name="40% - Accent5 4 2 2 3 2" xfId="11456" xr:uid="{00000000-0005-0000-0000-000058BD0000}"/>
    <cellStyle name="40% - Accent5 4 2 2 3 2 2" xfId="24615" xr:uid="{00000000-0005-0000-0000-000059BD0000}"/>
    <cellStyle name="40% - Accent5 4 2 2 3 2 2 2" xfId="61953" xr:uid="{00000000-0005-0000-0000-00005ABD0000}"/>
    <cellStyle name="40% - Accent5 4 2 2 3 2 3" xfId="48794" xr:uid="{00000000-0005-0000-0000-00005BBD0000}"/>
    <cellStyle name="40% - Accent5 4 2 2 3 3" xfId="6733" xr:uid="{00000000-0005-0000-0000-00005CBD0000}"/>
    <cellStyle name="40% - Accent5 4 2 2 3 3 2" xfId="19892" xr:uid="{00000000-0005-0000-0000-00005DBD0000}"/>
    <cellStyle name="40% - Accent5 4 2 2 3 3 2 2" xfId="57230" xr:uid="{00000000-0005-0000-0000-00005EBD0000}"/>
    <cellStyle name="40% - Accent5 4 2 2 3 3 3" xfId="44071" xr:uid="{00000000-0005-0000-0000-00005FBD0000}"/>
    <cellStyle name="40% - Accent5 4 2 2 3 4" xfId="16349" xr:uid="{00000000-0005-0000-0000-000060BD0000}"/>
    <cellStyle name="40% - Accent5 4 2 2 3 4 2" xfId="53687" xr:uid="{00000000-0005-0000-0000-000061BD0000}"/>
    <cellStyle name="40% - Accent5 4 2 2 3 5" xfId="32742" xr:uid="{00000000-0005-0000-0000-000062BD0000}"/>
    <cellStyle name="40% - Accent5 4 2 2 3 6" xfId="40526" xr:uid="{00000000-0005-0000-0000-000063BD0000}"/>
    <cellStyle name="40% - Accent5 4 2 2 4" xfId="9096" xr:uid="{00000000-0005-0000-0000-000064BD0000}"/>
    <cellStyle name="40% - Accent5 4 2 2 4 2" xfId="22255" xr:uid="{00000000-0005-0000-0000-000065BD0000}"/>
    <cellStyle name="40% - Accent5 4 2 2 4 2 2" xfId="59593" xr:uid="{00000000-0005-0000-0000-000066BD0000}"/>
    <cellStyle name="40% - Accent5 4 2 2 4 3" xfId="35454" xr:uid="{00000000-0005-0000-0000-000067BD0000}"/>
    <cellStyle name="40% - Accent5 4 2 2 4 4" xfId="46434" xr:uid="{00000000-0005-0000-0000-000068BD0000}"/>
    <cellStyle name="40% - Accent5 4 2 2 5" xfId="4373" xr:uid="{00000000-0005-0000-0000-000069BD0000}"/>
    <cellStyle name="40% - Accent5 4 2 2 5 2" xfId="17532" xr:uid="{00000000-0005-0000-0000-00006ABD0000}"/>
    <cellStyle name="40% - Accent5 4 2 2 5 2 2" xfId="54870" xr:uid="{00000000-0005-0000-0000-00006BBD0000}"/>
    <cellStyle name="40% - Accent5 4 2 2 5 3" xfId="30030" xr:uid="{00000000-0005-0000-0000-00006CBD0000}"/>
    <cellStyle name="40% - Accent5 4 2 2 5 4" xfId="41711" xr:uid="{00000000-0005-0000-0000-00006DBD0000}"/>
    <cellStyle name="40% - Accent5 4 2 2 6" xfId="13820" xr:uid="{00000000-0005-0000-0000-00006EBD0000}"/>
    <cellStyle name="40% - Accent5 4 2 2 6 2" xfId="51158" xr:uid="{00000000-0005-0000-0000-00006FBD0000}"/>
    <cellStyle name="40% - Accent5 4 2 2 7" xfId="27148" xr:uid="{00000000-0005-0000-0000-000070BD0000}"/>
    <cellStyle name="40% - Accent5 4 2 2 8" xfId="37997" xr:uid="{00000000-0005-0000-0000-000071BD0000}"/>
    <cellStyle name="40% - Accent5 4 2 3" xfId="433" xr:uid="{00000000-0005-0000-0000-000072BD0000}"/>
    <cellStyle name="40% - Accent5 4 2 3 2" xfId="1615" xr:uid="{00000000-0005-0000-0000-000073BD0000}"/>
    <cellStyle name="40% - Accent5 4 2 3 2 2" xfId="7689" xr:uid="{00000000-0005-0000-0000-000074BD0000}"/>
    <cellStyle name="40% - Accent5 4 2 3 2 2 2" xfId="12412" xr:uid="{00000000-0005-0000-0000-000075BD0000}"/>
    <cellStyle name="40% - Accent5 4 2 3 2 2 2 2" xfId="25571" xr:uid="{00000000-0005-0000-0000-000076BD0000}"/>
    <cellStyle name="40% - Accent5 4 2 3 2 2 2 2 2" xfId="62909" xr:uid="{00000000-0005-0000-0000-000077BD0000}"/>
    <cellStyle name="40% - Accent5 4 2 3 2 2 2 3" xfId="49750" xr:uid="{00000000-0005-0000-0000-000078BD0000}"/>
    <cellStyle name="40% - Accent5 4 2 3 2 2 3" xfId="20848" xr:uid="{00000000-0005-0000-0000-000079BD0000}"/>
    <cellStyle name="40% - Accent5 4 2 3 2 2 3 2" xfId="58186" xr:uid="{00000000-0005-0000-0000-00007ABD0000}"/>
    <cellStyle name="40% - Accent5 4 2 3 2 2 4" xfId="33867" xr:uid="{00000000-0005-0000-0000-00007BBD0000}"/>
    <cellStyle name="40% - Accent5 4 2 3 2 2 5" xfId="45027" xr:uid="{00000000-0005-0000-0000-00007CBD0000}"/>
    <cellStyle name="40% - Accent5 4 2 3 2 3" xfId="10052" xr:uid="{00000000-0005-0000-0000-00007DBD0000}"/>
    <cellStyle name="40% - Accent5 4 2 3 2 3 2" xfId="23211" xr:uid="{00000000-0005-0000-0000-00007EBD0000}"/>
    <cellStyle name="40% - Accent5 4 2 3 2 3 2 2" xfId="60549" xr:uid="{00000000-0005-0000-0000-00007FBD0000}"/>
    <cellStyle name="40% - Accent5 4 2 3 2 3 3" xfId="36579" xr:uid="{00000000-0005-0000-0000-000080BD0000}"/>
    <cellStyle name="40% - Accent5 4 2 3 2 3 4" xfId="47390" xr:uid="{00000000-0005-0000-0000-000081BD0000}"/>
    <cellStyle name="40% - Accent5 4 2 3 2 4" xfId="5329" xr:uid="{00000000-0005-0000-0000-000082BD0000}"/>
    <cellStyle name="40% - Accent5 4 2 3 2 4 2" xfId="18488" xr:uid="{00000000-0005-0000-0000-000083BD0000}"/>
    <cellStyle name="40% - Accent5 4 2 3 2 4 2 2" xfId="55826" xr:uid="{00000000-0005-0000-0000-000084BD0000}"/>
    <cellStyle name="40% - Accent5 4 2 3 2 4 3" xfId="31155" xr:uid="{00000000-0005-0000-0000-000085BD0000}"/>
    <cellStyle name="40% - Accent5 4 2 3 2 4 4" xfId="42667" xr:uid="{00000000-0005-0000-0000-000086BD0000}"/>
    <cellStyle name="40% - Accent5 4 2 3 2 5" xfId="14776" xr:uid="{00000000-0005-0000-0000-000087BD0000}"/>
    <cellStyle name="40% - Accent5 4 2 3 2 5 2" xfId="52114" xr:uid="{00000000-0005-0000-0000-000088BD0000}"/>
    <cellStyle name="40% - Accent5 4 2 3 2 6" xfId="28273" xr:uid="{00000000-0005-0000-0000-000089BD0000}"/>
    <cellStyle name="40% - Accent5 4 2 3 2 7" xfId="38953" xr:uid="{00000000-0005-0000-0000-00008ABD0000}"/>
    <cellStyle name="40% - Accent5 4 2 3 3" xfId="2964" xr:uid="{00000000-0005-0000-0000-00008BBD0000}"/>
    <cellStyle name="40% - Accent5 4 2 3 3 2" xfId="11232" xr:uid="{00000000-0005-0000-0000-00008CBD0000}"/>
    <cellStyle name="40% - Accent5 4 2 3 3 2 2" xfId="24391" xr:uid="{00000000-0005-0000-0000-00008DBD0000}"/>
    <cellStyle name="40% - Accent5 4 2 3 3 2 2 2" xfId="61729" xr:uid="{00000000-0005-0000-0000-00008EBD0000}"/>
    <cellStyle name="40% - Accent5 4 2 3 3 2 3" xfId="48570" xr:uid="{00000000-0005-0000-0000-00008FBD0000}"/>
    <cellStyle name="40% - Accent5 4 2 3 3 3" xfId="6509" xr:uid="{00000000-0005-0000-0000-000090BD0000}"/>
    <cellStyle name="40% - Accent5 4 2 3 3 3 2" xfId="19668" xr:uid="{00000000-0005-0000-0000-000091BD0000}"/>
    <cellStyle name="40% - Accent5 4 2 3 3 3 2 2" xfId="57006" xr:uid="{00000000-0005-0000-0000-000092BD0000}"/>
    <cellStyle name="40% - Accent5 4 2 3 3 3 3" xfId="43847" xr:uid="{00000000-0005-0000-0000-000093BD0000}"/>
    <cellStyle name="40% - Accent5 4 2 3 3 4" xfId="16125" xr:uid="{00000000-0005-0000-0000-000094BD0000}"/>
    <cellStyle name="40% - Accent5 4 2 3 3 4 2" xfId="53463" xr:uid="{00000000-0005-0000-0000-000095BD0000}"/>
    <cellStyle name="40% - Accent5 4 2 3 3 5" xfId="32518" xr:uid="{00000000-0005-0000-0000-000096BD0000}"/>
    <cellStyle name="40% - Accent5 4 2 3 3 6" xfId="40302" xr:uid="{00000000-0005-0000-0000-000097BD0000}"/>
    <cellStyle name="40% - Accent5 4 2 3 4" xfId="8872" xr:uid="{00000000-0005-0000-0000-000098BD0000}"/>
    <cellStyle name="40% - Accent5 4 2 3 4 2" xfId="22031" xr:uid="{00000000-0005-0000-0000-000099BD0000}"/>
    <cellStyle name="40% - Accent5 4 2 3 4 2 2" xfId="59369" xr:uid="{00000000-0005-0000-0000-00009ABD0000}"/>
    <cellStyle name="40% - Accent5 4 2 3 4 3" xfId="35230" xr:uid="{00000000-0005-0000-0000-00009BBD0000}"/>
    <cellStyle name="40% - Accent5 4 2 3 4 4" xfId="46210" xr:uid="{00000000-0005-0000-0000-00009CBD0000}"/>
    <cellStyle name="40% - Accent5 4 2 3 5" xfId="4149" xr:uid="{00000000-0005-0000-0000-00009DBD0000}"/>
    <cellStyle name="40% - Accent5 4 2 3 5 2" xfId="17308" xr:uid="{00000000-0005-0000-0000-00009EBD0000}"/>
    <cellStyle name="40% - Accent5 4 2 3 5 2 2" xfId="54646" xr:uid="{00000000-0005-0000-0000-00009FBD0000}"/>
    <cellStyle name="40% - Accent5 4 2 3 5 3" xfId="29806" xr:uid="{00000000-0005-0000-0000-0000A0BD0000}"/>
    <cellStyle name="40% - Accent5 4 2 3 5 4" xfId="41487" xr:uid="{00000000-0005-0000-0000-0000A1BD0000}"/>
    <cellStyle name="40% - Accent5 4 2 3 6" xfId="13596" xr:uid="{00000000-0005-0000-0000-0000A2BD0000}"/>
    <cellStyle name="40% - Accent5 4 2 3 6 2" xfId="50934" xr:uid="{00000000-0005-0000-0000-0000A3BD0000}"/>
    <cellStyle name="40% - Accent5 4 2 3 7" xfId="26924" xr:uid="{00000000-0005-0000-0000-0000A4BD0000}"/>
    <cellStyle name="40% - Accent5 4 2 3 8" xfId="37773" xr:uid="{00000000-0005-0000-0000-0000A5BD0000}"/>
    <cellStyle name="40% - Accent5 4 2 4" xfId="854" xr:uid="{00000000-0005-0000-0000-0000A6BD0000}"/>
    <cellStyle name="40% - Accent5 4 2 4 2" xfId="2036" xr:uid="{00000000-0005-0000-0000-0000A7BD0000}"/>
    <cellStyle name="40% - Accent5 4 2 4 2 2" xfId="8110" xr:uid="{00000000-0005-0000-0000-0000A8BD0000}"/>
    <cellStyle name="40% - Accent5 4 2 4 2 2 2" xfId="12833" xr:uid="{00000000-0005-0000-0000-0000A9BD0000}"/>
    <cellStyle name="40% - Accent5 4 2 4 2 2 2 2" xfId="25992" xr:uid="{00000000-0005-0000-0000-0000AABD0000}"/>
    <cellStyle name="40% - Accent5 4 2 4 2 2 2 2 2" xfId="63330" xr:uid="{00000000-0005-0000-0000-0000ABBD0000}"/>
    <cellStyle name="40% - Accent5 4 2 4 2 2 2 3" xfId="50171" xr:uid="{00000000-0005-0000-0000-0000ACBD0000}"/>
    <cellStyle name="40% - Accent5 4 2 4 2 2 3" xfId="21269" xr:uid="{00000000-0005-0000-0000-0000ADBD0000}"/>
    <cellStyle name="40% - Accent5 4 2 4 2 2 3 2" xfId="58607" xr:uid="{00000000-0005-0000-0000-0000AEBD0000}"/>
    <cellStyle name="40% - Accent5 4 2 4 2 2 4" xfId="34288" xr:uid="{00000000-0005-0000-0000-0000AFBD0000}"/>
    <cellStyle name="40% - Accent5 4 2 4 2 2 5" xfId="45448" xr:uid="{00000000-0005-0000-0000-0000B0BD0000}"/>
    <cellStyle name="40% - Accent5 4 2 4 2 3" xfId="10473" xr:uid="{00000000-0005-0000-0000-0000B1BD0000}"/>
    <cellStyle name="40% - Accent5 4 2 4 2 3 2" xfId="23632" xr:uid="{00000000-0005-0000-0000-0000B2BD0000}"/>
    <cellStyle name="40% - Accent5 4 2 4 2 3 2 2" xfId="60970" xr:uid="{00000000-0005-0000-0000-0000B3BD0000}"/>
    <cellStyle name="40% - Accent5 4 2 4 2 3 3" xfId="37000" xr:uid="{00000000-0005-0000-0000-0000B4BD0000}"/>
    <cellStyle name="40% - Accent5 4 2 4 2 3 4" xfId="47811" xr:uid="{00000000-0005-0000-0000-0000B5BD0000}"/>
    <cellStyle name="40% - Accent5 4 2 4 2 4" xfId="5750" xr:uid="{00000000-0005-0000-0000-0000B6BD0000}"/>
    <cellStyle name="40% - Accent5 4 2 4 2 4 2" xfId="18909" xr:uid="{00000000-0005-0000-0000-0000B7BD0000}"/>
    <cellStyle name="40% - Accent5 4 2 4 2 4 2 2" xfId="56247" xr:uid="{00000000-0005-0000-0000-0000B8BD0000}"/>
    <cellStyle name="40% - Accent5 4 2 4 2 4 3" xfId="31576" xr:uid="{00000000-0005-0000-0000-0000B9BD0000}"/>
    <cellStyle name="40% - Accent5 4 2 4 2 4 4" xfId="43088" xr:uid="{00000000-0005-0000-0000-0000BABD0000}"/>
    <cellStyle name="40% - Accent5 4 2 4 2 5" xfId="15197" xr:uid="{00000000-0005-0000-0000-0000BBBD0000}"/>
    <cellStyle name="40% - Accent5 4 2 4 2 5 2" xfId="52535" xr:uid="{00000000-0005-0000-0000-0000BCBD0000}"/>
    <cellStyle name="40% - Accent5 4 2 4 2 6" xfId="28694" xr:uid="{00000000-0005-0000-0000-0000BDBD0000}"/>
    <cellStyle name="40% - Accent5 4 2 4 2 7" xfId="39374" xr:uid="{00000000-0005-0000-0000-0000BEBD0000}"/>
    <cellStyle name="40% - Accent5 4 2 4 3" xfId="3385" xr:uid="{00000000-0005-0000-0000-0000BFBD0000}"/>
    <cellStyle name="40% - Accent5 4 2 4 3 2" xfId="11653" xr:uid="{00000000-0005-0000-0000-0000C0BD0000}"/>
    <cellStyle name="40% - Accent5 4 2 4 3 2 2" xfId="24812" xr:uid="{00000000-0005-0000-0000-0000C1BD0000}"/>
    <cellStyle name="40% - Accent5 4 2 4 3 2 2 2" xfId="62150" xr:uid="{00000000-0005-0000-0000-0000C2BD0000}"/>
    <cellStyle name="40% - Accent5 4 2 4 3 2 3" xfId="48991" xr:uid="{00000000-0005-0000-0000-0000C3BD0000}"/>
    <cellStyle name="40% - Accent5 4 2 4 3 3" xfId="6930" xr:uid="{00000000-0005-0000-0000-0000C4BD0000}"/>
    <cellStyle name="40% - Accent5 4 2 4 3 3 2" xfId="20089" xr:uid="{00000000-0005-0000-0000-0000C5BD0000}"/>
    <cellStyle name="40% - Accent5 4 2 4 3 3 2 2" xfId="57427" xr:uid="{00000000-0005-0000-0000-0000C6BD0000}"/>
    <cellStyle name="40% - Accent5 4 2 4 3 3 3" xfId="44268" xr:uid="{00000000-0005-0000-0000-0000C7BD0000}"/>
    <cellStyle name="40% - Accent5 4 2 4 3 4" xfId="16546" xr:uid="{00000000-0005-0000-0000-0000C8BD0000}"/>
    <cellStyle name="40% - Accent5 4 2 4 3 4 2" xfId="53884" xr:uid="{00000000-0005-0000-0000-0000C9BD0000}"/>
    <cellStyle name="40% - Accent5 4 2 4 3 5" xfId="32939" xr:uid="{00000000-0005-0000-0000-0000CABD0000}"/>
    <cellStyle name="40% - Accent5 4 2 4 3 6" xfId="40723" xr:uid="{00000000-0005-0000-0000-0000CBBD0000}"/>
    <cellStyle name="40% - Accent5 4 2 4 4" xfId="9293" xr:uid="{00000000-0005-0000-0000-0000CCBD0000}"/>
    <cellStyle name="40% - Accent5 4 2 4 4 2" xfId="22452" xr:uid="{00000000-0005-0000-0000-0000CDBD0000}"/>
    <cellStyle name="40% - Accent5 4 2 4 4 2 2" xfId="59790" xr:uid="{00000000-0005-0000-0000-0000CEBD0000}"/>
    <cellStyle name="40% - Accent5 4 2 4 4 3" xfId="35651" xr:uid="{00000000-0005-0000-0000-0000CFBD0000}"/>
    <cellStyle name="40% - Accent5 4 2 4 4 4" xfId="46631" xr:uid="{00000000-0005-0000-0000-0000D0BD0000}"/>
    <cellStyle name="40% - Accent5 4 2 4 5" xfId="4570" xr:uid="{00000000-0005-0000-0000-0000D1BD0000}"/>
    <cellStyle name="40% - Accent5 4 2 4 5 2" xfId="17729" xr:uid="{00000000-0005-0000-0000-0000D2BD0000}"/>
    <cellStyle name="40% - Accent5 4 2 4 5 2 2" xfId="55067" xr:uid="{00000000-0005-0000-0000-0000D3BD0000}"/>
    <cellStyle name="40% - Accent5 4 2 4 5 3" xfId="30227" xr:uid="{00000000-0005-0000-0000-0000D4BD0000}"/>
    <cellStyle name="40% - Accent5 4 2 4 5 4" xfId="41908" xr:uid="{00000000-0005-0000-0000-0000D5BD0000}"/>
    <cellStyle name="40% - Accent5 4 2 4 6" xfId="14017" xr:uid="{00000000-0005-0000-0000-0000D6BD0000}"/>
    <cellStyle name="40% - Accent5 4 2 4 6 2" xfId="51355" xr:uid="{00000000-0005-0000-0000-0000D7BD0000}"/>
    <cellStyle name="40% - Accent5 4 2 4 7" xfId="27345" xr:uid="{00000000-0005-0000-0000-0000D8BD0000}"/>
    <cellStyle name="40% - Accent5 4 2 4 8" xfId="38194" xr:uid="{00000000-0005-0000-0000-0000D9BD0000}"/>
    <cellStyle name="40% - Accent5 4 2 5" xfId="1023" xr:uid="{00000000-0005-0000-0000-0000DABD0000}"/>
    <cellStyle name="40% - Accent5 4 2 5 2" xfId="2205" xr:uid="{00000000-0005-0000-0000-0000DBBD0000}"/>
    <cellStyle name="40% - Accent5 4 2 5 2 2" xfId="8279" xr:uid="{00000000-0005-0000-0000-0000DCBD0000}"/>
    <cellStyle name="40% - Accent5 4 2 5 2 2 2" xfId="13002" xr:uid="{00000000-0005-0000-0000-0000DDBD0000}"/>
    <cellStyle name="40% - Accent5 4 2 5 2 2 2 2" xfId="26161" xr:uid="{00000000-0005-0000-0000-0000DEBD0000}"/>
    <cellStyle name="40% - Accent5 4 2 5 2 2 2 2 2" xfId="63499" xr:uid="{00000000-0005-0000-0000-0000DFBD0000}"/>
    <cellStyle name="40% - Accent5 4 2 5 2 2 2 3" xfId="50340" xr:uid="{00000000-0005-0000-0000-0000E0BD0000}"/>
    <cellStyle name="40% - Accent5 4 2 5 2 2 3" xfId="21438" xr:uid="{00000000-0005-0000-0000-0000E1BD0000}"/>
    <cellStyle name="40% - Accent5 4 2 5 2 2 3 2" xfId="58776" xr:uid="{00000000-0005-0000-0000-0000E2BD0000}"/>
    <cellStyle name="40% - Accent5 4 2 5 2 2 4" xfId="34457" xr:uid="{00000000-0005-0000-0000-0000E3BD0000}"/>
    <cellStyle name="40% - Accent5 4 2 5 2 2 5" xfId="45617" xr:uid="{00000000-0005-0000-0000-0000E4BD0000}"/>
    <cellStyle name="40% - Accent5 4 2 5 2 3" xfId="10642" xr:uid="{00000000-0005-0000-0000-0000E5BD0000}"/>
    <cellStyle name="40% - Accent5 4 2 5 2 3 2" xfId="23801" xr:uid="{00000000-0005-0000-0000-0000E6BD0000}"/>
    <cellStyle name="40% - Accent5 4 2 5 2 3 2 2" xfId="61139" xr:uid="{00000000-0005-0000-0000-0000E7BD0000}"/>
    <cellStyle name="40% - Accent5 4 2 5 2 3 3" xfId="37169" xr:uid="{00000000-0005-0000-0000-0000E8BD0000}"/>
    <cellStyle name="40% - Accent5 4 2 5 2 3 4" xfId="47980" xr:uid="{00000000-0005-0000-0000-0000E9BD0000}"/>
    <cellStyle name="40% - Accent5 4 2 5 2 4" xfId="5919" xr:uid="{00000000-0005-0000-0000-0000EABD0000}"/>
    <cellStyle name="40% - Accent5 4 2 5 2 4 2" xfId="19078" xr:uid="{00000000-0005-0000-0000-0000EBBD0000}"/>
    <cellStyle name="40% - Accent5 4 2 5 2 4 2 2" xfId="56416" xr:uid="{00000000-0005-0000-0000-0000ECBD0000}"/>
    <cellStyle name="40% - Accent5 4 2 5 2 4 3" xfId="31745" xr:uid="{00000000-0005-0000-0000-0000EDBD0000}"/>
    <cellStyle name="40% - Accent5 4 2 5 2 4 4" xfId="43257" xr:uid="{00000000-0005-0000-0000-0000EEBD0000}"/>
    <cellStyle name="40% - Accent5 4 2 5 2 5" xfId="15366" xr:uid="{00000000-0005-0000-0000-0000EFBD0000}"/>
    <cellStyle name="40% - Accent5 4 2 5 2 5 2" xfId="52704" xr:uid="{00000000-0005-0000-0000-0000F0BD0000}"/>
    <cellStyle name="40% - Accent5 4 2 5 2 6" xfId="28863" xr:uid="{00000000-0005-0000-0000-0000F1BD0000}"/>
    <cellStyle name="40% - Accent5 4 2 5 2 7" xfId="39543" xr:uid="{00000000-0005-0000-0000-0000F2BD0000}"/>
    <cellStyle name="40% - Accent5 4 2 5 3" xfId="3554" xr:uid="{00000000-0005-0000-0000-0000F3BD0000}"/>
    <cellStyle name="40% - Accent5 4 2 5 3 2" xfId="11822" xr:uid="{00000000-0005-0000-0000-0000F4BD0000}"/>
    <cellStyle name="40% - Accent5 4 2 5 3 2 2" xfId="24981" xr:uid="{00000000-0005-0000-0000-0000F5BD0000}"/>
    <cellStyle name="40% - Accent5 4 2 5 3 2 2 2" xfId="62319" xr:uid="{00000000-0005-0000-0000-0000F6BD0000}"/>
    <cellStyle name="40% - Accent5 4 2 5 3 2 3" xfId="49160" xr:uid="{00000000-0005-0000-0000-0000F7BD0000}"/>
    <cellStyle name="40% - Accent5 4 2 5 3 3" xfId="7099" xr:uid="{00000000-0005-0000-0000-0000F8BD0000}"/>
    <cellStyle name="40% - Accent5 4 2 5 3 3 2" xfId="20258" xr:uid="{00000000-0005-0000-0000-0000F9BD0000}"/>
    <cellStyle name="40% - Accent5 4 2 5 3 3 2 2" xfId="57596" xr:uid="{00000000-0005-0000-0000-0000FABD0000}"/>
    <cellStyle name="40% - Accent5 4 2 5 3 3 3" xfId="44437" xr:uid="{00000000-0005-0000-0000-0000FBBD0000}"/>
    <cellStyle name="40% - Accent5 4 2 5 3 4" xfId="16715" xr:uid="{00000000-0005-0000-0000-0000FCBD0000}"/>
    <cellStyle name="40% - Accent5 4 2 5 3 4 2" xfId="54053" xr:uid="{00000000-0005-0000-0000-0000FDBD0000}"/>
    <cellStyle name="40% - Accent5 4 2 5 3 5" xfId="33108" xr:uid="{00000000-0005-0000-0000-0000FEBD0000}"/>
    <cellStyle name="40% - Accent5 4 2 5 3 6" xfId="40892" xr:uid="{00000000-0005-0000-0000-0000FFBD0000}"/>
    <cellStyle name="40% - Accent5 4 2 5 4" xfId="9462" xr:uid="{00000000-0005-0000-0000-000000BE0000}"/>
    <cellStyle name="40% - Accent5 4 2 5 4 2" xfId="22621" xr:uid="{00000000-0005-0000-0000-000001BE0000}"/>
    <cellStyle name="40% - Accent5 4 2 5 4 2 2" xfId="59959" xr:uid="{00000000-0005-0000-0000-000002BE0000}"/>
    <cellStyle name="40% - Accent5 4 2 5 4 3" xfId="35820" xr:uid="{00000000-0005-0000-0000-000003BE0000}"/>
    <cellStyle name="40% - Accent5 4 2 5 4 4" xfId="46800" xr:uid="{00000000-0005-0000-0000-000004BE0000}"/>
    <cellStyle name="40% - Accent5 4 2 5 5" xfId="4739" xr:uid="{00000000-0005-0000-0000-000005BE0000}"/>
    <cellStyle name="40% - Accent5 4 2 5 5 2" xfId="17898" xr:uid="{00000000-0005-0000-0000-000006BE0000}"/>
    <cellStyle name="40% - Accent5 4 2 5 5 2 2" xfId="55236" xr:uid="{00000000-0005-0000-0000-000007BE0000}"/>
    <cellStyle name="40% - Accent5 4 2 5 5 3" xfId="30396" xr:uid="{00000000-0005-0000-0000-000008BE0000}"/>
    <cellStyle name="40% - Accent5 4 2 5 5 4" xfId="42077" xr:uid="{00000000-0005-0000-0000-000009BE0000}"/>
    <cellStyle name="40% - Accent5 4 2 5 6" xfId="14186" xr:uid="{00000000-0005-0000-0000-00000ABE0000}"/>
    <cellStyle name="40% - Accent5 4 2 5 6 2" xfId="51524" xr:uid="{00000000-0005-0000-0000-00000BBE0000}"/>
    <cellStyle name="40% - Accent5 4 2 5 7" xfId="27514" xr:uid="{00000000-0005-0000-0000-00000CBE0000}"/>
    <cellStyle name="40% - Accent5 4 2 5 8" xfId="38363" xr:uid="{00000000-0005-0000-0000-00000DBE0000}"/>
    <cellStyle name="40% - Accent5 4 2 6" xfId="1194" xr:uid="{00000000-0005-0000-0000-00000EBE0000}"/>
    <cellStyle name="40% - Accent5 4 2 6 2" xfId="2374" xr:uid="{00000000-0005-0000-0000-00000FBE0000}"/>
    <cellStyle name="40% - Accent5 4 2 6 2 2" xfId="8448" xr:uid="{00000000-0005-0000-0000-000010BE0000}"/>
    <cellStyle name="40% - Accent5 4 2 6 2 2 2" xfId="13171" xr:uid="{00000000-0005-0000-0000-000011BE0000}"/>
    <cellStyle name="40% - Accent5 4 2 6 2 2 2 2" xfId="26330" xr:uid="{00000000-0005-0000-0000-000012BE0000}"/>
    <cellStyle name="40% - Accent5 4 2 6 2 2 2 2 2" xfId="63668" xr:uid="{00000000-0005-0000-0000-000013BE0000}"/>
    <cellStyle name="40% - Accent5 4 2 6 2 2 2 3" xfId="50509" xr:uid="{00000000-0005-0000-0000-000014BE0000}"/>
    <cellStyle name="40% - Accent5 4 2 6 2 2 3" xfId="21607" xr:uid="{00000000-0005-0000-0000-000015BE0000}"/>
    <cellStyle name="40% - Accent5 4 2 6 2 2 3 2" xfId="58945" xr:uid="{00000000-0005-0000-0000-000016BE0000}"/>
    <cellStyle name="40% - Accent5 4 2 6 2 2 4" xfId="34626" xr:uid="{00000000-0005-0000-0000-000017BE0000}"/>
    <cellStyle name="40% - Accent5 4 2 6 2 2 5" xfId="45786" xr:uid="{00000000-0005-0000-0000-000018BE0000}"/>
    <cellStyle name="40% - Accent5 4 2 6 2 3" xfId="10811" xr:uid="{00000000-0005-0000-0000-000019BE0000}"/>
    <cellStyle name="40% - Accent5 4 2 6 2 3 2" xfId="23970" xr:uid="{00000000-0005-0000-0000-00001ABE0000}"/>
    <cellStyle name="40% - Accent5 4 2 6 2 3 2 2" xfId="61308" xr:uid="{00000000-0005-0000-0000-00001BBE0000}"/>
    <cellStyle name="40% - Accent5 4 2 6 2 3 3" xfId="37338" xr:uid="{00000000-0005-0000-0000-00001CBE0000}"/>
    <cellStyle name="40% - Accent5 4 2 6 2 3 4" xfId="48149" xr:uid="{00000000-0005-0000-0000-00001DBE0000}"/>
    <cellStyle name="40% - Accent5 4 2 6 2 4" xfId="6088" xr:uid="{00000000-0005-0000-0000-00001EBE0000}"/>
    <cellStyle name="40% - Accent5 4 2 6 2 4 2" xfId="19247" xr:uid="{00000000-0005-0000-0000-00001FBE0000}"/>
    <cellStyle name="40% - Accent5 4 2 6 2 4 2 2" xfId="56585" xr:uid="{00000000-0005-0000-0000-000020BE0000}"/>
    <cellStyle name="40% - Accent5 4 2 6 2 4 3" xfId="31914" xr:uid="{00000000-0005-0000-0000-000021BE0000}"/>
    <cellStyle name="40% - Accent5 4 2 6 2 4 4" xfId="43426" xr:uid="{00000000-0005-0000-0000-000022BE0000}"/>
    <cellStyle name="40% - Accent5 4 2 6 2 5" xfId="15535" xr:uid="{00000000-0005-0000-0000-000023BE0000}"/>
    <cellStyle name="40% - Accent5 4 2 6 2 5 2" xfId="52873" xr:uid="{00000000-0005-0000-0000-000024BE0000}"/>
    <cellStyle name="40% - Accent5 4 2 6 2 6" xfId="29032" xr:uid="{00000000-0005-0000-0000-000025BE0000}"/>
    <cellStyle name="40% - Accent5 4 2 6 2 7" xfId="39712" xr:uid="{00000000-0005-0000-0000-000026BE0000}"/>
    <cellStyle name="40% - Accent5 4 2 6 3" xfId="3723" xr:uid="{00000000-0005-0000-0000-000027BE0000}"/>
    <cellStyle name="40% - Accent5 4 2 6 3 2" xfId="11991" xr:uid="{00000000-0005-0000-0000-000028BE0000}"/>
    <cellStyle name="40% - Accent5 4 2 6 3 2 2" xfId="25150" xr:uid="{00000000-0005-0000-0000-000029BE0000}"/>
    <cellStyle name="40% - Accent5 4 2 6 3 2 2 2" xfId="62488" xr:uid="{00000000-0005-0000-0000-00002ABE0000}"/>
    <cellStyle name="40% - Accent5 4 2 6 3 2 3" xfId="49329" xr:uid="{00000000-0005-0000-0000-00002BBE0000}"/>
    <cellStyle name="40% - Accent5 4 2 6 3 3" xfId="7268" xr:uid="{00000000-0005-0000-0000-00002CBE0000}"/>
    <cellStyle name="40% - Accent5 4 2 6 3 3 2" xfId="20427" xr:uid="{00000000-0005-0000-0000-00002DBE0000}"/>
    <cellStyle name="40% - Accent5 4 2 6 3 3 2 2" xfId="57765" xr:uid="{00000000-0005-0000-0000-00002EBE0000}"/>
    <cellStyle name="40% - Accent5 4 2 6 3 3 3" xfId="44606" xr:uid="{00000000-0005-0000-0000-00002FBE0000}"/>
    <cellStyle name="40% - Accent5 4 2 6 3 4" xfId="16884" xr:uid="{00000000-0005-0000-0000-000030BE0000}"/>
    <cellStyle name="40% - Accent5 4 2 6 3 4 2" xfId="54222" xr:uid="{00000000-0005-0000-0000-000031BE0000}"/>
    <cellStyle name="40% - Accent5 4 2 6 3 5" xfId="33277" xr:uid="{00000000-0005-0000-0000-000032BE0000}"/>
    <cellStyle name="40% - Accent5 4 2 6 3 6" xfId="41061" xr:uid="{00000000-0005-0000-0000-000033BE0000}"/>
    <cellStyle name="40% - Accent5 4 2 6 4" xfId="9631" xr:uid="{00000000-0005-0000-0000-000034BE0000}"/>
    <cellStyle name="40% - Accent5 4 2 6 4 2" xfId="22790" xr:uid="{00000000-0005-0000-0000-000035BE0000}"/>
    <cellStyle name="40% - Accent5 4 2 6 4 2 2" xfId="60128" xr:uid="{00000000-0005-0000-0000-000036BE0000}"/>
    <cellStyle name="40% - Accent5 4 2 6 4 3" xfId="35989" xr:uid="{00000000-0005-0000-0000-000037BE0000}"/>
    <cellStyle name="40% - Accent5 4 2 6 4 4" xfId="46969" xr:uid="{00000000-0005-0000-0000-000038BE0000}"/>
    <cellStyle name="40% - Accent5 4 2 6 5" xfId="4908" xr:uid="{00000000-0005-0000-0000-000039BE0000}"/>
    <cellStyle name="40% - Accent5 4 2 6 5 2" xfId="18067" xr:uid="{00000000-0005-0000-0000-00003ABE0000}"/>
    <cellStyle name="40% - Accent5 4 2 6 5 2 2" xfId="55405" xr:uid="{00000000-0005-0000-0000-00003BBE0000}"/>
    <cellStyle name="40% - Accent5 4 2 6 5 3" xfId="30565" xr:uid="{00000000-0005-0000-0000-00003CBE0000}"/>
    <cellStyle name="40% - Accent5 4 2 6 5 4" xfId="42246" xr:uid="{00000000-0005-0000-0000-00003DBE0000}"/>
    <cellStyle name="40% - Accent5 4 2 6 6" xfId="14355" xr:uid="{00000000-0005-0000-0000-00003EBE0000}"/>
    <cellStyle name="40% - Accent5 4 2 6 6 2" xfId="51693" xr:uid="{00000000-0005-0000-0000-00003FBE0000}"/>
    <cellStyle name="40% - Accent5 4 2 6 7" xfId="27683" xr:uid="{00000000-0005-0000-0000-000040BE0000}"/>
    <cellStyle name="40% - Accent5 4 2 6 8" xfId="38532" xr:uid="{00000000-0005-0000-0000-000041BE0000}"/>
    <cellStyle name="40% - Accent5 4 2 7" xfId="1418" xr:uid="{00000000-0005-0000-0000-000042BE0000}"/>
    <cellStyle name="40% - Accent5 4 2 7 2" xfId="2767" xr:uid="{00000000-0005-0000-0000-000043BE0000}"/>
    <cellStyle name="40% - Accent5 4 2 7 2 2" xfId="12215" xr:uid="{00000000-0005-0000-0000-000044BE0000}"/>
    <cellStyle name="40% - Accent5 4 2 7 2 2 2" xfId="25374" xr:uid="{00000000-0005-0000-0000-000045BE0000}"/>
    <cellStyle name="40% - Accent5 4 2 7 2 2 2 2" xfId="62712" xr:uid="{00000000-0005-0000-0000-000046BE0000}"/>
    <cellStyle name="40% - Accent5 4 2 7 2 2 3" xfId="33670" xr:uid="{00000000-0005-0000-0000-000047BE0000}"/>
    <cellStyle name="40% - Accent5 4 2 7 2 2 4" xfId="49553" xr:uid="{00000000-0005-0000-0000-000048BE0000}"/>
    <cellStyle name="40% - Accent5 4 2 7 2 3" xfId="7492" xr:uid="{00000000-0005-0000-0000-000049BE0000}"/>
    <cellStyle name="40% - Accent5 4 2 7 2 3 2" xfId="20651" xr:uid="{00000000-0005-0000-0000-00004ABE0000}"/>
    <cellStyle name="40% - Accent5 4 2 7 2 3 2 2" xfId="57989" xr:uid="{00000000-0005-0000-0000-00004BBE0000}"/>
    <cellStyle name="40% - Accent5 4 2 7 2 3 3" xfId="36382" xr:uid="{00000000-0005-0000-0000-00004CBE0000}"/>
    <cellStyle name="40% - Accent5 4 2 7 2 3 4" xfId="44830" xr:uid="{00000000-0005-0000-0000-00004DBE0000}"/>
    <cellStyle name="40% - Accent5 4 2 7 2 4" xfId="15928" xr:uid="{00000000-0005-0000-0000-00004EBE0000}"/>
    <cellStyle name="40% - Accent5 4 2 7 2 4 2" xfId="30958" xr:uid="{00000000-0005-0000-0000-00004FBE0000}"/>
    <cellStyle name="40% - Accent5 4 2 7 2 4 3" xfId="53266" xr:uid="{00000000-0005-0000-0000-000050BE0000}"/>
    <cellStyle name="40% - Accent5 4 2 7 2 5" xfId="28076" xr:uid="{00000000-0005-0000-0000-000051BE0000}"/>
    <cellStyle name="40% - Accent5 4 2 7 2 6" xfId="40105" xr:uid="{00000000-0005-0000-0000-000052BE0000}"/>
    <cellStyle name="40% - Accent5 4 2 7 3" xfId="9855" xr:uid="{00000000-0005-0000-0000-000053BE0000}"/>
    <cellStyle name="40% - Accent5 4 2 7 3 2" xfId="23014" xr:uid="{00000000-0005-0000-0000-000054BE0000}"/>
    <cellStyle name="40% - Accent5 4 2 7 3 2 2" xfId="60352" xr:uid="{00000000-0005-0000-0000-000055BE0000}"/>
    <cellStyle name="40% - Accent5 4 2 7 3 3" xfId="32321" xr:uid="{00000000-0005-0000-0000-000056BE0000}"/>
    <cellStyle name="40% - Accent5 4 2 7 3 4" xfId="47193" xr:uid="{00000000-0005-0000-0000-000057BE0000}"/>
    <cellStyle name="40% - Accent5 4 2 7 4" xfId="5132" xr:uid="{00000000-0005-0000-0000-000058BE0000}"/>
    <cellStyle name="40% - Accent5 4 2 7 4 2" xfId="18291" xr:uid="{00000000-0005-0000-0000-000059BE0000}"/>
    <cellStyle name="40% - Accent5 4 2 7 4 2 2" xfId="55629" xr:uid="{00000000-0005-0000-0000-00005ABE0000}"/>
    <cellStyle name="40% - Accent5 4 2 7 4 3" xfId="35033" xr:uid="{00000000-0005-0000-0000-00005BBE0000}"/>
    <cellStyle name="40% - Accent5 4 2 7 4 4" xfId="42470" xr:uid="{00000000-0005-0000-0000-00005CBE0000}"/>
    <cellStyle name="40% - Accent5 4 2 7 5" xfId="14579" xr:uid="{00000000-0005-0000-0000-00005DBE0000}"/>
    <cellStyle name="40% - Accent5 4 2 7 5 2" xfId="29609" xr:uid="{00000000-0005-0000-0000-00005EBE0000}"/>
    <cellStyle name="40% - Accent5 4 2 7 5 3" xfId="51917" xr:uid="{00000000-0005-0000-0000-00005FBE0000}"/>
    <cellStyle name="40% - Accent5 4 2 7 6" xfId="26727" xr:uid="{00000000-0005-0000-0000-000060BE0000}"/>
    <cellStyle name="40% - Accent5 4 2 7 7" xfId="38756" xr:uid="{00000000-0005-0000-0000-000061BE0000}"/>
    <cellStyle name="40% - Accent5 4 2 8" xfId="2543" xr:uid="{00000000-0005-0000-0000-000062BE0000}"/>
    <cellStyle name="40% - Accent5 4 2 8 2" xfId="11035" xr:uid="{00000000-0005-0000-0000-000063BE0000}"/>
    <cellStyle name="40% - Accent5 4 2 8 2 2" xfId="24194" xr:uid="{00000000-0005-0000-0000-000064BE0000}"/>
    <cellStyle name="40% - Accent5 4 2 8 2 2 2" xfId="61532" xr:uid="{00000000-0005-0000-0000-000065BE0000}"/>
    <cellStyle name="40% - Accent5 4 2 8 2 3" xfId="33446" xr:uid="{00000000-0005-0000-0000-000066BE0000}"/>
    <cellStyle name="40% - Accent5 4 2 8 2 4" xfId="48373" xr:uid="{00000000-0005-0000-0000-000067BE0000}"/>
    <cellStyle name="40% - Accent5 4 2 8 3" xfId="6312" xr:uid="{00000000-0005-0000-0000-000068BE0000}"/>
    <cellStyle name="40% - Accent5 4 2 8 3 2" xfId="19471" xr:uid="{00000000-0005-0000-0000-000069BE0000}"/>
    <cellStyle name="40% - Accent5 4 2 8 3 2 2" xfId="56809" xr:uid="{00000000-0005-0000-0000-00006ABE0000}"/>
    <cellStyle name="40% - Accent5 4 2 8 3 3" xfId="36158" xr:uid="{00000000-0005-0000-0000-00006BBE0000}"/>
    <cellStyle name="40% - Accent5 4 2 8 3 4" xfId="43650" xr:uid="{00000000-0005-0000-0000-00006CBE0000}"/>
    <cellStyle name="40% - Accent5 4 2 8 4" xfId="15704" xr:uid="{00000000-0005-0000-0000-00006DBE0000}"/>
    <cellStyle name="40% - Accent5 4 2 8 4 2" xfId="30734" xr:uid="{00000000-0005-0000-0000-00006EBE0000}"/>
    <cellStyle name="40% - Accent5 4 2 8 4 3" xfId="53042" xr:uid="{00000000-0005-0000-0000-00006FBE0000}"/>
    <cellStyle name="40% - Accent5 4 2 8 5" xfId="27852" xr:uid="{00000000-0005-0000-0000-000070BE0000}"/>
    <cellStyle name="40% - Accent5 4 2 8 6" xfId="39881" xr:uid="{00000000-0005-0000-0000-000071BE0000}"/>
    <cellStyle name="40% - Accent5 4 2 9" xfId="8675" xr:uid="{00000000-0005-0000-0000-000072BE0000}"/>
    <cellStyle name="40% - Accent5 4 2 9 2" xfId="21834" xr:uid="{00000000-0005-0000-0000-000073BE0000}"/>
    <cellStyle name="40% - Accent5 4 2 9 2 2" xfId="59172" xr:uid="{00000000-0005-0000-0000-000074BE0000}"/>
    <cellStyle name="40% - Accent5 4 2 9 3" xfId="29385" xr:uid="{00000000-0005-0000-0000-000075BE0000}"/>
    <cellStyle name="40% - Accent5 4 2 9 4" xfId="46013" xr:uid="{00000000-0005-0000-0000-000076BE0000}"/>
    <cellStyle name="40% - Accent5 4 3" xfId="545" xr:uid="{00000000-0005-0000-0000-000077BE0000}"/>
    <cellStyle name="40% - Accent5 4 3 2" xfId="1727" xr:uid="{00000000-0005-0000-0000-000078BE0000}"/>
    <cellStyle name="40% - Accent5 4 3 2 2" xfId="7801" xr:uid="{00000000-0005-0000-0000-000079BE0000}"/>
    <cellStyle name="40% - Accent5 4 3 2 2 2" xfId="12524" xr:uid="{00000000-0005-0000-0000-00007ABE0000}"/>
    <cellStyle name="40% - Accent5 4 3 2 2 2 2" xfId="25683" xr:uid="{00000000-0005-0000-0000-00007BBE0000}"/>
    <cellStyle name="40% - Accent5 4 3 2 2 2 2 2" xfId="63021" xr:uid="{00000000-0005-0000-0000-00007CBE0000}"/>
    <cellStyle name="40% - Accent5 4 3 2 2 2 3" xfId="49862" xr:uid="{00000000-0005-0000-0000-00007DBE0000}"/>
    <cellStyle name="40% - Accent5 4 3 2 2 3" xfId="20960" xr:uid="{00000000-0005-0000-0000-00007EBE0000}"/>
    <cellStyle name="40% - Accent5 4 3 2 2 3 2" xfId="58298" xr:uid="{00000000-0005-0000-0000-00007FBE0000}"/>
    <cellStyle name="40% - Accent5 4 3 2 2 4" xfId="33979" xr:uid="{00000000-0005-0000-0000-000080BE0000}"/>
    <cellStyle name="40% - Accent5 4 3 2 2 5" xfId="45139" xr:uid="{00000000-0005-0000-0000-000081BE0000}"/>
    <cellStyle name="40% - Accent5 4 3 2 3" xfId="10164" xr:uid="{00000000-0005-0000-0000-000082BE0000}"/>
    <cellStyle name="40% - Accent5 4 3 2 3 2" xfId="23323" xr:uid="{00000000-0005-0000-0000-000083BE0000}"/>
    <cellStyle name="40% - Accent5 4 3 2 3 2 2" xfId="60661" xr:uid="{00000000-0005-0000-0000-000084BE0000}"/>
    <cellStyle name="40% - Accent5 4 3 2 3 3" xfId="36691" xr:uid="{00000000-0005-0000-0000-000085BE0000}"/>
    <cellStyle name="40% - Accent5 4 3 2 3 4" xfId="47502" xr:uid="{00000000-0005-0000-0000-000086BE0000}"/>
    <cellStyle name="40% - Accent5 4 3 2 4" xfId="5441" xr:uid="{00000000-0005-0000-0000-000087BE0000}"/>
    <cellStyle name="40% - Accent5 4 3 2 4 2" xfId="18600" xr:uid="{00000000-0005-0000-0000-000088BE0000}"/>
    <cellStyle name="40% - Accent5 4 3 2 4 2 2" xfId="55938" xr:uid="{00000000-0005-0000-0000-000089BE0000}"/>
    <cellStyle name="40% - Accent5 4 3 2 4 3" xfId="31267" xr:uid="{00000000-0005-0000-0000-00008ABE0000}"/>
    <cellStyle name="40% - Accent5 4 3 2 4 4" xfId="42779" xr:uid="{00000000-0005-0000-0000-00008BBE0000}"/>
    <cellStyle name="40% - Accent5 4 3 2 5" xfId="14888" xr:uid="{00000000-0005-0000-0000-00008CBE0000}"/>
    <cellStyle name="40% - Accent5 4 3 2 5 2" xfId="52226" xr:uid="{00000000-0005-0000-0000-00008DBE0000}"/>
    <cellStyle name="40% - Accent5 4 3 2 6" xfId="28385" xr:uid="{00000000-0005-0000-0000-00008EBE0000}"/>
    <cellStyle name="40% - Accent5 4 3 2 7" xfId="39065" xr:uid="{00000000-0005-0000-0000-00008FBE0000}"/>
    <cellStyle name="40% - Accent5 4 3 3" xfId="3076" xr:uid="{00000000-0005-0000-0000-000090BE0000}"/>
    <cellStyle name="40% - Accent5 4 3 3 2" xfId="11344" xr:uid="{00000000-0005-0000-0000-000091BE0000}"/>
    <cellStyle name="40% - Accent5 4 3 3 2 2" xfId="24503" xr:uid="{00000000-0005-0000-0000-000092BE0000}"/>
    <cellStyle name="40% - Accent5 4 3 3 2 2 2" xfId="61841" xr:uid="{00000000-0005-0000-0000-000093BE0000}"/>
    <cellStyle name="40% - Accent5 4 3 3 2 3" xfId="48682" xr:uid="{00000000-0005-0000-0000-000094BE0000}"/>
    <cellStyle name="40% - Accent5 4 3 3 3" xfId="6621" xr:uid="{00000000-0005-0000-0000-000095BE0000}"/>
    <cellStyle name="40% - Accent5 4 3 3 3 2" xfId="19780" xr:uid="{00000000-0005-0000-0000-000096BE0000}"/>
    <cellStyle name="40% - Accent5 4 3 3 3 2 2" xfId="57118" xr:uid="{00000000-0005-0000-0000-000097BE0000}"/>
    <cellStyle name="40% - Accent5 4 3 3 3 3" xfId="43959" xr:uid="{00000000-0005-0000-0000-000098BE0000}"/>
    <cellStyle name="40% - Accent5 4 3 3 4" xfId="16237" xr:uid="{00000000-0005-0000-0000-000099BE0000}"/>
    <cellStyle name="40% - Accent5 4 3 3 4 2" xfId="53575" xr:uid="{00000000-0005-0000-0000-00009ABE0000}"/>
    <cellStyle name="40% - Accent5 4 3 3 5" xfId="32630" xr:uid="{00000000-0005-0000-0000-00009BBE0000}"/>
    <cellStyle name="40% - Accent5 4 3 3 6" xfId="40414" xr:uid="{00000000-0005-0000-0000-00009CBE0000}"/>
    <cellStyle name="40% - Accent5 4 3 4" xfId="8984" xr:uid="{00000000-0005-0000-0000-00009DBE0000}"/>
    <cellStyle name="40% - Accent5 4 3 4 2" xfId="22143" xr:uid="{00000000-0005-0000-0000-00009EBE0000}"/>
    <cellStyle name="40% - Accent5 4 3 4 2 2" xfId="59481" xr:uid="{00000000-0005-0000-0000-00009FBE0000}"/>
    <cellStyle name="40% - Accent5 4 3 4 3" xfId="35342" xr:uid="{00000000-0005-0000-0000-0000A0BE0000}"/>
    <cellStyle name="40% - Accent5 4 3 4 4" xfId="46322" xr:uid="{00000000-0005-0000-0000-0000A1BE0000}"/>
    <cellStyle name="40% - Accent5 4 3 5" xfId="4261" xr:uid="{00000000-0005-0000-0000-0000A2BE0000}"/>
    <cellStyle name="40% - Accent5 4 3 5 2" xfId="17420" xr:uid="{00000000-0005-0000-0000-0000A3BE0000}"/>
    <cellStyle name="40% - Accent5 4 3 5 2 2" xfId="54758" xr:uid="{00000000-0005-0000-0000-0000A4BE0000}"/>
    <cellStyle name="40% - Accent5 4 3 5 3" xfId="29918" xr:uid="{00000000-0005-0000-0000-0000A5BE0000}"/>
    <cellStyle name="40% - Accent5 4 3 5 4" xfId="41599" xr:uid="{00000000-0005-0000-0000-0000A6BE0000}"/>
    <cellStyle name="40% - Accent5 4 3 6" xfId="13708" xr:uid="{00000000-0005-0000-0000-0000A7BE0000}"/>
    <cellStyle name="40% - Accent5 4 3 6 2" xfId="51046" xr:uid="{00000000-0005-0000-0000-0000A8BE0000}"/>
    <cellStyle name="40% - Accent5 4 3 7" xfId="27036" xr:uid="{00000000-0005-0000-0000-0000A9BE0000}"/>
    <cellStyle name="40% - Accent5 4 3 8" xfId="37885" xr:uid="{00000000-0005-0000-0000-0000AABE0000}"/>
    <cellStyle name="40% - Accent5 4 4" xfId="348" xr:uid="{00000000-0005-0000-0000-0000ABBE0000}"/>
    <cellStyle name="40% - Accent5 4 4 2" xfId="1530" xr:uid="{00000000-0005-0000-0000-0000ACBE0000}"/>
    <cellStyle name="40% - Accent5 4 4 2 2" xfId="7604" xr:uid="{00000000-0005-0000-0000-0000ADBE0000}"/>
    <cellStyle name="40% - Accent5 4 4 2 2 2" xfId="12327" xr:uid="{00000000-0005-0000-0000-0000AEBE0000}"/>
    <cellStyle name="40% - Accent5 4 4 2 2 2 2" xfId="25486" xr:uid="{00000000-0005-0000-0000-0000AFBE0000}"/>
    <cellStyle name="40% - Accent5 4 4 2 2 2 2 2" xfId="62824" xr:uid="{00000000-0005-0000-0000-0000B0BE0000}"/>
    <cellStyle name="40% - Accent5 4 4 2 2 2 3" xfId="49665" xr:uid="{00000000-0005-0000-0000-0000B1BE0000}"/>
    <cellStyle name="40% - Accent5 4 4 2 2 3" xfId="20763" xr:uid="{00000000-0005-0000-0000-0000B2BE0000}"/>
    <cellStyle name="40% - Accent5 4 4 2 2 3 2" xfId="58101" xr:uid="{00000000-0005-0000-0000-0000B3BE0000}"/>
    <cellStyle name="40% - Accent5 4 4 2 2 4" xfId="33782" xr:uid="{00000000-0005-0000-0000-0000B4BE0000}"/>
    <cellStyle name="40% - Accent5 4 4 2 2 5" xfId="44942" xr:uid="{00000000-0005-0000-0000-0000B5BE0000}"/>
    <cellStyle name="40% - Accent5 4 4 2 3" xfId="9967" xr:uid="{00000000-0005-0000-0000-0000B6BE0000}"/>
    <cellStyle name="40% - Accent5 4 4 2 3 2" xfId="23126" xr:uid="{00000000-0005-0000-0000-0000B7BE0000}"/>
    <cellStyle name="40% - Accent5 4 4 2 3 2 2" xfId="60464" xr:uid="{00000000-0005-0000-0000-0000B8BE0000}"/>
    <cellStyle name="40% - Accent5 4 4 2 3 3" xfId="36494" xr:uid="{00000000-0005-0000-0000-0000B9BE0000}"/>
    <cellStyle name="40% - Accent5 4 4 2 3 4" xfId="47305" xr:uid="{00000000-0005-0000-0000-0000BABE0000}"/>
    <cellStyle name="40% - Accent5 4 4 2 4" xfId="5244" xr:uid="{00000000-0005-0000-0000-0000BBBE0000}"/>
    <cellStyle name="40% - Accent5 4 4 2 4 2" xfId="18403" xr:uid="{00000000-0005-0000-0000-0000BCBE0000}"/>
    <cellStyle name="40% - Accent5 4 4 2 4 2 2" xfId="55741" xr:uid="{00000000-0005-0000-0000-0000BDBE0000}"/>
    <cellStyle name="40% - Accent5 4 4 2 4 3" xfId="31070" xr:uid="{00000000-0005-0000-0000-0000BEBE0000}"/>
    <cellStyle name="40% - Accent5 4 4 2 4 4" xfId="42582" xr:uid="{00000000-0005-0000-0000-0000BFBE0000}"/>
    <cellStyle name="40% - Accent5 4 4 2 5" xfId="14691" xr:uid="{00000000-0005-0000-0000-0000C0BE0000}"/>
    <cellStyle name="40% - Accent5 4 4 2 5 2" xfId="52029" xr:uid="{00000000-0005-0000-0000-0000C1BE0000}"/>
    <cellStyle name="40% - Accent5 4 4 2 6" xfId="28188" xr:uid="{00000000-0005-0000-0000-0000C2BE0000}"/>
    <cellStyle name="40% - Accent5 4 4 2 7" xfId="38868" xr:uid="{00000000-0005-0000-0000-0000C3BE0000}"/>
    <cellStyle name="40% - Accent5 4 4 3" xfId="2879" xr:uid="{00000000-0005-0000-0000-0000C4BE0000}"/>
    <cellStyle name="40% - Accent5 4 4 3 2" xfId="11147" xr:uid="{00000000-0005-0000-0000-0000C5BE0000}"/>
    <cellStyle name="40% - Accent5 4 4 3 2 2" xfId="24306" xr:uid="{00000000-0005-0000-0000-0000C6BE0000}"/>
    <cellStyle name="40% - Accent5 4 4 3 2 2 2" xfId="61644" xr:uid="{00000000-0005-0000-0000-0000C7BE0000}"/>
    <cellStyle name="40% - Accent5 4 4 3 2 3" xfId="48485" xr:uid="{00000000-0005-0000-0000-0000C8BE0000}"/>
    <cellStyle name="40% - Accent5 4 4 3 3" xfId="6424" xr:uid="{00000000-0005-0000-0000-0000C9BE0000}"/>
    <cellStyle name="40% - Accent5 4 4 3 3 2" xfId="19583" xr:uid="{00000000-0005-0000-0000-0000CABE0000}"/>
    <cellStyle name="40% - Accent5 4 4 3 3 2 2" xfId="56921" xr:uid="{00000000-0005-0000-0000-0000CBBE0000}"/>
    <cellStyle name="40% - Accent5 4 4 3 3 3" xfId="43762" xr:uid="{00000000-0005-0000-0000-0000CCBE0000}"/>
    <cellStyle name="40% - Accent5 4 4 3 4" xfId="16040" xr:uid="{00000000-0005-0000-0000-0000CDBE0000}"/>
    <cellStyle name="40% - Accent5 4 4 3 4 2" xfId="53378" xr:uid="{00000000-0005-0000-0000-0000CEBE0000}"/>
    <cellStyle name="40% - Accent5 4 4 3 5" xfId="32433" xr:uid="{00000000-0005-0000-0000-0000CFBE0000}"/>
    <cellStyle name="40% - Accent5 4 4 3 6" xfId="40217" xr:uid="{00000000-0005-0000-0000-0000D0BE0000}"/>
    <cellStyle name="40% - Accent5 4 4 4" xfId="8787" xr:uid="{00000000-0005-0000-0000-0000D1BE0000}"/>
    <cellStyle name="40% - Accent5 4 4 4 2" xfId="21946" xr:uid="{00000000-0005-0000-0000-0000D2BE0000}"/>
    <cellStyle name="40% - Accent5 4 4 4 2 2" xfId="59284" xr:uid="{00000000-0005-0000-0000-0000D3BE0000}"/>
    <cellStyle name="40% - Accent5 4 4 4 3" xfId="35145" xr:uid="{00000000-0005-0000-0000-0000D4BE0000}"/>
    <cellStyle name="40% - Accent5 4 4 4 4" xfId="46125" xr:uid="{00000000-0005-0000-0000-0000D5BE0000}"/>
    <cellStyle name="40% - Accent5 4 4 5" xfId="4064" xr:uid="{00000000-0005-0000-0000-0000D6BE0000}"/>
    <cellStyle name="40% - Accent5 4 4 5 2" xfId="17223" xr:uid="{00000000-0005-0000-0000-0000D7BE0000}"/>
    <cellStyle name="40% - Accent5 4 4 5 2 2" xfId="54561" xr:uid="{00000000-0005-0000-0000-0000D8BE0000}"/>
    <cellStyle name="40% - Accent5 4 4 5 3" xfId="29721" xr:uid="{00000000-0005-0000-0000-0000D9BE0000}"/>
    <cellStyle name="40% - Accent5 4 4 5 4" xfId="41402" xr:uid="{00000000-0005-0000-0000-0000DABE0000}"/>
    <cellStyle name="40% - Accent5 4 4 6" xfId="13511" xr:uid="{00000000-0005-0000-0000-0000DBBE0000}"/>
    <cellStyle name="40% - Accent5 4 4 6 2" xfId="50849" xr:uid="{00000000-0005-0000-0000-0000DCBE0000}"/>
    <cellStyle name="40% - Accent5 4 4 7" xfId="26839" xr:uid="{00000000-0005-0000-0000-0000DDBE0000}"/>
    <cellStyle name="40% - Accent5 4 4 8" xfId="37688" xr:uid="{00000000-0005-0000-0000-0000DEBE0000}"/>
    <cellStyle name="40% - Accent5 4 5" xfId="769" xr:uid="{00000000-0005-0000-0000-0000DFBE0000}"/>
    <cellStyle name="40% - Accent5 4 5 2" xfId="1951" xr:uid="{00000000-0005-0000-0000-0000E0BE0000}"/>
    <cellStyle name="40% - Accent5 4 5 2 2" xfId="8025" xr:uid="{00000000-0005-0000-0000-0000E1BE0000}"/>
    <cellStyle name="40% - Accent5 4 5 2 2 2" xfId="12748" xr:uid="{00000000-0005-0000-0000-0000E2BE0000}"/>
    <cellStyle name="40% - Accent5 4 5 2 2 2 2" xfId="25907" xr:uid="{00000000-0005-0000-0000-0000E3BE0000}"/>
    <cellStyle name="40% - Accent5 4 5 2 2 2 2 2" xfId="63245" xr:uid="{00000000-0005-0000-0000-0000E4BE0000}"/>
    <cellStyle name="40% - Accent5 4 5 2 2 2 3" xfId="50086" xr:uid="{00000000-0005-0000-0000-0000E5BE0000}"/>
    <cellStyle name="40% - Accent5 4 5 2 2 3" xfId="21184" xr:uid="{00000000-0005-0000-0000-0000E6BE0000}"/>
    <cellStyle name="40% - Accent5 4 5 2 2 3 2" xfId="58522" xr:uid="{00000000-0005-0000-0000-0000E7BE0000}"/>
    <cellStyle name="40% - Accent5 4 5 2 2 4" xfId="34203" xr:uid="{00000000-0005-0000-0000-0000E8BE0000}"/>
    <cellStyle name="40% - Accent5 4 5 2 2 5" xfId="45363" xr:uid="{00000000-0005-0000-0000-0000E9BE0000}"/>
    <cellStyle name="40% - Accent5 4 5 2 3" xfId="10388" xr:uid="{00000000-0005-0000-0000-0000EABE0000}"/>
    <cellStyle name="40% - Accent5 4 5 2 3 2" xfId="23547" xr:uid="{00000000-0005-0000-0000-0000EBBE0000}"/>
    <cellStyle name="40% - Accent5 4 5 2 3 2 2" xfId="60885" xr:uid="{00000000-0005-0000-0000-0000ECBE0000}"/>
    <cellStyle name="40% - Accent5 4 5 2 3 3" xfId="36915" xr:uid="{00000000-0005-0000-0000-0000EDBE0000}"/>
    <cellStyle name="40% - Accent5 4 5 2 3 4" xfId="47726" xr:uid="{00000000-0005-0000-0000-0000EEBE0000}"/>
    <cellStyle name="40% - Accent5 4 5 2 4" xfId="5665" xr:uid="{00000000-0005-0000-0000-0000EFBE0000}"/>
    <cellStyle name="40% - Accent5 4 5 2 4 2" xfId="18824" xr:uid="{00000000-0005-0000-0000-0000F0BE0000}"/>
    <cellStyle name="40% - Accent5 4 5 2 4 2 2" xfId="56162" xr:uid="{00000000-0005-0000-0000-0000F1BE0000}"/>
    <cellStyle name="40% - Accent5 4 5 2 4 3" xfId="31491" xr:uid="{00000000-0005-0000-0000-0000F2BE0000}"/>
    <cellStyle name="40% - Accent5 4 5 2 4 4" xfId="43003" xr:uid="{00000000-0005-0000-0000-0000F3BE0000}"/>
    <cellStyle name="40% - Accent5 4 5 2 5" xfId="15112" xr:uid="{00000000-0005-0000-0000-0000F4BE0000}"/>
    <cellStyle name="40% - Accent5 4 5 2 5 2" xfId="52450" xr:uid="{00000000-0005-0000-0000-0000F5BE0000}"/>
    <cellStyle name="40% - Accent5 4 5 2 6" xfId="28609" xr:uid="{00000000-0005-0000-0000-0000F6BE0000}"/>
    <cellStyle name="40% - Accent5 4 5 2 7" xfId="39289" xr:uid="{00000000-0005-0000-0000-0000F7BE0000}"/>
    <cellStyle name="40% - Accent5 4 5 3" xfId="3300" xr:uid="{00000000-0005-0000-0000-0000F8BE0000}"/>
    <cellStyle name="40% - Accent5 4 5 3 2" xfId="11568" xr:uid="{00000000-0005-0000-0000-0000F9BE0000}"/>
    <cellStyle name="40% - Accent5 4 5 3 2 2" xfId="24727" xr:uid="{00000000-0005-0000-0000-0000FABE0000}"/>
    <cellStyle name="40% - Accent5 4 5 3 2 2 2" xfId="62065" xr:uid="{00000000-0005-0000-0000-0000FBBE0000}"/>
    <cellStyle name="40% - Accent5 4 5 3 2 3" xfId="48906" xr:uid="{00000000-0005-0000-0000-0000FCBE0000}"/>
    <cellStyle name="40% - Accent5 4 5 3 3" xfId="6845" xr:uid="{00000000-0005-0000-0000-0000FDBE0000}"/>
    <cellStyle name="40% - Accent5 4 5 3 3 2" xfId="20004" xr:uid="{00000000-0005-0000-0000-0000FEBE0000}"/>
    <cellStyle name="40% - Accent5 4 5 3 3 2 2" xfId="57342" xr:uid="{00000000-0005-0000-0000-0000FFBE0000}"/>
    <cellStyle name="40% - Accent5 4 5 3 3 3" xfId="44183" xr:uid="{00000000-0005-0000-0000-000000BF0000}"/>
    <cellStyle name="40% - Accent5 4 5 3 4" xfId="16461" xr:uid="{00000000-0005-0000-0000-000001BF0000}"/>
    <cellStyle name="40% - Accent5 4 5 3 4 2" xfId="53799" xr:uid="{00000000-0005-0000-0000-000002BF0000}"/>
    <cellStyle name="40% - Accent5 4 5 3 5" xfId="32854" xr:uid="{00000000-0005-0000-0000-000003BF0000}"/>
    <cellStyle name="40% - Accent5 4 5 3 6" xfId="40638" xr:uid="{00000000-0005-0000-0000-000004BF0000}"/>
    <cellStyle name="40% - Accent5 4 5 4" xfId="9208" xr:uid="{00000000-0005-0000-0000-000005BF0000}"/>
    <cellStyle name="40% - Accent5 4 5 4 2" xfId="22367" xr:uid="{00000000-0005-0000-0000-000006BF0000}"/>
    <cellStyle name="40% - Accent5 4 5 4 2 2" xfId="59705" xr:uid="{00000000-0005-0000-0000-000007BF0000}"/>
    <cellStyle name="40% - Accent5 4 5 4 3" xfId="35566" xr:uid="{00000000-0005-0000-0000-000008BF0000}"/>
    <cellStyle name="40% - Accent5 4 5 4 4" xfId="46546" xr:uid="{00000000-0005-0000-0000-000009BF0000}"/>
    <cellStyle name="40% - Accent5 4 5 5" xfId="4485" xr:uid="{00000000-0005-0000-0000-00000ABF0000}"/>
    <cellStyle name="40% - Accent5 4 5 5 2" xfId="17644" xr:uid="{00000000-0005-0000-0000-00000BBF0000}"/>
    <cellStyle name="40% - Accent5 4 5 5 2 2" xfId="54982" xr:uid="{00000000-0005-0000-0000-00000CBF0000}"/>
    <cellStyle name="40% - Accent5 4 5 5 3" xfId="30142" xr:uid="{00000000-0005-0000-0000-00000DBF0000}"/>
    <cellStyle name="40% - Accent5 4 5 5 4" xfId="41823" xr:uid="{00000000-0005-0000-0000-00000EBF0000}"/>
    <cellStyle name="40% - Accent5 4 5 6" xfId="13932" xr:uid="{00000000-0005-0000-0000-00000FBF0000}"/>
    <cellStyle name="40% - Accent5 4 5 6 2" xfId="51270" xr:uid="{00000000-0005-0000-0000-000010BF0000}"/>
    <cellStyle name="40% - Accent5 4 5 7" xfId="27260" xr:uid="{00000000-0005-0000-0000-000011BF0000}"/>
    <cellStyle name="40% - Accent5 4 5 8" xfId="38109" xr:uid="{00000000-0005-0000-0000-000012BF0000}"/>
    <cellStyle name="40% - Accent5 4 6" xfId="938" xr:uid="{00000000-0005-0000-0000-000013BF0000}"/>
    <cellStyle name="40% - Accent5 4 6 2" xfId="2120" xr:uid="{00000000-0005-0000-0000-000014BF0000}"/>
    <cellStyle name="40% - Accent5 4 6 2 2" xfId="8194" xr:uid="{00000000-0005-0000-0000-000015BF0000}"/>
    <cellStyle name="40% - Accent5 4 6 2 2 2" xfId="12917" xr:uid="{00000000-0005-0000-0000-000016BF0000}"/>
    <cellStyle name="40% - Accent5 4 6 2 2 2 2" xfId="26076" xr:uid="{00000000-0005-0000-0000-000017BF0000}"/>
    <cellStyle name="40% - Accent5 4 6 2 2 2 2 2" xfId="63414" xr:uid="{00000000-0005-0000-0000-000018BF0000}"/>
    <cellStyle name="40% - Accent5 4 6 2 2 2 3" xfId="50255" xr:uid="{00000000-0005-0000-0000-000019BF0000}"/>
    <cellStyle name="40% - Accent5 4 6 2 2 3" xfId="21353" xr:uid="{00000000-0005-0000-0000-00001ABF0000}"/>
    <cellStyle name="40% - Accent5 4 6 2 2 3 2" xfId="58691" xr:uid="{00000000-0005-0000-0000-00001BBF0000}"/>
    <cellStyle name="40% - Accent5 4 6 2 2 4" xfId="34372" xr:uid="{00000000-0005-0000-0000-00001CBF0000}"/>
    <cellStyle name="40% - Accent5 4 6 2 2 5" xfId="45532" xr:uid="{00000000-0005-0000-0000-00001DBF0000}"/>
    <cellStyle name="40% - Accent5 4 6 2 3" xfId="10557" xr:uid="{00000000-0005-0000-0000-00001EBF0000}"/>
    <cellStyle name="40% - Accent5 4 6 2 3 2" xfId="23716" xr:uid="{00000000-0005-0000-0000-00001FBF0000}"/>
    <cellStyle name="40% - Accent5 4 6 2 3 2 2" xfId="61054" xr:uid="{00000000-0005-0000-0000-000020BF0000}"/>
    <cellStyle name="40% - Accent5 4 6 2 3 3" xfId="37084" xr:uid="{00000000-0005-0000-0000-000021BF0000}"/>
    <cellStyle name="40% - Accent5 4 6 2 3 4" xfId="47895" xr:uid="{00000000-0005-0000-0000-000022BF0000}"/>
    <cellStyle name="40% - Accent5 4 6 2 4" xfId="5834" xr:uid="{00000000-0005-0000-0000-000023BF0000}"/>
    <cellStyle name="40% - Accent5 4 6 2 4 2" xfId="18993" xr:uid="{00000000-0005-0000-0000-000024BF0000}"/>
    <cellStyle name="40% - Accent5 4 6 2 4 2 2" xfId="56331" xr:uid="{00000000-0005-0000-0000-000025BF0000}"/>
    <cellStyle name="40% - Accent5 4 6 2 4 3" xfId="31660" xr:uid="{00000000-0005-0000-0000-000026BF0000}"/>
    <cellStyle name="40% - Accent5 4 6 2 4 4" xfId="43172" xr:uid="{00000000-0005-0000-0000-000027BF0000}"/>
    <cellStyle name="40% - Accent5 4 6 2 5" xfId="15281" xr:uid="{00000000-0005-0000-0000-000028BF0000}"/>
    <cellStyle name="40% - Accent5 4 6 2 5 2" xfId="52619" xr:uid="{00000000-0005-0000-0000-000029BF0000}"/>
    <cellStyle name="40% - Accent5 4 6 2 6" xfId="28778" xr:uid="{00000000-0005-0000-0000-00002ABF0000}"/>
    <cellStyle name="40% - Accent5 4 6 2 7" xfId="39458" xr:uid="{00000000-0005-0000-0000-00002BBF0000}"/>
    <cellStyle name="40% - Accent5 4 6 3" xfId="3469" xr:uid="{00000000-0005-0000-0000-00002CBF0000}"/>
    <cellStyle name="40% - Accent5 4 6 3 2" xfId="11737" xr:uid="{00000000-0005-0000-0000-00002DBF0000}"/>
    <cellStyle name="40% - Accent5 4 6 3 2 2" xfId="24896" xr:uid="{00000000-0005-0000-0000-00002EBF0000}"/>
    <cellStyle name="40% - Accent5 4 6 3 2 2 2" xfId="62234" xr:uid="{00000000-0005-0000-0000-00002FBF0000}"/>
    <cellStyle name="40% - Accent5 4 6 3 2 3" xfId="49075" xr:uid="{00000000-0005-0000-0000-000030BF0000}"/>
    <cellStyle name="40% - Accent5 4 6 3 3" xfId="7014" xr:uid="{00000000-0005-0000-0000-000031BF0000}"/>
    <cellStyle name="40% - Accent5 4 6 3 3 2" xfId="20173" xr:uid="{00000000-0005-0000-0000-000032BF0000}"/>
    <cellStyle name="40% - Accent5 4 6 3 3 2 2" xfId="57511" xr:uid="{00000000-0005-0000-0000-000033BF0000}"/>
    <cellStyle name="40% - Accent5 4 6 3 3 3" xfId="44352" xr:uid="{00000000-0005-0000-0000-000034BF0000}"/>
    <cellStyle name="40% - Accent5 4 6 3 4" xfId="16630" xr:uid="{00000000-0005-0000-0000-000035BF0000}"/>
    <cellStyle name="40% - Accent5 4 6 3 4 2" xfId="53968" xr:uid="{00000000-0005-0000-0000-000036BF0000}"/>
    <cellStyle name="40% - Accent5 4 6 3 5" xfId="33023" xr:uid="{00000000-0005-0000-0000-000037BF0000}"/>
    <cellStyle name="40% - Accent5 4 6 3 6" xfId="40807" xr:uid="{00000000-0005-0000-0000-000038BF0000}"/>
    <cellStyle name="40% - Accent5 4 6 4" xfId="9377" xr:uid="{00000000-0005-0000-0000-000039BF0000}"/>
    <cellStyle name="40% - Accent5 4 6 4 2" xfId="22536" xr:uid="{00000000-0005-0000-0000-00003ABF0000}"/>
    <cellStyle name="40% - Accent5 4 6 4 2 2" xfId="59874" xr:uid="{00000000-0005-0000-0000-00003BBF0000}"/>
    <cellStyle name="40% - Accent5 4 6 4 3" xfId="35735" xr:uid="{00000000-0005-0000-0000-00003CBF0000}"/>
    <cellStyle name="40% - Accent5 4 6 4 4" xfId="46715" xr:uid="{00000000-0005-0000-0000-00003DBF0000}"/>
    <cellStyle name="40% - Accent5 4 6 5" xfId="4654" xr:uid="{00000000-0005-0000-0000-00003EBF0000}"/>
    <cellStyle name="40% - Accent5 4 6 5 2" xfId="17813" xr:uid="{00000000-0005-0000-0000-00003FBF0000}"/>
    <cellStyle name="40% - Accent5 4 6 5 2 2" xfId="55151" xr:uid="{00000000-0005-0000-0000-000040BF0000}"/>
    <cellStyle name="40% - Accent5 4 6 5 3" xfId="30311" xr:uid="{00000000-0005-0000-0000-000041BF0000}"/>
    <cellStyle name="40% - Accent5 4 6 5 4" xfId="41992" xr:uid="{00000000-0005-0000-0000-000042BF0000}"/>
    <cellStyle name="40% - Accent5 4 6 6" xfId="14101" xr:uid="{00000000-0005-0000-0000-000043BF0000}"/>
    <cellStyle name="40% - Accent5 4 6 6 2" xfId="51439" xr:uid="{00000000-0005-0000-0000-000044BF0000}"/>
    <cellStyle name="40% - Accent5 4 6 7" xfId="27429" xr:uid="{00000000-0005-0000-0000-000045BF0000}"/>
    <cellStyle name="40% - Accent5 4 6 8" xfId="38278" xr:uid="{00000000-0005-0000-0000-000046BF0000}"/>
    <cellStyle name="40% - Accent5 4 7" xfId="1109" xr:uid="{00000000-0005-0000-0000-000047BF0000}"/>
    <cellStyle name="40% - Accent5 4 7 2" xfId="2289" xr:uid="{00000000-0005-0000-0000-000048BF0000}"/>
    <cellStyle name="40% - Accent5 4 7 2 2" xfId="8363" xr:uid="{00000000-0005-0000-0000-000049BF0000}"/>
    <cellStyle name="40% - Accent5 4 7 2 2 2" xfId="13086" xr:uid="{00000000-0005-0000-0000-00004ABF0000}"/>
    <cellStyle name="40% - Accent5 4 7 2 2 2 2" xfId="26245" xr:uid="{00000000-0005-0000-0000-00004BBF0000}"/>
    <cellStyle name="40% - Accent5 4 7 2 2 2 2 2" xfId="63583" xr:uid="{00000000-0005-0000-0000-00004CBF0000}"/>
    <cellStyle name="40% - Accent5 4 7 2 2 2 3" xfId="50424" xr:uid="{00000000-0005-0000-0000-00004DBF0000}"/>
    <cellStyle name="40% - Accent5 4 7 2 2 3" xfId="21522" xr:uid="{00000000-0005-0000-0000-00004EBF0000}"/>
    <cellStyle name="40% - Accent5 4 7 2 2 3 2" xfId="58860" xr:uid="{00000000-0005-0000-0000-00004FBF0000}"/>
    <cellStyle name="40% - Accent5 4 7 2 2 4" xfId="34541" xr:uid="{00000000-0005-0000-0000-000050BF0000}"/>
    <cellStyle name="40% - Accent5 4 7 2 2 5" xfId="45701" xr:uid="{00000000-0005-0000-0000-000051BF0000}"/>
    <cellStyle name="40% - Accent5 4 7 2 3" xfId="10726" xr:uid="{00000000-0005-0000-0000-000052BF0000}"/>
    <cellStyle name="40% - Accent5 4 7 2 3 2" xfId="23885" xr:uid="{00000000-0005-0000-0000-000053BF0000}"/>
    <cellStyle name="40% - Accent5 4 7 2 3 2 2" xfId="61223" xr:uid="{00000000-0005-0000-0000-000054BF0000}"/>
    <cellStyle name="40% - Accent5 4 7 2 3 3" xfId="37253" xr:uid="{00000000-0005-0000-0000-000055BF0000}"/>
    <cellStyle name="40% - Accent5 4 7 2 3 4" xfId="48064" xr:uid="{00000000-0005-0000-0000-000056BF0000}"/>
    <cellStyle name="40% - Accent5 4 7 2 4" xfId="6003" xr:uid="{00000000-0005-0000-0000-000057BF0000}"/>
    <cellStyle name="40% - Accent5 4 7 2 4 2" xfId="19162" xr:uid="{00000000-0005-0000-0000-000058BF0000}"/>
    <cellStyle name="40% - Accent5 4 7 2 4 2 2" xfId="56500" xr:uid="{00000000-0005-0000-0000-000059BF0000}"/>
    <cellStyle name="40% - Accent5 4 7 2 4 3" xfId="31829" xr:uid="{00000000-0005-0000-0000-00005ABF0000}"/>
    <cellStyle name="40% - Accent5 4 7 2 4 4" xfId="43341" xr:uid="{00000000-0005-0000-0000-00005BBF0000}"/>
    <cellStyle name="40% - Accent5 4 7 2 5" xfId="15450" xr:uid="{00000000-0005-0000-0000-00005CBF0000}"/>
    <cellStyle name="40% - Accent5 4 7 2 5 2" xfId="52788" xr:uid="{00000000-0005-0000-0000-00005DBF0000}"/>
    <cellStyle name="40% - Accent5 4 7 2 6" xfId="28947" xr:uid="{00000000-0005-0000-0000-00005EBF0000}"/>
    <cellStyle name="40% - Accent5 4 7 2 7" xfId="39627" xr:uid="{00000000-0005-0000-0000-00005FBF0000}"/>
    <cellStyle name="40% - Accent5 4 7 3" xfId="3638" xr:uid="{00000000-0005-0000-0000-000060BF0000}"/>
    <cellStyle name="40% - Accent5 4 7 3 2" xfId="11906" xr:uid="{00000000-0005-0000-0000-000061BF0000}"/>
    <cellStyle name="40% - Accent5 4 7 3 2 2" xfId="25065" xr:uid="{00000000-0005-0000-0000-000062BF0000}"/>
    <cellStyle name="40% - Accent5 4 7 3 2 2 2" xfId="62403" xr:uid="{00000000-0005-0000-0000-000063BF0000}"/>
    <cellStyle name="40% - Accent5 4 7 3 2 3" xfId="49244" xr:uid="{00000000-0005-0000-0000-000064BF0000}"/>
    <cellStyle name="40% - Accent5 4 7 3 3" xfId="7183" xr:uid="{00000000-0005-0000-0000-000065BF0000}"/>
    <cellStyle name="40% - Accent5 4 7 3 3 2" xfId="20342" xr:uid="{00000000-0005-0000-0000-000066BF0000}"/>
    <cellStyle name="40% - Accent5 4 7 3 3 2 2" xfId="57680" xr:uid="{00000000-0005-0000-0000-000067BF0000}"/>
    <cellStyle name="40% - Accent5 4 7 3 3 3" xfId="44521" xr:uid="{00000000-0005-0000-0000-000068BF0000}"/>
    <cellStyle name="40% - Accent5 4 7 3 4" xfId="16799" xr:uid="{00000000-0005-0000-0000-000069BF0000}"/>
    <cellStyle name="40% - Accent5 4 7 3 4 2" xfId="54137" xr:uid="{00000000-0005-0000-0000-00006ABF0000}"/>
    <cellStyle name="40% - Accent5 4 7 3 5" xfId="33192" xr:uid="{00000000-0005-0000-0000-00006BBF0000}"/>
    <cellStyle name="40% - Accent5 4 7 3 6" xfId="40976" xr:uid="{00000000-0005-0000-0000-00006CBF0000}"/>
    <cellStyle name="40% - Accent5 4 7 4" xfId="9546" xr:uid="{00000000-0005-0000-0000-00006DBF0000}"/>
    <cellStyle name="40% - Accent5 4 7 4 2" xfId="22705" xr:uid="{00000000-0005-0000-0000-00006EBF0000}"/>
    <cellStyle name="40% - Accent5 4 7 4 2 2" xfId="60043" xr:uid="{00000000-0005-0000-0000-00006FBF0000}"/>
    <cellStyle name="40% - Accent5 4 7 4 3" xfId="35904" xr:uid="{00000000-0005-0000-0000-000070BF0000}"/>
    <cellStyle name="40% - Accent5 4 7 4 4" xfId="46884" xr:uid="{00000000-0005-0000-0000-000071BF0000}"/>
    <cellStyle name="40% - Accent5 4 7 5" xfId="4823" xr:uid="{00000000-0005-0000-0000-000072BF0000}"/>
    <cellStyle name="40% - Accent5 4 7 5 2" xfId="17982" xr:uid="{00000000-0005-0000-0000-000073BF0000}"/>
    <cellStyle name="40% - Accent5 4 7 5 2 2" xfId="55320" xr:uid="{00000000-0005-0000-0000-000074BF0000}"/>
    <cellStyle name="40% - Accent5 4 7 5 3" xfId="30480" xr:uid="{00000000-0005-0000-0000-000075BF0000}"/>
    <cellStyle name="40% - Accent5 4 7 5 4" xfId="42161" xr:uid="{00000000-0005-0000-0000-000076BF0000}"/>
    <cellStyle name="40% - Accent5 4 7 6" xfId="14270" xr:uid="{00000000-0005-0000-0000-000077BF0000}"/>
    <cellStyle name="40% - Accent5 4 7 6 2" xfId="51608" xr:uid="{00000000-0005-0000-0000-000078BF0000}"/>
    <cellStyle name="40% - Accent5 4 7 7" xfId="27598" xr:uid="{00000000-0005-0000-0000-000079BF0000}"/>
    <cellStyle name="40% - Accent5 4 7 8" xfId="38447" xr:uid="{00000000-0005-0000-0000-00007ABF0000}"/>
    <cellStyle name="40% - Accent5 4 8" xfId="1306" xr:uid="{00000000-0005-0000-0000-00007BBF0000}"/>
    <cellStyle name="40% - Accent5 4 8 2" xfId="2655" xr:uid="{00000000-0005-0000-0000-00007CBF0000}"/>
    <cellStyle name="40% - Accent5 4 8 2 2" xfId="12103" xr:uid="{00000000-0005-0000-0000-00007DBF0000}"/>
    <cellStyle name="40% - Accent5 4 8 2 2 2" xfId="25262" xr:uid="{00000000-0005-0000-0000-00007EBF0000}"/>
    <cellStyle name="40% - Accent5 4 8 2 2 2 2" xfId="62600" xr:uid="{00000000-0005-0000-0000-00007FBF0000}"/>
    <cellStyle name="40% - Accent5 4 8 2 2 3" xfId="33558" xr:uid="{00000000-0005-0000-0000-000080BF0000}"/>
    <cellStyle name="40% - Accent5 4 8 2 2 4" xfId="49441" xr:uid="{00000000-0005-0000-0000-000081BF0000}"/>
    <cellStyle name="40% - Accent5 4 8 2 3" xfId="7380" xr:uid="{00000000-0005-0000-0000-000082BF0000}"/>
    <cellStyle name="40% - Accent5 4 8 2 3 2" xfId="20539" xr:uid="{00000000-0005-0000-0000-000083BF0000}"/>
    <cellStyle name="40% - Accent5 4 8 2 3 2 2" xfId="57877" xr:uid="{00000000-0005-0000-0000-000084BF0000}"/>
    <cellStyle name="40% - Accent5 4 8 2 3 3" xfId="36270" xr:uid="{00000000-0005-0000-0000-000085BF0000}"/>
    <cellStyle name="40% - Accent5 4 8 2 3 4" xfId="44718" xr:uid="{00000000-0005-0000-0000-000086BF0000}"/>
    <cellStyle name="40% - Accent5 4 8 2 4" xfId="15816" xr:uid="{00000000-0005-0000-0000-000087BF0000}"/>
    <cellStyle name="40% - Accent5 4 8 2 4 2" xfId="30846" xr:uid="{00000000-0005-0000-0000-000088BF0000}"/>
    <cellStyle name="40% - Accent5 4 8 2 4 3" xfId="53154" xr:uid="{00000000-0005-0000-0000-000089BF0000}"/>
    <cellStyle name="40% - Accent5 4 8 2 5" xfId="27964" xr:uid="{00000000-0005-0000-0000-00008ABF0000}"/>
    <cellStyle name="40% - Accent5 4 8 2 6" xfId="39993" xr:uid="{00000000-0005-0000-0000-00008BBF0000}"/>
    <cellStyle name="40% - Accent5 4 8 3" xfId="9743" xr:uid="{00000000-0005-0000-0000-00008CBF0000}"/>
    <cellStyle name="40% - Accent5 4 8 3 2" xfId="22902" xr:uid="{00000000-0005-0000-0000-00008DBF0000}"/>
    <cellStyle name="40% - Accent5 4 8 3 2 2" xfId="60240" xr:uid="{00000000-0005-0000-0000-00008EBF0000}"/>
    <cellStyle name="40% - Accent5 4 8 3 3" xfId="32209" xr:uid="{00000000-0005-0000-0000-00008FBF0000}"/>
    <cellStyle name="40% - Accent5 4 8 3 4" xfId="47081" xr:uid="{00000000-0005-0000-0000-000090BF0000}"/>
    <cellStyle name="40% - Accent5 4 8 4" xfId="5020" xr:uid="{00000000-0005-0000-0000-000091BF0000}"/>
    <cellStyle name="40% - Accent5 4 8 4 2" xfId="18179" xr:uid="{00000000-0005-0000-0000-000092BF0000}"/>
    <cellStyle name="40% - Accent5 4 8 4 2 2" xfId="55517" xr:uid="{00000000-0005-0000-0000-000093BF0000}"/>
    <cellStyle name="40% - Accent5 4 8 4 3" xfId="34921" xr:uid="{00000000-0005-0000-0000-000094BF0000}"/>
    <cellStyle name="40% - Accent5 4 8 4 4" xfId="42358" xr:uid="{00000000-0005-0000-0000-000095BF0000}"/>
    <cellStyle name="40% - Accent5 4 8 5" xfId="14467" xr:uid="{00000000-0005-0000-0000-000096BF0000}"/>
    <cellStyle name="40% - Accent5 4 8 5 2" xfId="29497" xr:uid="{00000000-0005-0000-0000-000097BF0000}"/>
    <cellStyle name="40% - Accent5 4 8 5 3" xfId="51805" xr:uid="{00000000-0005-0000-0000-000098BF0000}"/>
    <cellStyle name="40% - Accent5 4 8 6" xfId="26615" xr:uid="{00000000-0005-0000-0000-000099BF0000}"/>
    <cellStyle name="40% - Accent5 4 8 7" xfId="38644" xr:uid="{00000000-0005-0000-0000-00009ABF0000}"/>
    <cellStyle name="40% - Accent5 4 9" xfId="2458" xr:uid="{00000000-0005-0000-0000-00009BBF0000}"/>
    <cellStyle name="40% - Accent5 4 9 2" xfId="10923" xr:uid="{00000000-0005-0000-0000-00009CBF0000}"/>
    <cellStyle name="40% - Accent5 4 9 2 2" xfId="24082" xr:uid="{00000000-0005-0000-0000-00009DBF0000}"/>
    <cellStyle name="40% - Accent5 4 9 2 2 2" xfId="61420" xr:uid="{00000000-0005-0000-0000-00009EBF0000}"/>
    <cellStyle name="40% - Accent5 4 9 2 3" xfId="33361" xr:uid="{00000000-0005-0000-0000-00009FBF0000}"/>
    <cellStyle name="40% - Accent5 4 9 2 4" xfId="48261" xr:uid="{00000000-0005-0000-0000-0000A0BF0000}"/>
    <cellStyle name="40% - Accent5 4 9 3" xfId="6200" xr:uid="{00000000-0005-0000-0000-0000A1BF0000}"/>
    <cellStyle name="40% - Accent5 4 9 3 2" xfId="19359" xr:uid="{00000000-0005-0000-0000-0000A2BF0000}"/>
    <cellStyle name="40% - Accent5 4 9 3 2 2" xfId="56697" xr:uid="{00000000-0005-0000-0000-0000A3BF0000}"/>
    <cellStyle name="40% - Accent5 4 9 3 3" xfId="36073" xr:uid="{00000000-0005-0000-0000-0000A4BF0000}"/>
    <cellStyle name="40% - Accent5 4 9 3 4" xfId="43538" xr:uid="{00000000-0005-0000-0000-0000A5BF0000}"/>
    <cellStyle name="40% - Accent5 4 9 4" xfId="15619" xr:uid="{00000000-0005-0000-0000-0000A6BF0000}"/>
    <cellStyle name="40% - Accent5 4 9 4 2" xfId="30649" xr:uid="{00000000-0005-0000-0000-0000A7BF0000}"/>
    <cellStyle name="40% - Accent5 4 9 4 3" xfId="52957" xr:uid="{00000000-0005-0000-0000-0000A8BF0000}"/>
    <cellStyle name="40% - Accent5 4 9 5" xfId="27767" xr:uid="{00000000-0005-0000-0000-0000A9BF0000}"/>
    <cellStyle name="40% - Accent5 4 9 6" xfId="39796" xr:uid="{00000000-0005-0000-0000-0000AABF0000}"/>
    <cellStyle name="40% - Accent5 5" xfId="68" xr:uid="{00000000-0005-0000-0000-0000ABBF0000}"/>
    <cellStyle name="40% - Accent5 5 10" xfId="8507" xr:uid="{00000000-0005-0000-0000-0000ACBF0000}"/>
    <cellStyle name="40% - Accent5 5 10 2" xfId="21666" xr:uid="{00000000-0005-0000-0000-0000ADBF0000}"/>
    <cellStyle name="40% - Accent5 5 10 2 2" xfId="59004" xr:uid="{00000000-0005-0000-0000-0000AEBF0000}"/>
    <cellStyle name="40% - Accent5 5 10 3" xfId="29329" xr:uid="{00000000-0005-0000-0000-0000AFBF0000}"/>
    <cellStyle name="40% - Accent5 5 10 4" xfId="45845" xr:uid="{00000000-0005-0000-0000-0000B0BF0000}"/>
    <cellStyle name="40% - Accent5 5 11" xfId="3784" xr:uid="{00000000-0005-0000-0000-0000B1BF0000}"/>
    <cellStyle name="40% - Accent5 5 11 2" xfId="16943" xr:uid="{00000000-0005-0000-0000-0000B2BF0000}"/>
    <cellStyle name="40% - Accent5 5 11 2 2" xfId="54281" xr:uid="{00000000-0005-0000-0000-0000B3BF0000}"/>
    <cellStyle name="40% - Accent5 5 11 3" xfId="32041" xr:uid="{00000000-0005-0000-0000-0000B4BF0000}"/>
    <cellStyle name="40% - Accent5 5 11 4" xfId="41122" xr:uid="{00000000-0005-0000-0000-0000B5BF0000}"/>
    <cellStyle name="40% - Accent5 5 12" xfId="13231" xr:uid="{00000000-0005-0000-0000-0000B6BF0000}"/>
    <cellStyle name="40% - Accent5 5 12 2" xfId="34753" xr:uid="{00000000-0005-0000-0000-0000B7BF0000}"/>
    <cellStyle name="40% - Accent5 5 12 3" xfId="50569" xr:uid="{00000000-0005-0000-0000-0000B8BF0000}"/>
    <cellStyle name="40% - Accent5 5 13" xfId="29160" xr:uid="{00000000-0005-0000-0000-0000B9BF0000}"/>
    <cellStyle name="40% - Accent5 5 14" xfId="26447" xr:uid="{00000000-0005-0000-0000-0000BABF0000}"/>
    <cellStyle name="40% - Accent5 5 15" xfId="37408" xr:uid="{00000000-0005-0000-0000-0000BBBF0000}"/>
    <cellStyle name="40% - Accent5 5 2" xfId="180" xr:uid="{00000000-0005-0000-0000-0000BCBF0000}"/>
    <cellStyle name="40% - Accent5 5 2 2" xfId="601" xr:uid="{00000000-0005-0000-0000-0000BDBF0000}"/>
    <cellStyle name="40% - Accent5 5 2 2 2" xfId="1783" xr:uid="{00000000-0005-0000-0000-0000BEBF0000}"/>
    <cellStyle name="40% - Accent5 5 2 2 2 2" xfId="7857" xr:uid="{00000000-0005-0000-0000-0000BFBF0000}"/>
    <cellStyle name="40% - Accent5 5 2 2 2 2 2" xfId="12580" xr:uid="{00000000-0005-0000-0000-0000C0BF0000}"/>
    <cellStyle name="40% - Accent5 5 2 2 2 2 2 2" xfId="25739" xr:uid="{00000000-0005-0000-0000-0000C1BF0000}"/>
    <cellStyle name="40% - Accent5 5 2 2 2 2 2 2 2" xfId="63077" xr:uid="{00000000-0005-0000-0000-0000C2BF0000}"/>
    <cellStyle name="40% - Accent5 5 2 2 2 2 2 3" xfId="49918" xr:uid="{00000000-0005-0000-0000-0000C3BF0000}"/>
    <cellStyle name="40% - Accent5 5 2 2 2 2 3" xfId="21016" xr:uid="{00000000-0005-0000-0000-0000C4BF0000}"/>
    <cellStyle name="40% - Accent5 5 2 2 2 2 3 2" xfId="58354" xr:uid="{00000000-0005-0000-0000-0000C5BF0000}"/>
    <cellStyle name="40% - Accent5 5 2 2 2 2 4" xfId="34035" xr:uid="{00000000-0005-0000-0000-0000C6BF0000}"/>
    <cellStyle name="40% - Accent5 5 2 2 2 2 5" xfId="45195" xr:uid="{00000000-0005-0000-0000-0000C7BF0000}"/>
    <cellStyle name="40% - Accent5 5 2 2 2 3" xfId="10220" xr:uid="{00000000-0005-0000-0000-0000C8BF0000}"/>
    <cellStyle name="40% - Accent5 5 2 2 2 3 2" xfId="23379" xr:uid="{00000000-0005-0000-0000-0000C9BF0000}"/>
    <cellStyle name="40% - Accent5 5 2 2 2 3 2 2" xfId="60717" xr:uid="{00000000-0005-0000-0000-0000CABF0000}"/>
    <cellStyle name="40% - Accent5 5 2 2 2 3 3" xfId="36747" xr:uid="{00000000-0005-0000-0000-0000CBBF0000}"/>
    <cellStyle name="40% - Accent5 5 2 2 2 3 4" xfId="47558" xr:uid="{00000000-0005-0000-0000-0000CCBF0000}"/>
    <cellStyle name="40% - Accent5 5 2 2 2 4" xfId="5497" xr:uid="{00000000-0005-0000-0000-0000CDBF0000}"/>
    <cellStyle name="40% - Accent5 5 2 2 2 4 2" xfId="18656" xr:uid="{00000000-0005-0000-0000-0000CEBF0000}"/>
    <cellStyle name="40% - Accent5 5 2 2 2 4 2 2" xfId="55994" xr:uid="{00000000-0005-0000-0000-0000CFBF0000}"/>
    <cellStyle name="40% - Accent5 5 2 2 2 4 3" xfId="31323" xr:uid="{00000000-0005-0000-0000-0000D0BF0000}"/>
    <cellStyle name="40% - Accent5 5 2 2 2 4 4" xfId="42835" xr:uid="{00000000-0005-0000-0000-0000D1BF0000}"/>
    <cellStyle name="40% - Accent5 5 2 2 2 5" xfId="14944" xr:uid="{00000000-0005-0000-0000-0000D2BF0000}"/>
    <cellStyle name="40% - Accent5 5 2 2 2 5 2" xfId="52282" xr:uid="{00000000-0005-0000-0000-0000D3BF0000}"/>
    <cellStyle name="40% - Accent5 5 2 2 2 6" xfId="28441" xr:uid="{00000000-0005-0000-0000-0000D4BF0000}"/>
    <cellStyle name="40% - Accent5 5 2 2 2 7" xfId="39121" xr:uid="{00000000-0005-0000-0000-0000D5BF0000}"/>
    <cellStyle name="40% - Accent5 5 2 2 3" xfId="3132" xr:uid="{00000000-0005-0000-0000-0000D6BF0000}"/>
    <cellStyle name="40% - Accent5 5 2 2 3 2" xfId="11400" xr:uid="{00000000-0005-0000-0000-0000D7BF0000}"/>
    <cellStyle name="40% - Accent5 5 2 2 3 2 2" xfId="24559" xr:uid="{00000000-0005-0000-0000-0000D8BF0000}"/>
    <cellStyle name="40% - Accent5 5 2 2 3 2 2 2" xfId="61897" xr:uid="{00000000-0005-0000-0000-0000D9BF0000}"/>
    <cellStyle name="40% - Accent5 5 2 2 3 2 3" xfId="48738" xr:uid="{00000000-0005-0000-0000-0000DABF0000}"/>
    <cellStyle name="40% - Accent5 5 2 2 3 3" xfId="6677" xr:uid="{00000000-0005-0000-0000-0000DBBF0000}"/>
    <cellStyle name="40% - Accent5 5 2 2 3 3 2" xfId="19836" xr:uid="{00000000-0005-0000-0000-0000DCBF0000}"/>
    <cellStyle name="40% - Accent5 5 2 2 3 3 2 2" xfId="57174" xr:uid="{00000000-0005-0000-0000-0000DDBF0000}"/>
    <cellStyle name="40% - Accent5 5 2 2 3 3 3" xfId="44015" xr:uid="{00000000-0005-0000-0000-0000DEBF0000}"/>
    <cellStyle name="40% - Accent5 5 2 2 3 4" xfId="16293" xr:uid="{00000000-0005-0000-0000-0000DFBF0000}"/>
    <cellStyle name="40% - Accent5 5 2 2 3 4 2" xfId="53631" xr:uid="{00000000-0005-0000-0000-0000E0BF0000}"/>
    <cellStyle name="40% - Accent5 5 2 2 3 5" xfId="32686" xr:uid="{00000000-0005-0000-0000-0000E1BF0000}"/>
    <cellStyle name="40% - Accent5 5 2 2 3 6" xfId="40470" xr:uid="{00000000-0005-0000-0000-0000E2BF0000}"/>
    <cellStyle name="40% - Accent5 5 2 2 4" xfId="9040" xr:uid="{00000000-0005-0000-0000-0000E3BF0000}"/>
    <cellStyle name="40% - Accent5 5 2 2 4 2" xfId="22199" xr:uid="{00000000-0005-0000-0000-0000E4BF0000}"/>
    <cellStyle name="40% - Accent5 5 2 2 4 2 2" xfId="59537" xr:uid="{00000000-0005-0000-0000-0000E5BF0000}"/>
    <cellStyle name="40% - Accent5 5 2 2 4 3" xfId="35398" xr:uid="{00000000-0005-0000-0000-0000E6BF0000}"/>
    <cellStyle name="40% - Accent5 5 2 2 4 4" xfId="46378" xr:uid="{00000000-0005-0000-0000-0000E7BF0000}"/>
    <cellStyle name="40% - Accent5 5 2 2 5" xfId="4317" xr:uid="{00000000-0005-0000-0000-0000E8BF0000}"/>
    <cellStyle name="40% - Accent5 5 2 2 5 2" xfId="17476" xr:uid="{00000000-0005-0000-0000-0000E9BF0000}"/>
    <cellStyle name="40% - Accent5 5 2 2 5 2 2" xfId="54814" xr:uid="{00000000-0005-0000-0000-0000EABF0000}"/>
    <cellStyle name="40% - Accent5 5 2 2 5 3" xfId="29974" xr:uid="{00000000-0005-0000-0000-0000EBBF0000}"/>
    <cellStyle name="40% - Accent5 5 2 2 5 4" xfId="41655" xr:uid="{00000000-0005-0000-0000-0000ECBF0000}"/>
    <cellStyle name="40% - Accent5 5 2 2 6" xfId="13764" xr:uid="{00000000-0005-0000-0000-0000EDBF0000}"/>
    <cellStyle name="40% - Accent5 5 2 2 6 2" xfId="51102" xr:uid="{00000000-0005-0000-0000-0000EEBF0000}"/>
    <cellStyle name="40% - Accent5 5 2 2 7" xfId="27092" xr:uid="{00000000-0005-0000-0000-0000EFBF0000}"/>
    <cellStyle name="40% - Accent5 5 2 2 8" xfId="37941" xr:uid="{00000000-0005-0000-0000-0000F0BF0000}"/>
    <cellStyle name="40% - Accent5 5 2 3" xfId="1362" xr:uid="{00000000-0005-0000-0000-0000F1BF0000}"/>
    <cellStyle name="40% - Accent5 5 2 3 2" xfId="7436" xr:uid="{00000000-0005-0000-0000-0000F2BF0000}"/>
    <cellStyle name="40% - Accent5 5 2 3 2 2" xfId="12159" xr:uid="{00000000-0005-0000-0000-0000F3BF0000}"/>
    <cellStyle name="40% - Accent5 5 2 3 2 2 2" xfId="25318" xr:uid="{00000000-0005-0000-0000-0000F4BF0000}"/>
    <cellStyle name="40% - Accent5 5 2 3 2 2 2 2" xfId="62656" xr:uid="{00000000-0005-0000-0000-0000F5BF0000}"/>
    <cellStyle name="40% - Accent5 5 2 3 2 2 3" xfId="49497" xr:uid="{00000000-0005-0000-0000-0000F6BF0000}"/>
    <cellStyle name="40% - Accent5 5 2 3 2 3" xfId="20595" xr:uid="{00000000-0005-0000-0000-0000F7BF0000}"/>
    <cellStyle name="40% - Accent5 5 2 3 2 3 2" xfId="57933" xr:uid="{00000000-0005-0000-0000-0000F8BF0000}"/>
    <cellStyle name="40% - Accent5 5 2 3 2 4" xfId="33614" xr:uid="{00000000-0005-0000-0000-0000F9BF0000}"/>
    <cellStyle name="40% - Accent5 5 2 3 2 5" xfId="44774" xr:uid="{00000000-0005-0000-0000-0000FABF0000}"/>
    <cellStyle name="40% - Accent5 5 2 3 3" xfId="9799" xr:uid="{00000000-0005-0000-0000-0000FBBF0000}"/>
    <cellStyle name="40% - Accent5 5 2 3 3 2" xfId="22958" xr:uid="{00000000-0005-0000-0000-0000FCBF0000}"/>
    <cellStyle name="40% - Accent5 5 2 3 3 2 2" xfId="60296" xr:uid="{00000000-0005-0000-0000-0000FDBF0000}"/>
    <cellStyle name="40% - Accent5 5 2 3 3 3" xfId="36326" xr:uid="{00000000-0005-0000-0000-0000FEBF0000}"/>
    <cellStyle name="40% - Accent5 5 2 3 3 4" xfId="47137" xr:uid="{00000000-0005-0000-0000-0000FFBF0000}"/>
    <cellStyle name="40% - Accent5 5 2 3 4" xfId="5076" xr:uid="{00000000-0005-0000-0000-000000C00000}"/>
    <cellStyle name="40% - Accent5 5 2 3 4 2" xfId="18235" xr:uid="{00000000-0005-0000-0000-000001C00000}"/>
    <cellStyle name="40% - Accent5 5 2 3 4 2 2" xfId="55573" xr:uid="{00000000-0005-0000-0000-000002C00000}"/>
    <cellStyle name="40% - Accent5 5 2 3 4 3" xfId="30902" xr:uid="{00000000-0005-0000-0000-000003C00000}"/>
    <cellStyle name="40% - Accent5 5 2 3 4 4" xfId="42414" xr:uid="{00000000-0005-0000-0000-000004C00000}"/>
    <cellStyle name="40% - Accent5 5 2 3 5" xfId="14523" xr:uid="{00000000-0005-0000-0000-000005C00000}"/>
    <cellStyle name="40% - Accent5 5 2 3 5 2" xfId="51861" xr:uid="{00000000-0005-0000-0000-000006C00000}"/>
    <cellStyle name="40% - Accent5 5 2 3 6" xfId="28020" xr:uid="{00000000-0005-0000-0000-000007C00000}"/>
    <cellStyle name="40% - Accent5 5 2 3 7" xfId="38700" xr:uid="{00000000-0005-0000-0000-000008C00000}"/>
    <cellStyle name="40% - Accent5 5 2 4" xfId="2711" xr:uid="{00000000-0005-0000-0000-000009C00000}"/>
    <cellStyle name="40% - Accent5 5 2 4 2" xfId="10979" xr:uid="{00000000-0005-0000-0000-00000AC00000}"/>
    <cellStyle name="40% - Accent5 5 2 4 2 2" xfId="24138" xr:uid="{00000000-0005-0000-0000-00000BC00000}"/>
    <cellStyle name="40% - Accent5 5 2 4 2 2 2" xfId="61476" xr:uid="{00000000-0005-0000-0000-00000CC00000}"/>
    <cellStyle name="40% - Accent5 5 2 4 2 3" xfId="48317" xr:uid="{00000000-0005-0000-0000-00000DC00000}"/>
    <cellStyle name="40% - Accent5 5 2 4 3" xfId="6256" xr:uid="{00000000-0005-0000-0000-00000EC00000}"/>
    <cellStyle name="40% - Accent5 5 2 4 3 2" xfId="19415" xr:uid="{00000000-0005-0000-0000-00000FC00000}"/>
    <cellStyle name="40% - Accent5 5 2 4 3 2 2" xfId="56753" xr:uid="{00000000-0005-0000-0000-000010C00000}"/>
    <cellStyle name="40% - Accent5 5 2 4 3 3" xfId="43594" xr:uid="{00000000-0005-0000-0000-000011C00000}"/>
    <cellStyle name="40% - Accent5 5 2 4 4" xfId="15872" xr:uid="{00000000-0005-0000-0000-000012C00000}"/>
    <cellStyle name="40% - Accent5 5 2 4 4 2" xfId="53210" xr:uid="{00000000-0005-0000-0000-000013C00000}"/>
    <cellStyle name="40% - Accent5 5 2 4 5" xfId="32265" xr:uid="{00000000-0005-0000-0000-000014C00000}"/>
    <cellStyle name="40% - Accent5 5 2 4 6" xfId="40049" xr:uid="{00000000-0005-0000-0000-000015C00000}"/>
    <cellStyle name="40% - Accent5 5 2 5" xfId="8619" xr:uid="{00000000-0005-0000-0000-000016C00000}"/>
    <cellStyle name="40% - Accent5 5 2 5 2" xfId="21778" xr:uid="{00000000-0005-0000-0000-000017C00000}"/>
    <cellStyle name="40% - Accent5 5 2 5 2 2" xfId="59116" xr:uid="{00000000-0005-0000-0000-000018C00000}"/>
    <cellStyle name="40% - Accent5 5 2 5 3" xfId="34977" xr:uid="{00000000-0005-0000-0000-000019C00000}"/>
    <cellStyle name="40% - Accent5 5 2 5 4" xfId="45957" xr:uid="{00000000-0005-0000-0000-00001AC00000}"/>
    <cellStyle name="40% - Accent5 5 2 6" xfId="3896" xr:uid="{00000000-0005-0000-0000-00001BC00000}"/>
    <cellStyle name="40% - Accent5 5 2 6 2" xfId="17055" xr:uid="{00000000-0005-0000-0000-00001CC00000}"/>
    <cellStyle name="40% - Accent5 5 2 6 2 2" xfId="54393" xr:uid="{00000000-0005-0000-0000-00001DC00000}"/>
    <cellStyle name="40% - Accent5 5 2 6 3" xfId="29553" xr:uid="{00000000-0005-0000-0000-00001EC00000}"/>
    <cellStyle name="40% - Accent5 5 2 6 4" xfId="41234" xr:uid="{00000000-0005-0000-0000-00001FC00000}"/>
    <cellStyle name="40% - Accent5 5 2 7" xfId="13343" xr:uid="{00000000-0005-0000-0000-000020C00000}"/>
    <cellStyle name="40% - Accent5 5 2 7 2" xfId="50681" xr:uid="{00000000-0005-0000-0000-000021C00000}"/>
    <cellStyle name="40% - Accent5 5 2 8" xfId="26671" xr:uid="{00000000-0005-0000-0000-000022C00000}"/>
    <cellStyle name="40% - Accent5 5 2 9" xfId="37520" xr:uid="{00000000-0005-0000-0000-000023C00000}"/>
    <cellStyle name="40% - Accent5 5 3" xfId="489" xr:uid="{00000000-0005-0000-0000-000024C00000}"/>
    <cellStyle name="40% - Accent5 5 3 2" xfId="1671" xr:uid="{00000000-0005-0000-0000-000025C00000}"/>
    <cellStyle name="40% - Accent5 5 3 2 2" xfId="7745" xr:uid="{00000000-0005-0000-0000-000026C00000}"/>
    <cellStyle name="40% - Accent5 5 3 2 2 2" xfId="12468" xr:uid="{00000000-0005-0000-0000-000027C00000}"/>
    <cellStyle name="40% - Accent5 5 3 2 2 2 2" xfId="25627" xr:uid="{00000000-0005-0000-0000-000028C00000}"/>
    <cellStyle name="40% - Accent5 5 3 2 2 2 2 2" xfId="62965" xr:uid="{00000000-0005-0000-0000-000029C00000}"/>
    <cellStyle name="40% - Accent5 5 3 2 2 2 3" xfId="49806" xr:uid="{00000000-0005-0000-0000-00002AC00000}"/>
    <cellStyle name="40% - Accent5 5 3 2 2 3" xfId="20904" xr:uid="{00000000-0005-0000-0000-00002BC00000}"/>
    <cellStyle name="40% - Accent5 5 3 2 2 3 2" xfId="58242" xr:uid="{00000000-0005-0000-0000-00002CC00000}"/>
    <cellStyle name="40% - Accent5 5 3 2 2 4" xfId="33923" xr:uid="{00000000-0005-0000-0000-00002DC00000}"/>
    <cellStyle name="40% - Accent5 5 3 2 2 5" xfId="45083" xr:uid="{00000000-0005-0000-0000-00002EC00000}"/>
    <cellStyle name="40% - Accent5 5 3 2 3" xfId="10108" xr:uid="{00000000-0005-0000-0000-00002FC00000}"/>
    <cellStyle name="40% - Accent5 5 3 2 3 2" xfId="23267" xr:uid="{00000000-0005-0000-0000-000030C00000}"/>
    <cellStyle name="40% - Accent5 5 3 2 3 2 2" xfId="60605" xr:uid="{00000000-0005-0000-0000-000031C00000}"/>
    <cellStyle name="40% - Accent5 5 3 2 3 3" xfId="36635" xr:uid="{00000000-0005-0000-0000-000032C00000}"/>
    <cellStyle name="40% - Accent5 5 3 2 3 4" xfId="47446" xr:uid="{00000000-0005-0000-0000-000033C00000}"/>
    <cellStyle name="40% - Accent5 5 3 2 4" xfId="5385" xr:uid="{00000000-0005-0000-0000-000034C00000}"/>
    <cellStyle name="40% - Accent5 5 3 2 4 2" xfId="18544" xr:uid="{00000000-0005-0000-0000-000035C00000}"/>
    <cellStyle name="40% - Accent5 5 3 2 4 2 2" xfId="55882" xr:uid="{00000000-0005-0000-0000-000036C00000}"/>
    <cellStyle name="40% - Accent5 5 3 2 4 3" xfId="31211" xr:uid="{00000000-0005-0000-0000-000037C00000}"/>
    <cellStyle name="40% - Accent5 5 3 2 4 4" xfId="42723" xr:uid="{00000000-0005-0000-0000-000038C00000}"/>
    <cellStyle name="40% - Accent5 5 3 2 5" xfId="14832" xr:uid="{00000000-0005-0000-0000-000039C00000}"/>
    <cellStyle name="40% - Accent5 5 3 2 5 2" xfId="52170" xr:uid="{00000000-0005-0000-0000-00003AC00000}"/>
    <cellStyle name="40% - Accent5 5 3 2 6" xfId="28329" xr:uid="{00000000-0005-0000-0000-00003BC00000}"/>
    <cellStyle name="40% - Accent5 5 3 2 7" xfId="39009" xr:uid="{00000000-0005-0000-0000-00003CC00000}"/>
    <cellStyle name="40% - Accent5 5 3 3" xfId="3020" xr:uid="{00000000-0005-0000-0000-00003DC00000}"/>
    <cellStyle name="40% - Accent5 5 3 3 2" xfId="11288" xr:uid="{00000000-0005-0000-0000-00003EC00000}"/>
    <cellStyle name="40% - Accent5 5 3 3 2 2" xfId="24447" xr:uid="{00000000-0005-0000-0000-00003FC00000}"/>
    <cellStyle name="40% - Accent5 5 3 3 2 2 2" xfId="61785" xr:uid="{00000000-0005-0000-0000-000040C00000}"/>
    <cellStyle name="40% - Accent5 5 3 3 2 3" xfId="48626" xr:uid="{00000000-0005-0000-0000-000041C00000}"/>
    <cellStyle name="40% - Accent5 5 3 3 3" xfId="6565" xr:uid="{00000000-0005-0000-0000-000042C00000}"/>
    <cellStyle name="40% - Accent5 5 3 3 3 2" xfId="19724" xr:uid="{00000000-0005-0000-0000-000043C00000}"/>
    <cellStyle name="40% - Accent5 5 3 3 3 2 2" xfId="57062" xr:uid="{00000000-0005-0000-0000-000044C00000}"/>
    <cellStyle name="40% - Accent5 5 3 3 3 3" xfId="43903" xr:uid="{00000000-0005-0000-0000-000045C00000}"/>
    <cellStyle name="40% - Accent5 5 3 3 4" xfId="16181" xr:uid="{00000000-0005-0000-0000-000046C00000}"/>
    <cellStyle name="40% - Accent5 5 3 3 4 2" xfId="53519" xr:uid="{00000000-0005-0000-0000-000047C00000}"/>
    <cellStyle name="40% - Accent5 5 3 3 5" xfId="32574" xr:uid="{00000000-0005-0000-0000-000048C00000}"/>
    <cellStyle name="40% - Accent5 5 3 3 6" xfId="40358" xr:uid="{00000000-0005-0000-0000-000049C00000}"/>
    <cellStyle name="40% - Accent5 5 3 4" xfId="8928" xr:uid="{00000000-0005-0000-0000-00004AC00000}"/>
    <cellStyle name="40% - Accent5 5 3 4 2" xfId="22087" xr:uid="{00000000-0005-0000-0000-00004BC00000}"/>
    <cellStyle name="40% - Accent5 5 3 4 2 2" xfId="59425" xr:uid="{00000000-0005-0000-0000-00004CC00000}"/>
    <cellStyle name="40% - Accent5 5 3 4 3" xfId="35286" xr:uid="{00000000-0005-0000-0000-00004DC00000}"/>
    <cellStyle name="40% - Accent5 5 3 4 4" xfId="46266" xr:uid="{00000000-0005-0000-0000-00004EC00000}"/>
    <cellStyle name="40% - Accent5 5 3 5" xfId="4205" xr:uid="{00000000-0005-0000-0000-00004FC00000}"/>
    <cellStyle name="40% - Accent5 5 3 5 2" xfId="17364" xr:uid="{00000000-0005-0000-0000-000050C00000}"/>
    <cellStyle name="40% - Accent5 5 3 5 2 2" xfId="54702" xr:uid="{00000000-0005-0000-0000-000051C00000}"/>
    <cellStyle name="40% - Accent5 5 3 5 3" xfId="29862" xr:uid="{00000000-0005-0000-0000-000052C00000}"/>
    <cellStyle name="40% - Accent5 5 3 5 4" xfId="41543" xr:uid="{00000000-0005-0000-0000-000053C00000}"/>
    <cellStyle name="40% - Accent5 5 3 6" xfId="13652" xr:uid="{00000000-0005-0000-0000-000054C00000}"/>
    <cellStyle name="40% - Accent5 5 3 6 2" xfId="50990" xr:uid="{00000000-0005-0000-0000-000055C00000}"/>
    <cellStyle name="40% - Accent5 5 3 7" xfId="26980" xr:uid="{00000000-0005-0000-0000-000056C00000}"/>
    <cellStyle name="40% - Accent5 5 3 8" xfId="37829" xr:uid="{00000000-0005-0000-0000-000057C00000}"/>
    <cellStyle name="40% - Accent5 5 4" xfId="377" xr:uid="{00000000-0005-0000-0000-000058C00000}"/>
    <cellStyle name="40% - Accent5 5 4 2" xfId="1559" xr:uid="{00000000-0005-0000-0000-000059C00000}"/>
    <cellStyle name="40% - Accent5 5 4 2 2" xfId="7633" xr:uid="{00000000-0005-0000-0000-00005AC00000}"/>
    <cellStyle name="40% - Accent5 5 4 2 2 2" xfId="12356" xr:uid="{00000000-0005-0000-0000-00005BC00000}"/>
    <cellStyle name="40% - Accent5 5 4 2 2 2 2" xfId="25515" xr:uid="{00000000-0005-0000-0000-00005CC00000}"/>
    <cellStyle name="40% - Accent5 5 4 2 2 2 2 2" xfId="62853" xr:uid="{00000000-0005-0000-0000-00005DC00000}"/>
    <cellStyle name="40% - Accent5 5 4 2 2 2 3" xfId="49694" xr:uid="{00000000-0005-0000-0000-00005EC00000}"/>
    <cellStyle name="40% - Accent5 5 4 2 2 3" xfId="20792" xr:uid="{00000000-0005-0000-0000-00005FC00000}"/>
    <cellStyle name="40% - Accent5 5 4 2 2 3 2" xfId="58130" xr:uid="{00000000-0005-0000-0000-000060C00000}"/>
    <cellStyle name="40% - Accent5 5 4 2 2 4" xfId="33811" xr:uid="{00000000-0005-0000-0000-000061C00000}"/>
    <cellStyle name="40% - Accent5 5 4 2 2 5" xfId="44971" xr:uid="{00000000-0005-0000-0000-000062C00000}"/>
    <cellStyle name="40% - Accent5 5 4 2 3" xfId="9996" xr:uid="{00000000-0005-0000-0000-000063C00000}"/>
    <cellStyle name="40% - Accent5 5 4 2 3 2" xfId="23155" xr:uid="{00000000-0005-0000-0000-000064C00000}"/>
    <cellStyle name="40% - Accent5 5 4 2 3 2 2" xfId="60493" xr:uid="{00000000-0005-0000-0000-000065C00000}"/>
    <cellStyle name="40% - Accent5 5 4 2 3 3" xfId="36523" xr:uid="{00000000-0005-0000-0000-000066C00000}"/>
    <cellStyle name="40% - Accent5 5 4 2 3 4" xfId="47334" xr:uid="{00000000-0005-0000-0000-000067C00000}"/>
    <cellStyle name="40% - Accent5 5 4 2 4" xfId="5273" xr:uid="{00000000-0005-0000-0000-000068C00000}"/>
    <cellStyle name="40% - Accent5 5 4 2 4 2" xfId="18432" xr:uid="{00000000-0005-0000-0000-000069C00000}"/>
    <cellStyle name="40% - Accent5 5 4 2 4 2 2" xfId="55770" xr:uid="{00000000-0005-0000-0000-00006AC00000}"/>
    <cellStyle name="40% - Accent5 5 4 2 4 3" xfId="31099" xr:uid="{00000000-0005-0000-0000-00006BC00000}"/>
    <cellStyle name="40% - Accent5 5 4 2 4 4" xfId="42611" xr:uid="{00000000-0005-0000-0000-00006CC00000}"/>
    <cellStyle name="40% - Accent5 5 4 2 5" xfId="14720" xr:uid="{00000000-0005-0000-0000-00006DC00000}"/>
    <cellStyle name="40% - Accent5 5 4 2 5 2" xfId="52058" xr:uid="{00000000-0005-0000-0000-00006EC00000}"/>
    <cellStyle name="40% - Accent5 5 4 2 6" xfId="28217" xr:uid="{00000000-0005-0000-0000-00006FC00000}"/>
    <cellStyle name="40% - Accent5 5 4 2 7" xfId="38897" xr:uid="{00000000-0005-0000-0000-000070C00000}"/>
    <cellStyle name="40% - Accent5 5 4 3" xfId="2908" xr:uid="{00000000-0005-0000-0000-000071C00000}"/>
    <cellStyle name="40% - Accent5 5 4 3 2" xfId="11176" xr:uid="{00000000-0005-0000-0000-000072C00000}"/>
    <cellStyle name="40% - Accent5 5 4 3 2 2" xfId="24335" xr:uid="{00000000-0005-0000-0000-000073C00000}"/>
    <cellStyle name="40% - Accent5 5 4 3 2 2 2" xfId="61673" xr:uid="{00000000-0005-0000-0000-000074C00000}"/>
    <cellStyle name="40% - Accent5 5 4 3 2 3" xfId="48514" xr:uid="{00000000-0005-0000-0000-000075C00000}"/>
    <cellStyle name="40% - Accent5 5 4 3 3" xfId="6453" xr:uid="{00000000-0005-0000-0000-000076C00000}"/>
    <cellStyle name="40% - Accent5 5 4 3 3 2" xfId="19612" xr:uid="{00000000-0005-0000-0000-000077C00000}"/>
    <cellStyle name="40% - Accent5 5 4 3 3 2 2" xfId="56950" xr:uid="{00000000-0005-0000-0000-000078C00000}"/>
    <cellStyle name="40% - Accent5 5 4 3 3 3" xfId="43791" xr:uid="{00000000-0005-0000-0000-000079C00000}"/>
    <cellStyle name="40% - Accent5 5 4 3 4" xfId="16069" xr:uid="{00000000-0005-0000-0000-00007AC00000}"/>
    <cellStyle name="40% - Accent5 5 4 3 4 2" xfId="53407" xr:uid="{00000000-0005-0000-0000-00007BC00000}"/>
    <cellStyle name="40% - Accent5 5 4 3 5" xfId="32462" xr:uid="{00000000-0005-0000-0000-00007CC00000}"/>
    <cellStyle name="40% - Accent5 5 4 3 6" xfId="40246" xr:uid="{00000000-0005-0000-0000-00007DC00000}"/>
    <cellStyle name="40% - Accent5 5 4 4" xfId="8816" xr:uid="{00000000-0005-0000-0000-00007EC00000}"/>
    <cellStyle name="40% - Accent5 5 4 4 2" xfId="21975" xr:uid="{00000000-0005-0000-0000-00007FC00000}"/>
    <cellStyle name="40% - Accent5 5 4 4 2 2" xfId="59313" xr:uid="{00000000-0005-0000-0000-000080C00000}"/>
    <cellStyle name="40% - Accent5 5 4 4 3" xfId="35174" xr:uid="{00000000-0005-0000-0000-000081C00000}"/>
    <cellStyle name="40% - Accent5 5 4 4 4" xfId="46154" xr:uid="{00000000-0005-0000-0000-000082C00000}"/>
    <cellStyle name="40% - Accent5 5 4 5" xfId="4093" xr:uid="{00000000-0005-0000-0000-000083C00000}"/>
    <cellStyle name="40% - Accent5 5 4 5 2" xfId="17252" xr:uid="{00000000-0005-0000-0000-000084C00000}"/>
    <cellStyle name="40% - Accent5 5 4 5 2 2" xfId="54590" xr:uid="{00000000-0005-0000-0000-000085C00000}"/>
    <cellStyle name="40% - Accent5 5 4 5 3" xfId="29750" xr:uid="{00000000-0005-0000-0000-000086C00000}"/>
    <cellStyle name="40% - Accent5 5 4 5 4" xfId="41431" xr:uid="{00000000-0005-0000-0000-000087C00000}"/>
    <cellStyle name="40% - Accent5 5 4 6" xfId="13540" xr:uid="{00000000-0005-0000-0000-000088C00000}"/>
    <cellStyle name="40% - Accent5 5 4 6 2" xfId="50878" xr:uid="{00000000-0005-0000-0000-000089C00000}"/>
    <cellStyle name="40% - Accent5 5 4 7" xfId="26868" xr:uid="{00000000-0005-0000-0000-00008AC00000}"/>
    <cellStyle name="40% - Accent5 5 4 8" xfId="37717" xr:uid="{00000000-0005-0000-0000-00008BC00000}"/>
    <cellStyle name="40% - Accent5 5 5" xfId="798" xr:uid="{00000000-0005-0000-0000-00008CC00000}"/>
    <cellStyle name="40% - Accent5 5 5 2" xfId="1980" xr:uid="{00000000-0005-0000-0000-00008DC00000}"/>
    <cellStyle name="40% - Accent5 5 5 2 2" xfId="8054" xr:uid="{00000000-0005-0000-0000-00008EC00000}"/>
    <cellStyle name="40% - Accent5 5 5 2 2 2" xfId="12777" xr:uid="{00000000-0005-0000-0000-00008FC00000}"/>
    <cellStyle name="40% - Accent5 5 5 2 2 2 2" xfId="25936" xr:uid="{00000000-0005-0000-0000-000090C00000}"/>
    <cellStyle name="40% - Accent5 5 5 2 2 2 2 2" xfId="63274" xr:uid="{00000000-0005-0000-0000-000091C00000}"/>
    <cellStyle name="40% - Accent5 5 5 2 2 2 3" xfId="50115" xr:uid="{00000000-0005-0000-0000-000092C00000}"/>
    <cellStyle name="40% - Accent5 5 5 2 2 3" xfId="21213" xr:uid="{00000000-0005-0000-0000-000093C00000}"/>
    <cellStyle name="40% - Accent5 5 5 2 2 3 2" xfId="58551" xr:uid="{00000000-0005-0000-0000-000094C00000}"/>
    <cellStyle name="40% - Accent5 5 5 2 2 4" xfId="34232" xr:uid="{00000000-0005-0000-0000-000095C00000}"/>
    <cellStyle name="40% - Accent5 5 5 2 2 5" xfId="45392" xr:uid="{00000000-0005-0000-0000-000096C00000}"/>
    <cellStyle name="40% - Accent5 5 5 2 3" xfId="10417" xr:uid="{00000000-0005-0000-0000-000097C00000}"/>
    <cellStyle name="40% - Accent5 5 5 2 3 2" xfId="23576" xr:uid="{00000000-0005-0000-0000-000098C00000}"/>
    <cellStyle name="40% - Accent5 5 5 2 3 2 2" xfId="60914" xr:uid="{00000000-0005-0000-0000-000099C00000}"/>
    <cellStyle name="40% - Accent5 5 5 2 3 3" xfId="36944" xr:uid="{00000000-0005-0000-0000-00009AC00000}"/>
    <cellStyle name="40% - Accent5 5 5 2 3 4" xfId="47755" xr:uid="{00000000-0005-0000-0000-00009BC00000}"/>
    <cellStyle name="40% - Accent5 5 5 2 4" xfId="5694" xr:uid="{00000000-0005-0000-0000-00009CC00000}"/>
    <cellStyle name="40% - Accent5 5 5 2 4 2" xfId="18853" xr:uid="{00000000-0005-0000-0000-00009DC00000}"/>
    <cellStyle name="40% - Accent5 5 5 2 4 2 2" xfId="56191" xr:uid="{00000000-0005-0000-0000-00009EC00000}"/>
    <cellStyle name="40% - Accent5 5 5 2 4 3" xfId="31520" xr:uid="{00000000-0005-0000-0000-00009FC00000}"/>
    <cellStyle name="40% - Accent5 5 5 2 4 4" xfId="43032" xr:uid="{00000000-0005-0000-0000-0000A0C00000}"/>
    <cellStyle name="40% - Accent5 5 5 2 5" xfId="15141" xr:uid="{00000000-0005-0000-0000-0000A1C00000}"/>
    <cellStyle name="40% - Accent5 5 5 2 5 2" xfId="52479" xr:uid="{00000000-0005-0000-0000-0000A2C00000}"/>
    <cellStyle name="40% - Accent5 5 5 2 6" xfId="28638" xr:uid="{00000000-0005-0000-0000-0000A3C00000}"/>
    <cellStyle name="40% - Accent5 5 5 2 7" xfId="39318" xr:uid="{00000000-0005-0000-0000-0000A4C00000}"/>
    <cellStyle name="40% - Accent5 5 5 3" xfId="3329" xr:uid="{00000000-0005-0000-0000-0000A5C00000}"/>
    <cellStyle name="40% - Accent5 5 5 3 2" xfId="11597" xr:uid="{00000000-0005-0000-0000-0000A6C00000}"/>
    <cellStyle name="40% - Accent5 5 5 3 2 2" xfId="24756" xr:uid="{00000000-0005-0000-0000-0000A7C00000}"/>
    <cellStyle name="40% - Accent5 5 5 3 2 2 2" xfId="62094" xr:uid="{00000000-0005-0000-0000-0000A8C00000}"/>
    <cellStyle name="40% - Accent5 5 5 3 2 3" xfId="48935" xr:uid="{00000000-0005-0000-0000-0000A9C00000}"/>
    <cellStyle name="40% - Accent5 5 5 3 3" xfId="6874" xr:uid="{00000000-0005-0000-0000-0000AAC00000}"/>
    <cellStyle name="40% - Accent5 5 5 3 3 2" xfId="20033" xr:uid="{00000000-0005-0000-0000-0000ABC00000}"/>
    <cellStyle name="40% - Accent5 5 5 3 3 2 2" xfId="57371" xr:uid="{00000000-0005-0000-0000-0000ACC00000}"/>
    <cellStyle name="40% - Accent5 5 5 3 3 3" xfId="44212" xr:uid="{00000000-0005-0000-0000-0000ADC00000}"/>
    <cellStyle name="40% - Accent5 5 5 3 4" xfId="16490" xr:uid="{00000000-0005-0000-0000-0000AEC00000}"/>
    <cellStyle name="40% - Accent5 5 5 3 4 2" xfId="53828" xr:uid="{00000000-0005-0000-0000-0000AFC00000}"/>
    <cellStyle name="40% - Accent5 5 5 3 5" xfId="32883" xr:uid="{00000000-0005-0000-0000-0000B0C00000}"/>
    <cellStyle name="40% - Accent5 5 5 3 6" xfId="40667" xr:uid="{00000000-0005-0000-0000-0000B1C00000}"/>
    <cellStyle name="40% - Accent5 5 5 4" xfId="9237" xr:uid="{00000000-0005-0000-0000-0000B2C00000}"/>
    <cellStyle name="40% - Accent5 5 5 4 2" xfId="22396" xr:uid="{00000000-0005-0000-0000-0000B3C00000}"/>
    <cellStyle name="40% - Accent5 5 5 4 2 2" xfId="59734" xr:uid="{00000000-0005-0000-0000-0000B4C00000}"/>
    <cellStyle name="40% - Accent5 5 5 4 3" xfId="35595" xr:uid="{00000000-0005-0000-0000-0000B5C00000}"/>
    <cellStyle name="40% - Accent5 5 5 4 4" xfId="46575" xr:uid="{00000000-0005-0000-0000-0000B6C00000}"/>
    <cellStyle name="40% - Accent5 5 5 5" xfId="4514" xr:uid="{00000000-0005-0000-0000-0000B7C00000}"/>
    <cellStyle name="40% - Accent5 5 5 5 2" xfId="17673" xr:uid="{00000000-0005-0000-0000-0000B8C00000}"/>
    <cellStyle name="40% - Accent5 5 5 5 2 2" xfId="55011" xr:uid="{00000000-0005-0000-0000-0000B9C00000}"/>
    <cellStyle name="40% - Accent5 5 5 5 3" xfId="30171" xr:uid="{00000000-0005-0000-0000-0000BAC00000}"/>
    <cellStyle name="40% - Accent5 5 5 5 4" xfId="41852" xr:uid="{00000000-0005-0000-0000-0000BBC00000}"/>
    <cellStyle name="40% - Accent5 5 5 6" xfId="13961" xr:uid="{00000000-0005-0000-0000-0000BCC00000}"/>
    <cellStyle name="40% - Accent5 5 5 6 2" xfId="51299" xr:uid="{00000000-0005-0000-0000-0000BDC00000}"/>
    <cellStyle name="40% - Accent5 5 5 7" xfId="27289" xr:uid="{00000000-0005-0000-0000-0000BEC00000}"/>
    <cellStyle name="40% - Accent5 5 5 8" xfId="38138" xr:uid="{00000000-0005-0000-0000-0000BFC00000}"/>
    <cellStyle name="40% - Accent5 5 6" xfId="967" xr:uid="{00000000-0005-0000-0000-0000C0C00000}"/>
    <cellStyle name="40% - Accent5 5 6 2" xfId="2149" xr:uid="{00000000-0005-0000-0000-0000C1C00000}"/>
    <cellStyle name="40% - Accent5 5 6 2 2" xfId="8223" xr:uid="{00000000-0005-0000-0000-0000C2C00000}"/>
    <cellStyle name="40% - Accent5 5 6 2 2 2" xfId="12946" xr:uid="{00000000-0005-0000-0000-0000C3C00000}"/>
    <cellStyle name="40% - Accent5 5 6 2 2 2 2" xfId="26105" xr:uid="{00000000-0005-0000-0000-0000C4C00000}"/>
    <cellStyle name="40% - Accent5 5 6 2 2 2 2 2" xfId="63443" xr:uid="{00000000-0005-0000-0000-0000C5C00000}"/>
    <cellStyle name="40% - Accent5 5 6 2 2 2 3" xfId="50284" xr:uid="{00000000-0005-0000-0000-0000C6C00000}"/>
    <cellStyle name="40% - Accent5 5 6 2 2 3" xfId="21382" xr:uid="{00000000-0005-0000-0000-0000C7C00000}"/>
    <cellStyle name="40% - Accent5 5 6 2 2 3 2" xfId="58720" xr:uid="{00000000-0005-0000-0000-0000C8C00000}"/>
    <cellStyle name="40% - Accent5 5 6 2 2 4" xfId="34401" xr:uid="{00000000-0005-0000-0000-0000C9C00000}"/>
    <cellStyle name="40% - Accent5 5 6 2 2 5" xfId="45561" xr:uid="{00000000-0005-0000-0000-0000CAC00000}"/>
    <cellStyle name="40% - Accent5 5 6 2 3" xfId="10586" xr:uid="{00000000-0005-0000-0000-0000CBC00000}"/>
    <cellStyle name="40% - Accent5 5 6 2 3 2" xfId="23745" xr:uid="{00000000-0005-0000-0000-0000CCC00000}"/>
    <cellStyle name="40% - Accent5 5 6 2 3 2 2" xfId="61083" xr:uid="{00000000-0005-0000-0000-0000CDC00000}"/>
    <cellStyle name="40% - Accent5 5 6 2 3 3" xfId="37113" xr:uid="{00000000-0005-0000-0000-0000CEC00000}"/>
    <cellStyle name="40% - Accent5 5 6 2 3 4" xfId="47924" xr:uid="{00000000-0005-0000-0000-0000CFC00000}"/>
    <cellStyle name="40% - Accent5 5 6 2 4" xfId="5863" xr:uid="{00000000-0005-0000-0000-0000D0C00000}"/>
    <cellStyle name="40% - Accent5 5 6 2 4 2" xfId="19022" xr:uid="{00000000-0005-0000-0000-0000D1C00000}"/>
    <cellStyle name="40% - Accent5 5 6 2 4 2 2" xfId="56360" xr:uid="{00000000-0005-0000-0000-0000D2C00000}"/>
    <cellStyle name="40% - Accent5 5 6 2 4 3" xfId="31689" xr:uid="{00000000-0005-0000-0000-0000D3C00000}"/>
    <cellStyle name="40% - Accent5 5 6 2 4 4" xfId="43201" xr:uid="{00000000-0005-0000-0000-0000D4C00000}"/>
    <cellStyle name="40% - Accent5 5 6 2 5" xfId="15310" xr:uid="{00000000-0005-0000-0000-0000D5C00000}"/>
    <cellStyle name="40% - Accent5 5 6 2 5 2" xfId="52648" xr:uid="{00000000-0005-0000-0000-0000D6C00000}"/>
    <cellStyle name="40% - Accent5 5 6 2 6" xfId="28807" xr:uid="{00000000-0005-0000-0000-0000D7C00000}"/>
    <cellStyle name="40% - Accent5 5 6 2 7" xfId="39487" xr:uid="{00000000-0005-0000-0000-0000D8C00000}"/>
    <cellStyle name="40% - Accent5 5 6 3" xfId="3498" xr:uid="{00000000-0005-0000-0000-0000D9C00000}"/>
    <cellStyle name="40% - Accent5 5 6 3 2" xfId="11766" xr:uid="{00000000-0005-0000-0000-0000DAC00000}"/>
    <cellStyle name="40% - Accent5 5 6 3 2 2" xfId="24925" xr:uid="{00000000-0005-0000-0000-0000DBC00000}"/>
    <cellStyle name="40% - Accent5 5 6 3 2 2 2" xfId="62263" xr:uid="{00000000-0005-0000-0000-0000DCC00000}"/>
    <cellStyle name="40% - Accent5 5 6 3 2 3" xfId="49104" xr:uid="{00000000-0005-0000-0000-0000DDC00000}"/>
    <cellStyle name="40% - Accent5 5 6 3 3" xfId="7043" xr:uid="{00000000-0005-0000-0000-0000DEC00000}"/>
    <cellStyle name="40% - Accent5 5 6 3 3 2" xfId="20202" xr:uid="{00000000-0005-0000-0000-0000DFC00000}"/>
    <cellStyle name="40% - Accent5 5 6 3 3 2 2" xfId="57540" xr:uid="{00000000-0005-0000-0000-0000E0C00000}"/>
    <cellStyle name="40% - Accent5 5 6 3 3 3" xfId="44381" xr:uid="{00000000-0005-0000-0000-0000E1C00000}"/>
    <cellStyle name="40% - Accent5 5 6 3 4" xfId="16659" xr:uid="{00000000-0005-0000-0000-0000E2C00000}"/>
    <cellStyle name="40% - Accent5 5 6 3 4 2" xfId="53997" xr:uid="{00000000-0005-0000-0000-0000E3C00000}"/>
    <cellStyle name="40% - Accent5 5 6 3 5" xfId="33052" xr:uid="{00000000-0005-0000-0000-0000E4C00000}"/>
    <cellStyle name="40% - Accent5 5 6 3 6" xfId="40836" xr:uid="{00000000-0005-0000-0000-0000E5C00000}"/>
    <cellStyle name="40% - Accent5 5 6 4" xfId="9406" xr:uid="{00000000-0005-0000-0000-0000E6C00000}"/>
    <cellStyle name="40% - Accent5 5 6 4 2" xfId="22565" xr:uid="{00000000-0005-0000-0000-0000E7C00000}"/>
    <cellStyle name="40% - Accent5 5 6 4 2 2" xfId="59903" xr:uid="{00000000-0005-0000-0000-0000E8C00000}"/>
    <cellStyle name="40% - Accent5 5 6 4 3" xfId="35764" xr:uid="{00000000-0005-0000-0000-0000E9C00000}"/>
    <cellStyle name="40% - Accent5 5 6 4 4" xfId="46744" xr:uid="{00000000-0005-0000-0000-0000EAC00000}"/>
    <cellStyle name="40% - Accent5 5 6 5" xfId="4683" xr:uid="{00000000-0005-0000-0000-0000EBC00000}"/>
    <cellStyle name="40% - Accent5 5 6 5 2" xfId="17842" xr:uid="{00000000-0005-0000-0000-0000ECC00000}"/>
    <cellStyle name="40% - Accent5 5 6 5 2 2" xfId="55180" xr:uid="{00000000-0005-0000-0000-0000EDC00000}"/>
    <cellStyle name="40% - Accent5 5 6 5 3" xfId="30340" xr:uid="{00000000-0005-0000-0000-0000EEC00000}"/>
    <cellStyle name="40% - Accent5 5 6 5 4" xfId="42021" xr:uid="{00000000-0005-0000-0000-0000EFC00000}"/>
    <cellStyle name="40% - Accent5 5 6 6" xfId="14130" xr:uid="{00000000-0005-0000-0000-0000F0C00000}"/>
    <cellStyle name="40% - Accent5 5 6 6 2" xfId="51468" xr:uid="{00000000-0005-0000-0000-0000F1C00000}"/>
    <cellStyle name="40% - Accent5 5 6 7" xfId="27458" xr:uid="{00000000-0005-0000-0000-0000F2C00000}"/>
    <cellStyle name="40% - Accent5 5 6 8" xfId="38307" xr:uid="{00000000-0005-0000-0000-0000F3C00000}"/>
    <cellStyle name="40% - Accent5 5 7" xfId="1138" xr:uid="{00000000-0005-0000-0000-0000F4C00000}"/>
    <cellStyle name="40% - Accent5 5 7 2" xfId="2318" xr:uid="{00000000-0005-0000-0000-0000F5C00000}"/>
    <cellStyle name="40% - Accent5 5 7 2 2" xfId="8392" xr:uid="{00000000-0005-0000-0000-0000F6C00000}"/>
    <cellStyle name="40% - Accent5 5 7 2 2 2" xfId="13115" xr:uid="{00000000-0005-0000-0000-0000F7C00000}"/>
    <cellStyle name="40% - Accent5 5 7 2 2 2 2" xfId="26274" xr:uid="{00000000-0005-0000-0000-0000F8C00000}"/>
    <cellStyle name="40% - Accent5 5 7 2 2 2 2 2" xfId="63612" xr:uid="{00000000-0005-0000-0000-0000F9C00000}"/>
    <cellStyle name="40% - Accent5 5 7 2 2 2 3" xfId="50453" xr:uid="{00000000-0005-0000-0000-0000FAC00000}"/>
    <cellStyle name="40% - Accent5 5 7 2 2 3" xfId="21551" xr:uid="{00000000-0005-0000-0000-0000FBC00000}"/>
    <cellStyle name="40% - Accent5 5 7 2 2 3 2" xfId="58889" xr:uid="{00000000-0005-0000-0000-0000FCC00000}"/>
    <cellStyle name="40% - Accent5 5 7 2 2 4" xfId="34570" xr:uid="{00000000-0005-0000-0000-0000FDC00000}"/>
    <cellStyle name="40% - Accent5 5 7 2 2 5" xfId="45730" xr:uid="{00000000-0005-0000-0000-0000FEC00000}"/>
    <cellStyle name="40% - Accent5 5 7 2 3" xfId="10755" xr:uid="{00000000-0005-0000-0000-0000FFC00000}"/>
    <cellStyle name="40% - Accent5 5 7 2 3 2" xfId="23914" xr:uid="{00000000-0005-0000-0000-000000C10000}"/>
    <cellStyle name="40% - Accent5 5 7 2 3 2 2" xfId="61252" xr:uid="{00000000-0005-0000-0000-000001C10000}"/>
    <cellStyle name="40% - Accent5 5 7 2 3 3" xfId="37282" xr:uid="{00000000-0005-0000-0000-000002C10000}"/>
    <cellStyle name="40% - Accent5 5 7 2 3 4" xfId="48093" xr:uid="{00000000-0005-0000-0000-000003C10000}"/>
    <cellStyle name="40% - Accent5 5 7 2 4" xfId="6032" xr:uid="{00000000-0005-0000-0000-000004C10000}"/>
    <cellStyle name="40% - Accent5 5 7 2 4 2" xfId="19191" xr:uid="{00000000-0005-0000-0000-000005C10000}"/>
    <cellStyle name="40% - Accent5 5 7 2 4 2 2" xfId="56529" xr:uid="{00000000-0005-0000-0000-000006C10000}"/>
    <cellStyle name="40% - Accent5 5 7 2 4 3" xfId="31858" xr:uid="{00000000-0005-0000-0000-000007C10000}"/>
    <cellStyle name="40% - Accent5 5 7 2 4 4" xfId="43370" xr:uid="{00000000-0005-0000-0000-000008C10000}"/>
    <cellStyle name="40% - Accent5 5 7 2 5" xfId="15479" xr:uid="{00000000-0005-0000-0000-000009C10000}"/>
    <cellStyle name="40% - Accent5 5 7 2 5 2" xfId="52817" xr:uid="{00000000-0005-0000-0000-00000AC10000}"/>
    <cellStyle name="40% - Accent5 5 7 2 6" xfId="28976" xr:uid="{00000000-0005-0000-0000-00000BC10000}"/>
    <cellStyle name="40% - Accent5 5 7 2 7" xfId="39656" xr:uid="{00000000-0005-0000-0000-00000CC10000}"/>
    <cellStyle name="40% - Accent5 5 7 3" xfId="3667" xr:uid="{00000000-0005-0000-0000-00000DC10000}"/>
    <cellStyle name="40% - Accent5 5 7 3 2" xfId="11935" xr:uid="{00000000-0005-0000-0000-00000EC10000}"/>
    <cellStyle name="40% - Accent5 5 7 3 2 2" xfId="25094" xr:uid="{00000000-0005-0000-0000-00000FC10000}"/>
    <cellStyle name="40% - Accent5 5 7 3 2 2 2" xfId="62432" xr:uid="{00000000-0005-0000-0000-000010C10000}"/>
    <cellStyle name="40% - Accent5 5 7 3 2 3" xfId="49273" xr:uid="{00000000-0005-0000-0000-000011C10000}"/>
    <cellStyle name="40% - Accent5 5 7 3 3" xfId="7212" xr:uid="{00000000-0005-0000-0000-000012C10000}"/>
    <cellStyle name="40% - Accent5 5 7 3 3 2" xfId="20371" xr:uid="{00000000-0005-0000-0000-000013C10000}"/>
    <cellStyle name="40% - Accent5 5 7 3 3 2 2" xfId="57709" xr:uid="{00000000-0005-0000-0000-000014C10000}"/>
    <cellStyle name="40% - Accent5 5 7 3 3 3" xfId="44550" xr:uid="{00000000-0005-0000-0000-000015C10000}"/>
    <cellStyle name="40% - Accent5 5 7 3 4" xfId="16828" xr:uid="{00000000-0005-0000-0000-000016C10000}"/>
    <cellStyle name="40% - Accent5 5 7 3 4 2" xfId="54166" xr:uid="{00000000-0005-0000-0000-000017C10000}"/>
    <cellStyle name="40% - Accent5 5 7 3 5" xfId="33221" xr:uid="{00000000-0005-0000-0000-000018C10000}"/>
    <cellStyle name="40% - Accent5 5 7 3 6" xfId="41005" xr:uid="{00000000-0005-0000-0000-000019C10000}"/>
    <cellStyle name="40% - Accent5 5 7 4" xfId="9575" xr:uid="{00000000-0005-0000-0000-00001AC10000}"/>
    <cellStyle name="40% - Accent5 5 7 4 2" xfId="22734" xr:uid="{00000000-0005-0000-0000-00001BC10000}"/>
    <cellStyle name="40% - Accent5 5 7 4 2 2" xfId="60072" xr:uid="{00000000-0005-0000-0000-00001CC10000}"/>
    <cellStyle name="40% - Accent5 5 7 4 3" xfId="35933" xr:uid="{00000000-0005-0000-0000-00001DC10000}"/>
    <cellStyle name="40% - Accent5 5 7 4 4" xfId="46913" xr:uid="{00000000-0005-0000-0000-00001EC10000}"/>
    <cellStyle name="40% - Accent5 5 7 5" xfId="4852" xr:uid="{00000000-0005-0000-0000-00001FC10000}"/>
    <cellStyle name="40% - Accent5 5 7 5 2" xfId="18011" xr:uid="{00000000-0005-0000-0000-000020C10000}"/>
    <cellStyle name="40% - Accent5 5 7 5 2 2" xfId="55349" xr:uid="{00000000-0005-0000-0000-000021C10000}"/>
    <cellStyle name="40% - Accent5 5 7 5 3" xfId="30509" xr:uid="{00000000-0005-0000-0000-000022C10000}"/>
    <cellStyle name="40% - Accent5 5 7 5 4" xfId="42190" xr:uid="{00000000-0005-0000-0000-000023C10000}"/>
    <cellStyle name="40% - Accent5 5 7 6" xfId="14299" xr:uid="{00000000-0005-0000-0000-000024C10000}"/>
    <cellStyle name="40% - Accent5 5 7 6 2" xfId="51637" xr:uid="{00000000-0005-0000-0000-000025C10000}"/>
    <cellStyle name="40% - Accent5 5 7 7" xfId="27627" xr:uid="{00000000-0005-0000-0000-000026C10000}"/>
    <cellStyle name="40% - Accent5 5 7 8" xfId="38476" xr:uid="{00000000-0005-0000-0000-000027C10000}"/>
    <cellStyle name="40% - Accent5 5 8" xfId="1250" xr:uid="{00000000-0005-0000-0000-000028C10000}"/>
    <cellStyle name="40% - Accent5 5 8 2" xfId="2599" xr:uid="{00000000-0005-0000-0000-000029C10000}"/>
    <cellStyle name="40% - Accent5 5 8 2 2" xfId="12047" xr:uid="{00000000-0005-0000-0000-00002AC10000}"/>
    <cellStyle name="40% - Accent5 5 8 2 2 2" xfId="25206" xr:uid="{00000000-0005-0000-0000-00002BC10000}"/>
    <cellStyle name="40% - Accent5 5 8 2 2 2 2" xfId="62544" xr:uid="{00000000-0005-0000-0000-00002CC10000}"/>
    <cellStyle name="40% - Accent5 5 8 2 2 3" xfId="33502" xr:uid="{00000000-0005-0000-0000-00002DC10000}"/>
    <cellStyle name="40% - Accent5 5 8 2 2 4" xfId="49385" xr:uid="{00000000-0005-0000-0000-00002EC10000}"/>
    <cellStyle name="40% - Accent5 5 8 2 3" xfId="7324" xr:uid="{00000000-0005-0000-0000-00002FC10000}"/>
    <cellStyle name="40% - Accent5 5 8 2 3 2" xfId="20483" xr:uid="{00000000-0005-0000-0000-000030C10000}"/>
    <cellStyle name="40% - Accent5 5 8 2 3 2 2" xfId="57821" xr:uid="{00000000-0005-0000-0000-000031C10000}"/>
    <cellStyle name="40% - Accent5 5 8 2 3 3" xfId="36214" xr:uid="{00000000-0005-0000-0000-000032C10000}"/>
    <cellStyle name="40% - Accent5 5 8 2 3 4" xfId="44662" xr:uid="{00000000-0005-0000-0000-000033C10000}"/>
    <cellStyle name="40% - Accent5 5 8 2 4" xfId="15760" xr:uid="{00000000-0005-0000-0000-000034C10000}"/>
    <cellStyle name="40% - Accent5 5 8 2 4 2" xfId="30790" xr:uid="{00000000-0005-0000-0000-000035C10000}"/>
    <cellStyle name="40% - Accent5 5 8 2 4 3" xfId="53098" xr:uid="{00000000-0005-0000-0000-000036C10000}"/>
    <cellStyle name="40% - Accent5 5 8 2 5" xfId="27908" xr:uid="{00000000-0005-0000-0000-000037C10000}"/>
    <cellStyle name="40% - Accent5 5 8 2 6" xfId="39937" xr:uid="{00000000-0005-0000-0000-000038C10000}"/>
    <cellStyle name="40% - Accent5 5 8 3" xfId="9687" xr:uid="{00000000-0005-0000-0000-000039C10000}"/>
    <cellStyle name="40% - Accent5 5 8 3 2" xfId="22846" xr:uid="{00000000-0005-0000-0000-00003AC10000}"/>
    <cellStyle name="40% - Accent5 5 8 3 2 2" xfId="60184" xr:uid="{00000000-0005-0000-0000-00003BC10000}"/>
    <cellStyle name="40% - Accent5 5 8 3 3" xfId="32153" xr:uid="{00000000-0005-0000-0000-00003CC10000}"/>
    <cellStyle name="40% - Accent5 5 8 3 4" xfId="47025" xr:uid="{00000000-0005-0000-0000-00003DC10000}"/>
    <cellStyle name="40% - Accent5 5 8 4" xfId="4964" xr:uid="{00000000-0005-0000-0000-00003EC10000}"/>
    <cellStyle name="40% - Accent5 5 8 4 2" xfId="18123" xr:uid="{00000000-0005-0000-0000-00003FC10000}"/>
    <cellStyle name="40% - Accent5 5 8 4 2 2" xfId="55461" xr:uid="{00000000-0005-0000-0000-000040C10000}"/>
    <cellStyle name="40% - Accent5 5 8 4 3" xfId="34865" xr:uid="{00000000-0005-0000-0000-000041C10000}"/>
    <cellStyle name="40% - Accent5 5 8 4 4" xfId="42302" xr:uid="{00000000-0005-0000-0000-000042C10000}"/>
    <cellStyle name="40% - Accent5 5 8 5" xfId="14411" xr:uid="{00000000-0005-0000-0000-000043C10000}"/>
    <cellStyle name="40% - Accent5 5 8 5 2" xfId="29441" xr:uid="{00000000-0005-0000-0000-000044C10000}"/>
    <cellStyle name="40% - Accent5 5 8 5 3" xfId="51749" xr:uid="{00000000-0005-0000-0000-000045C10000}"/>
    <cellStyle name="40% - Accent5 5 8 6" xfId="26559" xr:uid="{00000000-0005-0000-0000-000046C10000}"/>
    <cellStyle name="40% - Accent5 5 8 7" xfId="38588" xr:uid="{00000000-0005-0000-0000-000047C10000}"/>
    <cellStyle name="40% - Accent5 5 9" xfId="2487" xr:uid="{00000000-0005-0000-0000-000048C10000}"/>
    <cellStyle name="40% - Accent5 5 9 2" xfId="10867" xr:uid="{00000000-0005-0000-0000-000049C10000}"/>
    <cellStyle name="40% - Accent5 5 9 2 2" xfId="24026" xr:uid="{00000000-0005-0000-0000-00004AC10000}"/>
    <cellStyle name="40% - Accent5 5 9 2 2 2" xfId="61364" xr:uid="{00000000-0005-0000-0000-00004BC10000}"/>
    <cellStyle name="40% - Accent5 5 9 2 3" xfId="33390" xr:uid="{00000000-0005-0000-0000-00004CC10000}"/>
    <cellStyle name="40% - Accent5 5 9 2 4" xfId="48205" xr:uid="{00000000-0005-0000-0000-00004DC10000}"/>
    <cellStyle name="40% - Accent5 5 9 3" xfId="6144" xr:uid="{00000000-0005-0000-0000-00004EC10000}"/>
    <cellStyle name="40% - Accent5 5 9 3 2" xfId="19303" xr:uid="{00000000-0005-0000-0000-00004FC10000}"/>
    <cellStyle name="40% - Accent5 5 9 3 2 2" xfId="56641" xr:uid="{00000000-0005-0000-0000-000050C10000}"/>
    <cellStyle name="40% - Accent5 5 9 3 3" xfId="36102" xr:uid="{00000000-0005-0000-0000-000051C10000}"/>
    <cellStyle name="40% - Accent5 5 9 3 4" xfId="43482" xr:uid="{00000000-0005-0000-0000-000052C10000}"/>
    <cellStyle name="40% - Accent5 5 9 4" xfId="15648" xr:uid="{00000000-0005-0000-0000-000053C10000}"/>
    <cellStyle name="40% - Accent5 5 9 4 2" xfId="30678" xr:uid="{00000000-0005-0000-0000-000054C10000}"/>
    <cellStyle name="40% - Accent5 5 9 4 3" xfId="52986" xr:uid="{00000000-0005-0000-0000-000055C10000}"/>
    <cellStyle name="40% - Accent5 5 9 5" xfId="27796" xr:uid="{00000000-0005-0000-0000-000056C10000}"/>
    <cellStyle name="40% - Accent5 5 9 6" xfId="39825" xr:uid="{00000000-0005-0000-0000-000057C10000}"/>
    <cellStyle name="40% - Accent5 6" xfId="264" xr:uid="{00000000-0005-0000-0000-000058C10000}"/>
    <cellStyle name="40% - Accent5 6 2" xfId="685" xr:uid="{00000000-0005-0000-0000-000059C10000}"/>
    <cellStyle name="40% - Accent5 6 2 2" xfId="1867" xr:uid="{00000000-0005-0000-0000-00005AC10000}"/>
    <cellStyle name="40% - Accent5 6 2 2 2" xfId="7941" xr:uid="{00000000-0005-0000-0000-00005BC10000}"/>
    <cellStyle name="40% - Accent5 6 2 2 2 2" xfId="12664" xr:uid="{00000000-0005-0000-0000-00005CC10000}"/>
    <cellStyle name="40% - Accent5 6 2 2 2 2 2" xfId="25823" xr:uid="{00000000-0005-0000-0000-00005DC10000}"/>
    <cellStyle name="40% - Accent5 6 2 2 2 2 2 2" xfId="63161" xr:uid="{00000000-0005-0000-0000-00005EC10000}"/>
    <cellStyle name="40% - Accent5 6 2 2 2 2 3" xfId="50002" xr:uid="{00000000-0005-0000-0000-00005FC10000}"/>
    <cellStyle name="40% - Accent5 6 2 2 2 3" xfId="21100" xr:uid="{00000000-0005-0000-0000-000060C10000}"/>
    <cellStyle name="40% - Accent5 6 2 2 2 3 2" xfId="58438" xr:uid="{00000000-0005-0000-0000-000061C10000}"/>
    <cellStyle name="40% - Accent5 6 2 2 2 4" xfId="34119" xr:uid="{00000000-0005-0000-0000-000062C10000}"/>
    <cellStyle name="40% - Accent5 6 2 2 2 5" xfId="45279" xr:uid="{00000000-0005-0000-0000-000063C10000}"/>
    <cellStyle name="40% - Accent5 6 2 2 3" xfId="10304" xr:uid="{00000000-0005-0000-0000-000064C10000}"/>
    <cellStyle name="40% - Accent5 6 2 2 3 2" xfId="23463" xr:uid="{00000000-0005-0000-0000-000065C10000}"/>
    <cellStyle name="40% - Accent5 6 2 2 3 2 2" xfId="60801" xr:uid="{00000000-0005-0000-0000-000066C10000}"/>
    <cellStyle name="40% - Accent5 6 2 2 3 3" xfId="36831" xr:uid="{00000000-0005-0000-0000-000067C10000}"/>
    <cellStyle name="40% - Accent5 6 2 2 3 4" xfId="47642" xr:uid="{00000000-0005-0000-0000-000068C10000}"/>
    <cellStyle name="40% - Accent5 6 2 2 4" xfId="5581" xr:uid="{00000000-0005-0000-0000-000069C10000}"/>
    <cellStyle name="40% - Accent5 6 2 2 4 2" xfId="18740" xr:uid="{00000000-0005-0000-0000-00006AC10000}"/>
    <cellStyle name="40% - Accent5 6 2 2 4 2 2" xfId="56078" xr:uid="{00000000-0005-0000-0000-00006BC10000}"/>
    <cellStyle name="40% - Accent5 6 2 2 4 3" xfId="31407" xr:uid="{00000000-0005-0000-0000-00006CC10000}"/>
    <cellStyle name="40% - Accent5 6 2 2 4 4" xfId="42919" xr:uid="{00000000-0005-0000-0000-00006DC10000}"/>
    <cellStyle name="40% - Accent5 6 2 2 5" xfId="15028" xr:uid="{00000000-0005-0000-0000-00006EC10000}"/>
    <cellStyle name="40% - Accent5 6 2 2 5 2" xfId="52366" xr:uid="{00000000-0005-0000-0000-00006FC10000}"/>
    <cellStyle name="40% - Accent5 6 2 2 6" xfId="28525" xr:uid="{00000000-0005-0000-0000-000070C10000}"/>
    <cellStyle name="40% - Accent5 6 2 2 7" xfId="39205" xr:uid="{00000000-0005-0000-0000-000071C10000}"/>
    <cellStyle name="40% - Accent5 6 2 3" xfId="3216" xr:uid="{00000000-0005-0000-0000-000072C10000}"/>
    <cellStyle name="40% - Accent5 6 2 3 2" xfId="11484" xr:uid="{00000000-0005-0000-0000-000073C10000}"/>
    <cellStyle name="40% - Accent5 6 2 3 2 2" xfId="24643" xr:uid="{00000000-0005-0000-0000-000074C10000}"/>
    <cellStyle name="40% - Accent5 6 2 3 2 2 2" xfId="61981" xr:uid="{00000000-0005-0000-0000-000075C10000}"/>
    <cellStyle name="40% - Accent5 6 2 3 2 3" xfId="48822" xr:uid="{00000000-0005-0000-0000-000076C10000}"/>
    <cellStyle name="40% - Accent5 6 2 3 3" xfId="6761" xr:uid="{00000000-0005-0000-0000-000077C10000}"/>
    <cellStyle name="40% - Accent5 6 2 3 3 2" xfId="19920" xr:uid="{00000000-0005-0000-0000-000078C10000}"/>
    <cellStyle name="40% - Accent5 6 2 3 3 2 2" xfId="57258" xr:uid="{00000000-0005-0000-0000-000079C10000}"/>
    <cellStyle name="40% - Accent5 6 2 3 3 3" xfId="44099" xr:uid="{00000000-0005-0000-0000-00007AC10000}"/>
    <cellStyle name="40% - Accent5 6 2 3 4" xfId="16377" xr:uid="{00000000-0005-0000-0000-00007BC10000}"/>
    <cellStyle name="40% - Accent5 6 2 3 4 2" xfId="53715" xr:uid="{00000000-0005-0000-0000-00007CC10000}"/>
    <cellStyle name="40% - Accent5 6 2 3 5" xfId="32770" xr:uid="{00000000-0005-0000-0000-00007DC10000}"/>
    <cellStyle name="40% - Accent5 6 2 3 6" xfId="40554" xr:uid="{00000000-0005-0000-0000-00007EC10000}"/>
    <cellStyle name="40% - Accent5 6 2 4" xfId="9124" xr:uid="{00000000-0005-0000-0000-00007FC10000}"/>
    <cellStyle name="40% - Accent5 6 2 4 2" xfId="22283" xr:uid="{00000000-0005-0000-0000-000080C10000}"/>
    <cellStyle name="40% - Accent5 6 2 4 2 2" xfId="59621" xr:uid="{00000000-0005-0000-0000-000081C10000}"/>
    <cellStyle name="40% - Accent5 6 2 4 3" xfId="35482" xr:uid="{00000000-0005-0000-0000-000082C10000}"/>
    <cellStyle name="40% - Accent5 6 2 4 4" xfId="46462" xr:uid="{00000000-0005-0000-0000-000083C10000}"/>
    <cellStyle name="40% - Accent5 6 2 5" xfId="4401" xr:uid="{00000000-0005-0000-0000-000084C10000}"/>
    <cellStyle name="40% - Accent5 6 2 5 2" xfId="17560" xr:uid="{00000000-0005-0000-0000-000085C10000}"/>
    <cellStyle name="40% - Accent5 6 2 5 2 2" xfId="54898" xr:uid="{00000000-0005-0000-0000-000086C10000}"/>
    <cellStyle name="40% - Accent5 6 2 5 3" xfId="30058" xr:uid="{00000000-0005-0000-0000-000087C10000}"/>
    <cellStyle name="40% - Accent5 6 2 5 4" xfId="41739" xr:uid="{00000000-0005-0000-0000-000088C10000}"/>
    <cellStyle name="40% - Accent5 6 2 6" xfId="13848" xr:uid="{00000000-0005-0000-0000-000089C10000}"/>
    <cellStyle name="40% - Accent5 6 2 6 2" xfId="51186" xr:uid="{00000000-0005-0000-0000-00008AC10000}"/>
    <cellStyle name="40% - Accent5 6 2 7" xfId="27176" xr:uid="{00000000-0005-0000-0000-00008BC10000}"/>
    <cellStyle name="40% - Accent5 6 2 8" xfId="38025" xr:uid="{00000000-0005-0000-0000-00008CC10000}"/>
    <cellStyle name="40% - Accent5 6 3" xfId="1446" xr:uid="{00000000-0005-0000-0000-00008DC10000}"/>
    <cellStyle name="40% - Accent5 6 3 2" xfId="7520" xr:uid="{00000000-0005-0000-0000-00008EC10000}"/>
    <cellStyle name="40% - Accent5 6 3 2 2" xfId="12243" xr:uid="{00000000-0005-0000-0000-00008FC10000}"/>
    <cellStyle name="40% - Accent5 6 3 2 2 2" xfId="25402" xr:uid="{00000000-0005-0000-0000-000090C10000}"/>
    <cellStyle name="40% - Accent5 6 3 2 2 2 2" xfId="62740" xr:uid="{00000000-0005-0000-0000-000091C10000}"/>
    <cellStyle name="40% - Accent5 6 3 2 2 3" xfId="49581" xr:uid="{00000000-0005-0000-0000-000092C10000}"/>
    <cellStyle name="40% - Accent5 6 3 2 3" xfId="20679" xr:uid="{00000000-0005-0000-0000-000093C10000}"/>
    <cellStyle name="40% - Accent5 6 3 2 3 2" xfId="58017" xr:uid="{00000000-0005-0000-0000-000094C10000}"/>
    <cellStyle name="40% - Accent5 6 3 2 4" xfId="33698" xr:uid="{00000000-0005-0000-0000-000095C10000}"/>
    <cellStyle name="40% - Accent5 6 3 2 5" xfId="44858" xr:uid="{00000000-0005-0000-0000-000096C10000}"/>
    <cellStyle name="40% - Accent5 6 3 3" xfId="9883" xr:uid="{00000000-0005-0000-0000-000097C10000}"/>
    <cellStyle name="40% - Accent5 6 3 3 2" xfId="23042" xr:uid="{00000000-0005-0000-0000-000098C10000}"/>
    <cellStyle name="40% - Accent5 6 3 3 2 2" xfId="60380" xr:uid="{00000000-0005-0000-0000-000099C10000}"/>
    <cellStyle name="40% - Accent5 6 3 3 3" xfId="36410" xr:uid="{00000000-0005-0000-0000-00009AC10000}"/>
    <cellStyle name="40% - Accent5 6 3 3 4" xfId="47221" xr:uid="{00000000-0005-0000-0000-00009BC10000}"/>
    <cellStyle name="40% - Accent5 6 3 4" xfId="5160" xr:uid="{00000000-0005-0000-0000-00009CC10000}"/>
    <cellStyle name="40% - Accent5 6 3 4 2" xfId="18319" xr:uid="{00000000-0005-0000-0000-00009DC10000}"/>
    <cellStyle name="40% - Accent5 6 3 4 2 2" xfId="55657" xr:uid="{00000000-0005-0000-0000-00009EC10000}"/>
    <cellStyle name="40% - Accent5 6 3 4 3" xfId="30986" xr:uid="{00000000-0005-0000-0000-00009FC10000}"/>
    <cellStyle name="40% - Accent5 6 3 4 4" xfId="42498" xr:uid="{00000000-0005-0000-0000-0000A0C10000}"/>
    <cellStyle name="40% - Accent5 6 3 5" xfId="14607" xr:uid="{00000000-0005-0000-0000-0000A1C10000}"/>
    <cellStyle name="40% - Accent5 6 3 5 2" xfId="51945" xr:uid="{00000000-0005-0000-0000-0000A2C10000}"/>
    <cellStyle name="40% - Accent5 6 3 6" xfId="28104" xr:uid="{00000000-0005-0000-0000-0000A3C10000}"/>
    <cellStyle name="40% - Accent5 6 3 7" xfId="38784" xr:uid="{00000000-0005-0000-0000-0000A4C10000}"/>
    <cellStyle name="40% - Accent5 6 4" xfId="2795" xr:uid="{00000000-0005-0000-0000-0000A5C10000}"/>
    <cellStyle name="40% - Accent5 6 4 2" xfId="11063" xr:uid="{00000000-0005-0000-0000-0000A6C10000}"/>
    <cellStyle name="40% - Accent5 6 4 2 2" xfId="24222" xr:uid="{00000000-0005-0000-0000-0000A7C10000}"/>
    <cellStyle name="40% - Accent5 6 4 2 2 2" xfId="61560" xr:uid="{00000000-0005-0000-0000-0000A8C10000}"/>
    <cellStyle name="40% - Accent5 6 4 2 3" xfId="48401" xr:uid="{00000000-0005-0000-0000-0000A9C10000}"/>
    <cellStyle name="40% - Accent5 6 4 3" xfId="6340" xr:uid="{00000000-0005-0000-0000-0000AAC10000}"/>
    <cellStyle name="40% - Accent5 6 4 3 2" xfId="19499" xr:uid="{00000000-0005-0000-0000-0000ABC10000}"/>
    <cellStyle name="40% - Accent5 6 4 3 2 2" xfId="56837" xr:uid="{00000000-0005-0000-0000-0000ACC10000}"/>
    <cellStyle name="40% - Accent5 6 4 3 3" xfId="43678" xr:uid="{00000000-0005-0000-0000-0000ADC10000}"/>
    <cellStyle name="40% - Accent5 6 4 4" xfId="15956" xr:uid="{00000000-0005-0000-0000-0000AEC10000}"/>
    <cellStyle name="40% - Accent5 6 4 4 2" xfId="53294" xr:uid="{00000000-0005-0000-0000-0000AFC10000}"/>
    <cellStyle name="40% - Accent5 6 4 5" xfId="32349" xr:uid="{00000000-0005-0000-0000-0000B0C10000}"/>
    <cellStyle name="40% - Accent5 6 4 6" xfId="40133" xr:uid="{00000000-0005-0000-0000-0000B1C10000}"/>
    <cellStyle name="40% - Accent5 6 5" xfId="8703" xr:uid="{00000000-0005-0000-0000-0000B2C10000}"/>
    <cellStyle name="40% - Accent5 6 5 2" xfId="21862" xr:uid="{00000000-0005-0000-0000-0000B3C10000}"/>
    <cellStyle name="40% - Accent5 6 5 2 2" xfId="59200" xr:uid="{00000000-0005-0000-0000-0000B4C10000}"/>
    <cellStyle name="40% - Accent5 6 5 3" xfId="35061" xr:uid="{00000000-0005-0000-0000-0000B5C10000}"/>
    <cellStyle name="40% - Accent5 6 5 4" xfId="46041" xr:uid="{00000000-0005-0000-0000-0000B6C10000}"/>
    <cellStyle name="40% - Accent5 6 6" xfId="3980" xr:uid="{00000000-0005-0000-0000-0000B7C10000}"/>
    <cellStyle name="40% - Accent5 6 6 2" xfId="17139" xr:uid="{00000000-0005-0000-0000-0000B8C10000}"/>
    <cellStyle name="40% - Accent5 6 6 2 2" xfId="54477" xr:uid="{00000000-0005-0000-0000-0000B9C10000}"/>
    <cellStyle name="40% - Accent5 6 6 3" xfId="29637" xr:uid="{00000000-0005-0000-0000-0000BAC10000}"/>
    <cellStyle name="40% - Accent5 6 6 4" xfId="41318" xr:uid="{00000000-0005-0000-0000-0000BBC10000}"/>
    <cellStyle name="40% - Accent5 6 7" xfId="13427" xr:uid="{00000000-0005-0000-0000-0000BCC10000}"/>
    <cellStyle name="40% - Accent5 6 7 2" xfId="50765" xr:uid="{00000000-0005-0000-0000-0000BDC10000}"/>
    <cellStyle name="40% - Accent5 6 8" xfId="26755" xr:uid="{00000000-0005-0000-0000-0000BEC10000}"/>
    <cellStyle name="40% - Accent5 6 9" xfId="37604" xr:uid="{00000000-0005-0000-0000-0000BFC10000}"/>
    <cellStyle name="40% - Accent5 7" xfId="152" xr:uid="{00000000-0005-0000-0000-0000C0C10000}"/>
    <cellStyle name="40% - Accent5 7 2" xfId="573" xr:uid="{00000000-0005-0000-0000-0000C1C10000}"/>
    <cellStyle name="40% - Accent5 7 2 2" xfId="1755" xr:uid="{00000000-0005-0000-0000-0000C2C10000}"/>
    <cellStyle name="40% - Accent5 7 2 2 2" xfId="7829" xr:uid="{00000000-0005-0000-0000-0000C3C10000}"/>
    <cellStyle name="40% - Accent5 7 2 2 2 2" xfId="12552" xr:uid="{00000000-0005-0000-0000-0000C4C10000}"/>
    <cellStyle name="40% - Accent5 7 2 2 2 2 2" xfId="25711" xr:uid="{00000000-0005-0000-0000-0000C5C10000}"/>
    <cellStyle name="40% - Accent5 7 2 2 2 2 2 2" xfId="63049" xr:uid="{00000000-0005-0000-0000-0000C6C10000}"/>
    <cellStyle name="40% - Accent5 7 2 2 2 2 3" xfId="49890" xr:uid="{00000000-0005-0000-0000-0000C7C10000}"/>
    <cellStyle name="40% - Accent5 7 2 2 2 3" xfId="20988" xr:uid="{00000000-0005-0000-0000-0000C8C10000}"/>
    <cellStyle name="40% - Accent5 7 2 2 2 3 2" xfId="58326" xr:uid="{00000000-0005-0000-0000-0000C9C10000}"/>
    <cellStyle name="40% - Accent5 7 2 2 2 4" xfId="34007" xr:uid="{00000000-0005-0000-0000-0000CAC10000}"/>
    <cellStyle name="40% - Accent5 7 2 2 2 5" xfId="45167" xr:uid="{00000000-0005-0000-0000-0000CBC10000}"/>
    <cellStyle name="40% - Accent5 7 2 2 3" xfId="10192" xr:uid="{00000000-0005-0000-0000-0000CCC10000}"/>
    <cellStyle name="40% - Accent5 7 2 2 3 2" xfId="23351" xr:uid="{00000000-0005-0000-0000-0000CDC10000}"/>
    <cellStyle name="40% - Accent5 7 2 2 3 2 2" xfId="60689" xr:uid="{00000000-0005-0000-0000-0000CEC10000}"/>
    <cellStyle name="40% - Accent5 7 2 2 3 3" xfId="36719" xr:uid="{00000000-0005-0000-0000-0000CFC10000}"/>
    <cellStyle name="40% - Accent5 7 2 2 3 4" xfId="47530" xr:uid="{00000000-0005-0000-0000-0000D0C10000}"/>
    <cellStyle name="40% - Accent5 7 2 2 4" xfId="5469" xr:uid="{00000000-0005-0000-0000-0000D1C10000}"/>
    <cellStyle name="40% - Accent5 7 2 2 4 2" xfId="18628" xr:uid="{00000000-0005-0000-0000-0000D2C10000}"/>
    <cellStyle name="40% - Accent5 7 2 2 4 2 2" xfId="55966" xr:uid="{00000000-0005-0000-0000-0000D3C10000}"/>
    <cellStyle name="40% - Accent5 7 2 2 4 3" xfId="31295" xr:uid="{00000000-0005-0000-0000-0000D4C10000}"/>
    <cellStyle name="40% - Accent5 7 2 2 4 4" xfId="42807" xr:uid="{00000000-0005-0000-0000-0000D5C10000}"/>
    <cellStyle name="40% - Accent5 7 2 2 5" xfId="14916" xr:uid="{00000000-0005-0000-0000-0000D6C10000}"/>
    <cellStyle name="40% - Accent5 7 2 2 5 2" xfId="52254" xr:uid="{00000000-0005-0000-0000-0000D7C10000}"/>
    <cellStyle name="40% - Accent5 7 2 2 6" xfId="28413" xr:uid="{00000000-0005-0000-0000-0000D8C10000}"/>
    <cellStyle name="40% - Accent5 7 2 2 7" xfId="39093" xr:uid="{00000000-0005-0000-0000-0000D9C10000}"/>
    <cellStyle name="40% - Accent5 7 2 3" xfId="3104" xr:uid="{00000000-0005-0000-0000-0000DAC10000}"/>
    <cellStyle name="40% - Accent5 7 2 3 2" xfId="11372" xr:uid="{00000000-0005-0000-0000-0000DBC10000}"/>
    <cellStyle name="40% - Accent5 7 2 3 2 2" xfId="24531" xr:uid="{00000000-0005-0000-0000-0000DCC10000}"/>
    <cellStyle name="40% - Accent5 7 2 3 2 2 2" xfId="61869" xr:uid="{00000000-0005-0000-0000-0000DDC10000}"/>
    <cellStyle name="40% - Accent5 7 2 3 2 3" xfId="48710" xr:uid="{00000000-0005-0000-0000-0000DEC10000}"/>
    <cellStyle name="40% - Accent5 7 2 3 3" xfId="6649" xr:uid="{00000000-0005-0000-0000-0000DFC10000}"/>
    <cellStyle name="40% - Accent5 7 2 3 3 2" xfId="19808" xr:uid="{00000000-0005-0000-0000-0000E0C10000}"/>
    <cellStyle name="40% - Accent5 7 2 3 3 2 2" xfId="57146" xr:uid="{00000000-0005-0000-0000-0000E1C10000}"/>
    <cellStyle name="40% - Accent5 7 2 3 3 3" xfId="43987" xr:uid="{00000000-0005-0000-0000-0000E2C10000}"/>
    <cellStyle name="40% - Accent5 7 2 3 4" xfId="16265" xr:uid="{00000000-0005-0000-0000-0000E3C10000}"/>
    <cellStyle name="40% - Accent5 7 2 3 4 2" xfId="53603" xr:uid="{00000000-0005-0000-0000-0000E4C10000}"/>
    <cellStyle name="40% - Accent5 7 2 3 5" xfId="32658" xr:uid="{00000000-0005-0000-0000-0000E5C10000}"/>
    <cellStyle name="40% - Accent5 7 2 3 6" xfId="40442" xr:uid="{00000000-0005-0000-0000-0000E6C10000}"/>
    <cellStyle name="40% - Accent5 7 2 4" xfId="9012" xr:uid="{00000000-0005-0000-0000-0000E7C10000}"/>
    <cellStyle name="40% - Accent5 7 2 4 2" xfId="22171" xr:uid="{00000000-0005-0000-0000-0000E8C10000}"/>
    <cellStyle name="40% - Accent5 7 2 4 2 2" xfId="59509" xr:uid="{00000000-0005-0000-0000-0000E9C10000}"/>
    <cellStyle name="40% - Accent5 7 2 4 3" xfId="35370" xr:uid="{00000000-0005-0000-0000-0000EAC10000}"/>
    <cellStyle name="40% - Accent5 7 2 4 4" xfId="46350" xr:uid="{00000000-0005-0000-0000-0000EBC10000}"/>
    <cellStyle name="40% - Accent5 7 2 5" xfId="4289" xr:uid="{00000000-0005-0000-0000-0000ECC10000}"/>
    <cellStyle name="40% - Accent5 7 2 5 2" xfId="17448" xr:uid="{00000000-0005-0000-0000-0000EDC10000}"/>
    <cellStyle name="40% - Accent5 7 2 5 2 2" xfId="54786" xr:uid="{00000000-0005-0000-0000-0000EEC10000}"/>
    <cellStyle name="40% - Accent5 7 2 5 3" xfId="29946" xr:uid="{00000000-0005-0000-0000-0000EFC10000}"/>
    <cellStyle name="40% - Accent5 7 2 5 4" xfId="41627" xr:uid="{00000000-0005-0000-0000-0000F0C10000}"/>
    <cellStyle name="40% - Accent5 7 2 6" xfId="13736" xr:uid="{00000000-0005-0000-0000-0000F1C10000}"/>
    <cellStyle name="40% - Accent5 7 2 6 2" xfId="51074" xr:uid="{00000000-0005-0000-0000-0000F2C10000}"/>
    <cellStyle name="40% - Accent5 7 2 7" xfId="27064" xr:uid="{00000000-0005-0000-0000-0000F3C10000}"/>
    <cellStyle name="40% - Accent5 7 2 8" xfId="37913" xr:uid="{00000000-0005-0000-0000-0000F4C10000}"/>
    <cellStyle name="40% - Accent5 7 3" xfId="1334" xr:uid="{00000000-0005-0000-0000-0000F5C10000}"/>
    <cellStyle name="40% - Accent5 7 3 2" xfId="7408" xr:uid="{00000000-0005-0000-0000-0000F6C10000}"/>
    <cellStyle name="40% - Accent5 7 3 2 2" xfId="12131" xr:uid="{00000000-0005-0000-0000-0000F7C10000}"/>
    <cellStyle name="40% - Accent5 7 3 2 2 2" xfId="25290" xr:uid="{00000000-0005-0000-0000-0000F8C10000}"/>
    <cellStyle name="40% - Accent5 7 3 2 2 2 2" xfId="62628" xr:uid="{00000000-0005-0000-0000-0000F9C10000}"/>
    <cellStyle name="40% - Accent5 7 3 2 2 3" xfId="49469" xr:uid="{00000000-0005-0000-0000-0000FAC10000}"/>
    <cellStyle name="40% - Accent5 7 3 2 3" xfId="20567" xr:uid="{00000000-0005-0000-0000-0000FBC10000}"/>
    <cellStyle name="40% - Accent5 7 3 2 3 2" xfId="57905" xr:uid="{00000000-0005-0000-0000-0000FCC10000}"/>
    <cellStyle name="40% - Accent5 7 3 2 4" xfId="33586" xr:uid="{00000000-0005-0000-0000-0000FDC10000}"/>
    <cellStyle name="40% - Accent5 7 3 2 5" xfId="44746" xr:uid="{00000000-0005-0000-0000-0000FEC10000}"/>
    <cellStyle name="40% - Accent5 7 3 3" xfId="9771" xr:uid="{00000000-0005-0000-0000-0000FFC10000}"/>
    <cellStyle name="40% - Accent5 7 3 3 2" xfId="22930" xr:uid="{00000000-0005-0000-0000-000000C20000}"/>
    <cellStyle name="40% - Accent5 7 3 3 2 2" xfId="60268" xr:uid="{00000000-0005-0000-0000-000001C20000}"/>
    <cellStyle name="40% - Accent5 7 3 3 3" xfId="36298" xr:uid="{00000000-0005-0000-0000-000002C20000}"/>
    <cellStyle name="40% - Accent5 7 3 3 4" xfId="47109" xr:uid="{00000000-0005-0000-0000-000003C20000}"/>
    <cellStyle name="40% - Accent5 7 3 4" xfId="5048" xr:uid="{00000000-0005-0000-0000-000004C20000}"/>
    <cellStyle name="40% - Accent5 7 3 4 2" xfId="18207" xr:uid="{00000000-0005-0000-0000-000005C20000}"/>
    <cellStyle name="40% - Accent5 7 3 4 2 2" xfId="55545" xr:uid="{00000000-0005-0000-0000-000006C20000}"/>
    <cellStyle name="40% - Accent5 7 3 4 3" xfId="30874" xr:uid="{00000000-0005-0000-0000-000007C20000}"/>
    <cellStyle name="40% - Accent5 7 3 4 4" xfId="42386" xr:uid="{00000000-0005-0000-0000-000008C20000}"/>
    <cellStyle name="40% - Accent5 7 3 5" xfId="14495" xr:uid="{00000000-0005-0000-0000-000009C20000}"/>
    <cellStyle name="40% - Accent5 7 3 5 2" xfId="51833" xr:uid="{00000000-0005-0000-0000-00000AC20000}"/>
    <cellStyle name="40% - Accent5 7 3 6" xfId="27992" xr:uid="{00000000-0005-0000-0000-00000BC20000}"/>
    <cellStyle name="40% - Accent5 7 3 7" xfId="38672" xr:uid="{00000000-0005-0000-0000-00000CC20000}"/>
    <cellStyle name="40% - Accent5 7 4" xfId="2683" xr:uid="{00000000-0005-0000-0000-00000DC20000}"/>
    <cellStyle name="40% - Accent5 7 4 2" xfId="10951" xr:uid="{00000000-0005-0000-0000-00000EC20000}"/>
    <cellStyle name="40% - Accent5 7 4 2 2" xfId="24110" xr:uid="{00000000-0005-0000-0000-00000FC20000}"/>
    <cellStyle name="40% - Accent5 7 4 2 2 2" xfId="61448" xr:uid="{00000000-0005-0000-0000-000010C20000}"/>
    <cellStyle name="40% - Accent5 7 4 2 3" xfId="48289" xr:uid="{00000000-0005-0000-0000-000011C20000}"/>
    <cellStyle name="40% - Accent5 7 4 3" xfId="6228" xr:uid="{00000000-0005-0000-0000-000012C20000}"/>
    <cellStyle name="40% - Accent5 7 4 3 2" xfId="19387" xr:uid="{00000000-0005-0000-0000-000013C20000}"/>
    <cellStyle name="40% - Accent5 7 4 3 2 2" xfId="56725" xr:uid="{00000000-0005-0000-0000-000014C20000}"/>
    <cellStyle name="40% - Accent5 7 4 3 3" xfId="43566" xr:uid="{00000000-0005-0000-0000-000015C20000}"/>
    <cellStyle name="40% - Accent5 7 4 4" xfId="15844" xr:uid="{00000000-0005-0000-0000-000016C20000}"/>
    <cellStyle name="40% - Accent5 7 4 4 2" xfId="53182" xr:uid="{00000000-0005-0000-0000-000017C20000}"/>
    <cellStyle name="40% - Accent5 7 4 5" xfId="32237" xr:uid="{00000000-0005-0000-0000-000018C20000}"/>
    <cellStyle name="40% - Accent5 7 4 6" xfId="40021" xr:uid="{00000000-0005-0000-0000-000019C20000}"/>
    <cellStyle name="40% - Accent5 7 5" xfId="8591" xr:uid="{00000000-0005-0000-0000-00001AC20000}"/>
    <cellStyle name="40% - Accent5 7 5 2" xfId="21750" xr:uid="{00000000-0005-0000-0000-00001BC20000}"/>
    <cellStyle name="40% - Accent5 7 5 2 2" xfId="59088" xr:uid="{00000000-0005-0000-0000-00001CC20000}"/>
    <cellStyle name="40% - Accent5 7 5 3" xfId="34949" xr:uid="{00000000-0005-0000-0000-00001DC20000}"/>
    <cellStyle name="40% - Accent5 7 5 4" xfId="45929" xr:uid="{00000000-0005-0000-0000-00001EC20000}"/>
    <cellStyle name="40% - Accent5 7 6" xfId="3868" xr:uid="{00000000-0005-0000-0000-00001FC20000}"/>
    <cellStyle name="40% - Accent5 7 6 2" xfId="17027" xr:uid="{00000000-0005-0000-0000-000020C20000}"/>
    <cellStyle name="40% - Accent5 7 6 2 2" xfId="54365" xr:uid="{00000000-0005-0000-0000-000021C20000}"/>
    <cellStyle name="40% - Accent5 7 6 3" xfId="29525" xr:uid="{00000000-0005-0000-0000-000022C20000}"/>
    <cellStyle name="40% - Accent5 7 6 4" xfId="41206" xr:uid="{00000000-0005-0000-0000-000023C20000}"/>
    <cellStyle name="40% - Accent5 7 7" xfId="13315" xr:uid="{00000000-0005-0000-0000-000024C20000}"/>
    <cellStyle name="40% - Accent5 7 7 2" xfId="50653" xr:uid="{00000000-0005-0000-0000-000025C20000}"/>
    <cellStyle name="40% - Accent5 7 8" xfId="26643" xr:uid="{00000000-0005-0000-0000-000026C20000}"/>
    <cellStyle name="40% - Accent5 7 9" xfId="37492" xr:uid="{00000000-0005-0000-0000-000027C20000}"/>
    <cellStyle name="40% - Accent5 8" xfId="461" xr:uid="{00000000-0005-0000-0000-000028C20000}"/>
    <cellStyle name="40% - Accent5 8 2" xfId="1643" xr:uid="{00000000-0005-0000-0000-000029C20000}"/>
    <cellStyle name="40% - Accent5 8 2 2" xfId="7717" xr:uid="{00000000-0005-0000-0000-00002AC20000}"/>
    <cellStyle name="40% - Accent5 8 2 2 2" xfId="12440" xr:uid="{00000000-0005-0000-0000-00002BC20000}"/>
    <cellStyle name="40% - Accent5 8 2 2 2 2" xfId="25599" xr:uid="{00000000-0005-0000-0000-00002CC20000}"/>
    <cellStyle name="40% - Accent5 8 2 2 2 2 2" xfId="62937" xr:uid="{00000000-0005-0000-0000-00002DC20000}"/>
    <cellStyle name="40% - Accent5 8 2 2 2 3" xfId="49778" xr:uid="{00000000-0005-0000-0000-00002EC20000}"/>
    <cellStyle name="40% - Accent5 8 2 2 3" xfId="20876" xr:uid="{00000000-0005-0000-0000-00002FC20000}"/>
    <cellStyle name="40% - Accent5 8 2 2 3 2" xfId="58214" xr:uid="{00000000-0005-0000-0000-000030C20000}"/>
    <cellStyle name="40% - Accent5 8 2 2 4" xfId="33895" xr:uid="{00000000-0005-0000-0000-000031C20000}"/>
    <cellStyle name="40% - Accent5 8 2 2 5" xfId="45055" xr:uid="{00000000-0005-0000-0000-000032C20000}"/>
    <cellStyle name="40% - Accent5 8 2 3" xfId="10080" xr:uid="{00000000-0005-0000-0000-000033C20000}"/>
    <cellStyle name="40% - Accent5 8 2 3 2" xfId="23239" xr:uid="{00000000-0005-0000-0000-000034C20000}"/>
    <cellStyle name="40% - Accent5 8 2 3 2 2" xfId="60577" xr:uid="{00000000-0005-0000-0000-000035C20000}"/>
    <cellStyle name="40% - Accent5 8 2 3 3" xfId="36607" xr:uid="{00000000-0005-0000-0000-000036C20000}"/>
    <cellStyle name="40% - Accent5 8 2 3 4" xfId="47418" xr:uid="{00000000-0005-0000-0000-000037C20000}"/>
    <cellStyle name="40% - Accent5 8 2 4" xfId="5357" xr:uid="{00000000-0005-0000-0000-000038C20000}"/>
    <cellStyle name="40% - Accent5 8 2 4 2" xfId="18516" xr:uid="{00000000-0005-0000-0000-000039C20000}"/>
    <cellStyle name="40% - Accent5 8 2 4 2 2" xfId="55854" xr:uid="{00000000-0005-0000-0000-00003AC20000}"/>
    <cellStyle name="40% - Accent5 8 2 4 3" xfId="31183" xr:uid="{00000000-0005-0000-0000-00003BC20000}"/>
    <cellStyle name="40% - Accent5 8 2 4 4" xfId="42695" xr:uid="{00000000-0005-0000-0000-00003CC20000}"/>
    <cellStyle name="40% - Accent5 8 2 5" xfId="14804" xr:uid="{00000000-0005-0000-0000-00003DC20000}"/>
    <cellStyle name="40% - Accent5 8 2 5 2" xfId="52142" xr:uid="{00000000-0005-0000-0000-00003EC20000}"/>
    <cellStyle name="40% - Accent5 8 2 6" xfId="28301" xr:uid="{00000000-0005-0000-0000-00003FC20000}"/>
    <cellStyle name="40% - Accent5 8 2 7" xfId="38981" xr:uid="{00000000-0005-0000-0000-000040C20000}"/>
    <cellStyle name="40% - Accent5 8 3" xfId="2992" xr:uid="{00000000-0005-0000-0000-000041C20000}"/>
    <cellStyle name="40% - Accent5 8 3 2" xfId="11260" xr:uid="{00000000-0005-0000-0000-000042C20000}"/>
    <cellStyle name="40% - Accent5 8 3 2 2" xfId="24419" xr:uid="{00000000-0005-0000-0000-000043C20000}"/>
    <cellStyle name="40% - Accent5 8 3 2 2 2" xfId="61757" xr:uid="{00000000-0005-0000-0000-000044C20000}"/>
    <cellStyle name="40% - Accent5 8 3 2 3" xfId="48598" xr:uid="{00000000-0005-0000-0000-000045C20000}"/>
    <cellStyle name="40% - Accent5 8 3 3" xfId="6537" xr:uid="{00000000-0005-0000-0000-000046C20000}"/>
    <cellStyle name="40% - Accent5 8 3 3 2" xfId="19696" xr:uid="{00000000-0005-0000-0000-000047C20000}"/>
    <cellStyle name="40% - Accent5 8 3 3 2 2" xfId="57034" xr:uid="{00000000-0005-0000-0000-000048C20000}"/>
    <cellStyle name="40% - Accent5 8 3 3 3" xfId="43875" xr:uid="{00000000-0005-0000-0000-000049C20000}"/>
    <cellStyle name="40% - Accent5 8 3 4" xfId="16153" xr:uid="{00000000-0005-0000-0000-00004AC20000}"/>
    <cellStyle name="40% - Accent5 8 3 4 2" xfId="53491" xr:uid="{00000000-0005-0000-0000-00004BC20000}"/>
    <cellStyle name="40% - Accent5 8 3 5" xfId="32546" xr:uid="{00000000-0005-0000-0000-00004CC20000}"/>
    <cellStyle name="40% - Accent5 8 3 6" xfId="40330" xr:uid="{00000000-0005-0000-0000-00004DC20000}"/>
    <cellStyle name="40% - Accent5 8 4" xfId="8900" xr:uid="{00000000-0005-0000-0000-00004EC20000}"/>
    <cellStyle name="40% - Accent5 8 4 2" xfId="22059" xr:uid="{00000000-0005-0000-0000-00004FC20000}"/>
    <cellStyle name="40% - Accent5 8 4 2 2" xfId="59397" xr:uid="{00000000-0005-0000-0000-000050C20000}"/>
    <cellStyle name="40% - Accent5 8 4 3" xfId="35258" xr:uid="{00000000-0005-0000-0000-000051C20000}"/>
    <cellStyle name="40% - Accent5 8 4 4" xfId="46238" xr:uid="{00000000-0005-0000-0000-000052C20000}"/>
    <cellStyle name="40% - Accent5 8 5" xfId="4177" xr:uid="{00000000-0005-0000-0000-000053C20000}"/>
    <cellStyle name="40% - Accent5 8 5 2" xfId="17336" xr:uid="{00000000-0005-0000-0000-000054C20000}"/>
    <cellStyle name="40% - Accent5 8 5 2 2" xfId="54674" xr:uid="{00000000-0005-0000-0000-000055C20000}"/>
    <cellStyle name="40% - Accent5 8 5 3" xfId="29834" xr:uid="{00000000-0005-0000-0000-000056C20000}"/>
    <cellStyle name="40% - Accent5 8 5 4" xfId="41515" xr:uid="{00000000-0005-0000-0000-000057C20000}"/>
    <cellStyle name="40% - Accent5 8 6" xfId="13624" xr:uid="{00000000-0005-0000-0000-000058C20000}"/>
    <cellStyle name="40% - Accent5 8 6 2" xfId="50962" xr:uid="{00000000-0005-0000-0000-000059C20000}"/>
    <cellStyle name="40% - Accent5 8 7" xfId="26952" xr:uid="{00000000-0005-0000-0000-00005AC20000}"/>
    <cellStyle name="40% - Accent5 8 8" xfId="37801" xr:uid="{00000000-0005-0000-0000-00005BC20000}"/>
    <cellStyle name="40% - Accent5 9" xfId="292" xr:uid="{00000000-0005-0000-0000-00005CC20000}"/>
    <cellStyle name="40% - Accent5 9 2" xfId="1474" xr:uid="{00000000-0005-0000-0000-00005DC20000}"/>
    <cellStyle name="40% - Accent5 9 2 2" xfId="7548" xr:uid="{00000000-0005-0000-0000-00005EC20000}"/>
    <cellStyle name="40% - Accent5 9 2 2 2" xfId="12271" xr:uid="{00000000-0005-0000-0000-00005FC20000}"/>
    <cellStyle name="40% - Accent5 9 2 2 2 2" xfId="25430" xr:uid="{00000000-0005-0000-0000-000060C20000}"/>
    <cellStyle name="40% - Accent5 9 2 2 2 2 2" xfId="62768" xr:uid="{00000000-0005-0000-0000-000061C20000}"/>
    <cellStyle name="40% - Accent5 9 2 2 2 3" xfId="49609" xr:uid="{00000000-0005-0000-0000-000062C20000}"/>
    <cellStyle name="40% - Accent5 9 2 2 3" xfId="20707" xr:uid="{00000000-0005-0000-0000-000063C20000}"/>
    <cellStyle name="40% - Accent5 9 2 2 3 2" xfId="58045" xr:uid="{00000000-0005-0000-0000-000064C20000}"/>
    <cellStyle name="40% - Accent5 9 2 2 4" xfId="33726" xr:uid="{00000000-0005-0000-0000-000065C20000}"/>
    <cellStyle name="40% - Accent5 9 2 2 5" xfId="44886" xr:uid="{00000000-0005-0000-0000-000066C20000}"/>
    <cellStyle name="40% - Accent5 9 2 3" xfId="9911" xr:uid="{00000000-0005-0000-0000-000067C20000}"/>
    <cellStyle name="40% - Accent5 9 2 3 2" xfId="23070" xr:uid="{00000000-0005-0000-0000-000068C20000}"/>
    <cellStyle name="40% - Accent5 9 2 3 2 2" xfId="60408" xr:uid="{00000000-0005-0000-0000-000069C20000}"/>
    <cellStyle name="40% - Accent5 9 2 3 3" xfId="36438" xr:uid="{00000000-0005-0000-0000-00006AC20000}"/>
    <cellStyle name="40% - Accent5 9 2 3 4" xfId="47249" xr:uid="{00000000-0005-0000-0000-00006BC20000}"/>
    <cellStyle name="40% - Accent5 9 2 4" xfId="5188" xr:uid="{00000000-0005-0000-0000-00006CC20000}"/>
    <cellStyle name="40% - Accent5 9 2 4 2" xfId="18347" xr:uid="{00000000-0005-0000-0000-00006DC20000}"/>
    <cellStyle name="40% - Accent5 9 2 4 2 2" xfId="55685" xr:uid="{00000000-0005-0000-0000-00006EC20000}"/>
    <cellStyle name="40% - Accent5 9 2 4 3" xfId="31014" xr:uid="{00000000-0005-0000-0000-00006FC20000}"/>
    <cellStyle name="40% - Accent5 9 2 4 4" xfId="42526" xr:uid="{00000000-0005-0000-0000-000070C20000}"/>
    <cellStyle name="40% - Accent5 9 2 5" xfId="14635" xr:uid="{00000000-0005-0000-0000-000071C20000}"/>
    <cellStyle name="40% - Accent5 9 2 5 2" xfId="51973" xr:uid="{00000000-0005-0000-0000-000072C20000}"/>
    <cellStyle name="40% - Accent5 9 2 6" xfId="28132" xr:uid="{00000000-0005-0000-0000-000073C20000}"/>
    <cellStyle name="40% - Accent5 9 2 7" xfId="38812" xr:uid="{00000000-0005-0000-0000-000074C20000}"/>
    <cellStyle name="40% - Accent5 9 3" xfId="2823" xr:uid="{00000000-0005-0000-0000-000075C20000}"/>
    <cellStyle name="40% - Accent5 9 3 2" xfId="11091" xr:uid="{00000000-0005-0000-0000-000076C20000}"/>
    <cellStyle name="40% - Accent5 9 3 2 2" xfId="24250" xr:uid="{00000000-0005-0000-0000-000077C20000}"/>
    <cellStyle name="40% - Accent5 9 3 2 2 2" xfId="61588" xr:uid="{00000000-0005-0000-0000-000078C20000}"/>
    <cellStyle name="40% - Accent5 9 3 2 3" xfId="48429" xr:uid="{00000000-0005-0000-0000-000079C20000}"/>
    <cellStyle name="40% - Accent5 9 3 3" xfId="6368" xr:uid="{00000000-0005-0000-0000-00007AC20000}"/>
    <cellStyle name="40% - Accent5 9 3 3 2" xfId="19527" xr:uid="{00000000-0005-0000-0000-00007BC20000}"/>
    <cellStyle name="40% - Accent5 9 3 3 2 2" xfId="56865" xr:uid="{00000000-0005-0000-0000-00007CC20000}"/>
    <cellStyle name="40% - Accent5 9 3 3 3" xfId="43706" xr:uid="{00000000-0005-0000-0000-00007DC20000}"/>
    <cellStyle name="40% - Accent5 9 3 4" xfId="15984" xr:uid="{00000000-0005-0000-0000-00007EC20000}"/>
    <cellStyle name="40% - Accent5 9 3 4 2" xfId="53322" xr:uid="{00000000-0005-0000-0000-00007FC20000}"/>
    <cellStyle name="40% - Accent5 9 3 5" xfId="32377" xr:uid="{00000000-0005-0000-0000-000080C20000}"/>
    <cellStyle name="40% - Accent5 9 3 6" xfId="40161" xr:uid="{00000000-0005-0000-0000-000081C20000}"/>
    <cellStyle name="40% - Accent5 9 4" xfId="8731" xr:uid="{00000000-0005-0000-0000-000082C20000}"/>
    <cellStyle name="40% - Accent5 9 4 2" xfId="21890" xr:uid="{00000000-0005-0000-0000-000083C20000}"/>
    <cellStyle name="40% - Accent5 9 4 2 2" xfId="59228" xr:uid="{00000000-0005-0000-0000-000084C20000}"/>
    <cellStyle name="40% - Accent5 9 4 3" xfId="35089" xr:uid="{00000000-0005-0000-0000-000085C20000}"/>
    <cellStyle name="40% - Accent5 9 4 4" xfId="46069" xr:uid="{00000000-0005-0000-0000-000086C20000}"/>
    <cellStyle name="40% - Accent5 9 5" xfId="4008" xr:uid="{00000000-0005-0000-0000-000087C20000}"/>
    <cellStyle name="40% - Accent5 9 5 2" xfId="17167" xr:uid="{00000000-0005-0000-0000-000088C20000}"/>
    <cellStyle name="40% - Accent5 9 5 2 2" xfId="54505" xr:uid="{00000000-0005-0000-0000-000089C20000}"/>
    <cellStyle name="40% - Accent5 9 5 3" xfId="29665" xr:uid="{00000000-0005-0000-0000-00008AC20000}"/>
    <cellStyle name="40% - Accent5 9 5 4" xfId="41346" xr:uid="{00000000-0005-0000-0000-00008BC20000}"/>
    <cellStyle name="40% - Accent5 9 6" xfId="13455" xr:uid="{00000000-0005-0000-0000-00008CC20000}"/>
    <cellStyle name="40% - Accent5 9 6 2" xfId="50793" xr:uid="{00000000-0005-0000-0000-00008DC20000}"/>
    <cellStyle name="40% - Accent5 9 7" xfId="26783" xr:uid="{00000000-0005-0000-0000-00008EC20000}"/>
    <cellStyle name="40% - Accent5 9 8" xfId="37632" xr:uid="{00000000-0005-0000-0000-00008FC20000}"/>
    <cellStyle name="40% - Accent6" xfId="40" builtinId="51" customBuiltin="1"/>
    <cellStyle name="40% - Accent6 10" xfId="715" xr:uid="{00000000-0005-0000-0000-000091C20000}"/>
    <cellStyle name="40% - Accent6 10 2" xfId="1897" xr:uid="{00000000-0005-0000-0000-000092C20000}"/>
    <cellStyle name="40% - Accent6 10 2 2" xfId="7971" xr:uid="{00000000-0005-0000-0000-000093C20000}"/>
    <cellStyle name="40% - Accent6 10 2 2 2" xfId="12694" xr:uid="{00000000-0005-0000-0000-000094C20000}"/>
    <cellStyle name="40% - Accent6 10 2 2 2 2" xfId="25853" xr:uid="{00000000-0005-0000-0000-000095C20000}"/>
    <cellStyle name="40% - Accent6 10 2 2 2 2 2" xfId="63191" xr:uid="{00000000-0005-0000-0000-000096C20000}"/>
    <cellStyle name="40% - Accent6 10 2 2 2 3" xfId="50032" xr:uid="{00000000-0005-0000-0000-000097C20000}"/>
    <cellStyle name="40% - Accent6 10 2 2 3" xfId="21130" xr:uid="{00000000-0005-0000-0000-000098C20000}"/>
    <cellStyle name="40% - Accent6 10 2 2 3 2" xfId="58468" xr:uid="{00000000-0005-0000-0000-000099C20000}"/>
    <cellStyle name="40% - Accent6 10 2 2 4" xfId="34149" xr:uid="{00000000-0005-0000-0000-00009AC20000}"/>
    <cellStyle name="40% - Accent6 10 2 2 5" xfId="45309" xr:uid="{00000000-0005-0000-0000-00009BC20000}"/>
    <cellStyle name="40% - Accent6 10 2 3" xfId="10334" xr:uid="{00000000-0005-0000-0000-00009CC20000}"/>
    <cellStyle name="40% - Accent6 10 2 3 2" xfId="23493" xr:uid="{00000000-0005-0000-0000-00009DC20000}"/>
    <cellStyle name="40% - Accent6 10 2 3 2 2" xfId="60831" xr:uid="{00000000-0005-0000-0000-00009EC20000}"/>
    <cellStyle name="40% - Accent6 10 2 3 3" xfId="36861" xr:uid="{00000000-0005-0000-0000-00009FC20000}"/>
    <cellStyle name="40% - Accent6 10 2 3 4" xfId="47672" xr:uid="{00000000-0005-0000-0000-0000A0C20000}"/>
    <cellStyle name="40% - Accent6 10 2 4" xfId="5611" xr:uid="{00000000-0005-0000-0000-0000A1C20000}"/>
    <cellStyle name="40% - Accent6 10 2 4 2" xfId="18770" xr:uid="{00000000-0005-0000-0000-0000A2C20000}"/>
    <cellStyle name="40% - Accent6 10 2 4 2 2" xfId="56108" xr:uid="{00000000-0005-0000-0000-0000A3C20000}"/>
    <cellStyle name="40% - Accent6 10 2 4 3" xfId="31437" xr:uid="{00000000-0005-0000-0000-0000A4C20000}"/>
    <cellStyle name="40% - Accent6 10 2 4 4" xfId="42949" xr:uid="{00000000-0005-0000-0000-0000A5C20000}"/>
    <cellStyle name="40% - Accent6 10 2 5" xfId="15058" xr:uid="{00000000-0005-0000-0000-0000A6C20000}"/>
    <cellStyle name="40% - Accent6 10 2 5 2" xfId="52396" xr:uid="{00000000-0005-0000-0000-0000A7C20000}"/>
    <cellStyle name="40% - Accent6 10 2 6" xfId="28555" xr:uid="{00000000-0005-0000-0000-0000A8C20000}"/>
    <cellStyle name="40% - Accent6 10 2 7" xfId="39235" xr:uid="{00000000-0005-0000-0000-0000A9C20000}"/>
    <cellStyle name="40% - Accent6 10 3" xfId="3246" xr:uid="{00000000-0005-0000-0000-0000AAC20000}"/>
    <cellStyle name="40% - Accent6 10 3 2" xfId="11514" xr:uid="{00000000-0005-0000-0000-0000ABC20000}"/>
    <cellStyle name="40% - Accent6 10 3 2 2" xfId="24673" xr:uid="{00000000-0005-0000-0000-0000ACC20000}"/>
    <cellStyle name="40% - Accent6 10 3 2 2 2" xfId="62011" xr:uid="{00000000-0005-0000-0000-0000ADC20000}"/>
    <cellStyle name="40% - Accent6 10 3 2 3" xfId="48852" xr:uid="{00000000-0005-0000-0000-0000AEC20000}"/>
    <cellStyle name="40% - Accent6 10 3 3" xfId="6791" xr:uid="{00000000-0005-0000-0000-0000AFC20000}"/>
    <cellStyle name="40% - Accent6 10 3 3 2" xfId="19950" xr:uid="{00000000-0005-0000-0000-0000B0C20000}"/>
    <cellStyle name="40% - Accent6 10 3 3 2 2" xfId="57288" xr:uid="{00000000-0005-0000-0000-0000B1C20000}"/>
    <cellStyle name="40% - Accent6 10 3 3 3" xfId="44129" xr:uid="{00000000-0005-0000-0000-0000B2C20000}"/>
    <cellStyle name="40% - Accent6 10 3 4" xfId="16407" xr:uid="{00000000-0005-0000-0000-0000B3C20000}"/>
    <cellStyle name="40% - Accent6 10 3 4 2" xfId="53745" xr:uid="{00000000-0005-0000-0000-0000B4C20000}"/>
    <cellStyle name="40% - Accent6 10 3 5" xfId="32800" xr:uid="{00000000-0005-0000-0000-0000B5C20000}"/>
    <cellStyle name="40% - Accent6 10 3 6" xfId="40584" xr:uid="{00000000-0005-0000-0000-0000B6C20000}"/>
    <cellStyle name="40% - Accent6 10 4" xfId="9154" xr:uid="{00000000-0005-0000-0000-0000B7C20000}"/>
    <cellStyle name="40% - Accent6 10 4 2" xfId="22313" xr:uid="{00000000-0005-0000-0000-0000B8C20000}"/>
    <cellStyle name="40% - Accent6 10 4 2 2" xfId="59651" xr:uid="{00000000-0005-0000-0000-0000B9C20000}"/>
    <cellStyle name="40% - Accent6 10 4 3" xfId="35512" xr:uid="{00000000-0005-0000-0000-0000BAC20000}"/>
    <cellStyle name="40% - Accent6 10 4 4" xfId="46492" xr:uid="{00000000-0005-0000-0000-0000BBC20000}"/>
    <cellStyle name="40% - Accent6 10 5" xfId="4431" xr:uid="{00000000-0005-0000-0000-0000BCC20000}"/>
    <cellStyle name="40% - Accent6 10 5 2" xfId="17590" xr:uid="{00000000-0005-0000-0000-0000BDC20000}"/>
    <cellStyle name="40% - Accent6 10 5 2 2" xfId="54928" xr:uid="{00000000-0005-0000-0000-0000BEC20000}"/>
    <cellStyle name="40% - Accent6 10 5 3" xfId="30088" xr:uid="{00000000-0005-0000-0000-0000BFC20000}"/>
    <cellStyle name="40% - Accent6 10 5 4" xfId="41769" xr:uid="{00000000-0005-0000-0000-0000C0C20000}"/>
    <cellStyle name="40% - Accent6 10 6" xfId="13878" xr:uid="{00000000-0005-0000-0000-0000C1C20000}"/>
    <cellStyle name="40% - Accent6 10 6 2" xfId="51216" xr:uid="{00000000-0005-0000-0000-0000C2C20000}"/>
    <cellStyle name="40% - Accent6 10 7" xfId="27206" xr:uid="{00000000-0005-0000-0000-0000C3C20000}"/>
    <cellStyle name="40% - Accent6 10 8" xfId="38055" xr:uid="{00000000-0005-0000-0000-0000C4C20000}"/>
    <cellStyle name="40% - Accent6 11" xfId="884" xr:uid="{00000000-0005-0000-0000-0000C5C20000}"/>
    <cellStyle name="40% - Accent6 11 2" xfId="2066" xr:uid="{00000000-0005-0000-0000-0000C6C20000}"/>
    <cellStyle name="40% - Accent6 11 2 2" xfId="8140" xr:uid="{00000000-0005-0000-0000-0000C7C20000}"/>
    <cellStyle name="40% - Accent6 11 2 2 2" xfId="12863" xr:uid="{00000000-0005-0000-0000-0000C8C20000}"/>
    <cellStyle name="40% - Accent6 11 2 2 2 2" xfId="26022" xr:uid="{00000000-0005-0000-0000-0000C9C20000}"/>
    <cellStyle name="40% - Accent6 11 2 2 2 2 2" xfId="63360" xr:uid="{00000000-0005-0000-0000-0000CAC20000}"/>
    <cellStyle name="40% - Accent6 11 2 2 2 3" xfId="50201" xr:uid="{00000000-0005-0000-0000-0000CBC20000}"/>
    <cellStyle name="40% - Accent6 11 2 2 3" xfId="21299" xr:uid="{00000000-0005-0000-0000-0000CCC20000}"/>
    <cellStyle name="40% - Accent6 11 2 2 3 2" xfId="58637" xr:uid="{00000000-0005-0000-0000-0000CDC20000}"/>
    <cellStyle name="40% - Accent6 11 2 2 4" xfId="34318" xr:uid="{00000000-0005-0000-0000-0000CEC20000}"/>
    <cellStyle name="40% - Accent6 11 2 2 5" xfId="45478" xr:uid="{00000000-0005-0000-0000-0000CFC20000}"/>
    <cellStyle name="40% - Accent6 11 2 3" xfId="10503" xr:uid="{00000000-0005-0000-0000-0000D0C20000}"/>
    <cellStyle name="40% - Accent6 11 2 3 2" xfId="23662" xr:uid="{00000000-0005-0000-0000-0000D1C20000}"/>
    <cellStyle name="40% - Accent6 11 2 3 2 2" xfId="61000" xr:uid="{00000000-0005-0000-0000-0000D2C20000}"/>
    <cellStyle name="40% - Accent6 11 2 3 3" xfId="37030" xr:uid="{00000000-0005-0000-0000-0000D3C20000}"/>
    <cellStyle name="40% - Accent6 11 2 3 4" xfId="47841" xr:uid="{00000000-0005-0000-0000-0000D4C20000}"/>
    <cellStyle name="40% - Accent6 11 2 4" xfId="5780" xr:uid="{00000000-0005-0000-0000-0000D5C20000}"/>
    <cellStyle name="40% - Accent6 11 2 4 2" xfId="18939" xr:uid="{00000000-0005-0000-0000-0000D6C20000}"/>
    <cellStyle name="40% - Accent6 11 2 4 2 2" xfId="56277" xr:uid="{00000000-0005-0000-0000-0000D7C20000}"/>
    <cellStyle name="40% - Accent6 11 2 4 3" xfId="31606" xr:uid="{00000000-0005-0000-0000-0000D8C20000}"/>
    <cellStyle name="40% - Accent6 11 2 4 4" xfId="43118" xr:uid="{00000000-0005-0000-0000-0000D9C20000}"/>
    <cellStyle name="40% - Accent6 11 2 5" xfId="15227" xr:uid="{00000000-0005-0000-0000-0000DAC20000}"/>
    <cellStyle name="40% - Accent6 11 2 5 2" xfId="52565" xr:uid="{00000000-0005-0000-0000-0000DBC20000}"/>
    <cellStyle name="40% - Accent6 11 2 6" xfId="28724" xr:uid="{00000000-0005-0000-0000-0000DCC20000}"/>
    <cellStyle name="40% - Accent6 11 2 7" xfId="39404" xr:uid="{00000000-0005-0000-0000-0000DDC20000}"/>
    <cellStyle name="40% - Accent6 11 3" xfId="3415" xr:uid="{00000000-0005-0000-0000-0000DEC20000}"/>
    <cellStyle name="40% - Accent6 11 3 2" xfId="11683" xr:uid="{00000000-0005-0000-0000-0000DFC20000}"/>
    <cellStyle name="40% - Accent6 11 3 2 2" xfId="24842" xr:uid="{00000000-0005-0000-0000-0000E0C20000}"/>
    <cellStyle name="40% - Accent6 11 3 2 2 2" xfId="62180" xr:uid="{00000000-0005-0000-0000-0000E1C20000}"/>
    <cellStyle name="40% - Accent6 11 3 2 3" xfId="49021" xr:uid="{00000000-0005-0000-0000-0000E2C20000}"/>
    <cellStyle name="40% - Accent6 11 3 3" xfId="6960" xr:uid="{00000000-0005-0000-0000-0000E3C20000}"/>
    <cellStyle name="40% - Accent6 11 3 3 2" xfId="20119" xr:uid="{00000000-0005-0000-0000-0000E4C20000}"/>
    <cellStyle name="40% - Accent6 11 3 3 2 2" xfId="57457" xr:uid="{00000000-0005-0000-0000-0000E5C20000}"/>
    <cellStyle name="40% - Accent6 11 3 3 3" xfId="44298" xr:uid="{00000000-0005-0000-0000-0000E6C20000}"/>
    <cellStyle name="40% - Accent6 11 3 4" xfId="16576" xr:uid="{00000000-0005-0000-0000-0000E7C20000}"/>
    <cellStyle name="40% - Accent6 11 3 4 2" xfId="53914" xr:uid="{00000000-0005-0000-0000-0000E8C20000}"/>
    <cellStyle name="40% - Accent6 11 3 5" xfId="32969" xr:uid="{00000000-0005-0000-0000-0000E9C20000}"/>
    <cellStyle name="40% - Accent6 11 3 6" xfId="40753" xr:uid="{00000000-0005-0000-0000-0000EAC20000}"/>
    <cellStyle name="40% - Accent6 11 4" xfId="9323" xr:uid="{00000000-0005-0000-0000-0000EBC20000}"/>
    <cellStyle name="40% - Accent6 11 4 2" xfId="22482" xr:uid="{00000000-0005-0000-0000-0000ECC20000}"/>
    <cellStyle name="40% - Accent6 11 4 2 2" xfId="59820" xr:uid="{00000000-0005-0000-0000-0000EDC20000}"/>
    <cellStyle name="40% - Accent6 11 4 3" xfId="35681" xr:uid="{00000000-0005-0000-0000-0000EEC20000}"/>
    <cellStyle name="40% - Accent6 11 4 4" xfId="46661" xr:uid="{00000000-0005-0000-0000-0000EFC20000}"/>
    <cellStyle name="40% - Accent6 11 5" xfId="4600" xr:uid="{00000000-0005-0000-0000-0000F0C20000}"/>
    <cellStyle name="40% - Accent6 11 5 2" xfId="17759" xr:uid="{00000000-0005-0000-0000-0000F1C20000}"/>
    <cellStyle name="40% - Accent6 11 5 2 2" xfId="55097" xr:uid="{00000000-0005-0000-0000-0000F2C20000}"/>
    <cellStyle name="40% - Accent6 11 5 3" xfId="30257" xr:uid="{00000000-0005-0000-0000-0000F3C20000}"/>
    <cellStyle name="40% - Accent6 11 5 4" xfId="41938" xr:uid="{00000000-0005-0000-0000-0000F4C20000}"/>
    <cellStyle name="40% - Accent6 11 6" xfId="14047" xr:uid="{00000000-0005-0000-0000-0000F5C20000}"/>
    <cellStyle name="40% - Accent6 11 6 2" xfId="51385" xr:uid="{00000000-0005-0000-0000-0000F6C20000}"/>
    <cellStyle name="40% - Accent6 11 7" xfId="27375" xr:uid="{00000000-0005-0000-0000-0000F7C20000}"/>
    <cellStyle name="40% - Accent6 11 8" xfId="38224" xr:uid="{00000000-0005-0000-0000-0000F8C20000}"/>
    <cellStyle name="40% - Accent6 12" xfId="1055" xr:uid="{00000000-0005-0000-0000-0000F9C20000}"/>
    <cellStyle name="40% - Accent6 12 2" xfId="2235" xr:uid="{00000000-0005-0000-0000-0000FAC20000}"/>
    <cellStyle name="40% - Accent6 12 2 2" xfId="8309" xr:uid="{00000000-0005-0000-0000-0000FBC20000}"/>
    <cellStyle name="40% - Accent6 12 2 2 2" xfId="13032" xr:uid="{00000000-0005-0000-0000-0000FCC20000}"/>
    <cellStyle name="40% - Accent6 12 2 2 2 2" xfId="26191" xr:uid="{00000000-0005-0000-0000-0000FDC20000}"/>
    <cellStyle name="40% - Accent6 12 2 2 2 2 2" xfId="63529" xr:uid="{00000000-0005-0000-0000-0000FEC20000}"/>
    <cellStyle name="40% - Accent6 12 2 2 2 3" xfId="50370" xr:uid="{00000000-0005-0000-0000-0000FFC20000}"/>
    <cellStyle name="40% - Accent6 12 2 2 3" xfId="21468" xr:uid="{00000000-0005-0000-0000-000000C30000}"/>
    <cellStyle name="40% - Accent6 12 2 2 3 2" xfId="58806" xr:uid="{00000000-0005-0000-0000-000001C30000}"/>
    <cellStyle name="40% - Accent6 12 2 2 4" xfId="34487" xr:uid="{00000000-0005-0000-0000-000002C30000}"/>
    <cellStyle name="40% - Accent6 12 2 2 5" xfId="45647" xr:uid="{00000000-0005-0000-0000-000003C30000}"/>
    <cellStyle name="40% - Accent6 12 2 3" xfId="10672" xr:uid="{00000000-0005-0000-0000-000004C30000}"/>
    <cellStyle name="40% - Accent6 12 2 3 2" xfId="23831" xr:uid="{00000000-0005-0000-0000-000005C30000}"/>
    <cellStyle name="40% - Accent6 12 2 3 2 2" xfId="61169" xr:uid="{00000000-0005-0000-0000-000006C30000}"/>
    <cellStyle name="40% - Accent6 12 2 3 3" xfId="37199" xr:uid="{00000000-0005-0000-0000-000007C30000}"/>
    <cellStyle name="40% - Accent6 12 2 3 4" xfId="48010" xr:uid="{00000000-0005-0000-0000-000008C30000}"/>
    <cellStyle name="40% - Accent6 12 2 4" xfId="5949" xr:uid="{00000000-0005-0000-0000-000009C30000}"/>
    <cellStyle name="40% - Accent6 12 2 4 2" xfId="19108" xr:uid="{00000000-0005-0000-0000-00000AC30000}"/>
    <cellStyle name="40% - Accent6 12 2 4 2 2" xfId="56446" xr:uid="{00000000-0005-0000-0000-00000BC30000}"/>
    <cellStyle name="40% - Accent6 12 2 4 3" xfId="31775" xr:uid="{00000000-0005-0000-0000-00000CC30000}"/>
    <cellStyle name="40% - Accent6 12 2 4 4" xfId="43287" xr:uid="{00000000-0005-0000-0000-00000DC30000}"/>
    <cellStyle name="40% - Accent6 12 2 5" xfId="15396" xr:uid="{00000000-0005-0000-0000-00000EC30000}"/>
    <cellStyle name="40% - Accent6 12 2 5 2" xfId="52734" xr:uid="{00000000-0005-0000-0000-00000FC30000}"/>
    <cellStyle name="40% - Accent6 12 2 6" xfId="28893" xr:uid="{00000000-0005-0000-0000-000010C30000}"/>
    <cellStyle name="40% - Accent6 12 2 7" xfId="39573" xr:uid="{00000000-0005-0000-0000-000011C30000}"/>
    <cellStyle name="40% - Accent6 12 3" xfId="3584" xr:uid="{00000000-0005-0000-0000-000012C30000}"/>
    <cellStyle name="40% - Accent6 12 3 2" xfId="11852" xr:uid="{00000000-0005-0000-0000-000013C30000}"/>
    <cellStyle name="40% - Accent6 12 3 2 2" xfId="25011" xr:uid="{00000000-0005-0000-0000-000014C30000}"/>
    <cellStyle name="40% - Accent6 12 3 2 2 2" xfId="62349" xr:uid="{00000000-0005-0000-0000-000015C30000}"/>
    <cellStyle name="40% - Accent6 12 3 2 3" xfId="49190" xr:uid="{00000000-0005-0000-0000-000016C30000}"/>
    <cellStyle name="40% - Accent6 12 3 3" xfId="7129" xr:uid="{00000000-0005-0000-0000-000017C30000}"/>
    <cellStyle name="40% - Accent6 12 3 3 2" xfId="20288" xr:uid="{00000000-0005-0000-0000-000018C30000}"/>
    <cellStyle name="40% - Accent6 12 3 3 2 2" xfId="57626" xr:uid="{00000000-0005-0000-0000-000019C30000}"/>
    <cellStyle name="40% - Accent6 12 3 3 3" xfId="44467" xr:uid="{00000000-0005-0000-0000-00001AC30000}"/>
    <cellStyle name="40% - Accent6 12 3 4" xfId="16745" xr:uid="{00000000-0005-0000-0000-00001BC30000}"/>
    <cellStyle name="40% - Accent6 12 3 4 2" xfId="54083" xr:uid="{00000000-0005-0000-0000-00001CC30000}"/>
    <cellStyle name="40% - Accent6 12 3 5" xfId="33138" xr:uid="{00000000-0005-0000-0000-00001DC30000}"/>
    <cellStyle name="40% - Accent6 12 3 6" xfId="40922" xr:uid="{00000000-0005-0000-0000-00001EC30000}"/>
    <cellStyle name="40% - Accent6 12 4" xfId="9492" xr:uid="{00000000-0005-0000-0000-00001FC30000}"/>
    <cellStyle name="40% - Accent6 12 4 2" xfId="22651" xr:uid="{00000000-0005-0000-0000-000020C30000}"/>
    <cellStyle name="40% - Accent6 12 4 2 2" xfId="59989" xr:uid="{00000000-0005-0000-0000-000021C30000}"/>
    <cellStyle name="40% - Accent6 12 4 3" xfId="35850" xr:uid="{00000000-0005-0000-0000-000022C30000}"/>
    <cellStyle name="40% - Accent6 12 4 4" xfId="46830" xr:uid="{00000000-0005-0000-0000-000023C30000}"/>
    <cellStyle name="40% - Accent6 12 5" xfId="4769" xr:uid="{00000000-0005-0000-0000-000024C30000}"/>
    <cellStyle name="40% - Accent6 12 5 2" xfId="17928" xr:uid="{00000000-0005-0000-0000-000025C30000}"/>
    <cellStyle name="40% - Accent6 12 5 2 2" xfId="55266" xr:uid="{00000000-0005-0000-0000-000026C30000}"/>
    <cellStyle name="40% - Accent6 12 5 3" xfId="30426" xr:uid="{00000000-0005-0000-0000-000027C30000}"/>
    <cellStyle name="40% - Accent6 12 5 4" xfId="42107" xr:uid="{00000000-0005-0000-0000-000028C30000}"/>
    <cellStyle name="40% - Accent6 12 6" xfId="14216" xr:uid="{00000000-0005-0000-0000-000029C30000}"/>
    <cellStyle name="40% - Accent6 12 6 2" xfId="51554" xr:uid="{00000000-0005-0000-0000-00002AC30000}"/>
    <cellStyle name="40% - Accent6 12 7" xfId="27544" xr:uid="{00000000-0005-0000-0000-00002BC30000}"/>
    <cellStyle name="40% - Accent6 12 8" xfId="38393" xr:uid="{00000000-0005-0000-0000-00002CC30000}"/>
    <cellStyle name="40% - Accent6 13" xfId="1224" xr:uid="{00000000-0005-0000-0000-00002DC30000}"/>
    <cellStyle name="40% - Accent6 13 2" xfId="2573" xr:uid="{00000000-0005-0000-0000-00002EC30000}"/>
    <cellStyle name="40% - Accent6 13 2 2" xfId="12021" xr:uid="{00000000-0005-0000-0000-00002FC30000}"/>
    <cellStyle name="40% - Accent6 13 2 2 2" xfId="25180" xr:uid="{00000000-0005-0000-0000-000030C30000}"/>
    <cellStyle name="40% - Accent6 13 2 2 2 2" xfId="62518" xr:uid="{00000000-0005-0000-0000-000031C30000}"/>
    <cellStyle name="40% - Accent6 13 2 2 3" xfId="33476" xr:uid="{00000000-0005-0000-0000-000032C30000}"/>
    <cellStyle name="40% - Accent6 13 2 2 4" xfId="49359" xr:uid="{00000000-0005-0000-0000-000033C30000}"/>
    <cellStyle name="40% - Accent6 13 2 3" xfId="7298" xr:uid="{00000000-0005-0000-0000-000034C30000}"/>
    <cellStyle name="40% - Accent6 13 2 3 2" xfId="20457" xr:uid="{00000000-0005-0000-0000-000035C30000}"/>
    <cellStyle name="40% - Accent6 13 2 3 2 2" xfId="57795" xr:uid="{00000000-0005-0000-0000-000036C30000}"/>
    <cellStyle name="40% - Accent6 13 2 3 3" xfId="36188" xr:uid="{00000000-0005-0000-0000-000037C30000}"/>
    <cellStyle name="40% - Accent6 13 2 3 4" xfId="44636" xr:uid="{00000000-0005-0000-0000-000038C30000}"/>
    <cellStyle name="40% - Accent6 13 2 4" xfId="15734" xr:uid="{00000000-0005-0000-0000-000039C30000}"/>
    <cellStyle name="40% - Accent6 13 2 4 2" xfId="30764" xr:uid="{00000000-0005-0000-0000-00003AC30000}"/>
    <cellStyle name="40% - Accent6 13 2 4 3" xfId="53072" xr:uid="{00000000-0005-0000-0000-00003BC30000}"/>
    <cellStyle name="40% - Accent6 13 2 5" xfId="27882" xr:uid="{00000000-0005-0000-0000-00003CC30000}"/>
    <cellStyle name="40% - Accent6 13 2 6" xfId="39911" xr:uid="{00000000-0005-0000-0000-00003DC30000}"/>
    <cellStyle name="40% - Accent6 13 3" xfId="9661" xr:uid="{00000000-0005-0000-0000-00003EC30000}"/>
    <cellStyle name="40% - Accent6 13 3 2" xfId="22820" xr:uid="{00000000-0005-0000-0000-00003FC30000}"/>
    <cellStyle name="40% - Accent6 13 3 2 2" xfId="60158" xr:uid="{00000000-0005-0000-0000-000040C30000}"/>
    <cellStyle name="40% - Accent6 13 3 3" xfId="32127" xr:uid="{00000000-0005-0000-0000-000041C30000}"/>
    <cellStyle name="40% - Accent6 13 3 4" xfId="46999" xr:uid="{00000000-0005-0000-0000-000042C30000}"/>
    <cellStyle name="40% - Accent6 13 4" xfId="4938" xr:uid="{00000000-0005-0000-0000-000043C30000}"/>
    <cellStyle name="40% - Accent6 13 4 2" xfId="18097" xr:uid="{00000000-0005-0000-0000-000044C30000}"/>
    <cellStyle name="40% - Accent6 13 4 2 2" xfId="55435" xr:uid="{00000000-0005-0000-0000-000045C30000}"/>
    <cellStyle name="40% - Accent6 13 4 3" xfId="34839" xr:uid="{00000000-0005-0000-0000-000046C30000}"/>
    <cellStyle name="40% - Accent6 13 4 4" xfId="42276" xr:uid="{00000000-0005-0000-0000-000047C30000}"/>
    <cellStyle name="40% - Accent6 13 5" xfId="14385" xr:uid="{00000000-0005-0000-0000-000048C30000}"/>
    <cellStyle name="40% - Accent6 13 5 2" xfId="29415" xr:uid="{00000000-0005-0000-0000-000049C30000}"/>
    <cellStyle name="40% - Accent6 13 5 3" xfId="51723" xr:uid="{00000000-0005-0000-0000-00004AC30000}"/>
    <cellStyle name="40% - Accent6 13 6" xfId="26533" xr:uid="{00000000-0005-0000-0000-00004BC30000}"/>
    <cellStyle name="40% - Accent6 13 7" xfId="38562" xr:uid="{00000000-0005-0000-0000-00004CC30000}"/>
    <cellStyle name="40% - Accent6 14" xfId="2404" xr:uid="{00000000-0005-0000-0000-00004DC30000}"/>
    <cellStyle name="40% - Accent6 14 2" xfId="10841" xr:uid="{00000000-0005-0000-0000-00004EC30000}"/>
    <cellStyle name="40% - Accent6 14 2 2" xfId="24000" xr:uid="{00000000-0005-0000-0000-00004FC30000}"/>
    <cellStyle name="40% - Accent6 14 2 2 2" xfId="61338" xr:uid="{00000000-0005-0000-0000-000050C30000}"/>
    <cellStyle name="40% - Accent6 14 2 3" xfId="34658" xr:uid="{00000000-0005-0000-0000-000051C30000}"/>
    <cellStyle name="40% - Accent6 14 2 4" xfId="48179" xr:uid="{00000000-0005-0000-0000-000052C30000}"/>
    <cellStyle name="40% - Accent6 14 3" xfId="6118" xr:uid="{00000000-0005-0000-0000-000053C30000}"/>
    <cellStyle name="40% - Accent6 14 3 2" xfId="19277" xr:uid="{00000000-0005-0000-0000-000054C30000}"/>
    <cellStyle name="40% - Accent6 14 3 2 2" xfId="56615" xr:uid="{00000000-0005-0000-0000-000055C30000}"/>
    <cellStyle name="40% - Accent6 14 3 3" xfId="37370" xr:uid="{00000000-0005-0000-0000-000056C30000}"/>
    <cellStyle name="40% - Accent6 14 3 4" xfId="43456" xr:uid="{00000000-0005-0000-0000-000057C30000}"/>
    <cellStyle name="40% - Accent6 14 4" xfId="15565" xr:uid="{00000000-0005-0000-0000-000058C30000}"/>
    <cellStyle name="40% - Accent6 14 4 2" xfId="31946" xr:uid="{00000000-0005-0000-0000-000059C30000}"/>
    <cellStyle name="40% - Accent6 14 4 3" xfId="52903" xr:uid="{00000000-0005-0000-0000-00005AC30000}"/>
    <cellStyle name="40% - Accent6 14 5" xfId="29064" xr:uid="{00000000-0005-0000-0000-00005BC30000}"/>
    <cellStyle name="40% - Accent6 14 6" xfId="39742" xr:uid="{00000000-0005-0000-0000-00005CC30000}"/>
    <cellStyle name="40% - Accent6 15" xfId="8481" xr:uid="{00000000-0005-0000-0000-00005DC30000}"/>
    <cellStyle name="40% - Accent6 15 2" xfId="21640" xr:uid="{00000000-0005-0000-0000-00005EC30000}"/>
    <cellStyle name="40% - Accent6 15 2 2" xfId="33307" xr:uid="{00000000-0005-0000-0000-00005FC30000}"/>
    <cellStyle name="40% - Accent6 15 2 3" xfId="58978" xr:uid="{00000000-0005-0000-0000-000060C30000}"/>
    <cellStyle name="40% - Accent6 15 3" xfId="36019" xr:uid="{00000000-0005-0000-0000-000061C30000}"/>
    <cellStyle name="40% - Accent6 15 4" xfId="30595" xr:uid="{00000000-0005-0000-0000-000062C30000}"/>
    <cellStyle name="40% - Accent6 15 5" xfId="27713" xr:uid="{00000000-0005-0000-0000-000063C30000}"/>
    <cellStyle name="40% - Accent6 15 6" xfId="45819" xr:uid="{00000000-0005-0000-0000-000064C30000}"/>
    <cellStyle name="40% - Accent6 16" xfId="3758" xr:uid="{00000000-0005-0000-0000-000065C30000}"/>
    <cellStyle name="40% - Accent6 16 2" xfId="16917" xr:uid="{00000000-0005-0000-0000-000066C30000}"/>
    <cellStyle name="40% - Accent6 16 2 2" xfId="54255" xr:uid="{00000000-0005-0000-0000-000067C30000}"/>
    <cellStyle name="40% - Accent6 16 3" xfId="29246" xr:uid="{00000000-0005-0000-0000-000068C30000}"/>
    <cellStyle name="40% - Accent6 16 4" xfId="41096" xr:uid="{00000000-0005-0000-0000-000069C30000}"/>
    <cellStyle name="40% - Accent6 17" xfId="13205" xr:uid="{00000000-0005-0000-0000-00006AC30000}"/>
    <cellStyle name="40% - Accent6 17 2" xfId="31958" xr:uid="{00000000-0005-0000-0000-00006BC30000}"/>
    <cellStyle name="40% - Accent6 17 3" xfId="50543" xr:uid="{00000000-0005-0000-0000-00006CC30000}"/>
    <cellStyle name="40% - Accent6 18" xfId="34670" xr:uid="{00000000-0005-0000-0000-00006DC30000}"/>
    <cellStyle name="40% - Accent6 19" xfId="29077" xr:uid="{00000000-0005-0000-0000-00006EC30000}"/>
    <cellStyle name="40% - Accent6 2" xfId="56" xr:uid="{00000000-0005-0000-0000-00006FC30000}"/>
    <cellStyle name="40% - Accent6 2 10" xfId="898" xr:uid="{00000000-0005-0000-0000-000070C30000}"/>
    <cellStyle name="40% - Accent6 2 10 2" xfId="2080" xr:uid="{00000000-0005-0000-0000-000071C30000}"/>
    <cellStyle name="40% - Accent6 2 10 2 2" xfId="8154" xr:uid="{00000000-0005-0000-0000-000072C30000}"/>
    <cellStyle name="40% - Accent6 2 10 2 2 2" xfId="12877" xr:uid="{00000000-0005-0000-0000-000073C30000}"/>
    <cellStyle name="40% - Accent6 2 10 2 2 2 2" xfId="26036" xr:uid="{00000000-0005-0000-0000-000074C30000}"/>
    <cellStyle name="40% - Accent6 2 10 2 2 2 2 2" xfId="63374" xr:uid="{00000000-0005-0000-0000-000075C30000}"/>
    <cellStyle name="40% - Accent6 2 10 2 2 2 3" xfId="50215" xr:uid="{00000000-0005-0000-0000-000076C30000}"/>
    <cellStyle name="40% - Accent6 2 10 2 2 3" xfId="21313" xr:uid="{00000000-0005-0000-0000-000077C30000}"/>
    <cellStyle name="40% - Accent6 2 10 2 2 3 2" xfId="58651" xr:uid="{00000000-0005-0000-0000-000078C30000}"/>
    <cellStyle name="40% - Accent6 2 10 2 2 4" xfId="34332" xr:uid="{00000000-0005-0000-0000-000079C30000}"/>
    <cellStyle name="40% - Accent6 2 10 2 2 5" xfId="45492" xr:uid="{00000000-0005-0000-0000-00007AC30000}"/>
    <cellStyle name="40% - Accent6 2 10 2 3" xfId="10517" xr:uid="{00000000-0005-0000-0000-00007BC30000}"/>
    <cellStyle name="40% - Accent6 2 10 2 3 2" xfId="23676" xr:uid="{00000000-0005-0000-0000-00007CC30000}"/>
    <cellStyle name="40% - Accent6 2 10 2 3 2 2" xfId="61014" xr:uid="{00000000-0005-0000-0000-00007DC30000}"/>
    <cellStyle name="40% - Accent6 2 10 2 3 3" xfId="37044" xr:uid="{00000000-0005-0000-0000-00007EC30000}"/>
    <cellStyle name="40% - Accent6 2 10 2 3 4" xfId="47855" xr:uid="{00000000-0005-0000-0000-00007FC30000}"/>
    <cellStyle name="40% - Accent6 2 10 2 4" xfId="5794" xr:uid="{00000000-0005-0000-0000-000080C30000}"/>
    <cellStyle name="40% - Accent6 2 10 2 4 2" xfId="18953" xr:uid="{00000000-0005-0000-0000-000081C30000}"/>
    <cellStyle name="40% - Accent6 2 10 2 4 2 2" xfId="56291" xr:uid="{00000000-0005-0000-0000-000082C30000}"/>
    <cellStyle name="40% - Accent6 2 10 2 4 3" xfId="31620" xr:uid="{00000000-0005-0000-0000-000083C30000}"/>
    <cellStyle name="40% - Accent6 2 10 2 4 4" xfId="43132" xr:uid="{00000000-0005-0000-0000-000084C30000}"/>
    <cellStyle name="40% - Accent6 2 10 2 5" xfId="15241" xr:uid="{00000000-0005-0000-0000-000085C30000}"/>
    <cellStyle name="40% - Accent6 2 10 2 5 2" xfId="52579" xr:uid="{00000000-0005-0000-0000-000086C30000}"/>
    <cellStyle name="40% - Accent6 2 10 2 6" xfId="28738" xr:uid="{00000000-0005-0000-0000-000087C30000}"/>
    <cellStyle name="40% - Accent6 2 10 2 7" xfId="39418" xr:uid="{00000000-0005-0000-0000-000088C30000}"/>
    <cellStyle name="40% - Accent6 2 10 3" xfId="3429" xr:uid="{00000000-0005-0000-0000-000089C30000}"/>
    <cellStyle name="40% - Accent6 2 10 3 2" xfId="11697" xr:uid="{00000000-0005-0000-0000-00008AC30000}"/>
    <cellStyle name="40% - Accent6 2 10 3 2 2" xfId="24856" xr:uid="{00000000-0005-0000-0000-00008BC30000}"/>
    <cellStyle name="40% - Accent6 2 10 3 2 2 2" xfId="62194" xr:uid="{00000000-0005-0000-0000-00008CC30000}"/>
    <cellStyle name="40% - Accent6 2 10 3 2 3" xfId="49035" xr:uid="{00000000-0005-0000-0000-00008DC30000}"/>
    <cellStyle name="40% - Accent6 2 10 3 3" xfId="6974" xr:uid="{00000000-0005-0000-0000-00008EC30000}"/>
    <cellStyle name="40% - Accent6 2 10 3 3 2" xfId="20133" xr:uid="{00000000-0005-0000-0000-00008FC30000}"/>
    <cellStyle name="40% - Accent6 2 10 3 3 2 2" xfId="57471" xr:uid="{00000000-0005-0000-0000-000090C30000}"/>
    <cellStyle name="40% - Accent6 2 10 3 3 3" xfId="44312" xr:uid="{00000000-0005-0000-0000-000091C30000}"/>
    <cellStyle name="40% - Accent6 2 10 3 4" xfId="16590" xr:uid="{00000000-0005-0000-0000-000092C30000}"/>
    <cellStyle name="40% - Accent6 2 10 3 4 2" xfId="53928" xr:uid="{00000000-0005-0000-0000-000093C30000}"/>
    <cellStyle name="40% - Accent6 2 10 3 5" xfId="32983" xr:uid="{00000000-0005-0000-0000-000094C30000}"/>
    <cellStyle name="40% - Accent6 2 10 3 6" xfId="40767" xr:uid="{00000000-0005-0000-0000-000095C30000}"/>
    <cellStyle name="40% - Accent6 2 10 4" xfId="9337" xr:uid="{00000000-0005-0000-0000-000096C30000}"/>
    <cellStyle name="40% - Accent6 2 10 4 2" xfId="22496" xr:uid="{00000000-0005-0000-0000-000097C30000}"/>
    <cellStyle name="40% - Accent6 2 10 4 2 2" xfId="59834" xr:uid="{00000000-0005-0000-0000-000098C30000}"/>
    <cellStyle name="40% - Accent6 2 10 4 3" xfId="35695" xr:uid="{00000000-0005-0000-0000-000099C30000}"/>
    <cellStyle name="40% - Accent6 2 10 4 4" xfId="46675" xr:uid="{00000000-0005-0000-0000-00009AC30000}"/>
    <cellStyle name="40% - Accent6 2 10 5" xfId="4614" xr:uid="{00000000-0005-0000-0000-00009BC30000}"/>
    <cellStyle name="40% - Accent6 2 10 5 2" xfId="17773" xr:uid="{00000000-0005-0000-0000-00009CC30000}"/>
    <cellStyle name="40% - Accent6 2 10 5 2 2" xfId="55111" xr:uid="{00000000-0005-0000-0000-00009DC30000}"/>
    <cellStyle name="40% - Accent6 2 10 5 3" xfId="30271" xr:uid="{00000000-0005-0000-0000-00009EC30000}"/>
    <cellStyle name="40% - Accent6 2 10 5 4" xfId="41952" xr:uid="{00000000-0005-0000-0000-00009FC30000}"/>
    <cellStyle name="40% - Accent6 2 10 6" xfId="14061" xr:uid="{00000000-0005-0000-0000-0000A0C30000}"/>
    <cellStyle name="40% - Accent6 2 10 6 2" xfId="51399" xr:uid="{00000000-0005-0000-0000-0000A1C30000}"/>
    <cellStyle name="40% - Accent6 2 10 7" xfId="27389" xr:uid="{00000000-0005-0000-0000-0000A2C30000}"/>
    <cellStyle name="40% - Accent6 2 10 8" xfId="38238" xr:uid="{00000000-0005-0000-0000-0000A3C30000}"/>
    <cellStyle name="40% - Accent6 2 11" xfId="1069" xr:uid="{00000000-0005-0000-0000-0000A4C30000}"/>
    <cellStyle name="40% - Accent6 2 11 2" xfId="2249" xr:uid="{00000000-0005-0000-0000-0000A5C30000}"/>
    <cellStyle name="40% - Accent6 2 11 2 2" xfId="8323" xr:uid="{00000000-0005-0000-0000-0000A6C30000}"/>
    <cellStyle name="40% - Accent6 2 11 2 2 2" xfId="13046" xr:uid="{00000000-0005-0000-0000-0000A7C30000}"/>
    <cellStyle name="40% - Accent6 2 11 2 2 2 2" xfId="26205" xr:uid="{00000000-0005-0000-0000-0000A8C30000}"/>
    <cellStyle name="40% - Accent6 2 11 2 2 2 2 2" xfId="63543" xr:uid="{00000000-0005-0000-0000-0000A9C30000}"/>
    <cellStyle name="40% - Accent6 2 11 2 2 2 3" xfId="50384" xr:uid="{00000000-0005-0000-0000-0000AAC30000}"/>
    <cellStyle name="40% - Accent6 2 11 2 2 3" xfId="21482" xr:uid="{00000000-0005-0000-0000-0000ABC30000}"/>
    <cellStyle name="40% - Accent6 2 11 2 2 3 2" xfId="58820" xr:uid="{00000000-0005-0000-0000-0000ACC30000}"/>
    <cellStyle name="40% - Accent6 2 11 2 2 4" xfId="34501" xr:uid="{00000000-0005-0000-0000-0000ADC30000}"/>
    <cellStyle name="40% - Accent6 2 11 2 2 5" xfId="45661" xr:uid="{00000000-0005-0000-0000-0000AEC30000}"/>
    <cellStyle name="40% - Accent6 2 11 2 3" xfId="10686" xr:uid="{00000000-0005-0000-0000-0000AFC30000}"/>
    <cellStyle name="40% - Accent6 2 11 2 3 2" xfId="23845" xr:uid="{00000000-0005-0000-0000-0000B0C30000}"/>
    <cellStyle name="40% - Accent6 2 11 2 3 2 2" xfId="61183" xr:uid="{00000000-0005-0000-0000-0000B1C30000}"/>
    <cellStyle name="40% - Accent6 2 11 2 3 3" xfId="37213" xr:uid="{00000000-0005-0000-0000-0000B2C30000}"/>
    <cellStyle name="40% - Accent6 2 11 2 3 4" xfId="48024" xr:uid="{00000000-0005-0000-0000-0000B3C30000}"/>
    <cellStyle name="40% - Accent6 2 11 2 4" xfId="5963" xr:uid="{00000000-0005-0000-0000-0000B4C30000}"/>
    <cellStyle name="40% - Accent6 2 11 2 4 2" xfId="19122" xr:uid="{00000000-0005-0000-0000-0000B5C30000}"/>
    <cellStyle name="40% - Accent6 2 11 2 4 2 2" xfId="56460" xr:uid="{00000000-0005-0000-0000-0000B6C30000}"/>
    <cellStyle name="40% - Accent6 2 11 2 4 3" xfId="31789" xr:uid="{00000000-0005-0000-0000-0000B7C30000}"/>
    <cellStyle name="40% - Accent6 2 11 2 4 4" xfId="43301" xr:uid="{00000000-0005-0000-0000-0000B8C30000}"/>
    <cellStyle name="40% - Accent6 2 11 2 5" xfId="15410" xr:uid="{00000000-0005-0000-0000-0000B9C30000}"/>
    <cellStyle name="40% - Accent6 2 11 2 5 2" xfId="52748" xr:uid="{00000000-0005-0000-0000-0000BAC30000}"/>
    <cellStyle name="40% - Accent6 2 11 2 6" xfId="28907" xr:uid="{00000000-0005-0000-0000-0000BBC30000}"/>
    <cellStyle name="40% - Accent6 2 11 2 7" xfId="39587" xr:uid="{00000000-0005-0000-0000-0000BCC30000}"/>
    <cellStyle name="40% - Accent6 2 11 3" xfId="3598" xr:uid="{00000000-0005-0000-0000-0000BDC30000}"/>
    <cellStyle name="40% - Accent6 2 11 3 2" xfId="11866" xr:uid="{00000000-0005-0000-0000-0000BEC30000}"/>
    <cellStyle name="40% - Accent6 2 11 3 2 2" xfId="25025" xr:uid="{00000000-0005-0000-0000-0000BFC30000}"/>
    <cellStyle name="40% - Accent6 2 11 3 2 2 2" xfId="62363" xr:uid="{00000000-0005-0000-0000-0000C0C30000}"/>
    <cellStyle name="40% - Accent6 2 11 3 2 3" xfId="49204" xr:uid="{00000000-0005-0000-0000-0000C1C30000}"/>
    <cellStyle name="40% - Accent6 2 11 3 3" xfId="7143" xr:uid="{00000000-0005-0000-0000-0000C2C30000}"/>
    <cellStyle name="40% - Accent6 2 11 3 3 2" xfId="20302" xr:uid="{00000000-0005-0000-0000-0000C3C30000}"/>
    <cellStyle name="40% - Accent6 2 11 3 3 2 2" xfId="57640" xr:uid="{00000000-0005-0000-0000-0000C4C30000}"/>
    <cellStyle name="40% - Accent6 2 11 3 3 3" xfId="44481" xr:uid="{00000000-0005-0000-0000-0000C5C30000}"/>
    <cellStyle name="40% - Accent6 2 11 3 4" xfId="16759" xr:uid="{00000000-0005-0000-0000-0000C6C30000}"/>
    <cellStyle name="40% - Accent6 2 11 3 4 2" xfId="54097" xr:uid="{00000000-0005-0000-0000-0000C7C30000}"/>
    <cellStyle name="40% - Accent6 2 11 3 5" xfId="33152" xr:uid="{00000000-0005-0000-0000-0000C8C30000}"/>
    <cellStyle name="40% - Accent6 2 11 3 6" xfId="40936" xr:uid="{00000000-0005-0000-0000-0000C9C30000}"/>
    <cellStyle name="40% - Accent6 2 11 4" xfId="9506" xr:uid="{00000000-0005-0000-0000-0000CAC30000}"/>
    <cellStyle name="40% - Accent6 2 11 4 2" xfId="22665" xr:uid="{00000000-0005-0000-0000-0000CBC30000}"/>
    <cellStyle name="40% - Accent6 2 11 4 2 2" xfId="60003" xr:uid="{00000000-0005-0000-0000-0000CCC30000}"/>
    <cellStyle name="40% - Accent6 2 11 4 3" xfId="35864" xr:uid="{00000000-0005-0000-0000-0000CDC30000}"/>
    <cellStyle name="40% - Accent6 2 11 4 4" xfId="46844" xr:uid="{00000000-0005-0000-0000-0000CEC30000}"/>
    <cellStyle name="40% - Accent6 2 11 5" xfId="4783" xr:uid="{00000000-0005-0000-0000-0000CFC30000}"/>
    <cellStyle name="40% - Accent6 2 11 5 2" xfId="17942" xr:uid="{00000000-0005-0000-0000-0000D0C30000}"/>
    <cellStyle name="40% - Accent6 2 11 5 2 2" xfId="55280" xr:uid="{00000000-0005-0000-0000-0000D1C30000}"/>
    <cellStyle name="40% - Accent6 2 11 5 3" xfId="30440" xr:uid="{00000000-0005-0000-0000-0000D2C30000}"/>
    <cellStyle name="40% - Accent6 2 11 5 4" xfId="42121" xr:uid="{00000000-0005-0000-0000-0000D3C30000}"/>
    <cellStyle name="40% - Accent6 2 11 6" xfId="14230" xr:uid="{00000000-0005-0000-0000-0000D4C30000}"/>
    <cellStyle name="40% - Accent6 2 11 6 2" xfId="51568" xr:uid="{00000000-0005-0000-0000-0000D5C30000}"/>
    <cellStyle name="40% - Accent6 2 11 7" xfId="27558" xr:uid="{00000000-0005-0000-0000-0000D6C30000}"/>
    <cellStyle name="40% - Accent6 2 11 8" xfId="38407" xr:uid="{00000000-0005-0000-0000-0000D7C30000}"/>
    <cellStyle name="40% - Accent6 2 12" xfId="1238" xr:uid="{00000000-0005-0000-0000-0000D8C30000}"/>
    <cellStyle name="40% - Accent6 2 12 2" xfId="2587" xr:uid="{00000000-0005-0000-0000-0000D9C30000}"/>
    <cellStyle name="40% - Accent6 2 12 2 2" xfId="12035" xr:uid="{00000000-0005-0000-0000-0000DAC30000}"/>
    <cellStyle name="40% - Accent6 2 12 2 2 2" xfId="25194" xr:uid="{00000000-0005-0000-0000-0000DBC30000}"/>
    <cellStyle name="40% - Accent6 2 12 2 2 2 2" xfId="62532" xr:uid="{00000000-0005-0000-0000-0000DCC30000}"/>
    <cellStyle name="40% - Accent6 2 12 2 2 3" xfId="33490" xr:uid="{00000000-0005-0000-0000-0000DDC30000}"/>
    <cellStyle name="40% - Accent6 2 12 2 2 4" xfId="49373" xr:uid="{00000000-0005-0000-0000-0000DEC30000}"/>
    <cellStyle name="40% - Accent6 2 12 2 3" xfId="7312" xr:uid="{00000000-0005-0000-0000-0000DFC30000}"/>
    <cellStyle name="40% - Accent6 2 12 2 3 2" xfId="20471" xr:uid="{00000000-0005-0000-0000-0000E0C30000}"/>
    <cellStyle name="40% - Accent6 2 12 2 3 2 2" xfId="57809" xr:uid="{00000000-0005-0000-0000-0000E1C30000}"/>
    <cellStyle name="40% - Accent6 2 12 2 3 3" xfId="36202" xr:uid="{00000000-0005-0000-0000-0000E2C30000}"/>
    <cellStyle name="40% - Accent6 2 12 2 3 4" xfId="44650" xr:uid="{00000000-0005-0000-0000-0000E3C30000}"/>
    <cellStyle name="40% - Accent6 2 12 2 4" xfId="15748" xr:uid="{00000000-0005-0000-0000-0000E4C30000}"/>
    <cellStyle name="40% - Accent6 2 12 2 4 2" xfId="30778" xr:uid="{00000000-0005-0000-0000-0000E5C30000}"/>
    <cellStyle name="40% - Accent6 2 12 2 4 3" xfId="53086" xr:uid="{00000000-0005-0000-0000-0000E6C30000}"/>
    <cellStyle name="40% - Accent6 2 12 2 5" xfId="27896" xr:uid="{00000000-0005-0000-0000-0000E7C30000}"/>
    <cellStyle name="40% - Accent6 2 12 2 6" xfId="39925" xr:uid="{00000000-0005-0000-0000-0000E8C30000}"/>
    <cellStyle name="40% - Accent6 2 12 3" xfId="9675" xr:uid="{00000000-0005-0000-0000-0000E9C30000}"/>
    <cellStyle name="40% - Accent6 2 12 3 2" xfId="22834" xr:uid="{00000000-0005-0000-0000-0000EAC30000}"/>
    <cellStyle name="40% - Accent6 2 12 3 2 2" xfId="60172" xr:uid="{00000000-0005-0000-0000-0000EBC30000}"/>
    <cellStyle name="40% - Accent6 2 12 3 3" xfId="32141" xr:uid="{00000000-0005-0000-0000-0000ECC30000}"/>
    <cellStyle name="40% - Accent6 2 12 3 4" xfId="47013" xr:uid="{00000000-0005-0000-0000-0000EDC30000}"/>
    <cellStyle name="40% - Accent6 2 12 4" xfId="4952" xr:uid="{00000000-0005-0000-0000-0000EEC30000}"/>
    <cellStyle name="40% - Accent6 2 12 4 2" xfId="18111" xr:uid="{00000000-0005-0000-0000-0000EFC30000}"/>
    <cellStyle name="40% - Accent6 2 12 4 2 2" xfId="55449" xr:uid="{00000000-0005-0000-0000-0000F0C30000}"/>
    <cellStyle name="40% - Accent6 2 12 4 3" xfId="34853" xr:uid="{00000000-0005-0000-0000-0000F1C30000}"/>
    <cellStyle name="40% - Accent6 2 12 4 4" xfId="42290" xr:uid="{00000000-0005-0000-0000-0000F2C30000}"/>
    <cellStyle name="40% - Accent6 2 12 5" xfId="14399" xr:uid="{00000000-0005-0000-0000-0000F3C30000}"/>
    <cellStyle name="40% - Accent6 2 12 5 2" xfId="29429" xr:uid="{00000000-0005-0000-0000-0000F4C30000}"/>
    <cellStyle name="40% - Accent6 2 12 5 3" xfId="51737" xr:uid="{00000000-0005-0000-0000-0000F5C30000}"/>
    <cellStyle name="40% - Accent6 2 12 6" xfId="26547" xr:uid="{00000000-0005-0000-0000-0000F6C30000}"/>
    <cellStyle name="40% - Accent6 2 12 7" xfId="38576" xr:uid="{00000000-0005-0000-0000-0000F7C30000}"/>
    <cellStyle name="40% - Accent6 2 13" xfId="2418" xr:uid="{00000000-0005-0000-0000-0000F8C30000}"/>
    <cellStyle name="40% - Accent6 2 13 2" xfId="10855" xr:uid="{00000000-0005-0000-0000-0000F9C30000}"/>
    <cellStyle name="40% - Accent6 2 13 2 2" xfId="24014" xr:uid="{00000000-0005-0000-0000-0000FAC30000}"/>
    <cellStyle name="40% - Accent6 2 13 2 2 2" xfId="61352" xr:uid="{00000000-0005-0000-0000-0000FBC30000}"/>
    <cellStyle name="40% - Accent6 2 13 2 3" xfId="33321" xr:uid="{00000000-0005-0000-0000-0000FCC30000}"/>
    <cellStyle name="40% - Accent6 2 13 2 4" xfId="48193" xr:uid="{00000000-0005-0000-0000-0000FDC30000}"/>
    <cellStyle name="40% - Accent6 2 13 3" xfId="6132" xr:uid="{00000000-0005-0000-0000-0000FEC30000}"/>
    <cellStyle name="40% - Accent6 2 13 3 2" xfId="19291" xr:uid="{00000000-0005-0000-0000-0000FFC30000}"/>
    <cellStyle name="40% - Accent6 2 13 3 2 2" xfId="56629" xr:uid="{00000000-0005-0000-0000-000000C40000}"/>
    <cellStyle name="40% - Accent6 2 13 3 3" xfId="36033" xr:uid="{00000000-0005-0000-0000-000001C40000}"/>
    <cellStyle name="40% - Accent6 2 13 3 4" xfId="43470" xr:uid="{00000000-0005-0000-0000-000002C40000}"/>
    <cellStyle name="40% - Accent6 2 13 4" xfId="15579" xr:uid="{00000000-0005-0000-0000-000003C40000}"/>
    <cellStyle name="40% - Accent6 2 13 4 2" xfId="30609" xr:uid="{00000000-0005-0000-0000-000004C40000}"/>
    <cellStyle name="40% - Accent6 2 13 4 3" xfId="52917" xr:uid="{00000000-0005-0000-0000-000005C40000}"/>
    <cellStyle name="40% - Accent6 2 13 5" xfId="27727" xr:uid="{00000000-0005-0000-0000-000006C40000}"/>
    <cellStyle name="40% - Accent6 2 13 6" xfId="39756" xr:uid="{00000000-0005-0000-0000-000007C40000}"/>
    <cellStyle name="40% - Accent6 2 14" xfId="8495" xr:uid="{00000000-0005-0000-0000-000008C40000}"/>
    <cellStyle name="40% - Accent6 2 14 2" xfId="21654" xr:uid="{00000000-0005-0000-0000-000009C40000}"/>
    <cellStyle name="40% - Accent6 2 14 2 2" xfId="58992" xr:uid="{00000000-0005-0000-0000-00000AC40000}"/>
    <cellStyle name="40% - Accent6 2 14 3" xfId="29260" xr:uid="{00000000-0005-0000-0000-00000BC40000}"/>
    <cellStyle name="40% - Accent6 2 14 4" xfId="45833" xr:uid="{00000000-0005-0000-0000-00000CC40000}"/>
    <cellStyle name="40% - Accent6 2 15" xfId="3772" xr:uid="{00000000-0005-0000-0000-00000DC40000}"/>
    <cellStyle name="40% - Accent6 2 15 2" xfId="16931" xr:uid="{00000000-0005-0000-0000-00000EC40000}"/>
    <cellStyle name="40% - Accent6 2 15 2 2" xfId="54269" xr:uid="{00000000-0005-0000-0000-00000FC40000}"/>
    <cellStyle name="40% - Accent6 2 15 3" xfId="31972" xr:uid="{00000000-0005-0000-0000-000010C40000}"/>
    <cellStyle name="40% - Accent6 2 15 4" xfId="41110" xr:uid="{00000000-0005-0000-0000-000011C40000}"/>
    <cellStyle name="40% - Accent6 2 16" xfId="13219" xr:uid="{00000000-0005-0000-0000-000012C40000}"/>
    <cellStyle name="40% - Accent6 2 16 2" xfId="34684" xr:uid="{00000000-0005-0000-0000-000013C40000}"/>
    <cellStyle name="40% - Accent6 2 16 3" xfId="50557" xr:uid="{00000000-0005-0000-0000-000014C40000}"/>
    <cellStyle name="40% - Accent6 2 17" xfId="29091" xr:uid="{00000000-0005-0000-0000-000015C40000}"/>
    <cellStyle name="40% - Accent6 2 18" xfId="26378" xr:uid="{00000000-0005-0000-0000-000016C40000}"/>
    <cellStyle name="40% - Accent6 2 19" xfId="37396" xr:uid="{00000000-0005-0000-0000-000017C40000}"/>
    <cellStyle name="40% - Accent6 2 2" xfId="112" xr:uid="{00000000-0005-0000-0000-000018C40000}"/>
    <cellStyle name="40% - Accent6 2 2 10" xfId="8551" xr:uid="{00000000-0005-0000-0000-000019C40000}"/>
    <cellStyle name="40% - Accent6 2 2 10 2" xfId="21710" xr:uid="{00000000-0005-0000-0000-00001AC40000}"/>
    <cellStyle name="40% - Accent6 2 2 10 2 2" xfId="59048" xr:uid="{00000000-0005-0000-0000-00001BC40000}"/>
    <cellStyle name="40% - Accent6 2 2 10 3" xfId="29288" xr:uid="{00000000-0005-0000-0000-00001CC40000}"/>
    <cellStyle name="40% - Accent6 2 2 10 4" xfId="45889" xr:uid="{00000000-0005-0000-0000-00001DC40000}"/>
    <cellStyle name="40% - Accent6 2 2 11" xfId="3828" xr:uid="{00000000-0005-0000-0000-00001EC40000}"/>
    <cellStyle name="40% - Accent6 2 2 11 2" xfId="16987" xr:uid="{00000000-0005-0000-0000-00001FC40000}"/>
    <cellStyle name="40% - Accent6 2 2 11 2 2" xfId="54325" xr:uid="{00000000-0005-0000-0000-000020C40000}"/>
    <cellStyle name="40% - Accent6 2 2 11 3" xfId="32000" xr:uid="{00000000-0005-0000-0000-000021C40000}"/>
    <cellStyle name="40% - Accent6 2 2 11 4" xfId="41166" xr:uid="{00000000-0005-0000-0000-000022C40000}"/>
    <cellStyle name="40% - Accent6 2 2 12" xfId="13275" xr:uid="{00000000-0005-0000-0000-000023C40000}"/>
    <cellStyle name="40% - Accent6 2 2 12 2" xfId="34712" xr:uid="{00000000-0005-0000-0000-000024C40000}"/>
    <cellStyle name="40% - Accent6 2 2 12 3" xfId="50613" xr:uid="{00000000-0005-0000-0000-000025C40000}"/>
    <cellStyle name="40% - Accent6 2 2 13" xfId="29119" xr:uid="{00000000-0005-0000-0000-000026C40000}"/>
    <cellStyle name="40% - Accent6 2 2 14" xfId="26406" xr:uid="{00000000-0005-0000-0000-000027C40000}"/>
    <cellStyle name="40% - Accent6 2 2 15" xfId="37452" xr:uid="{00000000-0005-0000-0000-000028C40000}"/>
    <cellStyle name="40% - Accent6 2 2 2" xfId="224" xr:uid="{00000000-0005-0000-0000-000029C40000}"/>
    <cellStyle name="40% - Accent6 2 2 2 10" xfId="3940" xr:uid="{00000000-0005-0000-0000-00002AC40000}"/>
    <cellStyle name="40% - Accent6 2 2 2 10 2" xfId="17099" xr:uid="{00000000-0005-0000-0000-00002BC40000}"/>
    <cellStyle name="40% - Accent6 2 2 2 10 2 2" xfId="54437" xr:uid="{00000000-0005-0000-0000-00002CC40000}"/>
    <cellStyle name="40% - Accent6 2 2 2 10 3" xfId="32085" xr:uid="{00000000-0005-0000-0000-00002DC40000}"/>
    <cellStyle name="40% - Accent6 2 2 2 10 4" xfId="41278" xr:uid="{00000000-0005-0000-0000-00002EC40000}"/>
    <cellStyle name="40% - Accent6 2 2 2 11" xfId="13387" xr:uid="{00000000-0005-0000-0000-00002FC40000}"/>
    <cellStyle name="40% - Accent6 2 2 2 11 2" xfId="34797" xr:uid="{00000000-0005-0000-0000-000030C40000}"/>
    <cellStyle name="40% - Accent6 2 2 2 11 3" xfId="50725" xr:uid="{00000000-0005-0000-0000-000031C40000}"/>
    <cellStyle name="40% - Accent6 2 2 2 12" xfId="29204" xr:uid="{00000000-0005-0000-0000-000032C40000}"/>
    <cellStyle name="40% - Accent6 2 2 2 13" xfId="26491" xr:uid="{00000000-0005-0000-0000-000033C40000}"/>
    <cellStyle name="40% - Accent6 2 2 2 14" xfId="37564" xr:uid="{00000000-0005-0000-0000-000034C40000}"/>
    <cellStyle name="40% - Accent6 2 2 2 2" xfId="645" xr:uid="{00000000-0005-0000-0000-000035C40000}"/>
    <cellStyle name="40% - Accent6 2 2 2 2 2" xfId="1827" xr:uid="{00000000-0005-0000-0000-000036C40000}"/>
    <cellStyle name="40% - Accent6 2 2 2 2 2 2" xfId="7901" xr:uid="{00000000-0005-0000-0000-000037C40000}"/>
    <cellStyle name="40% - Accent6 2 2 2 2 2 2 2" xfId="12624" xr:uid="{00000000-0005-0000-0000-000038C40000}"/>
    <cellStyle name="40% - Accent6 2 2 2 2 2 2 2 2" xfId="25783" xr:uid="{00000000-0005-0000-0000-000039C40000}"/>
    <cellStyle name="40% - Accent6 2 2 2 2 2 2 2 2 2" xfId="63121" xr:uid="{00000000-0005-0000-0000-00003AC40000}"/>
    <cellStyle name="40% - Accent6 2 2 2 2 2 2 2 3" xfId="49962" xr:uid="{00000000-0005-0000-0000-00003BC40000}"/>
    <cellStyle name="40% - Accent6 2 2 2 2 2 2 3" xfId="21060" xr:uid="{00000000-0005-0000-0000-00003CC40000}"/>
    <cellStyle name="40% - Accent6 2 2 2 2 2 2 3 2" xfId="58398" xr:uid="{00000000-0005-0000-0000-00003DC40000}"/>
    <cellStyle name="40% - Accent6 2 2 2 2 2 2 4" xfId="34079" xr:uid="{00000000-0005-0000-0000-00003EC40000}"/>
    <cellStyle name="40% - Accent6 2 2 2 2 2 2 5" xfId="45239" xr:uid="{00000000-0005-0000-0000-00003FC40000}"/>
    <cellStyle name="40% - Accent6 2 2 2 2 2 3" xfId="10264" xr:uid="{00000000-0005-0000-0000-000040C40000}"/>
    <cellStyle name="40% - Accent6 2 2 2 2 2 3 2" xfId="23423" xr:uid="{00000000-0005-0000-0000-000041C40000}"/>
    <cellStyle name="40% - Accent6 2 2 2 2 2 3 2 2" xfId="60761" xr:uid="{00000000-0005-0000-0000-000042C40000}"/>
    <cellStyle name="40% - Accent6 2 2 2 2 2 3 3" xfId="36791" xr:uid="{00000000-0005-0000-0000-000043C40000}"/>
    <cellStyle name="40% - Accent6 2 2 2 2 2 3 4" xfId="47602" xr:uid="{00000000-0005-0000-0000-000044C40000}"/>
    <cellStyle name="40% - Accent6 2 2 2 2 2 4" xfId="5541" xr:uid="{00000000-0005-0000-0000-000045C40000}"/>
    <cellStyle name="40% - Accent6 2 2 2 2 2 4 2" xfId="18700" xr:uid="{00000000-0005-0000-0000-000046C40000}"/>
    <cellStyle name="40% - Accent6 2 2 2 2 2 4 2 2" xfId="56038" xr:uid="{00000000-0005-0000-0000-000047C40000}"/>
    <cellStyle name="40% - Accent6 2 2 2 2 2 4 3" xfId="31367" xr:uid="{00000000-0005-0000-0000-000048C40000}"/>
    <cellStyle name="40% - Accent6 2 2 2 2 2 4 4" xfId="42879" xr:uid="{00000000-0005-0000-0000-000049C40000}"/>
    <cellStyle name="40% - Accent6 2 2 2 2 2 5" xfId="14988" xr:uid="{00000000-0005-0000-0000-00004AC40000}"/>
    <cellStyle name="40% - Accent6 2 2 2 2 2 5 2" xfId="52326" xr:uid="{00000000-0005-0000-0000-00004BC40000}"/>
    <cellStyle name="40% - Accent6 2 2 2 2 2 6" xfId="28485" xr:uid="{00000000-0005-0000-0000-00004CC40000}"/>
    <cellStyle name="40% - Accent6 2 2 2 2 2 7" xfId="39165" xr:uid="{00000000-0005-0000-0000-00004DC40000}"/>
    <cellStyle name="40% - Accent6 2 2 2 2 3" xfId="3176" xr:uid="{00000000-0005-0000-0000-00004EC40000}"/>
    <cellStyle name="40% - Accent6 2 2 2 2 3 2" xfId="11444" xr:uid="{00000000-0005-0000-0000-00004FC40000}"/>
    <cellStyle name="40% - Accent6 2 2 2 2 3 2 2" xfId="24603" xr:uid="{00000000-0005-0000-0000-000050C40000}"/>
    <cellStyle name="40% - Accent6 2 2 2 2 3 2 2 2" xfId="61941" xr:uid="{00000000-0005-0000-0000-000051C40000}"/>
    <cellStyle name="40% - Accent6 2 2 2 2 3 2 3" xfId="48782" xr:uid="{00000000-0005-0000-0000-000052C40000}"/>
    <cellStyle name="40% - Accent6 2 2 2 2 3 3" xfId="6721" xr:uid="{00000000-0005-0000-0000-000053C40000}"/>
    <cellStyle name="40% - Accent6 2 2 2 2 3 3 2" xfId="19880" xr:uid="{00000000-0005-0000-0000-000054C40000}"/>
    <cellStyle name="40% - Accent6 2 2 2 2 3 3 2 2" xfId="57218" xr:uid="{00000000-0005-0000-0000-000055C40000}"/>
    <cellStyle name="40% - Accent6 2 2 2 2 3 3 3" xfId="44059" xr:uid="{00000000-0005-0000-0000-000056C40000}"/>
    <cellStyle name="40% - Accent6 2 2 2 2 3 4" xfId="16337" xr:uid="{00000000-0005-0000-0000-000057C40000}"/>
    <cellStyle name="40% - Accent6 2 2 2 2 3 4 2" xfId="53675" xr:uid="{00000000-0005-0000-0000-000058C40000}"/>
    <cellStyle name="40% - Accent6 2 2 2 2 3 5" xfId="32730" xr:uid="{00000000-0005-0000-0000-000059C40000}"/>
    <cellStyle name="40% - Accent6 2 2 2 2 3 6" xfId="40514" xr:uid="{00000000-0005-0000-0000-00005AC40000}"/>
    <cellStyle name="40% - Accent6 2 2 2 2 4" xfId="9084" xr:uid="{00000000-0005-0000-0000-00005BC40000}"/>
    <cellStyle name="40% - Accent6 2 2 2 2 4 2" xfId="22243" xr:uid="{00000000-0005-0000-0000-00005CC40000}"/>
    <cellStyle name="40% - Accent6 2 2 2 2 4 2 2" xfId="59581" xr:uid="{00000000-0005-0000-0000-00005DC40000}"/>
    <cellStyle name="40% - Accent6 2 2 2 2 4 3" xfId="35442" xr:uid="{00000000-0005-0000-0000-00005EC40000}"/>
    <cellStyle name="40% - Accent6 2 2 2 2 4 4" xfId="46422" xr:uid="{00000000-0005-0000-0000-00005FC40000}"/>
    <cellStyle name="40% - Accent6 2 2 2 2 5" xfId="4361" xr:uid="{00000000-0005-0000-0000-000060C40000}"/>
    <cellStyle name="40% - Accent6 2 2 2 2 5 2" xfId="17520" xr:uid="{00000000-0005-0000-0000-000061C40000}"/>
    <cellStyle name="40% - Accent6 2 2 2 2 5 2 2" xfId="54858" xr:uid="{00000000-0005-0000-0000-000062C40000}"/>
    <cellStyle name="40% - Accent6 2 2 2 2 5 3" xfId="30018" xr:uid="{00000000-0005-0000-0000-000063C40000}"/>
    <cellStyle name="40% - Accent6 2 2 2 2 5 4" xfId="41699" xr:uid="{00000000-0005-0000-0000-000064C40000}"/>
    <cellStyle name="40% - Accent6 2 2 2 2 6" xfId="13808" xr:uid="{00000000-0005-0000-0000-000065C40000}"/>
    <cellStyle name="40% - Accent6 2 2 2 2 6 2" xfId="51146" xr:uid="{00000000-0005-0000-0000-000066C40000}"/>
    <cellStyle name="40% - Accent6 2 2 2 2 7" xfId="27136" xr:uid="{00000000-0005-0000-0000-000067C40000}"/>
    <cellStyle name="40% - Accent6 2 2 2 2 8" xfId="37985" xr:uid="{00000000-0005-0000-0000-000068C40000}"/>
    <cellStyle name="40% - Accent6 2 2 2 3" xfId="421" xr:uid="{00000000-0005-0000-0000-000069C40000}"/>
    <cellStyle name="40% - Accent6 2 2 2 3 2" xfId="1603" xr:uid="{00000000-0005-0000-0000-00006AC40000}"/>
    <cellStyle name="40% - Accent6 2 2 2 3 2 2" xfId="7677" xr:uid="{00000000-0005-0000-0000-00006BC40000}"/>
    <cellStyle name="40% - Accent6 2 2 2 3 2 2 2" xfId="12400" xr:uid="{00000000-0005-0000-0000-00006CC40000}"/>
    <cellStyle name="40% - Accent6 2 2 2 3 2 2 2 2" xfId="25559" xr:uid="{00000000-0005-0000-0000-00006DC40000}"/>
    <cellStyle name="40% - Accent6 2 2 2 3 2 2 2 2 2" xfId="62897" xr:uid="{00000000-0005-0000-0000-00006EC40000}"/>
    <cellStyle name="40% - Accent6 2 2 2 3 2 2 2 3" xfId="49738" xr:uid="{00000000-0005-0000-0000-00006FC40000}"/>
    <cellStyle name="40% - Accent6 2 2 2 3 2 2 3" xfId="20836" xr:uid="{00000000-0005-0000-0000-000070C40000}"/>
    <cellStyle name="40% - Accent6 2 2 2 3 2 2 3 2" xfId="58174" xr:uid="{00000000-0005-0000-0000-000071C40000}"/>
    <cellStyle name="40% - Accent6 2 2 2 3 2 2 4" xfId="33855" xr:uid="{00000000-0005-0000-0000-000072C40000}"/>
    <cellStyle name="40% - Accent6 2 2 2 3 2 2 5" xfId="45015" xr:uid="{00000000-0005-0000-0000-000073C40000}"/>
    <cellStyle name="40% - Accent6 2 2 2 3 2 3" xfId="10040" xr:uid="{00000000-0005-0000-0000-000074C40000}"/>
    <cellStyle name="40% - Accent6 2 2 2 3 2 3 2" xfId="23199" xr:uid="{00000000-0005-0000-0000-000075C40000}"/>
    <cellStyle name="40% - Accent6 2 2 2 3 2 3 2 2" xfId="60537" xr:uid="{00000000-0005-0000-0000-000076C40000}"/>
    <cellStyle name="40% - Accent6 2 2 2 3 2 3 3" xfId="36567" xr:uid="{00000000-0005-0000-0000-000077C40000}"/>
    <cellStyle name="40% - Accent6 2 2 2 3 2 3 4" xfId="47378" xr:uid="{00000000-0005-0000-0000-000078C40000}"/>
    <cellStyle name="40% - Accent6 2 2 2 3 2 4" xfId="5317" xr:uid="{00000000-0005-0000-0000-000079C40000}"/>
    <cellStyle name="40% - Accent6 2 2 2 3 2 4 2" xfId="18476" xr:uid="{00000000-0005-0000-0000-00007AC40000}"/>
    <cellStyle name="40% - Accent6 2 2 2 3 2 4 2 2" xfId="55814" xr:uid="{00000000-0005-0000-0000-00007BC40000}"/>
    <cellStyle name="40% - Accent6 2 2 2 3 2 4 3" xfId="31143" xr:uid="{00000000-0005-0000-0000-00007CC40000}"/>
    <cellStyle name="40% - Accent6 2 2 2 3 2 4 4" xfId="42655" xr:uid="{00000000-0005-0000-0000-00007DC40000}"/>
    <cellStyle name="40% - Accent6 2 2 2 3 2 5" xfId="14764" xr:uid="{00000000-0005-0000-0000-00007EC40000}"/>
    <cellStyle name="40% - Accent6 2 2 2 3 2 5 2" xfId="52102" xr:uid="{00000000-0005-0000-0000-00007FC40000}"/>
    <cellStyle name="40% - Accent6 2 2 2 3 2 6" xfId="28261" xr:uid="{00000000-0005-0000-0000-000080C40000}"/>
    <cellStyle name="40% - Accent6 2 2 2 3 2 7" xfId="38941" xr:uid="{00000000-0005-0000-0000-000081C40000}"/>
    <cellStyle name="40% - Accent6 2 2 2 3 3" xfId="2952" xr:uid="{00000000-0005-0000-0000-000082C40000}"/>
    <cellStyle name="40% - Accent6 2 2 2 3 3 2" xfId="11220" xr:uid="{00000000-0005-0000-0000-000083C40000}"/>
    <cellStyle name="40% - Accent6 2 2 2 3 3 2 2" xfId="24379" xr:uid="{00000000-0005-0000-0000-000084C40000}"/>
    <cellStyle name="40% - Accent6 2 2 2 3 3 2 2 2" xfId="61717" xr:uid="{00000000-0005-0000-0000-000085C40000}"/>
    <cellStyle name="40% - Accent6 2 2 2 3 3 2 3" xfId="48558" xr:uid="{00000000-0005-0000-0000-000086C40000}"/>
    <cellStyle name="40% - Accent6 2 2 2 3 3 3" xfId="6497" xr:uid="{00000000-0005-0000-0000-000087C40000}"/>
    <cellStyle name="40% - Accent6 2 2 2 3 3 3 2" xfId="19656" xr:uid="{00000000-0005-0000-0000-000088C40000}"/>
    <cellStyle name="40% - Accent6 2 2 2 3 3 3 2 2" xfId="56994" xr:uid="{00000000-0005-0000-0000-000089C40000}"/>
    <cellStyle name="40% - Accent6 2 2 2 3 3 3 3" xfId="43835" xr:uid="{00000000-0005-0000-0000-00008AC40000}"/>
    <cellStyle name="40% - Accent6 2 2 2 3 3 4" xfId="16113" xr:uid="{00000000-0005-0000-0000-00008BC40000}"/>
    <cellStyle name="40% - Accent6 2 2 2 3 3 4 2" xfId="53451" xr:uid="{00000000-0005-0000-0000-00008CC40000}"/>
    <cellStyle name="40% - Accent6 2 2 2 3 3 5" xfId="32506" xr:uid="{00000000-0005-0000-0000-00008DC40000}"/>
    <cellStyle name="40% - Accent6 2 2 2 3 3 6" xfId="40290" xr:uid="{00000000-0005-0000-0000-00008EC40000}"/>
    <cellStyle name="40% - Accent6 2 2 2 3 4" xfId="8860" xr:uid="{00000000-0005-0000-0000-00008FC40000}"/>
    <cellStyle name="40% - Accent6 2 2 2 3 4 2" xfId="22019" xr:uid="{00000000-0005-0000-0000-000090C40000}"/>
    <cellStyle name="40% - Accent6 2 2 2 3 4 2 2" xfId="59357" xr:uid="{00000000-0005-0000-0000-000091C40000}"/>
    <cellStyle name="40% - Accent6 2 2 2 3 4 3" xfId="35218" xr:uid="{00000000-0005-0000-0000-000092C40000}"/>
    <cellStyle name="40% - Accent6 2 2 2 3 4 4" xfId="46198" xr:uid="{00000000-0005-0000-0000-000093C40000}"/>
    <cellStyle name="40% - Accent6 2 2 2 3 5" xfId="4137" xr:uid="{00000000-0005-0000-0000-000094C40000}"/>
    <cellStyle name="40% - Accent6 2 2 2 3 5 2" xfId="17296" xr:uid="{00000000-0005-0000-0000-000095C40000}"/>
    <cellStyle name="40% - Accent6 2 2 2 3 5 2 2" xfId="54634" xr:uid="{00000000-0005-0000-0000-000096C40000}"/>
    <cellStyle name="40% - Accent6 2 2 2 3 5 3" xfId="29794" xr:uid="{00000000-0005-0000-0000-000097C40000}"/>
    <cellStyle name="40% - Accent6 2 2 2 3 5 4" xfId="41475" xr:uid="{00000000-0005-0000-0000-000098C40000}"/>
    <cellStyle name="40% - Accent6 2 2 2 3 6" xfId="13584" xr:uid="{00000000-0005-0000-0000-000099C40000}"/>
    <cellStyle name="40% - Accent6 2 2 2 3 6 2" xfId="50922" xr:uid="{00000000-0005-0000-0000-00009AC40000}"/>
    <cellStyle name="40% - Accent6 2 2 2 3 7" xfId="26912" xr:uid="{00000000-0005-0000-0000-00009BC40000}"/>
    <cellStyle name="40% - Accent6 2 2 2 3 8" xfId="37761" xr:uid="{00000000-0005-0000-0000-00009CC40000}"/>
    <cellStyle name="40% - Accent6 2 2 2 4" xfId="842" xr:uid="{00000000-0005-0000-0000-00009DC40000}"/>
    <cellStyle name="40% - Accent6 2 2 2 4 2" xfId="2024" xr:uid="{00000000-0005-0000-0000-00009EC40000}"/>
    <cellStyle name="40% - Accent6 2 2 2 4 2 2" xfId="8098" xr:uid="{00000000-0005-0000-0000-00009FC40000}"/>
    <cellStyle name="40% - Accent6 2 2 2 4 2 2 2" xfId="12821" xr:uid="{00000000-0005-0000-0000-0000A0C40000}"/>
    <cellStyle name="40% - Accent6 2 2 2 4 2 2 2 2" xfId="25980" xr:uid="{00000000-0005-0000-0000-0000A1C40000}"/>
    <cellStyle name="40% - Accent6 2 2 2 4 2 2 2 2 2" xfId="63318" xr:uid="{00000000-0005-0000-0000-0000A2C40000}"/>
    <cellStyle name="40% - Accent6 2 2 2 4 2 2 2 3" xfId="50159" xr:uid="{00000000-0005-0000-0000-0000A3C40000}"/>
    <cellStyle name="40% - Accent6 2 2 2 4 2 2 3" xfId="21257" xr:uid="{00000000-0005-0000-0000-0000A4C40000}"/>
    <cellStyle name="40% - Accent6 2 2 2 4 2 2 3 2" xfId="58595" xr:uid="{00000000-0005-0000-0000-0000A5C40000}"/>
    <cellStyle name="40% - Accent6 2 2 2 4 2 2 4" xfId="34276" xr:uid="{00000000-0005-0000-0000-0000A6C40000}"/>
    <cellStyle name="40% - Accent6 2 2 2 4 2 2 5" xfId="45436" xr:uid="{00000000-0005-0000-0000-0000A7C40000}"/>
    <cellStyle name="40% - Accent6 2 2 2 4 2 3" xfId="10461" xr:uid="{00000000-0005-0000-0000-0000A8C40000}"/>
    <cellStyle name="40% - Accent6 2 2 2 4 2 3 2" xfId="23620" xr:uid="{00000000-0005-0000-0000-0000A9C40000}"/>
    <cellStyle name="40% - Accent6 2 2 2 4 2 3 2 2" xfId="60958" xr:uid="{00000000-0005-0000-0000-0000AAC40000}"/>
    <cellStyle name="40% - Accent6 2 2 2 4 2 3 3" xfId="36988" xr:uid="{00000000-0005-0000-0000-0000ABC40000}"/>
    <cellStyle name="40% - Accent6 2 2 2 4 2 3 4" xfId="47799" xr:uid="{00000000-0005-0000-0000-0000ACC40000}"/>
    <cellStyle name="40% - Accent6 2 2 2 4 2 4" xfId="5738" xr:uid="{00000000-0005-0000-0000-0000ADC40000}"/>
    <cellStyle name="40% - Accent6 2 2 2 4 2 4 2" xfId="18897" xr:uid="{00000000-0005-0000-0000-0000AEC40000}"/>
    <cellStyle name="40% - Accent6 2 2 2 4 2 4 2 2" xfId="56235" xr:uid="{00000000-0005-0000-0000-0000AFC40000}"/>
    <cellStyle name="40% - Accent6 2 2 2 4 2 4 3" xfId="31564" xr:uid="{00000000-0005-0000-0000-0000B0C40000}"/>
    <cellStyle name="40% - Accent6 2 2 2 4 2 4 4" xfId="43076" xr:uid="{00000000-0005-0000-0000-0000B1C40000}"/>
    <cellStyle name="40% - Accent6 2 2 2 4 2 5" xfId="15185" xr:uid="{00000000-0005-0000-0000-0000B2C40000}"/>
    <cellStyle name="40% - Accent6 2 2 2 4 2 5 2" xfId="52523" xr:uid="{00000000-0005-0000-0000-0000B3C40000}"/>
    <cellStyle name="40% - Accent6 2 2 2 4 2 6" xfId="28682" xr:uid="{00000000-0005-0000-0000-0000B4C40000}"/>
    <cellStyle name="40% - Accent6 2 2 2 4 2 7" xfId="39362" xr:uid="{00000000-0005-0000-0000-0000B5C40000}"/>
    <cellStyle name="40% - Accent6 2 2 2 4 3" xfId="3373" xr:uid="{00000000-0005-0000-0000-0000B6C40000}"/>
    <cellStyle name="40% - Accent6 2 2 2 4 3 2" xfId="11641" xr:uid="{00000000-0005-0000-0000-0000B7C40000}"/>
    <cellStyle name="40% - Accent6 2 2 2 4 3 2 2" xfId="24800" xr:uid="{00000000-0005-0000-0000-0000B8C40000}"/>
    <cellStyle name="40% - Accent6 2 2 2 4 3 2 2 2" xfId="62138" xr:uid="{00000000-0005-0000-0000-0000B9C40000}"/>
    <cellStyle name="40% - Accent6 2 2 2 4 3 2 3" xfId="48979" xr:uid="{00000000-0005-0000-0000-0000BAC40000}"/>
    <cellStyle name="40% - Accent6 2 2 2 4 3 3" xfId="6918" xr:uid="{00000000-0005-0000-0000-0000BBC40000}"/>
    <cellStyle name="40% - Accent6 2 2 2 4 3 3 2" xfId="20077" xr:uid="{00000000-0005-0000-0000-0000BCC40000}"/>
    <cellStyle name="40% - Accent6 2 2 2 4 3 3 2 2" xfId="57415" xr:uid="{00000000-0005-0000-0000-0000BDC40000}"/>
    <cellStyle name="40% - Accent6 2 2 2 4 3 3 3" xfId="44256" xr:uid="{00000000-0005-0000-0000-0000BEC40000}"/>
    <cellStyle name="40% - Accent6 2 2 2 4 3 4" xfId="16534" xr:uid="{00000000-0005-0000-0000-0000BFC40000}"/>
    <cellStyle name="40% - Accent6 2 2 2 4 3 4 2" xfId="53872" xr:uid="{00000000-0005-0000-0000-0000C0C40000}"/>
    <cellStyle name="40% - Accent6 2 2 2 4 3 5" xfId="32927" xr:uid="{00000000-0005-0000-0000-0000C1C40000}"/>
    <cellStyle name="40% - Accent6 2 2 2 4 3 6" xfId="40711" xr:uid="{00000000-0005-0000-0000-0000C2C40000}"/>
    <cellStyle name="40% - Accent6 2 2 2 4 4" xfId="9281" xr:uid="{00000000-0005-0000-0000-0000C3C40000}"/>
    <cellStyle name="40% - Accent6 2 2 2 4 4 2" xfId="22440" xr:uid="{00000000-0005-0000-0000-0000C4C40000}"/>
    <cellStyle name="40% - Accent6 2 2 2 4 4 2 2" xfId="59778" xr:uid="{00000000-0005-0000-0000-0000C5C40000}"/>
    <cellStyle name="40% - Accent6 2 2 2 4 4 3" xfId="35639" xr:uid="{00000000-0005-0000-0000-0000C6C40000}"/>
    <cellStyle name="40% - Accent6 2 2 2 4 4 4" xfId="46619" xr:uid="{00000000-0005-0000-0000-0000C7C40000}"/>
    <cellStyle name="40% - Accent6 2 2 2 4 5" xfId="4558" xr:uid="{00000000-0005-0000-0000-0000C8C40000}"/>
    <cellStyle name="40% - Accent6 2 2 2 4 5 2" xfId="17717" xr:uid="{00000000-0005-0000-0000-0000C9C40000}"/>
    <cellStyle name="40% - Accent6 2 2 2 4 5 2 2" xfId="55055" xr:uid="{00000000-0005-0000-0000-0000CAC40000}"/>
    <cellStyle name="40% - Accent6 2 2 2 4 5 3" xfId="30215" xr:uid="{00000000-0005-0000-0000-0000CBC40000}"/>
    <cellStyle name="40% - Accent6 2 2 2 4 5 4" xfId="41896" xr:uid="{00000000-0005-0000-0000-0000CCC40000}"/>
    <cellStyle name="40% - Accent6 2 2 2 4 6" xfId="14005" xr:uid="{00000000-0005-0000-0000-0000CDC40000}"/>
    <cellStyle name="40% - Accent6 2 2 2 4 6 2" xfId="51343" xr:uid="{00000000-0005-0000-0000-0000CEC40000}"/>
    <cellStyle name="40% - Accent6 2 2 2 4 7" xfId="27333" xr:uid="{00000000-0005-0000-0000-0000CFC40000}"/>
    <cellStyle name="40% - Accent6 2 2 2 4 8" xfId="38182" xr:uid="{00000000-0005-0000-0000-0000D0C40000}"/>
    <cellStyle name="40% - Accent6 2 2 2 5" xfId="1011" xr:uid="{00000000-0005-0000-0000-0000D1C40000}"/>
    <cellStyle name="40% - Accent6 2 2 2 5 2" xfId="2193" xr:uid="{00000000-0005-0000-0000-0000D2C40000}"/>
    <cellStyle name="40% - Accent6 2 2 2 5 2 2" xfId="8267" xr:uid="{00000000-0005-0000-0000-0000D3C40000}"/>
    <cellStyle name="40% - Accent6 2 2 2 5 2 2 2" xfId="12990" xr:uid="{00000000-0005-0000-0000-0000D4C40000}"/>
    <cellStyle name="40% - Accent6 2 2 2 5 2 2 2 2" xfId="26149" xr:uid="{00000000-0005-0000-0000-0000D5C40000}"/>
    <cellStyle name="40% - Accent6 2 2 2 5 2 2 2 2 2" xfId="63487" xr:uid="{00000000-0005-0000-0000-0000D6C40000}"/>
    <cellStyle name="40% - Accent6 2 2 2 5 2 2 2 3" xfId="50328" xr:uid="{00000000-0005-0000-0000-0000D7C40000}"/>
    <cellStyle name="40% - Accent6 2 2 2 5 2 2 3" xfId="21426" xr:uid="{00000000-0005-0000-0000-0000D8C40000}"/>
    <cellStyle name="40% - Accent6 2 2 2 5 2 2 3 2" xfId="58764" xr:uid="{00000000-0005-0000-0000-0000D9C40000}"/>
    <cellStyle name="40% - Accent6 2 2 2 5 2 2 4" xfId="34445" xr:uid="{00000000-0005-0000-0000-0000DAC40000}"/>
    <cellStyle name="40% - Accent6 2 2 2 5 2 2 5" xfId="45605" xr:uid="{00000000-0005-0000-0000-0000DBC40000}"/>
    <cellStyle name="40% - Accent6 2 2 2 5 2 3" xfId="10630" xr:uid="{00000000-0005-0000-0000-0000DCC40000}"/>
    <cellStyle name="40% - Accent6 2 2 2 5 2 3 2" xfId="23789" xr:uid="{00000000-0005-0000-0000-0000DDC40000}"/>
    <cellStyle name="40% - Accent6 2 2 2 5 2 3 2 2" xfId="61127" xr:uid="{00000000-0005-0000-0000-0000DEC40000}"/>
    <cellStyle name="40% - Accent6 2 2 2 5 2 3 3" xfId="37157" xr:uid="{00000000-0005-0000-0000-0000DFC40000}"/>
    <cellStyle name="40% - Accent6 2 2 2 5 2 3 4" xfId="47968" xr:uid="{00000000-0005-0000-0000-0000E0C40000}"/>
    <cellStyle name="40% - Accent6 2 2 2 5 2 4" xfId="5907" xr:uid="{00000000-0005-0000-0000-0000E1C40000}"/>
    <cellStyle name="40% - Accent6 2 2 2 5 2 4 2" xfId="19066" xr:uid="{00000000-0005-0000-0000-0000E2C40000}"/>
    <cellStyle name="40% - Accent6 2 2 2 5 2 4 2 2" xfId="56404" xr:uid="{00000000-0005-0000-0000-0000E3C40000}"/>
    <cellStyle name="40% - Accent6 2 2 2 5 2 4 3" xfId="31733" xr:uid="{00000000-0005-0000-0000-0000E4C40000}"/>
    <cellStyle name="40% - Accent6 2 2 2 5 2 4 4" xfId="43245" xr:uid="{00000000-0005-0000-0000-0000E5C40000}"/>
    <cellStyle name="40% - Accent6 2 2 2 5 2 5" xfId="15354" xr:uid="{00000000-0005-0000-0000-0000E6C40000}"/>
    <cellStyle name="40% - Accent6 2 2 2 5 2 5 2" xfId="52692" xr:uid="{00000000-0005-0000-0000-0000E7C40000}"/>
    <cellStyle name="40% - Accent6 2 2 2 5 2 6" xfId="28851" xr:uid="{00000000-0005-0000-0000-0000E8C40000}"/>
    <cellStyle name="40% - Accent6 2 2 2 5 2 7" xfId="39531" xr:uid="{00000000-0005-0000-0000-0000E9C40000}"/>
    <cellStyle name="40% - Accent6 2 2 2 5 3" xfId="3542" xr:uid="{00000000-0005-0000-0000-0000EAC40000}"/>
    <cellStyle name="40% - Accent6 2 2 2 5 3 2" xfId="11810" xr:uid="{00000000-0005-0000-0000-0000EBC40000}"/>
    <cellStyle name="40% - Accent6 2 2 2 5 3 2 2" xfId="24969" xr:uid="{00000000-0005-0000-0000-0000ECC40000}"/>
    <cellStyle name="40% - Accent6 2 2 2 5 3 2 2 2" xfId="62307" xr:uid="{00000000-0005-0000-0000-0000EDC40000}"/>
    <cellStyle name="40% - Accent6 2 2 2 5 3 2 3" xfId="49148" xr:uid="{00000000-0005-0000-0000-0000EEC40000}"/>
    <cellStyle name="40% - Accent6 2 2 2 5 3 3" xfId="7087" xr:uid="{00000000-0005-0000-0000-0000EFC40000}"/>
    <cellStyle name="40% - Accent6 2 2 2 5 3 3 2" xfId="20246" xr:uid="{00000000-0005-0000-0000-0000F0C40000}"/>
    <cellStyle name="40% - Accent6 2 2 2 5 3 3 2 2" xfId="57584" xr:uid="{00000000-0005-0000-0000-0000F1C40000}"/>
    <cellStyle name="40% - Accent6 2 2 2 5 3 3 3" xfId="44425" xr:uid="{00000000-0005-0000-0000-0000F2C40000}"/>
    <cellStyle name="40% - Accent6 2 2 2 5 3 4" xfId="16703" xr:uid="{00000000-0005-0000-0000-0000F3C40000}"/>
    <cellStyle name="40% - Accent6 2 2 2 5 3 4 2" xfId="54041" xr:uid="{00000000-0005-0000-0000-0000F4C40000}"/>
    <cellStyle name="40% - Accent6 2 2 2 5 3 5" xfId="33096" xr:uid="{00000000-0005-0000-0000-0000F5C40000}"/>
    <cellStyle name="40% - Accent6 2 2 2 5 3 6" xfId="40880" xr:uid="{00000000-0005-0000-0000-0000F6C40000}"/>
    <cellStyle name="40% - Accent6 2 2 2 5 4" xfId="9450" xr:uid="{00000000-0005-0000-0000-0000F7C40000}"/>
    <cellStyle name="40% - Accent6 2 2 2 5 4 2" xfId="22609" xr:uid="{00000000-0005-0000-0000-0000F8C40000}"/>
    <cellStyle name="40% - Accent6 2 2 2 5 4 2 2" xfId="59947" xr:uid="{00000000-0005-0000-0000-0000F9C40000}"/>
    <cellStyle name="40% - Accent6 2 2 2 5 4 3" xfId="35808" xr:uid="{00000000-0005-0000-0000-0000FAC40000}"/>
    <cellStyle name="40% - Accent6 2 2 2 5 4 4" xfId="46788" xr:uid="{00000000-0005-0000-0000-0000FBC40000}"/>
    <cellStyle name="40% - Accent6 2 2 2 5 5" xfId="4727" xr:uid="{00000000-0005-0000-0000-0000FCC40000}"/>
    <cellStyle name="40% - Accent6 2 2 2 5 5 2" xfId="17886" xr:uid="{00000000-0005-0000-0000-0000FDC40000}"/>
    <cellStyle name="40% - Accent6 2 2 2 5 5 2 2" xfId="55224" xr:uid="{00000000-0005-0000-0000-0000FEC40000}"/>
    <cellStyle name="40% - Accent6 2 2 2 5 5 3" xfId="30384" xr:uid="{00000000-0005-0000-0000-0000FFC40000}"/>
    <cellStyle name="40% - Accent6 2 2 2 5 5 4" xfId="42065" xr:uid="{00000000-0005-0000-0000-000000C50000}"/>
    <cellStyle name="40% - Accent6 2 2 2 5 6" xfId="14174" xr:uid="{00000000-0005-0000-0000-000001C50000}"/>
    <cellStyle name="40% - Accent6 2 2 2 5 6 2" xfId="51512" xr:uid="{00000000-0005-0000-0000-000002C50000}"/>
    <cellStyle name="40% - Accent6 2 2 2 5 7" xfId="27502" xr:uid="{00000000-0005-0000-0000-000003C50000}"/>
    <cellStyle name="40% - Accent6 2 2 2 5 8" xfId="38351" xr:uid="{00000000-0005-0000-0000-000004C50000}"/>
    <cellStyle name="40% - Accent6 2 2 2 6" xfId="1182" xr:uid="{00000000-0005-0000-0000-000005C50000}"/>
    <cellStyle name="40% - Accent6 2 2 2 6 2" xfId="2362" xr:uid="{00000000-0005-0000-0000-000006C50000}"/>
    <cellStyle name="40% - Accent6 2 2 2 6 2 2" xfId="8436" xr:uid="{00000000-0005-0000-0000-000007C50000}"/>
    <cellStyle name="40% - Accent6 2 2 2 6 2 2 2" xfId="13159" xr:uid="{00000000-0005-0000-0000-000008C50000}"/>
    <cellStyle name="40% - Accent6 2 2 2 6 2 2 2 2" xfId="26318" xr:uid="{00000000-0005-0000-0000-000009C50000}"/>
    <cellStyle name="40% - Accent6 2 2 2 6 2 2 2 2 2" xfId="63656" xr:uid="{00000000-0005-0000-0000-00000AC50000}"/>
    <cellStyle name="40% - Accent6 2 2 2 6 2 2 2 3" xfId="50497" xr:uid="{00000000-0005-0000-0000-00000BC50000}"/>
    <cellStyle name="40% - Accent6 2 2 2 6 2 2 3" xfId="21595" xr:uid="{00000000-0005-0000-0000-00000CC50000}"/>
    <cellStyle name="40% - Accent6 2 2 2 6 2 2 3 2" xfId="58933" xr:uid="{00000000-0005-0000-0000-00000DC50000}"/>
    <cellStyle name="40% - Accent6 2 2 2 6 2 2 4" xfId="34614" xr:uid="{00000000-0005-0000-0000-00000EC50000}"/>
    <cellStyle name="40% - Accent6 2 2 2 6 2 2 5" xfId="45774" xr:uid="{00000000-0005-0000-0000-00000FC50000}"/>
    <cellStyle name="40% - Accent6 2 2 2 6 2 3" xfId="10799" xr:uid="{00000000-0005-0000-0000-000010C50000}"/>
    <cellStyle name="40% - Accent6 2 2 2 6 2 3 2" xfId="23958" xr:uid="{00000000-0005-0000-0000-000011C50000}"/>
    <cellStyle name="40% - Accent6 2 2 2 6 2 3 2 2" xfId="61296" xr:uid="{00000000-0005-0000-0000-000012C50000}"/>
    <cellStyle name="40% - Accent6 2 2 2 6 2 3 3" xfId="37326" xr:uid="{00000000-0005-0000-0000-000013C50000}"/>
    <cellStyle name="40% - Accent6 2 2 2 6 2 3 4" xfId="48137" xr:uid="{00000000-0005-0000-0000-000014C50000}"/>
    <cellStyle name="40% - Accent6 2 2 2 6 2 4" xfId="6076" xr:uid="{00000000-0005-0000-0000-000015C50000}"/>
    <cellStyle name="40% - Accent6 2 2 2 6 2 4 2" xfId="19235" xr:uid="{00000000-0005-0000-0000-000016C50000}"/>
    <cellStyle name="40% - Accent6 2 2 2 6 2 4 2 2" xfId="56573" xr:uid="{00000000-0005-0000-0000-000017C50000}"/>
    <cellStyle name="40% - Accent6 2 2 2 6 2 4 3" xfId="31902" xr:uid="{00000000-0005-0000-0000-000018C50000}"/>
    <cellStyle name="40% - Accent6 2 2 2 6 2 4 4" xfId="43414" xr:uid="{00000000-0005-0000-0000-000019C50000}"/>
    <cellStyle name="40% - Accent6 2 2 2 6 2 5" xfId="15523" xr:uid="{00000000-0005-0000-0000-00001AC50000}"/>
    <cellStyle name="40% - Accent6 2 2 2 6 2 5 2" xfId="52861" xr:uid="{00000000-0005-0000-0000-00001BC50000}"/>
    <cellStyle name="40% - Accent6 2 2 2 6 2 6" xfId="29020" xr:uid="{00000000-0005-0000-0000-00001CC50000}"/>
    <cellStyle name="40% - Accent6 2 2 2 6 2 7" xfId="39700" xr:uid="{00000000-0005-0000-0000-00001DC50000}"/>
    <cellStyle name="40% - Accent6 2 2 2 6 3" xfId="3711" xr:uid="{00000000-0005-0000-0000-00001EC50000}"/>
    <cellStyle name="40% - Accent6 2 2 2 6 3 2" xfId="11979" xr:uid="{00000000-0005-0000-0000-00001FC50000}"/>
    <cellStyle name="40% - Accent6 2 2 2 6 3 2 2" xfId="25138" xr:uid="{00000000-0005-0000-0000-000020C50000}"/>
    <cellStyle name="40% - Accent6 2 2 2 6 3 2 2 2" xfId="62476" xr:uid="{00000000-0005-0000-0000-000021C50000}"/>
    <cellStyle name="40% - Accent6 2 2 2 6 3 2 3" xfId="49317" xr:uid="{00000000-0005-0000-0000-000022C50000}"/>
    <cellStyle name="40% - Accent6 2 2 2 6 3 3" xfId="7256" xr:uid="{00000000-0005-0000-0000-000023C50000}"/>
    <cellStyle name="40% - Accent6 2 2 2 6 3 3 2" xfId="20415" xr:uid="{00000000-0005-0000-0000-000024C50000}"/>
    <cellStyle name="40% - Accent6 2 2 2 6 3 3 2 2" xfId="57753" xr:uid="{00000000-0005-0000-0000-000025C50000}"/>
    <cellStyle name="40% - Accent6 2 2 2 6 3 3 3" xfId="44594" xr:uid="{00000000-0005-0000-0000-000026C50000}"/>
    <cellStyle name="40% - Accent6 2 2 2 6 3 4" xfId="16872" xr:uid="{00000000-0005-0000-0000-000027C50000}"/>
    <cellStyle name="40% - Accent6 2 2 2 6 3 4 2" xfId="54210" xr:uid="{00000000-0005-0000-0000-000028C50000}"/>
    <cellStyle name="40% - Accent6 2 2 2 6 3 5" xfId="33265" xr:uid="{00000000-0005-0000-0000-000029C50000}"/>
    <cellStyle name="40% - Accent6 2 2 2 6 3 6" xfId="41049" xr:uid="{00000000-0005-0000-0000-00002AC50000}"/>
    <cellStyle name="40% - Accent6 2 2 2 6 4" xfId="9619" xr:uid="{00000000-0005-0000-0000-00002BC50000}"/>
    <cellStyle name="40% - Accent6 2 2 2 6 4 2" xfId="22778" xr:uid="{00000000-0005-0000-0000-00002CC50000}"/>
    <cellStyle name="40% - Accent6 2 2 2 6 4 2 2" xfId="60116" xr:uid="{00000000-0005-0000-0000-00002DC50000}"/>
    <cellStyle name="40% - Accent6 2 2 2 6 4 3" xfId="35977" xr:uid="{00000000-0005-0000-0000-00002EC50000}"/>
    <cellStyle name="40% - Accent6 2 2 2 6 4 4" xfId="46957" xr:uid="{00000000-0005-0000-0000-00002FC50000}"/>
    <cellStyle name="40% - Accent6 2 2 2 6 5" xfId="4896" xr:uid="{00000000-0005-0000-0000-000030C50000}"/>
    <cellStyle name="40% - Accent6 2 2 2 6 5 2" xfId="18055" xr:uid="{00000000-0005-0000-0000-000031C50000}"/>
    <cellStyle name="40% - Accent6 2 2 2 6 5 2 2" xfId="55393" xr:uid="{00000000-0005-0000-0000-000032C50000}"/>
    <cellStyle name="40% - Accent6 2 2 2 6 5 3" xfId="30553" xr:uid="{00000000-0005-0000-0000-000033C50000}"/>
    <cellStyle name="40% - Accent6 2 2 2 6 5 4" xfId="42234" xr:uid="{00000000-0005-0000-0000-000034C50000}"/>
    <cellStyle name="40% - Accent6 2 2 2 6 6" xfId="14343" xr:uid="{00000000-0005-0000-0000-000035C50000}"/>
    <cellStyle name="40% - Accent6 2 2 2 6 6 2" xfId="51681" xr:uid="{00000000-0005-0000-0000-000036C50000}"/>
    <cellStyle name="40% - Accent6 2 2 2 6 7" xfId="27671" xr:uid="{00000000-0005-0000-0000-000037C50000}"/>
    <cellStyle name="40% - Accent6 2 2 2 6 8" xfId="38520" xr:uid="{00000000-0005-0000-0000-000038C50000}"/>
    <cellStyle name="40% - Accent6 2 2 2 7" xfId="1406" xr:uid="{00000000-0005-0000-0000-000039C50000}"/>
    <cellStyle name="40% - Accent6 2 2 2 7 2" xfId="2755" xr:uid="{00000000-0005-0000-0000-00003AC50000}"/>
    <cellStyle name="40% - Accent6 2 2 2 7 2 2" xfId="12203" xr:uid="{00000000-0005-0000-0000-00003BC50000}"/>
    <cellStyle name="40% - Accent6 2 2 2 7 2 2 2" xfId="25362" xr:uid="{00000000-0005-0000-0000-00003CC50000}"/>
    <cellStyle name="40% - Accent6 2 2 2 7 2 2 2 2" xfId="62700" xr:uid="{00000000-0005-0000-0000-00003DC50000}"/>
    <cellStyle name="40% - Accent6 2 2 2 7 2 2 3" xfId="33658" xr:uid="{00000000-0005-0000-0000-00003EC50000}"/>
    <cellStyle name="40% - Accent6 2 2 2 7 2 2 4" xfId="49541" xr:uid="{00000000-0005-0000-0000-00003FC50000}"/>
    <cellStyle name="40% - Accent6 2 2 2 7 2 3" xfId="7480" xr:uid="{00000000-0005-0000-0000-000040C50000}"/>
    <cellStyle name="40% - Accent6 2 2 2 7 2 3 2" xfId="20639" xr:uid="{00000000-0005-0000-0000-000041C50000}"/>
    <cellStyle name="40% - Accent6 2 2 2 7 2 3 2 2" xfId="57977" xr:uid="{00000000-0005-0000-0000-000042C50000}"/>
    <cellStyle name="40% - Accent6 2 2 2 7 2 3 3" xfId="36370" xr:uid="{00000000-0005-0000-0000-000043C50000}"/>
    <cellStyle name="40% - Accent6 2 2 2 7 2 3 4" xfId="44818" xr:uid="{00000000-0005-0000-0000-000044C50000}"/>
    <cellStyle name="40% - Accent6 2 2 2 7 2 4" xfId="15916" xr:uid="{00000000-0005-0000-0000-000045C50000}"/>
    <cellStyle name="40% - Accent6 2 2 2 7 2 4 2" xfId="30946" xr:uid="{00000000-0005-0000-0000-000046C50000}"/>
    <cellStyle name="40% - Accent6 2 2 2 7 2 4 3" xfId="53254" xr:uid="{00000000-0005-0000-0000-000047C50000}"/>
    <cellStyle name="40% - Accent6 2 2 2 7 2 5" xfId="28064" xr:uid="{00000000-0005-0000-0000-000048C50000}"/>
    <cellStyle name="40% - Accent6 2 2 2 7 2 6" xfId="40093" xr:uid="{00000000-0005-0000-0000-000049C50000}"/>
    <cellStyle name="40% - Accent6 2 2 2 7 3" xfId="9843" xr:uid="{00000000-0005-0000-0000-00004AC50000}"/>
    <cellStyle name="40% - Accent6 2 2 2 7 3 2" xfId="23002" xr:uid="{00000000-0005-0000-0000-00004BC50000}"/>
    <cellStyle name="40% - Accent6 2 2 2 7 3 2 2" xfId="60340" xr:uid="{00000000-0005-0000-0000-00004CC50000}"/>
    <cellStyle name="40% - Accent6 2 2 2 7 3 3" xfId="32309" xr:uid="{00000000-0005-0000-0000-00004DC50000}"/>
    <cellStyle name="40% - Accent6 2 2 2 7 3 4" xfId="47181" xr:uid="{00000000-0005-0000-0000-00004EC50000}"/>
    <cellStyle name="40% - Accent6 2 2 2 7 4" xfId="5120" xr:uid="{00000000-0005-0000-0000-00004FC50000}"/>
    <cellStyle name="40% - Accent6 2 2 2 7 4 2" xfId="18279" xr:uid="{00000000-0005-0000-0000-000050C50000}"/>
    <cellStyle name="40% - Accent6 2 2 2 7 4 2 2" xfId="55617" xr:uid="{00000000-0005-0000-0000-000051C50000}"/>
    <cellStyle name="40% - Accent6 2 2 2 7 4 3" xfId="35021" xr:uid="{00000000-0005-0000-0000-000052C50000}"/>
    <cellStyle name="40% - Accent6 2 2 2 7 4 4" xfId="42458" xr:uid="{00000000-0005-0000-0000-000053C50000}"/>
    <cellStyle name="40% - Accent6 2 2 2 7 5" xfId="14567" xr:uid="{00000000-0005-0000-0000-000054C50000}"/>
    <cellStyle name="40% - Accent6 2 2 2 7 5 2" xfId="29597" xr:uid="{00000000-0005-0000-0000-000055C50000}"/>
    <cellStyle name="40% - Accent6 2 2 2 7 5 3" xfId="51905" xr:uid="{00000000-0005-0000-0000-000056C50000}"/>
    <cellStyle name="40% - Accent6 2 2 2 7 6" xfId="26715" xr:uid="{00000000-0005-0000-0000-000057C50000}"/>
    <cellStyle name="40% - Accent6 2 2 2 7 7" xfId="38744" xr:uid="{00000000-0005-0000-0000-000058C50000}"/>
    <cellStyle name="40% - Accent6 2 2 2 8" xfId="2531" xr:uid="{00000000-0005-0000-0000-000059C50000}"/>
    <cellStyle name="40% - Accent6 2 2 2 8 2" xfId="11023" xr:uid="{00000000-0005-0000-0000-00005AC50000}"/>
    <cellStyle name="40% - Accent6 2 2 2 8 2 2" xfId="24182" xr:uid="{00000000-0005-0000-0000-00005BC50000}"/>
    <cellStyle name="40% - Accent6 2 2 2 8 2 2 2" xfId="61520" xr:uid="{00000000-0005-0000-0000-00005CC50000}"/>
    <cellStyle name="40% - Accent6 2 2 2 8 2 3" xfId="33434" xr:uid="{00000000-0005-0000-0000-00005DC50000}"/>
    <cellStyle name="40% - Accent6 2 2 2 8 2 4" xfId="48361" xr:uid="{00000000-0005-0000-0000-00005EC50000}"/>
    <cellStyle name="40% - Accent6 2 2 2 8 3" xfId="6300" xr:uid="{00000000-0005-0000-0000-00005FC50000}"/>
    <cellStyle name="40% - Accent6 2 2 2 8 3 2" xfId="19459" xr:uid="{00000000-0005-0000-0000-000060C50000}"/>
    <cellStyle name="40% - Accent6 2 2 2 8 3 2 2" xfId="56797" xr:uid="{00000000-0005-0000-0000-000061C50000}"/>
    <cellStyle name="40% - Accent6 2 2 2 8 3 3" xfId="36146" xr:uid="{00000000-0005-0000-0000-000062C50000}"/>
    <cellStyle name="40% - Accent6 2 2 2 8 3 4" xfId="43638" xr:uid="{00000000-0005-0000-0000-000063C50000}"/>
    <cellStyle name="40% - Accent6 2 2 2 8 4" xfId="15692" xr:uid="{00000000-0005-0000-0000-000064C50000}"/>
    <cellStyle name="40% - Accent6 2 2 2 8 4 2" xfId="30722" xr:uid="{00000000-0005-0000-0000-000065C50000}"/>
    <cellStyle name="40% - Accent6 2 2 2 8 4 3" xfId="53030" xr:uid="{00000000-0005-0000-0000-000066C50000}"/>
    <cellStyle name="40% - Accent6 2 2 2 8 5" xfId="27840" xr:uid="{00000000-0005-0000-0000-000067C50000}"/>
    <cellStyle name="40% - Accent6 2 2 2 8 6" xfId="39869" xr:uid="{00000000-0005-0000-0000-000068C50000}"/>
    <cellStyle name="40% - Accent6 2 2 2 9" xfId="8663" xr:uid="{00000000-0005-0000-0000-000069C50000}"/>
    <cellStyle name="40% - Accent6 2 2 2 9 2" xfId="21822" xr:uid="{00000000-0005-0000-0000-00006AC50000}"/>
    <cellStyle name="40% - Accent6 2 2 2 9 2 2" xfId="59160" xr:uid="{00000000-0005-0000-0000-00006BC50000}"/>
    <cellStyle name="40% - Accent6 2 2 2 9 3" xfId="29373" xr:uid="{00000000-0005-0000-0000-00006CC50000}"/>
    <cellStyle name="40% - Accent6 2 2 2 9 4" xfId="46001" xr:uid="{00000000-0005-0000-0000-00006DC50000}"/>
    <cellStyle name="40% - Accent6 2 2 3" xfId="533" xr:uid="{00000000-0005-0000-0000-00006EC50000}"/>
    <cellStyle name="40% - Accent6 2 2 3 2" xfId="1715" xr:uid="{00000000-0005-0000-0000-00006FC50000}"/>
    <cellStyle name="40% - Accent6 2 2 3 2 2" xfId="7789" xr:uid="{00000000-0005-0000-0000-000070C50000}"/>
    <cellStyle name="40% - Accent6 2 2 3 2 2 2" xfId="12512" xr:uid="{00000000-0005-0000-0000-000071C50000}"/>
    <cellStyle name="40% - Accent6 2 2 3 2 2 2 2" xfId="25671" xr:uid="{00000000-0005-0000-0000-000072C50000}"/>
    <cellStyle name="40% - Accent6 2 2 3 2 2 2 2 2" xfId="63009" xr:uid="{00000000-0005-0000-0000-000073C50000}"/>
    <cellStyle name="40% - Accent6 2 2 3 2 2 2 3" xfId="49850" xr:uid="{00000000-0005-0000-0000-000074C50000}"/>
    <cellStyle name="40% - Accent6 2 2 3 2 2 3" xfId="20948" xr:uid="{00000000-0005-0000-0000-000075C50000}"/>
    <cellStyle name="40% - Accent6 2 2 3 2 2 3 2" xfId="58286" xr:uid="{00000000-0005-0000-0000-000076C50000}"/>
    <cellStyle name="40% - Accent6 2 2 3 2 2 4" xfId="33967" xr:uid="{00000000-0005-0000-0000-000077C50000}"/>
    <cellStyle name="40% - Accent6 2 2 3 2 2 5" xfId="45127" xr:uid="{00000000-0005-0000-0000-000078C50000}"/>
    <cellStyle name="40% - Accent6 2 2 3 2 3" xfId="10152" xr:uid="{00000000-0005-0000-0000-000079C50000}"/>
    <cellStyle name="40% - Accent6 2 2 3 2 3 2" xfId="23311" xr:uid="{00000000-0005-0000-0000-00007AC50000}"/>
    <cellStyle name="40% - Accent6 2 2 3 2 3 2 2" xfId="60649" xr:uid="{00000000-0005-0000-0000-00007BC50000}"/>
    <cellStyle name="40% - Accent6 2 2 3 2 3 3" xfId="36679" xr:uid="{00000000-0005-0000-0000-00007CC50000}"/>
    <cellStyle name="40% - Accent6 2 2 3 2 3 4" xfId="47490" xr:uid="{00000000-0005-0000-0000-00007DC50000}"/>
    <cellStyle name="40% - Accent6 2 2 3 2 4" xfId="5429" xr:uid="{00000000-0005-0000-0000-00007EC50000}"/>
    <cellStyle name="40% - Accent6 2 2 3 2 4 2" xfId="18588" xr:uid="{00000000-0005-0000-0000-00007FC50000}"/>
    <cellStyle name="40% - Accent6 2 2 3 2 4 2 2" xfId="55926" xr:uid="{00000000-0005-0000-0000-000080C50000}"/>
    <cellStyle name="40% - Accent6 2 2 3 2 4 3" xfId="31255" xr:uid="{00000000-0005-0000-0000-000081C50000}"/>
    <cellStyle name="40% - Accent6 2 2 3 2 4 4" xfId="42767" xr:uid="{00000000-0005-0000-0000-000082C50000}"/>
    <cellStyle name="40% - Accent6 2 2 3 2 5" xfId="14876" xr:uid="{00000000-0005-0000-0000-000083C50000}"/>
    <cellStyle name="40% - Accent6 2 2 3 2 5 2" xfId="52214" xr:uid="{00000000-0005-0000-0000-000084C50000}"/>
    <cellStyle name="40% - Accent6 2 2 3 2 6" xfId="28373" xr:uid="{00000000-0005-0000-0000-000085C50000}"/>
    <cellStyle name="40% - Accent6 2 2 3 2 7" xfId="39053" xr:uid="{00000000-0005-0000-0000-000086C50000}"/>
    <cellStyle name="40% - Accent6 2 2 3 3" xfId="3064" xr:uid="{00000000-0005-0000-0000-000087C50000}"/>
    <cellStyle name="40% - Accent6 2 2 3 3 2" xfId="11332" xr:uid="{00000000-0005-0000-0000-000088C50000}"/>
    <cellStyle name="40% - Accent6 2 2 3 3 2 2" xfId="24491" xr:uid="{00000000-0005-0000-0000-000089C50000}"/>
    <cellStyle name="40% - Accent6 2 2 3 3 2 2 2" xfId="61829" xr:uid="{00000000-0005-0000-0000-00008AC50000}"/>
    <cellStyle name="40% - Accent6 2 2 3 3 2 3" xfId="48670" xr:uid="{00000000-0005-0000-0000-00008BC50000}"/>
    <cellStyle name="40% - Accent6 2 2 3 3 3" xfId="6609" xr:uid="{00000000-0005-0000-0000-00008CC50000}"/>
    <cellStyle name="40% - Accent6 2 2 3 3 3 2" xfId="19768" xr:uid="{00000000-0005-0000-0000-00008DC50000}"/>
    <cellStyle name="40% - Accent6 2 2 3 3 3 2 2" xfId="57106" xr:uid="{00000000-0005-0000-0000-00008EC50000}"/>
    <cellStyle name="40% - Accent6 2 2 3 3 3 3" xfId="43947" xr:uid="{00000000-0005-0000-0000-00008FC50000}"/>
    <cellStyle name="40% - Accent6 2 2 3 3 4" xfId="16225" xr:uid="{00000000-0005-0000-0000-000090C50000}"/>
    <cellStyle name="40% - Accent6 2 2 3 3 4 2" xfId="53563" xr:uid="{00000000-0005-0000-0000-000091C50000}"/>
    <cellStyle name="40% - Accent6 2 2 3 3 5" xfId="32618" xr:uid="{00000000-0005-0000-0000-000092C50000}"/>
    <cellStyle name="40% - Accent6 2 2 3 3 6" xfId="40402" xr:uid="{00000000-0005-0000-0000-000093C50000}"/>
    <cellStyle name="40% - Accent6 2 2 3 4" xfId="8972" xr:uid="{00000000-0005-0000-0000-000094C50000}"/>
    <cellStyle name="40% - Accent6 2 2 3 4 2" xfId="22131" xr:uid="{00000000-0005-0000-0000-000095C50000}"/>
    <cellStyle name="40% - Accent6 2 2 3 4 2 2" xfId="59469" xr:uid="{00000000-0005-0000-0000-000096C50000}"/>
    <cellStyle name="40% - Accent6 2 2 3 4 3" xfId="35330" xr:uid="{00000000-0005-0000-0000-000097C50000}"/>
    <cellStyle name="40% - Accent6 2 2 3 4 4" xfId="46310" xr:uid="{00000000-0005-0000-0000-000098C50000}"/>
    <cellStyle name="40% - Accent6 2 2 3 5" xfId="4249" xr:uid="{00000000-0005-0000-0000-000099C50000}"/>
    <cellStyle name="40% - Accent6 2 2 3 5 2" xfId="17408" xr:uid="{00000000-0005-0000-0000-00009AC50000}"/>
    <cellStyle name="40% - Accent6 2 2 3 5 2 2" xfId="54746" xr:uid="{00000000-0005-0000-0000-00009BC50000}"/>
    <cellStyle name="40% - Accent6 2 2 3 5 3" xfId="29906" xr:uid="{00000000-0005-0000-0000-00009CC50000}"/>
    <cellStyle name="40% - Accent6 2 2 3 5 4" xfId="41587" xr:uid="{00000000-0005-0000-0000-00009DC50000}"/>
    <cellStyle name="40% - Accent6 2 2 3 6" xfId="13696" xr:uid="{00000000-0005-0000-0000-00009EC50000}"/>
    <cellStyle name="40% - Accent6 2 2 3 6 2" xfId="51034" xr:uid="{00000000-0005-0000-0000-00009FC50000}"/>
    <cellStyle name="40% - Accent6 2 2 3 7" xfId="27024" xr:uid="{00000000-0005-0000-0000-0000A0C50000}"/>
    <cellStyle name="40% - Accent6 2 2 3 8" xfId="37873" xr:uid="{00000000-0005-0000-0000-0000A1C50000}"/>
    <cellStyle name="40% - Accent6 2 2 4" xfId="336" xr:uid="{00000000-0005-0000-0000-0000A2C50000}"/>
    <cellStyle name="40% - Accent6 2 2 4 2" xfId="1518" xr:uid="{00000000-0005-0000-0000-0000A3C50000}"/>
    <cellStyle name="40% - Accent6 2 2 4 2 2" xfId="7592" xr:uid="{00000000-0005-0000-0000-0000A4C50000}"/>
    <cellStyle name="40% - Accent6 2 2 4 2 2 2" xfId="12315" xr:uid="{00000000-0005-0000-0000-0000A5C50000}"/>
    <cellStyle name="40% - Accent6 2 2 4 2 2 2 2" xfId="25474" xr:uid="{00000000-0005-0000-0000-0000A6C50000}"/>
    <cellStyle name="40% - Accent6 2 2 4 2 2 2 2 2" xfId="62812" xr:uid="{00000000-0005-0000-0000-0000A7C50000}"/>
    <cellStyle name="40% - Accent6 2 2 4 2 2 2 3" xfId="49653" xr:uid="{00000000-0005-0000-0000-0000A8C50000}"/>
    <cellStyle name="40% - Accent6 2 2 4 2 2 3" xfId="20751" xr:uid="{00000000-0005-0000-0000-0000A9C50000}"/>
    <cellStyle name="40% - Accent6 2 2 4 2 2 3 2" xfId="58089" xr:uid="{00000000-0005-0000-0000-0000AAC50000}"/>
    <cellStyle name="40% - Accent6 2 2 4 2 2 4" xfId="33770" xr:uid="{00000000-0005-0000-0000-0000ABC50000}"/>
    <cellStyle name="40% - Accent6 2 2 4 2 2 5" xfId="44930" xr:uid="{00000000-0005-0000-0000-0000ACC50000}"/>
    <cellStyle name="40% - Accent6 2 2 4 2 3" xfId="9955" xr:uid="{00000000-0005-0000-0000-0000ADC50000}"/>
    <cellStyle name="40% - Accent6 2 2 4 2 3 2" xfId="23114" xr:uid="{00000000-0005-0000-0000-0000AEC50000}"/>
    <cellStyle name="40% - Accent6 2 2 4 2 3 2 2" xfId="60452" xr:uid="{00000000-0005-0000-0000-0000AFC50000}"/>
    <cellStyle name="40% - Accent6 2 2 4 2 3 3" xfId="36482" xr:uid="{00000000-0005-0000-0000-0000B0C50000}"/>
    <cellStyle name="40% - Accent6 2 2 4 2 3 4" xfId="47293" xr:uid="{00000000-0005-0000-0000-0000B1C50000}"/>
    <cellStyle name="40% - Accent6 2 2 4 2 4" xfId="5232" xr:uid="{00000000-0005-0000-0000-0000B2C50000}"/>
    <cellStyle name="40% - Accent6 2 2 4 2 4 2" xfId="18391" xr:uid="{00000000-0005-0000-0000-0000B3C50000}"/>
    <cellStyle name="40% - Accent6 2 2 4 2 4 2 2" xfId="55729" xr:uid="{00000000-0005-0000-0000-0000B4C50000}"/>
    <cellStyle name="40% - Accent6 2 2 4 2 4 3" xfId="31058" xr:uid="{00000000-0005-0000-0000-0000B5C50000}"/>
    <cellStyle name="40% - Accent6 2 2 4 2 4 4" xfId="42570" xr:uid="{00000000-0005-0000-0000-0000B6C50000}"/>
    <cellStyle name="40% - Accent6 2 2 4 2 5" xfId="14679" xr:uid="{00000000-0005-0000-0000-0000B7C50000}"/>
    <cellStyle name="40% - Accent6 2 2 4 2 5 2" xfId="52017" xr:uid="{00000000-0005-0000-0000-0000B8C50000}"/>
    <cellStyle name="40% - Accent6 2 2 4 2 6" xfId="28176" xr:uid="{00000000-0005-0000-0000-0000B9C50000}"/>
    <cellStyle name="40% - Accent6 2 2 4 2 7" xfId="38856" xr:uid="{00000000-0005-0000-0000-0000BAC50000}"/>
    <cellStyle name="40% - Accent6 2 2 4 3" xfId="2867" xr:uid="{00000000-0005-0000-0000-0000BBC50000}"/>
    <cellStyle name="40% - Accent6 2 2 4 3 2" xfId="11135" xr:uid="{00000000-0005-0000-0000-0000BCC50000}"/>
    <cellStyle name="40% - Accent6 2 2 4 3 2 2" xfId="24294" xr:uid="{00000000-0005-0000-0000-0000BDC50000}"/>
    <cellStyle name="40% - Accent6 2 2 4 3 2 2 2" xfId="61632" xr:uid="{00000000-0005-0000-0000-0000BEC50000}"/>
    <cellStyle name="40% - Accent6 2 2 4 3 2 3" xfId="48473" xr:uid="{00000000-0005-0000-0000-0000BFC50000}"/>
    <cellStyle name="40% - Accent6 2 2 4 3 3" xfId="6412" xr:uid="{00000000-0005-0000-0000-0000C0C50000}"/>
    <cellStyle name="40% - Accent6 2 2 4 3 3 2" xfId="19571" xr:uid="{00000000-0005-0000-0000-0000C1C50000}"/>
    <cellStyle name="40% - Accent6 2 2 4 3 3 2 2" xfId="56909" xr:uid="{00000000-0005-0000-0000-0000C2C50000}"/>
    <cellStyle name="40% - Accent6 2 2 4 3 3 3" xfId="43750" xr:uid="{00000000-0005-0000-0000-0000C3C50000}"/>
    <cellStyle name="40% - Accent6 2 2 4 3 4" xfId="16028" xr:uid="{00000000-0005-0000-0000-0000C4C50000}"/>
    <cellStyle name="40% - Accent6 2 2 4 3 4 2" xfId="53366" xr:uid="{00000000-0005-0000-0000-0000C5C50000}"/>
    <cellStyle name="40% - Accent6 2 2 4 3 5" xfId="32421" xr:uid="{00000000-0005-0000-0000-0000C6C50000}"/>
    <cellStyle name="40% - Accent6 2 2 4 3 6" xfId="40205" xr:uid="{00000000-0005-0000-0000-0000C7C50000}"/>
    <cellStyle name="40% - Accent6 2 2 4 4" xfId="8775" xr:uid="{00000000-0005-0000-0000-0000C8C50000}"/>
    <cellStyle name="40% - Accent6 2 2 4 4 2" xfId="21934" xr:uid="{00000000-0005-0000-0000-0000C9C50000}"/>
    <cellStyle name="40% - Accent6 2 2 4 4 2 2" xfId="59272" xr:uid="{00000000-0005-0000-0000-0000CAC50000}"/>
    <cellStyle name="40% - Accent6 2 2 4 4 3" xfId="35133" xr:uid="{00000000-0005-0000-0000-0000CBC50000}"/>
    <cellStyle name="40% - Accent6 2 2 4 4 4" xfId="46113" xr:uid="{00000000-0005-0000-0000-0000CCC50000}"/>
    <cellStyle name="40% - Accent6 2 2 4 5" xfId="4052" xr:uid="{00000000-0005-0000-0000-0000CDC50000}"/>
    <cellStyle name="40% - Accent6 2 2 4 5 2" xfId="17211" xr:uid="{00000000-0005-0000-0000-0000CEC50000}"/>
    <cellStyle name="40% - Accent6 2 2 4 5 2 2" xfId="54549" xr:uid="{00000000-0005-0000-0000-0000CFC50000}"/>
    <cellStyle name="40% - Accent6 2 2 4 5 3" xfId="29709" xr:uid="{00000000-0005-0000-0000-0000D0C50000}"/>
    <cellStyle name="40% - Accent6 2 2 4 5 4" xfId="41390" xr:uid="{00000000-0005-0000-0000-0000D1C50000}"/>
    <cellStyle name="40% - Accent6 2 2 4 6" xfId="13499" xr:uid="{00000000-0005-0000-0000-0000D2C50000}"/>
    <cellStyle name="40% - Accent6 2 2 4 6 2" xfId="50837" xr:uid="{00000000-0005-0000-0000-0000D3C50000}"/>
    <cellStyle name="40% - Accent6 2 2 4 7" xfId="26827" xr:uid="{00000000-0005-0000-0000-0000D4C50000}"/>
    <cellStyle name="40% - Accent6 2 2 4 8" xfId="37676" xr:uid="{00000000-0005-0000-0000-0000D5C50000}"/>
    <cellStyle name="40% - Accent6 2 2 5" xfId="757" xr:uid="{00000000-0005-0000-0000-0000D6C50000}"/>
    <cellStyle name="40% - Accent6 2 2 5 2" xfId="1939" xr:uid="{00000000-0005-0000-0000-0000D7C50000}"/>
    <cellStyle name="40% - Accent6 2 2 5 2 2" xfId="8013" xr:uid="{00000000-0005-0000-0000-0000D8C50000}"/>
    <cellStyle name="40% - Accent6 2 2 5 2 2 2" xfId="12736" xr:uid="{00000000-0005-0000-0000-0000D9C50000}"/>
    <cellStyle name="40% - Accent6 2 2 5 2 2 2 2" xfId="25895" xr:uid="{00000000-0005-0000-0000-0000DAC50000}"/>
    <cellStyle name="40% - Accent6 2 2 5 2 2 2 2 2" xfId="63233" xr:uid="{00000000-0005-0000-0000-0000DBC50000}"/>
    <cellStyle name="40% - Accent6 2 2 5 2 2 2 3" xfId="50074" xr:uid="{00000000-0005-0000-0000-0000DCC50000}"/>
    <cellStyle name="40% - Accent6 2 2 5 2 2 3" xfId="21172" xr:uid="{00000000-0005-0000-0000-0000DDC50000}"/>
    <cellStyle name="40% - Accent6 2 2 5 2 2 3 2" xfId="58510" xr:uid="{00000000-0005-0000-0000-0000DEC50000}"/>
    <cellStyle name="40% - Accent6 2 2 5 2 2 4" xfId="34191" xr:uid="{00000000-0005-0000-0000-0000DFC50000}"/>
    <cellStyle name="40% - Accent6 2 2 5 2 2 5" xfId="45351" xr:uid="{00000000-0005-0000-0000-0000E0C50000}"/>
    <cellStyle name="40% - Accent6 2 2 5 2 3" xfId="10376" xr:uid="{00000000-0005-0000-0000-0000E1C50000}"/>
    <cellStyle name="40% - Accent6 2 2 5 2 3 2" xfId="23535" xr:uid="{00000000-0005-0000-0000-0000E2C50000}"/>
    <cellStyle name="40% - Accent6 2 2 5 2 3 2 2" xfId="60873" xr:uid="{00000000-0005-0000-0000-0000E3C50000}"/>
    <cellStyle name="40% - Accent6 2 2 5 2 3 3" xfId="36903" xr:uid="{00000000-0005-0000-0000-0000E4C50000}"/>
    <cellStyle name="40% - Accent6 2 2 5 2 3 4" xfId="47714" xr:uid="{00000000-0005-0000-0000-0000E5C50000}"/>
    <cellStyle name="40% - Accent6 2 2 5 2 4" xfId="5653" xr:uid="{00000000-0005-0000-0000-0000E6C50000}"/>
    <cellStyle name="40% - Accent6 2 2 5 2 4 2" xfId="18812" xr:uid="{00000000-0005-0000-0000-0000E7C50000}"/>
    <cellStyle name="40% - Accent6 2 2 5 2 4 2 2" xfId="56150" xr:uid="{00000000-0005-0000-0000-0000E8C50000}"/>
    <cellStyle name="40% - Accent6 2 2 5 2 4 3" xfId="31479" xr:uid="{00000000-0005-0000-0000-0000E9C50000}"/>
    <cellStyle name="40% - Accent6 2 2 5 2 4 4" xfId="42991" xr:uid="{00000000-0005-0000-0000-0000EAC50000}"/>
    <cellStyle name="40% - Accent6 2 2 5 2 5" xfId="15100" xr:uid="{00000000-0005-0000-0000-0000EBC50000}"/>
    <cellStyle name="40% - Accent6 2 2 5 2 5 2" xfId="52438" xr:uid="{00000000-0005-0000-0000-0000ECC50000}"/>
    <cellStyle name="40% - Accent6 2 2 5 2 6" xfId="28597" xr:uid="{00000000-0005-0000-0000-0000EDC50000}"/>
    <cellStyle name="40% - Accent6 2 2 5 2 7" xfId="39277" xr:uid="{00000000-0005-0000-0000-0000EEC50000}"/>
    <cellStyle name="40% - Accent6 2 2 5 3" xfId="3288" xr:uid="{00000000-0005-0000-0000-0000EFC50000}"/>
    <cellStyle name="40% - Accent6 2 2 5 3 2" xfId="11556" xr:uid="{00000000-0005-0000-0000-0000F0C50000}"/>
    <cellStyle name="40% - Accent6 2 2 5 3 2 2" xfId="24715" xr:uid="{00000000-0005-0000-0000-0000F1C50000}"/>
    <cellStyle name="40% - Accent6 2 2 5 3 2 2 2" xfId="62053" xr:uid="{00000000-0005-0000-0000-0000F2C50000}"/>
    <cellStyle name="40% - Accent6 2 2 5 3 2 3" xfId="48894" xr:uid="{00000000-0005-0000-0000-0000F3C50000}"/>
    <cellStyle name="40% - Accent6 2 2 5 3 3" xfId="6833" xr:uid="{00000000-0005-0000-0000-0000F4C50000}"/>
    <cellStyle name="40% - Accent6 2 2 5 3 3 2" xfId="19992" xr:uid="{00000000-0005-0000-0000-0000F5C50000}"/>
    <cellStyle name="40% - Accent6 2 2 5 3 3 2 2" xfId="57330" xr:uid="{00000000-0005-0000-0000-0000F6C50000}"/>
    <cellStyle name="40% - Accent6 2 2 5 3 3 3" xfId="44171" xr:uid="{00000000-0005-0000-0000-0000F7C50000}"/>
    <cellStyle name="40% - Accent6 2 2 5 3 4" xfId="16449" xr:uid="{00000000-0005-0000-0000-0000F8C50000}"/>
    <cellStyle name="40% - Accent6 2 2 5 3 4 2" xfId="53787" xr:uid="{00000000-0005-0000-0000-0000F9C50000}"/>
    <cellStyle name="40% - Accent6 2 2 5 3 5" xfId="32842" xr:uid="{00000000-0005-0000-0000-0000FAC50000}"/>
    <cellStyle name="40% - Accent6 2 2 5 3 6" xfId="40626" xr:uid="{00000000-0005-0000-0000-0000FBC50000}"/>
    <cellStyle name="40% - Accent6 2 2 5 4" xfId="9196" xr:uid="{00000000-0005-0000-0000-0000FCC50000}"/>
    <cellStyle name="40% - Accent6 2 2 5 4 2" xfId="22355" xr:uid="{00000000-0005-0000-0000-0000FDC50000}"/>
    <cellStyle name="40% - Accent6 2 2 5 4 2 2" xfId="59693" xr:uid="{00000000-0005-0000-0000-0000FEC50000}"/>
    <cellStyle name="40% - Accent6 2 2 5 4 3" xfId="35554" xr:uid="{00000000-0005-0000-0000-0000FFC50000}"/>
    <cellStyle name="40% - Accent6 2 2 5 4 4" xfId="46534" xr:uid="{00000000-0005-0000-0000-000000C60000}"/>
    <cellStyle name="40% - Accent6 2 2 5 5" xfId="4473" xr:uid="{00000000-0005-0000-0000-000001C60000}"/>
    <cellStyle name="40% - Accent6 2 2 5 5 2" xfId="17632" xr:uid="{00000000-0005-0000-0000-000002C60000}"/>
    <cellStyle name="40% - Accent6 2 2 5 5 2 2" xfId="54970" xr:uid="{00000000-0005-0000-0000-000003C60000}"/>
    <cellStyle name="40% - Accent6 2 2 5 5 3" xfId="30130" xr:uid="{00000000-0005-0000-0000-000004C60000}"/>
    <cellStyle name="40% - Accent6 2 2 5 5 4" xfId="41811" xr:uid="{00000000-0005-0000-0000-000005C60000}"/>
    <cellStyle name="40% - Accent6 2 2 5 6" xfId="13920" xr:uid="{00000000-0005-0000-0000-000006C60000}"/>
    <cellStyle name="40% - Accent6 2 2 5 6 2" xfId="51258" xr:uid="{00000000-0005-0000-0000-000007C60000}"/>
    <cellStyle name="40% - Accent6 2 2 5 7" xfId="27248" xr:uid="{00000000-0005-0000-0000-000008C60000}"/>
    <cellStyle name="40% - Accent6 2 2 5 8" xfId="38097" xr:uid="{00000000-0005-0000-0000-000009C60000}"/>
    <cellStyle name="40% - Accent6 2 2 6" xfId="926" xr:uid="{00000000-0005-0000-0000-00000AC60000}"/>
    <cellStyle name="40% - Accent6 2 2 6 2" xfId="2108" xr:uid="{00000000-0005-0000-0000-00000BC60000}"/>
    <cellStyle name="40% - Accent6 2 2 6 2 2" xfId="8182" xr:uid="{00000000-0005-0000-0000-00000CC60000}"/>
    <cellStyle name="40% - Accent6 2 2 6 2 2 2" xfId="12905" xr:uid="{00000000-0005-0000-0000-00000DC60000}"/>
    <cellStyle name="40% - Accent6 2 2 6 2 2 2 2" xfId="26064" xr:uid="{00000000-0005-0000-0000-00000EC60000}"/>
    <cellStyle name="40% - Accent6 2 2 6 2 2 2 2 2" xfId="63402" xr:uid="{00000000-0005-0000-0000-00000FC60000}"/>
    <cellStyle name="40% - Accent6 2 2 6 2 2 2 3" xfId="50243" xr:uid="{00000000-0005-0000-0000-000010C60000}"/>
    <cellStyle name="40% - Accent6 2 2 6 2 2 3" xfId="21341" xr:uid="{00000000-0005-0000-0000-000011C60000}"/>
    <cellStyle name="40% - Accent6 2 2 6 2 2 3 2" xfId="58679" xr:uid="{00000000-0005-0000-0000-000012C60000}"/>
    <cellStyle name="40% - Accent6 2 2 6 2 2 4" xfId="34360" xr:uid="{00000000-0005-0000-0000-000013C60000}"/>
    <cellStyle name="40% - Accent6 2 2 6 2 2 5" xfId="45520" xr:uid="{00000000-0005-0000-0000-000014C60000}"/>
    <cellStyle name="40% - Accent6 2 2 6 2 3" xfId="10545" xr:uid="{00000000-0005-0000-0000-000015C60000}"/>
    <cellStyle name="40% - Accent6 2 2 6 2 3 2" xfId="23704" xr:uid="{00000000-0005-0000-0000-000016C60000}"/>
    <cellStyle name="40% - Accent6 2 2 6 2 3 2 2" xfId="61042" xr:uid="{00000000-0005-0000-0000-000017C60000}"/>
    <cellStyle name="40% - Accent6 2 2 6 2 3 3" xfId="37072" xr:uid="{00000000-0005-0000-0000-000018C60000}"/>
    <cellStyle name="40% - Accent6 2 2 6 2 3 4" xfId="47883" xr:uid="{00000000-0005-0000-0000-000019C60000}"/>
    <cellStyle name="40% - Accent6 2 2 6 2 4" xfId="5822" xr:uid="{00000000-0005-0000-0000-00001AC60000}"/>
    <cellStyle name="40% - Accent6 2 2 6 2 4 2" xfId="18981" xr:uid="{00000000-0005-0000-0000-00001BC60000}"/>
    <cellStyle name="40% - Accent6 2 2 6 2 4 2 2" xfId="56319" xr:uid="{00000000-0005-0000-0000-00001CC60000}"/>
    <cellStyle name="40% - Accent6 2 2 6 2 4 3" xfId="31648" xr:uid="{00000000-0005-0000-0000-00001DC60000}"/>
    <cellStyle name="40% - Accent6 2 2 6 2 4 4" xfId="43160" xr:uid="{00000000-0005-0000-0000-00001EC60000}"/>
    <cellStyle name="40% - Accent6 2 2 6 2 5" xfId="15269" xr:uid="{00000000-0005-0000-0000-00001FC60000}"/>
    <cellStyle name="40% - Accent6 2 2 6 2 5 2" xfId="52607" xr:uid="{00000000-0005-0000-0000-000020C60000}"/>
    <cellStyle name="40% - Accent6 2 2 6 2 6" xfId="28766" xr:uid="{00000000-0005-0000-0000-000021C60000}"/>
    <cellStyle name="40% - Accent6 2 2 6 2 7" xfId="39446" xr:uid="{00000000-0005-0000-0000-000022C60000}"/>
    <cellStyle name="40% - Accent6 2 2 6 3" xfId="3457" xr:uid="{00000000-0005-0000-0000-000023C60000}"/>
    <cellStyle name="40% - Accent6 2 2 6 3 2" xfId="11725" xr:uid="{00000000-0005-0000-0000-000024C60000}"/>
    <cellStyle name="40% - Accent6 2 2 6 3 2 2" xfId="24884" xr:uid="{00000000-0005-0000-0000-000025C60000}"/>
    <cellStyle name="40% - Accent6 2 2 6 3 2 2 2" xfId="62222" xr:uid="{00000000-0005-0000-0000-000026C60000}"/>
    <cellStyle name="40% - Accent6 2 2 6 3 2 3" xfId="49063" xr:uid="{00000000-0005-0000-0000-000027C60000}"/>
    <cellStyle name="40% - Accent6 2 2 6 3 3" xfId="7002" xr:uid="{00000000-0005-0000-0000-000028C60000}"/>
    <cellStyle name="40% - Accent6 2 2 6 3 3 2" xfId="20161" xr:uid="{00000000-0005-0000-0000-000029C60000}"/>
    <cellStyle name="40% - Accent6 2 2 6 3 3 2 2" xfId="57499" xr:uid="{00000000-0005-0000-0000-00002AC60000}"/>
    <cellStyle name="40% - Accent6 2 2 6 3 3 3" xfId="44340" xr:uid="{00000000-0005-0000-0000-00002BC60000}"/>
    <cellStyle name="40% - Accent6 2 2 6 3 4" xfId="16618" xr:uid="{00000000-0005-0000-0000-00002CC60000}"/>
    <cellStyle name="40% - Accent6 2 2 6 3 4 2" xfId="53956" xr:uid="{00000000-0005-0000-0000-00002DC60000}"/>
    <cellStyle name="40% - Accent6 2 2 6 3 5" xfId="33011" xr:uid="{00000000-0005-0000-0000-00002EC60000}"/>
    <cellStyle name="40% - Accent6 2 2 6 3 6" xfId="40795" xr:uid="{00000000-0005-0000-0000-00002FC60000}"/>
    <cellStyle name="40% - Accent6 2 2 6 4" xfId="9365" xr:uid="{00000000-0005-0000-0000-000030C60000}"/>
    <cellStyle name="40% - Accent6 2 2 6 4 2" xfId="22524" xr:uid="{00000000-0005-0000-0000-000031C60000}"/>
    <cellStyle name="40% - Accent6 2 2 6 4 2 2" xfId="59862" xr:uid="{00000000-0005-0000-0000-000032C60000}"/>
    <cellStyle name="40% - Accent6 2 2 6 4 3" xfId="35723" xr:uid="{00000000-0005-0000-0000-000033C60000}"/>
    <cellStyle name="40% - Accent6 2 2 6 4 4" xfId="46703" xr:uid="{00000000-0005-0000-0000-000034C60000}"/>
    <cellStyle name="40% - Accent6 2 2 6 5" xfId="4642" xr:uid="{00000000-0005-0000-0000-000035C60000}"/>
    <cellStyle name="40% - Accent6 2 2 6 5 2" xfId="17801" xr:uid="{00000000-0005-0000-0000-000036C60000}"/>
    <cellStyle name="40% - Accent6 2 2 6 5 2 2" xfId="55139" xr:uid="{00000000-0005-0000-0000-000037C60000}"/>
    <cellStyle name="40% - Accent6 2 2 6 5 3" xfId="30299" xr:uid="{00000000-0005-0000-0000-000038C60000}"/>
    <cellStyle name="40% - Accent6 2 2 6 5 4" xfId="41980" xr:uid="{00000000-0005-0000-0000-000039C60000}"/>
    <cellStyle name="40% - Accent6 2 2 6 6" xfId="14089" xr:uid="{00000000-0005-0000-0000-00003AC60000}"/>
    <cellStyle name="40% - Accent6 2 2 6 6 2" xfId="51427" xr:uid="{00000000-0005-0000-0000-00003BC60000}"/>
    <cellStyle name="40% - Accent6 2 2 6 7" xfId="27417" xr:uid="{00000000-0005-0000-0000-00003CC60000}"/>
    <cellStyle name="40% - Accent6 2 2 6 8" xfId="38266" xr:uid="{00000000-0005-0000-0000-00003DC60000}"/>
    <cellStyle name="40% - Accent6 2 2 7" xfId="1097" xr:uid="{00000000-0005-0000-0000-00003EC60000}"/>
    <cellStyle name="40% - Accent6 2 2 7 2" xfId="2277" xr:uid="{00000000-0005-0000-0000-00003FC60000}"/>
    <cellStyle name="40% - Accent6 2 2 7 2 2" xfId="8351" xr:uid="{00000000-0005-0000-0000-000040C60000}"/>
    <cellStyle name="40% - Accent6 2 2 7 2 2 2" xfId="13074" xr:uid="{00000000-0005-0000-0000-000041C60000}"/>
    <cellStyle name="40% - Accent6 2 2 7 2 2 2 2" xfId="26233" xr:uid="{00000000-0005-0000-0000-000042C60000}"/>
    <cellStyle name="40% - Accent6 2 2 7 2 2 2 2 2" xfId="63571" xr:uid="{00000000-0005-0000-0000-000043C60000}"/>
    <cellStyle name="40% - Accent6 2 2 7 2 2 2 3" xfId="50412" xr:uid="{00000000-0005-0000-0000-000044C60000}"/>
    <cellStyle name="40% - Accent6 2 2 7 2 2 3" xfId="21510" xr:uid="{00000000-0005-0000-0000-000045C60000}"/>
    <cellStyle name="40% - Accent6 2 2 7 2 2 3 2" xfId="58848" xr:uid="{00000000-0005-0000-0000-000046C60000}"/>
    <cellStyle name="40% - Accent6 2 2 7 2 2 4" xfId="34529" xr:uid="{00000000-0005-0000-0000-000047C60000}"/>
    <cellStyle name="40% - Accent6 2 2 7 2 2 5" xfId="45689" xr:uid="{00000000-0005-0000-0000-000048C60000}"/>
    <cellStyle name="40% - Accent6 2 2 7 2 3" xfId="10714" xr:uid="{00000000-0005-0000-0000-000049C60000}"/>
    <cellStyle name="40% - Accent6 2 2 7 2 3 2" xfId="23873" xr:uid="{00000000-0005-0000-0000-00004AC60000}"/>
    <cellStyle name="40% - Accent6 2 2 7 2 3 2 2" xfId="61211" xr:uid="{00000000-0005-0000-0000-00004BC60000}"/>
    <cellStyle name="40% - Accent6 2 2 7 2 3 3" xfId="37241" xr:uid="{00000000-0005-0000-0000-00004CC60000}"/>
    <cellStyle name="40% - Accent6 2 2 7 2 3 4" xfId="48052" xr:uid="{00000000-0005-0000-0000-00004DC60000}"/>
    <cellStyle name="40% - Accent6 2 2 7 2 4" xfId="5991" xr:uid="{00000000-0005-0000-0000-00004EC60000}"/>
    <cellStyle name="40% - Accent6 2 2 7 2 4 2" xfId="19150" xr:uid="{00000000-0005-0000-0000-00004FC60000}"/>
    <cellStyle name="40% - Accent6 2 2 7 2 4 2 2" xfId="56488" xr:uid="{00000000-0005-0000-0000-000050C60000}"/>
    <cellStyle name="40% - Accent6 2 2 7 2 4 3" xfId="31817" xr:uid="{00000000-0005-0000-0000-000051C60000}"/>
    <cellStyle name="40% - Accent6 2 2 7 2 4 4" xfId="43329" xr:uid="{00000000-0005-0000-0000-000052C60000}"/>
    <cellStyle name="40% - Accent6 2 2 7 2 5" xfId="15438" xr:uid="{00000000-0005-0000-0000-000053C60000}"/>
    <cellStyle name="40% - Accent6 2 2 7 2 5 2" xfId="52776" xr:uid="{00000000-0005-0000-0000-000054C60000}"/>
    <cellStyle name="40% - Accent6 2 2 7 2 6" xfId="28935" xr:uid="{00000000-0005-0000-0000-000055C60000}"/>
    <cellStyle name="40% - Accent6 2 2 7 2 7" xfId="39615" xr:uid="{00000000-0005-0000-0000-000056C60000}"/>
    <cellStyle name="40% - Accent6 2 2 7 3" xfId="3626" xr:uid="{00000000-0005-0000-0000-000057C60000}"/>
    <cellStyle name="40% - Accent6 2 2 7 3 2" xfId="11894" xr:uid="{00000000-0005-0000-0000-000058C60000}"/>
    <cellStyle name="40% - Accent6 2 2 7 3 2 2" xfId="25053" xr:uid="{00000000-0005-0000-0000-000059C60000}"/>
    <cellStyle name="40% - Accent6 2 2 7 3 2 2 2" xfId="62391" xr:uid="{00000000-0005-0000-0000-00005AC60000}"/>
    <cellStyle name="40% - Accent6 2 2 7 3 2 3" xfId="49232" xr:uid="{00000000-0005-0000-0000-00005BC60000}"/>
    <cellStyle name="40% - Accent6 2 2 7 3 3" xfId="7171" xr:uid="{00000000-0005-0000-0000-00005CC60000}"/>
    <cellStyle name="40% - Accent6 2 2 7 3 3 2" xfId="20330" xr:uid="{00000000-0005-0000-0000-00005DC60000}"/>
    <cellStyle name="40% - Accent6 2 2 7 3 3 2 2" xfId="57668" xr:uid="{00000000-0005-0000-0000-00005EC60000}"/>
    <cellStyle name="40% - Accent6 2 2 7 3 3 3" xfId="44509" xr:uid="{00000000-0005-0000-0000-00005FC60000}"/>
    <cellStyle name="40% - Accent6 2 2 7 3 4" xfId="16787" xr:uid="{00000000-0005-0000-0000-000060C60000}"/>
    <cellStyle name="40% - Accent6 2 2 7 3 4 2" xfId="54125" xr:uid="{00000000-0005-0000-0000-000061C60000}"/>
    <cellStyle name="40% - Accent6 2 2 7 3 5" xfId="33180" xr:uid="{00000000-0005-0000-0000-000062C60000}"/>
    <cellStyle name="40% - Accent6 2 2 7 3 6" xfId="40964" xr:uid="{00000000-0005-0000-0000-000063C60000}"/>
    <cellStyle name="40% - Accent6 2 2 7 4" xfId="9534" xr:uid="{00000000-0005-0000-0000-000064C60000}"/>
    <cellStyle name="40% - Accent6 2 2 7 4 2" xfId="22693" xr:uid="{00000000-0005-0000-0000-000065C60000}"/>
    <cellStyle name="40% - Accent6 2 2 7 4 2 2" xfId="60031" xr:uid="{00000000-0005-0000-0000-000066C60000}"/>
    <cellStyle name="40% - Accent6 2 2 7 4 3" xfId="35892" xr:uid="{00000000-0005-0000-0000-000067C60000}"/>
    <cellStyle name="40% - Accent6 2 2 7 4 4" xfId="46872" xr:uid="{00000000-0005-0000-0000-000068C60000}"/>
    <cellStyle name="40% - Accent6 2 2 7 5" xfId="4811" xr:uid="{00000000-0005-0000-0000-000069C60000}"/>
    <cellStyle name="40% - Accent6 2 2 7 5 2" xfId="17970" xr:uid="{00000000-0005-0000-0000-00006AC60000}"/>
    <cellStyle name="40% - Accent6 2 2 7 5 2 2" xfId="55308" xr:uid="{00000000-0005-0000-0000-00006BC60000}"/>
    <cellStyle name="40% - Accent6 2 2 7 5 3" xfId="30468" xr:uid="{00000000-0005-0000-0000-00006CC60000}"/>
    <cellStyle name="40% - Accent6 2 2 7 5 4" xfId="42149" xr:uid="{00000000-0005-0000-0000-00006DC60000}"/>
    <cellStyle name="40% - Accent6 2 2 7 6" xfId="14258" xr:uid="{00000000-0005-0000-0000-00006EC60000}"/>
    <cellStyle name="40% - Accent6 2 2 7 6 2" xfId="51596" xr:uid="{00000000-0005-0000-0000-00006FC60000}"/>
    <cellStyle name="40% - Accent6 2 2 7 7" xfId="27586" xr:uid="{00000000-0005-0000-0000-000070C60000}"/>
    <cellStyle name="40% - Accent6 2 2 7 8" xfId="38435" xr:uid="{00000000-0005-0000-0000-000071C60000}"/>
    <cellStyle name="40% - Accent6 2 2 8" xfId="1294" xr:uid="{00000000-0005-0000-0000-000072C60000}"/>
    <cellStyle name="40% - Accent6 2 2 8 2" xfId="2643" xr:uid="{00000000-0005-0000-0000-000073C60000}"/>
    <cellStyle name="40% - Accent6 2 2 8 2 2" xfId="12091" xr:uid="{00000000-0005-0000-0000-000074C60000}"/>
    <cellStyle name="40% - Accent6 2 2 8 2 2 2" xfId="25250" xr:uid="{00000000-0005-0000-0000-000075C60000}"/>
    <cellStyle name="40% - Accent6 2 2 8 2 2 2 2" xfId="62588" xr:uid="{00000000-0005-0000-0000-000076C60000}"/>
    <cellStyle name="40% - Accent6 2 2 8 2 2 3" xfId="33546" xr:uid="{00000000-0005-0000-0000-000077C60000}"/>
    <cellStyle name="40% - Accent6 2 2 8 2 2 4" xfId="49429" xr:uid="{00000000-0005-0000-0000-000078C60000}"/>
    <cellStyle name="40% - Accent6 2 2 8 2 3" xfId="7368" xr:uid="{00000000-0005-0000-0000-000079C60000}"/>
    <cellStyle name="40% - Accent6 2 2 8 2 3 2" xfId="20527" xr:uid="{00000000-0005-0000-0000-00007AC60000}"/>
    <cellStyle name="40% - Accent6 2 2 8 2 3 2 2" xfId="57865" xr:uid="{00000000-0005-0000-0000-00007BC60000}"/>
    <cellStyle name="40% - Accent6 2 2 8 2 3 3" xfId="36258" xr:uid="{00000000-0005-0000-0000-00007CC60000}"/>
    <cellStyle name="40% - Accent6 2 2 8 2 3 4" xfId="44706" xr:uid="{00000000-0005-0000-0000-00007DC60000}"/>
    <cellStyle name="40% - Accent6 2 2 8 2 4" xfId="15804" xr:uid="{00000000-0005-0000-0000-00007EC60000}"/>
    <cellStyle name="40% - Accent6 2 2 8 2 4 2" xfId="30834" xr:uid="{00000000-0005-0000-0000-00007FC60000}"/>
    <cellStyle name="40% - Accent6 2 2 8 2 4 3" xfId="53142" xr:uid="{00000000-0005-0000-0000-000080C60000}"/>
    <cellStyle name="40% - Accent6 2 2 8 2 5" xfId="27952" xr:uid="{00000000-0005-0000-0000-000081C60000}"/>
    <cellStyle name="40% - Accent6 2 2 8 2 6" xfId="39981" xr:uid="{00000000-0005-0000-0000-000082C60000}"/>
    <cellStyle name="40% - Accent6 2 2 8 3" xfId="9731" xr:uid="{00000000-0005-0000-0000-000083C60000}"/>
    <cellStyle name="40% - Accent6 2 2 8 3 2" xfId="22890" xr:uid="{00000000-0005-0000-0000-000084C60000}"/>
    <cellStyle name="40% - Accent6 2 2 8 3 2 2" xfId="60228" xr:uid="{00000000-0005-0000-0000-000085C60000}"/>
    <cellStyle name="40% - Accent6 2 2 8 3 3" xfId="32197" xr:uid="{00000000-0005-0000-0000-000086C60000}"/>
    <cellStyle name="40% - Accent6 2 2 8 3 4" xfId="47069" xr:uid="{00000000-0005-0000-0000-000087C60000}"/>
    <cellStyle name="40% - Accent6 2 2 8 4" xfId="5008" xr:uid="{00000000-0005-0000-0000-000088C60000}"/>
    <cellStyle name="40% - Accent6 2 2 8 4 2" xfId="18167" xr:uid="{00000000-0005-0000-0000-000089C60000}"/>
    <cellStyle name="40% - Accent6 2 2 8 4 2 2" xfId="55505" xr:uid="{00000000-0005-0000-0000-00008AC60000}"/>
    <cellStyle name="40% - Accent6 2 2 8 4 3" xfId="34909" xr:uid="{00000000-0005-0000-0000-00008BC60000}"/>
    <cellStyle name="40% - Accent6 2 2 8 4 4" xfId="42346" xr:uid="{00000000-0005-0000-0000-00008CC60000}"/>
    <cellStyle name="40% - Accent6 2 2 8 5" xfId="14455" xr:uid="{00000000-0005-0000-0000-00008DC60000}"/>
    <cellStyle name="40% - Accent6 2 2 8 5 2" xfId="29485" xr:uid="{00000000-0005-0000-0000-00008EC60000}"/>
    <cellStyle name="40% - Accent6 2 2 8 5 3" xfId="51793" xr:uid="{00000000-0005-0000-0000-00008FC60000}"/>
    <cellStyle name="40% - Accent6 2 2 8 6" xfId="26603" xr:uid="{00000000-0005-0000-0000-000090C60000}"/>
    <cellStyle name="40% - Accent6 2 2 8 7" xfId="38632" xr:uid="{00000000-0005-0000-0000-000091C60000}"/>
    <cellStyle name="40% - Accent6 2 2 9" xfId="2446" xr:uid="{00000000-0005-0000-0000-000092C60000}"/>
    <cellStyle name="40% - Accent6 2 2 9 2" xfId="10911" xr:uid="{00000000-0005-0000-0000-000093C60000}"/>
    <cellStyle name="40% - Accent6 2 2 9 2 2" xfId="24070" xr:uid="{00000000-0005-0000-0000-000094C60000}"/>
    <cellStyle name="40% - Accent6 2 2 9 2 2 2" xfId="61408" xr:uid="{00000000-0005-0000-0000-000095C60000}"/>
    <cellStyle name="40% - Accent6 2 2 9 2 3" xfId="33349" xr:uid="{00000000-0005-0000-0000-000096C60000}"/>
    <cellStyle name="40% - Accent6 2 2 9 2 4" xfId="48249" xr:uid="{00000000-0005-0000-0000-000097C60000}"/>
    <cellStyle name="40% - Accent6 2 2 9 3" xfId="6188" xr:uid="{00000000-0005-0000-0000-000098C60000}"/>
    <cellStyle name="40% - Accent6 2 2 9 3 2" xfId="19347" xr:uid="{00000000-0005-0000-0000-000099C60000}"/>
    <cellStyle name="40% - Accent6 2 2 9 3 2 2" xfId="56685" xr:uid="{00000000-0005-0000-0000-00009AC60000}"/>
    <cellStyle name="40% - Accent6 2 2 9 3 3" xfId="36061" xr:uid="{00000000-0005-0000-0000-00009BC60000}"/>
    <cellStyle name="40% - Accent6 2 2 9 3 4" xfId="43526" xr:uid="{00000000-0005-0000-0000-00009CC60000}"/>
    <cellStyle name="40% - Accent6 2 2 9 4" xfId="15607" xr:uid="{00000000-0005-0000-0000-00009DC60000}"/>
    <cellStyle name="40% - Accent6 2 2 9 4 2" xfId="30637" xr:uid="{00000000-0005-0000-0000-00009EC60000}"/>
    <cellStyle name="40% - Accent6 2 2 9 4 3" xfId="52945" xr:uid="{00000000-0005-0000-0000-00009FC60000}"/>
    <cellStyle name="40% - Accent6 2 2 9 5" xfId="27755" xr:uid="{00000000-0005-0000-0000-0000A0C60000}"/>
    <cellStyle name="40% - Accent6 2 2 9 6" xfId="39784" xr:uid="{00000000-0005-0000-0000-0000A1C60000}"/>
    <cellStyle name="40% - Accent6 2 3" xfId="140" xr:uid="{00000000-0005-0000-0000-0000A2C60000}"/>
    <cellStyle name="40% - Accent6 2 3 10" xfId="8579" xr:uid="{00000000-0005-0000-0000-0000A3C60000}"/>
    <cellStyle name="40% - Accent6 2 3 10 2" xfId="21738" xr:uid="{00000000-0005-0000-0000-0000A4C60000}"/>
    <cellStyle name="40% - Accent6 2 3 10 2 2" xfId="59076" xr:uid="{00000000-0005-0000-0000-0000A5C60000}"/>
    <cellStyle name="40% - Accent6 2 3 10 3" xfId="29316" xr:uid="{00000000-0005-0000-0000-0000A6C60000}"/>
    <cellStyle name="40% - Accent6 2 3 10 4" xfId="45917" xr:uid="{00000000-0005-0000-0000-0000A7C60000}"/>
    <cellStyle name="40% - Accent6 2 3 11" xfId="3856" xr:uid="{00000000-0005-0000-0000-0000A8C60000}"/>
    <cellStyle name="40% - Accent6 2 3 11 2" xfId="17015" xr:uid="{00000000-0005-0000-0000-0000A9C60000}"/>
    <cellStyle name="40% - Accent6 2 3 11 2 2" xfId="54353" xr:uid="{00000000-0005-0000-0000-0000AAC60000}"/>
    <cellStyle name="40% - Accent6 2 3 11 3" xfId="32028" xr:uid="{00000000-0005-0000-0000-0000ABC60000}"/>
    <cellStyle name="40% - Accent6 2 3 11 4" xfId="41194" xr:uid="{00000000-0005-0000-0000-0000ACC60000}"/>
    <cellStyle name="40% - Accent6 2 3 12" xfId="13303" xr:uid="{00000000-0005-0000-0000-0000ADC60000}"/>
    <cellStyle name="40% - Accent6 2 3 12 2" xfId="34740" xr:uid="{00000000-0005-0000-0000-0000AEC60000}"/>
    <cellStyle name="40% - Accent6 2 3 12 3" xfId="50641" xr:uid="{00000000-0005-0000-0000-0000AFC60000}"/>
    <cellStyle name="40% - Accent6 2 3 13" xfId="29147" xr:uid="{00000000-0005-0000-0000-0000B0C60000}"/>
    <cellStyle name="40% - Accent6 2 3 14" xfId="26434" xr:uid="{00000000-0005-0000-0000-0000B1C60000}"/>
    <cellStyle name="40% - Accent6 2 3 15" xfId="37480" xr:uid="{00000000-0005-0000-0000-0000B2C60000}"/>
    <cellStyle name="40% - Accent6 2 3 2" xfId="252" xr:uid="{00000000-0005-0000-0000-0000B3C60000}"/>
    <cellStyle name="40% - Accent6 2 3 2 10" xfId="3968" xr:uid="{00000000-0005-0000-0000-0000B4C60000}"/>
    <cellStyle name="40% - Accent6 2 3 2 10 2" xfId="17127" xr:uid="{00000000-0005-0000-0000-0000B5C60000}"/>
    <cellStyle name="40% - Accent6 2 3 2 10 2 2" xfId="54465" xr:uid="{00000000-0005-0000-0000-0000B6C60000}"/>
    <cellStyle name="40% - Accent6 2 3 2 10 3" xfId="32113" xr:uid="{00000000-0005-0000-0000-0000B7C60000}"/>
    <cellStyle name="40% - Accent6 2 3 2 10 4" xfId="41306" xr:uid="{00000000-0005-0000-0000-0000B8C60000}"/>
    <cellStyle name="40% - Accent6 2 3 2 11" xfId="13415" xr:uid="{00000000-0005-0000-0000-0000B9C60000}"/>
    <cellStyle name="40% - Accent6 2 3 2 11 2" xfId="34825" xr:uid="{00000000-0005-0000-0000-0000BAC60000}"/>
    <cellStyle name="40% - Accent6 2 3 2 11 3" xfId="50753" xr:uid="{00000000-0005-0000-0000-0000BBC60000}"/>
    <cellStyle name="40% - Accent6 2 3 2 12" xfId="29232" xr:uid="{00000000-0005-0000-0000-0000BCC60000}"/>
    <cellStyle name="40% - Accent6 2 3 2 13" xfId="26519" xr:uid="{00000000-0005-0000-0000-0000BDC60000}"/>
    <cellStyle name="40% - Accent6 2 3 2 14" xfId="37592" xr:uid="{00000000-0005-0000-0000-0000BEC60000}"/>
    <cellStyle name="40% - Accent6 2 3 2 2" xfId="673" xr:uid="{00000000-0005-0000-0000-0000BFC60000}"/>
    <cellStyle name="40% - Accent6 2 3 2 2 2" xfId="1855" xr:uid="{00000000-0005-0000-0000-0000C0C60000}"/>
    <cellStyle name="40% - Accent6 2 3 2 2 2 2" xfId="7929" xr:uid="{00000000-0005-0000-0000-0000C1C60000}"/>
    <cellStyle name="40% - Accent6 2 3 2 2 2 2 2" xfId="12652" xr:uid="{00000000-0005-0000-0000-0000C2C60000}"/>
    <cellStyle name="40% - Accent6 2 3 2 2 2 2 2 2" xfId="25811" xr:uid="{00000000-0005-0000-0000-0000C3C60000}"/>
    <cellStyle name="40% - Accent6 2 3 2 2 2 2 2 2 2" xfId="63149" xr:uid="{00000000-0005-0000-0000-0000C4C60000}"/>
    <cellStyle name="40% - Accent6 2 3 2 2 2 2 2 3" xfId="49990" xr:uid="{00000000-0005-0000-0000-0000C5C60000}"/>
    <cellStyle name="40% - Accent6 2 3 2 2 2 2 3" xfId="21088" xr:uid="{00000000-0005-0000-0000-0000C6C60000}"/>
    <cellStyle name="40% - Accent6 2 3 2 2 2 2 3 2" xfId="58426" xr:uid="{00000000-0005-0000-0000-0000C7C60000}"/>
    <cellStyle name="40% - Accent6 2 3 2 2 2 2 4" xfId="34107" xr:uid="{00000000-0005-0000-0000-0000C8C60000}"/>
    <cellStyle name="40% - Accent6 2 3 2 2 2 2 5" xfId="45267" xr:uid="{00000000-0005-0000-0000-0000C9C60000}"/>
    <cellStyle name="40% - Accent6 2 3 2 2 2 3" xfId="10292" xr:uid="{00000000-0005-0000-0000-0000CAC60000}"/>
    <cellStyle name="40% - Accent6 2 3 2 2 2 3 2" xfId="23451" xr:uid="{00000000-0005-0000-0000-0000CBC60000}"/>
    <cellStyle name="40% - Accent6 2 3 2 2 2 3 2 2" xfId="60789" xr:uid="{00000000-0005-0000-0000-0000CCC60000}"/>
    <cellStyle name="40% - Accent6 2 3 2 2 2 3 3" xfId="36819" xr:uid="{00000000-0005-0000-0000-0000CDC60000}"/>
    <cellStyle name="40% - Accent6 2 3 2 2 2 3 4" xfId="47630" xr:uid="{00000000-0005-0000-0000-0000CEC60000}"/>
    <cellStyle name="40% - Accent6 2 3 2 2 2 4" xfId="5569" xr:uid="{00000000-0005-0000-0000-0000CFC60000}"/>
    <cellStyle name="40% - Accent6 2 3 2 2 2 4 2" xfId="18728" xr:uid="{00000000-0005-0000-0000-0000D0C60000}"/>
    <cellStyle name="40% - Accent6 2 3 2 2 2 4 2 2" xfId="56066" xr:uid="{00000000-0005-0000-0000-0000D1C60000}"/>
    <cellStyle name="40% - Accent6 2 3 2 2 2 4 3" xfId="31395" xr:uid="{00000000-0005-0000-0000-0000D2C60000}"/>
    <cellStyle name="40% - Accent6 2 3 2 2 2 4 4" xfId="42907" xr:uid="{00000000-0005-0000-0000-0000D3C60000}"/>
    <cellStyle name="40% - Accent6 2 3 2 2 2 5" xfId="15016" xr:uid="{00000000-0005-0000-0000-0000D4C60000}"/>
    <cellStyle name="40% - Accent6 2 3 2 2 2 5 2" xfId="52354" xr:uid="{00000000-0005-0000-0000-0000D5C60000}"/>
    <cellStyle name="40% - Accent6 2 3 2 2 2 6" xfId="28513" xr:uid="{00000000-0005-0000-0000-0000D6C60000}"/>
    <cellStyle name="40% - Accent6 2 3 2 2 2 7" xfId="39193" xr:uid="{00000000-0005-0000-0000-0000D7C60000}"/>
    <cellStyle name="40% - Accent6 2 3 2 2 3" xfId="3204" xr:uid="{00000000-0005-0000-0000-0000D8C60000}"/>
    <cellStyle name="40% - Accent6 2 3 2 2 3 2" xfId="11472" xr:uid="{00000000-0005-0000-0000-0000D9C60000}"/>
    <cellStyle name="40% - Accent6 2 3 2 2 3 2 2" xfId="24631" xr:uid="{00000000-0005-0000-0000-0000DAC60000}"/>
    <cellStyle name="40% - Accent6 2 3 2 2 3 2 2 2" xfId="61969" xr:uid="{00000000-0005-0000-0000-0000DBC60000}"/>
    <cellStyle name="40% - Accent6 2 3 2 2 3 2 3" xfId="48810" xr:uid="{00000000-0005-0000-0000-0000DCC60000}"/>
    <cellStyle name="40% - Accent6 2 3 2 2 3 3" xfId="6749" xr:uid="{00000000-0005-0000-0000-0000DDC60000}"/>
    <cellStyle name="40% - Accent6 2 3 2 2 3 3 2" xfId="19908" xr:uid="{00000000-0005-0000-0000-0000DEC60000}"/>
    <cellStyle name="40% - Accent6 2 3 2 2 3 3 2 2" xfId="57246" xr:uid="{00000000-0005-0000-0000-0000DFC60000}"/>
    <cellStyle name="40% - Accent6 2 3 2 2 3 3 3" xfId="44087" xr:uid="{00000000-0005-0000-0000-0000E0C60000}"/>
    <cellStyle name="40% - Accent6 2 3 2 2 3 4" xfId="16365" xr:uid="{00000000-0005-0000-0000-0000E1C60000}"/>
    <cellStyle name="40% - Accent6 2 3 2 2 3 4 2" xfId="53703" xr:uid="{00000000-0005-0000-0000-0000E2C60000}"/>
    <cellStyle name="40% - Accent6 2 3 2 2 3 5" xfId="32758" xr:uid="{00000000-0005-0000-0000-0000E3C60000}"/>
    <cellStyle name="40% - Accent6 2 3 2 2 3 6" xfId="40542" xr:uid="{00000000-0005-0000-0000-0000E4C60000}"/>
    <cellStyle name="40% - Accent6 2 3 2 2 4" xfId="9112" xr:uid="{00000000-0005-0000-0000-0000E5C60000}"/>
    <cellStyle name="40% - Accent6 2 3 2 2 4 2" xfId="22271" xr:uid="{00000000-0005-0000-0000-0000E6C60000}"/>
    <cellStyle name="40% - Accent6 2 3 2 2 4 2 2" xfId="59609" xr:uid="{00000000-0005-0000-0000-0000E7C60000}"/>
    <cellStyle name="40% - Accent6 2 3 2 2 4 3" xfId="35470" xr:uid="{00000000-0005-0000-0000-0000E8C60000}"/>
    <cellStyle name="40% - Accent6 2 3 2 2 4 4" xfId="46450" xr:uid="{00000000-0005-0000-0000-0000E9C60000}"/>
    <cellStyle name="40% - Accent6 2 3 2 2 5" xfId="4389" xr:uid="{00000000-0005-0000-0000-0000EAC60000}"/>
    <cellStyle name="40% - Accent6 2 3 2 2 5 2" xfId="17548" xr:uid="{00000000-0005-0000-0000-0000EBC60000}"/>
    <cellStyle name="40% - Accent6 2 3 2 2 5 2 2" xfId="54886" xr:uid="{00000000-0005-0000-0000-0000ECC60000}"/>
    <cellStyle name="40% - Accent6 2 3 2 2 5 3" xfId="30046" xr:uid="{00000000-0005-0000-0000-0000EDC60000}"/>
    <cellStyle name="40% - Accent6 2 3 2 2 5 4" xfId="41727" xr:uid="{00000000-0005-0000-0000-0000EEC60000}"/>
    <cellStyle name="40% - Accent6 2 3 2 2 6" xfId="13836" xr:uid="{00000000-0005-0000-0000-0000EFC60000}"/>
    <cellStyle name="40% - Accent6 2 3 2 2 6 2" xfId="51174" xr:uid="{00000000-0005-0000-0000-0000F0C60000}"/>
    <cellStyle name="40% - Accent6 2 3 2 2 7" xfId="27164" xr:uid="{00000000-0005-0000-0000-0000F1C60000}"/>
    <cellStyle name="40% - Accent6 2 3 2 2 8" xfId="38013" xr:uid="{00000000-0005-0000-0000-0000F2C60000}"/>
    <cellStyle name="40% - Accent6 2 3 2 3" xfId="449" xr:uid="{00000000-0005-0000-0000-0000F3C60000}"/>
    <cellStyle name="40% - Accent6 2 3 2 3 2" xfId="1631" xr:uid="{00000000-0005-0000-0000-0000F4C60000}"/>
    <cellStyle name="40% - Accent6 2 3 2 3 2 2" xfId="7705" xr:uid="{00000000-0005-0000-0000-0000F5C60000}"/>
    <cellStyle name="40% - Accent6 2 3 2 3 2 2 2" xfId="12428" xr:uid="{00000000-0005-0000-0000-0000F6C60000}"/>
    <cellStyle name="40% - Accent6 2 3 2 3 2 2 2 2" xfId="25587" xr:uid="{00000000-0005-0000-0000-0000F7C60000}"/>
    <cellStyle name="40% - Accent6 2 3 2 3 2 2 2 2 2" xfId="62925" xr:uid="{00000000-0005-0000-0000-0000F8C60000}"/>
    <cellStyle name="40% - Accent6 2 3 2 3 2 2 2 3" xfId="49766" xr:uid="{00000000-0005-0000-0000-0000F9C60000}"/>
    <cellStyle name="40% - Accent6 2 3 2 3 2 2 3" xfId="20864" xr:uid="{00000000-0005-0000-0000-0000FAC60000}"/>
    <cellStyle name="40% - Accent6 2 3 2 3 2 2 3 2" xfId="58202" xr:uid="{00000000-0005-0000-0000-0000FBC60000}"/>
    <cellStyle name="40% - Accent6 2 3 2 3 2 2 4" xfId="33883" xr:uid="{00000000-0005-0000-0000-0000FCC60000}"/>
    <cellStyle name="40% - Accent6 2 3 2 3 2 2 5" xfId="45043" xr:uid="{00000000-0005-0000-0000-0000FDC60000}"/>
    <cellStyle name="40% - Accent6 2 3 2 3 2 3" xfId="10068" xr:uid="{00000000-0005-0000-0000-0000FEC60000}"/>
    <cellStyle name="40% - Accent6 2 3 2 3 2 3 2" xfId="23227" xr:uid="{00000000-0005-0000-0000-0000FFC60000}"/>
    <cellStyle name="40% - Accent6 2 3 2 3 2 3 2 2" xfId="60565" xr:uid="{00000000-0005-0000-0000-000000C70000}"/>
    <cellStyle name="40% - Accent6 2 3 2 3 2 3 3" xfId="36595" xr:uid="{00000000-0005-0000-0000-000001C70000}"/>
    <cellStyle name="40% - Accent6 2 3 2 3 2 3 4" xfId="47406" xr:uid="{00000000-0005-0000-0000-000002C70000}"/>
    <cellStyle name="40% - Accent6 2 3 2 3 2 4" xfId="5345" xr:uid="{00000000-0005-0000-0000-000003C70000}"/>
    <cellStyle name="40% - Accent6 2 3 2 3 2 4 2" xfId="18504" xr:uid="{00000000-0005-0000-0000-000004C70000}"/>
    <cellStyle name="40% - Accent6 2 3 2 3 2 4 2 2" xfId="55842" xr:uid="{00000000-0005-0000-0000-000005C70000}"/>
    <cellStyle name="40% - Accent6 2 3 2 3 2 4 3" xfId="31171" xr:uid="{00000000-0005-0000-0000-000006C70000}"/>
    <cellStyle name="40% - Accent6 2 3 2 3 2 4 4" xfId="42683" xr:uid="{00000000-0005-0000-0000-000007C70000}"/>
    <cellStyle name="40% - Accent6 2 3 2 3 2 5" xfId="14792" xr:uid="{00000000-0005-0000-0000-000008C70000}"/>
    <cellStyle name="40% - Accent6 2 3 2 3 2 5 2" xfId="52130" xr:uid="{00000000-0005-0000-0000-000009C70000}"/>
    <cellStyle name="40% - Accent6 2 3 2 3 2 6" xfId="28289" xr:uid="{00000000-0005-0000-0000-00000AC70000}"/>
    <cellStyle name="40% - Accent6 2 3 2 3 2 7" xfId="38969" xr:uid="{00000000-0005-0000-0000-00000BC70000}"/>
    <cellStyle name="40% - Accent6 2 3 2 3 3" xfId="2980" xr:uid="{00000000-0005-0000-0000-00000CC70000}"/>
    <cellStyle name="40% - Accent6 2 3 2 3 3 2" xfId="11248" xr:uid="{00000000-0005-0000-0000-00000DC70000}"/>
    <cellStyle name="40% - Accent6 2 3 2 3 3 2 2" xfId="24407" xr:uid="{00000000-0005-0000-0000-00000EC70000}"/>
    <cellStyle name="40% - Accent6 2 3 2 3 3 2 2 2" xfId="61745" xr:uid="{00000000-0005-0000-0000-00000FC70000}"/>
    <cellStyle name="40% - Accent6 2 3 2 3 3 2 3" xfId="48586" xr:uid="{00000000-0005-0000-0000-000010C70000}"/>
    <cellStyle name="40% - Accent6 2 3 2 3 3 3" xfId="6525" xr:uid="{00000000-0005-0000-0000-000011C70000}"/>
    <cellStyle name="40% - Accent6 2 3 2 3 3 3 2" xfId="19684" xr:uid="{00000000-0005-0000-0000-000012C70000}"/>
    <cellStyle name="40% - Accent6 2 3 2 3 3 3 2 2" xfId="57022" xr:uid="{00000000-0005-0000-0000-000013C70000}"/>
    <cellStyle name="40% - Accent6 2 3 2 3 3 3 3" xfId="43863" xr:uid="{00000000-0005-0000-0000-000014C70000}"/>
    <cellStyle name="40% - Accent6 2 3 2 3 3 4" xfId="16141" xr:uid="{00000000-0005-0000-0000-000015C70000}"/>
    <cellStyle name="40% - Accent6 2 3 2 3 3 4 2" xfId="53479" xr:uid="{00000000-0005-0000-0000-000016C70000}"/>
    <cellStyle name="40% - Accent6 2 3 2 3 3 5" xfId="32534" xr:uid="{00000000-0005-0000-0000-000017C70000}"/>
    <cellStyle name="40% - Accent6 2 3 2 3 3 6" xfId="40318" xr:uid="{00000000-0005-0000-0000-000018C70000}"/>
    <cellStyle name="40% - Accent6 2 3 2 3 4" xfId="8888" xr:uid="{00000000-0005-0000-0000-000019C70000}"/>
    <cellStyle name="40% - Accent6 2 3 2 3 4 2" xfId="22047" xr:uid="{00000000-0005-0000-0000-00001AC70000}"/>
    <cellStyle name="40% - Accent6 2 3 2 3 4 2 2" xfId="59385" xr:uid="{00000000-0005-0000-0000-00001BC70000}"/>
    <cellStyle name="40% - Accent6 2 3 2 3 4 3" xfId="35246" xr:uid="{00000000-0005-0000-0000-00001CC70000}"/>
    <cellStyle name="40% - Accent6 2 3 2 3 4 4" xfId="46226" xr:uid="{00000000-0005-0000-0000-00001DC70000}"/>
    <cellStyle name="40% - Accent6 2 3 2 3 5" xfId="4165" xr:uid="{00000000-0005-0000-0000-00001EC70000}"/>
    <cellStyle name="40% - Accent6 2 3 2 3 5 2" xfId="17324" xr:uid="{00000000-0005-0000-0000-00001FC70000}"/>
    <cellStyle name="40% - Accent6 2 3 2 3 5 2 2" xfId="54662" xr:uid="{00000000-0005-0000-0000-000020C70000}"/>
    <cellStyle name="40% - Accent6 2 3 2 3 5 3" xfId="29822" xr:uid="{00000000-0005-0000-0000-000021C70000}"/>
    <cellStyle name="40% - Accent6 2 3 2 3 5 4" xfId="41503" xr:uid="{00000000-0005-0000-0000-000022C70000}"/>
    <cellStyle name="40% - Accent6 2 3 2 3 6" xfId="13612" xr:uid="{00000000-0005-0000-0000-000023C70000}"/>
    <cellStyle name="40% - Accent6 2 3 2 3 6 2" xfId="50950" xr:uid="{00000000-0005-0000-0000-000024C70000}"/>
    <cellStyle name="40% - Accent6 2 3 2 3 7" xfId="26940" xr:uid="{00000000-0005-0000-0000-000025C70000}"/>
    <cellStyle name="40% - Accent6 2 3 2 3 8" xfId="37789" xr:uid="{00000000-0005-0000-0000-000026C70000}"/>
    <cellStyle name="40% - Accent6 2 3 2 4" xfId="870" xr:uid="{00000000-0005-0000-0000-000027C70000}"/>
    <cellStyle name="40% - Accent6 2 3 2 4 2" xfId="2052" xr:uid="{00000000-0005-0000-0000-000028C70000}"/>
    <cellStyle name="40% - Accent6 2 3 2 4 2 2" xfId="8126" xr:uid="{00000000-0005-0000-0000-000029C70000}"/>
    <cellStyle name="40% - Accent6 2 3 2 4 2 2 2" xfId="12849" xr:uid="{00000000-0005-0000-0000-00002AC70000}"/>
    <cellStyle name="40% - Accent6 2 3 2 4 2 2 2 2" xfId="26008" xr:uid="{00000000-0005-0000-0000-00002BC70000}"/>
    <cellStyle name="40% - Accent6 2 3 2 4 2 2 2 2 2" xfId="63346" xr:uid="{00000000-0005-0000-0000-00002CC70000}"/>
    <cellStyle name="40% - Accent6 2 3 2 4 2 2 2 3" xfId="50187" xr:uid="{00000000-0005-0000-0000-00002DC70000}"/>
    <cellStyle name="40% - Accent6 2 3 2 4 2 2 3" xfId="21285" xr:uid="{00000000-0005-0000-0000-00002EC70000}"/>
    <cellStyle name="40% - Accent6 2 3 2 4 2 2 3 2" xfId="58623" xr:uid="{00000000-0005-0000-0000-00002FC70000}"/>
    <cellStyle name="40% - Accent6 2 3 2 4 2 2 4" xfId="34304" xr:uid="{00000000-0005-0000-0000-000030C70000}"/>
    <cellStyle name="40% - Accent6 2 3 2 4 2 2 5" xfId="45464" xr:uid="{00000000-0005-0000-0000-000031C70000}"/>
    <cellStyle name="40% - Accent6 2 3 2 4 2 3" xfId="10489" xr:uid="{00000000-0005-0000-0000-000032C70000}"/>
    <cellStyle name="40% - Accent6 2 3 2 4 2 3 2" xfId="23648" xr:uid="{00000000-0005-0000-0000-000033C70000}"/>
    <cellStyle name="40% - Accent6 2 3 2 4 2 3 2 2" xfId="60986" xr:uid="{00000000-0005-0000-0000-000034C70000}"/>
    <cellStyle name="40% - Accent6 2 3 2 4 2 3 3" xfId="37016" xr:uid="{00000000-0005-0000-0000-000035C70000}"/>
    <cellStyle name="40% - Accent6 2 3 2 4 2 3 4" xfId="47827" xr:uid="{00000000-0005-0000-0000-000036C70000}"/>
    <cellStyle name="40% - Accent6 2 3 2 4 2 4" xfId="5766" xr:uid="{00000000-0005-0000-0000-000037C70000}"/>
    <cellStyle name="40% - Accent6 2 3 2 4 2 4 2" xfId="18925" xr:uid="{00000000-0005-0000-0000-000038C70000}"/>
    <cellStyle name="40% - Accent6 2 3 2 4 2 4 2 2" xfId="56263" xr:uid="{00000000-0005-0000-0000-000039C70000}"/>
    <cellStyle name="40% - Accent6 2 3 2 4 2 4 3" xfId="31592" xr:uid="{00000000-0005-0000-0000-00003AC70000}"/>
    <cellStyle name="40% - Accent6 2 3 2 4 2 4 4" xfId="43104" xr:uid="{00000000-0005-0000-0000-00003BC70000}"/>
    <cellStyle name="40% - Accent6 2 3 2 4 2 5" xfId="15213" xr:uid="{00000000-0005-0000-0000-00003CC70000}"/>
    <cellStyle name="40% - Accent6 2 3 2 4 2 5 2" xfId="52551" xr:uid="{00000000-0005-0000-0000-00003DC70000}"/>
    <cellStyle name="40% - Accent6 2 3 2 4 2 6" xfId="28710" xr:uid="{00000000-0005-0000-0000-00003EC70000}"/>
    <cellStyle name="40% - Accent6 2 3 2 4 2 7" xfId="39390" xr:uid="{00000000-0005-0000-0000-00003FC70000}"/>
    <cellStyle name="40% - Accent6 2 3 2 4 3" xfId="3401" xr:uid="{00000000-0005-0000-0000-000040C70000}"/>
    <cellStyle name="40% - Accent6 2 3 2 4 3 2" xfId="11669" xr:uid="{00000000-0005-0000-0000-000041C70000}"/>
    <cellStyle name="40% - Accent6 2 3 2 4 3 2 2" xfId="24828" xr:uid="{00000000-0005-0000-0000-000042C70000}"/>
    <cellStyle name="40% - Accent6 2 3 2 4 3 2 2 2" xfId="62166" xr:uid="{00000000-0005-0000-0000-000043C70000}"/>
    <cellStyle name="40% - Accent6 2 3 2 4 3 2 3" xfId="49007" xr:uid="{00000000-0005-0000-0000-000044C70000}"/>
    <cellStyle name="40% - Accent6 2 3 2 4 3 3" xfId="6946" xr:uid="{00000000-0005-0000-0000-000045C70000}"/>
    <cellStyle name="40% - Accent6 2 3 2 4 3 3 2" xfId="20105" xr:uid="{00000000-0005-0000-0000-000046C70000}"/>
    <cellStyle name="40% - Accent6 2 3 2 4 3 3 2 2" xfId="57443" xr:uid="{00000000-0005-0000-0000-000047C70000}"/>
    <cellStyle name="40% - Accent6 2 3 2 4 3 3 3" xfId="44284" xr:uid="{00000000-0005-0000-0000-000048C70000}"/>
    <cellStyle name="40% - Accent6 2 3 2 4 3 4" xfId="16562" xr:uid="{00000000-0005-0000-0000-000049C70000}"/>
    <cellStyle name="40% - Accent6 2 3 2 4 3 4 2" xfId="53900" xr:uid="{00000000-0005-0000-0000-00004AC70000}"/>
    <cellStyle name="40% - Accent6 2 3 2 4 3 5" xfId="32955" xr:uid="{00000000-0005-0000-0000-00004BC70000}"/>
    <cellStyle name="40% - Accent6 2 3 2 4 3 6" xfId="40739" xr:uid="{00000000-0005-0000-0000-00004CC70000}"/>
    <cellStyle name="40% - Accent6 2 3 2 4 4" xfId="9309" xr:uid="{00000000-0005-0000-0000-00004DC70000}"/>
    <cellStyle name="40% - Accent6 2 3 2 4 4 2" xfId="22468" xr:uid="{00000000-0005-0000-0000-00004EC70000}"/>
    <cellStyle name="40% - Accent6 2 3 2 4 4 2 2" xfId="59806" xr:uid="{00000000-0005-0000-0000-00004FC70000}"/>
    <cellStyle name="40% - Accent6 2 3 2 4 4 3" xfId="35667" xr:uid="{00000000-0005-0000-0000-000050C70000}"/>
    <cellStyle name="40% - Accent6 2 3 2 4 4 4" xfId="46647" xr:uid="{00000000-0005-0000-0000-000051C70000}"/>
    <cellStyle name="40% - Accent6 2 3 2 4 5" xfId="4586" xr:uid="{00000000-0005-0000-0000-000052C70000}"/>
    <cellStyle name="40% - Accent6 2 3 2 4 5 2" xfId="17745" xr:uid="{00000000-0005-0000-0000-000053C70000}"/>
    <cellStyle name="40% - Accent6 2 3 2 4 5 2 2" xfId="55083" xr:uid="{00000000-0005-0000-0000-000054C70000}"/>
    <cellStyle name="40% - Accent6 2 3 2 4 5 3" xfId="30243" xr:uid="{00000000-0005-0000-0000-000055C70000}"/>
    <cellStyle name="40% - Accent6 2 3 2 4 5 4" xfId="41924" xr:uid="{00000000-0005-0000-0000-000056C70000}"/>
    <cellStyle name="40% - Accent6 2 3 2 4 6" xfId="14033" xr:uid="{00000000-0005-0000-0000-000057C70000}"/>
    <cellStyle name="40% - Accent6 2 3 2 4 6 2" xfId="51371" xr:uid="{00000000-0005-0000-0000-000058C70000}"/>
    <cellStyle name="40% - Accent6 2 3 2 4 7" xfId="27361" xr:uid="{00000000-0005-0000-0000-000059C70000}"/>
    <cellStyle name="40% - Accent6 2 3 2 4 8" xfId="38210" xr:uid="{00000000-0005-0000-0000-00005AC70000}"/>
    <cellStyle name="40% - Accent6 2 3 2 5" xfId="1039" xr:uid="{00000000-0005-0000-0000-00005BC70000}"/>
    <cellStyle name="40% - Accent6 2 3 2 5 2" xfId="2221" xr:uid="{00000000-0005-0000-0000-00005CC70000}"/>
    <cellStyle name="40% - Accent6 2 3 2 5 2 2" xfId="8295" xr:uid="{00000000-0005-0000-0000-00005DC70000}"/>
    <cellStyle name="40% - Accent6 2 3 2 5 2 2 2" xfId="13018" xr:uid="{00000000-0005-0000-0000-00005EC70000}"/>
    <cellStyle name="40% - Accent6 2 3 2 5 2 2 2 2" xfId="26177" xr:uid="{00000000-0005-0000-0000-00005FC70000}"/>
    <cellStyle name="40% - Accent6 2 3 2 5 2 2 2 2 2" xfId="63515" xr:uid="{00000000-0005-0000-0000-000060C70000}"/>
    <cellStyle name="40% - Accent6 2 3 2 5 2 2 2 3" xfId="50356" xr:uid="{00000000-0005-0000-0000-000061C70000}"/>
    <cellStyle name="40% - Accent6 2 3 2 5 2 2 3" xfId="21454" xr:uid="{00000000-0005-0000-0000-000062C70000}"/>
    <cellStyle name="40% - Accent6 2 3 2 5 2 2 3 2" xfId="58792" xr:uid="{00000000-0005-0000-0000-000063C70000}"/>
    <cellStyle name="40% - Accent6 2 3 2 5 2 2 4" xfId="34473" xr:uid="{00000000-0005-0000-0000-000064C70000}"/>
    <cellStyle name="40% - Accent6 2 3 2 5 2 2 5" xfId="45633" xr:uid="{00000000-0005-0000-0000-000065C70000}"/>
    <cellStyle name="40% - Accent6 2 3 2 5 2 3" xfId="10658" xr:uid="{00000000-0005-0000-0000-000066C70000}"/>
    <cellStyle name="40% - Accent6 2 3 2 5 2 3 2" xfId="23817" xr:uid="{00000000-0005-0000-0000-000067C70000}"/>
    <cellStyle name="40% - Accent6 2 3 2 5 2 3 2 2" xfId="61155" xr:uid="{00000000-0005-0000-0000-000068C70000}"/>
    <cellStyle name="40% - Accent6 2 3 2 5 2 3 3" xfId="37185" xr:uid="{00000000-0005-0000-0000-000069C70000}"/>
    <cellStyle name="40% - Accent6 2 3 2 5 2 3 4" xfId="47996" xr:uid="{00000000-0005-0000-0000-00006AC70000}"/>
    <cellStyle name="40% - Accent6 2 3 2 5 2 4" xfId="5935" xr:uid="{00000000-0005-0000-0000-00006BC70000}"/>
    <cellStyle name="40% - Accent6 2 3 2 5 2 4 2" xfId="19094" xr:uid="{00000000-0005-0000-0000-00006CC70000}"/>
    <cellStyle name="40% - Accent6 2 3 2 5 2 4 2 2" xfId="56432" xr:uid="{00000000-0005-0000-0000-00006DC70000}"/>
    <cellStyle name="40% - Accent6 2 3 2 5 2 4 3" xfId="31761" xr:uid="{00000000-0005-0000-0000-00006EC70000}"/>
    <cellStyle name="40% - Accent6 2 3 2 5 2 4 4" xfId="43273" xr:uid="{00000000-0005-0000-0000-00006FC70000}"/>
    <cellStyle name="40% - Accent6 2 3 2 5 2 5" xfId="15382" xr:uid="{00000000-0005-0000-0000-000070C70000}"/>
    <cellStyle name="40% - Accent6 2 3 2 5 2 5 2" xfId="52720" xr:uid="{00000000-0005-0000-0000-000071C70000}"/>
    <cellStyle name="40% - Accent6 2 3 2 5 2 6" xfId="28879" xr:uid="{00000000-0005-0000-0000-000072C70000}"/>
    <cellStyle name="40% - Accent6 2 3 2 5 2 7" xfId="39559" xr:uid="{00000000-0005-0000-0000-000073C70000}"/>
    <cellStyle name="40% - Accent6 2 3 2 5 3" xfId="3570" xr:uid="{00000000-0005-0000-0000-000074C70000}"/>
    <cellStyle name="40% - Accent6 2 3 2 5 3 2" xfId="11838" xr:uid="{00000000-0005-0000-0000-000075C70000}"/>
    <cellStyle name="40% - Accent6 2 3 2 5 3 2 2" xfId="24997" xr:uid="{00000000-0005-0000-0000-000076C70000}"/>
    <cellStyle name="40% - Accent6 2 3 2 5 3 2 2 2" xfId="62335" xr:uid="{00000000-0005-0000-0000-000077C70000}"/>
    <cellStyle name="40% - Accent6 2 3 2 5 3 2 3" xfId="49176" xr:uid="{00000000-0005-0000-0000-000078C70000}"/>
    <cellStyle name="40% - Accent6 2 3 2 5 3 3" xfId="7115" xr:uid="{00000000-0005-0000-0000-000079C70000}"/>
    <cellStyle name="40% - Accent6 2 3 2 5 3 3 2" xfId="20274" xr:uid="{00000000-0005-0000-0000-00007AC70000}"/>
    <cellStyle name="40% - Accent6 2 3 2 5 3 3 2 2" xfId="57612" xr:uid="{00000000-0005-0000-0000-00007BC70000}"/>
    <cellStyle name="40% - Accent6 2 3 2 5 3 3 3" xfId="44453" xr:uid="{00000000-0005-0000-0000-00007CC70000}"/>
    <cellStyle name="40% - Accent6 2 3 2 5 3 4" xfId="16731" xr:uid="{00000000-0005-0000-0000-00007DC70000}"/>
    <cellStyle name="40% - Accent6 2 3 2 5 3 4 2" xfId="54069" xr:uid="{00000000-0005-0000-0000-00007EC70000}"/>
    <cellStyle name="40% - Accent6 2 3 2 5 3 5" xfId="33124" xr:uid="{00000000-0005-0000-0000-00007FC70000}"/>
    <cellStyle name="40% - Accent6 2 3 2 5 3 6" xfId="40908" xr:uid="{00000000-0005-0000-0000-000080C70000}"/>
    <cellStyle name="40% - Accent6 2 3 2 5 4" xfId="9478" xr:uid="{00000000-0005-0000-0000-000081C70000}"/>
    <cellStyle name="40% - Accent6 2 3 2 5 4 2" xfId="22637" xr:uid="{00000000-0005-0000-0000-000082C70000}"/>
    <cellStyle name="40% - Accent6 2 3 2 5 4 2 2" xfId="59975" xr:uid="{00000000-0005-0000-0000-000083C70000}"/>
    <cellStyle name="40% - Accent6 2 3 2 5 4 3" xfId="35836" xr:uid="{00000000-0005-0000-0000-000084C70000}"/>
    <cellStyle name="40% - Accent6 2 3 2 5 4 4" xfId="46816" xr:uid="{00000000-0005-0000-0000-000085C70000}"/>
    <cellStyle name="40% - Accent6 2 3 2 5 5" xfId="4755" xr:uid="{00000000-0005-0000-0000-000086C70000}"/>
    <cellStyle name="40% - Accent6 2 3 2 5 5 2" xfId="17914" xr:uid="{00000000-0005-0000-0000-000087C70000}"/>
    <cellStyle name="40% - Accent6 2 3 2 5 5 2 2" xfId="55252" xr:uid="{00000000-0005-0000-0000-000088C70000}"/>
    <cellStyle name="40% - Accent6 2 3 2 5 5 3" xfId="30412" xr:uid="{00000000-0005-0000-0000-000089C70000}"/>
    <cellStyle name="40% - Accent6 2 3 2 5 5 4" xfId="42093" xr:uid="{00000000-0005-0000-0000-00008AC70000}"/>
    <cellStyle name="40% - Accent6 2 3 2 5 6" xfId="14202" xr:uid="{00000000-0005-0000-0000-00008BC70000}"/>
    <cellStyle name="40% - Accent6 2 3 2 5 6 2" xfId="51540" xr:uid="{00000000-0005-0000-0000-00008CC70000}"/>
    <cellStyle name="40% - Accent6 2 3 2 5 7" xfId="27530" xr:uid="{00000000-0005-0000-0000-00008DC70000}"/>
    <cellStyle name="40% - Accent6 2 3 2 5 8" xfId="38379" xr:uid="{00000000-0005-0000-0000-00008EC70000}"/>
    <cellStyle name="40% - Accent6 2 3 2 6" xfId="1210" xr:uid="{00000000-0005-0000-0000-00008FC70000}"/>
    <cellStyle name="40% - Accent6 2 3 2 6 2" xfId="2390" xr:uid="{00000000-0005-0000-0000-000090C70000}"/>
    <cellStyle name="40% - Accent6 2 3 2 6 2 2" xfId="8464" xr:uid="{00000000-0005-0000-0000-000091C70000}"/>
    <cellStyle name="40% - Accent6 2 3 2 6 2 2 2" xfId="13187" xr:uid="{00000000-0005-0000-0000-000092C70000}"/>
    <cellStyle name="40% - Accent6 2 3 2 6 2 2 2 2" xfId="26346" xr:uid="{00000000-0005-0000-0000-000093C70000}"/>
    <cellStyle name="40% - Accent6 2 3 2 6 2 2 2 2 2" xfId="63684" xr:uid="{00000000-0005-0000-0000-000094C70000}"/>
    <cellStyle name="40% - Accent6 2 3 2 6 2 2 2 3" xfId="50525" xr:uid="{00000000-0005-0000-0000-000095C70000}"/>
    <cellStyle name="40% - Accent6 2 3 2 6 2 2 3" xfId="21623" xr:uid="{00000000-0005-0000-0000-000096C70000}"/>
    <cellStyle name="40% - Accent6 2 3 2 6 2 2 3 2" xfId="58961" xr:uid="{00000000-0005-0000-0000-000097C70000}"/>
    <cellStyle name="40% - Accent6 2 3 2 6 2 2 4" xfId="34642" xr:uid="{00000000-0005-0000-0000-000098C70000}"/>
    <cellStyle name="40% - Accent6 2 3 2 6 2 2 5" xfId="45802" xr:uid="{00000000-0005-0000-0000-000099C70000}"/>
    <cellStyle name="40% - Accent6 2 3 2 6 2 3" xfId="10827" xr:uid="{00000000-0005-0000-0000-00009AC70000}"/>
    <cellStyle name="40% - Accent6 2 3 2 6 2 3 2" xfId="23986" xr:uid="{00000000-0005-0000-0000-00009BC70000}"/>
    <cellStyle name="40% - Accent6 2 3 2 6 2 3 2 2" xfId="61324" xr:uid="{00000000-0005-0000-0000-00009CC70000}"/>
    <cellStyle name="40% - Accent6 2 3 2 6 2 3 3" xfId="37354" xr:uid="{00000000-0005-0000-0000-00009DC70000}"/>
    <cellStyle name="40% - Accent6 2 3 2 6 2 3 4" xfId="48165" xr:uid="{00000000-0005-0000-0000-00009EC70000}"/>
    <cellStyle name="40% - Accent6 2 3 2 6 2 4" xfId="6104" xr:uid="{00000000-0005-0000-0000-00009FC70000}"/>
    <cellStyle name="40% - Accent6 2 3 2 6 2 4 2" xfId="19263" xr:uid="{00000000-0005-0000-0000-0000A0C70000}"/>
    <cellStyle name="40% - Accent6 2 3 2 6 2 4 2 2" xfId="56601" xr:uid="{00000000-0005-0000-0000-0000A1C70000}"/>
    <cellStyle name="40% - Accent6 2 3 2 6 2 4 3" xfId="31930" xr:uid="{00000000-0005-0000-0000-0000A2C70000}"/>
    <cellStyle name="40% - Accent6 2 3 2 6 2 4 4" xfId="43442" xr:uid="{00000000-0005-0000-0000-0000A3C70000}"/>
    <cellStyle name="40% - Accent6 2 3 2 6 2 5" xfId="15551" xr:uid="{00000000-0005-0000-0000-0000A4C70000}"/>
    <cellStyle name="40% - Accent6 2 3 2 6 2 5 2" xfId="52889" xr:uid="{00000000-0005-0000-0000-0000A5C70000}"/>
    <cellStyle name="40% - Accent6 2 3 2 6 2 6" xfId="29048" xr:uid="{00000000-0005-0000-0000-0000A6C70000}"/>
    <cellStyle name="40% - Accent6 2 3 2 6 2 7" xfId="39728" xr:uid="{00000000-0005-0000-0000-0000A7C70000}"/>
    <cellStyle name="40% - Accent6 2 3 2 6 3" xfId="3739" xr:uid="{00000000-0005-0000-0000-0000A8C70000}"/>
    <cellStyle name="40% - Accent6 2 3 2 6 3 2" xfId="12007" xr:uid="{00000000-0005-0000-0000-0000A9C70000}"/>
    <cellStyle name="40% - Accent6 2 3 2 6 3 2 2" xfId="25166" xr:uid="{00000000-0005-0000-0000-0000AAC70000}"/>
    <cellStyle name="40% - Accent6 2 3 2 6 3 2 2 2" xfId="62504" xr:uid="{00000000-0005-0000-0000-0000ABC70000}"/>
    <cellStyle name="40% - Accent6 2 3 2 6 3 2 3" xfId="49345" xr:uid="{00000000-0005-0000-0000-0000ACC70000}"/>
    <cellStyle name="40% - Accent6 2 3 2 6 3 3" xfId="7284" xr:uid="{00000000-0005-0000-0000-0000ADC70000}"/>
    <cellStyle name="40% - Accent6 2 3 2 6 3 3 2" xfId="20443" xr:uid="{00000000-0005-0000-0000-0000AEC70000}"/>
    <cellStyle name="40% - Accent6 2 3 2 6 3 3 2 2" xfId="57781" xr:uid="{00000000-0005-0000-0000-0000AFC70000}"/>
    <cellStyle name="40% - Accent6 2 3 2 6 3 3 3" xfId="44622" xr:uid="{00000000-0005-0000-0000-0000B0C70000}"/>
    <cellStyle name="40% - Accent6 2 3 2 6 3 4" xfId="16900" xr:uid="{00000000-0005-0000-0000-0000B1C70000}"/>
    <cellStyle name="40% - Accent6 2 3 2 6 3 4 2" xfId="54238" xr:uid="{00000000-0005-0000-0000-0000B2C70000}"/>
    <cellStyle name="40% - Accent6 2 3 2 6 3 5" xfId="33293" xr:uid="{00000000-0005-0000-0000-0000B3C70000}"/>
    <cellStyle name="40% - Accent6 2 3 2 6 3 6" xfId="41077" xr:uid="{00000000-0005-0000-0000-0000B4C70000}"/>
    <cellStyle name="40% - Accent6 2 3 2 6 4" xfId="9647" xr:uid="{00000000-0005-0000-0000-0000B5C70000}"/>
    <cellStyle name="40% - Accent6 2 3 2 6 4 2" xfId="22806" xr:uid="{00000000-0005-0000-0000-0000B6C70000}"/>
    <cellStyle name="40% - Accent6 2 3 2 6 4 2 2" xfId="60144" xr:uid="{00000000-0005-0000-0000-0000B7C70000}"/>
    <cellStyle name="40% - Accent6 2 3 2 6 4 3" xfId="36005" xr:uid="{00000000-0005-0000-0000-0000B8C70000}"/>
    <cellStyle name="40% - Accent6 2 3 2 6 4 4" xfId="46985" xr:uid="{00000000-0005-0000-0000-0000B9C70000}"/>
    <cellStyle name="40% - Accent6 2 3 2 6 5" xfId="4924" xr:uid="{00000000-0005-0000-0000-0000BAC70000}"/>
    <cellStyle name="40% - Accent6 2 3 2 6 5 2" xfId="18083" xr:uid="{00000000-0005-0000-0000-0000BBC70000}"/>
    <cellStyle name="40% - Accent6 2 3 2 6 5 2 2" xfId="55421" xr:uid="{00000000-0005-0000-0000-0000BCC70000}"/>
    <cellStyle name="40% - Accent6 2 3 2 6 5 3" xfId="30581" xr:uid="{00000000-0005-0000-0000-0000BDC70000}"/>
    <cellStyle name="40% - Accent6 2 3 2 6 5 4" xfId="42262" xr:uid="{00000000-0005-0000-0000-0000BEC70000}"/>
    <cellStyle name="40% - Accent6 2 3 2 6 6" xfId="14371" xr:uid="{00000000-0005-0000-0000-0000BFC70000}"/>
    <cellStyle name="40% - Accent6 2 3 2 6 6 2" xfId="51709" xr:uid="{00000000-0005-0000-0000-0000C0C70000}"/>
    <cellStyle name="40% - Accent6 2 3 2 6 7" xfId="27699" xr:uid="{00000000-0005-0000-0000-0000C1C70000}"/>
    <cellStyle name="40% - Accent6 2 3 2 6 8" xfId="38548" xr:uid="{00000000-0005-0000-0000-0000C2C70000}"/>
    <cellStyle name="40% - Accent6 2 3 2 7" xfId="1434" xr:uid="{00000000-0005-0000-0000-0000C3C70000}"/>
    <cellStyle name="40% - Accent6 2 3 2 7 2" xfId="2783" xr:uid="{00000000-0005-0000-0000-0000C4C70000}"/>
    <cellStyle name="40% - Accent6 2 3 2 7 2 2" xfId="12231" xr:uid="{00000000-0005-0000-0000-0000C5C70000}"/>
    <cellStyle name="40% - Accent6 2 3 2 7 2 2 2" xfId="25390" xr:uid="{00000000-0005-0000-0000-0000C6C70000}"/>
    <cellStyle name="40% - Accent6 2 3 2 7 2 2 2 2" xfId="62728" xr:uid="{00000000-0005-0000-0000-0000C7C70000}"/>
    <cellStyle name="40% - Accent6 2 3 2 7 2 2 3" xfId="33686" xr:uid="{00000000-0005-0000-0000-0000C8C70000}"/>
    <cellStyle name="40% - Accent6 2 3 2 7 2 2 4" xfId="49569" xr:uid="{00000000-0005-0000-0000-0000C9C70000}"/>
    <cellStyle name="40% - Accent6 2 3 2 7 2 3" xfId="7508" xr:uid="{00000000-0005-0000-0000-0000CAC70000}"/>
    <cellStyle name="40% - Accent6 2 3 2 7 2 3 2" xfId="20667" xr:uid="{00000000-0005-0000-0000-0000CBC70000}"/>
    <cellStyle name="40% - Accent6 2 3 2 7 2 3 2 2" xfId="58005" xr:uid="{00000000-0005-0000-0000-0000CCC70000}"/>
    <cellStyle name="40% - Accent6 2 3 2 7 2 3 3" xfId="36398" xr:uid="{00000000-0005-0000-0000-0000CDC70000}"/>
    <cellStyle name="40% - Accent6 2 3 2 7 2 3 4" xfId="44846" xr:uid="{00000000-0005-0000-0000-0000CEC70000}"/>
    <cellStyle name="40% - Accent6 2 3 2 7 2 4" xfId="15944" xr:uid="{00000000-0005-0000-0000-0000CFC70000}"/>
    <cellStyle name="40% - Accent6 2 3 2 7 2 4 2" xfId="30974" xr:uid="{00000000-0005-0000-0000-0000D0C70000}"/>
    <cellStyle name="40% - Accent6 2 3 2 7 2 4 3" xfId="53282" xr:uid="{00000000-0005-0000-0000-0000D1C70000}"/>
    <cellStyle name="40% - Accent6 2 3 2 7 2 5" xfId="28092" xr:uid="{00000000-0005-0000-0000-0000D2C70000}"/>
    <cellStyle name="40% - Accent6 2 3 2 7 2 6" xfId="40121" xr:uid="{00000000-0005-0000-0000-0000D3C70000}"/>
    <cellStyle name="40% - Accent6 2 3 2 7 3" xfId="9871" xr:uid="{00000000-0005-0000-0000-0000D4C70000}"/>
    <cellStyle name="40% - Accent6 2 3 2 7 3 2" xfId="23030" xr:uid="{00000000-0005-0000-0000-0000D5C70000}"/>
    <cellStyle name="40% - Accent6 2 3 2 7 3 2 2" xfId="60368" xr:uid="{00000000-0005-0000-0000-0000D6C70000}"/>
    <cellStyle name="40% - Accent6 2 3 2 7 3 3" xfId="32337" xr:uid="{00000000-0005-0000-0000-0000D7C70000}"/>
    <cellStyle name="40% - Accent6 2 3 2 7 3 4" xfId="47209" xr:uid="{00000000-0005-0000-0000-0000D8C70000}"/>
    <cellStyle name="40% - Accent6 2 3 2 7 4" xfId="5148" xr:uid="{00000000-0005-0000-0000-0000D9C70000}"/>
    <cellStyle name="40% - Accent6 2 3 2 7 4 2" xfId="18307" xr:uid="{00000000-0005-0000-0000-0000DAC70000}"/>
    <cellStyle name="40% - Accent6 2 3 2 7 4 2 2" xfId="55645" xr:uid="{00000000-0005-0000-0000-0000DBC70000}"/>
    <cellStyle name="40% - Accent6 2 3 2 7 4 3" xfId="35049" xr:uid="{00000000-0005-0000-0000-0000DCC70000}"/>
    <cellStyle name="40% - Accent6 2 3 2 7 4 4" xfId="42486" xr:uid="{00000000-0005-0000-0000-0000DDC70000}"/>
    <cellStyle name="40% - Accent6 2 3 2 7 5" xfId="14595" xr:uid="{00000000-0005-0000-0000-0000DEC70000}"/>
    <cellStyle name="40% - Accent6 2 3 2 7 5 2" xfId="29625" xr:uid="{00000000-0005-0000-0000-0000DFC70000}"/>
    <cellStyle name="40% - Accent6 2 3 2 7 5 3" xfId="51933" xr:uid="{00000000-0005-0000-0000-0000E0C70000}"/>
    <cellStyle name="40% - Accent6 2 3 2 7 6" xfId="26743" xr:uid="{00000000-0005-0000-0000-0000E1C70000}"/>
    <cellStyle name="40% - Accent6 2 3 2 7 7" xfId="38772" xr:uid="{00000000-0005-0000-0000-0000E2C70000}"/>
    <cellStyle name="40% - Accent6 2 3 2 8" xfId="2559" xr:uid="{00000000-0005-0000-0000-0000E3C70000}"/>
    <cellStyle name="40% - Accent6 2 3 2 8 2" xfId="11051" xr:uid="{00000000-0005-0000-0000-0000E4C70000}"/>
    <cellStyle name="40% - Accent6 2 3 2 8 2 2" xfId="24210" xr:uid="{00000000-0005-0000-0000-0000E5C70000}"/>
    <cellStyle name="40% - Accent6 2 3 2 8 2 2 2" xfId="61548" xr:uid="{00000000-0005-0000-0000-0000E6C70000}"/>
    <cellStyle name="40% - Accent6 2 3 2 8 2 3" xfId="33462" xr:uid="{00000000-0005-0000-0000-0000E7C70000}"/>
    <cellStyle name="40% - Accent6 2 3 2 8 2 4" xfId="48389" xr:uid="{00000000-0005-0000-0000-0000E8C70000}"/>
    <cellStyle name="40% - Accent6 2 3 2 8 3" xfId="6328" xr:uid="{00000000-0005-0000-0000-0000E9C70000}"/>
    <cellStyle name="40% - Accent6 2 3 2 8 3 2" xfId="19487" xr:uid="{00000000-0005-0000-0000-0000EAC70000}"/>
    <cellStyle name="40% - Accent6 2 3 2 8 3 2 2" xfId="56825" xr:uid="{00000000-0005-0000-0000-0000EBC70000}"/>
    <cellStyle name="40% - Accent6 2 3 2 8 3 3" xfId="36174" xr:uid="{00000000-0005-0000-0000-0000ECC70000}"/>
    <cellStyle name="40% - Accent6 2 3 2 8 3 4" xfId="43666" xr:uid="{00000000-0005-0000-0000-0000EDC70000}"/>
    <cellStyle name="40% - Accent6 2 3 2 8 4" xfId="15720" xr:uid="{00000000-0005-0000-0000-0000EEC70000}"/>
    <cellStyle name="40% - Accent6 2 3 2 8 4 2" xfId="30750" xr:uid="{00000000-0005-0000-0000-0000EFC70000}"/>
    <cellStyle name="40% - Accent6 2 3 2 8 4 3" xfId="53058" xr:uid="{00000000-0005-0000-0000-0000F0C70000}"/>
    <cellStyle name="40% - Accent6 2 3 2 8 5" xfId="27868" xr:uid="{00000000-0005-0000-0000-0000F1C70000}"/>
    <cellStyle name="40% - Accent6 2 3 2 8 6" xfId="39897" xr:uid="{00000000-0005-0000-0000-0000F2C70000}"/>
    <cellStyle name="40% - Accent6 2 3 2 9" xfId="8691" xr:uid="{00000000-0005-0000-0000-0000F3C70000}"/>
    <cellStyle name="40% - Accent6 2 3 2 9 2" xfId="21850" xr:uid="{00000000-0005-0000-0000-0000F4C70000}"/>
    <cellStyle name="40% - Accent6 2 3 2 9 2 2" xfId="59188" xr:uid="{00000000-0005-0000-0000-0000F5C70000}"/>
    <cellStyle name="40% - Accent6 2 3 2 9 3" xfId="29401" xr:uid="{00000000-0005-0000-0000-0000F6C70000}"/>
    <cellStyle name="40% - Accent6 2 3 2 9 4" xfId="46029" xr:uid="{00000000-0005-0000-0000-0000F7C70000}"/>
    <cellStyle name="40% - Accent6 2 3 3" xfId="561" xr:uid="{00000000-0005-0000-0000-0000F8C70000}"/>
    <cellStyle name="40% - Accent6 2 3 3 2" xfId="1743" xr:uid="{00000000-0005-0000-0000-0000F9C70000}"/>
    <cellStyle name="40% - Accent6 2 3 3 2 2" xfId="7817" xr:uid="{00000000-0005-0000-0000-0000FAC70000}"/>
    <cellStyle name="40% - Accent6 2 3 3 2 2 2" xfId="12540" xr:uid="{00000000-0005-0000-0000-0000FBC70000}"/>
    <cellStyle name="40% - Accent6 2 3 3 2 2 2 2" xfId="25699" xr:uid="{00000000-0005-0000-0000-0000FCC70000}"/>
    <cellStyle name="40% - Accent6 2 3 3 2 2 2 2 2" xfId="63037" xr:uid="{00000000-0005-0000-0000-0000FDC70000}"/>
    <cellStyle name="40% - Accent6 2 3 3 2 2 2 3" xfId="49878" xr:uid="{00000000-0005-0000-0000-0000FEC70000}"/>
    <cellStyle name="40% - Accent6 2 3 3 2 2 3" xfId="20976" xr:uid="{00000000-0005-0000-0000-0000FFC70000}"/>
    <cellStyle name="40% - Accent6 2 3 3 2 2 3 2" xfId="58314" xr:uid="{00000000-0005-0000-0000-000000C80000}"/>
    <cellStyle name="40% - Accent6 2 3 3 2 2 4" xfId="33995" xr:uid="{00000000-0005-0000-0000-000001C80000}"/>
    <cellStyle name="40% - Accent6 2 3 3 2 2 5" xfId="45155" xr:uid="{00000000-0005-0000-0000-000002C80000}"/>
    <cellStyle name="40% - Accent6 2 3 3 2 3" xfId="10180" xr:uid="{00000000-0005-0000-0000-000003C80000}"/>
    <cellStyle name="40% - Accent6 2 3 3 2 3 2" xfId="23339" xr:uid="{00000000-0005-0000-0000-000004C80000}"/>
    <cellStyle name="40% - Accent6 2 3 3 2 3 2 2" xfId="60677" xr:uid="{00000000-0005-0000-0000-000005C80000}"/>
    <cellStyle name="40% - Accent6 2 3 3 2 3 3" xfId="36707" xr:uid="{00000000-0005-0000-0000-000006C80000}"/>
    <cellStyle name="40% - Accent6 2 3 3 2 3 4" xfId="47518" xr:uid="{00000000-0005-0000-0000-000007C80000}"/>
    <cellStyle name="40% - Accent6 2 3 3 2 4" xfId="5457" xr:uid="{00000000-0005-0000-0000-000008C80000}"/>
    <cellStyle name="40% - Accent6 2 3 3 2 4 2" xfId="18616" xr:uid="{00000000-0005-0000-0000-000009C80000}"/>
    <cellStyle name="40% - Accent6 2 3 3 2 4 2 2" xfId="55954" xr:uid="{00000000-0005-0000-0000-00000AC80000}"/>
    <cellStyle name="40% - Accent6 2 3 3 2 4 3" xfId="31283" xr:uid="{00000000-0005-0000-0000-00000BC80000}"/>
    <cellStyle name="40% - Accent6 2 3 3 2 4 4" xfId="42795" xr:uid="{00000000-0005-0000-0000-00000CC80000}"/>
    <cellStyle name="40% - Accent6 2 3 3 2 5" xfId="14904" xr:uid="{00000000-0005-0000-0000-00000DC80000}"/>
    <cellStyle name="40% - Accent6 2 3 3 2 5 2" xfId="52242" xr:uid="{00000000-0005-0000-0000-00000EC80000}"/>
    <cellStyle name="40% - Accent6 2 3 3 2 6" xfId="28401" xr:uid="{00000000-0005-0000-0000-00000FC80000}"/>
    <cellStyle name="40% - Accent6 2 3 3 2 7" xfId="39081" xr:uid="{00000000-0005-0000-0000-000010C80000}"/>
    <cellStyle name="40% - Accent6 2 3 3 3" xfId="3092" xr:uid="{00000000-0005-0000-0000-000011C80000}"/>
    <cellStyle name="40% - Accent6 2 3 3 3 2" xfId="11360" xr:uid="{00000000-0005-0000-0000-000012C80000}"/>
    <cellStyle name="40% - Accent6 2 3 3 3 2 2" xfId="24519" xr:uid="{00000000-0005-0000-0000-000013C80000}"/>
    <cellStyle name="40% - Accent6 2 3 3 3 2 2 2" xfId="61857" xr:uid="{00000000-0005-0000-0000-000014C80000}"/>
    <cellStyle name="40% - Accent6 2 3 3 3 2 3" xfId="48698" xr:uid="{00000000-0005-0000-0000-000015C80000}"/>
    <cellStyle name="40% - Accent6 2 3 3 3 3" xfId="6637" xr:uid="{00000000-0005-0000-0000-000016C80000}"/>
    <cellStyle name="40% - Accent6 2 3 3 3 3 2" xfId="19796" xr:uid="{00000000-0005-0000-0000-000017C80000}"/>
    <cellStyle name="40% - Accent6 2 3 3 3 3 2 2" xfId="57134" xr:uid="{00000000-0005-0000-0000-000018C80000}"/>
    <cellStyle name="40% - Accent6 2 3 3 3 3 3" xfId="43975" xr:uid="{00000000-0005-0000-0000-000019C80000}"/>
    <cellStyle name="40% - Accent6 2 3 3 3 4" xfId="16253" xr:uid="{00000000-0005-0000-0000-00001AC80000}"/>
    <cellStyle name="40% - Accent6 2 3 3 3 4 2" xfId="53591" xr:uid="{00000000-0005-0000-0000-00001BC80000}"/>
    <cellStyle name="40% - Accent6 2 3 3 3 5" xfId="32646" xr:uid="{00000000-0005-0000-0000-00001CC80000}"/>
    <cellStyle name="40% - Accent6 2 3 3 3 6" xfId="40430" xr:uid="{00000000-0005-0000-0000-00001DC80000}"/>
    <cellStyle name="40% - Accent6 2 3 3 4" xfId="9000" xr:uid="{00000000-0005-0000-0000-00001EC80000}"/>
    <cellStyle name="40% - Accent6 2 3 3 4 2" xfId="22159" xr:uid="{00000000-0005-0000-0000-00001FC80000}"/>
    <cellStyle name="40% - Accent6 2 3 3 4 2 2" xfId="59497" xr:uid="{00000000-0005-0000-0000-000020C80000}"/>
    <cellStyle name="40% - Accent6 2 3 3 4 3" xfId="35358" xr:uid="{00000000-0005-0000-0000-000021C80000}"/>
    <cellStyle name="40% - Accent6 2 3 3 4 4" xfId="46338" xr:uid="{00000000-0005-0000-0000-000022C80000}"/>
    <cellStyle name="40% - Accent6 2 3 3 5" xfId="4277" xr:uid="{00000000-0005-0000-0000-000023C80000}"/>
    <cellStyle name="40% - Accent6 2 3 3 5 2" xfId="17436" xr:uid="{00000000-0005-0000-0000-000024C80000}"/>
    <cellStyle name="40% - Accent6 2 3 3 5 2 2" xfId="54774" xr:uid="{00000000-0005-0000-0000-000025C80000}"/>
    <cellStyle name="40% - Accent6 2 3 3 5 3" xfId="29934" xr:uid="{00000000-0005-0000-0000-000026C80000}"/>
    <cellStyle name="40% - Accent6 2 3 3 5 4" xfId="41615" xr:uid="{00000000-0005-0000-0000-000027C80000}"/>
    <cellStyle name="40% - Accent6 2 3 3 6" xfId="13724" xr:uid="{00000000-0005-0000-0000-000028C80000}"/>
    <cellStyle name="40% - Accent6 2 3 3 6 2" xfId="51062" xr:uid="{00000000-0005-0000-0000-000029C80000}"/>
    <cellStyle name="40% - Accent6 2 3 3 7" xfId="27052" xr:uid="{00000000-0005-0000-0000-00002AC80000}"/>
    <cellStyle name="40% - Accent6 2 3 3 8" xfId="37901" xr:uid="{00000000-0005-0000-0000-00002BC80000}"/>
    <cellStyle name="40% - Accent6 2 3 4" xfId="364" xr:uid="{00000000-0005-0000-0000-00002CC80000}"/>
    <cellStyle name="40% - Accent6 2 3 4 2" xfId="1546" xr:uid="{00000000-0005-0000-0000-00002DC80000}"/>
    <cellStyle name="40% - Accent6 2 3 4 2 2" xfId="7620" xr:uid="{00000000-0005-0000-0000-00002EC80000}"/>
    <cellStyle name="40% - Accent6 2 3 4 2 2 2" xfId="12343" xr:uid="{00000000-0005-0000-0000-00002FC80000}"/>
    <cellStyle name="40% - Accent6 2 3 4 2 2 2 2" xfId="25502" xr:uid="{00000000-0005-0000-0000-000030C80000}"/>
    <cellStyle name="40% - Accent6 2 3 4 2 2 2 2 2" xfId="62840" xr:uid="{00000000-0005-0000-0000-000031C80000}"/>
    <cellStyle name="40% - Accent6 2 3 4 2 2 2 3" xfId="49681" xr:uid="{00000000-0005-0000-0000-000032C80000}"/>
    <cellStyle name="40% - Accent6 2 3 4 2 2 3" xfId="20779" xr:uid="{00000000-0005-0000-0000-000033C80000}"/>
    <cellStyle name="40% - Accent6 2 3 4 2 2 3 2" xfId="58117" xr:uid="{00000000-0005-0000-0000-000034C80000}"/>
    <cellStyle name="40% - Accent6 2 3 4 2 2 4" xfId="33798" xr:uid="{00000000-0005-0000-0000-000035C80000}"/>
    <cellStyle name="40% - Accent6 2 3 4 2 2 5" xfId="44958" xr:uid="{00000000-0005-0000-0000-000036C80000}"/>
    <cellStyle name="40% - Accent6 2 3 4 2 3" xfId="9983" xr:uid="{00000000-0005-0000-0000-000037C80000}"/>
    <cellStyle name="40% - Accent6 2 3 4 2 3 2" xfId="23142" xr:uid="{00000000-0005-0000-0000-000038C80000}"/>
    <cellStyle name="40% - Accent6 2 3 4 2 3 2 2" xfId="60480" xr:uid="{00000000-0005-0000-0000-000039C80000}"/>
    <cellStyle name="40% - Accent6 2 3 4 2 3 3" xfId="36510" xr:uid="{00000000-0005-0000-0000-00003AC80000}"/>
    <cellStyle name="40% - Accent6 2 3 4 2 3 4" xfId="47321" xr:uid="{00000000-0005-0000-0000-00003BC80000}"/>
    <cellStyle name="40% - Accent6 2 3 4 2 4" xfId="5260" xr:uid="{00000000-0005-0000-0000-00003CC80000}"/>
    <cellStyle name="40% - Accent6 2 3 4 2 4 2" xfId="18419" xr:uid="{00000000-0005-0000-0000-00003DC80000}"/>
    <cellStyle name="40% - Accent6 2 3 4 2 4 2 2" xfId="55757" xr:uid="{00000000-0005-0000-0000-00003EC80000}"/>
    <cellStyle name="40% - Accent6 2 3 4 2 4 3" xfId="31086" xr:uid="{00000000-0005-0000-0000-00003FC80000}"/>
    <cellStyle name="40% - Accent6 2 3 4 2 4 4" xfId="42598" xr:uid="{00000000-0005-0000-0000-000040C80000}"/>
    <cellStyle name="40% - Accent6 2 3 4 2 5" xfId="14707" xr:uid="{00000000-0005-0000-0000-000041C80000}"/>
    <cellStyle name="40% - Accent6 2 3 4 2 5 2" xfId="52045" xr:uid="{00000000-0005-0000-0000-000042C80000}"/>
    <cellStyle name="40% - Accent6 2 3 4 2 6" xfId="28204" xr:uid="{00000000-0005-0000-0000-000043C80000}"/>
    <cellStyle name="40% - Accent6 2 3 4 2 7" xfId="38884" xr:uid="{00000000-0005-0000-0000-000044C80000}"/>
    <cellStyle name="40% - Accent6 2 3 4 3" xfId="2895" xr:uid="{00000000-0005-0000-0000-000045C80000}"/>
    <cellStyle name="40% - Accent6 2 3 4 3 2" xfId="11163" xr:uid="{00000000-0005-0000-0000-000046C80000}"/>
    <cellStyle name="40% - Accent6 2 3 4 3 2 2" xfId="24322" xr:uid="{00000000-0005-0000-0000-000047C80000}"/>
    <cellStyle name="40% - Accent6 2 3 4 3 2 2 2" xfId="61660" xr:uid="{00000000-0005-0000-0000-000048C80000}"/>
    <cellStyle name="40% - Accent6 2 3 4 3 2 3" xfId="48501" xr:uid="{00000000-0005-0000-0000-000049C80000}"/>
    <cellStyle name="40% - Accent6 2 3 4 3 3" xfId="6440" xr:uid="{00000000-0005-0000-0000-00004AC80000}"/>
    <cellStyle name="40% - Accent6 2 3 4 3 3 2" xfId="19599" xr:uid="{00000000-0005-0000-0000-00004BC80000}"/>
    <cellStyle name="40% - Accent6 2 3 4 3 3 2 2" xfId="56937" xr:uid="{00000000-0005-0000-0000-00004CC80000}"/>
    <cellStyle name="40% - Accent6 2 3 4 3 3 3" xfId="43778" xr:uid="{00000000-0005-0000-0000-00004DC80000}"/>
    <cellStyle name="40% - Accent6 2 3 4 3 4" xfId="16056" xr:uid="{00000000-0005-0000-0000-00004EC80000}"/>
    <cellStyle name="40% - Accent6 2 3 4 3 4 2" xfId="53394" xr:uid="{00000000-0005-0000-0000-00004FC80000}"/>
    <cellStyle name="40% - Accent6 2 3 4 3 5" xfId="32449" xr:uid="{00000000-0005-0000-0000-000050C80000}"/>
    <cellStyle name="40% - Accent6 2 3 4 3 6" xfId="40233" xr:uid="{00000000-0005-0000-0000-000051C80000}"/>
    <cellStyle name="40% - Accent6 2 3 4 4" xfId="8803" xr:uid="{00000000-0005-0000-0000-000052C80000}"/>
    <cellStyle name="40% - Accent6 2 3 4 4 2" xfId="21962" xr:uid="{00000000-0005-0000-0000-000053C80000}"/>
    <cellStyle name="40% - Accent6 2 3 4 4 2 2" xfId="59300" xr:uid="{00000000-0005-0000-0000-000054C80000}"/>
    <cellStyle name="40% - Accent6 2 3 4 4 3" xfId="35161" xr:uid="{00000000-0005-0000-0000-000055C80000}"/>
    <cellStyle name="40% - Accent6 2 3 4 4 4" xfId="46141" xr:uid="{00000000-0005-0000-0000-000056C80000}"/>
    <cellStyle name="40% - Accent6 2 3 4 5" xfId="4080" xr:uid="{00000000-0005-0000-0000-000057C80000}"/>
    <cellStyle name="40% - Accent6 2 3 4 5 2" xfId="17239" xr:uid="{00000000-0005-0000-0000-000058C80000}"/>
    <cellStyle name="40% - Accent6 2 3 4 5 2 2" xfId="54577" xr:uid="{00000000-0005-0000-0000-000059C80000}"/>
    <cellStyle name="40% - Accent6 2 3 4 5 3" xfId="29737" xr:uid="{00000000-0005-0000-0000-00005AC80000}"/>
    <cellStyle name="40% - Accent6 2 3 4 5 4" xfId="41418" xr:uid="{00000000-0005-0000-0000-00005BC80000}"/>
    <cellStyle name="40% - Accent6 2 3 4 6" xfId="13527" xr:uid="{00000000-0005-0000-0000-00005CC80000}"/>
    <cellStyle name="40% - Accent6 2 3 4 6 2" xfId="50865" xr:uid="{00000000-0005-0000-0000-00005DC80000}"/>
    <cellStyle name="40% - Accent6 2 3 4 7" xfId="26855" xr:uid="{00000000-0005-0000-0000-00005EC80000}"/>
    <cellStyle name="40% - Accent6 2 3 4 8" xfId="37704" xr:uid="{00000000-0005-0000-0000-00005FC80000}"/>
    <cellStyle name="40% - Accent6 2 3 5" xfId="785" xr:uid="{00000000-0005-0000-0000-000060C80000}"/>
    <cellStyle name="40% - Accent6 2 3 5 2" xfId="1967" xr:uid="{00000000-0005-0000-0000-000061C80000}"/>
    <cellStyle name="40% - Accent6 2 3 5 2 2" xfId="8041" xr:uid="{00000000-0005-0000-0000-000062C80000}"/>
    <cellStyle name="40% - Accent6 2 3 5 2 2 2" xfId="12764" xr:uid="{00000000-0005-0000-0000-000063C80000}"/>
    <cellStyle name="40% - Accent6 2 3 5 2 2 2 2" xfId="25923" xr:uid="{00000000-0005-0000-0000-000064C80000}"/>
    <cellStyle name="40% - Accent6 2 3 5 2 2 2 2 2" xfId="63261" xr:uid="{00000000-0005-0000-0000-000065C80000}"/>
    <cellStyle name="40% - Accent6 2 3 5 2 2 2 3" xfId="50102" xr:uid="{00000000-0005-0000-0000-000066C80000}"/>
    <cellStyle name="40% - Accent6 2 3 5 2 2 3" xfId="21200" xr:uid="{00000000-0005-0000-0000-000067C80000}"/>
    <cellStyle name="40% - Accent6 2 3 5 2 2 3 2" xfId="58538" xr:uid="{00000000-0005-0000-0000-000068C80000}"/>
    <cellStyle name="40% - Accent6 2 3 5 2 2 4" xfId="34219" xr:uid="{00000000-0005-0000-0000-000069C80000}"/>
    <cellStyle name="40% - Accent6 2 3 5 2 2 5" xfId="45379" xr:uid="{00000000-0005-0000-0000-00006AC80000}"/>
    <cellStyle name="40% - Accent6 2 3 5 2 3" xfId="10404" xr:uid="{00000000-0005-0000-0000-00006BC80000}"/>
    <cellStyle name="40% - Accent6 2 3 5 2 3 2" xfId="23563" xr:uid="{00000000-0005-0000-0000-00006CC80000}"/>
    <cellStyle name="40% - Accent6 2 3 5 2 3 2 2" xfId="60901" xr:uid="{00000000-0005-0000-0000-00006DC80000}"/>
    <cellStyle name="40% - Accent6 2 3 5 2 3 3" xfId="36931" xr:uid="{00000000-0005-0000-0000-00006EC80000}"/>
    <cellStyle name="40% - Accent6 2 3 5 2 3 4" xfId="47742" xr:uid="{00000000-0005-0000-0000-00006FC80000}"/>
    <cellStyle name="40% - Accent6 2 3 5 2 4" xfId="5681" xr:uid="{00000000-0005-0000-0000-000070C80000}"/>
    <cellStyle name="40% - Accent6 2 3 5 2 4 2" xfId="18840" xr:uid="{00000000-0005-0000-0000-000071C80000}"/>
    <cellStyle name="40% - Accent6 2 3 5 2 4 2 2" xfId="56178" xr:uid="{00000000-0005-0000-0000-000072C80000}"/>
    <cellStyle name="40% - Accent6 2 3 5 2 4 3" xfId="31507" xr:uid="{00000000-0005-0000-0000-000073C80000}"/>
    <cellStyle name="40% - Accent6 2 3 5 2 4 4" xfId="43019" xr:uid="{00000000-0005-0000-0000-000074C80000}"/>
    <cellStyle name="40% - Accent6 2 3 5 2 5" xfId="15128" xr:uid="{00000000-0005-0000-0000-000075C80000}"/>
    <cellStyle name="40% - Accent6 2 3 5 2 5 2" xfId="52466" xr:uid="{00000000-0005-0000-0000-000076C80000}"/>
    <cellStyle name="40% - Accent6 2 3 5 2 6" xfId="28625" xr:uid="{00000000-0005-0000-0000-000077C80000}"/>
    <cellStyle name="40% - Accent6 2 3 5 2 7" xfId="39305" xr:uid="{00000000-0005-0000-0000-000078C80000}"/>
    <cellStyle name="40% - Accent6 2 3 5 3" xfId="3316" xr:uid="{00000000-0005-0000-0000-000079C80000}"/>
    <cellStyle name="40% - Accent6 2 3 5 3 2" xfId="11584" xr:uid="{00000000-0005-0000-0000-00007AC80000}"/>
    <cellStyle name="40% - Accent6 2 3 5 3 2 2" xfId="24743" xr:uid="{00000000-0005-0000-0000-00007BC80000}"/>
    <cellStyle name="40% - Accent6 2 3 5 3 2 2 2" xfId="62081" xr:uid="{00000000-0005-0000-0000-00007CC80000}"/>
    <cellStyle name="40% - Accent6 2 3 5 3 2 3" xfId="48922" xr:uid="{00000000-0005-0000-0000-00007DC80000}"/>
    <cellStyle name="40% - Accent6 2 3 5 3 3" xfId="6861" xr:uid="{00000000-0005-0000-0000-00007EC80000}"/>
    <cellStyle name="40% - Accent6 2 3 5 3 3 2" xfId="20020" xr:uid="{00000000-0005-0000-0000-00007FC80000}"/>
    <cellStyle name="40% - Accent6 2 3 5 3 3 2 2" xfId="57358" xr:uid="{00000000-0005-0000-0000-000080C80000}"/>
    <cellStyle name="40% - Accent6 2 3 5 3 3 3" xfId="44199" xr:uid="{00000000-0005-0000-0000-000081C80000}"/>
    <cellStyle name="40% - Accent6 2 3 5 3 4" xfId="16477" xr:uid="{00000000-0005-0000-0000-000082C80000}"/>
    <cellStyle name="40% - Accent6 2 3 5 3 4 2" xfId="53815" xr:uid="{00000000-0005-0000-0000-000083C80000}"/>
    <cellStyle name="40% - Accent6 2 3 5 3 5" xfId="32870" xr:uid="{00000000-0005-0000-0000-000084C80000}"/>
    <cellStyle name="40% - Accent6 2 3 5 3 6" xfId="40654" xr:uid="{00000000-0005-0000-0000-000085C80000}"/>
    <cellStyle name="40% - Accent6 2 3 5 4" xfId="9224" xr:uid="{00000000-0005-0000-0000-000086C80000}"/>
    <cellStyle name="40% - Accent6 2 3 5 4 2" xfId="22383" xr:uid="{00000000-0005-0000-0000-000087C80000}"/>
    <cellStyle name="40% - Accent6 2 3 5 4 2 2" xfId="59721" xr:uid="{00000000-0005-0000-0000-000088C80000}"/>
    <cellStyle name="40% - Accent6 2 3 5 4 3" xfId="35582" xr:uid="{00000000-0005-0000-0000-000089C80000}"/>
    <cellStyle name="40% - Accent6 2 3 5 4 4" xfId="46562" xr:uid="{00000000-0005-0000-0000-00008AC80000}"/>
    <cellStyle name="40% - Accent6 2 3 5 5" xfId="4501" xr:uid="{00000000-0005-0000-0000-00008BC80000}"/>
    <cellStyle name="40% - Accent6 2 3 5 5 2" xfId="17660" xr:uid="{00000000-0005-0000-0000-00008CC80000}"/>
    <cellStyle name="40% - Accent6 2 3 5 5 2 2" xfId="54998" xr:uid="{00000000-0005-0000-0000-00008DC80000}"/>
    <cellStyle name="40% - Accent6 2 3 5 5 3" xfId="30158" xr:uid="{00000000-0005-0000-0000-00008EC80000}"/>
    <cellStyle name="40% - Accent6 2 3 5 5 4" xfId="41839" xr:uid="{00000000-0005-0000-0000-00008FC80000}"/>
    <cellStyle name="40% - Accent6 2 3 5 6" xfId="13948" xr:uid="{00000000-0005-0000-0000-000090C80000}"/>
    <cellStyle name="40% - Accent6 2 3 5 6 2" xfId="51286" xr:uid="{00000000-0005-0000-0000-000091C80000}"/>
    <cellStyle name="40% - Accent6 2 3 5 7" xfId="27276" xr:uid="{00000000-0005-0000-0000-000092C80000}"/>
    <cellStyle name="40% - Accent6 2 3 5 8" xfId="38125" xr:uid="{00000000-0005-0000-0000-000093C80000}"/>
    <cellStyle name="40% - Accent6 2 3 6" xfId="954" xr:uid="{00000000-0005-0000-0000-000094C80000}"/>
    <cellStyle name="40% - Accent6 2 3 6 2" xfId="2136" xr:uid="{00000000-0005-0000-0000-000095C80000}"/>
    <cellStyle name="40% - Accent6 2 3 6 2 2" xfId="8210" xr:uid="{00000000-0005-0000-0000-000096C80000}"/>
    <cellStyle name="40% - Accent6 2 3 6 2 2 2" xfId="12933" xr:uid="{00000000-0005-0000-0000-000097C80000}"/>
    <cellStyle name="40% - Accent6 2 3 6 2 2 2 2" xfId="26092" xr:uid="{00000000-0005-0000-0000-000098C80000}"/>
    <cellStyle name="40% - Accent6 2 3 6 2 2 2 2 2" xfId="63430" xr:uid="{00000000-0005-0000-0000-000099C80000}"/>
    <cellStyle name="40% - Accent6 2 3 6 2 2 2 3" xfId="50271" xr:uid="{00000000-0005-0000-0000-00009AC80000}"/>
    <cellStyle name="40% - Accent6 2 3 6 2 2 3" xfId="21369" xr:uid="{00000000-0005-0000-0000-00009BC80000}"/>
    <cellStyle name="40% - Accent6 2 3 6 2 2 3 2" xfId="58707" xr:uid="{00000000-0005-0000-0000-00009CC80000}"/>
    <cellStyle name="40% - Accent6 2 3 6 2 2 4" xfId="34388" xr:uid="{00000000-0005-0000-0000-00009DC80000}"/>
    <cellStyle name="40% - Accent6 2 3 6 2 2 5" xfId="45548" xr:uid="{00000000-0005-0000-0000-00009EC80000}"/>
    <cellStyle name="40% - Accent6 2 3 6 2 3" xfId="10573" xr:uid="{00000000-0005-0000-0000-00009FC80000}"/>
    <cellStyle name="40% - Accent6 2 3 6 2 3 2" xfId="23732" xr:uid="{00000000-0005-0000-0000-0000A0C80000}"/>
    <cellStyle name="40% - Accent6 2 3 6 2 3 2 2" xfId="61070" xr:uid="{00000000-0005-0000-0000-0000A1C80000}"/>
    <cellStyle name="40% - Accent6 2 3 6 2 3 3" xfId="37100" xr:uid="{00000000-0005-0000-0000-0000A2C80000}"/>
    <cellStyle name="40% - Accent6 2 3 6 2 3 4" xfId="47911" xr:uid="{00000000-0005-0000-0000-0000A3C80000}"/>
    <cellStyle name="40% - Accent6 2 3 6 2 4" xfId="5850" xr:uid="{00000000-0005-0000-0000-0000A4C80000}"/>
    <cellStyle name="40% - Accent6 2 3 6 2 4 2" xfId="19009" xr:uid="{00000000-0005-0000-0000-0000A5C80000}"/>
    <cellStyle name="40% - Accent6 2 3 6 2 4 2 2" xfId="56347" xr:uid="{00000000-0005-0000-0000-0000A6C80000}"/>
    <cellStyle name="40% - Accent6 2 3 6 2 4 3" xfId="31676" xr:uid="{00000000-0005-0000-0000-0000A7C80000}"/>
    <cellStyle name="40% - Accent6 2 3 6 2 4 4" xfId="43188" xr:uid="{00000000-0005-0000-0000-0000A8C80000}"/>
    <cellStyle name="40% - Accent6 2 3 6 2 5" xfId="15297" xr:uid="{00000000-0005-0000-0000-0000A9C80000}"/>
    <cellStyle name="40% - Accent6 2 3 6 2 5 2" xfId="52635" xr:uid="{00000000-0005-0000-0000-0000AAC80000}"/>
    <cellStyle name="40% - Accent6 2 3 6 2 6" xfId="28794" xr:uid="{00000000-0005-0000-0000-0000ABC80000}"/>
    <cellStyle name="40% - Accent6 2 3 6 2 7" xfId="39474" xr:uid="{00000000-0005-0000-0000-0000ACC80000}"/>
    <cellStyle name="40% - Accent6 2 3 6 3" xfId="3485" xr:uid="{00000000-0005-0000-0000-0000ADC80000}"/>
    <cellStyle name="40% - Accent6 2 3 6 3 2" xfId="11753" xr:uid="{00000000-0005-0000-0000-0000AEC80000}"/>
    <cellStyle name="40% - Accent6 2 3 6 3 2 2" xfId="24912" xr:uid="{00000000-0005-0000-0000-0000AFC80000}"/>
    <cellStyle name="40% - Accent6 2 3 6 3 2 2 2" xfId="62250" xr:uid="{00000000-0005-0000-0000-0000B0C80000}"/>
    <cellStyle name="40% - Accent6 2 3 6 3 2 3" xfId="49091" xr:uid="{00000000-0005-0000-0000-0000B1C80000}"/>
    <cellStyle name="40% - Accent6 2 3 6 3 3" xfId="7030" xr:uid="{00000000-0005-0000-0000-0000B2C80000}"/>
    <cellStyle name="40% - Accent6 2 3 6 3 3 2" xfId="20189" xr:uid="{00000000-0005-0000-0000-0000B3C80000}"/>
    <cellStyle name="40% - Accent6 2 3 6 3 3 2 2" xfId="57527" xr:uid="{00000000-0005-0000-0000-0000B4C80000}"/>
    <cellStyle name="40% - Accent6 2 3 6 3 3 3" xfId="44368" xr:uid="{00000000-0005-0000-0000-0000B5C80000}"/>
    <cellStyle name="40% - Accent6 2 3 6 3 4" xfId="16646" xr:uid="{00000000-0005-0000-0000-0000B6C80000}"/>
    <cellStyle name="40% - Accent6 2 3 6 3 4 2" xfId="53984" xr:uid="{00000000-0005-0000-0000-0000B7C80000}"/>
    <cellStyle name="40% - Accent6 2 3 6 3 5" xfId="33039" xr:uid="{00000000-0005-0000-0000-0000B8C80000}"/>
    <cellStyle name="40% - Accent6 2 3 6 3 6" xfId="40823" xr:uid="{00000000-0005-0000-0000-0000B9C80000}"/>
    <cellStyle name="40% - Accent6 2 3 6 4" xfId="9393" xr:uid="{00000000-0005-0000-0000-0000BAC80000}"/>
    <cellStyle name="40% - Accent6 2 3 6 4 2" xfId="22552" xr:uid="{00000000-0005-0000-0000-0000BBC80000}"/>
    <cellStyle name="40% - Accent6 2 3 6 4 2 2" xfId="59890" xr:uid="{00000000-0005-0000-0000-0000BCC80000}"/>
    <cellStyle name="40% - Accent6 2 3 6 4 3" xfId="35751" xr:uid="{00000000-0005-0000-0000-0000BDC80000}"/>
    <cellStyle name="40% - Accent6 2 3 6 4 4" xfId="46731" xr:uid="{00000000-0005-0000-0000-0000BEC80000}"/>
    <cellStyle name="40% - Accent6 2 3 6 5" xfId="4670" xr:uid="{00000000-0005-0000-0000-0000BFC80000}"/>
    <cellStyle name="40% - Accent6 2 3 6 5 2" xfId="17829" xr:uid="{00000000-0005-0000-0000-0000C0C80000}"/>
    <cellStyle name="40% - Accent6 2 3 6 5 2 2" xfId="55167" xr:uid="{00000000-0005-0000-0000-0000C1C80000}"/>
    <cellStyle name="40% - Accent6 2 3 6 5 3" xfId="30327" xr:uid="{00000000-0005-0000-0000-0000C2C80000}"/>
    <cellStyle name="40% - Accent6 2 3 6 5 4" xfId="42008" xr:uid="{00000000-0005-0000-0000-0000C3C80000}"/>
    <cellStyle name="40% - Accent6 2 3 6 6" xfId="14117" xr:uid="{00000000-0005-0000-0000-0000C4C80000}"/>
    <cellStyle name="40% - Accent6 2 3 6 6 2" xfId="51455" xr:uid="{00000000-0005-0000-0000-0000C5C80000}"/>
    <cellStyle name="40% - Accent6 2 3 6 7" xfId="27445" xr:uid="{00000000-0005-0000-0000-0000C6C80000}"/>
    <cellStyle name="40% - Accent6 2 3 6 8" xfId="38294" xr:uid="{00000000-0005-0000-0000-0000C7C80000}"/>
    <cellStyle name="40% - Accent6 2 3 7" xfId="1125" xr:uid="{00000000-0005-0000-0000-0000C8C80000}"/>
    <cellStyle name="40% - Accent6 2 3 7 2" xfId="2305" xr:uid="{00000000-0005-0000-0000-0000C9C80000}"/>
    <cellStyle name="40% - Accent6 2 3 7 2 2" xfId="8379" xr:uid="{00000000-0005-0000-0000-0000CAC80000}"/>
    <cellStyle name="40% - Accent6 2 3 7 2 2 2" xfId="13102" xr:uid="{00000000-0005-0000-0000-0000CBC80000}"/>
    <cellStyle name="40% - Accent6 2 3 7 2 2 2 2" xfId="26261" xr:uid="{00000000-0005-0000-0000-0000CCC80000}"/>
    <cellStyle name="40% - Accent6 2 3 7 2 2 2 2 2" xfId="63599" xr:uid="{00000000-0005-0000-0000-0000CDC80000}"/>
    <cellStyle name="40% - Accent6 2 3 7 2 2 2 3" xfId="50440" xr:uid="{00000000-0005-0000-0000-0000CEC80000}"/>
    <cellStyle name="40% - Accent6 2 3 7 2 2 3" xfId="21538" xr:uid="{00000000-0005-0000-0000-0000CFC80000}"/>
    <cellStyle name="40% - Accent6 2 3 7 2 2 3 2" xfId="58876" xr:uid="{00000000-0005-0000-0000-0000D0C80000}"/>
    <cellStyle name="40% - Accent6 2 3 7 2 2 4" xfId="34557" xr:uid="{00000000-0005-0000-0000-0000D1C80000}"/>
    <cellStyle name="40% - Accent6 2 3 7 2 2 5" xfId="45717" xr:uid="{00000000-0005-0000-0000-0000D2C80000}"/>
    <cellStyle name="40% - Accent6 2 3 7 2 3" xfId="10742" xr:uid="{00000000-0005-0000-0000-0000D3C80000}"/>
    <cellStyle name="40% - Accent6 2 3 7 2 3 2" xfId="23901" xr:uid="{00000000-0005-0000-0000-0000D4C80000}"/>
    <cellStyle name="40% - Accent6 2 3 7 2 3 2 2" xfId="61239" xr:uid="{00000000-0005-0000-0000-0000D5C80000}"/>
    <cellStyle name="40% - Accent6 2 3 7 2 3 3" xfId="37269" xr:uid="{00000000-0005-0000-0000-0000D6C80000}"/>
    <cellStyle name="40% - Accent6 2 3 7 2 3 4" xfId="48080" xr:uid="{00000000-0005-0000-0000-0000D7C80000}"/>
    <cellStyle name="40% - Accent6 2 3 7 2 4" xfId="6019" xr:uid="{00000000-0005-0000-0000-0000D8C80000}"/>
    <cellStyle name="40% - Accent6 2 3 7 2 4 2" xfId="19178" xr:uid="{00000000-0005-0000-0000-0000D9C80000}"/>
    <cellStyle name="40% - Accent6 2 3 7 2 4 2 2" xfId="56516" xr:uid="{00000000-0005-0000-0000-0000DAC80000}"/>
    <cellStyle name="40% - Accent6 2 3 7 2 4 3" xfId="31845" xr:uid="{00000000-0005-0000-0000-0000DBC80000}"/>
    <cellStyle name="40% - Accent6 2 3 7 2 4 4" xfId="43357" xr:uid="{00000000-0005-0000-0000-0000DCC80000}"/>
    <cellStyle name="40% - Accent6 2 3 7 2 5" xfId="15466" xr:uid="{00000000-0005-0000-0000-0000DDC80000}"/>
    <cellStyle name="40% - Accent6 2 3 7 2 5 2" xfId="52804" xr:uid="{00000000-0005-0000-0000-0000DEC80000}"/>
    <cellStyle name="40% - Accent6 2 3 7 2 6" xfId="28963" xr:uid="{00000000-0005-0000-0000-0000DFC80000}"/>
    <cellStyle name="40% - Accent6 2 3 7 2 7" xfId="39643" xr:uid="{00000000-0005-0000-0000-0000E0C80000}"/>
    <cellStyle name="40% - Accent6 2 3 7 3" xfId="3654" xr:uid="{00000000-0005-0000-0000-0000E1C80000}"/>
    <cellStyle name="40% - Accent6 2 3 7 3 2" xfId="11922" xr:uid="{00000000-0005-0000-0000-0000E2C80000}"/>
    <cellStyle name="40% - Accent6 2 3 7 3 2 2" xfId="25081" xr:uid="{00000000-0005-0000-0000-0000E3C80000}"/>
    <cellStyle name="40% - Accent6 2 3 7 3 2 2 2" xfId="62419" xr:uid="{00000000-0005-0000-0000-0000E4C80000}"/>
    <cellStyle name="40% - Accent6 2 3 7 3 2 3" xfId="49260" xr:uid="{00000000-0005-0000-0000-0000E5C80000}"/>
    <cellStyle name="40% - Accent6 2 3 7 3 3" xfId="7199" xr:uid="{00000000-0005-0000-0000-0000E6C80000}"/>
    <cellStyle name="40% - Accent6 2 3 7 3 3 2" xfId="20358" xr:uid="{00000000-0005-0000-0000-0000E7C80000}"/>
    <cellStyle name="40% - Accent6 2 3 7 3 3 2 2" xfId="57696" xr:uid="{00000000-0005-0000-0000-0000E8C80000}"/>
    <cellStyle name="40% - Accent6 2 3 7 3 3 3" xfId="44537" xr:uid="{00000000-0005-0000-0000-0000E9C80000}"/>
    <cellStyle name="40% - Accent6 2 3 7 3 4" xfId="16815" xr:uid="{00000000-0005-0000-0000-0000EAC80000}"/>
    <cellStyle name="40% - Accent6 2 3 7 3 4 2" xfId="54153" xr:uid="{00000000-0005-0000-0000-0000EBC80000}"/>
    <cellStyle name="40% - Accent6 2 3 7 3 5" xfId="33208" xr:uid="{00000000-0005-0000-0000-0000ECC80000}"/>
    <cellStyle name="40% - Accent6 2 3 7 3 6" xfId="40992" xr:uid="{00000000-0005-0000-0000-0000EDC80000}"/>
    <cellStyle name="40% - Accent6 2 3 7 4" xfId="9562" xr:uid="{00000000-0005-0000-0000-0000EEC80000}"/>
    <cellStyle name="40% - Accent6 2 3 7 4 2" xfId="22721" xr:uid="{00000000-0005-0000-0000-0000EFC80000}"/>
    <cellStyle name="40% - Accent6 2 3 7 4 2 2" xfId="60059" xr:uid="{00000000-0005-0000-0000-0000F0C80000}"/>
    <cellStyle name="40% - Accent6 2 3 7 4 3" xfId="35920" xr:uid="{00000000-0005-0000-0000-0000F1C80000}"/>
    <cellStyle name="40% - Accent6 2 3 7 4 4" xfId="46900" xr:uid="{00000000-0005-0000-0000-0000F2C80000}"/>
    <cellStyle name="40% - Accent6 2 3 7 5" xfId="4839" xr:uid="{00000000-0005-0000-0000-0000F3C80000}"/>
    <cellStyle name="40% - Accent6 2 3 7 5 2" xfId="17998" xr:uid="{00000000-0005-0000-0000-0000F4C80000}"/>
    <cellStyle name="40% - Accent6 2 3 7 5 2 2" xfId="55336" xr:uid="{00000000-0005-0000-0000-0000F5C80000}"/>
    <cellStyle name="40% - Accent6 2 3 7 5 3" xfId="30496" xr:uid="{00000000-0005-0000-0000-0000F6C80000}"/>
    <cellStyle name="40% - Accent6 2 3 7 5 4" xfId="42177" xr:uid="{00000000-0005-0000-0000-0000F7C80000}"/>
    <cellStyle name="40% - Accent6 2 3 7 6" xfId="14286" xr:uid="{00000000-0005-0000-0000-0000F8C80000}"/>
    <cellStyle name="40% - Accent6 2 3 7 6 2" xfId="51624" xr:uid="{00000000-0005-0000-0000-0000F9C80000}"/>
    <cellStyle name="40% - Accent6 2 3 7 7" xfId="27614" xr:uid="{00000000-0005-0000-0000-0000FAC80000}"/>
    <cellStyle name="40% - Accent6 2 3 7 8" xfId="38463" xr:uid="{00000000-0005-0000-0000-0000FBC80000}"/>
    <cellStyle name="40% - Accent6 2 3 8" xfId="1322" xr:uid="{00000000-0005-0000-0000-0000FCC80000}"/>
    <cellStyle name="40% - Accent6 2 3 8 2" xfId="2671" xr:uid="{00000000-0005-0000-0000-0000FDC80000}"/>
    <cellStyle name="40% - Accent6 2 3 8 2 2" xfId="12119" xr:uid="{00000000-0005-0000-0000-0000FEC80000}"/>
    <cellStyle name="40% - Accent6 2 3 8 2 2 2" xfId="25278" xr:uid="{00000000-0005-0000-0000-0000FFC80000}"/>
    <cellStyle name="40% - Accent6 2 3 8 2 2 2 2" xfId="62616" xr:uid="{00000000-0005-0000-0000-000000C90000}"/>
    <cellStyle name="40% - Accent6 2 3 8 2 2 3" xfId="33574" xr:uid="{00000000-0005-0000-0000-000001C90000}"/>
    <cellStyle name="40% - Accent6 2 3 8 2 2 4" xfId="49457" xr:uid="{00000000-0005-0000-0000-000002C90000}"/>
    <cellStyle name="40% - Accent6 2 3 8 2 3" xfId="7396" xr:uid="{00000000-0005-0000-0000-000003C90000}"/>
    <cellStyle name="40% - Accent6 2 3 8 2 3 2" xfId="20555" xr:uid="{00000000-0005-0000-0000-000004C90000}"/>
    <cellStyle name="40% - Accent6 2 3 8 2 3 2 2" xfId="57893" xr:uid="{00000000-0005-0000-0000-000005C90000}"/>
    <cellStyle name="40% - Accent6 2 3 8 2 3 3" xfId="36286" xr:uid="{00000000-0005-0000-0000-000006C90000}"/>
    <cellStyle name="40% - Accent6 2 3 8 2 3 4" xfId="44734" xr:uid="{00000000-0005-0000-0000-000007C90000}"/>
    <cellStyle name="40% - Accent6 2 3 8 2 4" xfId="15832" xr:uid="{00000000-0005-0000-0000-000008C90000}"/>
    <cellStyle name="40% - Accent6 2 3 8 2 4 2" xfId="30862" xr:uid="{00000000-0005-0000-0000-000009C90000}"/>
    <cellStyle name="40% - Accent6 2 3 8 2 4 3" xfId="53170" xr:uid="{00000000-0005-0000-0000-00000AC90000}"/>
    <cellStyle name="40% - Accent6 2 3 8 2 5" xfId="27980" xr:uid="{00000000-0005-0000-0000-00000BC90000}"/>
    <cellStyle name="40% - Accent6 2 3 8 2 6" xfId="40009" xr:uid="{00000000-0005-0000-0000-00000CC90000}"/>
    <cellStyle name="40% - Accent6 2 3 8 3" xfId="9759" xr:uid="{00000000-0005-0000-0000-00000DC90000}"/>
    <cellStyle name="40% - Accent6 2 3 8 3 2" xfId="22918" xr:uid="{00000000-0005-0000-0000-00000EC90000}"/>
    <cellStyle name="40% - Accent6 2 3 8 3 2 2" xfId="60256" xr:uid="{00000000-0005-0000-0000-00000FC90000}"/>
    <cellStyle name="40% - Accent6 2 3 8 3 3" xfId="32225" xr:uid="{00000000-0005-0000-0000-000010C90000}"/>
    <cellStyle name="40% - Accent6 2 3 8 3 4" xfId="47097" xr:uid="{00000000-0005-0000-0000-000011C90000}"/>
    <cellStyle name="40% - Accent6 2 3 8 4" xfId="5036" xr:uid="{00000000-0005-0000-0000-000012C90000}"/>
    <cellStyle name="40% - Accent6 2 3 8 4 2" xfId="18195" xr:uid="{00000000-0005-0000-0000-000013C90000}"/>
    <cellStyle name="40% - Accent6 2 3 8 4 2 2" xfId="55533" xr:uid="{00000000-0005-0000-0000-000014C90000}"/>
    <cellStyle name="40% - Accent6 2 3 8 4 3" xfId="34937" xr:uid="{00000000-0005-0000-0000-000015C90000}"/>
    <cellStyle name="40% - Accent6 2 3 8 4 4" xfId="42374" xr:uid="{00000000-0005-0000-0000-000016C90000}"/>
    <cellStyle name="40% - Accent6 2 3 8 5" xfId="14483" xr:uid="{00000000-0005-0000-0000-000017C90000}"/>
    <cellStyle name="40% - Accent6 2 3 8 5 2" xfId="29513" xr:uid="{00000000-0005-0000-0000-000018C90000}"/>
    <cellStyle name="40% - Accent6 2 3 8 5 3" xfId="51821" xr:uid="{00000000-0005-0000-0000-000019C90000}"/>
    <cellStyle name="40% - Accent6 2 3 8 6" xfId="26631" xr:uid="{00000000-0005-0000-0000-00001AC90000}"/>
    <cellStyle name="40% - Accent6 2 3 8 7" xfId="38660" xr:uid="{00000000-0005-0000-0000-00001BC90000}"/>
    <cellStyle name="40% - Accent6 2 3 9" xfId="2474" xr:uid="{00000000-0005-0000-0000-00001CC90000}"/>
    <cellStyle name="40% - Accent6 2 3 9 2" xfId="10939" xr:uid="{00000000-0005-0000-0000-00001DC90000}"/>
    <cellStyle name="40% - Accent6 2 3 9 2 2" xfId="24098" xr:uid="{00000000-0005-0000-0000-00001EC90000}"/>
    <cellStyle name="40% - Accent6 2 3 9 2 2 2" xfId="61436" xr:uid="{00000000-0005-0000-0000-00001FC90000}"/>
    <cellStyle name="40% - Accent6 2 3 9 2 3" xfId="33377" xr:uid="{00000000-0005-0000-0000-000020C90000}"/>
    <cellStyle name="40% - Accent6 2 3 9 2 4" xfId="48277" xr:uid="{00000000-0005-0000-0000-000021C90000}"/>
    <cellStyle name="40% - Accent6 2 3 9 3" xfId="6216" xr:uid="{00000000-0005-0000-0000-000022C90000}"/>
    <cellStyle name="40% - Accent6 2 3 9 3 2" xfId="19375" xr:uid="{00000000-0005-0000-0000-000023C90000}"/>
    <cellStyle name="40% - Accent6 2 3 9 3 2 2" xfId="56713" xr:uid="{00000000-0005-0000-0000-000024C90000}"/>
    <cellStyle name="40% - Accent6 2 3 9 3 3" xfId="36089" xr:uid="{00000000-0005-0000-0000-000025C90000}"/>
    <cellStyle name="40% - Accent6 2 3 9 3 4" xfId="43554" xr:uid="{00000000-0005-0000-0000-000026C90000}"/>
    <cellStyle name="40% - Accent6 2 3 9 4" xfId="15635" xr:uid="{00000000-0005-0000-0000-000027C90000}"/>
    <cellStyle name="40% - Accent6 2 3 9 4 2" xfId="30665" xr:uid="{00000000-0005-0000-0000-000028C90000}"/>
    <cellStyle name="40% - Accent6 2 3 9 4 3" xfId="52973" xr:uid="{00000000-0005-0000-0000-000029C90000}"/>
    <cellStyle name="40% - Accent6 2 3 9 5" xfId="27783" xr:uid="{00000000-0005-0000-0000-00002AC90000}"/>
    <cellStyle name="40% - Accent6 2 3 9 6" xfId="39812" xr:uid="{00000000-0005-0000-0000-00002BC90000}"/>
    <cellStyle name="40% - Accent6 2 4" xfId="84" xr:uid="{00000000-0005-0000-0000-00002CC90000}"/>
    <cellStyle name="40% - Accent6 2 4 10" xfId="8523" xr:uid="{00000000-0005-0000-0000-00002DC90000}"/>
    <cellStyle name="40% - Accent6 2 4 10 2" xfId="21682" xr:uid="{00000000-0005-0000-0000-00002EC90000}"/>
    <cellStyle name="40% - Accent6 2 4 10 2 2" xfId="59020" xr:uid="{00000000-0005-0000-0000-00002FC90000}"/>
    <cellStyle name="40% - Accent6 2 4 10 3" xfId="29345" xr:uid="{00000000-0005-0000-0000-000030C90000}"/>
    <cellStyle name="40% - Accent6 2 4 10 4" xfId="45861" xr:uid="{00000000-0005-0000-0000-000031C90000}"/>
    <cellStyle name="40% - Accent6 2 4 11" xfId="3800" xr:uid="{00000000-0005-0000-0000-000032C90000}"/>
    <cellStyle name="40% - Accent6 2 4 11 2" xfId="16959" xr:uid="{00000000-0005-0000-0000-000033C90000}"/>
    <cellStyle name="40% - Accent6 2 4 11 2 2" xfId="54297" xr:uid="{00000000-0005-0000-0000-000034C90000}"/>
    <cellStyle name="40% - Accent6 2 4 11 3" xfId="32057" xr:uid="{00000000-0005-0000-0000-000035C90000}"/>
    <cellStyle name="40% - Accent6 2 4 11 4" xfId="41138" xr:uid="{00000000-0005-0000-0000-000036C90000}"/>
    <cellStyle name="40% - Accent6 2 4 12" xfId="13247" xr:uid="{00000000-0005-0000-0000-000037C90000}"/>
    <cellStyle name="40% - Accent6 2 4 12 2" xfId="34769" xr:uid="{00000000-0005-0000-0000-000038C90000}"/>
    <cellStyle name="40% - Accent6 2 4 12 3" xfId="50585" xr:uid="{00000000-0005-0000-0000-000039C90000}"/>
    <cellStyle name="40% - Accent6 2 4 13" xfId="29176" xr:uid="{00000000-0005-0000-0000-00003AC90000}"/>
    <cellStyle name="40% - Accent6 2 4 14" xfId="26463" xr:uid="{00000000-0005-0000-0000-00003BC90000}"/>
    <cellStyle name="40% - Accent6 2 4 15" xfId="37424" xr:uid="{00000000-0005-0000-0000-00003CC90000}"/>
    <cellStyle name="40% - Accent6 2 4 2" xfId="196" xr:uid="{00000000-0005-0000-0000-00003DC90000}"/>
    <cellStyle name="40% - Accent6 2 4 2 2" xfId="617" xr:uid="{00000000-0005-0000-0000-00003EC90000}"/>
    <cellStyle name="40% - Accent6 2 4 2 2 2" xfId="1799" xr:uid="{00000000-0005-0000-0000-00003FC90000}"/>
    <cellStyle name="40% - Accent6 2 4 2 2 2 2" xfId="7873" xr:uid="{00000000-0005-0000-0000-000040C90000}"/>
    <cellStyle name="40% - Accent6 2 4 2 2 2 2 2" xfId="12596" xr:uid="{00000000-0005-0000-0000-000041C90000}"/>
    <cellStyle name="40% - Accent6 2 4 2 2 2 2 2 2" xfId="25755" xr:uid="{00000000-0005-0000-0000-000042C90000}"/>
    <cellStyle name="40% - Accent6 2 4 2 2 2 2 2 2 2" xfId="63093" xr:uid="{00000000-0005-0000-0000-000043C90000}"/>
    <cellStyle name="40% - Accent6 2 4 2 2 2 2 2 3" xfId="49934" xr:uid="{00000000-0005-0000-0000-000044C90000}"/>
    <cellStyle name="40% - Accent6 2 4 2 2 2 2 3" xfId="21032" xr:uid="{00000000-0005-0000-0000-000045C90000}"/>
    <cellStyle name="40% - Accent6 2 4 2 2 2 2 3 2" xfId="58370" xr:uid="{00000000-0005-0000-0000-000046C90000}"/>
    <cellStyle name="40% - Accent6 2 4 2 2 2 2 4" xfId="34051" xr:uid="{00000000-0005-0000-0000-000047C90000}"/>
    <cellStyle name="40% - Accent6 2 4 2 2 2 2 5" xfId="45211" xr:uid="{00000000-0005-0000-0000-000048C90000}"/>
    <cellStyle name="40% - Accent6 2 4 2 2 2 3" xfId="10236" xr:uid="{00000000-0005-0000-0000-000049C90000}"/>
    <cellStyle name="40% - Accent6 2 4 2 2 2 3 2" xfId="23395" xr:uid="{00000000-0005-0000-0000-00004AC90000}"/>
    <cellStyle name="40% - Accent6 2 4 2 2 2 3 2 2" xfId="60733" xr:uid="{00000000-0005-0000-0000-00004BC90000}"/>
    <cellStyle name="40% - Accent6 2 4 2 2 2 3 3" xfId="36763" xr:uid="{00000000-0005-0000-0000-00004CC90000}"/>
    <cellStyle name="40% - Accent6 2 4 2 2 2 3 4" xfId="47574" xr:uid="{00000000-0005-0000-0000-00004DC90000}"/>
    <cellStyle name="40% - Accent6 2 4 2 2 2 4" xfId="5513" xr:uid="{00000000-0005-0000-0000-00004EC90000}"/>
    <cellStyle name="40% - Accent6 2 4 2 2 2 4 2" xfId="18672" xr:uid="{00000000-0005-0000-0000-00004FC90000}"/>
    <cellStyle name="40% - Accent6 2 4 2 2 2 4 2 2" xfId="56010" xr:uid="{00000000-0005-0000-0000-000050C90000}"/>
    <cellStyle name="40% - Accent6 2 4 2 2 2 4 3" xfId="31339" xr:uid="{00000000-0005-0000-0000-000051C90000}"/>
    <cellStyle name="40% - Accent6 2 4 2 2 2 4 4" xfId="42851" xr:uid="{00000000-0005-0000-0000-000052C90000}"/>
    <cellStyle name="40% - Accent6 2 4 2 2 2 5" xfId="14960" xr:uid="{00000000-0005-0000-0000-000053C90000}"/>
    <cellStyle name="40% - Accent6 2 4 2 2 2 5 2" xfId="52298" xr:uid="{00000000-0005-0000-0000-000054C90000}"/>
    <cellStyle name="40% - Accent6 2 4 2 2 2 6" xfId="28457" xr:uid="{00000000-0005-0000-0000-000055C90000}"/>
    <cellStyle name="40% - Accent6 2 4 2 2 2 7" xfId="39137" xr:uid="{00000000-0005-0000-0000-000056C90000}"/>
    <cellStyle name="40% - Accent6 2 4 2 2 3" xfId="3148" xr:uid="{00000000-0005-0000-0000-000057C90000}"/>
    <cellStyle name="40% - Accent6 2 4 2 2 3 2" xfId="11416" xr:uid="{00000000-0005-0000-0000-000058C90000}"/>
    <cellStyle name="40% - Accent6 2 4 2 2 3 2 2" xfId="24575" xr:uid="{00000000-0005-0000-0000-000059C90000}"/>
    <cellStyle name="40% - Accent6 2 4 2 2 3 2 2 2" xfId="61913" xr:uid="{00000000-0005-0000-0000-00005AC90000}"/>
    <cellStyle name="40% - Accent6 2 4 2 2 3 2 3" xfId="48754" xr:uid="{00000000-0005-0000-0000-00005BC90000}"/>
    <cellStyle name="40% - Accent6 2 4 2 2 3 3" xfId="6693" xr:uid="{00000000-0005-0000-0000-00005CC90000}"/>
    <cellStyle name="40% - Accent6 2 4 2 2 3 3 2" xfId="19852" xr:uid="{00000000-0005-0000-0000-00005DC90000}"/>
    <cellStyle name="40% - Accent6 2 4 2 2 3 3 2 2" xfId="57190" xr:uid="{00000000-0005-0000-0000-00005EC90000}"/>
    <cellStyle name="40% - Accent6 2 4 2 2 3 3 3" xfId="44031" xr:uid="{00000000-0005-0000-0000-00005FC90000}"/>
    <cellStyle name="40% - Accent6 2 4 2 2 3 4" xfId="16309" xr:uid="{00000000-0005-0000-0000-000060C90000}"/>
    <cellStyle name="40% - Accent6 2 4 2 2 3 4 2" xfId="53647" xr:uid="{00000000-0005-0000-0000-000061C90000}"/>
    <cellStyle name="40% - Accent6 2 4 2 2 3 5" xfId="32702" xr:uid="{00000000-0005-0000-0000-000062C90000}"/>
    <cellStyle name="40% - Accent6 2 4 2 2 3 6" xfId="40486" xr:uid="{00000000-0005-0000-0000-000063C90000}"/>
    <cellStyle name="40% - Accent6 2 4 2 2 4" xfId="9056" xr:uid="{00000000-0005-0000-0000-000064C90000}"/>
    <cellStyle name="40% - Accent6 2 4 2 2 4 2" xfId="22215" xr:uid="{00000000-0005-0000-0000-000065C90000}"/>
    <cellStyle name="40% - Accent6 2 4 2 2 4 2 2" xfId="59553" xr:uid="{00000000-0005-0000-0000-000066C90000}"/>
    <cellStyle name="40% - Accent6 2 4 2 2 4 3" xfId="35414" xr:uid="{00000000-0005-0000-0000-000067C90000}"/>
    <cellStyle name="40% - Accent6 2 4 2 2 4 4" xfId="46394" xr:uid="{00000000-0005-0000-0000-000068C90000}"/>
    <cellStyle name="40% - Accent6 2 4 2 2 5" xfId="4333" xr:uid="{00000000-0005-0000-0000-000069C90000}"/>
    <cellStyle name="40% - Accent6 2 4 2 2 5 2" xfId="17492" xr:uid="{00000000-0005-0000-0000-00006AC90000}"/>
    <cellStyle name="40% - Accent6 2 4 2 2 5 2 2" xfId="54830" xr:uid="{00000000-0005-0000-0000-00006BC90000}"/>
    <cellStyle name="40% - Accent6 2 4 2 2 5 3" xfId="29990" xr:uid="{00000000-0005-0000-0000-00006CC90000}"/>
    <cellStyle name="40% - Accent6 2 4 2 2 5 4" xfId="41671" xr:uid="{00000000-0005-0000-0000-00006DC90000}"/>
    <cellStyle name="40% - Accent6 2 4 2 2 6" xfId="13780" xr:uid="{00000000-0005-0000-0000-00006EC90000}"/>
    <cellStyle name="40% - Accent6 2 4 2 2 6 2" xfId="51118" xr:uid="{00000000-0005-0000-0000-00006FC90000}"/>
    <cellStyle name="40% - Accent6 2 4 2 2 7" xfId="27108" xr:uid="{00000000-0005-0000-0000-000070C90000}"/>
    <cellStyle name="40% - Accent6 2 4 2 2 8" xfId="37957" xr:uid="{00000000-0005-0000-0000-000071C90000}"/>
    <cellStyle name="40% - Accent6 2 4 2 3" xfId="1378" xr:uid="{00000000-0005-0000-0000-000072C90000}"/>
    <cellStyle name="40% - Accent6 2 4 2 3 2" xfId="7452" xr:uid="{00000000-0005-0000-0000-000073C90000}"/>
    <cellStyle name="40% - Accent6 2 4 2 3 2 2" xfId="12175" xr:uid="{00000000-0005-0000-0000-000074C90000}"/>
    <cellStyle name="40% - Accent6 2 4 2 3 2 2 2" xfId="25334" xr:uid="{00000000-0005-0000-0000-000075C90000}"/>
    <cellStyle name="40% - Accent6 2 4 2 3 2 2 2 2" xfId="62672" xr:uid="{00000000-0005-0000-0000-000076C90000}"/>
    <cellStyle name="40% - Accent6 2 4 2 3 2 2 3" xfId="49513" xr:uid="{00000000-0005-0000-0000-000077C90000}"/>
    <cellStyle name="40% - Accent6 2 4 2 3 2 3" xfId="20611" xr:uid="{00000000-0005-0000-0000-000078C90000}"/>
    <cellStyle name="40% - Accent6 2 4 2 3 2 3 2" xfId="57949" xr:uid="{00000000-0005-0000-0000-000079C90000}"/>
    <cellStyle name="40% - Accent6 2 4 2 3 2 4" xfId="33630" xr:uid="{00000000-0005-0000-0000-00007AC90000}"/>
    <cellStyle name="40% - Accent6 2 4 2 3 2 5" xfId="44790" xr:uid="{00000000-0005-0000-0000-00007BC90000}"/>
    <cellStyle name="40% - Accent6 2 4 2 3 3" xfId="9815" xr:uid="{00000000-0005-0000-0000-00007CC90000}"/>
    <cellStyle name="40% - Accent6 2 4 2 3 3 2" xfId="22974" xr:uid="{00000000-0005-0000-0000-00007DC90000}"/>
    <cellStyle name="40% - Accent6 2 4 2 3 3 2 2" xfId="60312" xr:uid="{00000000-0005-0000-0000-00007EC90000}"/>
    <cellStyle name="40% - Accent6 2 4 2 3 3 3" xfId="36342" xr:uid="{00000000-0005-0000-0000-00007FC90000}"/>
    <cellStyle name="40% - Accent6 2 4 2 3 3 4" xfId="47153" xr:uid="{00000000-0005-0000-0000-000080C90000}"/>
    <cellStyle name="40% - Accent6 2 4 2 3 4" xfId="5092" xr:uid="{00000000-0005-0000-0000-000081C90000}"/>
    <cellStyle name="40% - Accent6 2 4 2 3 4 2" xfId="18251" xr:uid="{00000000-0005-0000-0000-000082C90000}"/>
    <cellStyle name="40% - Accent6 2 4 2 3 4 2 2" xfId="55589" xr:uid="{00000000-0005-0000-0000-000083C90000}"/>
    <cellStyle name="40% - Accent6 2 4 2 3 4 3" xfId="30918" xr:uid="{00000000-0005-0000-0000-000084C90000}"/>
    <cellStyle name="40% - Accent6 2 4 2 3 4 4" xfId="42430" xr:uid="{00000000-0005-0000-0000-000085C90000}"/>
    <cellStyle name="40% - Accent6 2 4 2 3 5" xfId="14539" xr:uid="{00000000-0005-0000-0000-000086C90000}"/>
    <cellStyle name="40% - Accent6 2 4 2 3 5 2" xfId="51877" xr:uid="{00000000-0005-0000-0000-000087C90000}"/>
    <cellStyle name="40% - Accent6 2 4 2 3 6" xfId="28036" xr:uid="{00000000-0005-0000-0000-000088C90000}"/>
    <cellStyle name="40% - Accent6 2 4 2 3 7" xfId="38716" xr:uid="{00000000-0005-0000-0000-000089C90000}"/>
    <cellStyle name="40% - Accent6 2 4 2 4" xfId="2727" xr:uid="{00000000-0005-0000-0000-00008AC90000}"/>
    <cellStyle name="40% - Accent6 2 4 2 4 2" xfId="10995" xr:uid="{00000000-0005-0000-0000-00008BC90000}"/>
    <cellStyle name="40% - Accent6 2 4 2 4 2 2" xfId="24154" xr:uid="{00000000-0005-0000-0000-00008CC90000}"/>
    <cellStyle name="40% - Accent6 2 4 2 4 2 2 2" xfId="61492" xr:uid="{00000000-0005-0000-0000-00008DC90000}"/>
    <cellStyle name="40% - Accent6 2 4 2 4 2 3" xfId="48333" xr:uid="{00000000-0005-0000-0000-00008EC90000}"/>
    <cellStyle name="40% - Accent6 2 4 2 4 3" xfId="6272" xr:uid="{00000000-0005-0000-0000-00008FC90000}"/>
    <cellStyle name="40% - Accent6 2 4 2 4 3 2" xfId="19431" xr:uid="{00000000-0005-0000-0000-000090C90000}"/>
    <cellStyle name="40% - Accent6 2 4 2 4 3 2 2" xfId="56769" xr:uid="{00000000-0005-0000-0000-000091C90000}"/>
    <cellStyle name="40% - Accent6 2 4 2 4 3 3" xfId="43610" xr:uid="{00000000-0005-0000-0000-000092C90000}"/>
    <cellStyle name="40% - Accent6 2 4 2 4 4" xfId="15888" xr:uid="{00000000-0005-0000-0000-000093C90000}"/>
    <cellStyle name="40% - Accent6 2 4 2 4 4 2" xfId="53226" xr:uid="{00000000-0005-0000-0000-000094C90000}"/>
    <cellStyle name="40% - Accent6 2 4 2 4 5" xfId="32281" xr:uid="{00000000-0005-0000-0000-000095C90000}"/>
    <cellStyle name="40% - Accent6 2 4 2 4 6" xfId="40065" xr:uid="{00000000-0005-0000-0000-000096C90000}"/>
    <cellStyle name="40% - Accent6 2 4 2 5" xfId="8635" xr:uid="{00000000-0005-0000-0000-000097C90000}"/>
    <cellStyle name="40% - Accent6 2 4 2 5 2" xfId="21794" xr:uid="{00000000-0005-0000-0000-000098C90000}"/>
    <cellStyle name="40% - Accent6 2 4 2 5 2 2" xfId="59132" xr:uid="{00000000-0005-0000-0000-000099C90000}"/>
    <cellStyle name="40% - Accent6 2 4 2 5 3" xfId="34993" xr:uid="{00000000-0005-0000-0000-00009AC90000}"/>
    <cellStyle name="40% - Accent6 2 4 2 5 4" xfId="45973" xr:uid="{00000000-0005-0000-0000-00009BC90000}"/>
    <cellStyle name="40% - Accent6 2 4 2 6" xfId="3912" xr:uid="{00000000-0005-0000-0000-00009CC90000}"/>
    <cellStyle name="40% - Accent6 2 4 2 6 2" xfId="17071" xr:uid="{00000000-0005-0000-0000-00009DC90000}"/>
    <cellStyle name="40% - Accent6 2 4 2 6 2 2" xfId="54409" xr:uid="{00000000-0005-0000-0000-00009EC90000}"/>
    <cellStyle name="40% - Accent6 2 4 2 6 3" xfId="29569" xr:uid="{00000000-0005-0000-0000-00009FC90000}"/>
    <cellStyle name="40% - Accent6 2 4 2 6 4" xfId="41250" xr:uid="{00000000-0005-0000-0000-0000A0C90000}"/>
    <cellStyle name="40% - Accent6 2 4 2 7" xfId="13359" xr:uid="{00000000-0005-0000-0000-0000A1C90000}"/>
    <cellStyle name="40% - Accent6 2 4 2 7 2" xfId="50697" xr:uid="{00000000-0005-0000-0000-0000A2C90000}"/>
    <cellStyle name="40% - Accent6 2 4 2 8" xfId="26687" xr:uid="{00000000-0005-0000-0000-0000A3C90000}"/>
    <cellStyle name="40% - Accent6 2 4 2 9" xfId="37536" xr:uid="{00000000-0005-0000-0000-0000A4C90000}"/>
    <cellStyle name="40% - Accent6 2 4 3" xfId="505" xr:uid="{00000000-0005-0000-0000-0000A5C90000}"/>
    <cellStyle name="40% - Accent6 2 4 3 2" xfId="1687" xr:uid="{00000000-0005-0000-0000-0000A6C90000}"/>
    <cellStyle name="40% - Accent6 2 4 3 2 2" xfId="7761" xr:uid="{00000000-0005-0000-0000-0000A7C90000}"/>
    <cellStyle name="40% - Accent6 2 4 3 2 2 2" xfId="12484" xr:uid="{00000000-0005-0000-0000-0000A8C90000}"/>
    <cellStyle name="40% - Accent6 2 4 3 2 2 2 2" xfId="25643" xr:uid="{00000000-0005-0000-0000-0000A9C90000}"/>
    <cellStyle name="40% - Accent6 2 4 3 2 2 2 2 2" xfId="62981" xr:uid="{00000000-0005-0000-0000-0000AAC90000}"/>
    <cellStyle name="40% - Accent6 2 4 3 2 2 2 3" xfId="49822" xr:uid="{00000000-0005-0000-0000-0000ABC90000}"/>
    <cellStyle name="40% - Accent6 2 4 3 2 2 3" xfId="20920" xr:uid="{00000000-0005-0000-0000-0000ACC90000}"/>
    <cellStyle name="40% - Accent6 2 4 3 2 2 3 2" xfId="58258" xr:uid="{00000000-0005-0000-0000-0000ADC90000}"/>
    <cellStyle name="40% - Accent6 2 4 3 2 2 4" xfId="33939" xr:uid="{00000000-0005-0000-0000-0000AEC90000}"/>
    <cellStyle name="40% - Accent6 2 4 3 2 2 5" xfId="45099" xr:uid="{00000000-0005-0000-0000-0000AFC90000}"/>
    <cellStyle name="40% - Accent6 2 4 3 2 3" xfId="10124" xr:uid="{00000000-0005-0000-0000-0000B0C90000}"/>
    <cellStyle name="40% - Accent6 2 4 3 2 3 2" xfId="23283" xr:uid="{00000000-0005-0000-0000-0000B1C90000}"/>
    <cellStyle name="40% - Accent6 2 4 3 2 3 2 2" xfId="60621" xr:uid="{00000000-0005-0000-0000-0000B2C90000}"/>
    <cellStyle name="40% - Accent6 2 4 3 2 3 3" xfId="36651" xr:uid="{00000000-0005-0000-0000-0000B3C90000}"/>
    <cellStyle name="40% - Accent6 2 4 3 2 3 4" xfId="47462" xr:uid="{00000000-0005-0000-0000-0000B4C90000}"/>
    <cellStyle name="40% - Accent6 2 4 3 2 4" xfId="5401" xr:uid="{00000000-0005-0000-0000-0000B5C90000}"/>
    <cellStyle name="40% - Accent6 2 4 3 2 4 2" xfId="18560" xr:uid="{00000000-0005-0000-0000-0000B6C90000}"/>
    <cellStyle name="40% - Accent6 2 4 3 2 4 2 2" xfId="55898" xr:uid="{00000000-0005-0000-0000-0000B7C90000}"/>
    <cellStyle name="40% - Accent6 2 4 3 2 4 3" xfId="31227" xr:uid="{00000000-0005-0000-0000-0000B8C90000}"/>
    <cellStyle name="40% - Accent6 2 4 3 2 4 4" xfId="42739" xr:uid="{00000000-0005-0000-0000-0000B9C90000}"/>
    <cellStyle name="40% - Accent6 2 4 3 2 5" xfId="14848" xr:uid="{00000000-0005-0000-0000-0000BAC90000}"/>
    <cellStyle name="40% - Accent6 2 4 3 2 5 2" xfId="52186" xr:uid="{00000000-0005-0000-0000-0000BBC90000}"/>
    <cellStyle name="40% - Accent6 2 4 3 2 6" xfId="28345" xr:uid="{00000000-0005-0000-0000-0000BCC90000}"/>
    <cellStyle name="40% - Accent6 2 4 3 2 7" xfId="39025" xr:uid="{00000000-0005-0000-0000-0000BDC90000}"/>
    <cellStyle name="40% - Accent6 2 4 3 3" xfId="3036" xr:uid="{00000000-0005-0000-0000-0000BEC90000}"/>
    <cellStyle name="40% - Accent6 2 4 3 3 2" xfId="11304" xr:uid="{00000000-0005-0000-0000-0000BFC90000}"/>
    <cellStyle name="40% - Accent6 2 4 3 3 2 2" xfId="24463" xr:uid="{00000000-0005-0000-0000-0000C0C90000}"/>
    <cellStyle name="40% - Accent6 2 4 3 3 2 2 2" xfId="61801" xr:uid="{00000000-0005-0000-0000-0000C1C90000}"/>
    <cellStyle name="40% - Accent6 2 4 3 3 2 3" xfId="48642" xr:uid="{00000000-0005-0000-0000-0000C2C90000}"/>
    <cellStyle name="40% - Accent6 2 4 3 3 3" xfId="6581" xr:uid="{00000000-0005-0000-0000-0000C3C90000}"/>
    <cellStyle name="40% - Accent6 2 4 3 3 3 2" xfId="19740" xr:uid="{00000000-0005-0000-0000-0000C4C90000}"/>
    <cellStyle name="40% - Accent6 2 4 3 3 3 2 2" xfId="57078" xr:uid="{00000000-0005-0000-0000-0000C5C90000}"/>
    <cellStyle name="40% - Accent6 2 4 3 3 3 3" xfId="43919" xr:uid="{00000000-0005-0000-0000-0000C6C90000}"/>
    <cellStyle name="40% - Accent6 2 4 3 3 4" xfId="16197" xr:uid="{00000000-0005-0000-0000-0000C7C90000}"/>
    <cellStyle name="40% - Accent6 2 4 3 3 4 2" xfId="53535" xr:uid="{00000000-0005-0000-0000-0000C8C90000}"/>
    <cellStyle name="40% - Accent6 2 4 3 3 5" xfId="32590" xr:uid="{00000000-0005-0000-0000-0000C9C90000}"/>
    <cellStyle name="40% - Accent6 2 4 3 3 6" xfId="40374" xr:uid="{00000000-0005-0000-0000-0000CAC90000}"/>
    <cellStyle name="40% - Accent6 2 4 3 4" xfId="8944" xr:uid="{00000000-0005-0000-0000-0000CBC90000}"/>
    <cellStyle name="40% - Accent6 2 4 3 4 2" xfId="22103" xr:uid="{00000000-0005-0000-0000-0000CCC90000}"/>
    <cellStyle name="40% - Accent6 2 4 3 4 2 2" xfId="59441" xr:uid="{00000000-0005-0000-0000-0000CDC90000}"/>
    <cellStyle name="40% - Accent6 2 4 3 4 3" xfId="35302" xr:uid="{00000000-0005-0000-0000-0000CEC90000}"/>
    <cellStyle name="40% - Accent6 2 4 3 4 4" xfId="46282" xr:uid="{00000000-0005-0000-0000-0000CFC90000}"/>
    <cellStyle name="40% - Accent6 2 4 3 5" xfId="4221" xr:uid="{00000000-0005-0000-0000-0000D0C90000}"/>
    <cellStyle name="40% - Accent6 2 4 3 5 2" xfId="17380" xr:uid="{00000000-0005-0000-0000-0000D1C90000}"/>
    <cellStyle name="40% - Accent6 2 4 3 5 2 2" xfId="54718" xr:uid="{00000000-0005-0000-0000-0000D2C90000}"/>
    <cellStyle name="40% - Accent6 2 4 3 5 3" xfId="29878" xr:uid="{00000000-0005-0000-0000-0000D3C90000}"/>
    <cellStyle name="40% - Accent6 2 4 3 5 4" xfId="41559" xr:uid="{00000000-0005-0000-0000-0000D4C90000}"/>
    <cellStyle name="40% - Accent6 2 4 3 6" xfId="13668" xr:uid="{00000000-0005-0000-0000-0000D5C90000}"/>
    <cellStyle name="40% - Accent6 2 4 3 6 2" xfId="51006" xr:uid="{00000000-0005-0000-0000-0000D6C90000}"/>
    <cellStyle name="40% - Accent6 2 4 3 7" xfId="26996" xr:uid="{00000000-0005-0000-0000-0000D7C90000}"/>
    <cellStyle name="40% - Accent6 2 4 3 8" xfId="37845" xr:uid="{00000000-0005-0000-0000-0000D8C90000}"/>
    <cellStyle name="40% - Accent6 2 4 4" xfId="393" xr:uid="{00000000-0005-0000-0000-0000D9C90000}"/>
    <cellStyle name="40% - Accent6 2 4 4 2" xfId="1575" xr:uid="{00000000-0005-0000-0000-0000DAC90000}"/>
    <cellStyle name="40% - Accent6 2 4 4 2 2" xfId="7649" xr:uid="{00000000-0005-0000-0000-0000DBC90000}"/>
    <cellStyle name="40% - Accent6 2 4 4 2 2 2" xfId="12372" xr:uid="{00000000-0005-0000-0000-0000DCC90000}"/>
    <cellStyle name="40% - Accent6 2 4 4 2 2 2 2" xfId="25531" xr:uid="{00000000-0005-0000-0000-0000DDC90000}"/>
    <cellStyle name="40% - Accent6 2 4 4 2 2 2 2 2" xfId="62869" xr:uid="{00000000-0005-0000-0000-0000DEC90000}"/>
    <cellStyle name="40% - Accent6 2 4 4 2 2 2 3" xfId="49710" xr:uid="{00000000-0005-0000-0000-0000DFC90000}"/>
    <cellStyle name="40% - Accent6 2 4 4 2 2 3" xfId="20808" xr:uid="{00000000-0005-0000-0000-0000E0C90000}"/>
    <cellStyle name="40% - Accent6 2 4 4 2 2 3 2" xfId="58146" xr:uid="{00000000-0005-0000-0000-0000E1C90000}"/>
    <cellStyle name="40% - Accent6 2 4 4 2 2 4" xfId="33827" xr:uid="{00000000-0005-0000-0000-0000E2C90000}"/>
    <cellStyle name="40% - Accent6 2 4 4 2 2 5" xfId="44987" xr:uid="{00000000-0005-0000-0000-0000E3C90000}"/>
    <cellStyle name="40% - Accent6 2 4 4 2 3" xfId="10012" xr:uid="{00000000-0005-0000-0000-0000E4C90000}"/>
    <cellStyle name="40% - Accent6 2 4 4 2 3 2" xfId="23171" xr:uid="{00000000-0005-0000-0000-0000E5C90000}"/>
    <cellStyle name="40% - Accent6 2 4 4 2 3 2 2" xfId="60509" xr:uid="{00000000-0005-0000-0000-0000E6C90000}"/>
    <cellStyle name="40% - Accent6 2 4 4 2 3 3" xfId="36539" xr:uid="{00000000-0005-0000-0000-0000E7C90000}"/>
    <cellStyle name="40% - Accent6 2 4 4 2 3 4" xfId="47350" xr:uid="{00000000-0005-0000-0000-0000E8C90000}"/>
    <cellStyle name="40% - Accent6 2 4 4 2 4" xfId="5289" xr:uid="{00000000-0005-0000-0000-0000E9C90000}"/>
    <cellStyle name="40% - Accent6 2 4 4 2 4 2" xfId="18448" xr:uid="{00000000-0005-0000-0000-0000EAC90000}"/>
    <cellStyle name="40% - Accent6 2 4 4 2 4 2 2" xfId="55786" xr:uid="{00000000-0005-0000-0000-0000EBC90000}"/>
    <cellStyle name="40% - Accent6 2 4 4 2 4 3" xfId="31115" xr:uid="{00000000-0005-0000-0000-0000ECC90000}"/>
    <cellStyle name="40% - Accent6 2 4 4 2 4 4" xfId="42627" xr:uid="{00000000-0005-0000-0000-0000EDC90000}"/>
    <cellStyle name="40% - Accent6 2 4 4 2 5" xfId="14736" xr:uid="{00000000-0005-0000-0000-0000EEC90000}"/>
    <cellStyle name="40% - Accent6 2 4 4 2 5 2" xfId="52074" xr:uid="{00000000-0005-0000-0000-0000EFC90000}"/>
    <cellStyle name="40% - Accent6 2 4 4 2 6" xfId="28233" xr:uid="{00000000-0005-0000-0000-0000F0C90000}"/>
    <cellStyle name="40% - Accent6 2 4 4 2 7" xfId="38913" xr:uid="{00000000-0005-0000-0000-0000F1C90000}"/>
    <cellStyle name="40% - Accent6 2 4 4 3" xfId="2924" xr:uid="{00000000-0005-0000-0000-0000F2C90000}"/>
    <cellStyle name="40% - Accent6 2 4 4 3 2" xfId="11192" xr:uid="{00000000-0005-0000-0000-0000F3C90000}"/>
    <cellStyle name="40% - Accent6 2 4 4 3 2 2" xfId="24351" xr:uid="{00000000-0005-0000-0000-0000F4C90000}"/>
    <cellStyle name="40% - Accent6 2 4 4 3 2 2 2" xfId="61689" xr:uid="{00000000-0005-0000-0000-0000F5C90000}"/>
    <cellStyle name="40% - Accent6 2 4 4 3 2 3" xfId="48530" xr:uid="{00000000-0005-0000-0000-0000F6C90000}"/>
    <cellStyle name="40% - Accent6 2 4 4 3 3" xfId="6469" xr:uid="{00000000-0005-0000-0000-0000F7C90000}"/>
    <cellStyle name="40% - Accent6 2 4 4 3 3 2" xfId="19628" xr:uid="{00000000-0005-0000-0000-0000F8C90000}"/>
    <cellStyle name="40% - Accent6 2 4 4 3 3 2 2" xfId="56966" xr:uid="{00000000-0005-0000-0000-0000F9C90000}"/>
    <cellStyle name="40% - Accent6 2 4 4 3 3 3" xfId="43807" xr:uid="{00000000-0005-0000-0000-0000FAC90000}"/>
    <cellStyle name="40% - Accent6 2 4 4 3 4" xfId="16085" xr:uid="{00000000-0005-0000-0000-0000FBC90000}"/>
    <cellStyle name="40% - Accent6 2 4 4 3 4 2" xfId="53423" xr:uid="{00000000-0005-0000-0000-0000FCC90000}"/>
    <cellStyle name="40% - Accent6 2 4 4 3 5" xfId="32478" xr:uid="{00000000-0005-0000-0000-0000FDC90000}"/>
    <cellStyle name="40% - Accent6 2 4 4 3 6" xfId="40262" xr:uid="{00000000-0005-0000-0000-0000FEC90000}"/>
    <cellStyle name="40% - Accent6 2 4 4 4" xfId="8832" xr:uid="{00000000-0005-0000-0000-0000FFC90000}"/>
    <cellStyle name="40% - Accent6 2 4 4 4 2" xfId="21991" xr:uid="{00000000-0005-0000-0000-000000CA0000}"/>
    <cellStyle name="40% - Accent6 2 4 4 4 2 2" xfId="59329" xr:uid="{00000000-0005-0000-0000-000001CA0000}"/>
    <cellStyle name="40% - Accent6 2 4 4 4 3" xfId="35190" xr:uid="{00000000-0005-0000-0000-000002CA0000}"/>
    <cellStyle name="40% - Accent6 2 4 4 4 4" xfId="46170" xr:uid="{00000000-0005-0000-0000-000003CA0000}"/>
    <cellStyle name="40% - Accent6 2 4 4 5" xfId="4109" xr:uid="{00000000-0005-0000-0000-000004CA0000}"/>
    <cellStyle name="40% - Accent6 2 4 4 5 2" xfId="17268" xr:uid="{00000000-0005-0000-0000-000005CA0000}"/>
    <cellStyle name="40% - Accent6 2 4 4 5 2 2" xfId="54606" xr:uid="{00000000-0005-0000-0000-000006CA0000}"/>
    <cellStyle name="40% - Accent6 2 4 4 5 3" xfId="29766" xr:uid="{00000000-0005-0000-0000-000007CA0000}"/>
    <cellStyle name="40% - Accent6 2 4 4 5 4" xfId="41447" xr:uid="{00000000-0005-0000-0000-000008CA0000}"/>
    <cellStyle name="40% - Accent6 2 4 4 6" xfId="13556" xr:uid="{00000000-0005-0000-0000-000009CA0000}"/>
    <cellStyle name="40% - Accent6 2 4 4 6 2" xfId="50894" xr:uid="{00000000-0005-0000-0000-00000ACA0000}"/>
    <cellStyle name="40% - Accent6 2 4 4 7" xfId="26884" xr:uid="{00000000-0005-0000-0000-00000BCA0000}"/>
    <cellStyle name="40% - Accent6 2 4 4 8" xfId="37733" xr:uid="{00000000-0005-0000-0000-00000CCA0000}"/>
    <cellStyle name="40% - Accent6 2 4 5" xfId="814" xr:uid="{00000000-0005-0000-0000-00000DCA0000}"/>
    <cellStyle name="40% - Accent6 2 4 5 2" xfId="1996" xr:uid="{00000000-0005-0000-0000-00000ECA0000}"/>
    <cellStyle name="40% - Accent6 2 4 5 2 2" xfId="8070" xr:uid="{00000000-0005-0000-0000-00000FCA0000}"/>
    <cellStyle name="40% - Accent6 2 4 5 2 2 2" xfId="12793" xr:uid="{00000000-0005-0000-0000-000010CA0000}"/>
    <cellStyle name="40% - Accent6 2 4 5 2 2 2 2" xfId="25952" xr:uid="{00000000-0005-0000-0000-000011CA0000}"/>
    <cellStyle name="40% - Accent6 2 4 5 2 2 2 2 2" xfId="63290" xr:uid="{00000000-0005-0000-0000-000012CA0000}"/>
    <cellStyle name="40% - Accent6 2 4 5 2 2 2 3" xfId="50131" xr:uid="{00000000-0005-0000-0000-000013CA0000}"/>
    <cellStyle name="40% - Accent6 2 4 5 2 2 3" xfId="21229" xr:uid="{00000000-0005-0000-0000-000014CA0000}"/>
    <cellStyle name="40% - Accent6 2 4 5 2 2 3 2" xfId="58567" xr:uid="{00000000-0005-0000-0000-000015CA0000}"/>
    <cellStyle name="40% - Accent6 2 4 5 2 2 4" xfId="34248" xr:uid="{00000000-0005-0000-0000-000016CA0000}"/>
    <cellStyle name="40% - Accent6 2 4 5 2 2 5" xfId="45408" xr:uid="{00000000-0005-0000-0000-000017CA0000}"/>
    <cellStyle name="40% - Accent6 2 4 5 2 3" xfId="10433" xr:uid="{00000000-0005-0000-0000-000018CA0000}"/>
    <cellStyle name="40% - Accent6 2 4 5 2 3 2" xfId="23592" xr:uid="{00000000-0005-0000-0000-000019CA0000}"/>
    <cellStyle name="40% - Accent6 2 4 5 2 3 2 2" xfId="60930" xr:uid="{00000000-0005-0000-0000-00001ACA0000}"/>
    <cellStyle name="40% - Accent6 2 4 5 2 3 3" xfId="36960" xr:uid="{00000000-0005-0000-0000-00001BCA0000}"/>
    <cellStyle name="40% - Accent6 2 4 5 2 3 4" xfId="47771" xr:uid="{00000000-0005-0000-0000-00001CCA0000}"/>
    <cellStyle name="40% - Accent6 2 4 5 2 4" xfId="5710" xr:uid="{00000000-0005-0000-0000-00001DCA0000}"/>
    <cellStyle name="40% - Accent6 2 4 5 2 4 2" xfId="18869" xr:uid="{00000000-0005-0000-0000-00001ECA0000}"/>
    <cellStyle name="40% - Accent6 2 4 5 2 4 2 2" xfId="56207" xr:uid="{00000000-0005-0000-0000-00001FCA0000}"/>
    <cellStyle name="40% - Accent6 2 4 5 2 4 3" xfId="31536" xr:uid="{00000000-0005-0000-0000-000020CA0000}"/>
    <cellStyle name="40% - Accent6 2 4 5 2 4 4" xfId="43048" xr:uid="{00000000-0005-0000-0000-000021CA0000}"/>
    <cellStyle name="40% - Accent6 2 4 5 2 5" xfId="15157" xr:uid="{00000000-0005-0000-0000-000022CA0000}"/>
    <cellStyle name="40% - Accent6 2 4 5 2 5 2" xfId="52495" xr:uid="{00000000-0005-0000-0000-000023CA0000}"/>
    <cellStyle name="40% - Accent6 2 4 5 2 6" xfId="28654" xr:uid="{00000000-0005-0000-0000-000024CA0000}"/>
    <cellStyle name="40% - Accent6 2 4 5 2 7" xfId="39334" xr:uid="{00000000-0005-0000-0000-000025CA0000}"/>
    <cellStyle name="40% - Accent6 2 4 5 3" xfId="3345" xr:uid="{00000000-0005-0000-0000-000026CA0000}"/>
    <cellStyle name="40% - Accent6 2 4 5 3 2" xfId="11613" xr:uid="{00000000-0005-0000-0000-000027CA0000}"/>
    <cellStyle name="40% - Accent6 2 4 5 3 2 2" xfId="24772" xr:uid="{00000000-0005-0000-0000-000028CA0000}"/>
    <cellStyle name="40% - Accent6 2 4 5 3 2 2 2" xfId="62110" xr:uid="{00000000-0005-0000-0000-000029CA0000}"/>
    <cellStyle name="40% - Accent6 2 4 5 3 2 3" xfId="48951" xr:uid="{00000000-0005-0000-0000-00002ACA0000}"/>
    <cellStyle name="40% - Accent6 2 4 5 3 3" xfId="6890" xr:uid="{00000000-0005-0000-0000-00002BCA0000}"/>
    <cellStyle name="40% - Accent6 2 4 5 3 3 2" xfId="20049" xr:uid="{00000000-0005-0000-0000-00002CCA0000}"/>
    <cellStyle name="40% - Accent6 2 4 5 3 3 2 2" xfId="57387" xr:uid="{00000000-0005-0000-0000-00002DCA0000}"/>
    <cellStyle name="40% - Accent6 2 4 5 3 3 3" xfId="44228" xr:uid="{00000000-0005-0000-0000-00002ECA0000}"/>
    <cellStyle name="40% - Accent6 2 4 5 3 4" xfId="16506" xr:uid="{00000000-0005-0000-0000-00002FCA0000}"/>
    <cellStyle name="40% - Accent6 2 4 5 3 4 2" xfId="53844" xr:uid="{00000000-0005-0000-0000-000030CA0000}"/>
    <cellStyle name="40% - Accent6 2 4 5 3 5" xfId="32899" xr:uid="{00000000-0005-0000-0000-000031CA0000}"/>
    <cellStyle name="40% - Accent6 2 4 5 3 6" xfId="40683" xr:uid="{00000000-0005-0000-0000-000032CA0000}"/>
    <cellStyle name="40% - Accent6 2 4 5 4" xfId="9253" xr:uid="{00000000-0005-0000-0000-000033CA0000}"/>
    <cellStyle name="40% - Accent6 2 4 5 4 2" xfId="22412" xr:uid="{00000000-0005-0000-0000-000034CA0000}"/>
    <cellStyle name="40% - Accent6 2 4 5 4 2 2" xfId="59750" xr:uid="{00000000-0005-0000-0000-000035CA0000}"/>
    <cellStyle name="40% - Accent6 2 4 5 4 3" xfId="35611" xr:uid="{00000000-0005-0000-0000-000036CA0000}"/>
    <cellStyle name="40% - Accent6 2 4 5 4 4" xfId="46591" xr:uid="{00000000-0005-0000-0000-000037CA0000}"/>
    <cellStyle name="40% - Accent6 2 4 5 5" xfId="4530" xr:uid="{00000000-0005-0000-0000-000038CA0000}"/>
    <cellStyle name="40% - Accent6 2 4 5 5 2" xfId="17689" xr:uid="{00000000-0005-0000-0000-000039CA0000}"/>
    <cellStyle name="40% - Accent6 2 4 5 5 2 2" xfId="55027" xr:uid="{00000000-0005-0000-0000-00003ACA0000}"/>
    <cellStyle name="40% - Accent6 2 4 5 5 3" xfId="30187" xr:uid="{00000000-0005-0000-0000-00003BCA0000}"/>
    <cellStyle name="40% - Accent6 2 4 5 5 4" xfId="41868" xr:uid="{00000000-0005-0000-0000-00003CCA0000}"/>
    <cellStyle name="40% - Accent6 2 4 5 6" xfId="13977" xr:uid="{00000000-0005-0000-0000-00003DCA0000}"/>
    <cellStyle name="40% - Accent6 2 4 5 6 2" xfId="51315" xr:uid="{00000000-0005-0000-0000-00003ECA0000}"/>
    <cellStyle name="40% - Accent6 2 4 5 7" xfId="27305" xr:uid="{00000000-0005-0000-0000-00003FCA0000}"/>
    <cellStyle name="40% - Accent6 2 4 5 8" xfId="38154" xr:uid="{00000000-0005-0000-0000-000040CA0000}"/>
    <cellStyle name="40% - Accent6 2 4 6" xfId="983" xr:uid="{00000000-0005-0000-0000-000041CA0000}"/>
    <cellStyle name="40% - Accent6 2 4 6 2" xfId="2165" xr:uid="{00000000-0005-0000-0000-000042CA0000}"/>
    <cellStyle name="40% - Accent6 2 4 6 2 2" xfId="8239" xr:uid="{00000000-0005-0000-0000-000043CA0000}"/>
    <cellStyle name="40% - Accent6 2 4 6 2 2 2" xfId="12962" xr:uid="{00000000-0005-0000-0000-000044CA0000}"/>
    <cellStyle name="40% - Accent6 2 4 6 2 2 2 2" xfId="26121" xr:uid="{00000000-0005-0000-0000-000045CA0000}"/>
    <cellStyle name="40% - Accent6 2 4 6 2 2 2 2 2" xfId="63459" xr:uid="{00000000-0005-0000-0000-000046CA0000}"/>
    <cellStyle name="40% - Accent6 2 4 6 2 2 2 3" xfId="50300" xr:uid="{00000000-0005-0000-0000-000047CA0000}"/>
    <cellStyle name="40% - Accent6 2 4 6 2 2 3" xfId="21398" xr:uid="{00000000-0005-0000-0000-000048CA0000}"/>
    <cellStyle name="40% - Accent6 2 4 6 2 2 3 2" xfId="58736" xr:uid="{00000000-0005-0000-0000-000049CA0000}"/>
    <cellStyle name="40% - Accent6 2 4 6 2 2 4" xfId="34417" xr:uid="{00000000-0005-0000-0000-00004ACA0000}"/>
    <cellStyle name="40% - Accent6 2 4 6 2 2 5" xfId="45577" xr:uid="{00000000-0005-0000-0000-00004BCA0000}"/>
    <cellStyle name="40% - Accent6 2 4 6 2 3" xfId="10602" xr:uid="{00000000-0005-0000-0000-00004CCA0000}"/>
    <cellStyle name="40% - Accent6 2 4 6 2 3 2" xfId="23761" xr:uid="{00000000-0005-0000-0000-00004DCA0000}"/>
    <cellStyle name="40% - Accent6 2 4 6 2 3 2 2" xfId="61099" xr:uid="{00000000-0005-0000-0000-00004ECA0000}"/>
    <cellStyle name="40% - Accent6 2 4 6 2 3 3" xfId="37129" xr:uid="{00000000-0005-0000-0000-00004FCA0000}"/>
    <cellStyle name="40% - Accent6 2 4 6 2 3 4" xfId="47940" xr:uid="{00000000-0005-0000-0000-000050CA0000}"/>
    <cellStyle name="40% - Accent6 2 4 6 2 4" xfId="5879" xr:uid="{00000000-0005-0000-0000-000051CA0000}"/>
    <cellStyle name="40% - Accent6 2 4 6 2 4 2" xfId="19038" xr:uid="{00000000-0005-0000-0000-000052CA0000}"/>
    <cellStyle name="40% - Accent6 2 4 6 2 4 2 2" xfId="56376" xr:uid="{00000000-0005-0000-0000-000053CA0000}"/>
    <cellStyle name="40% - Accent6 2 4 6 2 4 3" xfId="31705" xr:uid="{00000000-0005-0000-0000-000054CA0000}"/>
    <cellStyle name="40% - Accent6 2 4 6 2 4 4" xfId="43217" xr:uid="{00000000-0005-0000-0000-000055CA0000}"/>
    <cellStyle name="40% - Accent6 2 4 6 2 5" xfId="15326" xr:uid="{00000000-0005-0000-0000-000056CA0000}"/>
    <cellStyle name="40% - Accent6 2 4 6 2 5 2" xfId="52664" xr:uid="{00000000-0005-0000-0000-000057CA0000}"/>
    <cellStyle name="40% - Accent6 2 4 6 2 6" xfId="28823" xr:uid="{00000000-0005-0000-0000-000058CA0000}"/>
    <cellStyle name="40% - Accent6 2 4 6 2 7" xfId="39503" xr:uid="{00000000-0005-0000-0000-000059CA0000}"/>
    <cellStyle name="40% - Accent6 2 4 6 3" xfId="3514" xr:uid="{00000000-0005-0000-0000-00005ACA0000}"/>
    <cellStyle name="40% - Accent6 2 4 6 3 2" xfId="11782" xr:uid="{00000000-0005-0000-0000-00005BCA0000}"/>
    <cellStyle name="40% - Accent6 2 4 6 3 2 2" xfId="24941" xr:uid="{00000000-0005-0000-0000-00005CCA0000}"/>
    <cellStyle name="40% - Accent6 2 4 6 3 2 2 2" xfId="62279" xr:uid="{00000000-0005-0000-0000-00005DCA0000}"/>
    <cellStyle name="40% - Accent6 2 4 6 3 2 3" xfId="49120" xr:uid="{00000000-0005-0000-0000-00005ECA0000}"/>
    <cellStyle name="40% - Accent6 2 4 6 3 3" xfId="7059" xr:uid="{00000000-0005-0000-0000-00005FCA0000}"/>
    <cellStyle name="40% - Accent6 2 4 6 3 3 2" xfId="20218" xr:uid="{00000000-0005-0000-0000-000060CA0000}"/>
    <cellStyle name="40% - Accent6 2 4 6 3 3 2 2" xfId="57556" xr:uid="{00000000-0005-0000-0000-000061CA0000}"/>
    <cellStyle name="40% - Accent6 2 4 6 3 3 3" xfId="44397" xr:uid="{00000000-0005-0000-0000-000062CA0000}"/>
    <cellStyle name="40% - Accent6 2 4 6 3 4" xfId="16675" xr:uid="{00000000-0005-0000-0000-000063CA0000}"/>
    <cellStyle name="40% - Accent6 2 4 6 3 4 2" xfId="54013" xr:uid="{00000000-0005-0000-0000-000064CA0000}"/>
    <cellStyle name="40% - Accent6 2 4 6 3 5" xfId="33068" xr:uid="{00000000-0005-0000-0000-000065CA0000}"/>
    <cellStyle name="40% - Accent6 2 4 6 3 6" xfId="40852" xr:uid="{00000000-0005-0000-0000-000066CA0000}"/>
    <cellStyle name="40% - Accent6 2 4 6 4" xfId="9422" xr:uid="{00000000-0005-0000-0000-000067CA0000}"/>
    <cellStyle name="40% - Accent6 2 4 6 4 2" xfId="22581" xr:uid="{00000000-0005-0000-0000-000068CA0000}"/>
    <cellStyle name="40% - Accent6 2 4 6 4 2 2" xfId="59919" xr:uid="{00000000-0005-0000-0000-000069CA0000}"/>
    <cellStyle name="40% - Accent6 2 4 6 4 3" xfId="35780" xr:uid="{00000000-0005-0000-0000-00006ACA0000}"/>
    <cellStyle name="40% - Accent6 2 4 6 4 4" xfId="46760" xr:uid="{00000000-0005-0000-0000-00006BCA0000}"/>
    <cellStyle name="40% - Accent6 2 4 6 5" xfId="4699" xr:uid="{00000000-0005-0000-0000-00006CCA0000}"/>
    <cellStyle name="40% - Accent6 2 4 6 5 2" xfId="17858" xr:uid="{00000000-0005-0000-0000-00006DCA0000}"/>
    <cellStyle name="40% - Accent6 2 4 6 5 2 2" xfId="55196" xr:uid="{00000000-0005-0000-0000-00006ECA0000}"/>
    <cellStyle name="40% - Accent6 2 4 6 5 3" xfId="30356" xr:uid="{00000000-0005-0000-0000-00006FCA0000}"/>
    <cellStyle name="40% - Accent6 2 4 6 5 4" xfId="42037" xr:uid="{00000000-0005-0000-0000-000070CA0000}"/>
    <cellStyle name="40% - Accent6 2 4 6 6" xfId="14146" xr:uid="{00000000-0005-0000-0000-000071CA0000}"/>
    <cellStyle name="40% - Accent6 2 4 6 6 2" xfId="51484" xr:uid="{00000000-0005-0000-0000-000072CA0000}"/>
    <cellStyle name="40% - Accent6 2 4 6 7" xfId="27474" xr:uid="{00000000-0005-0000-0000-000073CA0000}"/>
    <cellStyle name="40% - Accent6 2 4 6 8" xfId="38323" xr:uid="{00000000-0005-0000-0000-000074CA0000}"/>
    <cellStyle name="40% - Accent6 2 4 7" xfId="1154" xr:uid="{00000000-0005-0000-0000-000075CA0000}"/>
    <cellStyle name="40% - Accent6 2 4 7 2" xfId="2334" xr:uid="{00000000-0005-0000-0000-000076CA0000}"/>
    <cellStyle name="40% - Accent6 2 4 7 2 2" xfId="8408" xr:uid="{00000000-0005-0000-0000-000077CA0000}"/>
    <cellStyle name="40% - Accent6 2 4 7 2 2 2" xfId="13131" xr:uid="{00000000-0005-0000-0000-000078CA0000}"/>
    <cellStyle name="40% - Accent6 2 4 7 2 2 2 2" xfId="26290" xr:uid="{00000000-0005-0000-0000-000079CA0000}"/>
    <cellStyle name="40% - Accent6 2 4 7 2 2 2 2 2" xfId="63628" xr:uid="{00000000-0005-0000-0000-00007ACA0000}"/>
    <cellStyle name="40% - Accent6 2 4 7 2 2 2 3" xfId="50469" xr:uid="{00000000-0005-0000-0000-00007BCA0000}"/>
    <cellStyle name="40% - Accent6 2 4 7 2 2 3" xfId="21567" xr:uid="{00000000-0005-0000-0000-00007CCA0000}"/>
    <cellStyle name="40% - Accent6 2 4 7 2 2 3 2" xfId="58905" xr:uid="{00000000-0005-0000-0000-00007DCA0000}"/>
    <cellStyle name="40% - Accent6 2 4 7 2 2 4" xfId="34586" xr:uid="{00000000-0005-0000-0000-00007ECA0000}"/>
    <cellStyle name="40% - Accent6 2 4 7 2 2 5" xfId="45746" xr:uid="{00000000-0005-0000-0000-00007FCA0000}"/>
    <cellStyle name="40% - Accent6 2 4 7 2 3" xfId="10771" xr:uid="{00000000-0005-0000-0000-000080CA0000}"/>
    <cellStyle name="40% - Accent6 2 4 7 2 3 2" xfId="23930" xr:uid="{00000000-0005-0000-0000-000081CA0000}"/>
    <cellStyle name="40% - Accent6 2 4 7 2 3 2 2" xfId="61268" xr:uid="{00000000-0005-0000-0000-000082CA0000}"/>
    <cellStyle name="40% - Accent6 2 4 7 2 3 3" xfId="37298" xr:uid="{00000000-0005-0000-0000-000083CA0000}"/>
    <cellStyle name="40% - Accent6 2 4 7 2 3 4" xfId="48109" xr:uid="{00000000-0005-0000-0000-000084CA0000}"/>
    <cellStyle name="40% - Accent6 2 4 7 2 4" xfId="6048" xr:uid="{00000000-0005-0000-0000-000085CA0000}"/>
    <cellStyle name="40% - Accent6 2 4 7 2 4 2" xfId="19207" xr:uid="{00000000-0005-0000-0000-000086CA0000}"/>
    <cellStyle name="40% - Accent6 2 4 7 2 4 2 2" xfId="56545" xr:uid="{00000000-0005-0000-0000-000087CA0000}"/>
    <cellStyle name="40% - Accent6 2 4 7 2 4 3" xfId="31874" xr:uid="{00000000-0005-0000-0000-000088CA0000}"/>
    <cellStyle name="40% - Accent6 2 4 7 2 4 4" xfId="43386" xr:uid="{00000000-0005-0000-0000-000089CA0000}"/>
    <cellStyle name="40% - Accent6 2 4 7 2 5" xfId="15495" xr:uid="{00000000-0005-0000-0000-00008ACA0000}"/>
    <cellStyle name="40% - Accent6 2 4 7 2 5 2" xfId="52833" xr:uid="{00000000-0005-0000-0000-00008BCA0000}"/>
    <cellStyle name="40% - Accent6 2 4 7 2 6" xfId="28992" xr:uid="{00000000-0005-0000-0000-00008CCA0000}"/>
    <cellStyle name="40% - Accent6 2 4 7 2 7" xfId="39672" xr:uid="{00000000-0005-0000-0000-00008DCA0000}"/>
    <cellStyle name="40% - Accent6 2 4 7 3" xfId="3683" xr:uid="{00000000-0005-0000-0000-00008ECA0000}"/>
    <cellStyle name="40% - Accent6 2 4 7 3 2" xfId="11951" xr:uid="{00000000-0005-0000-0000-00008FCA0000}"/>
    <cellStyle name="40% - Accent6 2 4 7 3 2 2" xfId="25110" xr:uid="{00000000-0005-0000-0000-000090CA0000}"/>
    <cellStyle name="40% - Accent6 2 4 7 3 2 2 2" xfId="62448" xr:uid="{00000000-0005-0000-0000-000091CA0000}"/>
    <cellStyle name="40% - Accent6 2 4 7 3 2 3" xfId="49289" xr:uid="{00000000-0005-0000-0000-000092CA0000}"/>
    <cellStyle name="40% - Accent6 2 4 7 3 3" xfId="7228" xr:uid="{00000000-0005-0000-0000-000093CA0000}"/>
    <cellStyle name="40% - Accent6 2 4 7 3 3 2" xfId="20387" xr:uid="{00000000-0005-0000-0000-000094CA0000}"/>
    <cellStyle name="40% - Accent6 2 4 7 3 3 2 2" xfId="57725" xr:uid="{00000000-0005-0000-0000-000095CA0000}"/>
    <cellStyle name="40% - Accent6 2 4 7 3 3 3" xfId="44566" xr:uid="{00000000-0005-0000-0000-000096CA0000}"/>
    <cellStyle name="40% - Accent6 2 4 7 3 4" xfId="16844" xr:uid="{00000000-0005-0000-0000-000097CA0000}"/>
    <cellStyle name="40% - Accent6 2 4 7 3 4 2" xfId="54182" xr:uid="{00000000-0005-0000-0000-000098CA0000}"/>
    <cellStyle name="40% - Accent6 2 4 7 3 5" xfId="33237" xr:uid="{00000000-0005-0000-0000-000099CA0000}"/>
    <cellStyle name="40% - Accent6 2 4 7 3 6" xfId="41021" xr:uid="{00000000-0005-0000-0000-00009ACA0000}"/>
    <cellStyle name="40% - Accent6 2 4 7 4" xfId="9591" xr:uid="{00000000-0005-0000-0000-00009BCA0000}"/>
    <cellStyle name="40% - Accent6 2 4 7 4 2" xfId="22750" xr:uid="{00000000-0005-0000-0000-00009CCA0000}"/>
    <cellStyle name="40% - Accent6 2 4 7 4 2 2" xfId="60088" xr:uid="{00000000-0005-0000-0000-00009DCA0000}"/>
    <cellStyle name="40% - Accent6 2 4 7 4 3" xfId="35949" xr:uid="{00000000-0005-0000-0000-00009ECA0000}"/>
    <cellStyle name="40% - Accent6 2 4 7 4 4" xfId="46929" xr:uid="{00000000-0005-0000-0000-00009FCA0000}"/>
    <cellStyle name="40% - Accent6 2 4 7 5" xfId="4868" xr:uid="{00000000-0005-0000-0000-0000A0CA0000}"/>
    <cellStyle name="40% - Accent6 2 4 7 5 2" xfId="18027" xr:uid="{00000000-0005-0000-0000-0000A1CA0000}"/>
    <cellStyle name="40% - Accent6 2 4 7 5 2 2" xfId="55365" xr:uid="{00000000-0005-0000-0000-0000A2CA0000}"/>
    <cellStyle name="40% - Accent6 2 4 7 5 3" xfId="30525" xr:uid="{00000000-0005-0000-0000-0000A3CA0000}"/>
    <cellStyle name="40% - Accent6 2 4 7 5 4" xfId="42206" xr:uid="{00000000-0005-0000-0000-0000A4CA0000}"/>
    <cellStyle name="40% - Accent6 2 4 7 6" xfId="14315" xr:uid="{00000000-0005-0000-0000-0000A5CA0000}"/>
    <cellStyle name="40% - Accent6 2 4 7 6 2" xfId="51653" xr:uid="{00000000-0005-0000-0000-0000A6CA0000}"/>
    <cellStyle name="40% - Accent6 2 4 7 7" xfId="27643" xr:uid="{00000000-0005-0000-0000-0000A7CA0000}"/>
    <cellStyle name="40% - Accent6 2 4 7 8" xfId="38492" xr:uid="{00000000-0005-0000-0000-0000A8CA0000}"/>
    <cellStyle name="40% - Accent6 2 4 8" xfId="1266" xr:uid="{00000000-0005-0000-0000-0000A9CA0000}"/>
    <cellStyle name="40% - Accent6 2 4 8 2" xfId="2615" xr:uid="{00000000-0005-0000-0000-0000AACA0000}"/>
    <cellStyle name="40% - Accent6 2 4 8 2 2" xfId="12063" xr:uid="{00000000-0005-0000-0000-0000ABCA0000}"/>
    <cellStyle name="40% - Accent6 2 4 8 2 2 2" xfId="25222" xr:uid="{00000000-0005-0000-0000-0000ACCA0000}"/>
    <cellStyle name="40% - Accent6 2 4 8 2 2 2 2" xfId="62560" xr:uid="{00000000-0005-0000-0000-0000ADCA0000}"/>
    <cellStyle name="40% - Accent6 2 4 8 2 2 3" xfId="33518" xr:uid="{00000000-0005-0000-0000-0000AECA0000}"/>
    <cellStyle name="40% - Accent6 2 4 8 2 2 4" xfId="49401" xr:uid="{00000000-0005-0000-0000-0000AFCA0000}"/>
    <cellStyle name="40% - Accent6 2 4 8 2 3" xfId="7340" xr:uid="{00000000-0005-0000-0000-0000B0CA0000}"/>
    <cellStyle name="40% - Accent6 2 4 8 2 3 2" xfId="20499" xr:uid="{00000000-0005-0000-0000-0000B1CA0000}"/>
    <cellStyle name="40% - Accent6 2 4 8 2 3 2 2" xfId="57837" xr:uid="{00000000-0005-0000-0000-0000B2CA0000}"/>
    <cellStyle name="40% - Accent6 2 4 8 2 3 3" xfId="36230" xr:uid="{00000000-0005-0000-0000-0000B3CA0000}"/>
    <cellStyle name="40% - Accent6 2 4 8 2 3 4" xfId="44678" xr:uid="{00000000-0005-0000-0000-0000B4CA0000}"/>
    <cellStyle name="40% - Accent6 2 4 8 2 4" xfId="15776" xr:uid="{00000000-0005-0000-0000-0000B5CA0000}"/>
    <cellStyle name="40% - Accent6 2 4 8 2 4 2" xfId="30806" xr:uid="{00000000-0005-0000-0000-0000B6CA0000}"/>
    <cellStyle name="40% - Accent6 2 4 8 2 4 3" xfId="53114" xr:uid="{00000000-0005-0000-0000-0000B7CA0000}"/>
    <cellStyle name="40% - Accent6 2 4 8 2 5" xfId="27924" xr:uid="{00000000-0005-0000-0000-0000B8CA0000}"/>
    <cellStyle name="40% - Accent6 2 4 8 2 6" xfId="39953" xr:uid="{00000000-0005-0000-0000-0000B9CA0000}"/>
    <cellStyle name="40% - Accent6 2 4 8 3" xfId="9703" xr:uid="{00000000-0005-0000-0000-0000BACA0000}"/>
    <cellStyle name="40% - Accent6 2 4 8 3 2" xfId="22862" xr:uid="{00000000-0005-0000-0000-0000BBCA0000}"/>
    <cellStyle name="40% - Accent6 2 4 8 3 2 2" xfId="60200" xr:uid="{00000000-0005-0000-0000-0000BCCA0000}"/>
    <cellStyle name="40% - Accent6 2 4 8 3 3" xfId="32169" xr:uid="{00000000-0005-0000-0000-0000BDCA0000}"/>
    <cellStyle name="40% - Accent6 2 4 8 3 4" xfId="47041" xr:uid="{00000000-0005-0000-0000-0000BECA0000}"/>
    <cellStyle name="40% - Accent6 2 4 8 4" xfId="4980" xr:uid="{00000000-0005-0000-0000-0000BFCA0000}"/>
    <cellStyle name="40% - Accent6 2 4 8 4 2" xfId="18139" xr:uid="{00000000-0005-0000-0000-0000C0CA0000}"/>
    <cellStyle name="40% - Accent6 2 4 8 4 2 2" xfId="55477" xr:uid="{00000000-0005-0000-0000-0000C1CA0000}"/>
    <cellStyle name="40% - Accent6 2 4 8 4 3" xfId="34881" xr:uid="{00000000-0005-0000-0000-0000C2CA0000}"/>
    <cellStyle name="40% - Accent6 2 4 8 4 4" xfId="42318" xr:uid="{00000000-0005-0000-0000-0000C3CA0000}"/>
    <cellStyle name="40% - Accent6 2 4 8 5" xfId="14427" xr:uid="{00000000-0005-0000-0000-0000C4CA0000}"/>
    <cellStyle name="40% - Accent6 2 4 8 5 2" xfId="29457" xr:uid="{00000000-0005-0000-0000-0000C5CA0000}"/>
    <cellStyle name="40% - Accent6 2 4 8 5 3" xfId="51765" xr:uid="{00000000-0005-0000-0000-0000C6CA0000}"/>
    <cellStyle name="40% - Accent6 2 4 8 6" xfId="26575" xr:uid="{00000000-0005-0000-0000-0000C7CA0000}"/>
    <cellStyle name="40% - Accent6 2 4 8 7" xfId="38604" xr:uid="{00000000-0005-0000-0000-0000C8CA0000}"/>
    <cellStyle name="40% - Accent6 2 4 9" xfId="2503" xr:uid="{00000000-0005-0000-0000-0000C9CA0000}"/>
    <cellStyle name="40% - Accent6 2 4 9 2" xfId="10883" xr:uid="{00000000-0005-0000-0000-0000CACA0000}"/>
    <cellStyle name="40% - Accent6 2 4 9 2 2" xfId="24042" xr:uid="{00000000-0005-0000-0000-0000CBCA0000}"/>
    <cellStyle name="40% - Accent6 2 4 9 2 2 2" xfId="61380" xr:uid="{00000000-0005-0000-0000-0000CCCA0000}"/>
    <cellStyle name="40% - Accent6 2 4 9 2 3" xfId="33406" xr:uid="{00000000-0005-0000-0000-0000CDCA0000}"/>
    <cellStyle name="40% - Accent6 2 4 9 2 4" xfId="48221" xr:uid="{00000000-0005-0000-0000-0000CECA0000}"/>
    <cellStyle name="40% - Accent6 2 4 9 3" xfId="6160" xr:uid="{00000000-0005-0000-0000-0000CFCA0000}"/>
    <cellStyle name="40% - Accent6 2 4 9 3 2" xfId="19319" xr:uid="{00000000-0005-0000-0000-0000D0CA0000}"/>
    <cellStyle name="40% - Accent6 2 4 9 3 2 2" xfId="56657" xr:uid="{00000000-0005-0000-0000-0000D1CA0000}"/>
    <cellStyle name="40% - Accent6 2 4 9 3 3" xfId="36118" xr:uid="{00000000-0005-0000-0000-0000D2CA0000}"/>
    <cellStyle name="40% - Accent6 2 4 9 3 4" xfId="43498" xr:uid="{00000000-0005-0000-0000-0000D3CA0000}"/>
    <cellStyle name="40% - Accent6 2 4 9 4" xfId="15664" xr:uid="{00000000-0005-0000-0000-0000D4CA0000}"/>
    <cellStyle name="40% - Accent6 2 4 9 4 2" xfId="30694" xr:uid="{00000000-0005-0000-0000-0000D5CA0000}"/>
    <cellStyle name="40% - Accent6 2 4 9 4 3" xfId="53002" xr:uid="{00000000-0005-0000-0000-0000D6CA0000}"/>
    <cellStyle name="40% - Accent6 2 4 9 5" xfId="27812" xr:uid="{00000000-0005-0000-0000-0000D7CA0000}"/>
    <cellStyle name="40% - Accent6 2 4 9 6" xfId="39841" xr:uid="{00000000-0005-0000-0000-0000D8CA0000}"/>
    <cellStyle name="40% - Accent6 2 5" xfId="280" xr:uid="{00000000-0005-0000-0000-0000D9CA0000}"/>
    <cellStyle name="40% - Accent6 2 5 2" xfId="701" xr:uid="{00000000-0005-0000-0000-0000DACA0000}"/>
    <cellStyle name="40% - Accent6 2 5 2 2" xfId="1883" xr:uid="{00000000-0005-0000-0000-0000DBCA0000}"/>
    <cellStyle name="40% - Accent6 2 5 2 2 2" xfId="7957" xr:uid="{00000000-0005-0000-0000-0000DCCA0000}"/>
    <cellStyle name="40% - Accent6 2 5 2 2 2 2" xfId="12680" xr:uid="{00000000-0005-0000-0000-0000DDCA0000}"/>
    <cellStyle name="40% - Accent6 2 5 2 2 2 2 2" xfId="25839" xr:uid="{00000000-0005-0000-0000-0000DECA0000}"/>
    <cellStyle name="40% - Accent6 2 5 2 2 2 2 2 2" xfId="63177" xr:uid="{00000000-0005-0000-0000-0000DFCA0000}"/>
    <cellStyle name="40% - Accent6 2 5 2 2 2 2 3" xfId="50018" xr:uid="{00000000-0005-0000-0000-0000E0CA0000}"/>
    <cellStyle name="40% - Accent6 2 5 2 2 2 3" xfId="21116" xr:uid="{00000000-0005-0000-0000-0000E1CA0000}"/>
    <cellStyle name="40% - Accent6 2 5 2 2 2 3 2" xfId="58454" xr:uid="{00000000-0005-0000-0000-0000E2CA0000}"/>
    <cellStyle name="40% - Accent6 2 5 2 2 2 4" xfId="34135" xr:uid="{00000000-0005-0000-0000-0000E3CA0000}"/>
    <cellStyle name="40% - Accent6 2 5 2 2 2 5" xfId="45295" xr:uid="{00000000-0005-0000-0000-0000E4CA0000}"/>
    <cellStyle name="40% - Accent6 2 5 2 2 3" xfId="10320" xr:uid="{00000000-0005-0000-0000-0000E5CA0000}"/>
    <cellStyle name="40% - Accent6 2 5 2 2 3 2" xfId="23479" xr:uid="{00000000-0005-0000-0000-0000E6CA0000}"/>
    <cellStyle name="40% - Accent6 2 5 2 2 3 2 2" xfId="60817" xr:uid="{00000000-0005-0000-0000-0000E7CA0000}"/>
    <cellStyle name="40% - Accent6 2 5 2 2 3 3" xfId="36847" xr:uid="{00000000-0005-0000-0000-0000E8CA0000}"/>
    <cellStyle name="40% - Accent6 2 5 2 2 3 4" xfId="47658" xr:uid="{00000000-0005-0000-0000-0000E9CA0000}"/>
    <cellStyle name="40% - Accent6 2 5 2 2 4" xfId="5597" xr:uid="{00000000-0005-0000-0000-0000EACA0000}"/>
    <cellStyle name="40% - Accent6 2 5 2 2 4 2" xfId="18756" xr:uid="{00000000-0005-0000-0000-0000EBCA0000}"/>
    <cellStyle name="40% - Accent6 2 5 2 2 4 2 2" xfId="56094" xr:uid="{00000000-0005-0000-0000-0000ECCA0000}"/>
    <cellStyle name="40% - Accent6 2 5 2 2 4 3" xfId="31423" xr:uid="{00000000-0005-0000-0000-0000EDCA0000}"/>
    <cellStyle name="40% - Accent6 2 5 2 2 4 4" xfId="42935" xr:uid="{00000000-0005-0000-0000-0000EECA0000}"/>
    <cellStyle name="40% - Accent6 2 5 2 2 5" xfId="15044" xr:uid="{00000000-0005-0000-0000-0000EFCA0000}"/>
    <cellStyle name="40% - Accent6 2 5 2 2 5 2" xfId="52382" xr:uid="{00000000-0005-0000-0000-0000F0CA0000}"/>
    <cellStyle name="40% - Accent6 2 5 2 2 6" xfId="28541" xr:uid="{00000000-0005-0000-0000-0000F1CA0000}"/>
    <cellStyle name="40% - Accent6 2 5 2 2 7" xfId="39221" xr:uid="{00000000-0005-0000-0000-0000F2CA0000}"/>
    <cellStyle name="40% - Accent6 2 5 2 3" xfId="3232" xr:uid="{00000000-0005-0000-0000-0000F3CA0000}"/>
    <cellStyle name="40% - Accent6 2 5 2 3 2" xfId="11500" xr:uid="{00000000-0005-0000-0000-0000F4CA0000}"/>
    <cellStyle name="40% - Accent6 2 5 2 3 2 2" xfId="24659" xr:uid="{00000000-0005-0000-0000-0000F5CA0000}"/>
    <cellStyle name="40% - Accent6 2 5 2 3 2 2 2" xfId="61997" xr:uid="{00000000-0005-0000-0000-0000F6CA0000}"/>
    <cellStyle name="40% - Accent6 2 5 2 3 2 3" xfId="48838" xr:uid="{00000000-0005-0000-0000-0000F7CA0000}"/>
    <cellStyle name="40% - Accent6 2 5 2 3 3" xfId="6777" xr:uid="{00000000-0005-0000-0000-0000F8CA0000}"/>
    <cellStyle name="40% - Accent6 2 5 2 3 3 2" xfId="19936" xr:uid="{00000000-0005-0000-0000-0000F9CA0000}"/>
    <cellStyle name="40% - Accent6 2 5 2 3 3 2 2" xfId="57274" xr:uid="{00000000-0005-0000-0000-0000FACA0000}"/>
    <cellStyle name="40% - Accent6 2 5 2 3 3 3" xfId="44115" xr:uid="{00000000-0005-0000-0000-0000FBCA0000}"/>
    <cellStyle name="40% - Accent6 2 5 2 3 4" xfId="16393" xr:uid="{00000000-0005-0000-0000-0000FCCA0000}"/>
    <cellStyle name="40% - Accent6 2 5 2 3 4 2" xfId="53731" xr:uid="{00000000-0005-0000-0000-0000FDCA0000}"/>
    <cellStyle name="40% - Accent6 2 5 2 3 5" xfId="32786" xr:uid="{00000000-0005-0000-0000-0000FECA0000}"/>
    <cellStyle name="40% - Accent6 2 5 2 3 6" xfId="40570" xr:uid="{00000000-0005-0000-0000-0000FFCA0000}"/>
    <cellStyle name="40% - Accent6 2 5 2 4" xfId="9140" xr:uid="{00000000-0005-0000-0000-000000CB0000}"/>
    <cellStyle name="40% - Accent6 2 5 2 4 2" xfId="22299" xr:uid="{00000000-0005-0000-0000-000001CB0000}"/>
    <cellStyle name="40% - Accent6 2 5 2 4 2 2" xfId="59637" xr:uid="{00000000-0005-0000-0000-000002CB0000}"/>
    <cellStyle name="40% - Accent6 2 5 2 4 3" xfId="35498" xr:uid="{00000000-0005-0000-0000-000003CB0000}"/>
    <cellStyle name="40% - Accent6 2 5 2 4 4" xfId="46478" xr:uid="{00000000-0005-0000-0000-000004CB0000}"/>
    <cellStyle name="40% - Accent6 2 5 2 5" xfId="4417" xr:uid="{00000000-0005-0000-0000-000005CB0000}"/>
    <cellStyle name="40% - Accent6 2 5 2 5 2" xfId="17576" xr:uid="{00000000-0005-0000-0000-000006CB0000}"/>
    <cellStyle name="40% - Accent6 2 5 2 5 2 2" xfId="54914" xr:uid="{00000000-0005-0000-0000-000007CB0000}"/>
    <cellStyle name="40% - Accent6 2 5 2 5 3" xfId="30074" xr:uid="{00000000-0005-0000-0000-000008CB0000}"/>
    <cellStyle name="40% - Accent6 2 5 2 5 4" xfId="41755" xr:uid="{00000000-0005-0000-0000-000009CB0000}"/>
    <cellStyle name="40% - Accent6 2 5 2 6" xfId="13864" xr:uid="{00000000-0005-0000-0000-00000ACB0000}"/>
    <cellStyle name="40% - Accent6 2 5 2 6 2" xfId="51202" xr:uid="{00000000-0005-0000-0000-00000BCB0000}"/>
    <cellStyle name="40% - Accent6 2 5 2 7" xfId="27192" xr:uid="{00000000-0005-0000-0000-00000CCB0000}"/>
    <cellStyle name="40% - Accent6 2 5 2 8" xfId="38041" xr:uid="{00000000-0005-0000-0000-00000DCB0000}"/>
    <cellStyle name="40% - Accent6 2 5 3" xfId="1462" xr:uid="{00000000-0005-0000-0000-00000ECB0000}"/>
    <cellStyle name="40% - Accent6 2 5 3 2" xfId="7536" xr:uid="{00000000-0005-0000-0000-00000FCB0000}"/>
    <cellStyle name="40% - Accent6 2 5 3 2 2" xfId="12259" xr:uid="{00000000-0005-0000-0000-000010CB0000}"/>
    <cellStyle name="40% - Accent6 2 5 3 2 2 2" xfId="25418" xr:uid="{00000000-0005-0000-0000-000011CB0000}"/>
    <cellStyle name="40% - Accent6 2 5 3 2 2 2 2" xfId="62756" xr:uid="{00000000-0005-0000-0000-000012CB0000}"/>
    <cellStyle name="40% - Accent6 2 5 3 2 2 3" xfId="49597" xr:uid="{00000000-0005-0000-0000-000013CB0000}"/>
    <cellStyle name="40% - Accent6 2 5 3 2 3" xfId="20695" xr:uid="{00000000-0005-0000-0000-000014CB0000}"/>
    <cellStyle name="40% - Accent6 2 5 3 2 3 2" xfId="58033" xr:uid="{00000000-0005-0000-0000-000015CB0000}"/>
    <cellStyle name="40% - Accent6 2 5 3 2 4" xfId="33714" xr:uid="{00000000-0005-0000-0000-000016CB0000}"/>
    <cellStyle name="40% - Accent6 2 5 3 2 5" xfId="44874" xr:uid="{00000000-0005-0000-0000-000017CB0000}"/>
    <cellStyle name="40% - Accent6 2 5 3 3" xfId="9899" xr:uid="{00000000-0005-0000-0000-000018CB0000}"/>
    <cellStyle name="40% - Accent6 2 5 3 3 2" xfId="23058" xr:uid="{00000000-0005-0000-0000-000019CB0000}"/>
    <cellStyle name="40% - Accent6 2 5 3 3 2 2" xfId="60396" xr:uid="{00000000-0005-0000-0000-00001ACB0000}"/>
    <cellStyle name="40% - Accent6 2 5 3 3 3" xfId="36426" xr:uid="{00000000-0005-0000-0000-00001BCB0000}"/>
    <cellStyle name="40% - Accent6 2 5 3 3 4" xfId="47237" xr:uid="{00000000-0005-0000-0000-00001CCB0000}"/>
    <cellStyle name="40% - Accent6 2 5 3 4" xfId="5176" xr:uid="{00000000-0005-0000-0000-00001DCB0000}"/>
    <cellStyle name="40% - Accent6 2 5 3 4 2" xfId="18335" xr:uid="{00000000-0005-0000-0000-00001ECB0000}"/>
    <cellStyle name="40% - Accent6 2 5 3 4 2 2" xfId="55673" xr:uid="{00000000-0005-0000-0000-00001FCB0000}"/>
    <cellStyle name="40% - Accent6 2 5 3 4 3" xfId="31002" xr:uid="{00000000-0005-0000-0000-000020CB0000}"/>
    <cellStyle name="40% - Accent6 2 5 3 4 4" xfId="42514" xr:uid="{00000000-0005-0000-0000-000021CB0000}"/>
    <cellStyle name="40% - Accent6 2 5 3 5" xfId="14623" xr:uid="{00000000-0005-0000-0000-000022CB0000}"/>
    <cellStyle name="40% - Accent6 2 5 3 5 2" xfId="51961" xr:uid="{00000000-0005-0000-0000-000023CB0000}"/>
    <cellStyle name="40% - Accent6 2 5 3 6" xfId="28120" xr:uid="{00000000-0005-0000-0000-000024CB0000}"/>
    <cellStyle name="40% - Accent6 2 5 3 7" xfId="38800" xr:uid="{00000000-0005-0000-0000-000025CB0000}"/>
    <cellStyle name="40% - Accent6 2 5 4" xfId="2811" xr:uid="{00000000-0005-0000-0000-000026CB0000}"/>
    <cellStyle name="40% - Accent6 2 5 4 2" xfId="11079" xr:uid="{00000000-0005-0000-0000-000027CB0000}"/>
    <cellStyle name="40% - Accent6 2 5 4 2 2" xfId="24238" xr:uid="{00000000-0005-0000-0000-000028CB0000}"/>
    <cellStyle name="40% - Accent6 2 5 4 2 2 2" xfId="61576" xr:uid="{00000000-0005-0000-0000-000029CB0000}"/>
    <cellStyle name="40% - Accent6 2 5 4 2 3" xfId="48417" xr:uid="{00000000-0005-0000-0000-00002ACB0000}"/>
    <cellStyle name="40% - Accent6 2 5 4 3" xfId="6356" xr:uid="{00000000-0005-0000-0000-00002BCB0000}"/>
    <cellStyle name="40% - Accent6 2 5 4 3 2" xfId="19515" xr:uid="{00000000-0005-0000-0000-00002CCB0000}"/>
    <cellStyle name="40% - Accent6 2 5 4 3 2 2" xfId="56853" xr:uid="{00000000-0005-0000-0000-00002DCB0000}"/>
    <cellStyle name="40% - Accent6 2 5 4 3 3" xfId="43694" xr:uid="{00000000-0005-0000-0000-00002ECB0000}"/>
    <cellStyle name="40% - Accent6 2 5 4 4" xfId="15972" xr:uid="{00000000-0005-0000-0000-00002FCB0000}"/>
    <cellStyle name="40% - Accent6 2 5 4 4 2" xfId="53310" xr:uid="{00000000-0005-0000-0000-000030CB0000}"/>
    <cellStyle name="40% - Accent6 2 5 4 5" xfId="32365" xr:uid="{00000000-0005-0000-0000-000031CB0000}"/>
    <cellStyle name="40% - Accent6 2 5 4 6" xfId="40149" xr:uid="{00000000-0005-0000-0000-000032CB0000}"/>
    <cellStyle name="40% - Accent6 2 5 5" xfId="8719" xr:uid="{00000000-0005-0000-0000-000033CB0000}"/>
    <cellStyle name="40% - Accent6 2 5 5 2" xfId="21878" xr:uid="{00000000-0005-0000-0000-000034CB0000}"/>
    <cellStyle name="40% - Accent6 2 5 5 2 2" xfId="59216" xr:uid="{00000000-0005-0000-0000-000035CB0000}"/>
    <cellStyle name="40% - Accent6 2 5 5 3" xfId="35077" xr:uid="{00000000-0005-0000-0000-000036CB0000}"/>
    <cellStyle name="40% - Accent6 2 5 5 4" xfId="46057" xr:uid="{00000000-0005-0000-0000-000037CB0000}"/>
    <cellStyle name="40% - Accent6 2 5 6" xfId="3996" xr:uid="{00000000-0005-0000-0000-000038CB0000}"/>
    <cellStyle name="40% - Accent6 2 5 6 2" xfId="17155" xr:uid="{00000000-0005-0000-0000-000039CB0000}"/>
    <cellStyle name="40% - Accent6 2 5 6 2 2" xfId="54493" xr:uid="{00000000-0005-0000-0000-00003ACB0000}"/>
    <cellStyle name="40% - Accent6 2 5 6 3" xfId="29653" xr:uid="{00000000-0005-0000-0000-00003BCB0000}"/>
    <cellStyle name="40% - Accent6 2 5 6 4" xfId="41334" xr:uid="{00000000-0005-0000-0000-00003CCB0000}"/>
    <cellStyle name="40% - Accent6 2 5 7" xfId="13443" xr:uid="{00000000-0005-0000-0000-00003DCB0000}"/>
    <cellStyle name="40% - Accent6 2 5 7 2" xfId="50781" xr:uid="{00000000-0005-0000-0000-00003ECB0000}"/>
    <cellStyle name="40% - Accent6 2 5 8" xfId="26771" xr:uid="{00000000-0005-0000-0000-00003FCB0000}"/>
    <cellStyle name="40% - Accent6 2 5 9" xfId="37620" xr:uid="{00000000-0005-0000-0000-000040CB0000}"/>
    <cellStyle name="40% - Accent6 2 6" xfId="168" xr:uid="{00000000-0005-0000-0000-000041CB0000}"/>
    <cellStyle name="40% - Accent6 2 6 2" xfId="589" xr:uid="{00000000-0005-0000-0000-000042CB0000}"/>
    <cellStyle name="40% - Accent6 2 6 2 2" xfId="1771" xr:uid="{00000000-0005-0000-0000-000043CB0000}"/>
    <cellStyle name="40% - Accent6 2 6 2 2 2" xfId="7845" xr:uid="{00000000-0005-0000-0000-000044CB0000}"/>
    <cellStyle name="40% - Accent6 2 6 2 2 2 2" xfId="12568" xr:uid="{00000000-0005-0000-0000-000045CB0000}"/>
    <cellStyle name="40% - Accent6 2 6 2 2 2 2 2" xfId="25727" xr:uid="{00000000-0005-0000-0000-000046CB0000}"/>
    <cellStyle name="40% - Accent6 2 6 2 2 2 2 2 2" xfId="63065" xr:uid="{00000000-0005-0000-0000-000047CB0000}"/>
    <cellStyle name="40% - Accent6 2 6 2 2 2 2 3" xfId="49906" xr:uid="{00000000-0005-0000-0000-000048CB0000}"/>
    <cellStyle name="40% - Accent6 2 6 2 2 2 3" xfId="21004" xr:uid="{00000000-0005-0000-0000-000049CB0000}"/>
    <cellStyle name="40% - Accent6 2 6 2 2 2 3 2" xfId="58342" xr:uid="{00000000-0005-0000-0000-00004ACB0000}"/>
    <cellStyle name="40% - Accent6 2 6 2 2 2 4" xfId="34023" xr:uid="{00000000-0005-0000-0000-00004BCB0000}"/>
    <cellStyle name="40% - Accent6 2 6 2 2 2 5" xfId="45183" xr:uid="{00000000-0005-0000-0000-00004CCB0000}"/>
    <cellStyle name="40% - Accent6 2 6 2 2 3" xfId="10208" xr:uid="{00000000-0005-0000-0000-00004DCB0000}"/>
    <cellStyle name="40% - Accent6 2 6 2 2 3 2" xfId="23367" xr:uid="{00000000-0005-0000-0000-00004ECB0000}"/>
    <cellStyle name="40% - Accent6 2 6 2 2 3 2 2" xfId="60705" xr:uid="{00000000-0005-0000-0000-00004FCB0000}"/>
    <cellStyle name="40% - Accent6 2 6 2 2 3 3" xfId="36735" xr:uid="{00000000-0005-0000-0000-000050CB0000}"/>
    <cellStyle name="40% - Accent6 2 6 2 2 3 4" xfId="47546" xr:uid="{00000000-0005-0000-0000-000051CB0000}"/>
    <cellStyle name="40% - Accent6 2 6 2 2 4" xfId="5485" xr:uid="{00000000-0005-0000-0000-000052CB0000}"/>
    <cellStyle name="40% - Accent6 2 6 2 2 4 2" xfId="18644" xr:uid="{00000000-0005-0000-0000-000053CB0000}"/>
    <cellStyle name="40% - Accent6 2 6 2 2 4 2 2" xfId="55982" xr:uid="{00000000-0005-0000-0000-000054CB0000}"/>
    <cellStyle name="40% - Accent6 2 6 2 2 4 3" xfId="31311" xr:uid="{00000000-0005-0000-0000-000055CB0000}"/>
    <cellStyle name="40% - Accent6 2 6 2 2 4 4" xfId="42823" xr:uid="{00000000-0005-0000-0000-000056CB0000}"/>
    <cellStyle name="40% - Accent6 2 6 2 2 5" xfId="14932" xr:uid="{00000000-0005-0000-0000-000057CB0000}"/>
    <cellStyle name="40% - Accent6 2 6 2 2 5 2" xfId="52270" xr:uid="{00000000-0005-0000-0000-000058CB0000}"/>
    <cellStyle name="40% - Accent6 2 6 2 2 6" xfId="28429" xr:uid="{00000000-0005-0000-0000-000059CB0000}"/>
    <cellStyle name="40% - Accent6 2 6 2 2 7" xfId="39109" xr:uid="{00000000-0005-0000-0000-00005ACB0000}"/>
    <cellStyle name="40% - Accent6 2 6 2 3" xfId="3120" xr:uid="{00000000-0005-0000-0000-00005BCB0000}"/>
    <cellStyle name="40% - Accent6 2 6 2 3 2" xfId="11388" xr:uid="{00000000-0005-0000-0000-00005CCB0000}"/>
    <cellStyle name="40% - Accent6 2 6 2 3 2 2" xfId="24547" xr:uid="{00000000-0005-0000-0000-00005DCB0000}"/>
    <cellStyle name="40% - Accent6 2 6 2 3 2 2 2" xfId="61885" xr:uid="{00000000-0005-0000-0000-00005ECB0000}"/>
    <cellStyle name="40% - Accent6 2 6 2 3 2 3" xfId="48726" xr:uid="{00000000-0005-0000-0000-00005FCB0000}"/>
    <cellStyle name="40% - Accent6 2 6 2 3 3" xfId="6665" xr:uid="{00000000-0005-0000-0000-000060CB0000}"/>
    <cellStyle name="40% - Accent6 2 6 2 3 3 2" xfId="19824" xr:uid="{00000000-0005-0000-0000-000061CB0000}"/>
    <cellStyle name="40% - Accent6 2 6 2 3 3 2 2" xfId="57162" xr:uid="{00000000-0005-0000-0000-000062CB0000}"/>
    <cellStyle name="40% - Accent6 2 6 2 3 3 3" xfId="44003" xr:uid="{00000000-0005-0000-0000-000063CB0000}"/>
    <cellStyle name="40% - Accent6 2 6 2 3 4" xfId="16281" xr:uid="{00000000-0005-0000-0000-000064CB0000}"/>
    <cellStyle name="40% - Accent6 2 6 2 3 4 2" xfId="53619" xr:uid="{00000000-0005-0000-0000-000065CB0000}"/>
    <cellStyle name="40% - Accent6 2 6 2 3 5" xfId="32674" xr:uid="{00000000-0005-0000-0000-000066CB0000}"/>
    <cellStyle name="40% - Accent6 2 6 2 3 6" xfId="40458" xr:uid="{00000000-0005-0000-0000-000067CB0000}"/>
    <cellStyle name="40% - Accent6 2 6 2 4" xfId="9028" xr:uid="{00000000-0005-0000-0000-000068CB0000}"/>
    <cellStyle name="40% - Accent6 2 6 2 4 2" xfId="22187" xr:uid="{00000000-0005-0000-0000-000069CB0000}"/>
    <cellStyle name="40% - Accent6 2 6 2 4 2 2" xfId="59525" xr:uid="{00000000-0005-0000-0000-00006ACB0000}"/>
    <cellStyle name="40% - Accent6 2 6 2 4 3" xfId="35386" xr:uid="{00000000-0005-0000-0000-00006BCB0000}"/>
    <cellStyle name="40% - Accent6 2 6 2 4 4" xfId="46366" xr:uid="{00000000-0005-0000-0000-00006CCB0000}"/>
    <cellStyle name="40% - Accent6 2 6 2 5" xfId="4305" xr:uid="{00000000-0005-0000-0000-00006DCB0000}"/>
    <cellStyle name="40% - Accent6 2 6 2 5 2" xfId="17464" xr:uid="{00000000-0005-0000-0000-00006ECB0000}"/>
    <cellStyle name="40% - Accent6 2 6 2 5 2 2" xfId="54802" xr:uid="{00000000-0005-0000-0000-00006FCB0000}"/>
    <cellStyle name="40% - Accent6 2 6 2 5 3" xfId="29962" xr:uid="{00000000-0005-0000-0000-000070CB0000}"/>
    <cellStyle name="40% - Accent6 2 6 2 5 4" xfId="41643" xr:uid="{00000000-0005-0000-0000-000071CB0000}"/>
    <cellStyle name="40% - Accent6 2 6 2 6" xfId="13752" xr:uid="{00000000-0005-0000-0000-000072CB0000}"/>
    <cellStyle name="40% - Accent6 2 6 2 6 2" xfId="51090" xr:uid="{00000000-0005-0000-0000-000073CB0000}"/>
    <cellStyle name="40% - Accent6 2 6 2 7" xfId="27080" xr:uid="{00000000-0005-0000-0000-000074CB0000}"/>
    <cellStyle name="40% - Accent6 2 6 2 8" xfId="37929" xr:uid="{00000000-0005-0000-0000-000075CB0000}"/>
    <cellStyle name="40% - Accent6 2 6 3" xfId="1350" xr:uid="{00000000-0005-0000-0000-000076CB0000}"/>
    <cellStyle name="40% - Accent6 2 6 3 2" xfId="7424" xr:uid="{00000000-0005-0000-0000-000077CB0000}"/>
    <cellStyle name="40% - Accent6 2 6 3 2 2" xfId="12147" xr:uid="{00000000-0005-0000-0000-000078CB0000}"/>
    <cellStyle name="40% - Accent6 2 6 3 2 2 2" xfId="25306" xr:uid="{00000000-0005-0000-0000-000079CB0000}"/>
    <cellStyle name="40% - Accent6 2 6 3 2 2 2 2" xfId="62644" xr:uid="{00000000-0005-0000-0000-00007ACB0000}"/>
    <cellStyle name="40% - Accent6 2 6 3 2 2 3" xfId="49485" xr:uid="{00000000-0005-0000-0000-00007BCB0000}"/>
    <cellStyle name="40% - Accent6 2 6 3 2 3" xfId="20583" xr:uid="{00000000-0005-0000-0000-00007CCB0000}"/>
    <cellStyle name="40% - Accent6 2 6 3 2 3 2" xfId="57921" xr:uid="{00000000-0005-0000-0000-00007DCB0000}"/>
    <cellStyle name="40% - Accent6 2 6 3 2 4" xfId="33602" xr:uid="{00000000-0005-0000-0000-00007ECB0000}"/>
    <cellStyle name="40% - Accent6 2 6 3 2 5" xfId="44762" xr:uid="{00000000-0005-0000-0000-00007FCB0000}"/>
    <cellStyle name="40% - Accent6 2 6 3 3" xfId="9787" xr:uid="{00000000-0005-0000-0000-000080CB0000}"/>
    <cellStyle name="40% - Accent6 2 6 3 3 2" xfId="22946" xr:uid="{00000000-0005-0000-0000-000081CB0000}"/>
    <cellStyle name="40% - Accent6 2 6 3 3 2 2" xfId="60284" xr:uid="{00000000-0005-0000-0000-000082CB0000}"/>
    <cellStyle name="40% - Accent6 2 6 3 3 3" xfId="36314" xr:uid="{00000000-0005-0000-0000-000083CB0000}"/>
    <cellStyle name="40% - Accent6 2 6 3 3 4" xfId="47125" xr:uid="{00000000-0005-0000-0000-000084CB0000}"/>
    <cellStyle name="40% - Accent6 2 6 3 4" xfId="5064" xr:uid="{00000000-0005-0000-0000-000085CB0000}"/>
    <cellStyle name="40% - Accent6 2 6 3 4 2" xfId="18223" xr:uid="{00000000-0005-0000-0000-000086CB0000}"/>
    <cellStyle name="40% - Accent6 2 6 3 4 2 2" xfId="55561" xr:uid="{00000000-0005-0000-0000-000087CB0000}"/>
    <cellStyle name="40% - Accent6 2 6 3 4 3" xfId="30890" xr:uid="{00000000-0005-0000-0000-000088CB0000}"/>
    <cellStyle name="40% - Accent6 2 6 3 4 4" xfId="42402" xr:uid="{00000000-0005-0000-0000-000089CB0000}"/>
    <cellStyle name="40% - Accent6 2 6 3 5" xfId="14511" xr:uid="{00000000-0005-0000-0000-00008ACB0000}"/>
    <cellStyle name="40% - Accent6 2 6 3 5 2" xfId="51849" xr:uid="{00000000-0005-0000-0000-00008BCB0000}"/>
    <cellStyle name="40% - Accent6 2 6 3 6" xfId="28008" xr:uid="{00000000-0005-0000-0000-00008CCB0000}"/>
    <cellStyle name="40% - Accent6 2 6 3 7" xfId="38688" xr:uid="{00000000-0005-0000-0000-00008DCB0000}"/>
    <cellStyle name="40% - Accent6 2 6 4" xfId="2699" xr:uid="{00000000-0005-0000-0000-00008ECB0000}"/>
    <cellStyle name="40% - Accent6 2 6 4 2" xfId="10967" xr:uid="{00000000-0005-0000-0000-00008FCB0000}"/>
    <cellStyle name="40% - Accent6 2 6 4 2 2" xfId="24126" xr:uid="{00000000-0005-0000-0000-000090CB0000}"/>
    <cellStyle name="40% - Accent6 2 6 4 2 2 2" xfId="61464" xr:uid="{00000000-0005-0000-0000-000091CB0000}"/>
    <cellStyle name="40% - Accent6 2 6 4 2 3" xfId="48305" xr:uid="{00000000-0005-0000-0000-000092CB0000}"/>
    <cellStyle name="40% - Accent6 2 6 4 3" xfId="6244" xr:uid="{00000000-0005-0000-0000-000093CB0000}"/>
    <cellStyle name="40% - Accent6 2 6 4 3 2" xfId="19403" xr:uid="{00000000-0005-0000-0000-000094CB0000}"/>
    <cellStyle name="40% - Accent6 2 6 4 3 2 2" xfId="56741" xr:uid="{00000000-0005-0000-0000-000095CB0000}"/>
    <cellStyle name="40% - Accent6 2 6 4 3 3" xfId="43582" xr:uid="{00000000-0005-0000-0000-000096CB0000}"/>
    <cellStyle name="40% - Accent6 2 6 4 4" xfId="15860" xr:uid="{00000000-0005-0000-0000-000097CB0000}"/>
    <cellStyle name="40% - Accent6 2 6 4 4 2" xfId="53198" xr:uid="{00000000-0005-0000-0000-000098CB0000}"/>
    <cellStyle name="40% - Accent6 2 6 4 5" xfId="32253" xr:uid="{00000000-0005-0000-0000-000099CB0000}"/>
    <cellStyle name="40% - Accent6 2 6 4 6" xfId="40037" xr:uid="{00000000-0005-0000-0000-00009ACB0000}"/>
    <cellStyle name="40% - Accent6 2 6 5" xfId="8607" xr:uid="{00000000-0005-0000-0000-00009BCB0000}"/>
    <cellStyle name="40% - Accent6 2 6 5 2" xfId="21766" xr:uid="{00000000-0005-0000-0000-00009CCB0000}"/>
    <cellStyle name="40% - Accent6 2 6 5 2 2" xfId="59104" xr:uid="{00000000-0005-0000-0000-00009DCB0000}"/>
    <cellStyle name="40% - Accent6 2 6 5 3" xfId="34965" xr:uid="{00000000-0005-0000-0000-00009ECB0000}"/>
    <cellStyle name="40% - Accent6 2 6 5 4" xfId="45945" xr:uid="{00000000-0005-0000-0000-00009FCB0000}"/>
    <cellStyle name="40% - Accent6 2 6 6" xfId="3884" xr:uid="{00000000-0005-0000-0000-0000A0CB0000}"/>
    <cellStyle name="40% - Accent6 2 6 6 2" xfId="17043" xr:uid="{00000000-0005-0000-0000-0000A1CB0000}"/>
    <cellStyle name="40% - Accent6 2 6 6 2 2" xfId="54381" xr:uid="{00000000-0005-0000-0000-0000A2CB0000}"/>
    <cellStyle name="40% - Accent6 2 6 6 3" xfId="29541" xr:uid="{00000000-0005-0000-0000-0000A3CB0000}"/>
    <cellStyle name="40% - Accent6 2 6 6 4" xfId="41222" xr:uid="{00000000-0005-0000-0000-0000A4CB0000}"/>
    <cellStyle name="40% - Accent6 2 6 7" xfId="13331" xr:uid="{00000000-0005-0000-0000-0000A5CB0000}"/>
    <cellStyle name="40% - Accent6 2 6 7 2" xfId="50669" xr:uid="{00000000-0005-0000-0000-0000A6CB0000}"/>
    <cellStyle name="40% - Accent6 2 6 8" xfId="26659" xr:uid="{00000000-0005-0000-0000-0000A7CB0000}"/>
    <cellStyle name="40% - Accent6 2 6 9" xfId="37508" xr:uid="{00000000-0005-0000-0000-0000A8CB0000}"/>
    <cellStyle name="40% - Accent6 2 7" xfId="477" xr:uid="{00000000-0005-0000-0000-0000A9CB0000}"/>
    <cellStyle name="40% - Accent6 2 7 2" xfId="1659" xr:uid="{00000000-0005-0000-0000-0000AACB0000}"/>
    <cellStyle name="40% - Accent6 2 7 2 2" xfId="7733" xr:uid="{00000000-0005-0000-0000-0000ABCB0000}"/>
    <cellStyle name="40% - Accent6 2 7 2 2 2" xfId="12456" xr:uid="{00000000-0005-0000-0000-0000ACCB0000}"/>
    <cellStyle name="40% - Accent6 2 7 2 2 2 2" xfId="25615" xr:uid="{00000000-0005-0000-0000-0000ADCB0000}"/>
    <cellStyle name="40% - Accent6 2 7 2 2 2 2 2" xfId="62953" xr:uid="{00000000-0005-0000-0000-0000AECB0000}"/>
    <cellStyle name="40% - Accent6 2 7 2 2 2 3" xfId="49794" xr:uid="{00000000-0005-0000-0000-0000AFCB0000}"/>
    <cellStyle name="40% - Accent6 2 7 2 2 3" xfId="20892" xr:uid="{00000000-0005-0000-0000-0000B0CB0000}"/>
    <cellStyle name="40% - Accent6 2 7 2 2 3 2" xfId="58230" xr:uid="{00000000-0005-0000-0000-0000B1CB0000}"/>
    <cellStyle name="40% - Accent6 2 7 2 2 4" xfId="33911" xr:uid="{00000000-0005-0000-0000-0000B2CB0000}"/>
    <cellStyle name="40% - Accent6 2 7 2 2 5" xfId="45071" xr:uid="{00000000-0005-0000-0000-0000B3CB0000}"/>
    <cellStyle name="40% - Accent6 2 7 2 3" xfId="10096" xr:uid="{00000000-0005-0000-0000-0000B4CB0000}"/>
    <cellStyle name="40% - Accent6 2 7 2 3 2" xfId="23255" xr:uid="{00000000-0005-0000-0000-0000B5CB0000}"/>
    <cellStyle name="40% - Accent6 2 7 2 3 2 2" xfId="60593" xr:uid="{00000000-0005-0000-0000-0000B6CB0000}"/>
    <cellStyle name="40% - Accent6 2 7 2 3 3" xfId="36623" xr:uid="{00000000-0005-0000-0000-0000B7CB0000}"/>
    <cellStyle name="40% - Accent6 2 7 2 3 4" xfId="47434" xr:uid="{00000000-0005-0000-0000-0000B8CB0000}"/>
    <cellStyle name="40% - Accent6 2 7 2 4" xfId="5373" xr:uid="{00000000-0005-0000-0000-0000B9CB0000}"/>
    <cellStyle name="40% - Accent6 2 7 2 4 2" xfId="18532" xr:uid="{00000000-0005-0000-0000-0000BACB0000}"/>
    <cellStyle name="40% - Accent6 2 7 2 4 2 2" xfId="55870" xr:uid="{00000000-0005-0000-0000-0000BBCB0000}"/>
    <cellStyle name="40% - Accent6 2 7 2 4 3" xfId="31199" xr:uid="{00000000-0005-0000-0000-0000BCCB0000}"/>
    <cellStyle name="40% - Accent6 2 7 2 4 4" xfId="42711" xr:uid="{00000000-0005-0000-0000-0000BDCB0000}"/>
    <cellStyle name="40% - Accent6 2 7 2 5" xfId="14820" xr:uid="{00000000-0005-0000-0000-0000BECB0000}"/>
    <cellStyle name="40% - Accent6 2 7 2 5 2" xfId="52158" xr:uid="{00000000-0005-0000-0000-0000BFCB0000}"/>
    <cellStyle name="40% - Accent6 2 7 2 6" xfId="28317" xr:uid="{00000000-0005-0000-0000-0000C0CB0000}"/>
    <cellStyle name="40% - Accent6 2 7 2 7" xfId="38997" xr:uid="{00000000-0005-0000-0000-0000C1CB0000}"/>
    <cellStyle name="40% - Accent6 2 7 3" xfId="3008" xr:uid="{00000000-0005-0000-0000-0000C2CB0000}"/>
    <cellStyle name="40% - Accent6 2 7 3 2" xfId="11276" xr:uid="{00000000-0005-0000-0000-0000C3CB0000}"/>
    <cellStyle name="40% - Accent6 2 7 3 2 2" xfId="24435" xr:uid="{00000000-0005-0000-0000-0000C4CB0000}"/>
    <cellStyle name="40% - Accent6 2 7 3 2 2 2" xfId="61773" xr:uid="{00000000-0005-0000-0000-0000C5CB0000}"/>
    <cellStyle name="40% - Accent6 2 7 3 2 3" xfId="48614" xr:uid="{00000000-0005-0000-0000-0000C6CB0000}"/>
    <cellStyle name="40% - Accent6 2 7 3 3" xfId="6553" xr:uid="{00000000-0005-0000-0000-0000C7CB0000}"/>
    <cellStyle name="40% - Accent6 2 7 3 3 2" xfId="19712" xr:uid="{00000000-0005-0000-0000-0000C8CB0000}"/>
    <cellStyle name="40% - Accent6 2 7 3 3 2 2" xfId="57050" xr:uid="{00000000-0005-0000-0000-0000C9CB0000}"/>
    <cellStyle name="40% - Accent6 2 7 3 3 3" xfId="43891" xr:uid="{00000000-0005-0000-0000-0000CACB0000}"/>
    <cellStyle name="40% - Accent6 2 7 3 4" xfId="16169" xr:uid="{00000000-0005-0000-0000-0000CBCB0000}"/>
    <cellStyle name="40% - Accent6 2 7 3 4 2" xfId="53507" xr:uid="{00000000-0005-0000-0000-0000CCCB0000}"/>
    <cellStyle name="40% - Accent6 2 7 3 5" xfId="32562" xr:uid="{00000000-0005-0000-0000-0000CDCB0000}"/>
    <cellStyle name="40% - Accent6 2 7 3 6" xfId="40346" xr:uid="{00000000-0005-0000-0000-0000CECB0000}"/>
    <cellStyle name="40% - Accent6 2 7 4" xfId="8916" xr:uid="{00000000-0005-0000-0000-0000CFCB0000}"/>
    <cellStyle name="40% - Accent6 2 7 4 2" xfId="22075" xr:uid="{00000000-0005-0000-0000-0000D0CB0000}"/>
    <cellStyle name="40% - Accent6 2 7 4 2 2" xfId="59413" xr:uid="{00000000-0005-0000-0000-0000D1CB0000}"/>
    <cellStyle name="40% - Accent6 2 7 4 3" xfId="35274" xr:uid="{00000000-0005-0000-0000-0000D2CB0000}"/>
    <cellStyle name="40% - Accent6 2 7 4 4" xfId="46254" xr:uid="{00000000-0005-0000-0000-0000D3CB0000}"/>
    <cellStyle name="40% - Accent6 2 7 5" xfId="4193" xr:uid="{00000000-0005-0000-0000-0000D4CB0000}"/>
    <cellStyle name="40% - Accent6 2 7 5 2" xfId="17352" xr:uid="{00000000-0005-0000-0000-0000D5CB0000}"/>
    <cellStyle name="40% - Accent6 2 7 5 2 2" xfId="54690" xr:uid="{00000000-0005-0000-0000-0000D6CB0000}"/>
    <cellStyle name="40% - Accent6 2 7 5 3" xfId="29850" xr:uid="{00000000-0005-0000-0000-0000D7CB0000}"/>
    <cellStyle name="40% - Accent6 2 7 5 4" xfId="41531" xr:uid="{00000000-0005-0000-0000-0000D8CB0000}"/>
    <cellStyle name="40% - Accent6 2 7 6" xfId="13640" xr:uid="{00000000-0005-0000-0000-0000D9CB0000}"/>
    <cellStyle name="40% - Accent6 2 7 6 2" xfId="50978" xr:uid="{00000000-0005-0000-0000-0000DACB0000}"/>
    <cellStyle name="40% - Accent6 2 7 7" xfId="26968" xr:uid="{00000000-0005-0000-0000-0000DBCB0000}"/>
    <cellStyle name="40% - Accent6 2 7 8" xfId="37817" xr:uid="{00000000-0005-0000-0000-0000DCCB0000}"/>
    <cellStyle name="40% - Accent6 2 8" xfId="308" xr:uid="{00000000-0005-0000-0000-0000DDCB0000}"/>
    <cellStyle name="40% - Accent6 2 8 2" xfId="1490" xr:uid="{00000000-0005-0000-0000-0000DECB0000}"/>
    <cellStyle name="40% - Accent6 2 8 2 2" xfId="7564" xr:uid="{00000000-0005-0000-0000-0000DFCB0000}"/>
    <cellStyle name="40% - Accent6 2 8 2 2 2" xfId="12287" xr:uid="{00000000-0005-0000-0000-0000E0CB0000}"/>
    <cellStyle name="40% - Accent6 2 8 2 2 2 2" xfId="25446" xr:uid="{00000000-0005-0000-0000-0000E1CB0000}"/>
    <cellStyle name="40% - Accent6 2 8 2 2 2 2 2" xfId="62784" xr:uid="{00000000-0005-0000-0000-0000E2CB0000}"/>
    <cellStyle name="40% - Accent6 2 8 2 2 2 3" xfId="49625" xr:uid="{00000000-0005-0000-0000-0000E3CB0000}"/>
    <cellStyle name="40% - Accent6 2 8 2 2 3" xfId="20723" xr:uid="{00000000-0005-0000-0000-0000E4CB0000}"/>
    <cellStyle name="40% - Accent6 2 8 2 2 3 2" xfId="58061" xr:uid="{00000000-0005-0000-0000-0000E5CB0000}"/>
    <cellStyle name="40% - Accent6 2 8 2 2 4" xfId="33742" xr:uid="{00000000-0005-0000-0000-0000E6CB0000}"/>
    <cellStyle name="40% - Accent6 2 8 2 2 5" xfId="44902" xr:uid="{00000000-0005-0000-0000-0000E7CB0000}"/>
    <cellStyle name="40% - Accent6 2 8 2 3" xfId="9927" xr:uid="{00000000-0005-0000-0000-0000E8CB0000}"/>
    <cellStyle name="40% - Accent6 2 8 2 3 2" xfId="23086" xr:uid="{00000000-0005-0000-0000-0000E9CB0000}"/>
    <cellStyle name="40% - Accent6 2 8 2 3 2 2" xfId="60424" xr:uid="{00000000-0005-0000-0000-0000EACB0000}"/>
    <cellStyle name="40% - Accent6 2 8 2 3 3" xfId="36454" xr:uid="{00000000-0005-0000-0000-0000EBCB0000}"/>
    <cellStyle name="40% - Accent6 2 8 2 3 4" xfId="47265" xr:uid="{00000000-0005-0000-0000-0000ECCB0000}"/>
    <cellStyle name="40% - Accent6 2 8 2 4" xfId="5204" xr:uid="{00000000-0005-0000-0000-0000EDCB0000}"/>
    <cellStyle name="40% - Accent6 2 8 2 4 2" xfId="18363" xr:uid="{00000000-0005-0000-0000-0000EECB0000}"/>
    <cellStyle name="40% - Accent6 2 8 2 4 2 2" xfId="55701" xr:uid="{00000000-0005-0000-0000-0000EFCB0000}"/>
    <cellStyle name="40% - Accent6 2 8 2 4 3" xfId="31030" xr:uid="{00000000-0005-0000-0000-0000F0CB0000}"/>
    <cellStyle name="40% - Accent6 2 8 2 4 4" xfId="42542" xr:uid="{00000000-0005-0000-0000-0000F1CB0000}"/>
    <cellStyle name="40% - Accent6 2 8 2 5" xfId="14651" xr:uid="{00000000-0005-0000-0000-0000F2CB0000}"/>
    <cellStyle name="40% - Accent6 2 8 2 5 2" xfId="51989" xr:uid="{00000000-0005-0000-0000-0000F3CB0000}"/>
    <cellStyle name="40% - Accent6 2 8 2 6" xfId="28148" xr:uid="{00000000-0005-0000-0000-0000F4CB0000}"/>
    <cellStyle name="40% - Accent6 2 8 2 7" xfId="38828" xr:uid="{00000000-0005-0000-0000-0000F5CB0000}"/>
    <cellStyle name="40% - Accent6 2 8 3" xfId="2839" xr:uid="{00000000-0005-0000-0000-0000F6CB0000}"/>
    <cellStyle name="40% - Accent6 2 8 3 2" xfId="11107" xr:uid="{00000000-0005-0000-0000-0000F7CB0000}"/>
    <cellStyle name="40% - Accent6 2 8 3 2 2" xfId="24266" xr:uid="{00000000-0005-0000-0000-0000F8CB0000}"/>
    <cellStyle name="40% - Accent6 2 8 3 2 2 2" xfId="61604" xr:uid="{00000000-0005-0000-0000-0000F9CB0000}"/>
    <cellStyle name="40% - Accent6 2 8 3 2 3" xfId="48445" xr:uid="{00000000-0005-0000-0000-0000FACB0000}"/>
    <cellStyle name="40% - Accent6 2 8 3 3" xfId="6384" xr:uid="{00000000-0005-0000-0000-0000FBCB0000}"/>
    <cellStyle name="40% - Accent6 2 8 3 3 2" xfId="19543" xr:uid="{00000000-0005-0000-0000-0000FCCB0000}"/>
    <cellStyle name="40% - Accent6 2 8 3 3 2 2" xfId="56881" xr:uid="{00000000-0005-0000-0000-0000FDCB0000}"/>
    <cellStyle name="40% - Accent6 2 8 3 3 3" xfId="43722" xr:uid="{00000000-0005-0000-0000-0000FECB0000}"/>
    <cellStyle name="40% - Accent6 2 8 3 4" xfId="16000" xr:uid="{00000000-0005-0000-0000-0000FFCB0000}"/>
    <cellStyle name="40% - Accent6 2 8 3 4 2" xfId="53338" xr:uid="{00000000-0005-0000-0000-000000CC0000}"/>
    <cellStyle name="40% - Accent6 2 8 3 5" xfId="32393" xr:uid="{00000000-0005-0000-0000-000001CC0000}"/>
    <cellStyle name="40% - Accent6 2 8 3 6" xfId="40177" xr:uid="{00000000-0005-0000-0000-000002CC0000}"/>
    <cellStyle name="40% - Accent6 2 8 4" xfId="8747" xr:uid="{00000000-0005-0000-0000-000003CC0000}"/>
    <cellStyle name="40% - Accent6 2 8 4 2" xfId="21906" xr:uid="{00000000-0005-0000-0000-000004CC0000}"/>
    <cellStyle name="40% - Accent6 2 8 4 2 2" xfId="59244" xr:uid="{00000000-0005-0000-0000-000005CC0000}"/>
    <cellStyle name="40% - Accent6 2 8 4 3" xfId="35105" xr:uid="{00000000-0005-0000-0000-000006CC0000}"/>
    <cellStyle name="40% - Accent6 2 8 4 4" xfId="46085" xr:uid="{00000000-0005-0000-0000-000007CC0000}"/>
    <cellStyle name="40% - Accent6 2 8 5" xfId="4024" xr:uid="{00000000-0005-0000-0000-000008CC0000}"/>
    <cellStyle name="40% - Accent6 2 8 5 2" xfId="17183" xr:uid="{00000000-0005-0000-0000-000009CC0000}"/>
    <cellStyle name="40% - Accent6 2 8 5 2 2" xfId="54521" xr:uid="{00000000-0005-0000-0000-00000ACC0000}"/>
    <cellStyle name="40% - Accent6 2 8 5 3" xfId="29681" xr:uid="{00000000-0005-0000-0000-00000BCC0000}"/>
    <cellStyle name="40% - Accent6 2 8 5 4" xfId="41362" xr:uid="{00000000-0005-0000-0000-00000CCC0000}"/>
    <cellStyle name="40% - Accent6 2 8 6" xfId="13471" xr:uid="{00000000-0005-0000-0000-00000DCC0000}"/>
    <cellStyle name="40% - Accent6 2 8 6 2" xfId="50809" xr:uid="{00000000-0005-0000-0000-00000ECC0000}"/>
    <cellStyle name="40% - Accent6 2 8 7" xfId="26799" xr:uid="{00000000-0005-0000-0000-00000FCC0000}"/>
    <cellStyle name="40% - Accent6 2 8 8" xfId="37648" xr:uid="{00000000-0005-0000-0000-000010CC0000}"/>
    <cellStyle name="40% - Accent6 2 9" xfId="729" xr:uid="{00000000-0005-0000-0000-000011CC0000}"/>
    <cellStyle name="40% - Accent6 2 9 2" xfId="1911" xr:uid="{00000000-0005-0000-0000-000012CC0000}"/>
    <cellStyle name="40% - Accent6 2 9 2 2" xfId="7985" xr:uid="{00000000-0005-0000-0000-000013CC0000}"/>
    <cellStyle name="40% - Accent6 2 9 2 2 2" xfId="12708" xr:uid="{00000000-0005-0000-0000-000014CC0000}"/>
    <cellStyle name="40% - Accent6 2 9 2 2 2 2" xfId="25867" xr:uid="{00000000-0005-0000-0000-000015CC0000}"/>
    <cellStyle name="40% - Accent6 2 9 2 2 2 2 2" xfId="63205" xr:uid="{00000000-0005-0000-0000-000016CC0000}"/>
    <cellStyle name="40% - Accent6 2 9 2 2 2 3" xfId="50046" xr:uid="{00000000-0005-0000-0000-000017CC0000}"/>
    <cellStyle name="40% - Accent6 2 9 2 2 3" xfId="21144" xr:uid="{00000000-0005-0000-0000-000018CC0000}"/>
    <cellStyle name="40% - Accent6 2 9 2 2 3 2" xfId="58482" xr:uid="{00000000-0005-0000-0000-000019CC0000}"/>
    <cellStyle name="40% - Accent6 2 9 2 2 4" xfId="34163" xr:uid="{00000000-0005-0000-0000-00001ACC0000}"/>
    <cellStyle name="40% - Accent6 2 9 2 2 5" xfId="45323" xr:uid="{00000000-0005-0000-0000-00001BCC0000}"/>
    <cellStyle name="40% - Accent6 2 9 2 3" xfId="10348" xr:uid="{00000000-0005-0000-0000-00001CCC0000}"/>
    <cellStyle name="40% - Accent6 2 9 2 3 2" xfId="23507" xr:uid="{00000000-0005-0000-0000-00001DCC0000}"/>
    <cellStyle name="40% - Accent6 2 9 2 3 2 2" xfId="60845" xr:uid="{00000000-0005-0000-0000-00001ECC0000}"/>
    <cellStyle name="40% - Accent6 2 9 2 3 3" xfId="36875" xr:uid="{00000000-0005-0000-0000-00001FCC0000}"/>
    <cellStyle name="40% - Accent6 2 9 2 3 4" xfId="47686" xr:uid="{00000000-0005-0000-0000-000020CC0000}"/>
    <cellStyle name="40% - Accent6 2 9 2 4" xfId="5625" xr:uid="{00000000-0005-0000-0000-000021CC0000}"/>
    <cellStyle name="40% - Accent6 2 9 2 4 2" xfId="18784" xr:uid="{00000000-0005-0000-0000-000022CC0000}"/>
    <cellStyle name="40% - Accent6 2 9 2 4 2 2" xfId="56122" xr:uid="{00000000-0005-0000-0000-000023CC0000}"/>
    <cellStyle name="40% - Accent6 2 9 2 4 3" xfId="31451" xr:uid="{00000000-0005-0000-0000-000024CC0000}"/>
    <cellStyle name="40% - Accent6 2 9 2 4 4" xfId="42963" xr:uid="{00000000-0005-0000-0000-000025CC0000}"/>
    <cellStyle name="40% - Accent6 2 9 2 5" xfId="15072" xr:uid="{00000000-0005-0000-0000-000026CC0000}"/>
    <cellStyle name="40% - Accent6 2 9 2 5 2" xfId="52410" xr:uid="{00000000-0005-0000-0000-000027CC0000}"/>
    <cellStyle name="40% - Accent6 2 9 2 6" xfId="28569" xr:uid="{00000000-0005-0000-0000-000028CC0000}"/>
    <cellStyle name="40% - Accent6 2 9 2 7" xfId="39249" xr:uid="{00000000-0005-0000-0000-000029CC0000}"/>
    <cellStyle name="40% - Accent6 2 9 3" xfId="3260" xr:uid="{00000000-0005-0000-0000-00002ACC0000}"/>
    <cellStyle name="40% - Accent6 2 9 3 2" xfId="11528" xr:uid="{00000000-0005-0000-0000-00002BCC0000}"/>
    <cellStyle name="40% - Accent6 2 9 3 2 2" xfId="24687" xr:uid="{00000000-0005-0000-0000-00002CCC0000}"/>
    <cellStyle name="40% - Accent6 2 9 3 2 2 2" xfId="62025" xr:uid="{00000000-0005-0000-0000-00002DCC0000}"/>
    <cellStyle name="40% - Accent6 2 9 3 2 3" xfId="48866" xr:uid="{00000000-0005-0000-0000-00002ECC0000}"/>
    <cellStyle name="40% - Accent6 2 9 3 3" xfId="6805" xr:uid="{00000000-0005-0000-0000-00002FCC0000}"/>
    <cellStyle name="40% - Accent6 2 9 3 3 2" xfId="19964" xr:uid="{00000000-0005-0000-0000-000030CC0000}"/>
    <cellStyle name="40% - Accent6 2 9 3 3 2 2" xfId="57302" xr:uid="{00000000-0005-0000-0000-000031CC0000}"/>
    <cellStyle name="40% - Accent6 2 9 3 3 3" xfId="44143" xr:uid="{00000000-0005-0000-0000-000032CC0000}"/>
    <cellStyle name="40% - Accent6 2 9 3 4" xfId="16421" xr:uid="{00000000-0005-0000-0000-000033CC0000}"/>
    <cellStyle name="40% - Accent6 2 9 3 4 2" xfId="53759" xr:uid="{00000000-0005-0000-0000-000034CC0000}"/>
    <cellStyle name="40% - Accent6 2 9 3 5" xfId="32814" xr:uid="{00000000-0005-0000-0000-000035CC0000}"/>
    <cellStyle name="40% - Accent6 2 9 3 6" xfId="40598" xr:uid="{00000000-0005-0000-0000-000036CC0000}"/>
    <cellStyle name="40% - Accent6 2 9 4" xfId="9168" xr:uid="{00000000-0005-0000-0000-000037CC0000}"/>
    <cellStyle name="40% - Accent6 2 9 4 2" xfId="22327" xr:uid="{00000000-0005-0000-0000-000038CC0000}"/>
    <cellStyle name="40% - Accent6 2 9 4 2 2" xfId="59665" xr:uid="{00000000-0005-0000-0000-000039CC0000}"/>
    <cellStyle name="40% - Accent6 2 9 4 3" xfId="35526" xr:uid="{00000000-0005-0000-0000-00003ACC0000}"/>
    <cellStyle name="40% - Accent6 2 9 4 4" xfId="46506" xr:uid="{00000000-0005-0000-0000-00003BCC0000}"/>
    <cellStyle name="40% - Accent6 2 9 5" xfId="4445" xr:uid="{00000000-0005-0000-0000-00003CCC0000}"/>
    <cellStyle name="40% - Accent6 2 9 5 2" xfId="17604" xr:uid="{00000000-0005-0000-0000-00003DCC0000}"/>
    <cellStyle name="40% - Accent6 2 9 5 2 2" xfId="54942" xr:uid="{00000000-0005-0000-0000-00003ECC0000}"/>
    <cellStyle name="40% - Accent6 2 9 5 3" xfId="30102" xr:uid="{00000000-0005-0000-0000-00003FCC0000}"/>
    <cellStyle name="40% - Accent6 2 9 5 4" xfId="41783" xr:uid="{00000000-0005-0000-0000-000040CC0000}"/>
    <cellStyle name="40% - Accent6 2 9 6" xfId="13892" xr:uid="{00000000-0005-0000-0000-000041CC0000}"/>
    <cellStyle name="40% - Accent6 2 9 6 2" xfId="51230" xr:uid="{00000000-0005-0000-0000-000042CC0000}"/>
    <cellStyle name="40% - Accent6 2 9 7" xfId="27220" xr:uid="{00000000-0005-0000-0000-000043CC0000}"/>
    <cellStyle name="40% - Accent6 2 9 8" xfId="38069" xr:uid="{00000000-0005-0000-0000-000044CC0000}"/>
    <cellStyle name="40% - Accent6 20" xfId="26364" xr:uid="{00000000-0005-0000-0000-000045CC0000}"/>
    <cellStyle name="40% - Accent6 21" xfId="37382" xr:uid="{00000000-0005-0000-0000-000046CC0000}"/>
    <cellStyle name="40% - Accent6 3" xfId="98" xr:uid="{00000000-0005-0000-0000-000047CC0000}"/>
    <cellStyle name="40% - Accent6 3 10" xfId="8537" xr:uid="{00000000-0005-0000-0000-000048CC0000}"/>
    <cellStyle name="40% - Accent6 3 10 2" xfId="21696" xr:uid="{00000000-0005-0000-0000-000049CC0000}"/>
    <cellStyle name="40% - Accent6 3 10 2 2" xfId="59034" xr:uid="{00000000-0005-0000-0000-00004ACC0000}"/>
    <cellStyle name="40% - Accent6 3 10 3" xfId="29274" xr:uid="{00000000-0005-0000-0000-00004BCC0000}"/>
    <cellStyle name="40% - Accent6 3 10 4" xfId="45875" xr:uid="{00000000-0005-0000-0000-00004CCC0000}"/>
    <cellStyle name="40% - Accent6 3 11" xfId="3814" xr:uid="{00000000-0005-0000-0000-00004DCC0000}"/>
    <cellStyle name="40% - Accent6 3 11 2" xfId="16973" xr:uid="{00000000-0005-0000-0000-00004ECC0000}"/>
    <cellStyle name="40% - Accent6 3 11 2 2" xfId="54311" xr:uid="{00000000-0005-0000-0000-00004FCC0000}"/>
    <cellStyle name="40% - Accent6 3 11 3" xfId="31986" xr:uid="{00000000-0005-0000-0000-000050CC0000}"/>
    <cellStyle name="40% - Accent6 3 11 4" xfId="41152" xr:uid="{00000000-0005-0000-0000-000051CC0000}"/>
    <cellStyle name="40% - Accent6 3 12" xfId="13261" xr:uid="{00000000-0005-0000-0000-000052CC0000}"/>
    <cellStyle name="40% - Accent6 3 12 2" xfId="34698" xr:uid="{00000000-0005-0000-0000-000053CC0000}"/>
    <cellStyle name="40% - Accent6 3 12 3" xfId="50599" xr:uid="{00000000-0005-0000-0000-000054CC0000}"/>
    <cellStyle name="40% - Accent6 3 13" xfId="29105" xr:uid="{00000000-0005-0000-0000-000055CC0000}"/>
    <cellStyle name="40% - Accent6 3 14" xfId="26392" xr:uid="{00000000-0005-0000-0000-000056CC0000}"/>
    <cellStyle name="40% - Accent6 3 15" xfId="37438" xr:uid="{00000000-0005-0000-0000-000057CC0000}"/>
    <cellStyle name="40% - Accent6 3 2" xfId="210" xr:uid="{00000000-0005-0000-0000-000058CC0000}"/>
    <cellStyle name="40% - Accent6 3 2 10" xfId="3926" xr:uid="{00000000-0005-0000-0000-000059CC0000}"/>
    <cellStyle name="40% - Accent6 3 2 10 2" xfId="17085" xr:uid="{00000000-0005-0000-0000-00005ACC0000}"/>
    <cellStyle name="40% - Accent6 3 2 10 2 2" xfId="54423" xr:uid="{00000000-0005-0000-0000-00005BCC0000}"/>
    <cellStyle name="40% - Accent6 3 2 10 3" xfId="32071" xr:uid="{00000000-0005-0000-0000-00005CCC0000}"/>
    <cellStyle name="40% - Accent6 3 2 10 4" xfId="41264" xr:uid="{00000000-0005-0000-0000-00005DCC0000}"/>
    <cellStyle name="40% - Accent6 3 2 11" xfId="13373" xr:uid="{00000000-0005-0000-0000-00005ECC0000}"/>
    <cellStyle name="40% - Accent6 3 2 11 2" xfId="34783" xr:uid="{00000000-0005-0000-0000-00005FCC0000}"/>
    <cellStyle name="40% - Accent6 3 2 11 3" xfId="50711" xr:uid="{00000000-0005-0000-0000-000060CC0000}"/>
    <cellStyle name="40% - Accent6 3 2 12" xfId="29190" xr:uid="{00000000-0005-0000-0000-000061CC0000}"/>
    <cellStyle name="40% - Accent6 3 2 13" xfId="26477" xr:uid="{00000000-0005-0000-0000-000062CC0000}"/>
    <cellStyle name="40% - Accent6 3 2 14" xfId="37550" xr:uid="{00000000-0005-0000-0000-000063CC0000}"/>
    <cellStyle name="40% - Accent6 3 2 2" xfId="631" xr:uid="{00000000-0005-0000-0000-000064CC0000}"/>
    <cellStyle name="40% - Accent6 3 2 2 2" xfId="1813" xr:uid="{00000000-0005-0000-0000-000065CC0000}"/>
    <cellStyle name="40% - Accent6 3 2 2 2 2" xfId="7887" xr:uid="{00000000-0005-0000-0000-000066CC0000}"/>
    <cellStyle name="40% - Accent6 3 2 2 2 2 2" xfId="12610" xr:uid="{00000000-0005-0000-0000-000067CC0000}"/>
    <cellStyle name="40% - Accent6 3 2 2 2 2 2 2" xfId="25769" xr:uid="{00000000-0005-0000-0000-000068CC0000}"/>
    <cellStyle name="40% - Accent6 3 2 2 2 2 2 2 2" xfId="63107" xr:uid="{00000000-0005-0000-0000-000069CC0000}"/>
    <cellStyle name="40% - Accent6 3 2 2 2 2 2 3" xfId="49948" xr:uid="{00000000-0005-0000-0000-00006ACC0000}"/>
    <cellStyle name="40% - Accent6 3 2 2 2 2 3" xfId="21046" xr:uid="{00000000-0005-0000-0000-00006BCC0000}"/>
    <cellStyle name="40% - Accent6 3 2 2 2 2 3 2" xfId="58384" xr:uid="{00000000-0005-0000-0000-00006CCC0000}"/>
    <cellStyle name="40% - Accent6 3 2 2 2 2 4" xfId="34065" xr:uid="{00000000-0005-0000-0000-00006DCC0000}"/>
    <cellStyle name="40% - Accent6 3 2 2 2 2 5" xfId="45225" xr:uid="{00000000-0005-0000-0000-00006ECC0000}"/>
    <cellStyle name="40% - Accent6 3 2 2 2 3" xfId="10250" xr:uid="{00000000-0005-0000-0000-00006FCC0000}"/>
    <cellStyle name="40% - Accent6 3 2 2 2 3 2" xfId="23409" xr:uid="{00000000-0005-0000-0000-000070CC0000}"/>
    <cellStyle name="40% - Accent6 3 2 2 2 3 2 2" xfId="60747" xr:uid="{00000000-0005-0000-0000-000071CC0000}"/>
    <cellStyle name="40% - Accent6 3 2 2 2 3 3" xfId="36777" xr:uid="{00000000-0005-0000-0000-000072CC0000}"/>
    <cellStyle name="40% - Accent6 3 2 2 2 3 4" xfId="47588" xr:uid="{00000000-0005-0000-0000-000073CC0000}"/>
    <cellStyle name="40% - Accent6 3 2 2 2 4" xfId="5527" xr:uid="{00000000-0005-0000-0000-000074CC0000}"/>
    <cellStyle name="40% - Accent6 3 2 2 2 4 2" xfId="18686" xr:uid="{00000000-0005-0000-0000-000075CC0000}"/>
    <cellStyle name="40% - Accent6 3 2 2 2 4 2 2" xfId="56024" xr:uid="{00000000-0005-0000-0000-000076CC0000}"/>
    <cellStyle name="40% - Accent6 3 2 2 2 4 3" xfId="31353" xr:uid="{00000000-0005-0000-0000-000077CC0000}"/>
    <cellStyle name="40% - Accent6 3 2 2 2 4 4" xfId="42865" xr:uid="{00000000-0005-0000-0000-000078CC0000}"/>
    <cellStyle name="40% - Accent6 3 2 2 2 5" xfId="14974" xr:uid="{00000000-0005-0000-0000-000079CC0000}"/>
    <cellStyle name="40% - Accent6 3 2 2 2 5 2" xfId="52312" xr:uid="{00000000-0005-0000-0000-00007ACC0000}"/>
    <cellStyle name="40% - Accent6 3 2 2 2 6" xfId="28471" xr:uid="{00000000-0005-0000-0000-00007BCC0000}"/>
    <cellStyle name="40% - Accent6 3 2 2 2 7" xfId="39151" xr:uid="{00000000-0005-0000-0000-00007CCC0000}"/>
    <cellStyle name="40% - Accent6 3 2 2 3" xfId="3162" xr:uid="{00000000-0005-0000-0000-00007DCC0000}"/>
    <cellStyle name="40% - Accent6 3 2 2 3 2" xfId="11430" xr:uid="{00000000-0005-0000-0000-00007ECC0000}"/>
    <cellStyle name="40% - Accent6 3 2 2 3 2 2" xfId="24589" xr:uid="{00000000-0005-0000-0000-00007FCC0000}"/>
    <cellStyle name="40% - Accent6 3 2 2 3 2 2 2" xfId="61927" xr:uid="{00000000-0005-0000-0000-000080CC0000}"/>
    <cellStyle name="40% - Accent6 3 2 2 3 2 3" xfId="48768" xr:uid="{00000000-0005-0000-0000-000081CC0000}"/>
    <cellStyle name="40% - Accent6 3 2 2 3 3" xfId="6707" xr:uid="{00000000-0005-0000-0000-000082CC0000}"/>
    <cellStyle name="40% - Accent6 3 2 2 3 3 2" xfId="19866" xr:uid="{00000000-0005-0000-0000-000083CC0000}"/>
    <cellStyle name="40% - Accent6 3 2 2 3 3 2 2" xfId="57204" xr:uid="{00000000-0005-0000-0000-000084CC0000}"/>
    <cellStyle name="40% - Accent6 3 2 2 3 3 3" xfId="44045" xr:uid="{00000000-0005-0000-0000-000085CC0000}"/>
    <cellStyle name="40% - Accent6 3 2 2 3 4" xfId="16323" xr:uid="{00000000-0005-0000-0000-000086CC0000}"/>
    <cellStyle name="40% - Accent6 3 2 2 3 4 2" xfId="53661" xr:uid="{00000000-0005-0000-0000-000087CC0000}"/>
    <cellStyle name="40% - Accent6 3 2 2 3 5" xfId="32716" xr:uid="{00000000-0005-0000-0000-000088CC0000}"/>
    <cellStyle name="40% - Accent6 3 2 2 3 6" xfId="40500" xr:uid="{00000000-0005-0000-0000-000089CC0000}"/>
    <cellStyle name="40% - Accent6 3 2 2 4" xfId="9070" xr:uid="{00000000-0005-0000-0000-00008ACC0000}"/>
    <cellStyle name="40% - Accent6 3 2 2 4 2" xfId="22229" xr:uid="{00000000-0005-0000-0000-00008BCC0000}"/>
    <cellStyle name="40% - Accent6 3 2 2 4 2 2" xfId="59567" xr:uid="{00000000-0005-0000-0000-00008CCC0000}"/>
    <cellStyle name="40% - Accent6 3 2 2 4 3" xfId="35428" xr:uid="{00000000-0005-0000-0000-00008DCC0000}"/>
    <cellStyle name="40% - Accent6 3 2 2 4 4" xfId="46408" xr:uid="{00000000-0005-0000-0000-00008ECC0000}"/>
    <cellStyle name="40% - Accent6 3 2 2 5" xfId="4347" xr:uid="{00000000-0005-0000-0000-00008FCC0000}"/>
    <cellStyle name="40% - Accent6 3 2 2 5 2" xfId="17506" xr:uid="{00000000-0005-0000-0000-000090CC0000}"/>
    <cellStyle name="40% - Accent6 3 2 2 5 2 2" xfId="54844" xr:uid="{00000000-0005-0000-0000-000091CC0000}"/>
    <cellStyle name="40% - Accent6 3 2 2 5 3" xfId="30004" xr:uid="{00000000-0005-0000-0000-000092CC0000}"/>
    <cellStyle name="40% - Accent6 3 2 2 5 4" xfId="41685" xr:uid="{00000000-0005-0000-0000-000093CC0000}"/>
    <cellStyle name="40% - Accent6 3 2 2 6" xfId="13794" xr:uid="{00000000-0005-0000-0000-000094CC0000}"/>
    <cellStyle name="40% - Accent6 3 2 2 6 2" xfId="51132" xr:uid="{00000000-0005-0000-0000-000095CC0000}"/>
    <cellStyle name="40% - Accent6 3 2 2 7" xfId="27122" xr:uid="{00000000-0005-0000-0000-000096CC0000}"/>
    <cellStyle name="40% - Accent6 3 2 2 8" xfId="37971" xr:uid="{00000000-0005-0000-0000-000097CC0000}"/>
    <cellStyle name="40% - Accent6 3 2 3" xfId="407" xr:uid="{00000000-0005-0000-0000-000098CC0000}"/>
    <cellStyle name="40% - Accent6 3 2 3 2" xfId="1589" xr:uid="{00000000-0005-0000-0000-000099CC0000}"/>
    <cellStyle name="40% - Accent6 3 2 3 2 2" xfId="7663" xr:uid="{00000000-0005-0000-0000-00009ACC0000}"/>
    <cellStyle name="40% - Accent6 3 2 3 2 2 2" xfId="12386" xr:uid="{00000000-0005-0000-0000-00009BCC0000}"/>
    <cellStyle name="40% - Accent6 3 2 3 2 2 2 2" xfId="25545" xr:uid="{00000000-0005-0000-0000-00009CCC0000}"/>
    <cellStyle name="40% - Accent6 3 2 3 2 2 2 2 2" xfId="62883" xr:uid="{00000000-0005-0000-0000-00009DCC0000}"/>
    <cellStyle name="40% - Accent6 3 2 3 2 2 2 3" xfId="49724" xr:uid="{00000000-0005-0000-0000-00009ECC0000}"/>
    <cellStyle name="40% - Accent6 3 2 3 2 2 3" xfId="20822" xr:uid="{00000000-0005-0000-0000-00009FCC0000}"/>
    <cellStyle name="40% - Accent6 3 2 3 2 2 3 2" xfId="58160" xr:uid="{00000000-0005-0000-0000-0000A0CC0000}"/>
    <cellStyle name="40% - Accent6 3 2 3 2 2 4" xfId="33841" xr:uid="{00000000-0005-0000-0000-0000A1CC0000}"/>
    <cellStyle name="40% - Accent6 3 2 3 2 2 5" xfId="45001" xr:uid="{00000000-0005-0000-0000-0000A2CC0000}"/>
    <cellStyle name="40% - Accent6 3 2 3 2 3" xfId="10026" xr:uid="{00000000-0005-0000-0000-0000A3CC0000}"/>
    <cellStyle name="40% - Accent6 3 2 3 2 3 2" xfId="23185" xr:uid="{00000000-0005-0000-0000-0000A4CC0000}"/>
    <cellStyle name="40% - Accent6 3 2 3 2 3 2 2" xfId="60523" xr:uid="{00000000-0005-0000-0000-0000A5CC0000}"/>
    <cellStyle name="40% - Accent6 3 2 3 2 3 3" xfId="36553" xr:uid="{00000000-0005-0000-0000-0000A6CC0000}"/>
    <cellStyle name="40% - Accent6 3 2 3 2 3 4" xfId="47364" xr:uid="{00000000-0005-0000-0000-0000A7CC0000}"/>
    <cellStyle name="40% - Accent6 3 2 3 2 4" xfId="5303" xr:uid="{00000000-0005-0000-0000-0000A8CC0000}"/>
    <cellStyle name="40% - Accent6 3 2 3 2 4 2" xfId="18462" xr:uid="{00000000-0005-0000-0000-0000A9CC0000}"/>
    <cellStyle name="40% - Accent6 3 2 3 2 4 2 2" xfId="55800" xr:uid="{00000000-0005-0000-0000-0000AACC0000}"/>
    <cellStyle name="40% - Accent6 3 2 3 2 4 3" xfId="31129" xr:uid="{00000000-0005-0000-0000-0000ABCC0000}"/>
    <cellStyle name="40% - Accent6 3 2 3 2 4 4" xfId="42641" xr:uid="{00000000-0005-0000-0000-0000ACCC0000}"/>
    <cellStyle name="40% - Accent6 3 2 3 2 5" xfId="14750" xr:uid="{00000000-0005-0000-0000-0000ADCC0000}"/>
    <cellStyle name="40% - Accent6 3 2 3 2 5 2" xfId="52088" xr:uid="{00000000-0005-0000-0000-0000AECC0000}"/>
    <cellStyle name="40% - Accent6 3 2 3 2 6" xfId="28247" xr:uid="{00000000-0005-0000-0000-0000AFCC0000}"/>
    <cellStyle name="40% - Accent6 3 2 3 2 7" xfId="38927" xr:uid="{00000000-0005-0000-0000-0000B0CC0000}"/>
    <cellStyle name="40% - Accent6 3 2 3 3" xfId="2938" xr:uid="{00000000-0005-0000-0000-0000B1CC0000}"/>
    <cellStyle name="40% - Accent6 3 2 3 3 2" xfId="11206" xr:uid="{00000000-0005-0000-0000-0000B2CC0000}"/>
    <cellStyle name="40% - Accent6 3 2 3 3 2 2" xfId="24365" xr:uid="{00000000-0005-0000-0000-0000B3CC0000}"/>
    <cellStyle name="40% - Accent6 3 2 3 3 2 2 2" xfId="61703" xr:uid="{00000000-0005-0000-0000-0000B4CC0000}"/>
    <cellStyle name="40% - Accent6 3 2 3 3 2 3" xfId="48544" xr:uid="{00000000-0005-0000-0000-0000B5CC0000}"/>
    <cellStyle name="40% - Accent6 3 2 3 3 3" xfId="6483" xr:uid="{00000000-0005-0000-0000-0000B6CC0000}"/>
    <cellStyle name="40% - Accent6 3 2 3 3 3 2" xfId="19642" xr:uid="{00000000-0005-0000-0000-0000B7CC0000}"/>
    <cellStyle name="40% - Accent6 3 2 3 3 3 2 2" xfId="56980" xr:uid="{00000000-0005-0000-0000-0000B8CC0000}"/>
    <cellStyle name="40% - Accent6 3 2 3 3 3 3" xfId="43821" xr:uid="{00000000-0005-0000-0000-0000B9CC0000}"/>
    <cellStyle name="40% - Accent6 3 2 3 3 4" xfId="16099" xr:uid="{00000000-0005-0000-0000-0000BACC0000}"/>
    <cellStyle name="40% - Accent6 3 2 3 3 4 2" xfId="53437" xr:uid="{00000000-0005-0000-0000-0000BBCC0000}"/>
    <cellStyle name="40% - Accent6 3 2 3 3 5" xfId="32492" xr:uid="{00000000-0005-0000-0000-0000BCCC0000}"/>
    <cellStyle name="40% - Accent6 3 2 3 3 6" xfId="40276" xr:uid="{00000000-0005-0000-0000-0000BDCC0000}"/>
    <cellStyle name="40% - Accent6 3 2 3 4" xfId="8846" xr:uid="{00000000-0005-0000-0000-0000BECC0000}"/>
    <cellStyle name="40% - Accent6 3 2 3 4 2" xfId="22005" xr:uid="{00000000-0005-0000-0000-0000BFCC0000}"/>
    <cellStyle name="40% - Accent6 3 2 3 4 2 2" xfId="59343" xr:uid="{00000000-0005-0000-0000-0000C0CC0000}"/>
    <cellStyle name="40% - Accent6 3 2 3 4 3" xfId="35204" xr:uid="{00000000-0005-0000-0000-0000C1CC0000}"/>
    <cellStyle name="40% - Accent6 3 2 3 4 4" xfId="46184" xr:uid="{00000000-0005-0000-0000-0000C2CC0000}"/>
    <cellStyle name="40% - Accent6 3 2 3 5" xfId="4123" xr:uid="{00000000-0005-0000-0000-0000C3CC0000}"/>
    <cellStyle name="40% - Accent6 3 2 3 5 2" xfId="17282" xr:uid="{00000000-0005-0000-0000-0000C4CC0000}"/>
    <cellStyle name="40% - Accent6 3 2 3 5 2 2" xfId="54620" xr:uid="{00000000-0005-0000-0000-0000C5CC0000}"/>
    <cellStyle name="40% - Accent6 3 2 3 5 3" xfId="29780" xr:uid="{00000000-0005-0000-0000-0000C6CC0000}"/>
    <cellStyle name="40% - Accent6 3 2 3 5 4" xfId="41461" xr:uid="{00000000-0005-0000-0000-0000C7CC0000}"/>
    <cellStyle name="40% - Accent6 3 2 3 6" xfId="13570" xr:uid="{00000000-0005-0000-0000-0000C8CC0000}"/>
    <cellStyle name="40% - Accent6 3 2 3 6 2" xfId="50908" xr:uid="{00000000-0005-0000-0000-0000C9CC0000}"/>
    <cellStyle name="40% - Accent6 3 2 3 7" xfId="26898" xr:uid="{00000000-0005-0000-0000-0000CACC0000}"/>
    <cellStyle name="40% - Accent6 3 2 3 8" xfId="37747" xr:uid="{00000000-0005-0000-0000-0000CBCC0000}"/>
    <cellStyle name="40% - Accent6 3 2 4" xfId="828" xr:uid="{00000000-0005-0000-0000-0000CCCC0000}"/>
    <cellStyle name="40% - Accent6 3 2 4 2" xfId="2010" xr:uid="{00000000-0005-0000-0000-0000CDCC0000}"/>
    <cellStyle name="40% - Accent6 3 2 4 2 2" xfId="8084" xr:uid="{00000000-0005-0000-0000-0000CECC0000}"/>
    <cellStyle name="40% - Accent6 3 2 4 2 2 2" xfId="12807" xr:uid="{00000000-0005-0000-0000-0000CFCC0000}"/>
    <cellStyle name="40% - Accent6 3 2 4 2 2 2 2" xfId="25966" xr:uid="{00000000-0005-0000-0000-0000D0CC0000}"/>
    <cellStyle name="40% - Accent6 3 2 4 2 2 2 2 2" xfId="63304" xr:uid="{00000000-0005-0000-0000-0000D1CC0000}"/>
    <cellStyle name="40% - Accent6 3 2 4 2 2 2 3" xfId="50145" xr:uid="{00000000-0005-0000-0000-0000D2CC0000}"/>
    <cellStyle name="40% - Accent6 3 2 4 2 2 3" xfId="21243" xr:uid="{00000000-0005-0000-0000-0000D3CC0000}"/>
    <cellStyle name="40% - Accent6 3 2 4 2 2 3 2" xfId="58581" xr:uid="{00000000-0005-0000-0000-0000D4CC0000}"/>
    <cellStyle name="40% - Accent6 3 2 4 2 2 4" xfId="34262" xr:uid="{00000000-0005-0000-0000-0000D5CC0000}"/>
    <cellStyle name="40% - Accent6 3 2 4 2 2 5" xfId="45422" xr:uid="{00000000-0005-0000-0000-0000D6CC0000}"/>
    <cellStyle name="40% - Accent6 3 2 4 2 3" xfId="10447" xr:uid="{00000000-0005-0000-0000-0000D7CC0000}"/>
    <cellStyle name="40% - Accent6 3 2 4 2 3 2" xfId="23606" xr:uid="{00000000-0005-0000-0000-0000D8CC0000}"/>
    <cellStyle name="40% - Accent6 3 2 4 2 3 2 2" xfId="60944" xr:uid="{00000000-0005-0000-0000-0000D9CC0000}"/>
    <cellStyle name="40% - Accent6 3 2 4 2 3 3" xfId="36974" xr:uid="{00000000-0005-0000-0000-0000DACC0000}"/>
    <cellStyle name="40% - Accent6 3 2 4 2 3 4" xfId="47785" xr:uid="{00000000-0005-0000-0000-0000DBCC0000}"/>
    <cellStyle name="40% - Accent6 3 2 4 2 4" xfId="5724" xr:uid="{00000000-0005-0000-0000-0000DCCC0000}"/>
    <cellStyle name="40% - Accent6 3 2 4 2 4 2" xfId="18883" xr:uid="{00000000-0005-0000-0000-0000DDCC0000}"/>
    <cellStyle name="40% - Accent6 3 2 4 2 4 2 2" xfId="56221" xr:uid="{00000000-0005-0000-0000-0000DECC0000}"/>
    <cellStyle name="40% - Accent6 3 2 4 2 4 3" xfId="31550" xr:uid="{00000000-0005-0000-0000-0000DFCC0000}"/>
    <cellStyle name="40% - Accent6 3 2 4 2 4 4" xfId="43062" xr:uid="{00000000-0005-0000-0000-0000E0CC0000}"/>
    <cellStyle name="40% - Accent6 3 2 4 2 5" xfId="15171" xr:uid="{00000000-0005-0000-0000-0000E1CC0000}"/>
    <cellStyle name="40% - Accent6 3 2 4 2 5 2" xfId="52509" xr:uid="{00000000-0005-0000-0000-0000E2CC0000}"/>
    <cellStyle name="40% - Accent6 3 2 4 2 6" xfId="28668" xr:uid="{00000000-0005-0000-0000-0000E3CC0000}"/>
    <cellStyle name="40% - Accent6 3 2 4 2 7" xfId="39348" xr:uid="{00000000-0005-0000-0000-0000E4CC0000}"/>
    <cellStyle name="40% - Accent6 3 2 4 3" xfId="3359" xr:uid="{00000000-0005-0000-0000-0000E5CC0000}"/>
    <cellStyle name="40% - Accent6 3 2 4 3 2" xfId="11627" xr:uid="{00000000-0005-0000-0000-0000E6CC0000}"/>
    <cellStyle name="40% - Accent6 3 2 4 3 2 2" xfId="24786" xr:uid="{00000000-0005-0000-0000-0000E7CC0000}"/>
    <cellStyle name="40% - Accent6 3 2 4 3 2 2 2" xfId="62124" xr:uid="{00000000-0005-0000-0000-0000E8CC0000}"/>
    <cellStyle name="40% - Accent6 3 2 4 3 2 3" xfId="48965" xr:uid="{00000000-0005-0000-0000-0000E9CC0000}"/>
    <cellStyle name="40% - Accent6 3 2 4 3 3" xfId="6904" xr:uid="{00000000-0005-0000-0000-0000EACC0000}"/>
    <cellStyle name="40% - Accent6 3 2 4 3 3 2" xfId="20063" xr:uid="{00000000-0005-0000-0000-0000EBCC0000}"/>
    <cellStyle name="40% - Accent6 3 2 4 3 3 2 2" xfId="57401" xr:uid="{00000000-0005-0000-0000-0000ECCC0000}"/>
    <cellStyle name="40% - Accent6 3 2 4 3 3 3" xfId="44242" xr:uid="{00000000-0005-0000-0000-0000EDCC0000}"/>
    <cellStyle name="40% - Accent6 3 2 4 3 4" xfId="16520" xr:uid="{00000000-0005-0000-0000-0000EECC0000}"/>
    <cellStyle name="40% - Accent6 3 2 4 3 4 2" xfId="53858" xr:uid="{00000000-0005-0000-0000-0000EFCC0000}"/>
    <cellStyle name="40% - Accent6 3 2 4 3 5" xfId="32913" xr:uid="{00000000-0005-0000-0000-0000F0CC0000}"/>
    <cellStyle name="40% - Accent6 3 2 4 3 6" xfId="40697" xr:uid="{00000000-0005-0000-0000-0000F1CC0000}"/>
    <cellStyle name="40% - Accent6 3 2 4 4" xfId="9267" xr:uid="{00000000-0005-0000-0000-0000F2CC0000}"/>
    <cellStyle name="40% - Accent6 3 2 4 4 2" xfId="22426" xr:uid="{00000000-0005-0000-0000-0000F3CC0000}"/>
    <cellStyle name="40% - Accent6 3 2 4 4 2 2" xfId="59764" xr:uid="{00000000-0005-0000-0000-0000F4CC0000}"/>
    <cellStyle name="40% - Accent6 3 2 4 4 3" xfId="35625" xr:uid="{00000000-0005-0000-0000-0000F5CC0000}"/>
    <cellStyle name="40% - Accent6 3 2 4 4 4" xfId="46605" xr:uid="{00000000-0005-0000-0000-0000F6CC0000}"/>
    <cellStyle name="40% - Accent6 3 2 4 5" xfId="4544" xr:uid="{00000000-0005-0000-0000-0000F7CC0000}"/>
    <cellStyle name="40% - Accent6 3 2 4 5 2" xfId="17703" xr:uid="{00000000-0005-0000-0000-0000F8CC0000}"/>
    <cellStyle name="40% - Accent6 3 2 4 5 2 2" xfId="55041" xr:uid="{00000000-0005-0000-0000-0000F9CC0000}"/>
    <cellStyle name="40% - Accent6 3 2 4 5 3" xfId="30201" xr:uid="{00000000-0005-0000-0000-0000FACC0000}"/>
    <cellStyle name="40% - Accent6 3 2 4 5 4" xfId="41882" xr:uid="{00000000-0005-0000-0000-0000FBCC0000}"/>
    <cellStyle name="40% - Accent6 3 2 4 6" xfId="13991" xr:uid="{00000000-0005-0000-0000-0000FCCC0000}"/>
    <cellStyle name="40% - Accent6 3 2 4 6 2" xfId="51329" xr:uid="{00000000-0005-0000-0000-0000FDCC0000}"/>
    <cellStyle name="40% - Accent6 3 2 4 7" xfId="27319" xr:uid="{00000000-0005-0000-0000-0000FECC0000}"/>
    <cellStyle name="40% - Accent6 3 2 4 8" xfId="38168" xr:uid="{00000000-0005-0000-0000-0000FFCC0000}"/>
    <cellStyle name="40% - Accent6 3 2 5" xfId="997" xr:uid="{00000000-0005-0000-0000-000000CD0000}"/>
    <cellStyle name="40% - Accent6 3 2 5 2" xfId="2179" xr:uid="{00000000-0005-0000-0000-000001CD0000}"/>
    <cellStyle name="40% - Accent6 3 2 5 2 2" xfId="8253" xr:uid="{00000000-0005-0000-0000-000002CD0000}"/>
    <cellStyle name="40% - Accent6 3 2 5 2 2 2" xfId="12976" xr:uid="{00000000-0005-0000-0000-000003CD0000}"/>
    <cellStyle name="40% - Accent6 3 2 5 2 2 2 2" xfId="26135" xr:uid="{00000000-0005-0000-0000-000004CD0000}"/>
    <cellStyle name="40% - Accent6 3 2 5 2 2 2 2 2" xfId="63473" xr:uid="{00000000-0005-0000-0000-000005CD0000}"/>
    <cellStyle name="40% - Accent6 3 2 5 2 2 2 3" xfId="50314" xr:uid="{00000000-0005-0000-0000-000006CD0000}"/>
    <cellStyle name="40% - Accent6 3 2 5 2 2 3" xfId="21412" xr:uid="{00000000-0005-0000-0000-000007CD0000}"/>
    <cellStyle name="40% - Accent6 3 2 5 2 2 3 2" xfId="58750" xr:uid="{00000000-0005-0000-0000-000008CD0000}"/>
    <cellStyle name="40% - Accent6 3 2 5 2 2 4" xfId="34431" xr:uid="{00000000-0005-0000-0000-000009CD0000}"/>
    <cellStyle name="40% - Accent6 3 2 5 2 2 5" xfId="45591" xr:uid="{00000000-0005-0000-0000-00000ACD0000}"/>
    <cellStyle name="40% - Accent6 3 2 5 2 3" xfId="10616" xr:uid="{00000000-0005-0000-0000-00000BCD0000}"/>
    <cellStyle name="40% - Accent6 3 2 5 2 3 2" xfId="23775" xr:uid="{00000000-0005-0000-0000-00000CCD0000}"/>
    <cellStyle name="40% - Accent6 3 2 5 2 3 2 2" xfId="61113" xr:uid="{00000000-0005-0000-0000-00000DCD0000}"/>
    <cellStyle name="40% - Accent6 3 2 5 2 3 3" xfId="37143" xr:uid="{00000000-0005-0000-0000-00000ECD0000}"/>
    <cellStyle name="40% - Accent6 3 2 5 2 3 4" xfId="47954" xr:uid="{00000000-0005-0000-0000-00000FCD0000}"/>
    <cellStyle name="40% - Accent6 3 2 5 2 4" xfId="5893" xr:uid="{00000000-0005-0000-0000-000010CD0000}"/>
    <cellStyle name="40% - Accent6 3 2 5 2 4 2" xfId="19052" xr:uid="{00000000-0005-0000-0000-000011CD0000}"/>
    <cellStyle name="40% - Accent6 3 2 5 2 4 2 2" xfId="56390" xr:uid="{00000000-0005-0000-0000-000012CD0000}"/>
    <cellStyle name="40% - Accent6 3 2 5 2 4 3" xfId="31719" xr:uid="{00000000-0005-0000-0000-000013CD0000}"/>
    <cellStyle name="40% - Accent6 3 2 5 2 4 4" xfId="43231" xr:uid="{00000000-0005-0000-0000-000014CD0000}"/>
    <cellStyle name="40% - Accent6 3 2 5 2 5" xfId="15340" xr:uid="{00000000-0005-0000-0000-000015CD0000}"/>
    <cellStyle name="40% - Accent6 3 2 5 2 5 2" xfId="52678" xr:uid="{00000000-0005-0000-0000-000016CD0000}"/>
    <cellStyle name="40% - Accent6 3 2 5 2 6" xfId="28837" xr:uid="{00000000-0005-0000-0000-000017CD0000}"/>
    <cellStyle name="40% - Accent6 3 2 5 2 7" xfId="39517" xr:uid="{00000000-0005-0000-0000-000018CD0000}"/>
    <cellStyle name="40% - Accent6 3 2 5 3" xfId="3528" xr:uid="{00000000-0005-0000-0000-000019CD0000}"/>
    <cellStyle name="40% - Accent6 3 2 5 3 2" xfId="11796" xr:uid="{00000000-0005-0000-0000-00001ACD0000}"/>
    <cellStyle name="40% - Accent6 3 2 5 3 2 2" xfId="24955" xr:uid="{00000000-0005-0000-0000-00001BCD0000}"/>
    <cellStyle name="40% - Accent6 3 2 5 3 2 2 2" xfId="62293" xr:uid="{00000000-0005-0000-0000-00001CCD0000}"/>
    <cellStyle name="40% - Accent6 3 2 5 3 2 3" xfId="49134" xr:uid="{00000000-0005-0000-0000-00001DCD0000}"/>
    <cellStyle name="40% - Accent6 3 2 5 3 3" xfId="7073" xr:uid="{00000000-0005-0000-0000-00001ECD0000}"/>
    <cellStyle name="40% - Accent6 3 2 5 3 3 2" xfId="20232" xr:uid="{00000000-0005-0000-0000-00001FCD0000}"/>
    <cellStyle name="40% - Accent6 3 2 5 3 3 2 2" xfId="57570" xr:uid="{00000000-0005-0000-0000-000020CD0000}"/>
    <cellStyle name="40% - Accent6 3 2 5 3 3 3" xfId="44411" xr:uid="{00000000-0005-0000-0000-000021CD0000}"/>
    <cellStyle name="40% - Accent6 3 2 5 3 4" xfId="16689" xr:uid="{00000000-0005-0000-0000-000022CD0000}"/>
    <cellStyle name="40% - Accent6 3 2 5 3 4 2" xfId="54027" xr:uid="{00000000-0005-0000-0000-000023CD0000}"/>
    <cellStyle name="40% - Accent6 3 2 5 3 5" xfId="33082" xr:uid="{00000000-0005-0000-0000-000024CD0000}"/>
    <cellStyle name="40% - Accent6 3 2 5 3 6" xfId="40866" xr:uid="{00000000-0005-0000-0000-000025CD0000}"/>
    <cellStyle name="40% - Accent6 3 2 5 4" xfId="9436" xr:uid="{00000000-0005-0000-0000-000026CD0000}"/>
    <cellStyle name="40% - Accent6 3 2 5 4 2" xfId="22595" xr:uid="{00000000-0005-0000-0000-000027CD0000}"/>
    <cellStyle name="40% - Accent6 3 2 5 4 2 2" xfId="59933" xr:uid="{00000000-0005-0000-0000-000028CD0000}"/>
    <cellStyle name="40% - Accent6 3 2 5 4 3" xfId="35794" xr:uid="{00000000-0005-0000-0000-000029CD0000}"/>
    <cellStyle name="40% - Accent6 3 2 5 4 4" xfId="46774" xr:uid="{00000000-0005-0000-0000-00002ACD0000}"/>
    <cellStyle name="40% - Accent6 3 2 5 5" xfId="4713" xr:uid="{00000000-0005-0000-0000-00002BCD0000}"/>
    <cellStyle name="40% - Accent6 3 2 5 5 2" xfId="17872" xr:uid="{00000000-0005-0000-0000-00002CCD0000}"/>
    <cellStyle name="40% - Accent6 3 2 5 5 2 2" xfId="55210" xr:uid="{00000000-0005-0000-0000-00002DCD0000}"/>
    <cellStyle name="40% - Accent6 3 2 5 5 3" xfId="30370" xr:uid="{00000000-0005-0000-0000-00002ECD0000}"/>
    <cellStyle name="40% - Accent6 3 2 5 5 4" xfId="42051" xr:uid="{00000000-0005-0000-0000-00002FCD0000}"/>
    <cellStyle name="40% - Accent6 3 2 5 6" xfId="14160" xr:uid="{00000000-0005-0000-0000-000030CD0000}"/>
    <cellStyle name="40% - Accent6 3 2 5 6 2" xfId="51498" xr:uid="{00000000-0005-0000-0000-000031CD0000}"/>
    <cellStyle name="40% - Accent6 3 2 5 7" xfId="27488" xr:uid="{00000000-0005-0000-0000-000032CD0000}"/>
    <cellStyle name="40% - Accent6 3 2 5 8" xfId="38337" xr:uid="{00000000-0005-0000-0000-000033CD0000}"/>
    <cellStyle name="40% - Accent6 3 2 6" xfId="1168" xr:uid="{00000000-0005-0000-0000-000034CD0000}"/>
    <cellStyle name="40% - Accent6 3 2 6 2" xfId="2348" xr:uid="{00000000-0005-0000-0000-000035CD0000}"/>
    <cellStyle name="40% - Accent6 3 2 6 2 2" xfId="8422" xr:uid="{00000000-0005-0000-0000-000036CD0000}"/>
    <cellStyle name="40% - Accent6 3 2 6 2 2 2" xfId="13145" xr:uid="{00000000-0005-0000-0000-000037CD0000}"/>
    <cellStyle name="40% - Accent6 3 2 6 2 2 2 2" xfId="26304" xr:uid="{00000000-0005-0000-0000-000038CD0000}"/>
    <cellStyle name="40% - Accent6 3 2 6 2 2 2 2 2" xfId="63642" xr:uid="{00000000-0005-0000-0000-000039CD0000}"/>
    <cellStyle name="40% - Accent6 3 2 6 2 2 2 3" xfId="50483" xr:uid="{00000000-0005-0000-0000-00003ACD0000}"/>
    <cellStyle name="40% - Accent6 3 2 6 2 2 3" xfId="21581" xr:uid="{00000000-0005-0000-0000-00003BCD0000}"/>
    <cellStyle name="40% - Accent6 3 2 6 2 2 3 2" xfId="58919" xr:uid="{00000000-0005-0000-0000-00003CCD0000}"/>
    <cellStyle name="40% - Accent6 3 2 6 2 2 4" xfId="34600" xr:uid="{00000000-0005-0000-0000-00003DCD0000}"/>
    <cellStyle name="40% - Accent6 3 2 6 2 2 5" xfId="45760" xr:uid="{00000000-0005-0000-0000-00003ECD0000}"/>
    <cellStyle name="40% - Accent6 3 2 6 2 3" xfId="10785" xr:uid="{00000000-0005-0000-0000-00003FCD0000}"/>
    <cellStyle name="40% - Accent6 3 2 6 2 3 2" xfId="23944" xr:uid="{00000000-0005-0000-0000-000040CD0000}"/>
    <cellStyle name="40% - Accent6 3 2 6 2 3 2 2" xfId="61282" xr:uid="{00000000-0005-0000-0000-000041CD0000}"/>
    <cellStyle name="40% - Accent6 3 2 6 2 3 3" xfId="37312" xr:uid="{00000000-0005-0000-0000-000042CD0000}"/>
    <cellStyle name="40% - Accent6 3 2 6 2 3 4" xfId="48123" xr:uid="{00000000-0005-0000-0000-000043CD0000}"/>
    <cellStyle name="40% - Accent6 3 2 6 2 4" xfId="6062" xr:uid="{00000000-0005-0000-0000-000044CD0000}"/>
    <cellStyle name="40% - Accent6 3 2 6 2 4 2" xfId="19221" xr:uid="{00000000-0005-0000-0000-000045CD0000}"/>
    <cellStyle name="40% - Accent6 3 2 6 2 4 2 2" xfId="56559" xr:uid="{00000000-0005-0000-0000-000046CD0000}"/>
    <cellStyle name="40% - Accent6 3 2 6 2 4 3" xfId="31888" xr:uid="{00000000-0005-0000-0000-000047CD0000}"/>
    <cellStyle name="40% - Accent6 3 2 6 2 4 4" xfId="43400" xr:uid="{00000000-0005-0000-0000-000048CD0000}"/>
    <cellStyle name="40% - Accent6 3 2 6 2 5" xfId="15509" xr:uid="{00000000-0005-0000-0000-000049CD0000}"/>
    <cellStyle name="40% - Accent6 3 2 6 2 5 2" xfId="52847" xr:uid="{00000000-0005-0000-0000-00004ACD0000}"/>
    <cellStyle name="40% - Accent6 3 2 6 2 6" xfId="29006" xr:uid="{00000000-0005-0000-0000-00004BCD0000}"/>
    <cellStyle name="40% - Accent6 3 2 6 2 7" xfId="39686" xr:uid="{00000000-0005-0000-0000-00004CCD0000}"/>
    <cellStyle name="40% - Accent6 3 2 6 3" xfId="3697" xr:uid="{00000000-0005-0000-0000-00004DCD0000}"/>
    <cellStyle name="40% - Accent6 3 2 6 3 2" xfId="11965" xr:uid="{00000000-0005-0000-0000-00004ECD0000}"/>
    <cellStyle name="40% - Accent6 3 2 6 3 2 2" xfId="25124" xr:uid="{00000000-0005-0000-0000-00004FCD0000}"/>
    <cellStyle name="40% - Accent6 3 2 6 3 2 2 2" xfId="62462" xr:uid="{00000000-0005-0000-0000-000050CD0000}"/>
    <cellStyle name="40% - Accent6 3 2 6 3 2 3" xfId="49303" xr:uid="{00000000-0005-0000-0000-000051CD0000}"/>
    <cellStyle name="40% - Accent6 3 2 6 3 3" xfId="7242" xr:uid="{00000000-0005-0000-0000-000052CD0000}"/>
    <cellStyle name="40% - Accent6 3 2 6 3 3 2" xfId="20401" xr:uid="{00000000-0005-0000-0000-000053CD0000}"/>
    <cellStyle name="40% - Accent6 3 2 6 3 3 2 2" xfId="57739" xr:uid="{00000000-0005-0000-0000-000054CD0000}"/>
    <cellStyle name="40% - Accent6 3 2 6 3 3 3" xfId="44580" xr:uid="{00000000-0005-0000-0000-000055CD0000}"/>
    <cellStyle name="40% - Accent6 3 2 6 3 4" xfId="16858" xr:uid="{00000000-0005-0000-0000-000056CD0000}"/>
    <cellStyle name="40% - Accent6 3 2 6 3 4 2" xfId="54196" xr:uid="{00000000-0005-0000-0000-000057CD0000}"/>
    <cellStyle name="40% - Accent6 3 2 6 3 5" xfId="33251" xr:uid="{00000000-0005-0000-0000-000058CD0000}"/>
    <cellStyle name="40% - Accent6 3 2 6 3 6" xfId="41035" xr:uid="{00000000-0005-0000-0000-000059CD0000}"/>
    <cellStyle name="40% - Accent6 3 2 6 4" xfId="9605" xr:uid="{00000000-0005-0000-0000-00005ACD0000}"/>
    <cellStyle name="40% - Accent6 3 2 6 4 2" xfId="22764" xr:uid="{00000000-0005-0000-0000-00005BCD0000}"/>
    <cellStyle name="40% - Accent6 3 2 6 4 2 2" xfId="60102" xr:uid="{00000000-0005-0000-0000-00005CCD0000}"/>
    <cellStyle name="40% - Accent6 3 2 6 4 3" xfId="35963" xr:uid="{00000000-0005-0000-0000-00005DCD0000}"/>
    <cellStyle name="40% - Accent6 3 2 6 4 4" xfId="46943" xr:uid="{00000000-0005-0000-0000-00005ECD0000}"/>
    <cellStyle name="40% - Accent6 3 2 6 5" xfId="4882" xr:uid="{00000000-0005-0000-0000-00005FCD0000}"/>
    <cellStyle name="40% - Accent6 3 2 6 5 2" xfId="18041" xr:uid="{00000000-0005-0000-0000-000060CD0000}"/>
    <cellStyle name="40% - Accent6 3 2 6 5 2 2" xfId="55379" xr:uid="{00000000-0005-0000-0000-000061CD0000}"/>
    <cellStyle name="40% - Accent6 3 2 6 5 3" xfId="30539" xr:uid="{00000000-0005-0000-0000-000062CD0000}"/>
    <cellStyle name="40% - Accent6 3 2 6 5 4" xfId="42220" xr:uid="{00000000-0005-0000-0000-000063CD0000}"/>
    <cellStyle name="40% - Accent6 3 2 6 6" xfId="14329" xr:uid="{00000000-0005-0000-0000-000064CD0000}"/>
    <cellStyle name="40% - Accent6 3 2 6 6 2" xfId="51667" xr:uid="{00000000-0005-0000-0000-000065CD0000}"/>
    <cellStyle name="40% - Accent6 3 2 6 7" xfId="27657" xr:uid="{00000000-0005-0000-0000-000066CD0000}"/>
    <cellStyle name="40% - Accent6 3 2 6 8" xfId="38506" xr:uid="{00000000-0005-0000-0000-000067CD0000}"/>
    <cellStyle name="40% - Accent6 3 2 7" xfId="1392" xr:uid="{00000000-0005-0000-0000-000068CD0000}"/>
    <cellStyle name="40% - Accent6 3 2 7 2" xfId="2741" xr:uid="{00000000-0005-0000-0000-000069CD0000}"/>
    <cellStyle name="40% - Accent6 3 2 7 2 2" xfId="12189" xr:uid="{00000000-0005-0000-0000-00006ACD0000}"/>
    <cellStyle name="40% - Accent6 3 2 7 2 2 2" xfId="25348" xr:uid="{00000000-0005-0000-0000-00006BCD0000}"/>
    <cellStyle name="40% - Accent6 3 2 7 2 2 2 2" xfId="62686" xr:uid="{00000000-0005-0000-0000-00006CCD0000}"/>
    <cellStyle name="40% - Accent6 3 2 7 2 2 3" xfId="33644" xr:uid="{00000000-0005-0000-0000-00006DCD0000}"/>
    <cellStyle name="40% - Accent6 3 2 7 2 2 4" xfId="49527" xr:uid="{00000000-0005-0000-0000-00006ECD0000}"/>
    <cellStyle name="40% - Accent6 3 2 7 2 3" xfId="7466" xr:uid="{00000000-0005-0000-0000-00006FCD0000}"/>
    <cellStyle name="40% - Accent6 3 2 7 2 3 2" xfId="20625" xr:uid="{00000000-0005-0000-0000-000070CD0000}"/>
    <cellStyle name="40% - Accent6 3 2 7 2 3 2 2" xfId="57963" xr:uid="{00000000-0005-0000-0000-000071CD0000}"/>
    <cellStyle name="40% - Accent6 3 2 7 2 3 3" xfId="36356" xr:uid="{00000000-0005-0000-0000-000072CD0000}"/>
    <cellStyle name="40% - Accent6 3 2 7 2 3 4" xfId="44804" xr:uid="{00000000-0005-0000-0000-000073CD0000}"/>
    <cellStyle name="40% - Accent6 3 2 7 2 4" xfId="15902" xr:uid="{00000000-0005-0000-0000-000074CD0000}"/>
    <cellStyle name="40% - Accent6 3 2 7 2 4 2" xfId="30932" xr:uid="{00000000-0005-0000-0000-000075CD0000}"/>
    <cellStyle name="40% - Accent6 3 2 7 2 4 3" xfId="53240" xr:uid="{00000000-0005-0000-0000-000076CD0000}"/>
    <cellStyle name="40% - Accent6 3 2 7 2 5" xfId="28050" xr:uid="{00000000-0005-0000-0000-000077CD0000}"/>
    <cellStyle name="40% - Accent6 3 2 7 2 6" xfId="40079" xr:uid="{00000000-0005-0000-0000-000078CD0000}"/>
    <cellStyle name="40% - Accent6 3 2 7 3" xfId="9829" xr:uid="{00000000-0005-0000-0000-000079CD0000}"/>
    <cellStyle name="40% - Accent6 3 2 7 3 2" xfId="22988" xr:uid="{00000000-0005-0000-0000-00007ACD0000}"/>
    <cellStyle name="40% - Accent6 3 2 7 3 2 2" xfId="60326" xr:uid="{00000000-0005-0000-0000-00007BCD0000}"/>
    <cellStyle name="40% - Accent6 3 2 7 3 3" xfId="32295" xr:uid="{00000000-0005-0000-0000-00007CCD0000}"/>
    <cellStyle name="40% - Accent6 3 2 7 3 4" xfId="47167" xr:uid="{00000000-0005-0000-0000-00007DCD0000}"/>
    <cellStyle name="40% - Accent6 3 2 7 4" xfId="5106" xr:uid="{00000000-0005-0000-0000-00007ECD0000}"/>
    <cellStyle name="40% - Accent6 3 2 7 4 2" xfId="18265" xr:uid="{00000000-0005-0000-0000-00007FCD0000}"/>
    <cellStyle name="40% - Accent6 3 2 7 4 2 2" xfId="55603" xr:uid="{00000000-0005-0000-0000-000080CD0000}"/>
    <cellStyle name="40% - Accent6 3 2 7 4 3" xfId="35007" xr:uid="{00000000-0005-0000-0000-000081CD0000}"/>
    <cellStyle name="40% - Accent6 3 2 7 4 4" xfId="42444" xr:uid="{00000000-0005-0000-0000-000082CD0000}"/>
    <cellStyle name="40% - Accent6 3 2 7 5" xfId="14553" xr:uid="{00000000-0005-0000-0000-000083CD0000}"/>
    <cellStyle name="40% - Accent6 3 2 7 5 2" xfId="29583" xr:uid="{00000000-0005-0000-0000-000084CD0000}"/>
    <cellStyle name="40% - Accent6 3 2 7 5 3" xfId="51891" xr:uid="{00000000-0005-0000-0000-000085CD0000}"/>
    <cellStyle name="40% - Accent6 3 2 7 6" xfId="26701" xr:uid="{00000000-0005-0000-0000-000086CD0000}"/>
    <cellStyle name="40% - Accent6 3 2 7 7" xfId="38730" xr:uid="{00000000-0005-0000-0000-000087CD0000}"/>
    <cellStyle name="40% - Accent6 3 2 8" xfId="2517" xr:uid="{00000000-0005-0000-0000-000088CD0000}"/>
    <cellStyle name="40% - Accent6 3 2 8 2" xfId="11009" xr:uid="{00000000-0005-0000-0000-000089CD0000}"/>
    <cellStyle name="40% - Accent6 3 2 8 2 2" xfId="24168" xr:uid="{00000000-0005-0000-0000-00008ACD0000}"/>
    <cellStyle name="40% - Accent6 3 2 8 2 2 2" xfId="61506" xr:uid="{00000000-0005-0000-0000-00008BCD0000}"/>
    <cellStyle name="40% - Accent6 3 2 8 2 3" xfId="33420" xr:uid="{00000000-0005-0000-0000-00008CCD0000}"/>
    <cellStyle name="40% - Accent6 3 2 8 2 4" xfId="48347" xr:uid="{00000000-0005-0000-0000-00008DCD0000}"/>
    <cellStyle name="40% - Accent6 3 2 8 3" xfId="6286" xr:uid="{00000000-0005-0000-0000-00008ECD0000}"/>
    <cellStyle name="40% - Accent6 3 2 8 3 2" xfId="19445" xr:uid="{00000000-0005-0000-0000-00008FCD0000}"/>
    <cellStyle name="40% - Accent6 3 2 8 3 2 2" xfId="56783" xr:uid="{00000000-0005-0000-0000-000090CD0000}"/>
    <cellStyle name="40% - Accent6 3 2 8 3 3" xfId="36132" xr:uid="{00000000-0005-0000-0000-000091CD0000}"/>
    <cellStyle name="40% - Accent6 3 2 8 3 4" xfId="43624" xr:uid="{00000000-0005-0000-0000-000092CD0000}"/>
    <cellStyle name="40% - Accent6 3 2 8 4" xfId="15678" xr:uid="{00000000-0005-0000-0000-000093CD0000}"/>
    <cellStyle name="40% - Accent6 3 2 8 4 2" xfId="30708" xr:uid="{00000000-0005-0000-0000-000094CD0000}"/>
    <cellStyle name="40% - Accent6 3 2 8 4 3" xfId="53016" xr:uid="{00000000-0005-0000-0000-000095CD0000}"/>
    <cellStyle name="40% - Accent6 3 2 8 5" xfId="27826" xr:uid="{00000000-0005-0000-0000-000096CD0000}"/>
    <cellStyle name="40% - Accent6 3 2 8 6" xfId="39855" xr:uid="{00000000-0005-0000-0000-000097CD0000}"/>
    <cellStyle name="40% - Accent6 3 2 9" xfId="8649" xr:uid="{00000000-0005-0000-0000-000098CD0000}"/>
    <cellStyle name="40% - Accent6 3 2 9 2" xfId="21808" xr:uid="{00000000-0005-0000-0000-000099CD0000}"/>
    <cellStyle name="40% - Accent6 3 2 9 2 2" xfId="59146" xr:uid="{00000000-0005-0000-0000-00009ACD0000}"/>
    <cellStyle name="40% - Accent6 3 2 9 3" xfId="29359" xr:uid="{00000000-0005-0000-0000-00009BCD0000}"/>
    <cellStyle name="40% - Accent6 3 2 9 4" xfId="45987" xr:uid="{00000000-0005-0000-0000-00009CCD0000}"/>
    <cellStyle name="40% - Accent6 3 3" xfId="519" xr:uid="{00000000-0005-0000-0000-00009DCD0000}"/>
    <cellStyle name="40% - Accent6 3 3 2" xfId="1701" xr:uid="{00000000-0005-0000-0000-00009ECD0000}"/>
    <cellStyle name="40% - Accent6 3 3 2 2" xfId="7775" xr:uid="{00000000-0005-0000-0000-00009FCD0000}"/>
    <cellStyle name="40% - Accent6 3 3 2 2 2" xfId="12498" xr:uid="{00000000-0005-0000-0000-0000A0CD0000}"/>
    <cellStyle name="40% - Accent6 3 3 2 2 2 2" xfId="25657" xr:uid="{00000000-0005-0000-0000-0000A1CD0000}"/>
    <cellStyle name="40% - Accent6 3 3 2 2 2 2 2" xfId="62995" xr:uid="{00000000-0005-0000-0000-0000A2CD0000}"/>
    <cellStyle name="40% - Accent6 3 3 2 2 2 3" xfId="49836" xr:uid="{00000000-0005-0000-0000-0000A3CD0000}"/>
    <cellStyle name="40% - Accent6 3 3 2 2 3" xfId="20934" xr:uid="{00000000-0005-0000-0000-0000A4CD0000}"/>
    <cellStyle name="40% - Accent6 3 3 2 2 3 2" xfId="58272" xr:uid="{00000000-0005-0000-0000-0000A5CD0000}"/>
    <cellStyle name="40% - Accent6 3 3 2 2 4" xfId="33953" xr:uid="{00000000-0005-0000-0000-0000A6CD0000}"/>
    <cellStyle name="40% - Accent6 3 3 2 2 5" xfId="45113" xr:uid="{00000000-0005-0000-0000-0000A7CD0000}"/>
    <cellStyle name="40% - Accent6 3 3 2 3" xfId="10138" xr:uid="{00000000-0005-0000-0000-0000A8CD0000}"/>
    <cellStyle name="40% - Accent6 3 3 2 3 2" xfId="23297" xr:uid="{00000000-0005-0000-0000-0000A9CD0000}"/>
    <cellStyle name="40% - Accent6 3 3 2 3 2 2" xfId="60635" xr:uid="{00000000-0005-0000-0000-0000AACD0000}"/>
    <cellStyle name="40% - Accent6 3 3 2 3 3" xfId="36665" xr:uid="{00000000-0005-0000-0000-0000ABCD0000}"/>
    <cellStyle name="40% - Accent6 3 3 2 3 4" xfId="47476" xr:uid="{00000000-0005-0000-0000-0000ACCD0000}"/>
    <cellStyle name="40% - Accent6 3 3 2 4" xfId="5415" xr:uid="{00000000-0005-0000-0000-0000ADCD0000}"/>
    <cellStyle name="40% - Accent6 3 3 2 4 2" xfId="18574" xr:uid="{00000000-0005-0000-0000-0000AECD0000}"/>
    <cellStyle name="40% - Accent6 3 3 2 4 2 2" xfId="55912" xr:uid="{00000000-0005-0000-0000-0000AFCD0000}"/>
    <cellStyle name="40% - Accent6 3 3 2 4 3" xfId="31241" xr:uid="{00000000-0005-0000-0000-0000B0CD0000}"/>
    <cellStyle name="40% - Accent6 3 3 2 4 4" xfId="42753" xr:uid="{00000000-0005-0000-0000-0000B1CD0000}"/>
    <cellStyle name="40% - Accent6 3 3 2 5" xfId="14862" xr:uid="{00000000-0005-0000-0000-0000B2CD0000}"/>
    <cellStyle name="40% - Accent6 3 3 2 5 2" xfId="52200" xr:uid="{00000000-0005-0000-0000-0000B3CD0000}"/>
    <cellStyle name="40% - Accent6 3 3 2 6" xfId="28359" xr:uid="{00000000-0005-0000-0000-0000B4CD0000}"/>
    <cellStyle name="40% - Accent6 3 3 2 7" xfId="39039" xr:uid="{00000000-0005-0000-0000-0000B5CD0000}"/>
    <cellStyle name="40% - Accent6 3 3 3" xfId="3050" xr:uid="{00000000-0005-0000-0000-0000B6CD0000}"/>
    <cellStyle name="40% - Accent6 3 3 3 2" xfId="11318" xr:uid="{00000000-0005-0000-0000-0000B7CD0000}"/>
    <cellStyle name="40% - Accent6 3 3 3 2 2" xfId="24477" xr:uid="{00000000-0005-0000-0000-0000B8CD0000}"/>
    <cellStyle name="40% - Accent6 3 3 3 2 2 2" xfId="61815" xr:uid="{00000000-0005-0000-0000-0000B9CD0000}"/>
    <cellStyle name="40% - Accent6 3 3 3 2 3" xfId="48656" xr:uid="{00000000-0005-0000-0000-0000BACD0000}"/>
    <cellStyle name="40% - Accent6 3 3 3 3" xfId="6595" xr:uid="{00000000-0005-0000-0000-0000BBCD0000}"/>
    <cellStyle name="40% - Accent6 3 3 3 3 2" xfId="19754" xr:uid="{00000000-0005-0000-0000-0000BCCD0000}"/>
    <cellStyle name="40% - Accent6 3 3 3 3 2 2" xfId="57092" xr:uid="{00000000-0005-0000-0000-0000BDCD0000}"/>
    <cellStyle name="40% - Accent6 3 3 3 3 3" xfId="43933" xr:uid="{00000000-0005-0000-0000-0000BECD0000}"/>
    <cellStyle name="40% - Accent6 3 3 3 4" xfId="16211" xr:uid="{00000000-0005-0000-0000-0000BFCD0000}"/>
    <cellStyle name="40% - Accent6 3 3 3 4 2" xfId="53549" xr:uid="{00000000-0005-0000-0000-0000C0CD0000}"/>
    <cellStyle name="40% - Accent6 3 3 3 5" xfId="32604" xr:uid="{00000000-0005-0000-0000-0000C1CD0000}"/>
    <cellStyle name="40% - Accent6 3 3 3 6" xfId="40388" xr:uid="{00000000-0005-0000-0000-0000C2CD0000}"/>
    <cellStyle name="40% - Accent6 3 3 4" xfId="8958" xr:uid="{00000000-0005-0000-0000-0000C3CD0000}"/>
    <cellStyle name="40% - Accent6 3 3 4 2" xfId="22117" xr:uid="{00000000-0005-0000-0000-0000C4CD0000}"/>
    <cellStyle name="40% - Accent6 3 3 4 2 2" xfId="59455" xr:uid="{00000000-0005-0000-0000-0000C5CD0000}"/>
    <cellStyle name="40% - Accent6 3 3 4 3" xfId="35316" xr:uid="{00000000-0005-0000-0000-0000C6CD0000}"/>
    <cellStyle name="40% - Accent6 3 3 4 4" xfId="46296" xr:uid="{00000000-0005-0000-0000-0000C7CD0000}"/>
    <cellStyle name="40% - Accent6 3 3 5" xfId="4235" xr:uid="{00000000-0005-0000-0000-0000C8CD0000}"/>
    <cellStyle name="40% - Accent6 3 3 5 2" xfId="17394" xr:uid="{00000000-0005-0000-0000-0000C9CD0000}"/>
    <cellStyle name="40% - Accent6 3 3 5 2 2" xfId="54732" xr:uid="{00000000-0005-0000-0000-0000CACD0000}"/>
    <cellStyle name="40% - Accent6 3 3 5 3" xfId="29892" xr:uid="{00000000-0005-0000-0000-0000CBCD0000}"/>
    <cellStyle name="40% - Accent6 3 3 5 4" xfId="41573" xr:uid="{00000000-0005-0000-0000-0000CCCD0000}"/>
    <cellStyle name="40% - Accent6 3 3 6" xfId="13682" xr:uid="{00000000-0005-0000-0000-0000CDCD0000}"/>
    <cellStyle name="40% - Accent6 3 3 6 2" xfId="51020" xr:uid="{00000000-0005-0000-0000-0000CECD0000}"/>
    <cellStyle name="40% - Accent6 3 3 7" xfId="27010" xr:uid="{00000000-0005-0000-0000-0000CFCD0000}"/>
    <cellStyle name="40% - Accent6 3 3 8" xfId="37859" xr:uid="{00000000-0005-0000-0000-0000D0CD0000}"/>
    <cellStyle name="40% - Accent6 3 4" xfId="322" xr:uid="{00000000-0005-0000-0000-0000D1CD0000}"/>
    <cellStyle name="40% - Accent6 3 4 2" xfId="1504" xr:uid="{00000000-0005-0000-0000-0000D2CD0000}"/>
    <cellStyle name="40% - Accent6 3 4 2 2" xfId="7578" xr:uid="{00000000-0005-0000-0000-0000D3CD0000}"/>
    <cellStyle name="40% - Accent6 3 4 2 2 2" xfId="12301" xr:uid="{00000000-0005-0000-0000-0000D4CD0000}"/>
    <cellStyle name="40% - Accent6 3 4 2 2 2 2" xfId="25460" xr:uid="{00000000-0005-0000-0000-0000D5CD0000}"/>
    <cellStyle name="40% - Accent6 3 4 2 2 2 2 2" xfId="62798" xr:uid="{00000000-0005-0000-0000-0000D6CD0000}"/>
    <cellStyle name="40% - Accent6 3 4 2 2 2 3" xfId="49639" xr:uid="{00000000-0005-0000-0000-0000D7CD0000}"/>
    <cellStyle name="40% - Accent6 3 4 2 2 3" xfId="20737" xr:uid="{00000000-0005-0000-0000-0000D8CD0000}"/>
    <cellStyle name="40% - Accent6 3 4 2 2 3 2" xfId="58075" xr:uid="{00000000-0005-0000-0000-0000D9CD0000}"/>
    <cellStyle name="40% - Accent6 3 4 2 2 4" xfId="33756" xr:uid="{00000000-0005-0000-0000-0000DACD0000}"/>
    <cellStyle name="40% - Accent6 3 4 2 2 5" xfId="44916" xr:uid="{00000000-0005-0000-0000-0000DBCD0000}"/>
    <cellStyle name="40% - Accent6 3 4 2 3" xfId="9941" xr:uid="{00000000-0005-0000-0000-0000DCCD0000}"/>
    <cellStyle name="40% - Accent6 3 4 2 3 2" xfId="23100" xr:uid="{00000000-0005-0000-0000-0000DDCD0000}"/>
    <cellStyle name="40% - Accent6 3 4 2 3 2 2" xfId="60438" xr:uid="{00000000-0005-0000-0000-0000DECD0000}"/>
    <cellStyle name="40% - Accent6 3 4 2 3 3" xfId="36468" xr:uid="{00000000-0005-0000-0000-0000DFCD0000}"/>
    <cellStyle name="40% - Accent6 3 4 2 3 4" xfId="47279" xr:uid="{00000000-0005-0000-0000-0000E0CD0000}"/>
    <cellStyle name="40% - Accent6 3 4 2 4" xfId="5218" xr:uid="{00000000-0005-0000-0000-0000E1CD0000}"/>
    <cellStyle name="40% - Accent6 3 4 2 4 2" xfId="18377" xr:uid="{00000000-0005-0000-0000-0000E2CD0000}"/>
    <cellStyle name="40% - Accent6 3 4 2 4 2 2" xfId="55715" xr:uid="{00000000-0005-0000-0000-0000E3CD0000}"/>
    <cellStyle name="40% - Accent6 3 4 2 4 3" xfId="31044" xr:uid="{00000000-0005-0000-0000-0000E4CD0000}"/>
    <cellStyle name="40% - Accent6 3 4 2 4 4" xfId="42556" xr:uid="{00000000-0005-0000-0000-0000E5CD0000}"/>
    <cellStyle name="40% - Accent6 3 4 2 5" xfId="14665" xr:uid="{00000000-0005-0000-0000-0000E6CD0000}"/>
    <cellStyle name="40% - Accent6 3 4 2 5 2" xfId="52003" xr:uid="{00000000-0005-0000-0000-0000E7CD0000}"/>
    <cellStyle name="40% - Accent6 3 4 2 6" xfId="28162" xr:uid="{00000000-0005-0000-0000-0000E8CD0000}"/>
    <cellStyle name="40% - Accent6 3 4 2 7" xfId="38842" xr:uid="{00000000-0005-0000-0000-0000E9CD0000}"/>
    <cellStyle name="40% - Accent6 3 4 3" xfId="2853" xr:uid="{00000000-0005-0000-0000-0000EACD0000}"/>
    <cellStyle name="40% - Accent6 3 4 3 2" xfId="11121" xr:uid="{00000000-0005-0000-0000-0000EBCD0000}"/>
    <cellStyle name="40% - Accent6 3 4 3 2 2" xfId="24280" xr:uid="{00000000-0005-0000-0000-0000ECCD0000}"/>
    <cellStyle name="40% - Accent6 3 4 3 2 2 2" xfId="61618" xr:uid="{00000000-0005-0000-0000-0000EDCD0000}"/>
    <cellStyle name="40% - Accent6 3 4 3 2 3" xfId="48459" xr:uid="{00000000-0005-0000-0000-0000EECD0000}"/>
    <cellStyle name="40% - Accent6 3 4 3 3" xfId="6398" xr:uid="{00000000-0005-0000-0000-0000EFCD0000}"/>
    <cellStyle name="40% - Accent6 3 4 3 3 2" xfId="19557" xr:uid="{00000000-0005-0000-0000-0000F0CD0000}"/>
    <cellStyle name="40% - Accent6 3 4 3 3 2 2" xfId="56895" xr:uid="{00000000-0005-0000-0000-0000F1CD0000}"/>
    <cellStyle name="40% - Accent6 3 4 3 3 3" xfId="43736" xr:uid="{00000000-0005-0000-0000-0000F2CD0000}"/>
    <cellStyle name="40% - Accent6 3 4 3 4" xfId="16014" xr:uid="{00000000-0005-0000-0000-0000F3CD0000}"/>
    <cellStyle name="40% - Accent6 3 4 3 4 2" xfId="53352" xr:uid="{00000000-0005-0000-0000-0000F4CD0000}"/>
    <cellStyle name="40% - Accent6 3 4 3 5" xfId="32407" xr:uid="{00000000-0005-0000-0000-0000F5CD0000}"/>
    <cellStyle name="40% - Accent6 3 4 3 6" xfId="40191" xr:uid="{00000000-0005-0000-0000-0000F6CD0000}"/>
    <cellStyle name="40% - Accent6 3 4 4" xfId="8761" xr:uid="{00000000-0005-0000-0000-0000F7CD0000}"/>
    <cellStyle name="40% - Accent6 3 4 4 2" xfId="21920" xr:uid="{00000000-0005-0000-0000-0000F8CD0000}"/>
    <cellStyle name="40% - Accent6 3 4 4 2 2" xfId="59258" xr:uid="{00000000-0005-0000-0000-0000F9CD0000}"/>
    <cellStyle name="40% - Accent6 3 4 4 3" xfId="35119" xr:uid="{00000000-0005-0000-0000-0000FACD0000}"/>
    <cellStyle name="40% - Accent6 3 4 4 4" xfId="46099" xr:uid="{00000000-0005-0000-0000-0000FBCD0000}"/>
    <cellStyle name="40% - Accent6 3 4 5" xfId="4038" xr:uid="{00000000-0005-0000-0000-0000FCCD0000}"/>
    <cellStyle name="40% - Accent6 3 4 5 2" xfId="17197" xr:uid="{00000000-0005-0000-0000-0000FDCD0000}"/>
    <cellStyle name="40% - Accent6 3 4 5 2 2" xfId="54535" xr:uid="{00000000-0005-0000-0000-0000FECD0000}"/>
    <cellStyle name="40% - Accent6 3 4 5 3" xfId="29695" xr:uid="{00000000-0005-0000-0000-0000FFCD0000}"/>
    <cellStyle name="40% - Accent6 3 4 5 4" xfId="41376" xr:uid="{00000000-0005-0000-0000-000000CE0000}"/>
    <cellStyle name="40% - Accent6 3 4 6" xfId="13485" xr:uid="{00000000-0005-0000-0000-000001CE0000}"/>
    <cellStyle name="40% - Accent6 3 4 6 2" xfId="50823" xr:uid="{00000000-0005-0000-0000-000002CE0000}"/>
    <cellStyle name="40% - Accent6 3 4 7" xfId="26813" xr:uid="{00000000-0005-0000-0000-000003CE0000}"/>
    <cellStyle name="40% - Accent6 3 4 8" xfId="37662" xr:uid="{00000000-0005-0000-0000-000004CE0000}"/>
    <cellStyle name="40% - Accent6 3 5" xfId="743" xr:uid="{00000000-0005-0000-0000-000005CE0000}"/>
    <cellStyle name="40% - Accent6 3 5 2" xfId="1925" xr:uid="{00000000-0005-0000-0000-000006CE0000}"/>
    <cellStyle name="40% - Accent6 3 5 2 2" xfId="7999" xr:uid="{00000000-0005-0000-0000-000007CE0000}"/>
    <cellStyle name="40% - Accent6 3 5 2 2 2" xfId="12722" xr:uid="{00000000-0005-0000-0000-000008CE0000}"/>
    <cellStyle name="40% - Accent6 3 5 2 2 2 2" xfId="25881" xr:uid="{00000000-0005-0000-0000-000009CE0000}"/>
    <cellStyle name="40% - Accent6 3 5 2 2 2 2 2" xfId="63219" xr:uid="{00000000-0005-0000-0000-00000ACE0000}"/>
    <cellStyle name="40% - Accent6 3 5 2 2 2 3" xfId="50060" xr:uid="{00000000-0005-0000-0000-00000BCE0000}"/>
    <cellStyle name="40% - Accent6 3 5 2 2 3" xfId="21158" xr:uid="{00000000-0005-0000-0000-00000CCE0000}"/>
    <cellStyle name="40% - Accent6 3 5 2 2 3 2" xfId="58496" xr:uid="{00000000-0005-0000-0000-00000DCE0000}"/>
    <cellStyle name="40% - Accent6 3 5 2 2 4" xfId="34177" xr:uid="{00000000-0005-0000-0000-00000ECE0000}"/>
    <cellStyle name="40% - Accent6 3 5 2 2 5" xfId="45337" xr:uid="{00000000-0005-0000-0000-00000FCE0000}"/>
    <cellStyle name="40% - Accent6 3 5 2 3" xfId="10362" xr:uid="{00000000-0005-0000-0000-000010CE0000}"/>
    <cellStyle name="40% - Accent6 3 5 2 3 2" xfId="23521" xr:uid="{00000000-0005-0000-0000-000011CE0000}"/>
    <cellStyle name="40% - Accent6 3 5 2 3 2 2" xfId="60859" xr:uid="{00000000-0005-0000-0000-000012CE0000}"/>
    <cellStyle name="40% - Accent6 3 5 2 3 3" xfId="36889" xr:uid="{00000000-0005-0000-0000-000013CE0000}"/>
    <cellStyle name="40% - Accent6 3 5 2 3 4" xfId="47700" xr:uid="{00000000-0005-0000-0000-000014CE0000}"/>
    <cellStyle name="40% - Accent6 3 5 2 4" xfId="5639" xr:uid="{00000000-0005-0000-0000-000015CE0000}"/>
    <cellStyle name="40% - Accent6 3 5 2 4 2" xfId="18798" xr:uid="{00000000-0005-0000-0000-000016CE0000}"/>
    <cellStyle name="40% - Accent6 3 5 2 4 2 2" xfId="56136" xr:uid="{00000000-0005-0000-0000-000017CE0000}"/>
    <cellStyle name="40% - Accent6 3 5 2 4 3" xfId="31465" xr:uid="{00000000-0005-0000-0000-000018CE0000}"/>
    <cellStyle name="40% - Accent6 3 5 2 4 4" xfId="42977" xr:uid="{00000000-0005-0000-0000-000019CE0000}"/>
    <cellStyle name="40% - Accent6 3 5 2 5" xfId="15086" xr:uid="{00000000-0005-0000-0000-00001ACE0000}"/>
    <cellStyle name="40% - Accent6 3 5 2 5 2" xfId="52424" xr:uid="{00000000-0005-0000-0000-00001BCE0000}"/>
    <cellStyle name="40% - Accent6 3 5 2 6" xfId="28583" xr:uid="{00000000-0005-0000-0000-00001CCE0000}"/>
    <cellStyle name="40% - Accent6 3 5 2 7" xfId="39263" xr:uid="{00000000-0005-0000-0000-00001DCE0000}"/>
    <cellStyle name="40% - Accent6 3 5 3" xfId="3274" xr:uid="{00000000-0005-0000-0000-00001ECE0000}"/>
    <cellStyle name="40% - Accent6 3 5 3 2" xfId="11542" xr:uid="{00000000-0005-0000-0000-00001FCE0000}"/>
    <cellStyle name="40% - Accent6 3 5 3 2 2" xfId="24701" xr:uid="{00000000-0005-0000-0000-000020CE0000}"/>
    <cellStyle name="40% - Accent6 3 5 3 2 2 2" xfId="62039" xr:uid="{00000000-0005-0000-0000-000021CE0000}"/>
    <cellStyle name="40% - Accent6 3 5 3 2 3" xfId="48880" xr:uid="{00000000-0005-0000-0000-000022CE0000}"/>
    <cellStyle name="40% - Accent6 3 5 3 3" xfId="6819" xr:uid="{00000000-0005-0000-0000-000023CE0000}"/>
    <cellStyle name="40% - Accent6 3 5 3 3 2" xfId="19978" xr:uid="{00000000-0005-0000-0000-000024CE0000}"/>
    <cellStyle name="40% - Accent6 3 5 3 3 2 2" xfId="57316" xr:uid="{00000000-0005-0000-0000-000025CE0000}"/>
    <cellStyle name="40% - Accent6 3 5 3 3 3" xfId="44157" xr:uid="{00000000-0005-0000-0000-000026CE0000}"/>
    <cellStyle name="40% - Accent6 3 5 3 4" xfId="16435" xr:uid="{00000000-0005-0000-0000-000027CE0000}"/>
    <cellStyle name="40% - Accent6 3 5 3 4 2" xfId="53773" xr:uid="{00000000-0005-0000-0000-000028CE0000}"/>
    <cellStyle name="40% - Accent6 3 5 3 5" xfId="32828" xr:uid="{00000000-0005-0000-0000-000029CE0000}"/>
    <cellStyle name="40% - Accent6 3 5 3 6" xfId="40612" xr:uid="{00000000-0005-0000-0000-00002ACE0000}"/>
    <cellStyle name="40% - Accent6 3 5 4" xfId="9182" xr:uid="{00000000-0005-0000-0000-00002BCE0000}"/>
    <cellStyle name="40% - Accent6 3 5 4 2" xfId="22341" xr:uid="{00000000-0005-0000-0000-00002CCE0000}"/>
    <cellStyle name="40% - Accent6 3 5 4 2 2" xfId="59679" xr:uid="{00000000-0005-0000-0000-00002DCE0000}"/>
    <cellStyle name="40% - Accent6 3 5 4 3" xfId="35540" xr:uid="{00000000-0005-0000-0000-00002ECE0000}"/>
    <cellStyle name="40% - Accent6 3 5 4 4" xfId="46520" xr:uid="{00000000-0005-0000-0000-00002FCE0000}"/>
    <cellStyle name="40% - Accent6 3 5 5" xfId="4459" xr:uid="{00000000-0005-0000-0000-000030CE0000}"/>
    <cellStyle name="40% - Accent6 3 5 5 2" xfId="17618" xr:uid="{00000000-0005-0000-0000-000031CE0000}"/>
    <cellStyle name="40% - Accent6 3 5 5 2 2" xfId="54956" xr:uid="{00000000-0005-0000-0000-000032CE0000}"/>
    <cellStyle name="40% - Accent6 3 5 5 3" xfId="30116" xr:uid="{00000000-0005-0000-0000-000033CE0000}"/>
    <cellStyle name="40% - Accent6 3 5 5 4" xfId="41797" xr:uid="{00000000-0005-0000-0000-000034CE0000}"/>
    <cellStyle name="40% - Accent6 3 5 6" xfId="13906" xr:uid="{00000000-0005-0000-0000-000035CE0000}"/>
    <cellStyle name="40% - Accent6 3 5 6 2" xfId="51244" xr:uid="{00000000-0005-0000-0000-000036CE0000}"/>
    <cellStyle name="40% - Accent6 3 5 7" xfId="27234" xr:uid="{00000000-0005-0000-0000-000037CE0000}"/>
    <cellStyle name="40% - Accent6 3 5 8" xfId="38083" xr:uid="{00000000-0005-0000-0000-000038CE0000}"/>
    <cellStyle name="40% - Accent6 3 6" xfId="912" xr:uid="{00000000-0005-0000-0000-000039CE0000}"/>
    <cellStyle name="40% - Accent6 3 6 2" xfId="2094" xr:uid="{00000000-0005-0000-0000-00003ACE0000}"/>
    <cellStyle name="40% - Accent6 3 6 2 2" xfId="8168" xr:uid="{00000000-0005-0000-0000-00003BCE0000}"/>
    <cellStyle name="40% - Accent6 3 6 2 2 2" xfId="12891" xr:uid="{00000000-0005-0000-0000-00003CCE0000}"/>
    <cellStyle name="40% - Accent6 3 6 2 2 2 2" xfId="26050" xr:uid="{00000000-0005-0000-0000-00003DCE0000}"/>
    <cellStyle name="40% - Accent6 3 6 2 2 2 2 2" xfId="63388" xr:uid="{00000000-0005-0000-0000-00003ECE0000}"/>
    <cellStyle name="40% - Accent6 3 6 2 2 2 3" xfId="50229" xr:uid="{00000000-0005-0000-0000-00003FCE0000}"/>
    <cellStyle name="40% - Accent6 3 6 2 2 3" xfId="21327" xr:uid="{00000000-0005-0000-0000-000040CE0000}"/>
    <cellStyle name="40% - Accent6 3 6 2 2 3 2" xfId="58665" xr:uid="{00000000-0005-0000-0000-000041CE0000}"/>
    <cellStyle name="40% - Accent6 3 6 2 2 4" xfId="34346" xr:uid="{00000000-0005-0000-0000-000042CE0000}"/>
    <cellStyle name="40% - Accent6 3 6 2 2 5" xfId="45506" xr:uid="{00000000-0005-0000-0000-000043CE0000}"/>
    <cellStyle name="40% - Accent6 3 6 2 3" xfId="10531" xr:uid="{00000000-0005-0000-0000-000044CE0000}"/>
    <cellStyle name="40% - Accent6 3 6 2 3 2" xfId="23690" xr:uid="{00000000-0005-0000-0000-000045CE0000}"/>
    <cellStyle name="40% - Accent6 3 6 2 3 2 2" xfId="61028" xr:uid="{00000000-0005-0000-0000-000046CE0000}"/>
    <cellStyle name="40% - Accent6 3 6 2 3 3" xfId="37058" xr:uid="{00000000-0005-0000-0000-000047CE0000}"/>
    <cellStyle name="40% - Accent6 3 6 2 3 4" xfId="47869" xr:uid="{00000000-0005-0000-0000-000048CE0000}"/>
    <cellStyle name="40% - Accent6 3 6 2 4" xfId="5808" xr:uid="{00000000-0005-0000-0000-000049CE0000}"/>
    <cellStyle name="40% - Accent6 3 6 2 4 2" xfId="18967" xr:uid="{00000000-0005-0000-0000-00004ACE0000}"/>
    <cellStyle name="40% - Accent6 3 6 2 4 2 2" xfId="56305" xr:uid="{00000000-0005-0000-0000-00004BCE0000}"/>
    <cellStyle name="40% - Accent6 3 6 2 4 3" xfId="31634" xr:uid="{00000000-0005-0000-0000-00004CCE0000}"/>
    <cellStyle name="40% - Accent6 3 6 2 4 4" xfId="43146" xr:uid="{00000000-0005-0000-0000-00004DCE0000}"/>
    <cellStyle name="40% - Accent6 3 6 2 5" xfId="15255" xr:uid="{00000000-0005-0000-0000-00004ECE0000}"/>
    <cellStyle name="40% - Accent6 3 6 2 5 2" xfId="52593" xr:uid="{00000000-0005-0000-0000-00004FCE0000}"/>
    <cellStyle name="40% - Accent6 3 6 2 6" xfId="28752" xr:uid="{00000000-0005-0000-0000-000050CE0000}"/>
    <cellStyle name="40% - Accent6 3 6 2 7" xfId="39432" xr:uid="{00000000-0005-0000-0000-000051CE0000}"/>
    <cellStyle name="40% - Accent6 3 6 3" xfId="3443" xr:uid="{00000000-0005-0000-0000-000052CE0000}"/>
    <cellStyle name="40% - Accent6 3 6 3 2" xfId="11711" xr:uid="{00000000-0005-0000-0000-000053CE0000}"/>
    <cellStyle name="40% - Accent6 3 6 3 2 2" xfId="24870" xr:uid="{00000000-0005-0000-0000-000054CE0000}"/>
    <cellStyle name="40% - Accent6 3 6 3 2 2 2" xfId="62208" xr:uid="{00000000-0005-0000-0000-000055CE0000}"/>
    <cellStyle name="40% - Accent6 3 6 3 2 3" xfId="49049" xr:uid="{00000000-0005-0000-0000-000056CE0000}"/>
    <cellStyle name="40% - Accent6 3 6 3 3" xfId="6988" xr:uid="{00000000-0005-0000-0000-000057CE0000}"/>
    <cellStyle name="40% - Accent6 3 6 3 3 2" xfId="20147" xr:uid="{00000000-0005-0000-0000-000058CE0000}"/>
    <cellStyle name="40% - Accent6 3 6 3 3 2 2" xfId="57485" xr:uid="{00000000-0005-0000-0000-000059CE0000}"/>
    <cellStyle name="40% - Accent6 3 6 3 3 3" xfId="44326" xr:uid="{00000000-0005-0000-0000-00005ACE0000}"/>
    <cellStyle name="40% - Accent6 3 6 3 4" xfId="16604" xr:uid="{00000000-0005-0000-0000-00005BCE0000}"/>
    <cellStyle name="40% - Accent6 3 6 3 4 2" xfId="53942" xr:uid="{00000000-0005-0000-0000-00005CCE0000}"/>
    <cellStyle name="40% - Accent6 3 6 3 5" xfId="32997" xr:uid="{00000000-0005-0000-0000-00005DCE0000}"/>
    <cellStyle name="40% - Accent6 3 6 3 6" xfId="40781" xr:uid="{00000000-0005-0000-0000-00005ECE0000}"/>
    <cellStyle name="40% - Accent6 3 6 4" xfId="9351" xr:uid="{00000000-0005-0000-0000-00005FCE0000}"/>
    <cellStyle name="40% - Accent6 3 6 4 2" xfId="22510" xr:uid="{00000000-0005-0000-0000-000060CE0000}"/>
    <cellStyle name="40% - Accent6 3 6 4 2 2" xfId="59848" xr:uid="{00000000-0005-0000-0000-000061CE0000}"/>
    <cellStyle name="40% - Accent6 3 6 4 3" xfId="35709" xr:uid="{00000000-0005-0000-0000-000062CE0000}"/>
    <cellStyle name="40% - Accent6 3 6 4 4" xfId="46689" xr:uid="{00000000-0005-0000-0000-000063CE0000}"/>
    <cellStyle name="40% - Accent6 3 6 5" xfId="4628" xr:uid="{00000000-0005-0000-0000-000064CE0000}"/>
    <cellStyle name="40% - Accent6 3 6 5 2" xfId="17787" xr:uid="{00000000-0005-0000-0000-000065CE0000}"/>
    <cellStyle name="40% - Accent6 3 6 5 2 2" xfId="55125" xr:uid="{00000000-0005-0000-0000-000066CE0000}"/>
    <cellStyle name="40% - Accent6 3 6 5 3" xfId="30285" xr:uid="{00000000-0005-0000-0000-000067CE0000}"/>
    <cellStyle name="40% - Accent6 3 6 5 4" xfId="41966" xr:uid="{00000000-0005-0000-0000-000068CE0000}"/>
    <cellStyle name="40% - Accent6 3 6 6" xfId="14075" xr:uid="{00000000-0005-0000-0000-000069CE0000}"/>
    <cellStyle name="40% - Accent6 3 6 6 2" xfId="51413" xr:uid="{00000000-0005-0000-0000-00006ACE0000}"/>
    <cellStyle name="40% - Accent6 3 6 7" xfId="27403" xr:uid="{00000000-0005-0000-0000-00006BCE0000}"/>
    <cellStyle name="40% - Accent6 3 6 8" xfId="38252" xr:uid="{00000000-0005-0000-0000-00006CCE0000}"/>
    <cellStyle name="40% - Accent6 3 7" xfId="1083" xr:uid="{00000000-0005-0000-0000-00006DCE0000}"/>
    <cellStyle name="40% - Accent6 3 7 2" xfId="2263" xr:uid="{00000000-0005-0000-0000-00006ECE0000}"/>
    <cellStyle name="40% - Accent6 3 7 2 2" xfId="8337" xr:uid="{00000000-0005-0000-0000-00006FCE0000}"/>
    <cellStyle name="40% - Accent6 3 7 2 2 2" xfId="13060" xr:uid="{00000000-0005-0000-0000-000070CE0000}"/>
    <cellStyle name="40% - Accent6 3 7 2 2 2 2" xfId="26219" xr:uid="{00000000-0005-0000-0000-000071CE0000}"/>
    <cellStyle name="40% - Accent6 3 7 2 2 2 2 2" xfId="63557" xr:uid="{00000000-0005-0000-0000-000072CE0000}"/>
    <cellStyle name="40% - Accent6 3 7 2 2 2 3" xfId="50398" xr:uid="{00000000-0005-0000-0000-000073CE0000}"/>
    <cellStyle name="40% - Accent6 3 7 2 2 3" xfId="21496" xr:uid="{00000000-0005-0000-0000-000074CE0000}"/>
    <cellStyle name="40% - Accent6 3 7 2 2 3 2" xfId="58834" xr:uid="{00000000-0005-0000-0000-000075CE0000}"/>
    <cellStyle name="40% - Accent6 3 7 2 2 4" xfId="34515" xr:uid="{00000000-0005-0000-0000-000076CE0000}"/>
    <cellStyle name="40% - Accent6 3 7 2 2 5" xfId="45675" xr:uid="{00000000-0005-0000-0000-000077CE0000}"/>
    <cellStyle name="40% - Accent6 3 7 2 3" xfId="10700" xr:uid="{00000000-0005-0000-0000-000078CE0000}"/>
    <cellStyle name="40% - Accent6 3 7 2 3 2" xfId="23859" xr:uid="{00000000-0005-0000-0000-000079CE0000}"/>
    <cellStyle name="40% - Accent6 3 7 2 3 2 2" xfId="61197" xr:uid="{00000000-0005-0000-0000-00007ACE0000}"/>
    <cellStyle name="40% - Accent6 3 7 2 3 3" xfId="37227" xr:uid="{00000000-0005-0000-0000-00007BCE0000}"/>
    <cellStyle name="40% - Accent6 3 7 2 3 4" xfId="48038" xr:uid="{00000000-0005-0000-0000-00007CCE0000}"/>
    <cellStyle name="40% - Accent6 3 7 2 4" xfId="5977" xr:uid="{00000000-0005-0000-0000-00007DCE0000}"/>
    <cellStyle name="40% - Accent6 3 7 2 4 2" xfId="19136" xr:uid="{00000000-0005-0000-0000-00007ECE0000}"/>
    <cellStyle name="40% - Accent6 3 7 2 4 2 2" xfId="56474" xr:uid="{00000000-0005-0000-0000-00007FCE0000}"/>
    <cellStyle name="40% - Accent6 3 7 2 4 3" xfId="31803" xr:uid="{00000000-0005-0000-0000-000080CE0000}"/>
    <cellStyle name="40% - Accent6 3 7 2 4 4" xfId="43315" xr:uid="{00000000-0005-0000-0000-000081CE0000}"/>
    <cellStyle name="40% - Accent6 3 7 2 5" xfId="15424" xr:uid="{00000000-0005-0000-0000-000082CE0000}"/>
    <cellStyle name="40% - Accent6 3 7 2 5 2" xfId="52762" xr:uid="{00000000-0005-0000-0000-000083CE0000}"/>
    <cellStyle name="40% - Accent6 3 7 2 6" xfId="28921" xr:uid="{00000000-0005-0000-0000-000084CE0000}"/>
    <cellStyle name="40% - Accent6 3 7 2 7" xfId="39601" xr:uid="{00000000-0005-0000-0000-000085CE0000}"/>
    <cellStyle name="40% - Accent6 3 7 3" xfId="3612" xr:uid="{00000000-0005-0000-0000-000086CE0000}"/>
    <cellStyle name="40% - Accent6 3 7 3 2" xfId="11880" xr:uid="{00000000-0005-0000-0000-000087CE0000}"/>
    <cellStyle name="40% - Accent6 3 7 3 2 2" xfId="25039" xr:uid="{00000000-0005-0000-0000-000088CE0000}"/>
    <cellStyle name="40% - Accent6 3 7 3 2 2 2" xfId="62377" xr:uid="{00000000-0005-0000-0000-000089CE0000}"/>
    <cellStyle name="40% - Accent6 3 7 3 2 3" xfId="49218" xr:uid="{00000000-0005-0000-0000-00008ACE0000}"/>
    <cellStyle name="40% - Accent6 3 7 3 3" xfId="7157" xr:uid="{00000000-0005-0000-0000-00008BCE0000}"/>
    <cellStyle name="40% - Accent6 3 7 3 3 2" xfId="20316" xr:uid="{00000000-0005-0000-0000-00008CCE0000}"/>
    <cellStyle name="40% - Accent6 3 7 3 3 2 2" xfId="57654" xr:uid="{00000000-0005-0000-0000-00008DCE0000}"/>
    <cellStyle name="40% - Accent6 3 7 3 3 3" xfId="44495" xr:uid="{00000000-0005-0000-0000-00008ECE0000}"/>
    <cellStyle name="40% - Accent6 3 7 3 4" xfId="16773" xr:uid="{00000000-0005-0000-0000-00008FCE0000}"/>
    <cellStyle name="40% - Accent6 3 7 3 4 2" xfId="54111" xr:uid="{00000000-0005-0000-0000-000090CE0000}"/>
    <cellStyle name="40% - Accent6 3 7 3 5" xfId="33166" xr:uid="{00000000-0005-0000-0000-000091CE0000}"/>
    <cellStyle name="40% - Accent6 3 7 3 6" xfId="40950" xr:uid="{00000000-0005-0000-0000-000092CE0000}"/>
    <cellStyle name="40% - Accent6 3 7 4" xfId="9520" xr:uid="{00000000-0005-0000-0000-000093CE0000}"/>
    <cellStyle name="40% - Accent6 3 7 4 2" xfId="22679" xr:uid="{00000000-0005-0000-0000-000094CE0000}"/>
    <cellStyle name="40% - Accent6 3 7 4 2 2" xfId="60017" xr:uid="{00000000-0005-0000-0000-000095CE0000}"/>
    <cellStyle name="40% - Accent6 3 7 4 3" xfId="35878" xr:uid="{00000000-0005-0000-0000-000096CE0000}"/>
    <cellStyle name="40% - Accent6 3 7 4 4" xfId="46858" xr:uid="{00000000-0005-0000-0000-000097CE0000}"/>
    <cellStyle name="40% - Accent6 3 7 5" xfId="4797" xr:uid="{00000000-0005-0000-0000-000098CE0000}"/>
    <cellStyle name="40% - Accent6 3 7 5 2" xfId="17956" xr:uid="{00000000-0005-0000-0000-000099CE0000}"/>
    <cellStyle name="40% - Accent6 3 7 5 2 2" xfId="55294" xr:uid="{00000000-0005-0000-0000-00009ACE0000}"/>
    <cellStyle name="40% - Accent6 3 7 5 3" xfId="30454" xr:uid="{00000000-0005-0000-0000-00009BCE0000}"/>
    <cellStyle name="40% - Accent6 3 7 5 4" xfId="42135" xr:uid="{00000000-0005-0000-0000-00009CCE0000}"/>
    <cellStyle name="40% - Accent6 3 7 6" xfId="14244" xr:uid="{00000000-0005-0000-0000-00009DCE0000}"/>
    <cellStyle name="40% - Accent6 3 7 6 2" xfId="51582" xr:uid="{00000000-0005-0000-0000-00009ECE0000}"/>
    <cellStyle name="40% - Accent6 3 7 7" xfId="27572" xr:uid="{00000000-0005-0000-0000-00009FCE0000}"/>
    <cellStyle name="40% - Accent6 3 7 8" xfId="38421" xr:uid="{00000000-0005-0000-0000-0000A0CE0000}"/>
    <cellStyle name="40% - Accent6 3 8" xfId="1280" xr:uid="{00000000-0005-0000-0000-0000A1CE0000}"/>
    <cellStyle name="40% - Accent6 3 8 2" xfId="2629" xr:uid="{00000000-0005-0000-0000-0000A2CE0000}"/>
    <cellStyle name="40% - Accent6 3 8 2 2" xfId="12077" xr:uid="{00000000-0005-0000-0000-0000A3CE0000}"/>
    <cellStyle name="40% - Accent6 3 8 2 2 2" xfId="25236" xr:uid="{00000000-0005-0000-0000-0000A4CE0000}"/>
    <cellStyle name="40% - Accent6 3 8 2 2 2 2" xfId="62574" xr:uid="{00000000-0005-0000-0000-0000A5CE0000}"/>
    <cellStyle name="40% - Accent6 3 8 2 2 3" xfId="33532" xr:uid="{00000000-0005-0000-0000-0000A6CE0000}"/>
    <cellStyle name="40% - Accent6 3 8 2 2 4" xfId="49415" xr:uid="{00000000-0005-0000-0000-0000A7CE0000}"/>
    <cellStyle name="40% - Accent6 3 8 2 3" xfId="7354" xr:uid="{00000000-0005-0000-0000-0000A8CE0000}"/>
    <cellStyle name="40% - Accent6 3 8 2 3 2" xfId="20513" xr:uid="{00000000-0005-0000-0000-0000A9CE0000}"/>
    <cellStyle name="40% - Accent6 3 8 2 3 2 2" xfId="57851" xr:uid="{00000000-0005-0000-0000-0000AACE0000}"/>
    <cellStyle name="40% - Accent6 3 8 2 3 3" xfId="36244" xr:uid="{00000000-0005-0000-0000-0000ABCE0000}"/>
    <cellStyle name="40% - Accent6 3 8 2 3 4" xfId="44692" xr:uid="{00000000-0005-0000-0000-0000ACCE0000}"/>
    <cellStyle name="40% - Accent6 3 8 2 4" xfId="15790" xr:uid="{00000000-0005-0000-0000-0000ADCE0000}"/>
    <cellStyle name="40% - Accent6 3 8 2 4 2" xfId="30820" xr:uid="{00000000-0005-0000-0000-0000AECE0000}"/>
    <cellStyle name="40% - Accent6 3 8 2 4 3" xfId="53128" xr:uid="{00000000-0005-0000-0000-0000AFCE0000}"/>
    <cellStyle name="40% - Accent6 3 8 2 5" xfId="27938" xr:uid="{00000000-0005-0000-0000-0000B0CE0000}"/>
    <cellStyle name="40% - Accent6 3 8 2 6" xfId="39967" xr:uid="{00000000-0005-0000-0000-0000B1CE0000}"/>
    <cellStyle name="40% - Accent6 3 8 3" xfId="9717" xr:uid="{00000000-0005-0000-0000-0000B2CE0000}"/>
    <cellStyle name="40% - Accent6 3 8 3 2" xfId="22876" xr:uid="{00000000-0005-0000-0000-0000B3CE0000}"/>
    <cellStyle name="40% - Accent6 3 8 3 2 2" xfId="60214" xr:uid="{00000000-0005-0000-0000-0000B4CE0000}"/>
    <cellStyle name="40% - Accent6 3 8 3 3" xfId="32183" xr:uid="{00000000-0005-0000-0000-0000B5CE0000}"/>
    <cellStyle name="40% - Accent6 3 8 3 4" xfId="47055" xr:uid="{00000000-0005-0000-0000-0000B6CE0000}"/>
    <cellStyle name="40% - Accent6 3 8 4" xfId="4994" xr:uid="{00000000-0005-0000-0000-0000B7CE0000}"/>
    <cellStyle name="40% - Accent6 3 8 4 2" xfId="18153" xr:uid="{00000000-0005-0000-0000-0000B8CE0000}"/>
    <cellStyle name="40% - Accent6 3 8 4 2 2" xfId="55491" xr:uid="{00000000-0005-0000-0000-0000B9CE0000}"/>
    <cellStyle name="40% - Accent6 3 8 4 3" xfId="34895" xr:uid="{00000000-0005-0000-0000-0000BACE0000}"/>
    <cellStyle name="40% - Accent6 3 8 4 4" xfId="42332" xr:uid="{00000000-0005-0000-0000-0000BBCE0000}"/>
    <cellStyle name="40% - Accent6 3 8 5" xfId="14441" xr:uid="{00000000-0005-0000-0000-0000BCCE0000}"/>
    <cellStyle name="40% - Accent6 3 8 5 2" xfId="29471" xr:uid="{00000000-0005-0000-0000-0000BDCE0000}"/>
    <cellStyle name="40% - Accent6 3 8 5 3" xfId="51779" xr:uid="{00000000-0005-0000-0000-0000BECE0000}"/>
    <cellStyle name="40% - Accent6 3 8 6" xfId="26589" xr:uid="{00000000-0005-0000-0000-0000BFCE0000}"/>
    <cellStyle name="40% - Accent6 3 8 7" xfId="38618" xr:uid="{00000000-0005-0000-0000-0000C0CE0000}"/>
    <cellStyle name="40% - Accent6 3 9" xfId="2432" xr:uid="{00000000-0005-0000-0000-0000C1CE0000}"/>
    <cellStyle name="40% - Accent6 3 9 2" xfId="10897" xr:uid="{00000000-0005-0000-0000-0000C2CE0000}"/>
    <cellStyle name="40% - Accent6 3 9 2 2" xfId="24056" xr:uid="{00000000-0005-0000-0000-0000C3CE0000}"/>
    <cellStyle name="40% - Accent6 3 9 2 2 2" xfId="61394" xr:uid="{00000000-0005-0000-0000-0000C4CE0000}"/>
    <cellStyle name="40% - Accent6 3 9 2 3" xfId="33335" xr:uid="{00000000-0005-0000-0000-0000C5CE0000}"/>
    <cellStyle name="40% - Accent6 3 9 2 4" xfId="48235" xr:uid="{00000000-0005-0000-0000-0000C6CE0000}"/>
    <cellStyle name="40% - Accent6 3 9 3" xfId="6174" xr:uid="{00000000-0005-0000-0000-0000C7CE0000}"/>
    <cellStyle name="40% - Accent6 3 9 3 2" xfId="19333" xr:uid="{00000000-0005-0000-0000-0000C8CE0000}"/>
    <cellStyle name="40% - Accent6 3 9 3 2 2" xfId="56671" xr:uid="{00000000-0005-0000-0000-0000C9CE0000}"/>
    <cellStyle name="40% - Accent6 3 9 3 3" xfId="36047" xr:uid="{00000000-0005-0000-0000-0000CACE0000}"/>
    <cellStyle name="40% - Accent6 3 9 3 4" xfId="43512" xr:uid="{00000000-0005-0000-0000-0000CBCE0000}"/>
    <cellStyle name="40% - Accent6 3 9 4" xfId="15593" xr:uid="{00000000-0005-0000-0000-0000CCCE0000}"/>
    <cellStyle name="40% - Accent6 3 9 4 2" xfId="30623" xr:uid="{00000000-0005-0000-0000-0000CDCE0000}"/>
    <cellStyle name="40% - Accent6 3 9 4 3" xfId="52931" xr:uid="{00000000-0005-0000-0000-0000CECE0000}"/>
    <cellStyle name="40% - Accent6 3 9 5" xfId="27741" xr:uid="{00000000-0005-0000-0000-0000CFCE0000}"/>
    <cellStyle name="40% - Accent6 3 9 6" xfId="39770" xr:uid="{00000000-0005-0000-0000-0000D0CE0000}"/>
    <cellStyle name="40% - Accent6 4" xfId="126" xr:uid="{00000000-0005-0000-0000-0000D1CE0000}"/>
    <cellStyle name="40% - Accent6 4 10" xfId="8565" xr:uid="{00000000-0005-0000-0000-0000D2CE0000}"/>
    <cellStyle name="40% - Accent6 4 10 2" xfId="21724" xr:uid="{00000000-0005-0000-0000-0000D3CE0000}"/>
    <cellStyle name="40% - Accent6 4 10 2 2" xfId="59062" xr:uid="{00000000-0005-0000-0000-0000D4CE0000}"/>
    <cellStyle name="40% - Accent6 4 10 3" xfId="29302" xr:uid="{00000000-0005-0000-0000-0000D5CE0000}"/>
    <cellStyle name="40% - Accent6 4 10 4" xfId="45903" xr:uid="{00000000-0005-0000-0000-0000D6CE0000}"/>
    <cellStyle name="40% - Accent6 4 11" xfId="3842" xr:uid="{00000000-0005-0000-0000-0000D7CE0000}"/>
    <cellStyle name="40% - Accent6 4 11 2" xfId="17001" xr:uid="{00000000-0005-0000-0000-0000D8CE0000}"/>
    <cellStyle name="40% - Accent6 4 11 2 2" xfId="54339" xr:uid="{00000000-0005-0000-0000-0000D9CE0000}"/>
    <cellStyle name="40% - Accent6 4 11 3" xfId="32014" xr:uid="{00000000-0005-0000-0000-0000DACE0000}"/>
    <cellStyle name="40% - Accent6 4 11 4" xfId="41180" xr:uid="{00000000-0005-0000-0000-0000DBCE0000}"/>
    <cellStyle name="40% - Accent6 4 12" xfId="13289" xr:uid="{00000000-0005-0000-0000-0000DCCE0000}"/>
    <cellStyle name="40% - Accent6 4 12 2" xfId="34726" xr:uid="{00000000-0005-0000-0000-0000DDCE0000}"/>
    <cellStyle name="40% - Accent6 4 12 3" xfId="50627" xr:uid="{00000000-0005-0000-0000-0000DECE0000}"/>
    <cellStyle name="40% - Accent6 4 13" xfId="29133" xr:uid="{00000000-0005-0000-0000-0000DFCE0000}"/>
    <cellStyle name="40% - Accent6 4 14" xfId="26420" xr:uid="{00000000-0005-0000-0000-0000E0CE0000}"/>
    <cellStyle name="40% - Accent6 4 15" xfId="37466" xr:uid="{00000000-0005-0000-0000-0000E1CE0000}"/>
    <cellStyle name="40% - Accent6 4 2" xfId="238" xr:uid="{00000000-0005-0000-0000-0000E2CE0000}"/>
    <cellStyle name="40% - Accent6 4 2 10" xfId="3954" xr:uid="{00000000-0005-0000-0000-0000E3CE0000}"/>
    <cellStyle name="40% - Accent6 4 2 10 2" xfId="17113" xr:uid="{00000000-0005-0000-0000-0000E4CE0000}"/>
    <cellStyle name="40% - Accent6 4 2 10 2 2" xfId="54451" xr:uid="{00000000-0005-0000-0000-0000E5CE0000}"/>
    <cellStyle name="40% - Accent6 4 2 10 3" xfId="32099" xr:uid="{00000000-0005-0000-0000-0000E6CE0000}"/>
    <cellStyle name="40% - Accent6 4 2 10 4" xfId="41292" xr:uid="{00000000-0005-0000-0000-0000E7CE0000}"/>
    <cellStyle name="40% - Accent6 4 2 11" xfId="13401" xr:uid="{00000000-0005-0000-0000-0000E8CE0000}"/>
    <cellStyle name="40% - Accent6 4 2 11 2" xfId="34811" xr:uid="{00000000-0005-0000-0000-0000E9CE0000}"/>
    <cellStyle name="40% - Accent6 4 2 11 3" xfId="50739" xr:uid="{00000000-0005-0000-0000-0000EACE0000}"/>
    <cellStyle name="40% - Accent6 4 2 12" xfId="29218" xr:uid="{00000000-0005-0000-0000-0000EBCE0000}"/>
    <cellStyle name="40% - Accent6 4 2 13" xfId="26505" xr:uid="{00000000-0005-0000-0000-0000ECCE0000}"/>
    <cellStyle name="40% - Accent6 4 2 14" xfId="37578" xr:uid="{00000000-0005-0000-0000-0000EDCE0000}"/>
    <cellStyle name="40% - Accent6 4 2 2" xfId="659" xr:uid="{00000000-0005-0000-0000-0000EECE0000}"/>
    <cellStyle name="40% - Accent6 4 2 2 2" xfId="1841" xr:uid="{00000000-0005-0000-0000-0000EFCE0000}"/>
    <cellStyle name="40% - Accent6 4 2 2 2 2" xfId="7915" xr:uid="{00000000-0005-0000-0000-0000F0CE0000}"/>
    <cellStyle name="40% - Accent6 4 2 2 2 2 2" xfId="12638" xr:uid="{00000000-0005-0000-0000-0000F1CE0000}"/>
    <cellStyle name="40% - Accent6 4 2 2 2 2 2 2" xfId="25797" xr:uid="{00000000-0005-0000-0000-0000F2CE0000}"/>
    <cellStyle name="40% - Accent6 4 2 2 2 2 2 2 2" xfId="63135" xr:uid="{00000000-0005-0000-0000-0000F3CE0000}"/>
    <cellStyle name="40% - Accent6 4 2 2 2 2 2 3" xfId="49976" xr:uid="{00000000-0005-0000-0000-0000F4CE0000}"/>
    <cellStyle name="40% - Accent6 4 2 2 2 2 3" xfId="21074" xr:uid="{00000000-0005-0000-0000-0000F5CE0000}"/>
    <cellStyle name="40% - Accent6 4 2 2 2 2 3 2" xfId="58412" xr:uid="{00000000-0005-0000-0000-0000F6CE0000}"/>
    <cellStyle name="40% - Accent6 4 2 2 2 2 4" xfId="34093" xr:uid="{00000000-0005-0000-0000-0000F7CE0000}"/>
    <cellStyle name="40% - Accent6 4 2 2 2 2 5" xfId="45253" xr:uid="{00000000-0005-0000-0000-0000F8CE0000}"/>
    <cellStyle name="40% - Accent6 4 2 2 2 3" xfId="10278" xr:uid="{00000000-0005-0000-0000-0000F9CE0000}"/>
    <cellStyle name="40% - Accent6 4 2 2 2 3 2" xfId="23437" xr:uid="{00000000-0005-0000-0000-0000FACE0000}"/>
    <cellStyle name="40% - Accent6 4 2 2 2 3 2 2" xfId="60775" xr:uid="{00000000-0005-0000-0000-0000FBCE0000}"/>
    <cellStyle name="40% - Accent6 4 2 2 2 3 3" xfId="36805" xr:uid="{00000000-0005-0000-0000-0000FCCE0000}"/>
    <cellStyle name="40% - Accent6 4 2 2 2 3 4" xfId="47616" xr:uid="{00000000-0005-0000-0000-0000FDCE0000}"/>
    <cellStyle name="40% - Accent6 4 2 2 2 4" xfId="5555" xr:uid="{00000000-0005-0000-0000-0000FECE0000}"/>
    <cellStyle name="40% - Accent6 4 2 2 2 4 2" xfId="18714" xr:uid="{00000000-0005-0000-0000-0000FFCE0000}"/>
    <cellStyle name="40% - Accent6 4 2 2 2 4 2 2" xfId="56052" xr:uid="{00000000-0005-0000-0000-000000CF0000}"/>
    <cellStyle name="40% - Accent6 4 2 2 2 4 3" xfId="31381" xr:uid="{00000000-0005-0000-0000-000001CF0000}"/>
    <cellStyle name="40% - Accent6 4 2 2 2 4 4" xfId="42893" xr:uid="{00000000-0005-0000-0000-000002CF0000}"/>
    <cellStyle name="40% - Accent6 4 2 2 2 5" xfId="15002" xr:uid="{00000000-0005-0000-0000-000003CF0000}"/>
    <cellStyle name="40% - Accent6 4 2 2 2 5 2" xfId="52340" xr:uid="{00000000-0005-0000-0000-000004CF0000}"/>
    <cellStyle name="40% - Accent6 4 2 2 2 6" xfId="28499" xr:uid="{00000000-0005-0000-0000-000005CF0000}"/>
    <cellStyle name="40% - Accent6 4 2 2 2 7" xfId="39179" xr:uid="{00000000-0005-0000-0000-000006CF0000}"/>
    <cellStyle name="40% - Accent6 4 2 2 3" xfId="3190" xr:uid="{00000000-0005-0000-0000-000007CF0000}"/>
    <cellStyle name="40% - Accent6 4 2 2 3 2" xfId="11458" xr:uid="{00000000-0005-0000-0000-000008CF0000}"/>
    <cellStyle name="40% - Accent6 4 2 2 3 2 2" xfId="24617" xr:uid="{00000000-0005-0000-0000-000009CF0000}"/>
    <cellStyle name="40% - Accent6 4 2 2 3 2 2 2" xfId="61955" xr:uid="{00000000-0005-0000-0000-00000ACF0000}"/>
    <cellStyle name="40% - Accent6 4 2 2 3 2 3" xfId="48796" xr:uid="{00000000-0005-0000-0000-00000BCF0000}"/>
    <cellStyle name="40% - Accent6 4 2 2 3 3" xfId="6735" xr:uid="{00000000-0005-0000-0000-00000CCF0000}"/>
    <cellStyle name="40% - Accent6 4 2 2 3 3 2" xfId="19894" xr:uid="{00000000-0005-0000-0000-00000DCF0000}"/>
    <cellStyle name="40% - Accent6 4 2 2 3 3 2 2" xfId="57232" xr:uid="{00000000-0005-0000-0000-00000ECF0000}"/>
    <cellStyle name="40% - Accent6 4 2 2 3 3 3" xfId="44073" xr:uid="{00000000-0005-0000-0000-00000FCF0000}"/>
    <cellStyle name="40% - Accent6 4 2 2 3 4" xfId="16351" xr:uid="{00000000-0005-0000-0000-000010CF0000}"/>
    <cellStyle name="40% - Accent6 4 2 2 3 4 2" xfId="53689" xr:uid="{00000000-0005-0000-0000-000011CF0000}"/>
    <cellStyle name="40% - Accent6 4 2 2 3 5" xfId="32744" xr:uid="{00000000-0005-0000-0000-000012CF0000}"/>
    <cellStyle name="40% - Accent6 4 2 2 3 6" xfId="40528" xr:uid="{00000000-0005-0000-0000-000013CF0000}"/>
    <cellStyle name="40% - Accent6 4 2 2 4" xfId="9098" xr:uid="{00000000-0005-0000-0000-000014CF0000}"/>
    <cellStyle name="40% - Accent6 4 2 2 4 2" xfId="22257" xr:uid="{00000000-0005-0000-0000-000015CF0000}"/>
    <cellStyle name="40% - Accent6 4 2 2 4 2 2" xfId="59595" xr:uid="{00000000-0005-0000-0000-000016CF0000}"/>
    <cellStyle name="40% - Accent6 4 2 2 4 3" xfId="35456" xr:uid="{00000000-0005-0000-0000-000017CF0000}"/>
    <cellStyle name="40% - Accent6 4 2 2 4 4" xfId="46436" xr:uid="{00000000-0005-0000-0000-000018CF0000}"/>
    <cellStyle name="40% - Accent6 4 2 2 5" xfId="4375" xr:uid="{00000000-0005-0000-0000-000019CF0000}"/>
    <cellStyle name="40% - Accent6 4 2 2 5 2" xfId="17534" xr:uid="{00000000-0005-0000-0000-00001ACF0000}"/>
    <cellStyle name="40% - Accent6 4 2 2 5 2 2" xfId="54872" xr:uid="{00000000-0005-0000-0000-00001BCF0000}"/>
    <cellStyle name="40% - Accent6 4 2 2 5 3" xfId="30032" xr:uid="{00000000-0005-0000-0000-00001CCF0000}"/>
    <cellStyle name="40% - Accent6 4 2 2 5 4" xfId="41713" xr:uid="{00000000-0005-0000-0000-00001DCF0000}"/>
    <cellStyle name="40% - Accent6 4 2 2 6" xfId="13822" xr:uid="{00000000-0005-0000-0000-00001ECF0000}"/>
    <cellStyle name="40% - Accent6 4 2 2 6 2" xfId="51160" xr:uid="{00000000-0005-0000-0000-00001FCF0000}"/>
    <cellStyle name="40% - Accent6 4 2 2 7" xfId="27150" xr:uid="{00000000-0005-0000-0000-000020CF0000}"/>
    <cellStyle name="40% - Accent6 4 2 2 8" xfId="37999" xr:uid="{00000000-0005-0000-0000-000021CF0000}"/>
    <cellStyle name="40% - Accent6 4 2 3" xfId="435" xr:uid="{00000000-0005-0000-0000-000022CF0000}"/>
    <cellStyle name="40% - Accent6 4 2 3 2" xfId="1617" xr:uid="{00000000-0005-0000-0000-000023CF0000}"/>
    <cellStyle name="40% - Accent6 4 2 3 2 2" xfId="7691" xr:uid="{00000000-0005-0000-0000-000024CF0000}"/>
    <cellStyle name="40% - Accent6 4 2 3 2 2 2" xfId="12414" xr:uid="{00000000-0005-0000-0000-000025CF0000}"/>
    <cellStyle name="40% - Accent6 4 2 3 2 2 2 2" xfId="25573" xr:uid="{00000000-0005-0000-0000-000026CF0000}"/>
    <cellStyle name="40% - Accent6 4 2 3 2 2 2 2 2" xfId="62911" xr:uid="{00000000-0005-0000-0000-000027CF0000}"/>
    <cellStyle name="40% - Accent6 4 2 3 2 2 2 3" xfId="49752" xr:uid="{00000000-0005-0000-0000-000028CF0000}"/>
    <cellStyle name="40% - Accent6 4 2 3 2 2 3" xfId="20850" xr:uid="{00000000-0005-0000-0000-000029CF0000}"/>
    <cellStyle name="40% - Accent6 4 2 3 2 2 3 2" xfId="58188" xr:uid="{00000000-0005-0000-0000-00002ACF0000}"/>
    <cellStyle name="40% - Accent6 4 2 3 2 2 4" xfId="33869" xr:uid="{00000000-0005-0000-0000-00002BCF0000}"/>
    <cellStyle name="40% - Accent6 4 2 3 2 2 5" xfId="45029" xr:uid="{00000000-0005-0000-0000-00002CCF0000}"/>
    <cellStyle name="40% - Accent6 4 2 3 2 3" xfId="10054" xr:uid="{00000000-0005-0000-0000-00002DCF0000}"/>
    <cellStyle name="40% - Accent6 4 2 3 2 3 2" xfId="23213" xr:uid="{00000000-0005-0000-0000-00002ECF0000}"/>
    <cellStyle name="40% - Accent6 4 2 3 2 3 2 2" xfId="60551" xr:uid="{00000000-0005-0000-0000-00002FCF0000}"/>
    <cellStyle name="40% - Accent6 4 2 3 2 3 3" xfId="36581" xr:uid="{00000000-0005-0000-0000-000030CF0000}"/>
    <cellStyle name="40% - Accent6 4 2 3 2 3 4" xfId="47392" xr:uid="{00000000-0005-0000-0000-000031CF0000}"/>
    <cellStyle name="40% - Accent6 4 2 3 2 4" xfId="5331" xr:uid="{00000000-0005-0000-0000-000032CF0000}"/>
    <cellStyle name="40% - Accent6 4 2 3 2 4 2" xfId="18490" xr:uid="{00000000-0005-0000-0000-000033CF0000}"/>
    <cellStyle name="40% - Accent6 4 2 3 2 4 2 2" xfId="55828" xr:uid="{00000000-0005-0000-0000-000034CF0000}"/>
    <cellStyle name="40% - Accent6 4 2 3 2 4 3" xfId="31157" xr:uid="{00000000-0005-0000-0000-000035CF0000}"/>
    <cellStyle name="40% - Accent6 4 2 3 2 4 4" xfId="42669" xr:uid="{00000000-0005-0000-0000-000036CF0000}"/>
    <cellStyle name="40% - Accent6 4 2 3 2 5" xfId="14778" xr:uid="{00000000-0005-0000-0000-000037CF0000}"/>
    <cellStyle name="40% - Accent6 4 2 3 2 5 2" xfId="52116" xr:uid="{00000000-0005-0000-0000-000038CF0000}"/>
    <cellStyle name="40% - Accent6 4 2 3 2 6" xfId="28275" xr:uid="{00000000-0005-0000-0000-000039CF0000}"/>
    <cellStyle name="40% - Accent6 4 2 3 2 7" xfId="38955" xr:uid="{00000000-0005-0000-0000-00003ACF0000}"/>
    <cellStyle name="40% - Accent6 4 2 3 3" xfId="2966" xr:uid="{00000000-0005-0000-0000-00003BCF0000}"/>
    <cellStyle name="40% - Accent6 4 2 3 3 2" xfId="11234" xr:uid="{00000000-0005-0000-0000-00003CCF0000}"/>
    <cellStyle name="40% - Accent6 4 2 3 3 2 2" xfId="24393" xr:uid="{00000000-0005-0000-0000-00003DCF0000}"/>
    <cellStyle name="40% - Accent6 4 2 3 3 2 2 2" xfId="61731" xr:uid="{00000000-0005-0000-0000-00003ECF0000}"/>
    <cellStyle name="40% - Accent6 4 2 3 3 2 3" xfId="48572" xr:uid="{00000000-0005-0000-0000-00003FCF0000}"/>
    <cellStyle name="40% - Accent6 4 2 3 3 3" xfId="6511" xr:uid="{00000000-0005-0000-0000-000040CF0000}"/>
    <cellStyle name="40% - Accent6 4 2 3 3 3 2" xfId="19670" xr:uid="{00000000-0005-0000-0000-000041CF0000}"/>
    <cellStyle name="40% - Accent6 4 2 3 3 3 2 2" xfId="57008" xr:uid="{00000000-0005-0000-0000-000042CF0000}"/>
    <cellStyle name="40% - Accent6 4 2 3 3 3 3" xfId="43849" xr:uid="{00000000-0005-0000-0000-000043CF0000}"/>
    <cellStyle name="40% - Accent6 4 2 3 3 4" xfId="16127" xr:uid="{00000000-0005-0000-0000-000044CF0000}"/>
    <cellStyle name="40% - Accent6 4 2 3 3 4 2" xfId="53465" xr:uid="{00000000-0005-0000-0000-000045CF0000}"/>
    <cellStyle name="40% - Accent6 4 2 3 3 5" xfId="32520" xr:uid="{00000000-0005-0000-0000-000046CF0000}"/>
    <cellStyle name="40% - Accent6 4 2 3 3 6" xfId="40304" xr:uid="{00000000-0005-0000-0000-000047CF0000}"/>
    <cellStyle name="40% - Accent6 4 2 3 4" xfId="8874" xr:uid="{00000000-0005-0000-0000-000048CF0000}"/>
    <cellStyle name="40% - Accent6 4 2 3 4 2" xfId="22033" xr:uid="{00000000-0005-0000-0000-000049CF0000}"/>
    <cellStyle name="40% - Accent6 4 2 3 4 2 2" xfId="59371" xr:uid="{00000000-0005-0000-0000-00004ACF0000}"/>
    <cellStyle name="40% - Accent6 4 2 3 4 3" xfId="35232" xr:uid="{00000000-0005-0000-0000-00004BCF0000}"/>
    <cellStyle name="40% - Accent6 4 2 3 4 4" xfId="46212" xr:uid="{00000000-0005-0000-0000-00004CCF0000}"/>
    <cellStyle name="40% - Accent6 4 2 3 5" xfId="4151" xr:uid="{00000000-0005-0000-0000-00004DCF0000}"/>
    <cellStyle name="40% - Accent6 4 2 3 5 2" xfId="17310" xr:uid="{00000000-0005-0000-0000-00004ECF0000}"/>
    <cellStyle name="40% - Accent6 4 2 3 5 2 2" xfId="54648" xr:uid="{00000000-0005-0000-0000-00004FCF0000}"/>
    <cellStyle name="40% - Accent6 4 2 3 5 3" xfId="29808" xr:uid="{00000000-0005-0000-0000-000050CF0000}"/>
    <cellStyle name="40% - Accent6 4 2 3 5 4" xfId="41489" xr:uid="{00000000-0005-0000-0000-000051CF0000}"/>
    <cellStyle name="40% - Accent6 4 2 3 6" xfId="13598" xr:uid="{00000000-0005-0000-0000-000052CF0000}"/>
    <cellStyle name="40% - Accent6 4 2 3 6 2" xfId="50936" xr:uid="{00000000-0005-0000-0000-000053CF0000}"/>
    <cellStyle name="40% - Accent6 4 2 3 7" xfId="26926" xr:uid="{00000000-0005-0000-0000-000054CF0000}"/>
    <cellStyle name="40% - Accent6 4 2 3 8" xfId="37775" xr:uid="{00000000-0005-0000-0000-000055CF0000}"/>
    <cellStyle name="40% - Accent6 4 2 4" xfId="856" xr:uid="{00000000-0005-0000-0000-000056CF0000}"/>
    <cellStyle name="40% - Accent6 4 2 4 2" xfId="2038" xr:uid="{00000000-0005-0000-0000-000057CF0000}"/>
    <cellStyle name="40% - Accent6 4 2 4 2 2" xfId="8112" xr:uid="{00000000-0005-0000-0000-000058CF0000}"/>
    <cellStyle name="40% - Accent6 4 2 4 2 2 2" xfId="12835" xr:uid="{00000000-0005-0000-0000-000059CF0000}"/>
    <cellStyle name="40% - Accent6 4 2 4 2 2 2 2" xfId="25994" xr:uid="{00000000-0005-0000-0000-00005ACF0000}"/>
    <cellStyle name="40% - Accent6 4 2 4 2 2 2 2 2" xfId="63332" xr:uid="{00000000-0005-0000-0000-00005BCF0000}"/>
    <cellStyle name="40% - Accent6 4 2 4 2 2 2 3" xfId="50173" xr:uid="{00000000-0005-0000-0000-00005CCF0000}"/>
    <cellStyle name="40% - Accent6 4 2 4 2 2 3" xfId="21271" xr:uid="{00000000-0005-0000-0000-00005DCF0000}"/>
    <cellStyle name="40% - Accent6 4 2 4 2 2 3 2" xfId="58609" xr:uid="{00000000-0005-0000-0000-00005ECF0000}"/>
    <cellStyle name="40% - Accent6 4 2 4 2 2 4" xfId="34290" xr:uid="{00000000-0005-0000-0000-00005FCF0000}"/>
    <cellStyle name="40% - Accent6 4 2 4 2 2 5" xfId="45450" xr:uid="{00000000-0005-0000-0000-000060CF0000}"/>
    <cellStyle name="40% - Accent6 4 2 4 2 3" xfId="10475" xr:uid="{00000000-0005-0000-0000-000061CF0000}"/>
    <cellStyle name="40% - Accent6 4 2 4 2 3 2" xfId="23634" xr:uid="{00000000-0005-0000-0000-000062CF0000}"/>
    <cellStyle name="40% - Accent6 4 2 4 2 3 2 2" xfId="60972" xr:uid="{00000000-0005-0000-0000-000063CF0000}"/>
    <cellStyle name="40% - Accent6 4 2 4 2 3 3" xfId="37002" xr:uid="{00000000-0005-0000-0000-000064CF0000}"/>
    <cellStyle name="40% - Accent6 4 2 4 2 3 4" xfId="47813" xr:uid="{00000000-0005-0000-0000-000065CF0000}"/>
    <cellStyle name="40% - Accent6 4 2 4 2 4" xfId="5752" xr:uid="{00000000-0005-0000-0000-000066CF0000}"/>
    <cellStyle name="40% - Accent6 4 2 4 2 4 2" xfId="18911" xr:uid="{00000000-0005-0000-0000-000067CF0000}"/>
    <cellStyle name="40% - Accent6 4 2 4 2 4 2 2" xfId="56249" xr:uid="{00000000-0005-0000-0000-000068CF0000}"/>
    <cellStyle name="40% - Accent6 4 2 4 2 4 3" xfId="31578" xr:uid="{00000000-0005-0000-0000-000069CF0000}"/>
    <cellStyle name="40% - Accent6 4 2 4 2 4 4" xfId="43090" xr:uid="{00000000-0005-0000-0000-00006ACF0000}"/>
    <cellStyle name="40% - Accent6 4 2 4 2 5" xfId="15199" xr:uid="{00000000-0005-0000-0000-00006BCF0000}"/>
    <cellStyle name="40% - Accent6 4 2 4 2 5 2" xfId="52537" xr:uid="{00000000-0005-0000-0000-00006CCF0000}"/>
    <cellStyle name="40% - Accent6 4 2 4 2 6" xfId="28696" xr:uid="{00000000-0005-0000-0000-00006DCF0000}"/>
    <cellStyle name="40% - Accent6 4 2 4 2 7" xfId="39376" xr:uid="{00000000-0005-0000-0000-00006ECF0000}"/>
    <cellStyle name="40% - Accent6 4 2 4 3" xfId="3387" xr:uid="{00000000-0005-0000-0000-00006FCF0000}"/>
    <cellStyle name="40% - Accent6 4 2 4 3 2" xfId="11655" xr:uid="{00000000-0005-0000-0000-000070CF0000}"/>
    <cellStyle name="40% - Accent6 4 2 4 3 2 2" xfId="24814" xr:uid="{00000000-0005-0000-0000-000071CF0000}"/>
    <cellStyle name="40% - Accent6 4 2 4 3 2 2 2" xfId="62152" xr:uid="{00000000-0005-0000-0000-000072CF0000}"/>
    <cellStyle name="40% - Accent6 4 2 4 3 2 3" xfId="48993" xr:uid="{00000000-0005-0000-0000-000073CF0000}"/>
    <cellStyle name="40% - Accent6 4 2 4 3 3" xfId="6932" xr:uid="{00000000-0005-0000-0000-000074CF0000}"/>
    <cellStyle name="40% - Accent6 4 2 4 3 3 2" xfId="20091" xr:uid="{00000000-0005-0000-0000-000075CF0000}"/>
    <cellStyle name="40% - Accent6 4 2 4 3 3 2 2" xfId="57429" xr:uid="{00000000-0005-0000-0000-000076CF0000}"/>
    <cellStyle name="40% - Accent6 4 2 4 3 3 3" xfId="44270" xr:uid="{00000000-0005-0000-0000-000077CF0000}"/>
    <cellStyle name="40% - Accent6 4 2 4 3 4" xfId="16548" xr:uid="{00000000-0005-0000-0000-000078CF0000}"/>
    <cellStyle name="40% - Accent6 4 2 4 3 4 2" xfId="53886" xr:uid="{00000000-0005-0000-0000-000079CF0000}"/>
    <cellStyle name="40% - Accent6 4 2 4 3 5" xfId="32941" xr:uid="{00000000-0005-0000-0000-00007ACF0000}"/>
    <cellStyle name="40% - Accent6 4 2 4 3 6" xfId="40725" xr:uid="{00000000-0005-0000-0000-00007BCF0000}"/>
    <cellStyle name="40% - Accent6 4 2 4 4" xfId="9295" xr:uid="{00000000-0005-0000-0000-00007CCF0000}"/>
    <cellStyle name="40% - Accent6 4 2 4 4 2" xfId="22454" xr:uid="{00000000-0005-0000-0000-00007DCF0000}"/>
    <cellStyle name="40% - Accent6 4 2 4 4 2 2" xfId="59792" xr:uid="{00000000-0005-0000-0000-00007ECF0000}"/>
    <cellStyle name="40% - Accent6 4 2 4 4 3" xfId="35653" xr:uid="{00000000-0005-0000-0000-00007FCF0000}"/>
    <cellStyle name="40% - Accent6 4 2 4 4 4" xfId="46633" xr:uid="{00000000-0005-0000-0000-000080CF0000}"/>
    <cellStyle name="40% - Accent6 4 2 4 5" xfId="4572" xr:uid="{00000000-0005-0000-0000-000081CF0000}"/>
    <cellStyle name="40% - Accent6 4 2 4 5 2" xfId="17731" xr:uid="{00000000-0005-0000-0000-000082CF0000}"/>
    <cellStyle name="40% - Accent6 4 2 4 5 2 2" xfId="55069" xr:uid="{00000000-0005-0000-0000-000083CF0000}"/>
    <cellStyle name="40% - Accent6 4 2 4 5 3" xfId="30229" xr:uid="{00000000-0005-0000-0000-000084CF0000}"/>
    <cellStyle name="40% - Accent6 4 2 4 5 4" xfId="41910" xr:uid="{00000000-0005-0000-0000-000085CF0000}"/>
    <cellStyle name="40% - Accent6 4 2 4 6" xfId="14019" xr:uid="{00000000-0005-0000-0000-000086CF0000}"/>
    <cellStyle name="40% - Accent6 4 2 4 6 2" xfId="51357" xr:uid="{00000000-0005-0000-0000-000087CF0000}"/>
    <cellStyle name="40% - Accent6 4 2 4 7" xfId="27347" xr:uid="{00000000-0005-0000-0000-000088CF0000}"/>
    <cellStyle name="40% - Accent6 4 2 4 8" xfId="38196" xr:uid="{00000000-0005-0000-0000-000089CF0000}"/>
    <cellStyle name="40% - Accent6 4 2 5" xfId="1025" xr:uid="{00000000-0005-0000-0000-00008ACF0000}"/>
    <cellStyle name="40% - Accent6 4 2 5 2" xfId="2207" xr:uid="{00000000-0005-0000-0000-00008BCF0000}"/>
    <cellStyle name="40% - Accent6 4 2 5 2 2" xfId="8281" xr:uid="{00000000-0005-0000-0000-00008CCF0000}"/>
    <cellStyle name="40% - Accent6 4 2 5 2 2 2" xfId="13004" xr:uid="{00000000-0005-0000-0000-00008DCF0000}"/>
    <cellStyle name="40% - Accent6 4 2 5 2 2 2 2" xfId="26163" xr:uid="{00000000-0005-0000-0000-00008ECF0000}"/>
    <cellStyle name="40% - Accent6 4 2 5 2 2 2 2 2" xfId="63501" xr:uid="{00000000-0005-0000-0000-00008FCF0000}"/>
    <cellStyle name="40% - Accent6 4 2 5 2 2 2 3" xfId="50342" xr:uid="{00000000-0005-0000-0000-000090CF0000}"/>
    <cellStyle name="40% - Accent6 4 2 5 2 2 3" xfId="21440" xr:uid="{00000000-0005-0000-0000-000091CF0000}"/>
    <cellStyle name="40% - Accent6 4 2 5 2 2 3 2" xfId="58778" xr:uid="{00000000-0005-0000-0000-000092CF0000}"/>
    <cellStyle name="40% - Accent6 4 2 5 2 2 4" xfId="34459" xr:uid="{00000000-0005-0000-0000-000093CF0000}"/>
    <cellStyle name="40% - Accent6 4 2 5 2 2 5" xfId="45619" xr:uid="{00000000-0005-0000-0000-000094CF0000}"/>
    <cellStyle name="40% - Accent6 4 2 5 2 3" xfId="10644" xr:uid="{00000000-0005-0000-0000-000095CF0000}"/>
    <cellStyle name="40% - Accent6 4 2 5 2 3 2" xfId="23803" xr:uid="{00000000-0005-0000-0000-000096CF0000}"/>
    <cellStyle name="40% - Accent6 4 2 5 2 3 2 2" xfId="61141" xr:uid="{00000000-0005-0000-0000-000097CF0000}"/>
    <cellStyle name="40% - Accent6 4 2 5 2 3 3" xfId="37171" xr:uid="{00000000-0005-0000-0000-000098CF0000}"/>
    <cellStyle name="40% - Accent6 4 2 5 2 3 4" xfId="47982" xr:uid="{00000000-0005-0000-0000-000099CF0000}"/>
    <cellStyle name="40% - Accent6 4 2 5 2 4" xfId="5921" xr:uid="{00000000-0005-0000-0000-00009ACF0000}"/>
    <cellStyle name="40% - Accent6 4 2 5 2 4 2" xfId="19080" xr:uid="{00000000-0005-0000-0000-00009BCF0000}"/>
    <cellStyle name="40% - Accent6 4 2 5 2 4 2 2" xfId="56418" xr:uid="{00000000-0005-0000-0000-00009CCF0000}"/>
    <cellStyle name="40% - Accent6 4 2 5 2 4 3" xfId="31747" xr:uid="{00000000-0005-0000-0000-00009DCF0000}"/>
    <cellStyle name="40% - Accent6 4 2 5 2 4 4" xfId="43259" xr:uid="{00000000-0005-0000-0000-00009ECF0000}"/>
    <cellStyle name="40% - Accent6 4 2 5 2 5" xfId="15368" xr:uid="{00000000-0005-0000-0000-00009FCF0000}"/>
    <cellStyle name="40% - Accent6 4 2 5 2 5 2" xfId="52706" xr:uid="{00000000-0005-0000-0000-0000A0CF0000}"/>
    <cellStyle name="40% - Accent6 4 2 5 2 6" xfId="28865" xr:uid="{00000000-0005-0000-0000-0000A1CF0000}"/>
    <cellStyle name="40% - Accent6 4 2 5 2 7" xfId="39545" xr:uid="{00000000-0005-0000-0000-0000A2CF0000}"/>
    <cellStyle name="40% - Accent6 4 2 5 3" xfId="3556" xr:uid="{00000000-0005-0000-0000-0000A3CF0000}"/>
    <cellStyle name="40% - Accent6 4 2 5 3 2" xfId="11824" xr:uid="{00000000-0005-0000-0000-0000A4CF0000}"/>
    <cellStyle name="40% - Accent6 4 2 5 3 2 2" xfId="24983" xr:uid="{00000000-0005-0000-0000-0000A5CF0000}"/>
    <cellStyle name="40% - Accent6 4 2 5 3 2 2 2" xfId="62321" xr:uid="{00000000-0005-0000-0000-0000A6CF0000}"/>
    <cellStyle name="40% - Accent6 4 2 5 3 2 3" xfId="49162" xr:uid="{00000000-0005-0000-0000-0000A7CF0000}"/>
    <cellStyle name="40% - Accent6 4 2 5 3 3" xfId="7101" xr:uid="{00000000-0005-0000-0000-0000A8CF0000}"/>
    <cellStyle name="40% - Accent6 4 2 5 3 3 2" xfId="20260" xr:uid="{00000000-0005-0000-0000-0000A9CF0000}"/>
    <cellStyle name="40% - Accent6 4 2 5 3 3 2 2" xfId="57598" xr:uid="{00000000-0005-0000-0000-0000AACF0000}"/>
    <cellStyle name="40% - Accent6 4 2 5 3 3 3" xfId="44439" xr:uid="{00000000-0005-0000-0000-0000ABCF0000}"/>
    <cellStyle name="40% - Accent6 4 2 5 3 4" xfId="16717" xr:uid="{00000000-0005-0000-0000-0000ACCF0000}"/>
    <cellStyle name="40% - Accent6 4 2 5 3 4 2" xfId="54055" xr:uid="{00000000-0005-0000-0000-0000ADCF0000}"/>
    <cellStyle name="40% - Accent6 4 2 5 3 5" xfId="33110" xr:uid="{00000000-0005-0000-0000-0000AECF0000}"/>
    <cellStyle name="40% - Accent6 4 2 5 3 6" xfId="40894" xr:uid="{00000000-0005-0000-0000-0000AFCF0000}"/>
    <cellStyle name="40% - Accent6 4 2 5 4" xfId="9464" xr:uid="{00000000-0005-0000-0000-0000B0CF0000}"/>
    <cellStyle name="40% - Accent6 4 2 5 4 2" xfId="22623" xr:uid="{00000000-0005-0000-0000-0000B1CF0000}"/>
    <cellStyle name="40% - Accent6 4 2 5 4 2 2" xfId="59961" xr:uid="{00000000-0005-0000-0000-0000B2CF0000}"/>
    <cellStyle name="40% - Accent6 4 2 5 4 3" xfId="35822" xr:uid="{00000000-0005-0000-0000-0000B3CF0000}"/>
    <cellStyle name="40% - Accent6 4 2 5 4 4" xfId="46802" xr:uid="{00000000-0005-0000-0000-0000B4CF0000}"/>
    <cellStyle name="40% - Accent6 4 2 5 5" xfId="4741" xr:uid="{00000000-0005-0000-0000-0000B5CF0000}"/>
    <cellStyle name="40% - Accent6 4 2 5 5 2" xfId="17900" xr:uid="{00000000-0005-0000-0000-0000B6CF0000}"/>
    <cellStyle name="40% - Accent6 4 2 5 5 2 2" xfId="55238" xr:uid="{00000000-0005-0000-0000-0000B7CF0000}"/>
    <cellStyle name="40% - Accent6 4 2 5 5 3" xfId="30398" xr:uid="{00000000-0005-0000-0000-0000B8CF0000}"/>
    <cellStyle name="40% - Accent6 4 2 5 5 4" xfId="42079" xr:uid="{00000000-0005-0000-0000-0000B9CF0000}"/>
    <cellStyle name="40% - Accent6 4 2 5 6" xfId="14188" xr:uid="{00000000-0005-0000-0000-0000BACF0000}"/>
    <cellStyle name="40% - Accent6 4 2 5 6 2" xfId="51526" xr:uid="{00000000-0005-0000-0000-0000BBCF0000}"/>
    <cellStyle name="40% - Accent6 4 2 5 7" xfId="27516" xr:uid="{00000000-0005-0000-0000-0000BCCF0000}"/>
    <cellStyle name="40% - Accent6 4 2 5 8" xfId="38365" xr:uid="{00000000-0005-0000-0000-0000BDCF0000}"/>
    <cellStyle name="40% - Accent6 4 2 6" xfId="1196" xr:uid="{00000000-0005-0000-0000-0000BECF0000}"/>
    <cellStyle name="40% - Accent6 4 2 6 2" xfId="2376" xr:uid="{00000000-0005-0000-0000-0000BFCF0000}"/>
    <cellStyle name="40% - Accent6 4 2 6 2 2" xfId="8450" xr:uid="{00000000-0005-0000-0000-0000C0CF0000}"/>
    <cellStyle name="40% - Accent6 4 2 6 2 2 2" xfId="13173" xr:uid="{00000000-0005-0000-0000-0000C1CF0000}"/>
    <cellStyle name="40% - Accent6 4 2 6 2 2 2 2" xfId="26332" xr:uid="{00000000-0005-0000-0000-0000C2CF0000}"/>
    <cellStyle name="40% - Accent6 4 2 6 2 2 2 2 2" xfId="63670" xr:uid="{00000000-0005-0000-0000-0000C3CF0000}"/>
    <cellStyle name="40% - Accent6 4 2 6 2 2 2 3" xfId="50511" xr:uid="{00000000-0005-0000-0000-0000C4CF0000}"/>
    <cellStyle name="40% - Accent6 4 2 6 2 2 3" xfId="21609" xr:uid="{00000000-0005-0000-0000-0000C5CF0000}"/>
    <cellStyle name="40% - Accent6 4 2 6 2 2 3 2" xfId="58947" xr:uid="{00000000-0005-0000-0000-0000C6CF0000}"/>
    <cellStyle name="40% - Accent6 4 2 6 2 2 4" xfId="34628" xr:uid="{00000000-0005-0000-0000-0000C7CF0000}"/>
    <cellStyle name="40% - Accent6 4 2 6 2 2 5" xfId="45788" xr:uid="{00000000-0005-0000-0000-0000C8CF0000}"/>
    <cellStyle name="40% - Accent6 4 2 6 2 3" xfId="10813" xr:uid="{00000000-0005-0000-0000-0000C9CF0000}"/>
    <cellStyle name="40% - Accent6 4 2 6 2 3 2" xfId="23972" xr:uid="{00000000-0005-0000-0000-0000CACF0000}"/>
    <cellStyle name="40% - Accent6 4 2 6 2 3 2 2" xfId="61310" xr:uid="{00000000-0005-0000-0000-0000CBCF0000}"/>
    <cellStyle name="40% - Accent6 4 2 6 2 3 3" xfId="37340" xr:uid="{00000000-0005-0000-0000-0000CCCF0000}"/>
    <cellStyle name="40% - Accent6 4 2 6 2 3 4" xfId="48151" xr:uid="{00000000-0005-0000-0000-0000CDCF0000}"/>
    <cellStyle name="40% - Accent6 4 2 6 2 4" xfId="6090" xr:uid="{00000000-0005-0000-0000-0000CECF0000}"/>
    <cellStyle name="40% - Accent6 4 2 6 2 4 2" xfId="19249" xr:uid="{00000000-0005-0000-0000-0000CFCF0000}"/>
    <cellStyle name="40% - Accent6 4 2 6 2 4 2 2" xfId="56587" xr:uid="{00000000-0005-0000-0000-0000D0CF0000}"/>
    <cellStyle name="40% - Accent6 4 2 6 2 4 3" xfId="31916" xr:uid="{00000000-0005-0000-0000-0000D1CF0000}"/>
    <cellStyle name="40% - Accent6 4 2 6 2 4 4" xfId="43428" xr:uid="{00000000-0005-0000-0000-0000D2CF0000}"/>
    <cellStyle name="40% - Accent6 4 2 6 2 5" xfId="15537" xr:uid="{00000000-0005-0000-0000-0000D3CF0000}"/>
    <cellStyle name="40% - Accent6 4 2 6 2 5 2" xfId="52875" xr:uid="{00000000-0005-0000-0000-0000D4CF0000}"/>
    <cellStyle name="40% - Accent6 4 2 6 2 6" xfId="29034" xr:uid="{00000000-0005-0000-0000-0000D5CF0000}"/>
    <cellStyle name="40% - Accent6 4 2 6 2 7" xfId="39714" xr:uid="{00000000-0005-0000-0000-0000D6CF0000}"/>
    <cellStyle name="40% - Accent6 4 2 6 3" xfId="3725" xr:uid="{00000000-0005-0000-0000-0000D7CF0000}"/>
    <cellStyle name="40% - Accent6 4 2 6 3 2" xfId="11993" xr:uid="{00000000-0005-0000-0000-0000D8CF0000}"/>
    <cellStyle name="40% - Accent6 4 2 6 3 2 2" xfId="25152" xr:uid="{00000000-0005-0000-0000-0000D9CF0000}"/>
    <cellStyle name="40% - Accent6 4 2 6 3 2 2 2" xfId="62490" xr:uid="{00000000-0005-0000-0000-0000DACF0000}"/>
    <cellStyle name="40% - Accent6 4 2 6 3 2 3" xfId="49331" xr:uid="{00000000-0005-0000-0000-0000DBCF0000}"/>
    <cellStyle name="40% - Accent6 4 2 6 3 3" xfId="7270" xr:uid="{00000000-0005-0000-0000-0000DCCF0000}"/>
    <cellStyle name="40% - Accent6 4 2 6 3 3 2" xfId="20429" xr:uid="{00000000-0005-0000-0000-0000DDCF0000}"/>
    <cellStyle name="40% - Accent6 4 2 6 3 3 2 2" xfId="57767" xr:uid="{00000000-0005-0000-0000-0000DECF0000}"/>
    <cellStyle name="40% - Accent6 4 2 6 3 3 3" xfId="44608" xr:uid="{00000000-0005-0000-0000-0000DFCF0000}"/>
    <cellStyle name="40% - Accent6 4 2 6 3 4" xfId="16886" xr:uid="{00000000-0005-0000-0000-0000E0CF0000}"/>
    <cellStyle name="40% - Accent6 4 2 6 3 4 2" xfId="54224" xr:uid="{00000000-0005-0000-0000-0000E1CF0000}"/>
    <cellStyle name="40% - Accent6 4 2 6 3 5" xfId="33279" xr:uid="{00000000-0005-0000-0000-0000E2CF0000}"/>
    <cellStyle name="40% - Accent6 4 2 6 3 6" xfId="41063" xr:uid="{00000000-0005-0000-0000-0000E3CF0000}"/>
    <cellStyle name="40% - Accent6 4 2 6 4" xfId="9633" xr:uid="{00000000-0005-0000-0000-0000E4CF0000}"/>
    <cellStyle name="40% - Accent6 4 2 6 4 2" xfId="22792" xr:uid="{00000000-0005-0000-0000-0000E5CF0000}"/>
    <cellStyle name="40% - Accent6 4 2 6 4 2 2" xfId="60130" xr:uid="{00000000-0005-0000-0000-0000E6CF0000}"/>
    <cellStyle name="40% - Accent6 4 2 6 4 3" xfId="35991" xr:uid="{00000000-0005-0000-0000-0000E7CF0000}"/>
    <cellStyle name="40% - Accent6 4 2 6 4 4" xfId="46971" xr:uid="{00000000-0005-0000-0000-0000E8CF0000}"/>
    <cellStyle name="40% - Accent6 4 2 6 5" xfId="4910" xr:uid="{00000000-0005-0000-0000-0000E9CF0000}"/>
    <cellStyle name="40% - Accent6 4 2 6 5 2" xfId="18069" xr:uid="{00000000-0005-0000-0000-0000EACF0000}"/>
    <cellStyle name="40% - Accent6 4 2 6 5 2 2" xfId="55407" xr:uid="{00000000-0005-0000-0000-0000EBCF0000}"/>
    <cellStyle name="40% - Accent6 4 2 6 5 3" xfId="30567" xr:uid="{00000000-0005-0000-0000-0000ECCF0000}"/>
    <cellStyle name="40% - Accent6 4 2 6 5 4" xfId="42248" xr:uid="{00000000-0005-0000-0000-0000EDCF0000}"/>
    <cellStyle name="40% - Accent6 4 2 6 6" xfId="14357" xr:uid="{00000000-0005-0000-0000-0000EECF0000}"/>
    <cellStyle name="40% - Accent6 4 2 6 6 2" xfId="51695" xr:uid="{00000000-0005-0000-0000-0000EFCF0000}"/>
    <cellStyle name="40% - Accent6 4 2 6 7" xfId="27685" xr:uid="{00000000-0005-0000-0000-0000F0CF0000}"/>
    <cellStyle name="40% - Accent6 4 2 6 8" xfId="38534" xr:uid="{00000000-0005-0000-0000-0000F1CF0000}"/>
    <cellStyle name="40% - Accent6 4 2 7" xfId="1420" xr:uid="{00000000-0005-0000-0000-0000F2CF0000}"/>
    <cellStyle name="40% - Accent6 4 2 7 2" xfId="2769" xr:uid="{00000000-0005-0000-0000-0000F3CF0000}"/>
    <cellStyle name="40% - Accent6 4 2 7 2 2" xfId="12217" xr:uid="{00000000-0005-0000-0000-0000F4CF0000}"/>
    <cellStyle name="40% - Accent6 4 2 7 2 2 2" xfId="25376" xr:uid="{00000000-0005-0000-0000-0000F5CF0000}"/>
    <cellStyle name="40% - Accent6 4 2 7 2 2 2 2" xfId="62714" xr:uid="{00000000-0005-0000-0000-0000F6CF0000}"/>
    <cellStyle name="40% - Accent6 4 2 7 2 2 3" xfId="33672" xr:uid="{00000000-0005-0000-0000-0000F7CF0000}"/>
    <cellStyle name="40% - Accent6 4 2 7 2 2 4" xfId="49555" xr:uid="{00000000-0005-0000-0000-0000F8CF0000}"/>
    <cellStyle name="40% - Accent6 4 2 7 2 3" xfId="7494" xr:uid="{00000000-0005-0000-0000-0000F9CF0000}"/>
    <cellStyle name="40% - Accent6 4 2 7 2 3 2" xfId="20653" xr:uid="{00000000-0005-0000-0000-0000FACF0000}"/>
    <cellStyle name="40% - Accent6 4 2 7 2 3 2 2" xfId="57991" xr:uid="{00000000-0005-0000-0000-0000FBCF0000}"/>
    <cellStyle name="40% - Accent6 4 2 7 2 3 3" xfId="36384" xr:uid="{00000000-0005-0000-0000-0000FCCF0000}"/>
    <cellStyle name="40% - Accent6 4 2 7 2 3 4" xfId="44832" xr:uid="{00000000-0005-0000-0000-0000FDCF0000}"/>
    <cellStyle name="40% - Accent6 4 2 7 2 4" xfId="15930" xr:uid="{00000000-0005-0000-0000-0000FECF0000}"/>
    <cellStyle name="40% - Accent6 4 2 7 2 4 2" xfId="30960" xr:uid="{00000000-0005-0000-0000-0000FFCF0000}"/>
    <cellStyle name="40% - Accent6 4 2 7 2 4 3" xfId="53268" xr:uid="{00000000-0005-0000-0000-000000D00000}"/>
    <cellStyle name="40% - Accent6 4 2 7 2 5" xfId="28078" xr:uid="{00000000-0005-0000-0000-000001D00000}"/>
    <cellStyle name="40% - Accent6 4 2 7 2 6" xfId="40107" xr:uid="{00000000-0005-0000-0000-000002D00000}"/>
    <cellStyle name="40% - Accent6 4 2 7 3" xfId="9857" xr:uid="{00000000-0005-0000-0000-000003D00000}"/>
    <cellStyle name="40% - Accent6 4 2 7 3 2" xfId="23016" xr:uid="{00000000-0005-0000-0000-000004D00000}"/>
    <cellStyle name="40% - Accent6 4 2 7 3 2 2" xfId="60354" xr:uid="{00000000-0005-0000-0000-000005D00000}"/>
    <cellStyle name="40% - Accent6 4 2 7 3 3" xfId="32323" xr:uid="{00000000-0005-0000-0000-000006D00000}"/>
    <cellStyle name="40% - Accent6 4 2 7 3 4" xfId="47195" xr:uid="{00000000-0005-0000-0000-000007D00000}"/>
    <cellStyle name="40% - Accent6 4 2 7 4" xfId="5134" xr:uid="{00000000-0005-0000-0000-000008D00000}"/>
    <cellStyle name="40% - Accent6 4 2 7 4 2" xfId="18293" xr:uid="{00000000-0005-0000-0000-000009D00000}"/>
    <cellStyle name="40% - Accent6 4 2 7 4 2 2" xfId="55631" xr:uid="{00000000-0005-0000-0000-00000AD00000}"/>
    <cellStyle name="40% - Accent6 4 2 7 4 3" xfId="35035" xr:uid="{00000000-0005-0000-0000-00000BD00000}"/>
    <cellStyle name="40% - Accent6 4 2 7 4 4" xfId="42472" xr:uid="{00000000-0005-0000-0000-00000CD00000}"/>
    <cellStyle name="40% - Accent6 4 2 7 5" xfId="14581" xr:uid="{00000000-0005-0000-0000-00000DD00000}"/>
    <cellStyle name="40% - Accent6 4 2 7 5 2" xfId="29611" xr:uid="{00000000-0005-0000-0000-00000ED00000}"/>
    <cellStyle name="40% - Accent6 4 2 7 5 3" xfId="51919" xr:uid="{00000000-0005-0000-0000-00000FD00000}"/>
    <cellStyle name="40% - Accent6 4 2 7 6" xfId="26729" xr:uid="{00000000-0005-0000-0000-000010D00000}"/>
    <cellStyle name="40% - Accent6 4 2 7 7" xfId="38758" xr:uid="{00000000-0005-0000-0000-000011D00000}"/>
    <cellStyle name="40% - Accent6 4 2 8" xfId="2545" xr:uid="{00000000-0005-0000-0000-000012D00000}"/>
    <cellStyle name="40% - Accent6 4 2 8 2" xfId="11037" xr:uid="{00000000-0005-0000-0000-000013D00000}"/>
    <cellStyle name="40% - Accent6 4 2 8 2 2" xfId="24196" xr:uid="{00000000-0005-0000-0000-000014D00000}"/>
    <cellStyle name="40% - Accent6 4 2 8 2 2 2" xfId="61534" xr:uid="{00000000-0005-0000-0000-000015D00000}"/>
    <cellStyle name="40% - Accent6 4 2 8 2 3" xfId="33448" xr:uid="{00000000-0005-0000-0000-000016D00000}"/>
    <cellStyle name="40% - Accent6 4 2 8 2 4" xfId="48375" xr:uid="{00000000-0005-0000-0000-000017D00000}"/>
    <cellStyle name="40% - Accent6 4 2 8 3" xfId="6314" xr:uid="{00000000-0005-0000-0000-000018D00000}"/>
    <cellStyle name="40% - Accent6 4 2 8 3 2" xfId="19473" xr:uid="{00000000-0005-0000-0000-000019D00000}"/>
    <cellStyle name="40% - Accent6 4 2 8 3 2 2" xfId="56811" xr:uid="{00000000-0005-0000-0000-00001AD00000}"/>
    <cellStyle name="40% - Accent6 4 2 8 3 3" xfId="36160" xr:uid="{00000000-0005-0000-0000-00001BD00000}"/>
    <cellStyle name="40% - Accent6 4 2 8 3 4" xfId="43652" xr:uid="{00000000-0005-0000-0000-00001CD00000}"/>
    <cellStyle name="40% - Accent6 4 2 8 4" xfId="15706" xr:uid="{00000000-0005-0000-0000-00001DD00000}"/>
    <cellStyle name="40% - Accent6 4 2 8 4 2" xfId="30736" xr:uid="{00000000-0005-0000-0000-00001ED00000}"/>
    <cellStyle name="40% - Accent6 4 2 8 4 3" xfId="53044" xr:uid="{00000000-0005-0000-0000-00001FD00000}"/>
    <cellStyle name="40% - Accent6 4 2 8 5" xfId="27854" xr:uid="{00000000-0005-0000-0000-000020D00000}"/>
    <cellStyle name="40% - Accent6 4 2 8 6" xfId="39883" xr:uid="{00000000-0005-0000-0000-000021D00000}"/>
    <cellStyle name="40% - Accent6 4 2 9" xfId="8677" xr:uid="{00000000-0005-0000-0000-000022D00000}"/>
    <cellStyle name="40% - Accent6 4 2 9 2" xfId="21836" xr:uid="{00000000-0005-0000-0000-000023D00000}"/>
    <cellStyle name="40% - Accent6 4 2 9 2 2" xfId="59174" xr:uid="{00000000-0005-0000-0000-000024D00000}"/>
    <cellStyle name="40% - Accent6 4 2 9 3" xfId="29387" xr:uid="{00000000-0005-0000-0000-000025D00000}"/>
    <cellStyle name="40% - Accent6 4 2 9 4" xfId="46015" xr:uid="{00000000-0005-0000-0000-000026D00000}"/>
    <cellStyle name="40% - Accent6 4 3" xfId="547" xr:uid="{00000000-0005-0000-0000-000027D00000}"/>
    <cellStyle name="40% - Accent6 4 3 2" xfId="1729" xr:uid="{00000000-0005-0000-0000-000028D00000}"/>
    <cellStyle name="40% - Accent6 4 3 2 2" xfId="7803" xr:uid="{00000000-0005-0000-0000-000029D00000}"/>
    <cellStyle name="40% - Accent6 4 3 2 2 2" xfId="12526" xr:uid="{00000000-0005-0000-0000-00002AD00000}"/>
    <cellStyle name="40% - Accent6 4 3 2 2 2 2" xfId="25685" xr:uid="{00000000-0005-0000-0000-00002BD00000}"/>
    <cellStyle name="40% - Accent6 4 3 2 2 2 2 2" xfId="63023" xr:uid="{00000000-0005-0000-0000-00002CD00000}"/>
    <cellStyle name="40% - Accent6 4 3 2 2 2 3" xfId="49864" xr:uid="{00000000-0005-0000-0000-00002DD00000}"/>
    <cellStyle name="40% - Accent6 4 3 2 2 3" xfId="20962" xr:uid="{00000000-0005-0000-0000-00002ED00000}"/>
    <cellStyle name="40% - Accent6 4 3 2 2 3 2" xfId="58300" xr:uid="{00000000-0005-0000-0000-00002FD00000}"/>
    <cellStyle name="40% - Accent6 4 3 2 2 4" xfId="33981" xr:uid="{00000000-0005-0000-0000-000030D00000}"/>
    <cellStyle name="40% - Accent6 4 3 2 2 5" xfId="45141" xr:uid="{00000000-0005-0000-0000-000031D00000}"/>
    <cellStyle name="40% - Accent6 4 3 2 3" xfId="10166" xr:uid="{00000000-0005-0000-0000-000032D00000}"/>
    <cellStyle name="40% - Accent6 4 3 2 3 2" xfId="23325" xr:uid="{00000000-0005-0000-0000-000033D00000}"/>
    <cellStyle name="40% - Accent6 4 3 2 3 2 2" xfId="60663" xr:uid="{00000000-0005-0000-0000-000034D00000}"/>
    <cellStyle name="40% - Accent6 4 3 2 3 3" xfId="36693" xr:uid="{00000000-0005-0000-0000-000035D00000}"/>
    <cellStyle name="40% - Accent6 4 3 2 3 4" xfId="47504" xr:uid="{00000000-0005-0000-0000-000036D00000}"/>
    <cellStyle name="40% - Accent6 4 3 2 4" xfId="5443" xr:uid="{00000000-0005-0000-0000-000037D00000}"/>
    <cellStyle name="40% - Accent6 4 3 2 4 2" xfId="18602" xr:uid="{00000000-0005-0000-0000-000038D00000}"/>
    <cellStyle name="40% - Accent6 4 3 2 4 2 2" xfId="55940" xr:uid="{00000000-0005-0000-0000-000039D00000}"/>
    <cellStyle name="40% - Accent6 4 3 2 4 3" xfId="31269" xr:uid="{00000000-0005-0000-0000-00003AD00000}"/>
    <cellStyle name="40% - Accent6 4 3 2 4 4" xfId="42781" xr:uid="{00000000-0005-0000-0000-00003BD00000}"/>
    <cellStyle name="40% - Accent6 4 3 2 5" xfId="14890" xr:uid="{00000000-0005-0000-0000-00003CD00000}"/>
    <cellStyle name="40% - Accent6 4 3 2 5 2" xfId="52228" xr:uid="{00000000-0005-0000-0000-00003DD00000}"/>
    <cellStyle name="40% - Accent6 4 3 2 6" xfId="28387" xr:uid="{00000000-0005-0000-0000-00003ED00000}"/>
    <cellStyle name="40% - Accent6 4 3 2 7" xfId="39067" xr:uid="{00000000-0005-0000-0000-00003FD00000}"/>
    <cellStyle name="40% - Accent6 4 3 3" xfId="3078" xr:uid="{00000000-0005-0000-0000-000040D00000}"/>
    <cellStyle name="40% - Accent6 4 3 3 2" xfId="11346" xr:uid="{00000000-0005-0000-0000-000041D00000}"/>
    <cellStyle name="40% - Accent6 4 3 3 2 2" xfId="24505" xr:uid="{00000000-0005-0000-0000-000042D00000}"/>
    <cellStyle name="40% - Accent6 4 3 3 2 2 2" xfId="61843" xr:uid="{00000000-0005-0000-0000-000043D00000}"/>
    <cellStyle name="40% - Accent6 4 3 3 2 3" xfId="48684" xr:uid="{00000000-0005-0000-0000-000044D00000}"/>
    <cellStyle name="40% - Accent6 4 3 3 3" xfId="6623" xr:uid="{00000000-0005-0000-0000-000045D00000}"/>
    <cellStyle name="40% - Accent6 4 3 3 3 2" xfId="19782" xr:uid="{00000000-0005-0000-0000-000046D00000}"/>
    <cellStyle name="40% - Accent6 4 3 3 3 2 2" xfId="57120" xr:uid="{00000000-0005-0000-0000-000047D00000}"/>
    <cellStyle name="40% - Accent6 4 3 3 3 3" xfId="43961" xr:uid="{00000000-0005-0000-0000-000048D00000}"/>
    <cellStyle name="40% - Accent6 4 3 3 4" xfId="16239" xr:uid="{00000000-0005-0000-0000-000049D00000}"/>
    <cellStyle name="40% - Accent6 4 3 3 4 2" xfId="53577" xr:uid="{00000000-0005-0000-0000-00004AD00000}"/>
    <cellStyle name="40% - Accent6 4 3 3 5" xfId="32632" xr:uid="{00000000-0005-0000-0000-00004BD00000}"/>
    <cellStyle name="40% - Accent6 4 3 3 6" xfId="40416" xr:uid="{00000000-0005-0000-0000-00004CD00000}"/>
    <cellStyle name="40% - Accent6 4 3 4" xfId="8986" xr:uid="{00000000-0005-0000-0000-00004DD00000}"/>
    <cellStyle name="40% - Accent6 4 3 4 2" xfId="22145" xr:uid="{00000000-0005-0000-0000-00004ED00000}"/>
    <cellStyle name="40% - Accent6 4 3 4 2 2" xfId="59483" xr:uid="{00000000-0005-0000-0000-00004FD00000}"/>
    <cellStyle name="40% - Accent6 4 3 4 3" xfId="35344" xr:uid="{00000000-0005-0000-0000-000050D00000}"/>
    <cellStyle name="40% - Accent6 4 3 4 4" xfId="46324" xr:uid="{00000000-0005-0000-0000-000051D00000}"/>
    <cellStyle name="40% - Accent6 4 3 5" xfId="4263" xr:uid="{00000000-0005-0000-0000-000052D00000}"/>
    <cellStyle name="40% - Accent6 4 3 5 2" xfId="17422" xr:uid="{00000000-0005-0000-0000-000053D00000}"/>
    <cellStyle name="40% - Accent6 4 3 5 2 2" xfId="54760" xr:uid="{00000000-0005-0000-0000-000054D00000}"/>
    <cellStyle name="40% - Accent6 4 3 5 3" xfId="29920" xr:uid="{00000000-0005-0000-0000-000055D00000}"/>
    <cellStyle name="40% - Accent6 4 3 5 4" xfId="41601" xr:uid="{00000000-0005-0000-0000-000056D00000}"/>
    <cellStyle name="40% - Accent6 4 3 6" xfId="13710" xr:uid="{00000000-0005-0000-0000-000057D00000}"/>
    <cellStyle name="40% - Accent6 4 3 6 2" xfId="51048" xr:uid="{00000000-0005-0000-0000-000058D00000}"/>
    <cellStyle name="40% - Accent6 4 3 7" xfId="27038" xr:uid="{00000000-0005-0000-0000-000059D00000}"/>
    <cellStyle name="40% - Accent6 4 3 8" xfId="37887" xr:uid="{00000000-0005-0000-0000-00005AD00000}"/>
    <cellStyle name="40% - Accent6 4 4" xfId="350" xr:uid="{00000000-0005-0000-0000-00005BD00000}"/>
    <cellStyle name="40% - Accent6 4 4 2" xfId="1532" xr:uid="{00000000-0005-0000-0000-00005CD00000}"/>
    <cellStyle name="40% - Accent6 4 4 2 2" xfId="7606" xr:uid="{00000000-0005-0000-0000-00005DD00000}"/>
    <cellStyle name="40% - Accent6 4 4 2 2 2" xfId="12329" xr:uid="{00000000-0005-0000-0000-00005ED00000}"/>
    <cellStyle name="40% - Accent6 4 4 2 2 2 2" xfId="25488" xr:uid="{00000000-0005-0000-0000-00005FD00000}"/>
    <cellStyle name="40% - Accent6 4 4 2 2 2 2 2" xfId="62826" xr:uid="{00000000-0005-0000-0000-000060D00000}"/>
    <cellStyle name="40% - Accent6 4 4 2 2 2 3" xfId="49667" xr:uid="{00000000-0005-0000-0000-000061D00000}"/>
    <cellStyle name="40% - Accent6 4 4 2 2 3" xfId="20765" xr:uid="{00000000-0005-0000-0000-000062D00000}"/>
    <cellStyle name="40% - Accent6 4 4 2 2 3 2" xfId="58103" xr:uid="{00000000-0005-0000-0000-000063D00000}"/>
    <cellStyle name="40% - Accent6 4 4 2 2 4" xfId="33784" xr:uid="{00000000-0005-0000-0000-000064D00000}"/>
    <cellStyle name="40% - Accent6 4 4 2 2 5" xfId="44944" xr:uid="{00000000-0005-0000-0000-000065D00000}"/>
    <cellStyle name="40% - Accent6 4 4 2 3" xfId="9969" xr:uid="{00000000-0005-0000-0000-000066D00000}"/>
    <cellStyle name="40% - Accent6 4 4 2 3 2" xfId="23128" xr:uid="{00000000-0005-0000-0000-000067D00000}"/>
    <cellStyle name="40% - Accent6 4 4 2 3 2 2" xfId="60466" xr:uid="{00000000-0005-0000-0000-000068D00000}"/>
    <cellStyle name="40% - Accent6 4 4 2 3 3" xfId="36496" xr:uid="{00000000-0005-0000-0000-000069D00000}"/>
    <cellStyle name="40% - Accent6 4 4 2 3 4" xfId="47307" xr:uid="{00000000-0005-0000-0000-00006AD00000}"/>
    <cellStyle name="40% - Accent6 4 4 2 4" xfId="5246" xr:uid="{00000000-0005-0000-0000-00006BD00000}"/>
    <cellStyle name="40% - Accent6 4 4 2 4 2" xfId="18405" xr:uid="{00000000-0005-0000-0000-00006CD00000}"/>
    <cellStyle name="40% - Accent6 4 4 2 4 2 2" xfId="55743" xr:uid="{00000000-0005-0000-0000-00006DD00000}"/>
    <cellStyle name="40% - Accent6 4 4 2 4 3" xfId="31072" xr:uid="{00000000-0005-0000-0000-00006ED00000}"/>
    <cellStyle name="40% - Accent6 4 4 2 4 4" xfId="42584" xr:uid="{00000000-0005-0000-0000-00006FD00000}"/>
    <cellStyle name="40% - Accent6 4 4 2 5" xfId="14693" xr:uid="{00000000-0005-0000-0000-000070D00000}"/>
    <cellStyle name="40% - Accent6 4 4 2 5 2" xfId="52031" xr:uid="{00000000-0005-0000-0000-000071D00000}"/>
    <cellStyle name="40% - Accent6 4 4 2 6" xfId="28190" xr:uid="{00000000-0005-0000-0000-000072D00000}"/>
    <cellStyle name="40% - Accent6 4 4 2 7" xfId="38870" xr:uid="{00000000-0005-0000-0000-000073D00000}"/>
    <cellStyle name="40% - Accent6 4 4 3" xfId="2881" xr:uid="{00000000-0005-0000-0000-000074D00000}"/>
    <cellStyle name="40% - Accent6 4 4 3 2" xfId="11149" xr:uid="{00000000-0005-0000-0000-000075D00000}"/>
    <cellStyle name="40% - Accent6 4 4 3 2 2" xfId="24308" xr:uid="{00000000-0005-0000-0000-000076D00000}"/>
    <cellStyle name="40% - Accent6 4 4 3 2 2 2" xfId="61646" xr:uid="{00000000-0005-0000-0000-000077D00000}"/>
    <cellStyle name="40% - Accent6 4 4 3 2 3" xfId="48487" xr:uid="{00000000-0005-0000-0000-000078D00000}"/>
    <cellStyle name="40% - Accent6 4 4 3 3" xfId="6426" xr:uid="{00000000-0005-0000-0000-000079D00000}"/>
    <cellStyle name="40% - Accent6 4 4 3 3 2" xfId="19585" xr:uid="{00000000-0005-0000-0000-00007AD00000}"/>
    <cellStyle name="40% - Accent6 4 4 3 3 2 2" xfId="56923" xr:uid="{00000000-0005-0000-0000-00007BD00000}"/>
    <cellStyle name="40% - Accent6 4 4 3 3 3" xfId="43764" xr:uid="{00000000-0005-0000-0000-00007CD00000}"/>
    <cellStyle name="40% - Accent6 4 4 3 4" xfId="16042" xr:uid="{00000000-0005-0000-0000-00007DD00000}"/>
    <cellStyle name="40% - Accent6 4 4 3 4 2" xfId="53380" xr:uid="{00000000-0005-0000-0000-00007ED00000}"/>
    <cellStyle name="40% - Accent6 4 4 3 5" xfId="32435" xr:uid="{00000000-0005-0000-0000-00007FD00000}"/>
    <cellStyle name="40% - Accent6 4 4 3 6" xfId="40219" xr:uid="{00000000-0005-0000-0000-000080D00000}"/>
    <cellStyle name="40% - Accent6 4 4 4" xfId="8789" xr:uid="{00000000-0005-0000-0000-000081D00000}"/>
    <cellStyle name="40% - Accent6 4 4 4 2" xfId="21948" xr:uid="{00000000-0005-0000-0000-000082D00000}"/>
    <cellStyle name="40% - Accent6 4 4 4 2 2" xfId="59286" xr:uid="{00000000-0005-0000-0000-000083D00000}"/>
    <cellStyle name="40% - Accent6 4 4 4 3" xfId="35147" xr:uid="{00000000-0005-0000-0000-000084D00000}"/>
    <cellStyle name="40% - Accent6 4 4 4 4" xfId="46127" xr:uid="{00000000-0005-0000-0000-000085D00000}"/>
    <cellStyle name="40% - Accent6 4 4 5" xfId="4066" xr:uid="{00000000-0005-0000-0000-000086D00000}"/>
    <cellStyle name="40% - Accent6 4 4 5 2" xfId="17225" xr:uid="{00000000-0005-0000-0000-000087D00000}"/>
    <cellStyle name="40% - Accent6 4 4 5 2 2" xfId="54563" xr:uid="{00000000-0005-0000-0000-000088D00000}"/>
    <cellStyle name="40% - Accent6 4 4 5 3" xfId="29723" xr:uid="{00000000-0005-0000-0000-000089D00000}"/>
    <cellStyle name="40% - Accent6 4 4 5 4" xfId="41404" xr:uid="{00000000-0005-0000-0000-00008AD00000}"/>
    <cellStyle name="40% - Accent6 4 4 6" xfId="13513" xr:uid="{00000000-0005-0000-0000-00008BD00000}"/>
    <cellStyle name="40% - Accent6 4 4 6 2" xfId="50851" xr:uid="{00000000-0005-0000-0000-00008CD00000}"/>
    <cellStyle name="40% - Accent6 4 4 7" xfId="26841" xr:uid="{00000000-0005-0000-0000-00008DD00000}"/>
    <cellStyle name="40% - Accent6 4 4 8" xfId="37690" xr:uid="{00000000-0005-0000-0000-00008ED00000}"/>
    <cellStyle name="40% - Accent6 4 5" xfId="771" xr:uid="{00000000-0005-0000-0000-00008FD00000}"/>
    <cellStyle name="40% - Accent6 4 5 2" xfId="1953" xr:uid="{00000000-0005-0000-0000-000090D00000}"/>
    <cellStyle name="40% - Accent6 4 5 2 2" xfId="8027" xr:uid="{00000000-0005-0000-0000-000091D00000}"/>
    <cellStyle name="40% - Accent6 4 5 2 2 2" xfId="12750" xr:uid="{00000000-0005-0000-0000-000092D00000}"/>
    <cellStyle name="40% - Accent6 4 5 2 2 2 2" xfId="25909" xr:uid="{00000000-0005-0000-0000-000093D00000}"/>
    <cellStyle name="40% - Accent6 4 5 2 2 2 2 2" xfId="63247" xr:uid="{00000000-0005-0000-0000-000094D00000}"/>
    <cellStyle name="40% - Accent6 4 5 2 2 2 3" xfId="50088" xr:uid="{00000000-0005-0000-0000-000095D00000}"/>
    <cellStyle name="40% - Accent6 4 5 2 2 3" xfId="21186" xr:uid="{00000000-0005-0000-0000-000096D00000}"/>
    <cellStyle name="40% - Accent6 4 5 2 2 3 2" xfId="58524" xr:uid="{00000000-0005-0000-0000-000097D00000}"/>
    <cellStyle name="40% - Accent6 4 5 2 2 4" xfId="34205" xr:uid="{00000000-0005-0000-0000-000098D00000}"/>
    <cellStyle name="40% - Accent6 4 5 2 2 5" xfId="45365" xr:uid="{00000000-0005-0000-0000-000099D00000}"/>
    <cellStyle name="40% - Accent6 4 5 2 3" xfId="10390" xr:uid="{00000000-0005-0000-0000-00009AD00000}"/>
    <cellStyle name="40% - Accent6 4 5 2 3 2" xfId="23549" xr:uid="{00000000-0005-0000-0000-00009BD00000}"/>
    <cellStyle name="40% - Accent6 4 5 2 3 2 2" xfId="60887" xr:uid="{00000000-0005-0000-0000-00009CD00000}"/>
    <cellStyle name="40% - Accent6 4 5 2 3 3" xfId="36917" xr:uid="{00000000-0005-0000-0000-00009DD00000}"/>
    <cellStyle name="40% - Accent6 4 5 2 3 4" xfId="47728" xr:uid="{00000000-0005-0000-0000-00009ED00000}"/>
    <cellStyle name="40% - Accent6 4 5 2 4" xfId="5667" xr:uid="{00000000-0005-0000-0000-00009FD00000}"/>
    <cellStyle name="40% - Accent6 4 5 2 4 2" xfId="18826" xr:uid="{00000000-0005-0000-0000-0000A0D00000}"/>
    <cellStyle name="40% - Accent6 4 5 2 4 2 2" xfId="56164" xr:uid="{00000000-0005-0000-0000-0000A1D00000}"/>
    <cellStyle name="40% - Accent6 4 5 2 4 3" xfId="31493" xr:uid="{00000000-0005-0000-0000-0000A2D00000}"/>
    <cellStyle name="40% - Accent6 4 5 2 4 4" xfId="43005" xr:uid="{00000000-0005-0000-0000-0000A3D00000}"/>
    <cellStyle name="40% - Accent6 4 5 2 5" xfId="15114" xr:uid="{00000000-0005-0000-0000-0000A4D00000}"/>
    <cellStyle name="40% - Accent6 4 5 2 5 2" xfId="52452" xr:uid="{00000000-0005-0000-0000-0000A5D00000}"/>
    <cellStyle name="40% - Accent6 4 5 2 6" xfId="28611" xr:uid="{00000000-0005-0000-0000-0000A6D00000}"/>
    <cellStyle name="40% - Accent6 4 5 2 7" xfId="39291" xr:uid="{00000000-0005-0000-0000-0000A7D00000}"/>
    <cellStyle name="40% - Accent6 4 5 3" xfId="3302" xr:uid="{00000000-0005-0000-0000-0000A8D00000}"/>
    <cellStyle name="40% - Accent6 4 5 3 2" xfId="11570" xr:uid="{00000000-0005-0000-0000-0000A9D00000}"/>
    <cellStyle name="40% - Accent6 4 5 3 2 2" xfId="24729" xr:uid="{00000000-0005-0000-0000-0000AAD00000}"/>
    <cellStyle name="40% - Accent6 4 5 3 2 2 2" xfId="62067" xr:uid="{00000000-0005-0000-0000-0000ABD00000}"/>
    <cellStyle name="40% - Accent6 4 5 3 2 3" xfId="48908" xr:uid="{00000000-0005-0000-0000-0000ACD00000}"/>
    <cellStyle name="40% - Accent6 4 5 3 3" xfId="6847" xr:uid="{00000000-0005-0000-0000-0000ADD00000}"/>
    <cellStyle name="40% - Accent6 4 5 3 3 2" xfId="20006" xr:uid="{00000000-0005-0000-0000-0000AED00000}"/>
    <cellStyle name="40% - Accent6 4 5 3 3 2 2" xfId="57344" xr:uid="{00000000-0005-0000-0000-0000AFD00000}"/>
    <cellStyle name="40% - Accent6 4 5 3 3 3" xfId="44185" xr:uid="{00000000-0005-0000-0000-0000B0D00000}"/>
    <cellStyle name="40% - Accent6 4 5 3 4" xfId="16463" xr:uid="{00000000-0005-0000-0000-0000B1D00000}"/>
    <cellStyle name="40% - Accent6 4 5 3 4 2" xfId="53801" xr:uid="{00000000-0005-0000-0000-0000B2D00000}"/>
    <cellStyle name="40% - Accent6 4 5 3 5" xfId="32856" xr:uid="{00000000-0005-0000-0000-0000B3D00000}"/>
    <cellStyle name="40% - Accent6 4 5 3 6" xfId="40640" xr:uid="{00000000-0005-0000-0000-0000B4D00000}"/>
    <cellStyle name="40% - Accent6 4 5 4" xfId="9210" xr:uid="{00000000-0005-0000-0000-0000B5D00000}"/>
    <cellStyle name="40% - Accent6 4 5 4 2" xfId="22369" xr:uid="{00000000-0005-0000-0000-0000B6D00000}"/>
    <cellStyle name="40% - Accent6 4 5 4 2 2" xfId="59707" xr:uid="{00000000-0005-0000-0000-0000B7D00000}"/>
    <cellStyle name="40% - Accent6 4 5 4 3" xfId="35568" xr:uid="{00000000-0005-0000-0000-0000B8D00000}"/>
    <cellStyle name="40% - Accent6 4 5 4 4" xfId="46548" xr:uid="{00000000-0005-0000-0000-0000B9D00000}"/>
    <cellStyle name="40% - Accent6 4 5 5" xfId="4487" xr:uid="{00000000-0005-0000-0000-0000BAD00000}"/>
    <cellStyle name="40% - Accent6 4 5 5 2" xfId="17646" xr:uid="{00000000-0005-0000-0000-0000BBD00000}"/>
    <cellStyle name="40% - Accent6 4 5 5 2 2" xfId="54984" xr:uid="{00000000-0005-0000-0000-0000BCD00000}"/>
    <cellStyle name="40% - Accent6 4 5 5 3" xfId="30144" xr:uid="{00000000-0005-0000-0000-0000BDD00000}"/>
    <cellStyle name="40% - Accent6 4 5 5 4" xfId="41825" xr:uid="{00000000-0005-0000-0000-0000BED00000}"/>
    <cellStyle name="40% - Accent6 4 5 6" xfId="13934" xr:uid="{00000000-0005-0000-0000-0000BFD00000}"/>
    <cellStyle name="40% - Accent6 4 5 6 2" xfId="51272" xr:uid="{00000000-0005-0000-0000-0000C0D00000}"/>
    <cellStyle name="40% - Accent6 4 5 7" xfId="27262" xr:uid="{00000000-0005-0000-0000-0000C1D00000}"/>
    <cellStyle name="40% - Accent6 4 5 8" xfId="38111" xr:uid="{00000000-0005-0000-0000-0000C2D00000}"/>
    <cellStyle name="40% - Accent6 4 6" xfId="940" xr:uid="{00000000-0005-0000-0000-0000C3D00000}"/>
    <cellStyle name="40% - Accent6 4 6 2" xfId="2122" xr:uid="{00000000-0005-0000-0000-0000C4D00000}"/>
    <cellStyle name="40% - Accent6 4 6 2 2" xfId="8196" xr:uid="{00000000-0005-0000-0000-0000C5D00000}"/>
    <cellStyle name="40% - Accent6 4 6 2 2 2" xfId="12919" xr:uid="{00000000-0005-0000-0000-0000C6D00000}"/>
    <cellStyle name="40% - Accent6 4 6 2 2 2 2" xfId="26078" xr:uid="{00000000-0005-0000-0000-0000C7D00000}"/>
    <cellStyle name="40% - Accent6 4 6 2 2 2 2 2" xfId="63416" xr:uid="{00000000-0005-0000-0000-0000C8D00000}"/>
    <cellStyle name="40% - Accent6 4 6 2 2 2 3" xfId="50257" xr:uid="{00000000-0005-0000-0000-0000C9D00000}"/>
    <cellStyle name="40% - Accent6 4 6 2 2 3" xfId="21355" xr:uid="{00000000-0005-0000-0000-0000CAD00000}"/>
    <cellStyle name="40% - Accent6 4 6 2 2 3 2" xfId="58693" xr:uid="{00000000-0005-0000-0000-0000CBD00000}"/>
    <cellStyle name="40% - Accent6 4 6 2 2 4" xfId="34374" xr:uid="{00000000-0005-0000-0000-0000CCD00000}"/>
    <cellStyle name="40% - Accent6 4 6 2 2 5" xfId="45534" xr:uid="{00000000-0005-0000-0000-0000CDD00000}"/>
    <cellStyle name="40% - Accent6 4 6 2 3" xfId="10559" xr:uid="{00000000-0005-0000-0000-0000CED00000}"/>
    <cellStyle name="40% - Accent6 4 6 2 3 2" xfId="23718" xr:uid="{00000000-0005-0000-0000-0000CFD00000}"/>
    <cellStyle name="40% - Accent6 4 6 2 3 2 2" xfId="61056" xr:uid="{00000000-0005-0000-0000-0000D0D00000}"/>
    <cellStyle name="40% - Accent6 4 6 2 3 3" xfId="37086" xr:uid="{00000000-0005-0000-0000-0000D1D00000}"/>
    <cellStyle name="40% - Accent6 4 6 2 3 4" xfId="47897" xr:uid="{00000000-0005-0000-0000-0000D2D00000}"/>
    <cellStyle name="40% - Accent6 4 6 2 4" xfId="5836" xr:uid="{00000000-0005-0000-0000-0000D3D00000}"/>
    <cellStyle name="40% - Accent6 4 6 2 4 2" xfId="18995" xr:uid="{00000000-0005-0000-0000-0000D4D00000}"/>
    <cellStyle name="40% - Accent6 4 6 2 4 2 2" xfId="56333" xr:uid="{00000000-0005-0000-0000-0000D5D00000}"/>
    <cellStyle name="40% - Accent6 4 6 2 4 3" xfId="31662" xr:uid="{00000000-0005-0000-0000-0000D6D00000}"/>
    <cellStyle name="40% - Accent6 4 6 2 4 4" xfId="43174" xr:uid="{00000000-0005-0000-0000-0000D7D00000}"/>
    <cellStyle name="40% - Accent6 4 6 2 5" xfId="15283" xr:uid="{00000000-0005-0000-0000-0000D8D00000}"/>
    <cellStyle name="40% - Accent6 4 6 2 5 2" xfId="52621" xr:uid="{00000000-0005-0000-0000-0000D9D00000}"/>
    <cellStyle name="40% - Accent6 4 6 2 6" xfId="28780" xr:uid="{00000000-0005-0000-0000-0000DAD00000}"/>
    <cellStyle name="40% - Accent6 4 6 2 7" xfId="39460" xr:uid="{00000000-0005-0000-0000-0000DBD00000}"/>
    <cellStyle name="40% - Accent6 4 6 3" xfId="3471" xr:uid="{00000000-0005-0000-0000-0000DCD00000}"/>
    <cellStyle name="40% - Accent6 4 6 3 2" xfId="11739" xr:uid="{00000000-0005-0000-0000-0000DDD00000}"/>
    <cellStyle name="40% - Accent6 4 6 3 2 2" xfId="24898" xr:uid="{00000000-0005-0000-0000-0000DED00000}"/>
    <cellStyle name="40% - Accent6 4 6 3 2 2 2" xfId="62236" xr:uid="{00000000-0005-0000-0000-0000DFD00000}"/>
    <cellStyle name="40% - Accent6 4 6 3 2 3" xfId="49077" xr:uid="{00000000-0005-0000-0000-0000E0D00000}"/>
    <cellStyle name="40% - Accent6 4 6 3 3" xfId="7016" xr:uid="{00000000-0005-0000-0000-0000E1D00000}"/>
    <cellStyle name="40% - Accent6 4 6 3 3 2" xfId="20175" xr:uid="{00000000-0005-0000-0000-0000E2D00000}"/>
    <cellStyle name="40% - Accent6 4 6 3 3 2 2" xfId="57513" xr:uid="{00000000-0005-0000-0000-0000E3D00000}"/>
    <cellStyle name="40% - Accent6 4 6 3 3 3" xfId="44354" xr:uid="{00000000-0005-0000-0000-0000E4D00000}"/>
    <cellStyle name="40% - Accent6 4 6 3 4" xfId="16632" xr:uid="{00000000-0005-0000-0000-0000E5D00000}"/>
    <cellStyle name="40% - Accent6 4 6 3 4 2" xfId="53970" xr:uid="{00000000-0005-0000-0000-0000E6D00000}"/>
    <cellStyle name="40% - Accent6 4 6 3 5" xfId="33025" xr:uid="{00000000-0005-0000-0000-0000E7D00000}"/>
    <cellStyle name="40% - Accent6 4 6 3 6" xfId="40809" xr:uid="{00000000-0005-0000-0000-0000E8D00000}"/>
    <cellStyle name="40% - Accent6 4 6 4" xfId="9379" xr:uid="{00000000-0005-0000-0000-0000E9D00000}"/>
    <cellStyle name="40% - Accent6 4 6 4 2" xfId="22538" xr:uid="{00000000-0005-0000-0000-0000EAD00000}"/>
    <cellStyle name="40% - Accent6 4 6 4 2 2" xfId="59876" xr:uid="{00000000-0005-0000-0000-0000EBD00000}"/>
    <cellStyle name="40% - Accent6 4 6 4 3" xfId="35737" xr:uid="{00000000-0005-0000-0000-0000ECD00000}"/>
    <cellStyle name="40% - Accent6 4 6 4 4" xfId="46717" xr:uid="{00000000-0005-0000-0000-0000EDD00000}"/>
    <cellStyle name="40% - Accent6 4 6 5" xfId="4656" xr:uid="{00000000-0005-0000-0000-0000EED00000}"/>
    <cellStyle name="40% - Accent6 4 6 5 2" xfId="17815" xr:uid="{00000000-0005-0000-0000-0000EFD00000}"/>
    <cellStyle name="40% - Accent6 4 6 5 2 2" xfId="55153" xr:uid="{00000000-0005-0000-0000-0000F0D00000}"/>
    <cellStyle name="40% - Accent6 4 6 5 3" xfId="30313" xr:uid="{00000000-0005-0000-0000-0000F1D00000}"/>
    <cellStyle name="40% - Accent6 4 6 5 4" xfId="41994" xr:uid="{00000000-0005-0000-0000-0000F2D00000}"/>
    <cellStyle name="40% - Accent6 4 6 6" xfId="14103" xr:uid="{00000000-0005-0000-0000-0000F3D00000}"/>
    <cellStyle name="40% - Accent6 4 6 6 2" xfId="51441" xr:uid="{00000000-0005-0000-0000-0000F4D00000}"/>
    <cellStyle name="40% - Accent6 4 6 7" xfId="27431" xr:uid="{00000000-0005-0000-0000-0000F5D00000}"/>
    <cellStyle name="40% - Accent6 4 6 8" xfId="38280" xr:uid="{00000000-0005-0000-0000-0000F6D00000}"/>
    <cellStyle name="40% - Accent6 4 7" xfId="1111" xr:uid="{00000000-0005-0000-0000-0000F7D00000}"/>
    <cellStyle name="40% - Accent6 4 7 2" xfId="2291" xr:uid="{00000000-0005-0000-0000-0000F8D00000}"/>
    <cellStyle name="40% - Accent6 4 7 2 2" xfId="8365" xr:uid="{00000000-0005-0000-0000-0000F9D00000}"/>
    <cellStyle name="40% - Accent6 4 7 2 2 2" xfId="13088" xr:uid="{00000000-0005-0000-0000-0000FAD00000}"/>
    <cellStyle name="40% - Accent6 4 7 2 2 2 2" xfId="26247" xr:uid="{00000000-0005-0000-0000-0000FBD00000}"/>
    <cellStyle name="40% - Accent6 4 7 2 2 2 2 2" xfId="63585" xr:uid="{00000000-0005-0000-0000-0000FCD00000}"/>
    <cellStyle name="40% - Accent6 4 7 2 2 2 3" xfId="50426" xr:uid="{00000000-0005-0000-0000-0000FDD00000}"/>
    <cellStyle name="40% - Accent6 4 7 2 2 3" xfId="21524" xr:uid="{00000000-0005-0000-0000-0000FED00000}"/>
    <cellStyle name="40% - Accent6 4 7 2 2 3 2" xfId="58862" xr:uid="{00000000-0005-0000-0000-0000FFD00000}"/>
    <cellStyle name="40% - Accent6 4 7 2 2 4" xfId="34543" xr:uid="{00000000-0005-0000-0000-000000D10000}"/>
    <cellStyle name="40% - Accent6 4 7 2 2 5" xfId="45703" xr:uid="{00000000-0005-0000-0000-000001D10000}"/>
    <cellStyle name="40% - Accent6 4 7 2 3" xfId="10728" xr:uid="{00000000-0005-0000-0000-000002D10000}"/>
    <cellStyle name="40% - Accent6 4 7 2 3 2" xfId="23887" xr:uid="{00000000-0005-0000-0000-000003D10000}"/>
    <cellStyle name="40% - Accent6 4 7 2 3 2 2" xfId="61225" xr:uid="{00000000-0005-0000-0000-000004D10000}"/>
    <cellStyle name="40% - Accent6 4 7 2 3 3" xfId="37255" xr:uid="{00000000-0005-0000-0000-000005D10000}"/>
    <cellStyle name="40% - Accent6 4 7 2 3 4" xfId="48066" xr:uid="{00000000-0005-0000-0000-000006D10000}"/>
    <cellStyle name="40% - Accent6 4 7 2 4" xfId="6005" xr:uid="{00000000-0005-0000-0000-000007D10000}"/>
    <cellStyle name="40% - Accent6 4 7 2 4 2" xfId="19164" xr:uid="{00000000-0005-0000-0000-000008D10000}"/>
    <cellStyle name="40% - Accent6 4 7 2 4 2 2" xfId="56502" xr:uid="{00000000-0005-0000-0000-000009D10000}"/>
    <cellStyle name="40% - Accent6 4 7 2 4 3" xfId="31831" xr:uid="{00000000-0005-0000-0000-00000AD10000}"/>
    <cellStyle name="40% - Accent6 4 7 2 4 4" xfId="43343" xr:uid="{00000000-0005-0000-0000-00000BD10000}"/>
    <cellStyle name="40% - Accent6 4 7 2 5" xfId="15452" xr:uid="{00000000-0005-0000-0000-00000CD10000}"/>
    <cellStyle name="40% - Accent6 4 7 2 5 2" xfId="52790" xr:uid="{00000000-0005-0000-0000-00000DD10000}"/>
    <cellStyle name="40% - Accent6 4 7 2 6" xfId="28949" xr:uid="{00000000-0005-0000-0000-00000ED10000}"/>
    <cellStyle name="40% - Accent6 4 7 2 7" xfId="39629" xr:uid="{00000000-0005-0000-0000-00000FD10000}"/>
    <cellStyle name="40% - Accent6 4 7 3" xfId="3640" xr:uid="{00000000-0005-0000-0000-000010D10000}"/>
    <cellStyle name="40% - Accent6 4 7 3 2" xfId="11908" xr:uid="{00000000-0005-0000-0000-000011D10000}"/>
    <cellStyle name="40% - Accent6 4 7 3 2 2" xfId="25067" xr:uid="{00000000-0005-0000-0000-000012D10000}"/>
    <cellStyle name="40% - Accent6 4 7 3 2 2 2" xfId="62405" xr:uid="{00000000-0005-0000-0000-000013D10000}"/>
    <cellStyle name="40% - Accent6 4 7 3 2 3" xfId="49246" xr:uid="{00000000-0005-0000-0000-000014D10000}"/>
    <cellStyle name="40% - Accent6 4 7 3 3" xfId="7185" xr:uid="{00000000-0005-0000-0000-000015D10000}"/>
    <cellStyle name="40% - Accent6 4 7 3 3 2" xfId="20344" xr:uid="{00000000-0005-0000-0000-000016D10000}"/>
    <cellStyle name="40% - Accent6 4 7 3 3 2 2" xfId="57682" xr:uid="{00000000-0005-0000-0000-000017D10000}"/>
    <cellStyle name="40% - Accent6 4 7 3 3 3" xfId="44523" xr:uid="{00000000-0005-0000-0000-000018D10000}"/>
    <cellStyle name="40% - Accent6 4 7 3 4" xfId="16801" xr:uid="{00000000-0005-0000-0000-000019D10000}"/>
    <cellStyle name="40% - Accent6 4 7 3 4 2" xfId="54139" xr:uid="{00000000-0005-0000-0000-00001AD10000}"/>
    <cellStyle name="40% - Accent6 4 7 3 5" xfId="33194" xr:uid="{00000000-0005-0000-0000-00001BD10000}"/>
    <cellStyle name="40% - Accent6 4 7 3 6" xfId="40978" xr:uid="{00000000-0005-0000-0000-00001CD10000}"/>
    <cellStyle name="40% - Accent6 4 7 4" xfId="9548" xr:uid="{00000000-0005-0000-0000-00001DD10000}"/>
    <cellStyle name="40% - Accent6 4 7 4 2" xfId="22707" xr:uid="{00000000-0005-0000-0000-00001ED10000}"/>
    <cellStyle name="40% - Accent6 4 7 4 2 2" xfId="60045" xr:uid="{00000000-0005-0000-0000-00001FD10000}"/>
    <cellStyle name="40% - Accent6 4 7 4 3" xfId="35906" xr:uid="{00000000-0005-0000-0000-000020D10000}"/>
    <cellStyle name="40% - Accent6 4 7 4 4" xfId="46886" xr:uid="{00000000-0005-0000-0000-000021D10000}"/>
    <cellStyle name="40% - Accent6 4 7 5" xfId="4825" xr:uid="{00000000-0005-0000-0000-000022D10000}"/>
    <cellStyle name="40% - Accent6 4 7 5 2" xfId="17984" xr:uid="{00000000-0005-0000-0000-000023D10000}"/>
    <cellStyle name="40% - Accent6 4 7 5 2 2" xfId="55322" xr:uid="{00000000-0005-0000-0000-000024D10000}"/>
    <cellStyle name="40% - Accent6 4 7 5 3" xfId="30482" xr:uid="{00000000-0005-0000-0000-000025D10000}"/>
    <cellStyle name="40% - Accent6 4 7 5 4" xfId="42163" xr:uid="{00000000-0005-0000-0000-000026D10000}"/>
    <cellStyle name="40% - Accent6 4 7 6" xfId="14272" xr:uid="{00000000-0005-0000-0000-000027D10000}"/>
    <cellStyle name="40% - Accent6 4 7 6 2" xfId="51610" xr:uid="{00000000-0005-0000-0000-000028D10000}"/>
    <cellStyle name="40% - Accent6 4 7 7" xfId="27600" xr:uid="{00000000-0005-0000-0000-000029D10000}"/>
    <cellStyle name="40% - Accent6 4 7 8" xfId="38449" xr:uid="{00000000-0005-0000-0000-00002AD10000}"/>
    <cellStyle name="40% - Accent6 4 8" xfId="1308" xr:uid="{00000000-0005-0000-0000-00002BD10000}"/>
    <cellStyle name="40% - Accent6 4 8 2" xfId="2657" xr:uid="{00000000-0005-0000-0000-00002CD10000}"/>
    <cellStyle name="40% - Accent6 4 8 2 2" xfId="12105" xr:uid="{00000000-0005-0000-0000-00002DD10000}"/>
    <cellStyle name="40% - Accent6 4 8 2 2 2" xfId="25264" xr:uid="{00000000-0005-0000-0000-00002ED10000}"/>
    <cellStyle name="40% - Accent6 4 8 2 2 2 2" xfId="62602" xr:uid="{00000000-0005-0000-0000-00002FD10000}"/>
    <cellStyle name="40% - Accent6 4 8 2 2 3" xfId="33560" xr:uid="{00000000-0005-0000-0000-000030D10000}"/>
    <cellStyle name="40% - Accent6 4 8 2 2 4" xfId="49443" xr:uid="{00000000-0005-0000-0000-000031D10000}"/>
    <cellStyle name="40% - Accent6 4 8 2 3" xfId="7382" xr:uid="{00000000-0005-0000-0000-000032D10000}"/>
    <cellStyle name="40% - Accent6 4 8 2 3 2" xfId="20541" xr:uid="{00000000-0005-0000-0000-000033D10000}"/>
    <cellStyle name="40% - Accent6 4 8 2 3 2 2" xfId="57879" xr:uid="{00000000-0005-0000-0000-000034D10000}"/>
    <cellStyle name="40% - Accent6 4 8 2 3 3" xfId="36272" xr:uid="{00000000-0005-0000-0000-000035D10000}"/>
    <cellStyle name="40% - Accent6 4 8 2 3 4" xfId="44720" xr:uid="{00000000-0005-0000-0000-000036D10000}"/>
    <cellStyle name="40% - Accent6 4 8 2 4" xfId="15818" xr:uid="{00000000-0005-0000-0000-000037D10000}"/>
    <cellStyle name="40% - Accent6 4 8 2 4 2" xfId="30848" xr:uid="{00000000-0005-0000-0000-000038D10000}"/>
    <cellStyle name="40% - Accent6 4 8 2 4 3" xfId="53156" xr:uid="{00000000-0005-0000-0000-000039D10000}"/>
    <cellStyle name="40% - Accent6 4 8 2 5" xfId="27966" xr:uid="{00000000-0005-0000-0000-00003AD10000}"/>
    <cellStyle name="40% - Accent6 4 8 2 6" xfId="39995" xr:uid="{00000000-0005-0000-0000-00003BD10000}"/>
    <cellStyle name="40% - Accent6 4 8 3" xfId="9745" xr:uid="{00000000-0005-0000-0000-00003CD10000}"/>
    <cellStyle name="40% - Accent6 4 8 3 2" xfId="22904" xr:uid="{00000000-0005-0000-0000-00003DD10000}"/>
    <cellStyle name="40% - Accent6 4 8 3 2 2" xfId="60242" xr:uid="{00000000-0005-0000-0000-00003ED10000}"/>
    <cellStyle name="40% - Accent6 4 8 3 3" xfId="32211" xr:uid="{00000000-0005-0000-0000-00003FD10000}"/>
    <cellStyle name="40% - Accent6 4 8 3 4" xfId="47083" xr:uid="{00000000-0005-0000-0000-000040D10000}"/>
    <cellStyle name="40% - Accent6 4 8 4" xfId="5022" xr:uid="{00000000-0005-0000-0000-000041D10000}"/>
    <cellStyle name="40% - Accent6 4 8 4 2" xfId="18181" xr:uid="{00000000-0005-0000-0000-000042D10000}"/>
    <cellStyle name="40% - Accent6 4 8 4 2 2" xfId="55519" xr:uid="{00000000-0005-0000-0000-000043D10000}"/>
    <cellStyle name="40% - Accent6 4 8 4 3" xfId="34923" xr:uid="{00000000-0005-0000-0000-000044D10000}"/>
    <cellStyle name="40% - Accent6 4 8 4 4" xfId="42360" xr:uid="{00000000-0005-0000-0000-000045D10000}"/>
    <cellStyle name="40% - Accent6 4 8 5" xfId="14469" xr:uid="{00000000-0005-0000-0000-000046D10000}"/>
    <cellStyle name="40% - Accent6 4 8 5 2" xfId="29499" xr:uid="{00000000-0005-0000-0000-000047D10000}"/>
    <cellStyle name="40% - Accent6 4 8 5 3" xfId="51807" xr:uid="{00000000-0005-0000-0000-000048D10000}"/>
    <cellStyle name="40% - Accent6 4 8 6" xfId="26617" xr:uid="{00000000-0005-0000-0000-000049D10000}"/>
    <cellStyle name="40% - Accent6 4 8 7" xfId="38646" xr:uid="{00000000-0005-0000-0000-00004AD10000}"/>
    <cellStyle name="40% - Accent6 4 9" xfId="2460" xr:uid="{00000000-0005-0000-0000-00004BD10000}"/>
    <cellStyle name="40% - Accent6 4 9 2" xfId="10925" xr:uid="{00000000-0005-0000-0000-00004CD10000}"/>
    <cellStyle name="40% - Accent6 4 9 2 2" xfId="24084" xr:uid="{00000000-0005-0000-0000-00004DD10000}"/>
    <cellStyle name="40% - Accent6 4 9 2 2 2" xfId="61422" xr:uid="{00000000-0005-0000-0000-00004ED10000}"/>
    <cellStyle name="40% - Accent6 4 9 2 3" xfId="33363" xr:uid="{00000000-0005-0000-0000-00004FD10000}"/>
    <cellStyle name="40% - Accent6 4 9 2 4" xfId="48263" xr:uid="{00000000-0005-0000-0000-000050D10000}"/>
    <cellStyle name="40% - Accent6 4 9 3" xfId="6202" xr:uid="{00000000-0005-0000-0000-000051D10000}"/>
    <cellStyle name="40% - Accent6 4 9 3 2" xfId="19361" xr:uid="{00000000-0005-0000-0000-000052D10000}"/>
    <cellStyle name="40% - Accent6 4 9 3 2 2" xfId="56699" xr:uid="{00000000-0005-0000-0000-000053D10000}"/>
    <cellStyle name="40% - Accent6 4 9 3 3" xfId="36075" xr:uid="{00000000-0005-0000-0000-000054D10000}"/>
    <cellStyle name="40% - Accent6 4 9 3 4" xfId="43540" xr:uid="{00000000-0005-0000-0000-000055D10000}"/>
    <cellStyle name="40% - Accent6 4 9 4" xfId="15621" xr:uid="{00000000-0005-0000-0000-000056D10000}"/>
    <cellStyle name="40% - Accent6 4 9 4 2" xfId="30651" xr:uid="{00000000-0005-0000-0000-000057D10000}"/>
    <cellStyle name="40% - Accent6 4 9 4 3" xfId="52959" xr:uid="{00000000-0005-0000-0000-000058D10000}"/>
    <cellStyle name="40% - Accent6 4 9 5" xfId="27769" xr:uid="{00000000-0005-0000-0000-000059D10000}"/>
    <cellStyle name="40% - Accent6 4 9 6" xfId="39798" xr:uid="{00000000-0005-0000-0000-00005AD10000}"/>
    <cellStyle name="40% - Accent6 5" xfId="70" xr:uid="{00000000-0005-0000-0000-00005BD10000}"/>
    <cellStyle name="40% - Accent6 5 10" xfId="8509" xr:uid="{00000000-0005-0000-0000-00005CD10000}"/>
    <cellStyle name="40% - Accent6 5 10 2" xfId="21668" xr:uid="{00000000-0005-0000-0000-00005DD10000}"/>
    <cellStyle name="40% - Accent6 5 10 2 2" xfId="59006" xr:uid="{00000000-0005-0000-0000-00005ED10000}"/>
    <cellStyle name="40% - Accent6 5 10 3" xfId="29331" xr:uid="{00000000-0005-0000-0000-00005FD10000}"/>
    <cellStyle name="40% - Accent6 5 10 4" xfId="45847" xr:uid="{00000000-0005-0000-0000-000060D10000}"/>
    <cellStyle name="40% - Accent6 5 11" xfId="3786" xr:uid="{00000000-0005-0000-0000-000061D10000}"/>
    <cellStyle name="40% - Accent6 5 11 2" xfId="16945" xr:uid="{00000000-0005-0000-0000-000062D10000}"/>
    <cellStyle name="40% - Accent6 5 11 2 2" xfId="54283" xr:uid="{00000000-0005-0000-0000-000063D10000}"/>
    <cellStyle name="40% - Accent6 5 11 3" xfId="32043" xr:uid="{00000000-0005-0000-0000-000064D10000}"/>
    <cellStyle name="40% - Accent6 5 11 4" xfId="41124" xr:uid="{00000000-0005-0000-0000-000065D10000}"/>
    <cellStyle name="40% - Accent6 5 12" xfId="13233" xr:uid="{00000000-0005-0000-0000-000066D10000}"/>
    <cellStyle name="40% - Accent6 5 12 2" xfId="34755" xr:uid="{00000000-0005-0000-0000-000067D10000}"/>
    <cellStyle name="40% - Accent6 5 12 3" xfId="50571" xr:uid="{00000000-0005-0000-0000-000068D10000}"/>
    <cellStyle name="40% - Accent6 5 13" xfId="29162" xr:uid="{00000000-0005-0000-0000-000069D10000}"/>
    <cellStyle name="40% - Accent6 5 14" xfId="26449" xr:uid="{00000000-0005-0000-0000-00006AD10000}"/>
    <cellStyle name="40% - Accent6 5 15" xfId="37410" xr:uid="{00000000-0005-0000-0000-00006BD10000}"/>
    <cellStyle name="40% - Accent6 5 2" xfId="182" xr:uid="{00000000-0005-0000-0000-00006CD10000}"/>
    <cellStyle name="40% - Accent6 5 2 2" xfId="603" xr:uid="{00000000-0005-0000-0000-00006DD10000}"/>
    <cellStyle name="40% - Accent6 5 2 2 2" xfId="1785" xr:uid="{00000000-0005-0000-0000-00006ED10000}"/>
    <cellStyle name="40% - Accent6 5 2 2 2 2" xfId="7859" xr:uid="{00000000-0005-0000-0000-00006FD10000}"/>
    <cellStyle name="40% - Accent6 5 2 2 2 2 2" xfId="12582" xr:uid="{00000000-0005-0000-0000-000070D10000}"/>
    <cellStyle name="40% - Accent6 5 2 2 2 2 2 2" xfId="25741" xr:uid="{00000000-0005-0000-0000-000071D10000}"/>
    <cellStyle name="40% - Accent6 5 2 2 2 2 2 2 2" xfId="63079" xr:uid="{00000000-0005-0000-0000-000072D10000}"/>
    <cellStyle name="40% - Accent6 5 2 2 2 2 2 3" xfId="49920" xr:uid="{00000000-0005-0000-0000-000073D10000}"/>
    <cellStyle name="40% - Accent6 5 2 2 2 2 3" xfId="21018" xr:uid="{00000000-0005-0000-0000-000074D10000}"/>
    <cellStyle name="40% - Accent6 5 2 2 2 2 3 2" xfId="58356" xr:uid="{00000000-0005-0000-0000-000075D10000}"/>
    <cellStyle name="40% - Accent6 5 2 2 2 2 4" xfId="34037" xr:uid="{00000000-0005-0000-0000-000076D10000}"/>
    <cellStyle name="40% - Accent6 5 2 2 2 2 5" xfId="45197" xr:uid="{00000000-0005-0000-0000-000077D10000}"/>
    <cellStyle name="40% - Accent6 5 2 2 2 3" xfId="10222" xr:uid="{00000000-0005-0000-0000-000078D10000}"/>
    <cellStyle name="40% - Accent6 5 2 2 2 3 2" xfId="23381" xr:uid="{00000000-0005-0000-0000-000079D10000}"/>
    <cellStyle name="40% - Accent6 5 2 2 2 3 2 2" xfId="60719" xr:uid="{00000000-0005-0000-0000-00007AD10000}"/>
    <cellStyle name="40% - Accent6 5 2 2 2 3 3" xfId="36749" xr:uid="{00000000-0005-0000-0000-00007BD10000}"/>
    <cellStyle name="40% - Accent6 5 2 2 2 3 4" xfId="47560" xr:uid="{00000000-0005-0000-0000-00007CD10000}"/>
    <cellStyle name="40% - Accent6 5 2 2 2 4" xfId="5499" xr:uid="{00000000-0005-0000-0000-00007DD10000}"/>
    <cellStyle name="40% - Accent6 5 2 2 2 4 2" xfId="18658" xr:uid="{00000000-0005-0000-0000-00007ED10000}"/>
    <cellStyle name="40% - Accent6 5 2 2 2 4 2 2" xfId="55996" xr:uid="{00000000-0005-0000-0000-00007FD10000}"/>
    <cellStyle name="40% - Accent6 5 2 2 2 4 3" xfId="31325" xr:uid="{00000000-0005-0000-0000-000080D10000}"/>
    <cellStyle name="40% - Accent6 5 2 2 2 4 4" xfId="42837" xr:uid="{00000000-0005-0000-0000-000081D10000}"/>
    <cellStyle name="40% - Accent6 5 2 2 2 5" xfId="14946" xr:uid="{00000000-0005-0000-0000-000082D10000}"/>
    <cellStyle name="40% - Accent6 5 2 2 2 5 2" xfId="52284" xr:uid="{00000000-0005-0000-0000-000083D10000}"/>
    <cellStyle name="40% - Accent6 5 2 2 2 6" xfId="28443" xr:uid="{00000000-0005-0000-0000-000084D10000}"/>
    <cellStyle name="40% - Accent6 5 2 2 2 7" xfId="39123" xr:uid="{00000000-0005-0000-0000-000085D10000}"/>
    <cellStyle name="40% - Accent6 5 2 2 3" xfId="3134" xr:uid="{00000000-0005-0000-0000-000086D10000}"/>
    <cellStyle name="40% - Accent6 5 2 2 3 2" xfId="11402" xr:uid="{00000000-0005-0000-0000-000087D10000}"/>
    <cellStyle name="40% - Accent6 5 2 2 3 2 2" xfId="24561" xr:uid="{00000000-0005-0000-0000-000088D10000}"/>
    <cellStyle name="40% - Accent6 5 2 2 3 2 2 2" xfId="61899" xr:uid="{00000000-0005-0000-0000-000089D10000}"/>
    <cellStyle name="40% - Accent6 5 2 2 3 2 3" xfId="48740" xr:uid="{00000000-0005-0000-0000-00008AD10000}"/>
    <cellStyle name="40% - Accent6 5 2 2 3 3" xfId="6679" xr:uid="{00000000-0005-0000-0000-00008BD10000}"/>
    <cellStyle name="40% - Accent6 5 2 2 3 3 2" xfId="19838" xr:uid="{00000000-0005-0000-0000-00008CD10000}"/>
    <cellStyle name="40% - Accent6 5 2 2 3 3 2 2" xfId="57176" xr:uid="{00000000-0005-0000-0000-00008DD10000}"/>
    <cellStyle name="40% - Accent6 5 2 2 3 3 3" xfId="44017" xr:uid="{00000000-0005-0000-0000-00008ED10000}"/>
    <cellStyle name="40% - Accent6 5 2 2 3 4" xfId="16295" xr:uid="{00000000-0005-0000-0000-00008FD10000}"/>
    <cellStyle name="40% - Accent6 5 2 2 3 4 2" xfId="53633" xr:uid="{00000000-0005-0000-0000-000090D10000}"/>
    <cellStyle name="40% - Accent6 5 2 2 3 5" xfId="32688" xr:uid="{00000000-0005-0000-0000-000091D10000}"/>
    <cellStyle name="40% - Accent6 5 2 2 3 6" xfId="40472" xr:uid="{00000000-0005-0000-0000-000092D10000}"/>
    <cellStyle name="40% - Accent6 5 2 2 4" xfId="9042" xr:uid="{00000000-0005-0000-0000-000093D10000}"/>
    <cellStyle name="40% - Accent6 5 2 2 4 2" xfId="22201" xr:uid="{00000000-0005-0000-0000-000094D10000}"/>
    <cellStyle name="40% - Accent6 5 2 2 4 2 2" xfId="59539" xr:uid="{00000000-0005-0000-0000-000095D10000}"/>
    <cellStyle name="40% - Accent6 5 2 2 4 3" xfId="35400" xr:uid="{00000000-0005-0000-0000-000096D10000}"/>
    <cellStyle name="40% - Accent6 5 2 2 4 4" xfId="46380" xr:uid="{00000000-0005-0000-0000-000097D10000}"/>
    <cellStyle name="40% - Accent6 5 2 2 5" xfId="4319" xr:uid="{00000000-0005-0000-0000-000098D10000}"/>
    <cellStyle name="40% - Accent6 5 2 2 5 2" xfId="17478" xr:uid="{00000000-0005-0000-0000-000099D10000}"/>
    <cellStyle name="40% - Accent6 5 2 2 5 2 2" xfId="54816" xr:uid="{00000000-0005-0000-0000-00009AD10000}"/>
    <cellStyle name="40% - Accent6 5 2 2 5 3" xfId="29976" xr:uid="{00000000-0005-0000-0000-00009BD10000}"/>
    <cellStyle name="40% - Accent6 5 2 2 5 4" xfId="41657" xr:uid="{00000000-0005-0000-0000-00009CD10000}"/>
    <cellStyle name="40% - Accent6 5 2 2 6" xfId="13766" xr:uid="{00000000-0005-0000-0000-00009DD10000}"/>
    <cellStyle name="40% - Accent6 5 2 2 6 2" xfId="51104" xr:uid="{00000000-0005-0000-0000-00009ED10000}"/>
    <cellStyle name="40% - Accent6 5 2 2 7" xfId="27094" xr:uid="{00000000-0005-0000-0000-00009FD10000}"/>
    <cellStyle name="40% - Accent6 5 2 2 8" xfId="37943" xr:uid="{00000000-0005-0000-0000-0000A0D10000}"/>
    <cellStyle name="40% - Accent6 5 2 3" xfId="1364" xr:uid="{00000000-0005-0000-0000-0000A1D10000}"/>
    <cellStyle name="40% - Accent6 5 2 3 2" xfId="7438" xr:uid="{00000000-0005-0000-0000-0000A2D10000}"/>
    <cellStyle name="40% - Accent6 5 2 3 2 2" xfId="12161" xr:uid="{00000000-0005-0000-0000-0000A3D10000}"/>
    <cellStyle name="40% - Accent6 5 2 3 2 2 2" xfId="25320" xr:uid="{00000000-0005-0000-0000-0000A4D10000}"/>
    <cellStyle name="40% - Accent6 5 2 3 2 2 2 2" xfId="62658" xr:uid="{00000000-0005-0000-0000-0000A5D10000}"/>
    <cellStyle name="40% - Accent6 5 2 3 2 2 3" xfId="49499" xr:uid="{00000000-0005-0000-0000-0000A6D10000}"/>
    <cellStyle name="40% - Accent6 5 2 3 2 3" xfId="20597" xr:uid="{00000000-0005-0000-0000-0000A7D10000}"/>
    <cellStyle name="40% - Accent6 5 2 3 2 3 2" xfId="57935" xr:uid="{00000000-0005-0000-0000-0000A8D10000}"/>
    <cellStyle name="40% - Accent6 5 2 3 2 4" xfId="33616" xr:uid="{00000000-0005-0000-0000-0000A9D10000}"/>
    <cellStyle name="40% - Accent6 5 2 3 2 5" xfId="44776" xr:uid="{00000000-0005-0000-0000-0000AAD10000}"/>
    <cellStyle name="40% - Accent6 5 2 3 3" xfId="9801" xr:uid="{00000000-0005-0000-0000-0000ABD10000}"/>
    <cellStyle name="40% - Accent6 5 2 3 3 2" xfId="22960" xr:uid="{00000000-0005-0000-0000-0000ACD10000}"/>
    <cellStyle name="40% - Accent6 5 2 3 3 2 2" xfId="60298" xr:uid="{00000000-0005-0000-0000-0000ADD10000}"/>
    <cellStyle name="40% - Accent6 5 2 3 3 3" xfId="36328" xr:uid="{00000000-0005-0000-0000-0000AED10000}"/>
    <cellStyle name="40% - Accent6 5 2 3 3 4" xfId="47139" xr:uid="{00000000-0005-0000-0000-0000AFD10000}"/>
    <cellStyle name="40% - Accent6 5 2 3 4" xfId="5078" xr:uid="{00000000-0005-0000-0000-0000B0D10000}"/>
    <cellStyle name="40% - Accent6 5 2 3 4 2" xfId="18237" xr:uid="{00000000-0005-0000-0000-0000B1D10000}"/>
    <cellStyle name="40% - Accent6 5 2 3 4 2 2" xfId="55575" xr:uid="{00000000-0005-0000-0000-0000B2D10000}"/>
    <cellStyle name="40% - Accent6 5 2 3 4 3" xfId="30904" xr:uid="{00000000-0005-0000-0000-0000B3D10000}"/>
    <cellStyle name="40% - Accent6 5 2 3 4 4" xfId="42416" xr:uid="{00000000-0005-0000-0000-0000B4D10000}"/>
    <cellStyle name="40% - Accent6 5 2 3 5" xfId="14525" xr:uid="{00000000-0005-0000-0000-0000B5D10000}"/>
    <cellStyle name="40% - Accent6 5 2 3 5 2" xfId="51863" xr:uid="{00000000-0005-0000-0000-0000B6D10000}"/>
    <cellStyle name="40% - Accent6 5 2 3 6" xfId="28022" xr:uid="{00000000-0005-0000-0000-0000B7D10000}"/>
    <cellStyle name="40% - Accent6 5 2 3 7" xfId="38702" xr:uid="{00000000-0005-0000-0000-0000B8D10000}"/>
    <cellStyle name="40% - Accent6 5 2 4" xfId="2713" xr:uid="{00000000-0005-0000-0000-0000B9D10000}"/>
    <cellStyle name="40% - Accent6 5 2 4 2" xfId="10981" xr:uid="{00000000-0005-0000-0000-0000BAD10000}"/>
    <cellStyle name="40% - Accent6 5 2 4 2 2" xfId="24140" xr:uid="{00000000-0005-0000-0000-0000BBD10000}"/>
    <cellStyle name="40% - Accent6 5 2 4 2 2 2" xfId="61478" xr:uid="{00000000-0005-0000-0000-0000BCD10000}"/>
    <cellStyle name="40% - Accent6 5 2 4 2 3" xfId="48319" xr:uid="{00000000-0005-0000-0000-0000BDD10000}"/>
    <cellStyle name="40% - Accent6 5 2 4 3" xfId="6258" xr:uid="{00000000-0005-0000-0000-0000BED10000}"/>
    <cellStyle name="40% - Accent6 5 2 4 3 2" xfId="19417" xr:uid="{00000000-0005-0000-0000-0000BFD10000}"/>
    <cellStyle name="40% - Accent6 5 2 4 3 2 2" xfId="56755" xr:uid="{00000000-0005-0000-0000-0000C0D10000}"/>
    <cellStyle name="40% - Accent6 5 2 4 3 3" xfId="43596" xr:uid="{00000000-0005-0000-0000-0000C1D10000}"/>
    <cellStyle name="40% - Accent6 5 2 4 4" xfId="15874" xr:uid="{00000000-0005-0000-0000-0000C2D10000}"/>
    <cellStyle name="40% - Accent6 5 2 4 4 2" xfId="53212" xr:uid="{00000000-0005-0000-0000-0000C3D10000}"/>
    <cellStyle name="40% - Accent6 5 2 4 5" xfId="32267" xr:uid="{00000000-0005-0000-0000-0000C4D10000}"/>
    <cellStyle name="40% - Accent6 5 2 4 6" xfId="40051" xr:uid="{00000000-0005-0000-0000-0000C5D10000}"/>
    <cellStyle name="40% - Accent6 5 2 5" xfId="8621" xr:uid="{00000000-0005-0000-0000-0000C6D10000}"/>
    <cellStyle name="40% - Accent6 5 2 5 2" xfId="21780" xr:uid="{00000000-0005-0000-0000-0000C7D10000}"/>
    <cellStyle name="40% - Accent6 5 2 5 2 2" xfId="59118" xr:uid="{00000000-0005-0000-0000-0000C8D10000}"/>
    <cellStyle name="40% - Accent6 5 2 5 3" xfId="34979" xr:uid="{00000000-0005-0000-0000-0000C9D10000}"/>
    <cellStyle name="40% - Accent6 5 2 5 4" xfId="45959" xr:uid="{00000000-0005-0000-0000-0000CAD10000}"/>
    <cellStyle name="40% - Accent6 5 2 6" xfId="3898" xr:uid="{00000000-0005-0000-0000-0000CBD10000}"/>
    <cellStyle name="40% - Accent6 5 2 6 2" xfId="17057" xr:uid="{00000000-0005-0000-0000-0000CCD10000}"/>
    <cellStyle name="40% - Accent6 5 2 6 2 2" xfId="54395" xr:uid="{00000000-0005-0000-0000-0000CDD10000}"/>
    <cellStyle name="40% - Accent6 5 2 6 3" xfId="29555" xr:uid="{00000000-0005-0000-0000-0000CED10000}"/>
    <cellStyle name="40% - Accent6 5 2 6 4" xfId="41236" xr:uid="{00000000-0005-0000-0000-0000CFD10000}"/>
    <cellStyle name="40% - Accent6 5 2 7" xfId="13345" xr:uid="{00000000-0005-0000-0000-0000D0D10000}"/>
    <cellStyle name="40% - Accent6 5 2 7 2" xfId="50683" xr:uid="{00000000-0005-0000-0000-0000D1D10000}"/>
    <cellStyle name="40% - Accent6 5 2 8" xfId="26673" xr:uid="{00000000-0005-0000-0000-0000D2D10000}"/>
    <cellStyle name="40% - Accent6 5 2 9" xfId="37522" xr:uid="{00000000-0005-0000-0000-0000D3D10000}"/>
    <cellStyle name="40% - Accent6 5 3" xfId="491" xr:uid="{00000000-0005-0000-0000-0000D4D10000}"/>
    <cellStyle name="40% - Accent6 5 3 2" xfId="1673" xr:uid="{00000000-0005-0000-0000-0000D5D10000}"/>
    <cellStyle name="40% - Accent6 5 3 2 2" xfId="7747" xr:uid="{00000000-0005-0000-0000-0000D6D10000}"/>
    <cellStyle name="40% - Accent6 5 3 2 2 2" xfId="12470" xr:uid="{00000000-0005-0000-0000-0000D7D10000}"/>
    <cellStyle name="40% - Accent6 5 3 2 2 2 2" xfId="25629" xr:uid="{00000000-0005-0000-0000-0000D8D10000}"/>
    <cellStyle name="40% - Accent6 5 3 2 2 2 2 2" xfId="62967" xr:uid="{00000000-0005-0000-0000-0000D9D10000}"/>
    <cellStyle name="40% - Accent6 5 3 2 2 2 3" xfId="49808" xr:uid="{00000000-0005-0000-0000-0000DAD10000}"/>
    <cellStyle name="40% - Accent6 5 3 2 2 3" xfId="20906" xr:uid="{00000000-0005-0000-0000-0000DBD10000}"/>
    <cellStyle name="40% - Accent6 5 3 2 2 3 2" xfId="58244" xr:uid="{00000000-0005-0000-0000-0000DCD10000}"/>
    <cellStyle name="40% - Accent6 5 3 2 2 4" xfId="33925" xr:uid="{00000000-0005-0000-0000-0000DDD10000}"/>
    <cellStyle name="40% - Accent6 5 3 2 2 5" xfId="45085" xr:uid="{00000000-0005-0000-0000-0000DED10000}"/>
    <cellStyle name="40% - Accent6 5 3 2 3" xfId="10110" xr:uid="{00000000-0005-0000-0000-0000DFD10000}"/>
    <cellStyle name="40% - Accent6 5 3 2 3 2" xfId="23269" xr:uid="{00000000-0005-0000-0000-0000E0D10000}"/>
    <cellStyle name="40% - Accent6 5 3 2 3 2 2" xfId="60607" xr:uid="{00000000-0005-0000-0000-0000E1D10000}"/>
    <cellStyle name="40% - Accent6 5 3 2 3 3" xfId="36637" xr:uid="{00000000-0005-0000-0000-0000E2D10000}"/>
    <cellStyle name="40% - Accent6 5 3 2 3 4" xfId="47448" xr:uid="{00000000-0005-0000-0000-0000E3D10000}"/>
    <cellStyle name="40% - Accent6 5 3 2 4" xfId="5387" xr:uid="{00000000-0005-0000-0000-0000E4D10000}"/>
    <cellStyle name="40% - Accent6 5 3 2 4 2" xfId="18546" xr:uid="{00000000-0005-0000-0000-0000E5D10000}"/>
    <cellStyle name="40% - Accent6 5 3 2 4 2 2" xfId="55884" xr:uid="{00000000-0005-0000-0000-0000E6D10000}"/>
    <cellStyle name="40% - Accent6 5 3 2 4 3" xfId="31213" xr:uid="{00000000-0005-0000-0000-0000E7D10000}"/>
    <cellStyle name="40% - Accent6 5 3 2 4 4" xfId="42725" xr:uid="{00000000-0005-0000-0000-0000E8D10000}"/>
    <cellStyle name="40% - Accent6 5 3 2 5" xfId="14834" xr:uid="{00000000-0005-0000-0000-0000E9D10000}"/>
    <cellStyle name="40% - Accent6 5 3 2 5 2" xfId="52172" xr:uid="{00000000-0005-0000-0000-0000EAD10000}"/>
    <cellStyle name="40% - Accent6 5 3 2 6" xfId="28331" xr:uid="{00000000-0005-0000-0000-0000EBD10000}"/>
    <cellStyle name="40% - Accent6 5 3 2 7" xfId="39011" xr:uid="{00000000-0005-0000-0000-0000ECD10000}"/>
    <cellStyle name="40% - Accent6 5 3 3" xfId="3022" xr:uid="{00000000-0005-0000-0000-0000EDD10000}"/>
    <cellStyle name="40% - Accent6 5 3 3 2" xfId="11290" xr:uid="{00000000-0005-0000-0000-0000EED10000}"/>
    <cellStyle name="40% - Accent6 5 3 3 2 2" xfId="24449" xr:uid="{00000000-0005-0000-0000-0000EFD10000}"/>
    <cellStyle name="40% - Accent6 5 3 3 2 2 2" xfId="61787" xr:uid="{00000000-0005-0000-0000-0000F0D10000}"/>
    <cellStyle name="40% - Accent6 5 3 3 2 3" xfId="48628" xr:uid="{00000000-0005-0000-0000-0000F1D10000}"/>
    <cellStyle name="40% - Accent6 5 3 3 3" xfId="6567" xr:uid="{00000000-0005-0000-0000-0000F2D10000}"/>
    <cellStyle name="40% - Accent6 5 3 3 3 2" xfId="19726" xr:uid="{00000000-0005-0000-0000-0000F3D10000}"/>
    <cellStyle name="40% - Accent6 5 3 3 3 2 2" xfId="57064" xr:uid="{00000000-0005-0000-0000-0000F4D10000}"/>
    <cellStyle name="40% - Accent6 5 3 3 3 3" xfId="43905" xr:uid="{00000000-0005-0000-0000-0000F5D10000}"/>
    <cellStyle name="40% - Accent6 5 3 3 4" xfId="16183" xr:uid="{00000000-0005-0000-0000-0000F6D10000}"/>
    <cellStyle name="40% - Accent6 5 3 3 4 2" xfId="53521" xr:uid="{00000000-0005-0000-0000-0000F7D10000}"/>
    <cellStyle name="40% - Accent6 5 3 3 5" xfId="32576" xr:uid="{00000000-0005-0000-0000-0000F8D10000}"/>
    <cellStyle name="40% - Accent6 5 3 3 6" xfId="40360" xr:uid="{00000000-0005-0000-0000-0000F9D10000}"/>
    <cellStyle name="40% - Accent6 5 3 4" xfId="8930" xr:uid="{00000000-0005-0000-0000-0000FAD10000}"/>
    <cellStyle name="40% - Accent6 5 3 4 2" xfId="22089" xr:uid="{00000000-0005-0000-0000-0000FBD10000}"/>
    <cellStyle name="40% - Accent6 5 3 4 2 2" xfId="59427" xr:uid="{00000000-0005-0000-0000-0000FCD10000}"/>
    <cellStyle name="40% - Accent6 5 3 4 3" xfId="35288" xr:uid="{00000000-0005-0000-0000-0000FDD10000}"/>
    <cellStyle name="40% - Accent6 5 3 4 4" xfId="46268" xr:uid="{00000000-0005-0000-0000-0000FED10000}"/>
    <cellStyle name="40% - Accent6 5 3 5" xfId="4207" xr:uid="{00000000-0005-0000-0000-0000FFD10000}"/>
    <cellStyle name="40% - Accent6 5 3 5 2" xfId="17366" xr:uid="{00000000-0005-0000-0000-000000D20000}"/>
    <cellStyle name="40% - Accent6 5 3 5 2 2" xfId="54704" xr:uid="{00000000-0005-0000-0000-000001D20000}"/>
    <cellStyle name="40% - Accent6 5 3 5 3" xfId="29864" xr:uid="{00000000-0005-0000-0000-000002D20000}"/>
    <cellStyle name="40% - Accent6 5 3 5 4" xfId="41545" xr:uid="{00000000-0005-0000-0000-000003D20000}"/>
    <cellStyle name="40% - Accent6 5 3 6" xfId="13654" xr:uid="{00000000-0005-0000-0000-000004D20000}"/>
    <cellStyle name="40% - Accent6 5 3 6 2" xfId="50992" xr:uid="{00000000-0005-0000-0000-000005D20000}"/>
    <cellStyle name="40% - Accent6 5 3 7" xfId="26982" xr:uid="{00000000-0005-0000-0000-000006D20000}"/>
    <cellStyle name="40% - Accent6 5 3 8" xfId="37831" xr:uid="{00000000-0005-0000-0000-000007D20000}"/>
    <cellStyle name="40% - Accent6 5 4" xfId="379" xr:uid="{00000000-0005-0000-0000-000008D20000}"/>
    <cellStyle name="40% - Accent6 5 4 2" xfId="1561" xr:uid="{00000000-0005-0000-0000-000009D20000}"/>
    <cellStyle name="40% - Accent6 5 4 2 2" xfId="7635" xr:uid="{00000000-0005-0000-0000-00000AD20000}"/>
    <cellStyle name="40% - Accent6 5 4 2 2 2" xfId="12358" xr:uid="{00000000-0005-0000-0000-00000BD20000}"/>
    <cellStyle name="40% - Accent6 5 4 2 2 2 2" xfId="25517" xr:uid="{00000000-0005-0000-0000-00000CD20000}"/>
    <cellStyle name="40% - Accent6 5 4 2 2 2 2 2" xfId="62855" xr:uid="{00000000-0005-0000-0000-00000DD20000}"/>
    <cellStyle name="40% - Accent6 5 4 2 2 2 3" xfId="49696" xr:uid="{00000000-0005-0000-0000-00000ED20000}"/>
    <cellStyle name="40% - Accent6 5 4 2 2 3" xfId="20794" xr:uid="{00000000-0005-0000-0000-00000FD20000}"/>
    <cellStyle name="40% - Accent6 5 4 2 2 3 2" xfId="58132" xr:uid="{00000000-0005-0000-0000-000010D20000}"/>
    <cellStyle name="40% - Accent6 5 4 2 2 4" xfId="33813" xr:uid="{00000000-0005-0000-0000-000011D20000}"/>
    <cellStyle name="40% - Accent6 5 4 2 2 5" xfId="44973" xr:uid="{00000000-0005-0000-0000-000012D20000}"/>
    <cellStyle name="40% - Accent6 5 4 2 3" xfId="9998" xr:uid="{00000000-0005-0000-0000-000013D20000}"/>
    <cellStyle name="40% - Accent6 5 4 2 3 2" xfId="23157" xr:uid="{00000000-0005-0000-0000-000014D20000}"/>
    <cellStyle name="40% - Accent6 5 4 2 3 2 2" xfId="60495" xr:uid="{00000000-0005-0000-0000-000015D20000}"/>
    <cellStyle name="40% - Accent6 5 4 2 3 3" xfId="36525" xr:uid="{00000000-0005-0000-0000-000016D20000}"/>
    <cellStyle name="40% - Accent6 5 4 2 3 4" xfId="47336" xr:uid="{00000000-0005-0000-0000-000017D20000}"/>
    <cellStyle name="40% - Accent6 5 4 2 4" xfId="5275" xr:uid="{00000000-0005-0000-0000-000018D20000}"/>
    <cellStyle name="40% - Accent6 5 4 2 4 2" xfId="18434" xr:uid="{00000000-0005-0000-0000-000019D20000}"/>
    <cellStyle name="40% - Accent6 5 4 2 4 2 2" xfId="55772" xr:uid="{00000000-0005-0000-0000-00001AD20000}"/>
    <cellStyle name="40% - Accent6 5 4 2 4 3" xfId="31101" xr:uid="{00000000-0005-0000-0000-00001BD20000}"/>
    <cellStyle name="40% - Accent6 5 4 2 4 4" xfId="42613" xr:uid="{00000000-0005-0000-0000-00001CD20000}"/>
    <cellStyle name="40% - Accent6 5 4 2 5" xfId="14722" xr:uid="{00000000-0005-0000-0000-00001DD20000}"/>
    <cellStyle name="40% - Accent6 5 4 2 5 2" xfId="52060" xr:uid="{00000000-0005-0000-0000-00001ED20000}"/>
    <cellStyle name="40% - Accent6 5 4 2 6" xfId="28219" xr:uid="{00000000-0005-0000-0000-00001FD20000}"/>
    <cellStyle name="40% - Accent6 5 4 2 7" xfId="38899" xr:uid="{00000000-0005-0000-0000-000020D20000}"/>
    <cellStyle name="40% - Accent6 5 4 3" xfId="2910" xr:uid="{00000000-0005-0000-0000-000021D20000}"/>
    <cellStyle name="40% - Accent6 5 4 3 2" xfId="11178" xr:uid="{00000000-0005-0000-0000-000022D20000}"/>
    <cellStyle name="40% - Accent6 5 4 3 2 2" xfId="24337" xr:uid="{00000000-0005-0000-0000-000023D20000}"/>
    <cellStyle name="40% - Accent6 5 4 3 2 2 2" xfId="61675" xr:uid="{00000000-0005-0000-0000-000024D20000}"/>
    <cellStyle name="40% - Accent6 5 4 3 2 3" xfId="48516" xr:uid="{00000000-0005-0000-0000-000025D20000}"/>
    <cellStyle name="40% - Accent6 5 4 3 3" xfId="6455" xr:uid="{00000000-0005-0000-0000-000026D20000}"/>
    <cellStyle name="40% - Accent6 5 4 3 3 2" xfId="19614" xr:uid="{00000000-0005-0000-0000-000027D20000}"/>
    <cellStyle name="40% - Accent6 5 4 3 3 2 2" xfId="56952" xr:uid="{00000000-0005-0000-0000-000028D20000}"/>
    <cellStyle name="40% - Accent6 5 4 3 3 3" xfId="43793" xr:uid="{00000000-0005-0000-0000-000029D20000}"/>
    <cellStyle name="40% - Accent6 5 4 3 4" xfId="16071" xr:uid="{00000000-0005-0000-0000-00002AD20000}"/>
    <cellStyle name="40% - Accent6 5 4 3 4 2" xfId="53409" xr:uid="{00000000-0005-0000-0000-00002BD20000}"/>
    <cellStyle name="40% - Accent6 5 4 3 5" xfId="32464" xr:uid="{00000000-0005-0000-0000-00002CD20000}"/>
    <cellStyle name="40% - Accent6 5 4 3 6" xfId="40248" xr:uid="{00000000-0005-0000-0000-00002DD20000}"/>
    <cellStyle name="40% - Accent6 5 4 4" xfId="8818" xr:uid="{00000000-0005-0000-0000-00002ED20000}"/>
    <cellStyle name="40% - Accent6 5 4 4 2" xfId="21977" xr:uid="{00000000-0005-0000-0000-00002FD20000}"/>
    <cellStyle name="40% - Accent6 5 4 4 2 2" xfId="59315" xr:uid="{00000000-0005-0000-0000-000030D20000}"/>
    <cellStyle name="40% - Accent6 5 4 4 3" xfId="35176" xr:uid="{00000000-0005-0000-0000-000031D20000}"/>
    <cellStyle name="40% - Accent6 5 4 4 4" xfId="46156" xr:uid="{00000000-0005-0000-0000-000032D20000}"/>
    <cellStyle name="40% - Accent6 5 4 5" xfId="4095" xr:uid="{00000000-0005-0000-0000-000033D20000}"/>
    <cellStyle name="40% - Accent6 5 4 5 2" xfId="17254" xr:uid="{00000000-0005-0000-0000-000034D20000}"/>
    <cellStyle name="40% - Accent6 5 4 5 2 2" xfId="54592" xr:uid="{00000000-0005-0000-0000-000035D20000}"/>
    <cellStyle name="40% - Accent6 5 4 5 3" xfId="29752" xr:uid="{00000000-0005-0000-0000-000036D20000}"/>
    <cellStyle name="40% - Accent6 5 4 5 4" xfId="41433" xr:uid="{00000000-0005-0000-0000-000037D20000}"/>
    <cellStyle name="40% - Accent6 5 4 6" xfId="13542" xr:uid="{00000000-0005-0000-0000-000038D20000}"/>
    <cellStyle name="40% - Accent6 5 4 6 2" xfId="50880" xr:uid="{00000000-0005-0000-0000-000039D20000}"/>
    <cellStyle name="40% - Accent6 5 4 7" xfId="26870" xr:uid="{00000000-0005-0000-0000-00003AD20000}"/>
    <cellStyle name="40% - Accent6 5 4 8" xfId="37719" xr:uid="{00000000-0005-0000-0000-00003BD20000}"/>
    <cellStyle name="40% - Accent6 5 5" xfId="800" xr:uid="{00000000-0005-0000-0000-00003CD20000}"/>
    <cellStyle name="40% - Accent6 5 5 2" xfId="1982" xr:uid="{00000000-0005-0000-0000-00003DD20000}"/>
    <cellStyle name="40% - Accent6 5 5 2 2" xfId="8056" xr:uid="{00000000-0005-0000-0000-00003ED20000}"/>
    <cellStyle name="40% - Accent6 5 5 2 2 2" xfId="12779" xr:uid="{00000000-0005-0000-0000-00003FD20000}"/>
    <cellStyle name="40% - Accent6 5 5 2 2 2 2" xfId="25938" xr:uid="{00000000-0005-0000-0000-000040D20000}"/>
    <cellStyle name="40% - Accent6 5 5 2 2 2 2 2" xfId="63276" xr:uid="{00000000-0005-0000-0000-000041D20000}"/>
    <cellStyle name="40% - Accent6 5 5 2 2 2 3" xfId="50117" xr:uid="{00000000-0005-0000-0000-000042D20000}"/>
    <cellStyle name="40% - Accent6 5 5 2 2 3" xfId="21215" xr:uid="{00000000-0005-0000-0000-000043D20000}"/>
    <cellStyle name="40% - Accent6 5 5 2 2 3 2" xfId="58553" xr:uid="{00000000-0005-0000-0000-000044D20000}"/>
    <cellStyle name="40% - Accent6 5 5 2 2 4" xfId="34234" xr:uid="{00000000-0005-0000-0000-000045D20000}"/>
    <cellStyle name="40% - Accent6 5 5 2 2 5" xfId="45394" xr:uid="{00000000-0005-0000-0000-000046D20000}"/>
    <cellStyle name="40% - Accent6 5 5 2 3" xfId="10419" xr:uid="{00000000-0005-0000-0000-000047D20000}"/>
    <cellStyle name="40% - Accent6 5 5 2 3 2" xfId="23578" xr:uid="{00000000-0005-0000-0000-000048D20000}"/>
    <cellStyle name="40% - Accent6 5 5 2 3 2 2" xfId="60916" xr:uid="{00000000-0005-0000-0000-000049D20000}"/>
    <cellStyle name="40% - Accent6 5 5 2 3 3" xfId="36946" xr:uid="{00000000-0005-0000-0000-00004AD20000}"/>
    <cellStyle name="40% - Accent6 5 5 2 3 4" xfId="47757" xr:uid="{00000000-0005-0000-0000-00004BD20000}"/>
    <cellStyle name="40% - Accent6 5 5 2 4" xfId="5696" xr:uid="{00000000-0005-0000-0000-00004CD20000}"/>
    <cellStyle name="40% - Accent6 5 5 2 4 2" xfId="18855" xr:uid="{00000000-0005-0000-0000-00004DD20000}"/>
    <cellStyle name="40% - Accent6 5 5 2 4 2 2" xfId="56193" xr:uid="{00000000-0005-0000-0000-00004ED20000}"/>
    <cellStyle name="40% - Accent6 5 5 2 4 3" xfId="31522" xr:uid="{00000000-0005-0000-0000-00004FD20000}"/>
    <cellStyle name="40% - Accent6 5 5 2 4 4" xfId="43034" xr:uid="{00000000-0005-0000-0000-000050D20000}"/>
    <cellStyle name="40% - Accent6 5 5 2 5" xfId="15143" xr:uid="{00000000-0005-0000-0000-000051D20000}"/>
    <cellStyle name="40% - Accent6 5 5 2 5 2" xfId="52481" xr:uid="{00000000-0005-0000-0000-000052D20000}"/>
    <cellStyle name="40% - Accent6 5 5 2 6" xfId="28640" xr:uid="{00000000-0005-0000-0000-000053D20000}"/>
    <cellStyle name="40% - Accent6 5 5 2 7" xfId="39320" xr:uid="{00000000-0005-0000-0000-000054D20000}"/>
    <cellStyle name="40% - Accent6 5 5 3" xfId="3331" xr:uid="{00000000-0005-0000-0000-000055D20000}"/>
    <cellStyle name="40% - Accent6 5 5 3 2" xfId="11599" xr:uid="{00000000-0005-0000-0000-000056D20000}"/>
    <cellStyle name="40% - Accent6 5 5 3 2 2" xfId="24758" xr:uid="{00000000-0005-0000-0000-000057D20000}"/>
    <cellStyle name="40% - Accent6 5 5 3 2 2 2" xfId="62096" xr:uid="{00000000-0005-0000-0000-000058D20000}"/>
    <cellStyle name="40% - Accent6 5 5 3 2 3" xfId="48937" xr:uid="{00000000-0005-0000-0000-000059D20000}"/>
    <cellStyle name="40% - Accent6 5 5 3 3" xfId="6876" xr:uid="{00000000-0005-0000-0000-00005AD20000}"/>
    <cellStyle name="40% - Accent6 5 5 3 3 2" xfId="20035" xr:uid="{00000000-0005-0000-0000-00005BD20000}"/>
    <cellStyle name="40% - Accent6 5 5 3 3 2 2" xfId="57373" xr:uid="{00000000-0005-0000-0000-00005CD20000}"/>
    <cellStyle name="40% - Accent6 5 5 3 3 3" xfId="44214" xr:uid="{00000000-0005-0000-0000-00005DD20000}"/>
    <cellStyle name="40% - Accent6 5 5 3 4" xfId="16492" xr:uid="{00000000-0005-0000-0000-00005ED20000}"/>
    <cellStyle name="40% - Accent6 5 5 3 4 2" xfId="53830" xr:uid="{00000000-0005-0000-0000-00005FD20000}"/>
    <cellStyle name="40% - Accent6 5 5 3 5" xfId="32885" xr:uid="{00000000-0005-0000-0000-000060D20000}"/>
    <cellStyle name="40% - Accent6 5 5 3 6" xfId="40669" xr:uid="{00000000-0005-0000-0000-000061D20000}"/>
    <cellStyle name="40% - Accent6 5 5 4" xfId="9239" xr:uid="{00000000-0005-0000-0000-000062D20000}"/>
    <cellStyle name="40% - Accent6 5 5 4 2" xfId="22398" xr:uid="{00000000-0005-0000-0000-000063D20000}"/>
    <cellStyle name="40% - Accent6 5 5 4 2 2" xfId="59736" xr:uid="{00000000-0005-0000-0000-000064D20000}"/>
    <cellStyle name="40% - Accent6 5 5 4 3" xfId="35597" xr:uid="{00000000-0005-0000-0000-000065D20000}"/>
    <cellStyle name="40% - Accent6 5 5 4 4" xfId="46577" xr:uid="{00000000-0005-0000-0000-000066D20000}"/>
    <cellStyle name="40% - Accent6 5 5 5" xfId="4516" xr:uid="{00000000-0005-0000-0000-000067D20000}"/>
    <cellStyle name="40% - Accent6 5 5 5 2" xfId="17675" xr:uid="{00000000-0005-0000-0000-000068D20000}"/>
    <cellStyle name="40% - Accent6 5 5 5 2 2" xfId="55013" xr:uid="{00000000-0005-0000-0000-000069D20000}"/>
    <cellStyle name="40% - Accent6 5 5 5 3" xfId="30173" xr:uid="{00000000-0005-0000-0000-00006AD20000}"/>
    <cellStyle name="40% - Accent6 5 5 5 4" xfId="41854" xr:uid="{00000000-0005-0000-0000-00006BD20000}"/>
    <cellStyle name="40% - Accent6 5 5 6" xfId="13963" xr:uid="{00000000-0005-0000-0000-00006CD20000}"/>
    <cellStyle name="40% - Accent6 5 5 6 2" xfId="51301" xr:uid="{00000000-0005-0000-0000-00006DD20000}"/>
    <cellStyle name="40% - Accent6 5 5 7" xfId="27291" xr:uid="{00000000-0005-0000-0000-00006ED20000}"/>
    <cellStyle name="40% - Accent6 5 5 8" xfId="38140" xr:uid="{00000000-0005-0000-0000-00006FD20000}"/>
    <cellStyle name="40% - Accent6 5 6" xfId="969" xr:uid="{00000000-0005-0000-0000-000070D20000}"/>
    <cellStyle name="40% - Accent6 5 6 2" xfId="2151" xr:uid="{00000000-0005-0000-0000-000071D20000}"/>
    <cellStyle name="40% - Accent6 5 6 2 2" xfId="8225" xr:uid="{00000000-0005-0000-0000-000072D20000}"/>
    <cellStyle name="40% - Accent6 5 6 2 2 2" xfId="12948" xr:uid="{00000000-0005-0000-0000-000073D20000}"/>
    <cellStyle name="40% - Accent6 5 6 2 2 2 2" xfId="26107" xr:uid="{00000000-0005-0000-0000-000074D20000}"/>
    <cellStyle name="40% - Accent6 5 6 2 2 2 2 2" xfId="63445" xr:uid="{00000000-0005-0000-0000-000075D20000}"/>
    <cellStyle name="40% - Accent6 5 6 2 2 2 3" xfId="50286" xr:uid="{00000000-0005-0000-0000-000076D20000}"/>
    <cellStyle name="40% - Accent6 5 6 2 2 3" xfId="21384" xr:uid="{00000000-0005-0000-0000-000077D20000}"/>
    <cellStyle name="40% - Accent6 5 6 2 2 3 2" xfId="58722" xr:uid="{00000000-0005-0000-0000-000078D20000}"/>
    <cellStyle name="40% - Accent6 5 6 2 2 4" xfId="34403" xr:uid="{00000000-0005-0000-0000-000079D20000}"/>
    <cellStyle name="40% - Accent6 5 6 2 2 5" xfId="45563" xr:uid="{00000000-0005-0000-0000-00007AD20000}"/>
    <cellStyle name="40% - Accent6 5 6 2 3" xfId="10588" xr:uid="{00000000-0005-0000-0000-00007BD20000}"/>
    <cellStyle name="40% - Accent6 5 6 2 3 2" xfId="23747" xr:uid="{00000000-0005-0000-0000-00007CD20000}"/>
    <cellStyle name="40% - Accent6 5 6 2 3 2 2" xfId="61085" xr:uid="{00000000-0005-0000-0000-00007DD20000}"/>
    <cellStyle name="40% - Accent6 5 6 2 3 3" xfId="37115" xr:uid="{00000000-0005-0000-0000-00007ED20000}"/>
    <cellStyle name="40% - Accent6 5 6 2 3 4" xfId="47926" xr:uid="{00000000-0005-0000-0000-00007FD20000}"/>
    <cellStyle name="40% - Accent6 5 6 2 4" xfId="5865" xr:uid="{00000000-0005-0000-0000-000080D20000}"/>
    <cellStyle name="40% - Accent6 5 6 2 4 2" xfId="19024" xr:uid="{00000000-0005-0000-0000-000081D20000}"/>
    <cellStyle name="40% - Accent6 5 6 2 4 2 2" xfId="56362" xr:uid="{00000000-0005-0000-0000-000082D20000}"/>
    <cellStyle name="40% - Accent6 5 6 2 4 3" xfId="31691" xr:uid="{00000000-0005-0000-0000-000083D20000}"/>
    <cellStyle name="40% - Accent6 5 6 2 4 4" xfId="43203" xr:uid="{00000000-0005-0000-0000-000084D20000}"/>
    <cellStyle name="40% - Accent6 5 6 2 5" xfId="15312" xr:uid="{00000000-0005-0000-0000-000085D20000}"/>
    <cellStyle name="40% - Accent6 5 6 2 5 2" xfId="52650" xr:uid="{00000000-0005-0000-0000-000086D20000}"/>
    <cellStyle name="40% - Accent6 5 6 2 6" xfId="28809" xr:uid="{00000000-0005-0000-0000-000087D20000}"/>
    <cellStyle name="40% - Accent6 5 6 2 7" xfId="39489" xr:uid="{00000000-0005-0000-0000-000088D20000}"/>
    <cellStyle name="40% - Accent6 5 6 3" xfId="3500" xr:uid="{00000000-0005-0000-0000-000089D20000}"/>
    <cellStyle name="40% - Accent6 5 6 3 2" xfId="11768" xr:uid="{00000000-0005-0000-0000-00008AD20000}"/>
    <cellStyle name="40% - Accent6 5 6 3 2 2" xfId="24927" xr:uid="{00000000-0005-0000-0000-00008BD20000}"/>
    <cellStyle name="40% - Accent6 5 6 3 2 2 2" xfId="62265" xr:uid="{00000000-0005-0000-0000-00008CD20000}"/>
    <cellStyle name="40% - Accent6 5 6 3 2 3" xfId="49106" xr:uid="{00000000-0005-0000-0000-00008DD20000}"/>
    <cellStyle name="40% - Accent6 5 6 3 3" xfId="7045" xr:uid="{00000000-0005-0000-0000-00008ED20000}"/>
    <cellStyle name="40% - Accent6 5 6 3 3 2" xfId="20204" xr:uid="{00000000-0005-0000-0000-00008FD20000}"/>
    <cellStyle name="40% - Accent6 5 6 3 3 2 2" xfId="57542" xr:uid="{00000000-0005-0000-0000-000090D20000}"/>
    <cellStyle name="40% - Accent6 5 6 3 3 3" xfId="44383" xr:uid="{00000000-0005-0000-0000-000091D20000}"/>
    <cellStyle name="40% - Accent6 5 6 3 4" xfId="16661" xr:uid="{00000000-0005-0000-0000-000092D20000}"/>
    <cellStyle name="40% - Accent6 5 6 3 4 2" xfId="53999" xr:uid="{00000000-0005-0000-0000-000093D20000}"/>
    <cellStyle name="40% - Accent6 5 6 3 5" xfId="33054" xr:uid="{00000000-0005-0000-0000-000094D20000}"/>
    <cellStyle name="40% - Accent6 5 6 3 6" xfId="40838" xr:uid="{00000000-0005-0000-0000-000095D20000}"/>
    <cellStyle name="40% - Accent6 5 6 4" xfId="9408" xr:uid="{00000000-0005-0000-0000-000096D20000}"/>
    <cellStyle name="40% - Accent6 5 6 4 2" xfId="22567" xr:uid="{00000000-0005-0000-0000-000097D20000}"/>
    <cellStyle name="40% - Accent6 5 6 4 2 2" xfId="59905" xr:uid="{00000000-0005-0000-0000-000098D20000}"/>
    <cellStyle name="40% - Accent6 5 6 4 3" xfId="35766" xr:uid="{00000000-0005-0000-0000-000099D20000}"/>
    <cellStyle name="40% - Accent6 5 6 4 4" xfId="46746" xr:uid="{00000000-0005-0000-0000-00009AD20000}"/>
    <cellStyle name="40% - Accent6 5 6 5" xfId="4685" xr:uid="{00000000-0005-0000-0000-00009BD20000}"/>
    <cellStyle name="40% - Accent6 5 6 5 2" xfId="17844" xr:uid="{00000000-0005-0000-0000-00009CD20000}"/>
    <cellStyle name="40% - Accent6 5 6 5 2 2" xfId="55182" xr:uid="{00000000-0005-0000-0000-00009DD20000}"/>
    <cellStyle name="40% - Accent6 5 6 5 3" xfId="30342" xr:uid="{00000000-0005-0000-0000-00009ED20000}"/>
    <cellStyle name="40% - Accent6 5 6 5 4" xfId="42023" xr:uid="{00000000-0005-0000-0000-00009FD20000}"/>
    <cellStyle name="40% - Accent6 5 6 6" xfId="14132" xr:uid="{00000000-0005-0000-0000-0000A0D20000}"/>
    <cellStyle name="40% - Accent6 5 6 6 2" xfId="51470" xr:uid="{00000000-0005-0000-0000-0000A1D20000}"/>
    <cellStyle name="40% - Accent6 5 6 7" xfId="27460" xr:uid="{00000000-0005-0000-0000-0000A2D20000}"/>
    <cellStyle name="40% - Accent6 5 6 8" xfId="38309" xr:uid="{00000000-0005-0000-0000-0000A3D20000}"/>
    <cellStyle name="40% - Accent6 5 7" xfId="1140" xr:uid="{00000000-0005-0000-0000-0000A4D20000}"/>
    <cellStyle name="40% - Accent6 5 7 2" xfId="2320" xr:uid="{00000000-0005-0000-0000-0000A5D20000}"/>
    <cellStyle name="40% - Accent6 5 7 2 2" xfId="8394" xr:uid="{00000000-0005-0000-0000-0000A6D20000}"/>
    <cellStyle name="40% - Accent6 5 7 2 2 2" xfId="13117" xr:uid="{00000000-0005-0000-0000-0000A7D20000}"/>
    <cellStyle name="40% - Accent6 5 7 2 2 2 2" xfId="26276" xr:uid="{00000000-0005-0000-0000-0000A8D20000}"/>
    <cellStyle name="40% - Accent6 5 7 2 2 2 2 2" xfId="63614" xr:uid="{00000000-0005-0000-0000-0000A9D20000}"/>
    <cellStyle name="40% - Accent6 5 7 2 2 2 3" xfId="50455" xr:uid="{00000000-0005-0000-0000-0000AAD20000}"/>
    <cellStyle name="40% - Accent6 5 7 2 2 3" xfId="21553" xr:uid="{00000000-0005-0000-0000-0000ABD20000}"/>
    <cellStyle name="40% - Accent6 5 7 2 2 3 2" xfId="58891" xr:uid="{00000000-0005-0000-0000-0000ACD20000}"/>
    <cellStyle name="40% - Accent6 5 7 2 2 4" xfId="34572" xr:uid="{00000000-0005-0000-0000-0000ADD20000}"/>
    <cellStyle name="40% - Accent6 5 7 2 2 5" xfId="45732" xr:uid="{00000000-0005-0000-0000-0000AED20000}"/>
    <cellStyle name="40% - Accent6 5 7 2 3" xfId="10757" xr:uid="{00000000-0005-0000-0000-0000AFD20000}"/>
    <cellStyle name="40% - Accent6 5 7 2 3 2" xfId="23916" xr:uid="{00000000-0005-0000-0000-0000B0D20000}"/>
    <cellStyle name="40% - Accent6 5 7 2 3 2 2" xfId="61254" xr:uid="{00000000-0005-0000-0000-0000B1D20000}"/>
    <cellStyle name="40% - Accent6 5 7 2 3 3" xfId="37284" xr:uid="{00000000-0005-0000-0000-0000B2D20000}"/>
    <cellStyle name="40% - Accent6 5 7 2 3 4" xfId="48095" xr:uid="{00000000-0005-0000-0000-0000B3D20000}"/>
    <cellStyle name="40% - Accent6 5 7 2 4" xfId="6034" xr:uid="{00000000-0005-0000-0000-0000B4D20000}"/>
    <cellStyle name="40% - Accent6 5 7 2 4 2" xfId="19193" xr:uid="{00000000-0005-0000-0000-0000B5D20000}"/>
    <cellStyle name="40% - Accent6 5 7 2 4 2 2" xfId="56531" xr:uid="{00000000-0005-0000-0000-0000B6D20000}"/>
    <cellStyle name="40% - Accent6 5 7 2 4 3" xfId="31860" xr:uid="{00000000-0005-0000-0000-0000B7D20000}"/>
    <cellStyle name="40% - Accent6 5 7 2 4 4" xfId="43372" xr:uid="{00000000-0005-0000-0000-0000B8D20000}"/>
    <cellStyle name="40% - Accent6 5 7 2 5" xfId="15481" xr:uid="{00000000-0005-0000-0000-0000B9D20000}"/>
    <cellStyle name="40% - Accent6 5 7 2 5 2" xfId="52819" xr:uid="{00000000-0005-0000-0000-0000BAD20000}"/>
    <cellStyle name="40% - Accent6 5 7 2 6" xfId="28978" xr:uid="{00000000-0005-0000-0000-0000BBD20000}"/>
    <cellStyle name="40% - Accent6 5 7 2 7" xfId="39658" xr:uid="{00000000-0005-0000-0000-0000BCD20000}"/>
    <cellStyle name="40% - Accent6 5 7 3" xfId="3669" xr:uid="{00000000-0005-0000-0000-0000BDD20000}"/>
    <cellStyle name="40% - Accent6 5 7 3 2" xfId="11937" xr:uid="{00000000-0005-0000-0000-0000BED20000}"/>
    <cellStyle name="40% - Accent6 5 7 3 2 2" xfId="25096" xr:uid="{00000000-0005-0000-0000-0000BFD20000}"/>
    <cellStyle name="40% - Accent6 5 7 3 2 2 2" xfId="62434" xr:uid="{00000000-0005-0000-0000-0000C0D20000}"/>
    <cellStyle name="40% - Accent6 5 7 3 2 3" xfId="49275" xr:uid="{00000000-0005-0000-0000-0000C1D20000}"/>
    <cellStyle name="40% - Accent6 5 7 3 3" xfId="7214" xr:uid="{00000000-0005-0000-0000-0000C2D20000}"/>
    <cellStyle name="40% - Accent6 5 7 3 3 2" xfId="20373" xr:uid="{00000000-0005-0000-0000-0000C3D20000}"/>
    <cellStyle name="40% - Accent6 5 7 3 3 2 2" xfId="57711" xr:uid="{00000000-0005-0000-0000-0000C4D20000}"/>
    <cellStyle name="40% - Accent6 5 7 3 3 3" xfId="44552" xr:uid="{00000000-0005-0000-0000-0000C5D20000}"/>
    <cellStyle name="40% - Accent6 5 7 3 4" xfId="16830" xr:uid="{00000000-0005-0000-0000-0000C6D20000}"/>
    <cellStyle name="40% - Accent6 5 7 3 4 2" xfId="54168" xr:uid="{00000000-0005-0000-0000-0000C7D20000}"/>
    <cellStyle name="40% - Accent6 5 7 3 5" xfId="33223" xr:uid="{00000000-0005-0000-0000-0000C8D20000}"/>
    <cellStyle name="40% - Accent6 5 7 3 6" xfId="41007" xr:uid="{00000000-0005-0000-0000-0000C9D20000}"/>
    <cellStyle name="40% - Accent6 5 7 4" xfId="9577" xr:uid="{00000000-0005-0000-0000-0000CAD20000}"/>
    <cellStyle name="40% - Accent6 5 7 4 2" xfId="22736" xr:uid="{00000000-0005-0000-0000-0000CBD20000}"/>
    <cellStyle name="40% - Accent6 5 7 4 2 2" xfId="60074" xr:uid="{00000000-0005-0000-0000-0000CCD20000}"/>
    <cellStyle name="40% - Accent6 5 7 4 3" xfId="35935" xr:uid="{00000000-0005-0000-0000-0000CDD20000}"/>
    <cellStyle name="40% - Accent6 5 7 4 4" xfId="46915" xr:uid="{00000000-0005-0000-0000-0000CED20000}"/>
    <cellStyle name="40% - Accent6 5 7 5" xfId="4854" xr:uid="{00000000-0005-0000-0000-0000CFD20000}"/>
    <cellStyle name="40% - Accent6 5 7 5 2" xfId="18013" xr:uid="{00000000-0005-0000-0000-0000D0D20000}"/>
    <cellStyle name="40% - Accent6 5 7 5 2 2" xfId="55351" xr:uid="{00000000-0005-0000-0000-0000D1D20000}"/>
    <cellStyle name="40% - Accent6 5 7 5 3" xfId="30511" xr:uid="{00000000-0005-0000-0000-0000D2D20000}"/>
    <cellStyle name="40% - Accent6 5 7 5 4" xfId="42192" xr:uid="{00000000-0005-0000-0000-0000D3D20000}"/>
    <cellStyle name="40% - Accent6 5 7 6" xfId="14301" xr:uid="{00000000-0005-0000-0000-0000D4D20000}"/>
    <cellStyle name="40% - Accent6 5 7 6 2" xfId="51639" xr:uid="{00000000-0005-0000-0000-0000D5D20000}"/>
    <cellStyle name="40% - Accent6 5 7 7" xfId="27629" xr:uid="{00000000-0005-0000-0000-0000D6D20000}"/>
    <cellStyle name="40% - Accent6 5 7 8" xfId="38478" xr:uid="{00000000-0005-0000-0000-0000D7D20000}"/>
    <cellStyle name="40% - Accent6 5 8" xfId="1252" xr:uid="{00000000-0005-0000-0000-0000D8D20000}"/>
    <cellStyle name="40% - Accent6 5 8 2" xfId="2601" xr:uid="{00000000-0005-0000-0000-0000D9D20000}"/>
    <cellStyle name="40% - Accent6 5 8 2 2" xfId="12049" xr:uid="{00000000-0005-0000-0000-0000DAD20000}"/>
    <cellStyle name="40% - Accent6 5 8 2 2 2" xfId="25208" xr:uid="{00000000-0005-0000-0000-0000DBD20000}"/>
    <cellStyle name="40% - Accent6 5 8 2 2 2 2" xfId="62546" xr:uid="{00000000-0005-0000-0000-0000DCD20000}"/>
    <cellStyle name="40% - Accent6 5 8 2 2 3" xfId="33504" xr:uid="{00000000-0005-0000-0000-0000DDD20000}"/>
    <cellStyle name="40% - Accent6 5 8 2 2 4" xfId="49387" xr:uid="{00000000-0005-0000-0000-0000DED20000}"/>
    <cellStyle name="40% - Accent6 5 8 2 3" xfId="7326" xr:uid="{00000000-0005-0000-0000-0000DFD20000}"/>
    <cellStyle name="40% - Accent6 5 8 2 3 2" xfId="20485" xr:uid="{00000000-0005-0000-0000-0000E0D20000}"/>
    <cellStyle name="40% - Accent6 5 8 2 3 2 2" xfId="57823" xr:uid="{00000000-0005-0000-0000-0000E1D20000}"/>
    <cellStyle name="40% - Accent6 5 8 2 3 3" xfId="36216" xr:uid="{00000000-0005-0000-0000-0000E2D20000}"/>
    <cellStyle name="40% - Accent6 5 8 2 3 4" xfId="44664" xr:uid="{00000000-0005-0000-0000-0000E3D20000}"/>
    <cellStyle name="40% - Accent6 5 8 2 4" xfId="15762" xr:uid="{00000000-0005-0000-0000-0000E4D20000}"/>
    <cellStyle name="40% - Accent6 5 8 2 4 2" xfId="30792" xr:uid="{00000000-0005-0000-0000-0000E5D20000}"/>
    <cellStyle name="40% - Accent6 5 8 2 4 3" xfId="53100" xr:uid="{00000000-0005-0000-0000-0000E6D20000}"/>
    <cellStyle name="40% - Accent6 5 8 2 5" xfId="27910" xr:uid="{00000000-0005-0000-0000-0000E7D20000}"/>
    <cellStyle name="40% - Accent6 5 8 2 6" xfId="39939" xr:uid="{00000000-0005-0000-0000-0000E8D20000}"/>
    <cellStyle name="40% - Accent6 5 8 3" xfId="9689" xr:uid="{00000000-0005-0000-0000-0000E9D20000}"/>
    <cellStyle name="40% - Accent6 5 8 3 2" xfId="22848" xr:uid="{00000000-0005-0000-0000-0000EAD20000}"/>
    <cellStyle name="40% - Accent6 5 8 3 2 2" xfId="60186" xr:uid="{00000000-0005-0000-0000-0000EBD20000}"/>
    <cellStyle name="40% - Accent6 5 8 3 3" xfId="32155" xr:uid="{00000000-0005-0000-0000-0000ECD20000}"/>
    <cellStyle name="40% - Accent6 5 8 3 4" xfId="47027" xr:uid="{00000000-0005-0000-0000-0000EDD20000}"/>
    <cellStyle name="40% - Accent6 5 8 4" xfId="4966" xr:uid="{00000000-0005-0000-0000-0000EED20000}"/>
    <cellStyle name="40% - Accent6 5 8 4 2" xfId="18125" xr:uid="{00000000-0005-0000-0000-0000EFD20000}"/>
    <cellStyle name="40% - Accent6 5 8 4 2 2" xfId="55463" xr:uid="{00000000-0005-0000-0000-0000F0D20000}"/>
    <cellStyle name="40% - Accent6 5 8 4 3" xfId="34867" xr:uid="{00000000-0005-0000-0000-0000F1D20000}"/>
    <cellStyle name="40% - Accent6 5 8 4 4" xfId="42304" xr:uid="{00000000-0005-0000-0000-0000F2D20000}"/>
    <cellStyle name="40% - Accent6 5 8 5" xfId="14413" xr:uid="{00000000-0005-0000-0000-0000F3D20000}"/>
    <cellStyle name="40% - Accent6 5 8 5 2" xfId="29443" xr:uid="{00000000-0005-0000-0000-0000F4D20000}"/>
    <cellStyle name="40% - Accent6 5 8 5 3" xfId="51751" xr:uid="{00000000-0005-0000-0000-0000F5D20000}"/>
    <cellStyle name="40% - Accent6 5 8 6" xfId="26561" xr:uid="{00000000-0005-0000-0000-0000F6D20000}"/>
    <cellStyle name="40% - Accent6 5 8 7" xfId="38590" xr:uid="{00000000-0005-0000-0000-0000F7D20000}"/>
    <cellStyle name="40% - Accent6 5 9" xfId="2489" xr:uid="{00000000-0005-0000-0000-0000F8D20000}"/>
    <cellStyle name="40% - Accent6 5 9 2" xfId="10869" xr:uid="{00000000-0005-0000-0000-0000F9D20000}"/>
    <cellStyle name="40% - Accent6 5 9 2 2" xfId="24028" xr:uid="{00000000-0005-0000-0000-0000FAD20000}"/>
    <cellStyle name="40% - Accent6 5 9 2 2 2" xfId="61366" xr:uid="{00000000-0005-0000-0000-0000FBD20000}"/>
    <cellStyle name="40% - Accent6 5 9 2 3" xfId="33392" xr:uid="{00000000-0005-0000-0000-0000FCD20000}"/>
    <cellStyle name="40% - Accent6 5 9 2 4" xfId="48207" xr:uid="{00000000-0005-0000-0000-0000FDD20000}"/>
    <cellStyle name="40% - Accent6 5 9 3" xfId="6146" xr:uid="{00000000-0005-0000-0000-0000FED20000}"/>
    <cellStyle name="40% - Accent6 5 9 3 2" xfId="19305" xr:uid="{00000000-0005-0000-0000-0000FFD20000}"/>
    <cellStyle name="40% - Accent6 5 9 3 2 2" xfId="56643" xr:uid="{00000000-0005-0000-0000-000000D30000}"/>
    <cellStyle name="40% - Accent6 5 9 3 3" xfId="36104" xr:uid="{00000000-0005-0000-0000-000001D30000}"/>
    <cellStyle name="40% - Accent6 5 9 3 4" xfId="43484" xr:uid="{00000000-0005-0000-0000-000002D30000}"/>
    <cellStyle name="40% - Accent6 5 9 4" xfId="15650" xr:uid="{00000000-0005-0000-0000-000003D30000}"/>
    <cellStyle name="40% - Accent6 5 9 4 2" xfId="30680" xr:uid="{00000000-0005-0000-0000-000004D30000}"/>
    <cellStyle name="40% - Accent6 5 9 4 3" xfId="52988" xr:uid="{00000000-0005-0000-0000-000005D30000}"/>
    <cellStyle name="40% - Accent6 5 9 5" xfId="27798" xr:uid="{00000000-0005-0000-0000-000006D30000}"/>
    <cellStyle name="40% - Accent6 5 9 6" xfId="39827" xr:uid="{00000000-0005-0000-0000-000007D30000}"/>
    <cellStyle name="40% - Accent6 6" xfId="266" xr:uid="{00000000-0005-0000-0000-000008D30000}"/>
    <cellStyle name="40% - Accent6 6 2" xfId="687" xr:uid="{00000000-0005-0000-0000-000009D30000}"/>
    <cellStyle name="40% - Accent6 6 2 2" xfId="1869" xr:uid="{00000000-0005-0000-0000-00000AD30000}"/>
    <cellStyle name="40% - Accent6 6 2 2 2" xfId="7943" xr:uid="{00000000-0005-0000-0000-00000BD30000}"/>
    <cellStyle name="40% - Accent6 6 2 2 2 2" xfId="12666" xr:uid="{00000000-0005-0000-0000-00000CD30000}"/>
    <cellStyle name="40% - Accent6 6 2 2 2 2 2" xfId="25825" xr:uid="{00000000-0005-0000-0000-00000DD30000}"/>
    <cellStyle name="40% - Accent6 6 2 2 2 2 2 2" xfId="63163" xr:uid="{00000000-0005-0000-0000-00000ED30000}"/>
    <cellStyle name="40% - Accent6 6 2 2 2 2 3" xfId="50004" xr:uid="{00000000-0005-0000-0000-00000FD30000}"/>
    <cellStyle name="40% - Accent6 6 2 2 2 3" xfId="21102" xr:uid="{00000000-0005-0000-0000-000010D30000}"/>
    <cellStyle name="40% - Accent6 6 2 2 2 3 2" xfId="58440" xr:uid="{00000000-0005-0000-0000-000011D30000}"/>
    <cellStyle name="40% - Accent6 6 2 2 2 4" xfId="34121" xr:uid="{00000000-0005-0000-0000-000012D30000}"/>
    <cellStyle name="40% - Accent6 6 2 2 2 5" xfId="45281" xr:uid="{00000000-0005-0000-0000-000013D30000}"/>
    <cellStyle name="40% - Accent6 6 2 2 3" xfId="10306" xr:uid="{00000000-0005-0000-0000-000014D30000}"/>
    <cellStyle name="40% - Accent6 6 2 2 3 2" xfId="23465" xr:uid="{00000000-0005-0000-0000-000015D30000}"/>
    <cellStyle name="40% - Accent6 6 2 2 3 2 2" xfId="60803" xr:uid="{00000000-0005-0000-0000-000016D30000}"/>
    <cellStyle name="40% - Accent6 6 2 2 3 3" xfId="36833" xr:uid="{00000000-0005-0000-0000-000017D30000}"/>
    <cellStyle name="40% - Accent6 6 2 2 3 4" xfId="47644" xr:uid="{00000000-0005-0000-0000-000018D30000}"/>
    <cellStyle name="40% - Accent6 6 2 2 4" xfId="5583" xr:uid="{00000000-0005-0000-0000-000019D30000}"/>
    <cellStyle name="40% - Accent6 6 2 2 4 2" xfId="18742" xr:uid="{00000000-0005-0000-0000-00001AD30000}"/>
    <cellStyle name="40% - Accent6 6 2 2 4 2 2" xfId="56080" xr:uid="{00000000-0005-0000-0000-00001BD30000}"/>
    <cellStyle name="40% - Accent6 6 2 2 4 3" xfId="31409" xr:uid="{00000000-0005-0000-0000-00001CD30000}"/>
    <cellStyle name="40% - Accent6 6 2 2 4 4" xfId="42921" xr:uid="{00000000-0005-0000-0000-00001DD30000}"/>
    <cellStyle name="40% - Accent6 6 2 2 5" xfId="15030" xr:uid="{00000000-0005-0000-0000-00001ED30000}"/>
    <cellStyle name="40% - Accent6 6 2 2 5 2" xfId="52368" xr:uid="{00000000-0005-0000-0000-00001FD30000}"/>
    <cellStyle name="40% - Accent6 6 2 2 6" xfId="28527" xr:uid="{00000000-0005-0000-0000-000020D30000}"/>
    <cellStyle name="40% - Accent6 6 2 2 7" xfId="39207" xr:uid="{00000000-0005-0000-0000-000021D30000}"/>
    <cellStyle name="40% - Accent6 6 2 3" xfId="3218" xr:uid="{00000000-0005-0000-0000-000022D30000}"/>
    <cellStyle name="40% - Accent6 6 2 3 2" xfId="11486" xr:uid="{00000000-0005-0000-0000-000023D30000}"/>
    <cellStyle name="40% - Accent6 6 2 3 2 2" xfId="24645" xr:uid="{00000000-0005-0000-0000-000024D30000}"/>
    <cellStyle name="40% - Accent6 6 2 3 2 2 2" xfId="61983" xr:uid="{00000000-0005-0000-0000-000025D30000}"/>
    <cellStyle name="40% - Accent6 6 2 3 2 3" xfId="48824" xr:uid="{00000000-0005-0000-0000-000026D30000}"/>
    <cellStyle name="40% - Accent6 6 2 3 3" xfId="6763" xr:uid="{00000000-0005-0000-0000-000027D30000}"/>
    <cellStyle name="40% - Accent6 6 2 3 3 2" xfId="19922" xr:uid="{00000000-0005-0000-0000-000028D30000}"/>
    <cellStyle name="40% - Accent6 6 2 3 3 2 2" xfId="57260" xr:uid="{00000000-0005-0000-0000-000029D30000}"/>
    <cellStyle name="40% - Accent6 6 2 3 3 3" xfId="44101" xr:uid="{00000000-0005-0000-0000-00002AD30000}"/>
    <cellStyle name="40% - Accent6 6 2 3 4" xfId="16379" xr:uid="{00000000-0005-0000-0000-00002BD30000}"/>
    <cellStyle name="40% - Accent6 6 2 3 4 2" xfId="53717" xr:uid="{00000000-0005-0000-0000-00002CD30000}"/>
    <cellStyle name="40% - Accent6 6 2 3 5" xfId="32772" xr:uid="{00000000-0005-0000-0000-00002DD30000}"/>
    <cellStyle name="40% - Accent6 6 2 3 6" xfId="40556" xr:uid="{00000000-0005-0000-0000-00002ED30000}"/>
    <cellStyle name="40% - Accent6 6 2 4" xfId="9126" xr:uid="{00000000-0005-0000-0000-00002FD30000}"/>
    <cellStyle name="40% - Accent6 6 2 4 2" xfId="22285" xr:uid="{00000000-0005-0000-0000-000030D30000}"/>
    <cellStyle name="40% - Accent6 6 2 4 2 2" xfId="59623" xr:uid="{00000000-0005-0000-0000-000031D30000}"/>
    <cellStyle name="40% - Accent6 6 2 4 3" xfId="35484" xr:uid="{00000000-0005-0000-0000-000032D30000}"/>
    <cellStyle name="40% - Accent6 6 2 4 4" xfId="46464" xr:uid="{00000000-0005-0000-0000-000033D30000}"/>
    <cellStyle name="40% - Accent6 6 2 5" xfId="4403" xr:uid="{00000000-0005-0000-0000-000034D30000}"/>
    <cellStyle name="40% - Accent6 6 2 5 2" xfId="17562" xr:uid="{00000000-0005-0000-0000-000035D30000}"/>
    <cellStyle name="40% - Accent6 6 2 5 2 2" xfId="54900" xr:uid="{00000000-0005-0000-0000-000036D30000}"/>
    <cellStyle name="40% - Accent6 6 2 5 3" xfId="30060" xr:uid="{00000000-0005-0000-0000-000037D30000}"/>
    <cellStyle name="40% - Accent6 6 2 5 4" xfId="41741" xr:uid="{00000000-0005-0000-0000-000038D30000}"/>
    <cellStyle name="40% - Accent6 6 2 6" xfId="13850" xr:uid="{00000000-0005-0000-0000-000039D30000}"/>
    <cellStyle name="40% - Accent6 6 2 6 2" xfId="51188" xr:uid="{00000000-0005-0000-0000-00003AD30000}"/>
    <cellStyle name="40% - Accent6 6 2 7" xfId="27178" xr:uid="{00000000-0005-0000-0000-00003BD30000}"/>
    <cellStyle name="40% - Accent6 6 2 8" xfId="38027" xr:uid="{00000000-0005-0000-0000-00003CD30000}"/>
    <cellStyle name="40% - Accent6 6 3" xfId="1448" xr:uid="{00000000-0005-0000-0000-00003DD30000}"/>
    <cellStyle name="40% - Accent6 6 3 2" xfId="7522" xr:uid="{00000000-0005-0000-0000-00003ED30000}"/>
    <cellStyle name="40% - Accent6 6 3 2 2" xfId="12245" xr:uid="{00000000-0005-0000-0000-00003FD30000}"/>
    <cellStyle name="40% - Accent6 6 3 2 2 2" xfId="25404" xr:uid="{00000000-0005-0000-0000-000040D30000}"/>
    <cellStyle name="40% - Accent6 6 3 2 2 2 2" xfId="62742" xr:uid="{00000000-0005-0000-0000-000041D30000}"/>
    <cellStyle name="40% - Accent6 6 3 2 2 3" xfId="49583" xr:uid="{00000000-0005-0000-0000-000042D30000}"/>
    <cellStyle name="40% - Accent6 6 3 2 3" xfId="20681" xr:uid="{00000000-0005-0000-0000-000043D30000}"/>
    <cellStyle name="40% - Accent6 6 3 2 3 2" xfId="58019" xr:uid="{00000000-0005-0000-0000-000044D30000}"/>
    <cellStyle name="40% - Accent6 6 3 2 4" xfId="33700" xr:uid="{00000000-0005-0000-0000-000045D30000}"/>
    <cellStyle name="40% - Accent6 6 3 2 5" xfId="44860" xr:uid="{00000000-0005-0000-0000-000046D30000}"/>
    <cellStyle name="40% - Accent6 6 3 3" xfId="9885" xr:uid="{00000000-0005-0000-0000-000047D30000}"/>
    <cellStyle name="40% - Accent6 6 3 3 2" xfId="23044" xr:uid="{00000000-0005-0000-0000-000048D30000}"/>
    <cellStyle name="40% - Accent6 6 3 3 2 2" xfId="60382" xr:uid="{00000000-0005-0000-0000-000049D30000}"/>
    <cellStyle name="40% - Accent6 6 3 3 3" xfId="36412" xr:uid="{00000000-0005-0000-0000-00004AD30000}"/>
    <cellStyle name="40% - Accent6 6 3 3 4" xfId="47223" xr:uid="{00000000-0005-0000-0000-00004BD30000}"/>
    <cellStyle name="40% - Accent6 6 3 4" xfId="5162" xr:uid="{00000000-0005-0000-0000-00004CD30000}"/>
    <cellStyle name="40% - Accent6 6 3 4 2" xfId="18321" xr:uid="{00000000-0005-0000-0000-00004DD30000}"/>
    <cellStyle name="40% - Accent6 6 3 4 2 2" xfId="55659" xr:uid="{00000000-0005-0000-0000-00004ED30000}"/>
    <cellStyle name="40% - Accent6 6 3 4 3" xfId="30988" xr:uid="{00000000-0005-0000-0000-00004FD30000}"/>
    <cellStyle name="40% - Accent6 6 3 4 4" xfId="42500" xr:uid="{00000000-0005-0000-0000-000050D30000}"/>
    <cellStyle name="40% - Accent6 6 3 5" xfId="14609" xr:uid="{00000000-0005-0000-0000-000051D30000}"/>
    <cellStyle name="40% - Accent6 6 3 5 2" xfId="51947" xr:uid="{00000000-0005-0000-0000-000052D30000}"/>
    <cellStyle name="40% - Accent6 6 3 6" xfId="28106" xr:uid="{00000000-0005-0000-0000-000053D30000}"/>
    <cellStyle name="40% - Accent6 6 3 7" xfId="38786" xr:uid="{00000000-0005-0000-0000-000054D30000}"/>
    <cellStyle name="40% - Accent6 6 4" xfId="2797" xr:uid="{00000000-0005-0000-0000-000055D30000}"/>
    <cellStyle name="40% - Accent6 6 4 2" xfId="11065" xr:uid="{00000000-0005-0000-0000-000056D30000}"/>
    <cellStyle name="40% - Accent6 6 4 2 2" xfId="24224" xr:uid="{00000000-0005-0000-0000-000057D30000}"/>
    <cellStyle name="40% - Accent6 6 4 2 2 2" xfId="61562" xr:uid="{00000000-0005-0000-0000-000058D30000}"/>
    <cellStyle name="40% - Accent6 6 4 2 3" xfId="48403" xr:uid="{00000000-0005-0000-0000-000059D30000}"/>
    <cellStyle name="40% - Accent6 6 4 3" xfId="6342" xr:uid="{00000000-0005-0000-0000-00005AD30000}"/>
    <cellStyle name="40% - Accent6 6 4 3 2" xfId="19501" xr:uid="{00000000-0005-0000-0000-00005BD30000}"/>
    <cellStyle name="40% - Accent6 6 4 3 2 2" xfId="56839" xr:uid="{00000000-0005-0000-0000-00005CD30000}"/>
    <cellStyle name="40% - Accent6 6 4 3 3" xfId="43680" xr:uid="{00000000-0005-0000-0000-00005DD30000}"/>
    <cellStyle name="40% - Accent6 6 4 4" xfId="15958" xr:uid="{00000000-0005-0000-0000-00005ED30000}"/>
    <cellStyle name="40% - Accent6 6 4 4 2" xfId="53296" xr:uid="{00000000-0005-0000-0000-00005FD30000}"/>
    <cellStyle name="40% - Accent6 6 4 5" xfId="32351" xr:uid="{00000000-0005-0000-0000-000060D30000}"/>
    <cellStyle name="40% - Accent6 6 4 6" xfId="40135" xr:uid="{00000000-0005-0000-0000-000061D30000}"/>
    <cellStyle name="40% - Accent6 6 5" xfId="8705" xr:uid="{00000000-0005-0000-0000-000062D30000}"/>
    <cellStyle name="40% - Accent6 6 5 2" xfId="21864" xr:uid="{00000000-0005-0000-0000-000063D30000}"/>
    <cellStyle name="40% - Accent6 6 5 2 2" xfId="59202" xr:uid="{00000000-0005-0000-0000-000064D30000}"/>
    <cellStyle name="40% - Accent6 6 5 3" xfId="35063" xr:uid="{00000000-0005-0000-0000-000065D30000}"/>
    <cellStyle name="40% - Accent6 6 5 4" xfId="46043" xr:uid="{00000000-0005-0000-0000-000066D30000}"/>
    <cellStyle name="40% - Accent6 6 6" xfId="3982" xr:uid="{00000000-0005-0000-0000-000067D30000}"/>
    <cellStyle name="40% - Accent6 6 6 2" xfId="17141" xr:uid="{00000000-0005-0000-0000-000068D30000}"/>
    <cellStyle name="40% - Accent6 6 6 2 2" xfId="54479" xr:uid="{00000000-0005-0000-0000-000069D30000}"/>
    <cellStyle name="40% - Accent6 6 6 3" xfId="29639" xr:uid="{00000000-0005-0000-0000-00006AD30000}"/>
    <cellStyle name="40% - Accent6 6 6 4" xfId="41320" xr:uid="{00000000-0005-0000-0000-00006BD30000}"/>
    <cellStyle name="40% - Accent6 6 7" xfId="13429" xr:uid="{00000000-0005-0000-0000-00006CD30000}"/>
    <cellStyle name="40% - Accent6 6 7 2" xfId="50767" xr:uid="{00000000-0005-0000-0000-00006DD30000}"/>
    <cellStyle name="40% - Accent6 6 8" xfId="26757" xr:uid="{00000000-0005-0000-0000-00006ED30000}"/>
    <cellStyle name="40% - Accent6 6 9" xfId="37606" xr:uid="{00000000-0005-0000-0000-00006FD30000}"/>
    <cellStyle name="40% - Accent6 7" xfId="154" xr:uid="{00000000-0005-0000-0000-000070D30000}"/>
    <cellStyle name="40% - Accent6 7 2" xfId="575" xr:uid="{00000000-0005-0000-0000-000071D30000}"/>
    <cellStyle name="40% - Accent6 7 2 2" xfId="1757" xr:uid="{00000000-0005-0000-0000-000072D30000}"/>
    <cellStyle name="40% - Accent6 7 2 2 2" xfId="7831" xr:uid="{00000000-0005-0000-0000-000073D30000}"/>
    <cellStyle name="40% - Accent6 7 2 2 2 2" xfId="12554" xr:uid="{00000000-0005-0000-0000-000074D30000}"/>
    <cellStyle name="40% - Accent6 7 2 2 2 2 2" xfId="25713" xr:uid="{00000000-0005-0000-0000-000075D30000}"/>
    <cellStyle name="40% - Accent6 7 2 2 2 2 2 2" xfId="63051" xr:uid="{00000000-0005-0000-0000-000076D30000}"/>
    <cellStyle name="40% - Accent6 7 2 2 2 2 3" xfId="49892" xr:uid="{00000000-0005-0000-0000-000077D30000}"/>
    <cellStyle name="40% - Accent6 7 2 2 2 3" xfId="20990" xr:uid="{00000000-0005-0000-0000-000078D30000}"/>
    <cellStyle name="40% - Accent6 7 2 2 2 3 2" xfId="58328" xr:uid="{00000000-0005-0000-0000-000079D30000}"/>
    <cellStyle name="40% - Accent6 7 2 2 2 4" xfId="34009" xr:uid="{00000000-0005-0000-0000-00007AD30000}"/>
    <cellStyle name="40% - Accent6 7 2 2 2 5" xfId="45169" xr:uid="{00000000-0005-0000-0000-00007BD30000}"/>
    <cellStyle name="40% - Accent6 7 2 2 3" xfId="10194" xr:uid="{00000000-0005-0000-0000-00007CD30000}"/>
    <cellStyle name="40% - Accent6 7 2 2 3 2" xfId="23353" xr:uid="{00000000-0005-0000-0000-00007DD30000}"/>
    <cellStyle name="40% - Accent6 7 2 2 3 2 2" xfId="60691" xr:uid="{00000000-0005-0000-0000-00007ED30000}"/>
    <cellStyle name="40% - Accent6 7 2 2 3 3" xfId="36721" xr:uid="{00000000-0005-0000-0000-00007FD30000}"/>
    <cellStyle name="40% - Accent6 7 2 2 3 4" xfId="47532" xr:uid="{00000000-0005-0000-0000-000080D30000}"/>
    <cellStyle name="40% - Accent6 7 2 2 4" xfId="5471" xr:uid="{00000000-0005-0000-0000-000081D30000}"/>
    <cellStyle name="40% - Accent6 7 2 2 4 2" xfId="18630" xr:uid="{00000000-0005-0000-0000-000082D30000}"/>
    <cellStyle name="40% - Accent6 7 2 2 4 2 2" xfId="55968" xr:uid="{00000000-0005-0000-0000-000083D30000}"/>
    <cellStyle name="40% - Accent6 7 2 2 4 3" xfId="31297" xr:uid="{00000000-0005-0000-0000-000084D30000}"/>
    <cellStyle name="40% - Accent6 7 2 2 4 4" xfId="42809" xr:uid="{00000000-0005-0000-0000-000085D30000}"/>
    <cellStyle name="40% - Accent6 7 2 2 5" xfId="14918" xr:uid="{00000000-0005-0000-0000-000086D30000}"/>
    <cellStyle name="40% - Accent6 7 2 2 5 2" xfId="52256" xr:uid="{00000000-0005-0000-0000-000087D30000}"/>
    <cellStyle name="40% - Accent6 7 2 2 6" xfId="28415" xr:uid="{00000000-0005-0000-0000-000088D30000}"/>
    <cellStyle name="40% - Accent6 7 2 2 7" xfId="39095" xr:uid="{00000000-0005-0000-0000-000089D30000}"/>
    <cellStyle name="40% - Accent6 7 2 3" xfId="3106" xr:uid="{00000000-0005-0000-0000-00008AD30000}"/>
    <cellStyle name="40% - Accent6 7 2 3 2" xfId="11374" xr:uid="{00000000-0005-0000-0000-00008BD30000}"/>
    <cellStyle name="40% - Accent6 7 2 3 2 2" xfId="24533" xr:uid="{00000000-0005-0000-0000-00008CD30000}"/>
    <cellStyle name="40% - Accent6 7 2 3 2 2 2" xfId="61871" xr:uid="{00000000-0005-0000-0000-00008DD30000}"/>
    <cellStyle name="40% - Accent6 7 2 3 2 3" xfId="48712" xr:uid="{00000000-0005-0000-0000-00008ED30000}"/>
    <cellStyle name="40% - Accent6 7 2 3 3" xfId="6651" xr:uid="{00000000-0005-0000-0000-00008FD30000}"/>
    <cellStyle name="40% - Accent6 7 2 3 3 2" xfId="19810" xr:uid="{00000000-0005-0000-0000-000090D30000}"/>
    <cellStyle name="40% - Accent6 7 2 3 3 2 2" xfId="57148" xr:uid="{00000000-0005-0000-0000-000091D30000}"/>
    <cellStyle name="40% - Accent6 7 2 3 3 3" xfId="43989" xr:uid="{00000000-0005-0000-0000-000092D30000}"/>
    <cellStyle name="40% - Accent6 7 2 3 4" xfId="16267" xr:uid="{00000000-0005-0000-0000-000093D30000}"/>
    <cellStyle name="40% - Accent6 7 2 3 4 2" xfId="53605" xr:uid="{00000000-0005-0000-0000-000094D30000}"/>
    <cellStyle name="40% - Accent6 7 2 3 5" xfId="32660" xr:uid="{00000000-0005-0000-0000-000095D30000}"/>
    <cellStyle name="40% - Accent6 7 2 3 6" xfId="40444" xr:uid="{00000000-0005-0000-0000-000096D30000}"/>
    <cellStyle name="40% - Accent6 7 2 4" xfId="9014" xr:uid="{00000000-0005-0000-0000-000097D30000}"/>
    <cellStyle name="40% - Accent6 7 2 4 2" xfId="22173" xr:uid="{00000000-0005-0000-0000-000098D30000}"/>
    <cellStyle name="40% - Accent6 7 2 4 2 2" xfId="59511" xr:uid="{00000000-0005-0000-0000-000099D30000}"/>
    <cellStyle name="40% - Accent6 7 2 4 3" xfId="35372" xr:uid="{00000000-0005-0000-0000-00009AD30000}"/>
    <cellStyle name="40% - Accent6 7 2 4 4" xfId="46352" xr:uid="{00000000-0005-0000-0000-00009BD30000}"/>
    <cellStyle name="40% - Accent6 7 2 5" xfId="4291" xr:uid="{00000000-0005-0000-0000-00009CD30000}"/>
    <cellStyle name="40% - Accent6 7 2 5 2" xfId="17450" xr:uid="{00000000-0005-0000-0000-00009DD30000}"/>
    <cellStyle name="40% - Accent6 7 2 5 2 2" xfId="54788" xr:uid="{00000000-0005-0000-0000-00009ED30000}"/>
    <cellStyle name="40% - Accent6 7 2 5 3" xfId="29948" xr:uid="{00000000-0005-0000-0000-00009FD30000}"/>
    <cellStyle name="40% - Accent6 7 2 5 4" xfId="41629" xr:uid="{00000000-0005-0000-0000-0000A0D30000}"/>
    <cellStyle name="40% - Accent6 7 2 6" xfId="13738" xr:uid="{00000000-0005-0000-0000-0000A1D30000}"/>
    <cellStyle name="40% - Accent6 7 2 6 2" xfId="51076" xr:uid="{00000000-0005-0000-0000-0000A2D30000}"/>
    <cellStyle name="40% - Accent6 7 2 7" xfId="27066" xr:uid="{00000000-0005-0000-0000-0000A3D30000}"/>
    <cellStyle name="40% - Accent6 7 2 8" xfId="37915" xr:uid="{00000000-0005-0000-0000-0000A4D30000}"/>
    <cellStyle name="40% - Accent6 7 3" xfId="1336" xr:uid="{00000000-0005-0000-0000-0000A5D30000}"/>
    <cellStyle name="40% - Accent6 7 3 2" xfId="7410" xr:uid="{00000000-0005-0000-0000-0000A6D30000}"/>
    <cellStyle name="40% - Accent6 7 3 2 2" xfId="12133" xr:uid="{00000000-0005-0000-0000-0000A7D30000}"/>
    <cellStyle name="40% - Accent6 7 3 2 2 2" xfId="25292" xr:uid="{00000000-0005-0000-0000-0000A8D30000}"/>
    <cellStyle name="40% - Accent6 7 3 2 2 2 2" xfId="62630" xr:uid="{00000000-0005-0000-0000-0000A9D30000}"/>
    <cellStyle name="40% - Accent6 7 3 2 2 3" xfId="49471" xr:uid="{00000000-0005-0000-0000-0000AAD30000}"/>
    <cellStyle name="40% - Accent6 7 3 2 3" xfId="20569" xr:uid="{00000000-0005-0000-0000-0000ABD30000}"/>
    <cellStyle name="40% - Accent6 7 3 2 3 2" xfId="57907" xr:uid="{00000000-0005-0000-0000-0000ACD30000}"/>
    <cellStyle name="40% - Accent6 7 3 2 4" xfId="33588" xr:uid="{00000000-0005-0000-0000-0000ADD30000}"/>
    <cellStyle name="40% - Accent6 7 3 2 5" xfId="44748" xr:uid="{00000000-0005-0000-0000-0000AED30000}"/>
    <cellStyle name="40% - Accent6 7 3 3" xfId="9773" xr:uid="{00000000-0005-0000-0000-0000AFD30000}"/>
    <cellStyle name="40% - Accent6 7 3 3 2" xfId="22932" xr:uid="{00000000-0005-0000-0000-0000B0D30000}"/>
    <cellStyle name="40% - Accent6 7 3 3 2 2" xfId="60270" xr:uid="{00000000-0005-0000-0000-0000B1D30000}"/>
    <cellStyle name="40% - Accent6 7 3 3 3" xfId="36300" xr:uid="{00000000-0005-0000-0000-0000B2D30000}"/>
    <cellStyle name="40% - Accent6 7 3 3 4" xfId="47111" xr:uid="{00000000-0005-0000-0000-0000B3D30000}"/>
    <cellStyle name="40% - Accent6 7 3 4" xfId="5050" xr:uid="{00000000-0005-0000-0000-0000B4D30000}"/>
    <cellStyle name="40% - Accent6 7 3 4 2" xfId="18209" xr:uid="{00000000-0005-0000-0000-0000B5D30000}"/>
    <cellStyle name="40% - Accent6 7 3 4 2 2" xfId="55547" xr:uid="{00000000-0005-0000-0000-0000B6D30000}"/>
    <cellStyle name="40% - Accent6 7 3 4 3" xfId="30876" xr:uid="{00000000-0005-0000-0000-0000B7D30000}"/>
    <cellStyle name="40% - Accent6 7 3 4 4" xfId="42388" xr:uid="{00000000-0005-0000-0000-0000B8D30000}"/>
    <cellStyle name="40% - Accent6 7 3 5" xfId="14497" xr:uid="{00000000-0005-0000-0000-0000B9D30000}"/>
    <cellStyle name="40% - Accent6 7 3 5 2" xfId="51835" xr:uid="{00000000-0005-0000-0000-0000BAD30000}"/>
    <cellStyle name="40% - Accent6 7 3 6" xfId="27994" xr:uid="{00000000-0005-0000-0000-0000BBD30000}"/>
    <cellStyle name="40% - Accent6 7 3 7" xfId="38674" xr:uid="{00000000-0005-0000-0000-0000BCD30000}"/>
    <cellStyle name="40% - Accent6 7 4" xfId="2685" xr:uid="{00000000-0005-0000-0000-0000BDD30000}"/>
    <cellStyle name="40% - Accent6 7 4 2" xfId="10953" xr:uid="{00000000-0005-0000-0000-0000BED30000}"/>
    <cellStyle name="40% - Accent6 7 4 2 2" xfId="24112" xr:uid="{00000000-0005-0000-0000-0000BFD30000}"/>
    <cellStyle name="40% - Accent6 7 4 2 2 2" xfId="61450" xr:uid="{00000000-0005-0000-0000-0000C0D30000}"/>
    <cellStyle name="40% - Accent6 7 4 2 3" xfId="48291" xr:uid="{00000000-0005-0000-0000-0000C1D30000}"/>
    <cellStyle name="40% - Accent6 7 4 3" xfId="6230" xr:uid="{00000000-0005-0000-0000-0000C2D30000}"/>
    <cellStyle name="40% - Accent6 7 4 3 2" xfId="19389" xr:uid="{00000000-0005-0000-0000-0000C3D30000}"/>
    <cellStyle name="40% - Accent6 7 4 3 2 2" xfId="56727" xr:uid="{00000000-0005-0000-0000-0000C4D30000}"/>
    <cellStyle name="40% - Accent6 7 4 3 3" xfId="43568" xr:uid="{00000000-0005-0000-0000-0000C5D30000}"/>
    <cellStyle name="40% - Accent6 7 4 4" xfId="15846" xr:uid="{00000000-0005-0000-0000-0000C6D30000}"/>
    <cellStyle name="40% - Accent6 7 4 4 2" xfId="53184" xr:uid="{00000000-0005-0000-0000-0000C7D30000}"/>
    <cellStyle name="40% - Accent6 7 4 5" xfId="32239" xr:uid="{00000000-0005-0000-0000-0000C8D30000}"/>
    <cellStyle name="40% - Accent6 7 4 6" xfId="40023" xr:uid="{00000000-0005-0000-0000-0000C9D30000}"/>
    <cellStyle name="40% - Accent6 7 5" xfId="8593" xr:uid="{00000000-0005-0000-0000-0000CAD30000}"/>
    <cellStyle name="40% - Accent6 7 5 2" xfId="21752" xr:uid="{00000000-0005-0000-0000-0000CBD30000}"/>
    <cellStyle name="40% - Accent6 7 5 2 2" xfId="59090" xr:uid="{00000000-0005-0000-0000-0000CCD30000}"/>
    <cellStyle name="40% - Accent6 7 5 3" xfId="34951" xr:uid="{00000000-0005-0000-0000-0000CDD30000}"/>
    <cellStyle name="40% - Accent6 7 5 4" xfId="45931" xr:uid="{00000000-0005-0000-0000-0000CED30000}"/>
    <cellStyle name="40% - Accent6 7 6" xfId="3870" xr:uid="{00000000-0005-0000-0000-0000CFD30000}"/>
    <cellStyle name="40% - Accent6 7 6 2" xfId="17029" xr:uid="{00000000-0005-0000-0000-0000D0D30000}"/>
    <cellStyle name="40% - Accent6 7 6 2 2" xfId="54367" xr:uid="{00000000-0005-0000-0000-0000D1D30000}"/>
    <cellStyle name="40% - Accent6 7 6 3" xfId="29527" xr:uid="{00000000-0005-0000-0000-0000D2D30000}"/>
    <cellStyle name="40% - Accent6 7 6 4" xfId="41208" xr:uid="{00000000-0005-0000-0000-0000D3D30000}"/>
    <cellStyle name="40% - Accent6 7 7" xfId="13317" xr:uid="{00000000-0005-0000-0000-0000D4D30000}"/>
    <cellStyle name="40% - Accent6 7 7 2" xfId="50655" xr:uid="{00000000-0005-0000-0000-0000D5D30000}"/>
    <cellStyle name="40% - Accent6 7 8" xfId="26645" xr:uid="{00000000-0005-0000-0000-0000D6D30000}"/>
    <cellStyle name="40% - Accent6 7 9" xfId="37494" xr:uid="{00000000-0005-0000-0000-0000D7D30000}"/>
    <cellStyle name="40% - Accent6 8" xfId="463" xr:uid="{00000000-0005-0000-0000-0000D8D30000}"/>
    <cellStyle name="40% - Accent6 8 2" xfId="1645" xr:uid="{00000000-0005-0000-0000-0000D9D30000}"/>
    <cellStyle name="40% - Accent6 8 2 2" xfId="7719" xr:uid="{00000000-0005-0000-0000-0000DAD30000}"/>
    <cellStyle name="40% - Accent6 8 2 2 2" xfId="12442" xr:uid="{00000000-0005-0000-0000-0000DBD30000}"/>
    <cellStyle name="40% - Accent6 8 2 2 2 2" xfId="25601" xr:uid="{00000000-0005-0000-0000-0000DCD30000}"/>
    <cellStyle name="40% - Accent6 8 2 2 2 2 2" xfId="62939" xr:uid="{00000000-0005-0000-0000-0000DDD30000}"/>
    <cellStyle name="40% - Accent6 8 2 2 2 3" xfId="49780" xr:uid="{00000000-0005-0000-0000-0000DED30000}"/>
    <cellStyle name="40% - Accent6 8 2 2 3" xfId="20878" xr:uid="{00000000-0005-0000-0000-0000DFD30000}"/>
    <cellStyle name="40% - Accent6 8 2 2 3 2" xfId="58216" xr:uid="{00000000-0005-0000-0000-0000E0D30000}"/>
    <cellStyle name="40% - Accent6 8 2 2 4" xfId="33897" xr:uid="{00000000-0005-0000-0000-0000E1D30000}"/>
    <cellStyle name="40% - Accent6 8 2 2 5" xfId="45057" xr:uid="{00000000-0005-0000-0000-0000E2D30000}"/>
    <cellStyle name="40% - Accent6 8 2 3" xfId="10082" xr:uid="{00000000-0005-0000-0000-0000E3D30000}"/>
    <cellStyle name="40% - Accent6 8 2 3 2" xfId="23241" xr:uid="{00000000-0005-0000-0000-0000E4D30000}"/>
    <cellStyle name="40% - Accent6 8 2 3 2 2" xfId="60579" xr:uid="{00000000-0005-0000-0000-0000E5D30000}"/>
    <cellStyle name="40% - Accent6 8 2 3 3" xfId="36609" xr:uid="{00000000-0005-0000-0000-0000E6D30000}"/>
    <cellStyle name="40% - Accent6 8 2 3 4" xfId="47420" xr:uid="{00000000-0005-0000-0000-0000E7D30000}"/>
    <cellStyle name="40% - Accent6 8 2 4" xfId="5359" xr:uid="{00000000-0005-0000-0000-0000E8D30000}"/>
    <cellStyle name="40% - Accent6 8 2 4 2" xfId="18518" xr:uid="{00000000-0005-0000-0000-0000E9D30000}"/>
    <cellStyle name="40% - Accent6 8 2 4 2 2" xfId="55856" xr:uid="{00000000-0005-0000-0000-0000EAD30000}"/>
    <cellStyle name="40% - Accent6 8 2 4 3" xfId="31185" xr:uid="{00000000-0005-0000-0000-0000EBD30000}"/>
    <cellStyle name="40% - Accent6 8 2 4 4" xfId="42697" xr:uid="{00000000-0005-0000-0000-0000ECD30000}"/>
    <cellStyle name="40% - Accent6 8 2 5" xfId="14806" xr:uid="{00000000-0005-0000-0000-0000EDD30000}"/>
    <cellStyle name="40% - Accent6 8 2 5 2" xfId="52144" xr:uid="{00000000-0005-0000-0000-0000EED30000}"/>
    <cellStyle name="40% - Accent6 8 2 6" xfId="28303" xr:uid="{00000000-0005-0000-0000-0000EFD30000}"/>
    <cellStyle name="40% - Accent6 8 2 7" xfId="38983" xr:uid="{00000000-0005-0000-0000-0000F0D30000}"/>
    <cellStyle name="40% - Accent6 8 3" xfId="2994" xr:uid="{00000000-0005-0000-0000-0000F1D30000}"/>
    <cellStyle name="40% - Accent6 8 3 2" xfId="11262" xr:uid="{00000000-0005-0000-0000-0000F2D30000}"/>
    <cellStyle name="40% - Accent6 8 3 2 2" xfId="24421" xr:uid="{00000000-0005-0000-0000-0000F3D30000}"/>
    <cellStyle name="40% - Accent6 8 3 2 2 2" xfId="61759" xr:uid="{00000000-0005-0000-0000-0000F4D30000}"/>
    <cellStyle name="40% - Accent6 8 3 2 3" xfId="48600" xr:uid="{00000000-0005-0000-0000-0000F5D30000}"/>
    <cellStyle name="40% - Accent6 8 3 3" xfId="6539" xr:uid="{00000000-0005-0000-0000-0000F6D30000}"/>
    <cellStyle name="40% - Accent6 8 3 3 2" xfId="19698" xr:uid="{00000000-0005-0000-0000-0000F7D30000}"/>
    <cellStyle name="40% - Accent6 8 3 3 2 2" xfId="57036" xr:uid="{00000000-0005-0000-0000-0000F8D30000}"/>
    <cellStyle name="40% - Accent6 8 3 3 3" xfId="43877" xr:uid="{00000000-0005-0000-0000-0000F9D30000}"/>
    <cellStyle name="40% - Accent6 8 3 4" xfId="16155" xr:uid="{00000000-0005-0000-0000-0000FAD30000}"/>
    <cellStyle name="40% - Accent6 8 3 4 2" xfId="53493" xr:uid="{00000000-0005-0000-0000-0000FBD30000}"/>
    <cellStyle name="40% - Accent6 8 3 5" xfId="32548" xr:uid="{00000000-0005-0000-0000-0000FCD30000}"/>
    <cellStyle name="40% - Accent6 8 3 6" xfId="40332" xr:uid="{00000000-0005-0000-0000-0000FDD30000}"/>
    <cellStyle name="40% - Accent6 8 4" xfId="8902" xr:uid="{00000000-0005-0000-0000-0000FED30000}"/>
    <cellStyle name="40% - Accent6 8 4 2" xfId="22061" xr:uid="{00000000-0005-0000-0000-0000FFD30000}"/>
    <cellStyle name="40% - Accent6 8 4 2 2" xfId="59399" xr:uid="{00000000-0005-0000-0000-000000D40000}"/>
    <cellStyle name="40% - Accent6 8 4 3" xfId="35260" xr:uid="{00000000-0005-0000-0000-000001D40000}"/>
    <cellStyle name="40% - Accent6 8 4 4" xfId="46240" xr:uid="{00000000-0005-0000-0000-000002D40000}"/>
    <cellStyle name="40% - Accent6 8 5" xfId="4179" xr:uid="{00000000-0005-0000-0000-000003D40000}"/>
    <cellStyle name="40% - Accent6 8 5 2" xfId="17338" xr:uid="{00000000-0005-0000-0000-000004D40000}"/>
    <cellStyle name="40% - Accent6 8 5 2 2" xfId="54676" xr:uid="{00000000-0005-0000-0000-000005D40000}"/>
    <cellStyle name="40% - Accent6 8 5 3" xfId="29836" xr:uid="{00000000-0005-0000-0000-000006D40000}"/>
    <cellStyle name="40% - Accent6 8 5 4" xfId="41517" xr:uid="{00000000-0005-0000-0000-000007D40000}"/>
    <cellStyle name="40% - Accent6 8 6" xfId="13626" xr:uid="{00000000-0005-0000-0000-000008D40000}"/>
    <cellStyle name="40% - Accent6 8 6 2" xfId="50964" xr:uid="{00000000-0005-0000-0000-000009D40000}"/>
    <cellStyle name="40% - Accent6 8 7" xfId="26954" xr:uid="{00000000-0005-0000-0000-00000AD40000}"/>
    <cellStyle name="40% - Accent6 8 8" xfId="37803" xr:uid="{00000000-0005-0000-0000-00000BD40000}"/>
    <cellStyle name="40% - Accent6 9" xfId="294" xr:uid="{00000000-0005-0000-0000-00000CD40000}"/>
    <cellStyle name="40% - Accent6 9 2" xfId="1476" xr:uid="{00000000-0005-0000-0000-00000DD40000}"/>
    <cellStyle name="40% - Accent6 9 2 2" xfId="7550" xr:uid="{00000000-0005-0000-0000-00000ED40000}"/>
    <cellStyle name="40% - Accent6 9 2 2 2" xfId="12273" xr:uid="{00000000-0005-0000-0000-00000FD40000}"/>
    <cellStyle name="40% - Accent6 9 2 2 2 2" xfId="25432" xr:uid="{00000000-0005-0000-0000-000010D40000}"/>
    <cellStyle name="40% - Accent6 9 2 2 2 2 2" xfId="62770" xr:uid="{00000000-0005-0000-0000-000011D40000}"/>
    <cellStyle name="40% - Accent6 9 2 2 2 3" xfId="49611" xr:uid="{00000000-0005-0000-0000-000012D40000}"/>
    <cellStyle name="40% - Accent6 9 2 2 3" xfId="20709" xr:uid="{00000000-0005-0000-0000-000013D40000}"/>
    <cellStyle name="40% - Accent6 9 2 2 3 2" xfId="58047" xr:uid="{00000000-0005-0000-0000-000014D40000}"/>
    <cellStyle name="40% - Accent6 9 2 2 4" xfId="33728" xr:uid="{00000000-0005-0000-0000-000015D40000}"/>
    <cellStyle name="40% - Accent6 9 2 2 5" xfId="44888" xr:uid="{00000000-0005-0000-0000-000016D40000}"/>
    <cellStyle name="40% - Accent6 9 2 3" xfId="9913" xr:uid="{00000000-0005-0000-0000-000017D40000}"/>
    <cellStyle name="40% - Accent6 9 2 3 2" xfId="23072" xr:uid="{00000000-0005-0000-0000-000018D40000}"/>
    <cellStyle name="40% - Accent6 9 2 3 2 2" xfId="60410" xr:uid="{00000000-0005-0000-0000-000019D40000}"/>
    <cellStyle name="40% - Accent6 9 2 3 3" xfId="36440" xr:uid="{00000000-0005-0000-0000-00001AD40000}"/>
    <cellStyle name="40% - Accent6 9 2 3 4" xfId="47251" xr:uid="{00000000-0005-0000-0000-00001BD40000}"/>
    <cellStyle name="40% - Accent6 9 2 4" xfId="5190" xr:uid="{00000000-0005-0000-0000-00001CD40000}"/>
    <cellStyle name="40% - Accent6 9 2 4 2" xfId="18349" xr:uid="{00000000-0005-0000-0000-00001DD40000}"/>
    <cellStyle name="40% - Accent6 9 2 4 2 2" xfId="55687" xr:uid="{00000000-0005-0000-0000-00001ED40000}"/>
    <cellStyle name="40% - Accent6 9 2 4 3" xfId="31016" xr:uid="{00000000-0005-0000-0000-00001FD40000}"/>
    <cellStyle name="40% - Accent6 9 2 4 4" xfId="42528" xr:uid="{00000000-0005-0000-0000-000020D40000}"/>
    <cellStyle name="40% - Accent6 9 2 5" xfId="14637" xr:uid="{00000000-0005-0000-0000-000021D40000}"/>
    <cellStyle name="40% - Accent6 9 2 5 2" xfId="51975" xr:uid="{00000000-0005-0000-0000-000022D40000}"/>
    <cellStyle name="40% - Accent6 9 2 6" xfId="28134" xr:uid="{00000000-0005-0000-0000-000023D40000}"/>
    <cellStyle name="40% - Accent6 9 2 7" xfId="38814" xr:uid="{00000000-0005-0000-0000-000024D40000}"/>
    <cellStyle name="40% - Accent6 9 3" xfId="2825" xr:uid="{00000000-0005-0000-0000-000025D40000}"/>
    <cellStyle name="40% - Accent6 9 3 2" xfId="11093" xr:uid="{00000000-0005-0000-0000-000026D40000}"/>
    <cellStyle name="40% - Accent6 9 3 2 2" xfId="24252" xr:uid="{00000000-0005-0000-0000-000027D40000}"/>
    <cellStyle name="40% - Accent6 9 3 2 2 2" xfId="61590" xr:uid="{00000000-0005-0000-0000-000028D40000}"/>
    <cellStyle name="40% - Accent6 9 3 2 3" xfId="48431" xr:uid="{00000000-0005-0000-0000-000029D40000}"/>
    <cellStyle name="40% - Accent6 9 3 3" xfId="6370" xr:uid="{00000000-0005-0000-0000-00002AD40000}"/>
    <cellStyle name="40% - Accent6 9 3 3 2" xfId="19529" xr:uid="{00000000-0005-0000-0000-00002BD40000}"/>
    <cellStyle name="40% - Accent6 9 3 3 2 2" xfId="56867" xr:uid="{00000000-0005-0000-0000-00002CD40000}"/>
    <cellStyle name="40% - Accent6 9 3 3 3" xfId="43708" xr:uid="{00000000-0005-0000-0000-00002DD40000}"/>
    <cellStyle name="40% - Accent6 9 3 4" xfId="15986" xr:uid="{00000000-0005-0000-0000-00002ED40000}"/>
    <cellStyle name="40% - Accent6 9 3 4 2" xfId="53324" xr:uid="{00000000-0005-0000-0000-00002FD40000}"/>
    <cellStyle name="40% - Accent6 9 3 5" xfId="32379" xr:uid="{00000000-0005-0000-0000-000030D40000}"/>
    <cellStyle name="40% - Accent6 9 3 6" xfId="40163" xr:uid="{00000000-0005-0000-0000-000031D40000}"/>
    <cellStyle name="40% - Accent6 9 4" xfId="8733" xr:uid="{00000000-0005-0000-0000-000032D40000}"/>
    <cellStyle name="40% - Accent6 9 4 2" xfId="21892" xr:uid="{00000000-0005-0000-0000-000033D40000}"/>
    <cellStyle name="40% - Accent6 9 4 2 2" xfId="59230" xr:uid="{00000000-0005-0000-0000-000034D40000}"/>
    <cellStyle name="40% - Accent6 9 4 3" xfId="35091" xr:uid="{00000000-0005-0000-0000-000035D40000}"/>
    <cellStyle name="40% - Accent6 9 4 4" xfId="46071" xr:uid="{00000000-0005-0000-0000-000036D40000}"/>
    <cellStyle name="40% - Accent6 9 5" xfId="4010" xr:uid="{00000000-0005-0000-0000-000037D40000}"/>
    <cellStyle name="40% - Accent6 9 5 2" xfId="17169" xr:uid="{00000000-0005-0000-0000-000038D40000}"/>
    <cellStyle name="40% - Accent6 9 5 2 2" xfId="54507" xr:uid="{00000000-0005-0000-0000-000039D40000}"/>
    <cellStyle name="40% - Accent6 9 5 3" xfId="29667" xr:uid="{00000000-0005-0000-0000-00003AD40000}"/>
    <cellStyle name="40% - Accent6 9 5 4" xfId="41348" xr:uid="{00000000-0005-0000-0000-00003BD40000}"/>
    <cellStyle name="40% - Accent6 9 6" xfId="13457" xr:uid="{00000000-0005-0000-0000-00003CD40000}"/>
    <cellStyle name="40% - Accent6 9 6 2" xfId="50795" xr:uid="{00000000-0005-0000-0000-00003DD40000}"/>
    <cellStyle name="40% - Accent6 9 7" xfId="26785" xr:uid="{00000000-0005-0000-0000-00003ED40000}"/>
    <cellStyle name="40% - Accent6 9 8" xfId="37634" xr:uid="{00000000-0005-0000-0000-00003FD40000}"/>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8" builtinId="27" customBuiltin="1"/>
    <cellStyle name="Calculation" xfId="12" builtinId="22" customBuiltin="1"/>
    <cellStyle name="Check Cell" xfId="14" builtinId="23" customBuiltin="1"/>
    <cellStyle name="Explanatory Text" xfId="16"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ormal" xfId="0" builtinId="0"/>
    <cellStyle name="Normal 10" xfId="63692" xr:uid="{292A83F6-A420-456C-8AA5-805D4E592D1D}"/>
    <cellStyle name="Normal 2" xfId="42" xr:uid="{00000000-0005-0000-0000-000059D40000}"/>
    <cellStyle name="Normal 2 10" xfId="716" xr:uid="{00000000-0005-0000-0000-00005AD40000}"/>
    <cellStyle name="Normal 2 10 2" xfId="1898" xr:uid="{00000000-0005-0000-0000-00005BD40000}"/>
    <cellStyle name="Normal 2 10 2 2" xfId="7972" xr:uid="{00000000-0005-0000-0000-00005CD40000}"/>
    <cellStyle name="Normal 2 10 2 2 2" xfId="12695" xr:uid="{00000000-0005-0000-0000-00005DD40000}"/>
    <cellStyle name="Normal 2 10 2 2 2 2" xfId="25854" xr:uid="{00000000-0005-0000-0000-00005ED40000}"/>
    <cellStyle name="Normal 2 10 2 2 2 2 2" xfId="63192" xr:uid="{00000000-0005-0000-0000-00005FD40000}"/>
    <cellStyle name="Normal 2 10 2 2 2 3" xfId="50033" xr:uid="{00000000-0005-0000-0000-000060D40000}"/>
    <cellStyle name="Normal 2 10 2 2 3" xfId="21131" xr:uid="{00000000-0005-0000-0000-000061D40000}"/>
    <cellStyle name="Normal 2 10 2 2 3 2" xfId="58469" xr:uid="{00000000-0005-0000-0000-000062D40000}"/>
    <cellStyle name="Normal 2 10 2 2 4" xfId="34150" xr:uid="{00000000-0005-0000-0000-000063D40000}"/>
    <cellStyle name="Normal 2 10 2 2 5" xfId="45310" xr:uid="{00000000-0005-0000-0000-000064D40000}"/>
    <cellStyle name="Normal 2 10 2 3" xfId="10335" xr:uid="{00000000-0005-0000-0000-000065D40000}"/>
    <cellStyle name="Normal 2 10 2 3 2" xfId="23494" xr:uid="{00000000-0005-0000-0000-000066D40000}"/>
    <cellStyle name="Normal 2 10 2 3 2 2" xfId="60832" xr:uid="{00000000-0005-0000-0000-000067D40000}"/>
    <cellStyle name="Normal 2 10 2 3 3" xfId="36862" xr:uid="{00000000-0005-0000-0000-000068D40000}"/>
    <cellStyle name="Normal 2 10 2 3 4" xfId="47673" xr:uid="{00000000-0005-0000-0000-000069D40000}"/>
    <cellStyle name="Normal 2 10 2 4" xfId="5612" xr:uid="{00000000-0005-0000-0000-00006AD40000}"/>
    <cellStyle name="Normal 2 10 2 4 2" xfId="18771" xr:uid="{00000000-0005-0000-0000-00006BD40000}"/>
    <cellStyle name="Normal 2 10 2 4 2 2" xfId="56109" xr:uid="{00000000-0005-0000-0000-00006CD40000}"/>
    <cellStyle name="Normal 2 10 2 4 3" xfId="31438" xr:uid="{00000000-0005-0000-0000-00006DD40000}"/>
    <cellStyle name="Normal 2 10 2 4 4" xfId="42950" xr:uid="{00000000-0005-0000-0000-00006ED40000}"/>
    <cellStyle name="Normal 2 10 2 5" xfId="15059" xr:uid="{00000000-0005-0000-0000-00006FD40000}"/>
    <cellStyle name="Normal 2 10 2 5 2" xfId="52397" xr:uid="{00000000-0005-0000-0000-000070D40000}"/>
    <cellStyle name="Normal 2 10 2 6" xfId="28556" xr:uid="{00000000-0005-0000-0000-000071D40000}"/>
    <cellStyle name="Normal 2 10 2 7" xfId="39236" xr:uid="{00000000-0005-0000-0000-000072D40000}"/>
    <cellStyle name="Normal 2 10 3" xfId="3247" xr:uid="{00000000-0005-0000-0000-000073D40000}"/>
    <cellStyle name="Normal 2 10 3 2" xfId="11515" xr:uid="{00000000-0005-0000-0000-000074D40000}"/>
    <cellStyle name="Normal 2 10 3 2 2" xfId="24674" xr:uid="{00000000-0005-0000-0000-000075D40000}"/>
    <cellStyle name="Normal 2 10 3 2 2 2" xfId="62012" xr:uid="{00000000-0005-0000-0000-000076D40000}"/>
    <cellStyle name="Normal 2 10 3 2 3" xfId="48853" xr:uid="{00000000-0005-0000-0000-000077D40000}"/>
    <cellStyle name="Normal 2 10 3 3" xfId="6792" xr:uid="{00000000-0005-0000-0000-000078D40000}"/>
    <cellStyle name="Normal 2 10 3 3 2" xfId="19951" xr:uid="{00000000-0005-0000-0000-000079D40000}"/>
    <cellStyle name="Normal 2 10 3 3 2 2" xfId="57289" xr:uid="{00000000-0005-0000-0000-00007AD40000}"/>
    <cellStyle name="Normal 2 10 3 3 3" xfId="44130" xr:uid="{00000000-0005-0000-0000-00007BD40000}"/>
    <cellStyle name="Normal 2 10 3 4" xfId="16408" xr:uid="{00000000-0005-0000-0000-00007CD40000}"/>
    <cellStyle name="Normal 2 10 3 4 2" xfId="53746" xr:uid="{00000000-0005-0000-0000-00007DD40000}"/>
    <cellStyle name="Normal 2 10 3 5" xfId="32801" xr:uid="{00000000-0005-0000-0000-00007ED40000}"/>
    <cellStyle name="Normal 2 10 3 6" xfId="40585" xr:uid="{00000000-0005-0000-0000-00007FD40000}"/>
    <cellStyle name="Normal 2 10 4" xfId="9155" xr:uid="{00000000-0005-0000-0000-000080D40000}"/>
    <cellStyle name="Normal 2 10 4 2" xfId="22314" xr:uid="{00000000-0005-0000-0000-000081D40000}"/>
    <cellStyle name="Normal 2 10 4 2 2" xfId="59652" xr:uid="{00000000-0005-0000-0000-000082D40000}"/>
    <cellStyle name="Normal 2 10 4 3" xfId="35513" xr:uid="{00000000-0005-0000-0000-000083D40000}"/>
    <cellStyle name="Normal 2 10 4 4" xfId="46493" xr:uid="{00000000-0005-0000-0000-000084D40000}"/>
    <cellStyle name="Normal 2 10 5" xfId="4432" xr:uid="{00000000-0005-0000-0000-000085D40000}"/>
    <cellStyle name="Normal 2 10 5 2" xfId="17591" xr:uid="{00000000-0005-0000-0000-000086D40000}"/>
    <cellStyle name="Normal 2 10 5 2 2" xfId="54929" xr:uid="{00000000-0005-0000-0000-000087D40000}"/>
    <cellStyle name="Normal 2 10 5 3" xfId="30089" xr:uid="{00000000-0005-0000-0000-000088D40000}"/>
    <cellStyle name="Normal 2 10 5 4" xfId="41770" xr:uid="{00000000-0005-0000-0000-000089D40000}"/>
    <cellStyle name="Normal 2 10 6" xfId="13879" xr:uid="{00000000-0005-0000-0000-00008AD40000}"/>
    <cellStyle name="Normal 2 10 6 2" xfId="51217" xr:uid="{00000000-0005-0000-0000-00008BD40000}"/>
    <cellStyle name="Normal 2 10 7" xfId="27207" xr:uid="{00000000-0005-0000-0000-00008CD40000}"/>
    <cellStyle name="Normal 2 10 8" xfId="38056" xr:uid="{00000000-0005-0000-0000-00008DD40000}"/>
    <cellStyle name="Normal 2 11" xfId="885" xr:uid="{00000000-0005-0000-0000-00008ED40000}"/>
    <cellStyle name="Normal 2 11 2" xfId="2067" xr:uid="{00000000-0005-0000-0000-00008FD40000}"/>
    <cellStyle name="Normal 2 11 2 2" xfId="8141" xr:uid="{00000000-0005-0000-0000-000090D40000}"/>
    <cellStyle name="Normal 2 11 2 2 2" xfId="12864" xr:uid="{00000000-0005-0000-0000-000091D40000}"/>
    <cellStyle name="Normal 2 11 2 2 2 2" xfId="26023" xr:uid="{00000000-0005-0000-0000-000092D40000}"/>
    <cellStyle name="Normal 2 11 2 2 2 2 2" xfId="63361" xr:uid="{00000000-0005-0000-0000-000093D40000}"/>
    <cellStyle name="Normal 2 11 2 2 2 3" xfId="50202" xr:uid="{00000000-0005-0000-0000-000094D40000}"/>
    <cellStyle name="Normal 2 11 2 2 3" xfId="21300" xr:uid="{00000000-0005-0000-0000-000095D40000}"/>
    <cellStyle name="Normal 2 11 2 2 3 2" xfId="58638" xr:uid="{00000000-0005-0000-0000-000096D40000}"/>
    <cellStyle name="Normal 2 11 2 2 4" xfId="34319" xr:uid="{00000000-0005-0000-0000-000097D40000}"/>
    <cellStyle name="Normal 2 11 2 2 5" xfId="45479" xr:uid="{00000000-0005-0000-0000-000098D40000}"/>
    <cellStyle name="Normal 2 11 2 3" xfId="10504" xr:uid="{00000000-0005-0000-0000-000099D40000}"/>
    <cellStyle name="Normal 2 11 2 3 2" xfId="23663" xr:uid="{00000000-0005-0000-0000-00009AD40000}"/>
    <cellStyle name="Normal 2 11 2 3 2 2" xfId="61001" xr:uid="{00000000-0005-0000-0000-00009BD40000}"/>
    <cellStyle name="Normal 2 11 2 3 3" xfId="37031" xr:uid="{00000000-0005-0000-0000-00009CD40000}"/>
    <cellStyle name="Normal 2 11 2 3 4" xfId="47842" xr:uid="{00000000-0005-0000-0000-00009DD40000}"/>
    <cellStyle name="Normal 2 11 2 4" xfId="5781" xr:uid="{00000000-0005-0000-0000-00009ED40000}"/>
    <cellStyle name="Normal 2 11 2 4 2" xfId="18940" xr:uid="{00000000-0005-0000-0000-00009FD40000}"/>
    <cellStyle name="Normal 2 11 2 4 2 2" xfId="56278" xr:uid="{00000000-0005-0000-0000-0000A0D40000}"/>
    <cellStyle name="Normal 2 11 2 4 3" xfId="31607" xr:uid="{00000000-0005-0000-0000-0000A1D40000}"/>
    <cellStyle name="Normal 2 11 2 4 4" xfId="43119" xr:uid="{00000000-0005-0000-0000-0000A2D40000}"/>
    <cellStyle name="Normal 2 11 2 5" xfId="15228" xr:uid="{00000000-0005-0000-0000-0000A3D40000}"/>
    <cellStyle name="Normal 2 11 2 5 2" xfId="52566" xr:uid="{00000000-0005-0000-0000-0000A4D40000}"/>
    <cellStyle name="Normal 2 11 2 6" xfId="28725" xr:uid="{00000000-0005-0000-0000-0000A5D40000}"/>
    <cellStyle name="Normal 2 11 2 7" xfId="39405" xr:uid="{00000000-0005-0000-0000-0000A6D40000}"/>
    <cellStyle name="Normal 2 11 3" xfId="3416" xr:uid="{00000000-0005-0000-0000-0000A7D40000}"/>
    <cellStyle name="Normal 2 11 3 2" xfId="11684" xr:uid="{00000000-0005-0000-0000-0000A8D40000}"/>
    <cellStyle name="Normal 2 11 3 2 2" xfId="24843" xr:uid="{00000000-0005-0000-0000-0000A9D40000}"/>
    <cellStyle name="Normal 2 11 3 2 2 2" xfId="62181" xr:uid="{00000000-0005-0000-0000-0000AAD40000}"/>
    <cellStyle name="Normal 2 11 3 2 3" xfId="49022" xr:uid="{00000000-0005-0000-0000-0000ABD40000}"/>
    <cellStyle name="Normal 2 11 3 3" xfId="6961" xr:uid="{00000000-0005-0000-0000-0000ACD40000}"/>
    <cellStyle name="Normal 2 11 3 3 2" xfId="20120" xr:uid="{00000000-0005-0000-0000-0000ADD40000}"/>
    <cellStyle name="Normal 2 11 3 3 2 2" xfId="57458" xr:uid="{00000000-0005-0000-0000-0000AED40000}"/>
    <cellStyle name="Normal 2 11 3 3 3" xfId="44299" xr:uid="{00000000-0005-0000-0000-0000AFD40000}"/>
    <cellStyle name="Normal 2 11 3 4" xfId="16577" xr:uid="{00000000-0005-0000-0000-0000B0D40000}"/>
    <cellStyle name="Normal 2 11 3 4 2" xfId="53915" xr:uid="{00000000-0005-0000-0000-0000B1D40000}"/>
    <cellStyle name="Normal 2 11 3 5" xfId="32970" xr:uid="{00000000-0005-0000-0000-0000B2D40000}"/>
    <cellStyle name="Normal 2 11 3 6" xfId="40754" xr:uid="{00000000-0005-0000-0000-0000B3D40000}"/>
    <cellStyle name="Normal 2 11 4" xfId="9324" xr:uid="{00000000-0005-0000-0000-0000B4D40000}"/>
    <cellStyle name="Normal 2 11 4 2" xfId="22483" xr:uid="{00000000-0005-0000-0000-0000B5D40000}"/>
    <cellStyle name="Normal 2 11 4 2 2" xfId="59821" xr:uid="{00000000-0005-0000-0000-0000B6D40000}"/>
    <cellStyle name="Normal 2 11 4 3" xfId="35682" xr:uid="{00000000-0005-0000-0000-0000B7D40000}"/>
    <cellStyle name="Normal 2 11 4 4" xfId="46662" xr:uid="{00000000-0005-0000-0000-0000B8D40000}"/>
    <cellStyle name="Normal 2 11 5" xfId="4601" xr:uid="{00000000-0005-0000-0000-0000B9D40000}"/>
    <cellStyle name="Normal 2 11 5 2" xfId="17760" xr:uid="{00000000-0005-0000-0000-0000BAD40000}"/>
    <cellStyle name="Normal 2 11 5 2 2" xfId="55098" xr:uid="{00000000-0005-0000-0000-0000BBD40000}"/>
    <cellStyle name="Normal 2 11 5 3" xfId="30258" xr:uid="{00000000-0005-0000-0000-0000BCD40000}"/>
    <cellStyle name="Normal 2 11 5 4" xfId="41939" xr:uid="{00000000-0005-0000-0000-0000BDD40000}"/>
    <cellStyle name="Normal 2 11 6" xfId="14048" xr:uid="{00000000-0005-0000-0000-0000BED40000}"/>
    <cellStyle name="Normal 2 11 6 2" xfId="51386" xr:uid="{00000000-0005-0000-0000-0000BFD40000}"/>
    <cellStyle name="Normal 2 11 7" xfId="27376" xr:uid="{00000000-0005-0000-0000-0000C0D40000}"/>
    <cellStyle name="Normal 2 11 8" xfId="38225" xr:uid="{00000000-0005-0000-0000-0000C1D40000}"/>
    <cellStyle name="Normal 2 12" xfId="1056" xr:uid="{00000000-0005-0000-0000-0000C2D40000}"/>
    <cellStyle name="Normal 2 12 2" xfId="2236" xr:uid="{00000000-0005-0000-0000-0000C3D40000}"/>
    <cellStyle name="Normal 2 12 2 2" xfId="8310" xr:uid="{00000000-0005-0000-0000-0000C4D40000}"/>
    <cellStyle name="Normal 2 12 2 2 2" xfId="13033" xr:uid="{00000000-0005-0000-0000-0000C5D40000}"/>
    <cellStyle name="Normal 2 12 2 2 2 2" xfId="26192" xr:uid="{00000000-0005-0000-0000-0000C6D40000}"/>
    <cellStyle name="Normal 2 12 2 2 2 2 2" xfId="63530" xr:uid="{00000000-0005-0000-0000-0000C7D40000}"/>
    <cellStyle name="Normal 2 12 2 2 2 3" xfId="50371" xr:uid="{00000000-0005-0000-0000-0000C8D40000}"/>
    <cellStyle name="Normal 2 12 2 2 3" xfId="21469" xr:uid="{00000000-0005-0000-0000-0000C9D40000}"/>
    <cellStyle name="Normal 2 12 2 2 3 2" xfId="58807" xr:uid="{00000000-0005-0000-0000-0000CAD40000}"/>
    <cellStyle name="Normal 2 12 2 2 4" xfId="34488" xr:uid="{00000000-0005-0000-0000-0000CBD40000}"/>
    <cellStyle name="Normal 2 12 2 2 5" xfId="45648" xr:uid="{00000000-0005-0000-0000-0000CCD40000}"/>
    <cellStyle name="Normal 2 12 2 3" xfId="10673" xr:uid="{00000000-0005-0000-0000-0000CDD40000}"/>
    <cellStyle name="Normal 2 12 2 3 2" xfId="23832" xr:uid="{00000000-0005-0000-0000-0000CED40000}"/>
    <cellStyle name="Normal 2 12 2 3 2 2" xfId="61170" xr:uid="{00000000-0005-0000-0000-0000CFD40000}"/>
    <cellStyle name="Normal 2 12 2 3 3" xfId="37200" xr:uid="{00000000-0005-0000-0000-0000D0D40000}"/>
    <cellStyle name="Normal 2 12 2 3 4" xfId="48011" xr:uid="{00000000-0005-0000-0000-0000D1D40000}"/>
    <cellStyle name="Normal 2 12 2 4" xfId="5950" xr:uid="{00000000-0005-0000-0000-0000D2D40000}"/>
    <cellStyle name="Normal 2 12 2 4 2" xfId="19109" xr:uid="{00000000-0005-0000-0000-0000D3D40000}"/>
    <cellStyle name="Normal 2 12 2 4 2 2" xfId="56447" xr:uid="{00000000-0005-0000-0000-0000D4D40000}"/>
    <cellStyle name="Normal 2 12 2 4 3" xfId="31776" xr:uid="{00000000-0005-0000-0000-0000D5D40000}"/>
    <cellStyle name="Normal 2 12 2 4 4" xfId="43288" xr:uid="{00000000-0005-0000-0000-0000D6D40000}"/>
    <cellStyle name="Normal 2 12 2 5" xfId="15397" xr:uid="{00000000-0005-0000-0000-0000D7D40000}"/>
    <cellStyle name="Normal 2 12 2 5 2" xfId="52735" xr:uid="{00000000-0005-0000-0000-0000D8D40000}"/>
    <cellStyle name="Normal 2 12 2 6" xfId="28894" xr:uid="{00000000-0005-0000-0000-0000D9D40000}"/>
    <cellStyle name="Normal 2 12 2 7" xfId="39574" xr:uid="{00000000-0005-0000-0000-0000DAD40000}"/>
    <cellStyle name="Normal 2 12 3" xfId="3585" xr:uid="{00000000-0005-0000-0000-0000DBD40000}"/>
    <cellStyle name="Normal 2 12 3 2" xfId="11853" xr:uid="{00000000-0005-0000-0000-0000DCD40000}"/>
    <cellStyle name="Normal 2 12 3 2 2" xfId="25012" xr:uid="{00000000-0005-0000-0000-0000DDD40000}"/>
    <cellStyle name="Normal 2 12 3 2 2 2" xfId="62350" xr:uid="{00000000-0005-0000-0000-0000DED40000}"/>
    <cellStyle name="Normal 2 12 3 2 3" xfId="49191" xr:uid="{00000000-0005-0000-0000-0000DFD40000}"/>
    <cellStyle name="Normal 2 12 3 3" xfId="7130" xr:uid="{00000000-0005-0000-0000-0000E0D40000}"/>
    <cellStyle name="Normal 2 12 3 3 2" xfId="20289" xr:uid="{00000000-0005-0000-0000-0000E1D40000}"/>
    <cellStyle name="Normal 2 12 3 3 2 2" xfId="57627" xr:uid="{00000000-0005-0000-0000-0000E2D40000}"/>
    <cellStyle name="Normal 2 12 3 3 3" xfId="44468" xr:uid="{00000000-0005-0000-0000-0000E3D40000}"/>
    <cellStyle name="Normal 2 12 3 4" xfId="16746" xr:uid="{00000000-0005-0000-0000-0000E4D40000}"/>
    <cellStyle name="Normal 2 12 3 4 2" xfId="54084" xr:uid="{00000000-0005-0000-0000-0000E5D40000}"/>
    <cellStyle name="Normal 2 12 3 5" xfId="33139" xr:uid="{00000000-0005-0000-0000-0000E6D40000}"/>
    <cellStyle name="Normal 2 12 3 6" xfId="40923" xr:uid="{00000000-0005-0000-0000-0000E7D40000}"/>
    <cellStyle name="Normal 2 12 4" xfId="9493" xr:uid="{00000000-0005-0000-0000-0000E8D40000}"/>
    <cellStyle name="Normal 2 12 4 2" xfId="22652" xr:uid="{00000000-0005-0000-0000-0000E9D40000}"/>
    <cellStyle name="Normal 2 12 4 2 2" xfId="59990" xr:uid="{00000000-0005-0000-0000-0000EAD40000}"/>
    <cellStyle name="Normal 2 12 4 3" xfId="35851" xr:uid="{00000000-0005-0000-0000-0000EBD40000}"/>
    <cellStyle name="Normal 2 12 4 4" xfId="46831" xr:uid="{00000000-0005-0000-0000-0000ECD40000}"/>
    <cellStyle name="Normal 2 12 5" xfId="4770" xr:uid="{00000000-0005-0000-0000-0000EDD40000}"/>
    <cellStyle name="Normal 2 12 5 2" xfId="17929" xr:uid="{00000000-0005-0000-0000-0000EED40000}"/>
    <cellStyle name="Normal 2 12 5 2 2" xfId="55267" xr:uid="{00000000-0005-0000-0000-0000EFD40000}"/>
    <cellStyle name="Normal 2 12 5 3" xfId="30427" xr:uid="{00000000-0005-0000-0000-0000F0D40000}"/>
    <cellStyle name="Normal 2 12 5 4" xfId="42108" xr:uid="{00000000-0005-0000-0000-0000F1D40000}"/>
    <cellStyle name="Normal 2 12 6" xfId="14217" xr:uid="{00000000-0005-0000-0000-0000F2D40000}"/>
    <cellStyle name="Normal 2 12 6 2" xfId="51555" xr:uid="{00000000-0005-0000-0000-0000F3D40000}"/>
    <cellStyle name="Normal 2 12 7" xfId="27545" xr:uid="{00000000-0005-0000-0000-0000F4D40000}"/>
    <cellStyle name="Normal 2 12 8" xfId="38394" xr:uid="{00000000-0005-0000-0000-0000F5D40000}"/>
    <cellStyle name="Normal 2 13" xfId="1225" xr:uid="{00000000-0005-0000-0000-0000F6D40000}"/>
    <cellStyle name="Normal 2 13 2" xfId="2574" xr:uid="{00000000-0005-0000-0000-0000F7D40000}"/>
    <cellStyle name="Normal 2 13 2 2" xfId="12022" xr:uid="{00000000-0005-0000-0000-0000F8D40000}"/>
    <cellStyle name="Normal 2 13 2 2 2" xfId="25181" xr:uid="{00000000-0005-0000-0000-0000F9D40000}"/>
    <cellStyle name="Normal 2 13 2 2 2 2" xfId="62519" xr:uid="{00000000-0005-0000-0000-0000FAD40000}"/>
    <cellStyle name="Normal 2 13 2 2 3" xfId="33477" xr:uid="{00000000-0005-0000-0000-0000FBD40000}"/>
    <cellStyle name="Normal 2 13 2 2 4" xfId="49360" xr:uid="{00000000-0005-0000-0000-0000FCD40000}"/>
    <cellStyle name="Normal 2 13 2 3" xfId="7299" xr:uid="{00000000-0005-0000-0000-0000FDD40000}"/>
    <cellStyle name="Normal 2 13 2 3 2" xfId="20458" xr:uid="{00000000-0005-0000-0000-0000FED40000}"/>
    <cellStyle name="Normal 2 13 2 3 2 2" xfId="57796" xr:uid="{00000000-0005-0000-0000-0000FFD40000}"/>
    <cellStyle name="Normal 2 13 2 3 3" xfId="36189" xr:uid="{00000000-0005-0000-0000-000000D50000}"/>
    <cellStyle name="Normal 2 13 2 3 4" xfId="44637" xr:uid="{00000000-0005-0000-0000-000001D50000}"/>
    <cellStyle name="Normal 2 13 2 4" xfId="15735" xr:uid="{00000000-0005-0000-0000-000002D50000}"/>
    <cellStyle name="Normal 2 13 2 4 2" xfId="30765" xr:uid="{00000000-0005-0000-0000-000003D50000}"/>
    <cellStyle name="Normal 2 13 2 4 3" xfId="53073" xr:uid="{00000000-0005-0000-0000-000004D50000}"/>
    <cellStyle name="Normal 2 13 2 5" xfId="27883" xr:uid="{00000000-0005-0000-0000-000005D50000}"/>
    <cellStyle name="Normal 2 13 2 6" xfId="39912" xr:uid="{00000000-0005-0000-0000-000006D50000}"/>
    <cellStyle name="Normal 2 13 3" xfId="9662" xr:uid="{00000000-0005-0000-0000-000007D50000}"/>
    <cellStyle name="Normal 2 13 3 2" xfId="22821" xr:uid="{00000000-0005-0000-0000-000008D50000}"/>
    <cellStyle name="Normal 2 13 3 2 2" xfId="60159" xr:uid="{00000000-0005-0000-0000-000009D50000}"/>
    <cellStyle name="Normal 2 13 3 3" xfId="32128" xr:uid="{00000000-0005-0000-0000-00000AD50000}"/>
    <cellStyle name="Normal 2 13 3 4" xfId="47000" xr:uid="{00000000-0005-0000-0000-00000BD50000}"/>
    <cellStyle name="Normal 2 13 4" xfId="4939" xr:uid="{00000000-0005-0000-0000-00000CD50000}"/>
    <cellStyle name="Normal 2 13 4 2" xfId="18098" xr:uid="{00000000-0005-0000-0000-00000DD50000}"/>
    <cellStyle name="Normal 2 13 4 2 2" xfId="55436" xr:uid="{00000000-0005-0000-0000-00000ED50000}"/>
    <cellStyle name="Normal 2 13 4 3" xfId="34840" xr:uid="{00000000-0005-0000-0000-00000FD50000}"/>
    <cellStyle name="Normal 2 13 4 4" xfId="42277" xr:uid="{00000000-0005-0000-0000-000010D50000}"/>
    <cellStyle name="Normal 2 13 5" xfId="14386" xr:uid="{00000000-0005-0000-0000-000011D50000}"/>
    <cellStyle name="Normal 2 13 5 2" xfId="29416" xr:uid="{00000000-0005-0000-0000-000012D50000}"/>
    <cellStyle name="Normal 2 13 5 3" xfId="51724" xr:uid="{00000000-0005-0000-0000-000013D50000}"/>
    <cellStyle name="Normal 2 13 6" xfId="26534" xr:uid="{00000000-0005-0000-0000-000014D50000}"/>
    <cellStyle name="Normal 2 13 7" xfId="38563" xr:uid="{00000000-0005-0000-0000-000015D50000}"/>
    <cellStyle name="Normal 2 14" xfId="2405" xr:uid="{00000000-0005-0000-0000-000016D50000}"/>
    <cellStyle name="Normal 2 14 2" xfId="10842" xr:uid="{00000000-0005-0000-0000-000017D50000}"/>
    <cellStyle name="Normal 2 14 2 2" xfId="24001" xr:uid="{00000000-0005-0000-0000-000018D50000}"/>
    <cellStyle name="Normal 2 14 2 2 2" xfId="61339" xr:uid="{00000000-0005-0000-0000-000019D50000}"/>
    <cellStyle name="Normal 2 14 2 3" xfId="33308" xr:uid="{00000000-0005-0000-0000-00001AD50000}"/>
    <cellStyle name="Normal 2 14 2 4" xfId="48180" xr:uid="{00000000-0005-0000-0000-00001BD50000}"/>
    <cellStyle name="Normal 2 14 3" xfId="6119" xr:uid="{00000000-0005-0000-0000-00001CD50000}"/>
    <cellStyle name="Normal 2 14 3 2" xfId="19278" xr:uid="{00000000-0005-0000-0000-00001DD50000}"/>
    <cellStyle name="Normal 2 14 3 2 2" xfId="56616" xr:uid="{00000000-0005-0000-0000-00001ED50000}"/>
    <cellStyle name="Normal 2 14 3 3" xfId="36020" xr:uid="{00000000-0005-0000-0000-00001FD50000}"/>
    <cellStyle name="Normal 2 14 3 4" xfId="43457" xr:uid="{00000000-0005-0000-0000-000020D50000}"/>
    <cellStyle name="Normal 2 14 4" xfId="15566" xr:uid="{00000000-0005-0000-0000-000021D50000}"/>
    <cellStyle name="Normal 2 14 4 2" xfId="30596" xr:uid="{00000000-0005-0000-0000-000022D50000}"/>
    <cellStyle name="Normal 2 14 4 3" xfId="52904" xr:uid="{00000000-0005-0000-0000-000023D50000}"/>
    <cellStyle name="Normal 2 14 5" xfId="27714" xr:uid="{00000000-0005-0000-0000-000024D50000}"/>
    <cellStyle name="Normal 2 14 6" xfId="39743" xr:uid="{00000000-0005-0000-0000-000025D50000}"/>
    <cellStyle name="Normal 2 15" xfId="8482" xr:uid="{00000000-0005-0000-0000-000026D50000}"/>
    <cellStyle name="Normal 2 15 2" xfId="21641" xr:uid="{00000000-0005-0000-0000-000027D50000}"/>
    <cellStyle name="Normal 2 15 2 2" xfId="58979" xr:uid="{00000000-0005-0000-0000-000028D50000}"/>
    <cellStyle name="Normal 2 15 3" xfId="29247" xr:uid="{00000000-0005-0000-0000-000029D50000}"/>
    <cellStyle name="Normal 2 15 4" xfId="45820" xr:uid="{00000000-0005-0000-0000-00002AD50000}"/>
    <cellStyle name="Normal 2 16" xfId="3759" xr:uid="{00000000-0005-0000-0000-00002BD50000}"/>
    <cellStyle name="Normal 2 16 2" xfId="16918" xr:uid="{00000000-0005-0000-0000-00002CD50000}"/>
    <cellStyle name="Normal 2 16 2 2" xfId="54256" xr:uid="{00000000-0005-0000-0000-00002DD50000}"/>
    <cellStyle name="Normal 2 16 3" xfId="31959" xr:uid="{00000000-0005-0000-0000-00002ED50000}"/>
    <cellStyle name="Normal 2 16 4" xfId="41097" xr:uid="{00000000-0005-0000-0000-00002FD50000}"/>
    <cellStyle name="Normal 2 17" xfId="13206" xr:uid="{00000000-0005-0000-0000-000030D50000}"/>
    <cellStyle name="Normal 2 17 2" xfId="34671" xr:uid="{00000000-0005-0000-0000-000031D50000}"/>
    <cellStyle name="Normal 2 17 3" xfId="50544" xr:uid="{00000000-0005-0000-0000-000032D50000}"/>
    <cellStyle name="Normal 2 18" xfId="29078" xr:uid="{00000000-0005-0000-0000-000033D50000}"/>
    <cellStyle name="Normal 2 19" xfId="26365" xr:uid="{00000000-0005-0000-0000-000034D50000}"/>
    <cellStyle name="Normal 2 2" xfId="57" xr:uid="{00000000-0005-0000-0000-000035D50000}"/>
    <cellStyle name="Normal 2 2 10" xfId="899" xr:uid="{00000000-0005-0000-0000-000036D50000}"/>
    <cellStyle name="Normal 2 2 10 2" xfId="2081" xr:uid="{00000000-0005-0000-0000-000037D50000}"/>
    <cellStyle name="Normal 2 2 10 2 2" xfId="8155" xr:uid="{00000000-0005-0000-0000-000038D50000}"/>
    <cellStyle name="Normal 2 2 10 2 2 2" xfId="12878" xr:uid="{00000000-0005-0000-0000-000039D50000}"/>
    <cellStyle name="Normal 2 2 10 2 2 2 2" xfId="26037" xr:uid="{00000000-0005-0000-0000-00003AD50000}"/>
    <cellStyle name="Normal 2 2 10 2 2 2 2 2" xfId="63375" xr:uid="{00000000-0005-0000-0000-00003BD50000}"/>
    <cellStyle name="Normal 2 2 10 2 2 2 3" xfId="50216" xr:uid="{00000000-0005-0000-0000-00003CD50000}"/>
    <cellStyle name="Normal 2 2 10 2 2 3" xfId="21314" xr:uid="{00000000-0005-0000-0000-00003DD50000}"/>
    <cellStyle name="Normal 2 2 10 2 2 3 2" xfId="58652" xr:uid="{00000000-0005-0000-0000-00003ED50000}"/>
    <cellStyle name="Normal 2 2 10 2 2 4" xfId="34333" xr:uid="{00000000-0005-0000-0000-00003FD50000}"/>
    <cellStyle name="Normal 2 2 10 2 2 5" xfId="45493" xr:uid="{00000000-0005-0000-0000-000040D50000}"/>
    <cellStyle name="Normal 2 2 10 2 3" xfId="10518" xr:uid="{00000000-0005-0000-0000-000041D50000}"/>
    <cellStyle name="Normal 2 2 10 2 3 2" xfId="23677" xr:uid="{00000000-0005-0000-0000-000042D50000}"/>
    <cellStyle name="Normal 2 2 10 2 3 2 2" xfId="61015" xr:uid="{00000000-0005-0000-0000-000043D50000}"/>
    <cellStyle name="Normal 2 2 10 2 3 3" xfId="37045" xr:uid="{00000000-0005-0000-0000-000044D50000}"/>
    <cellStyle name="Normal 2 2 10 2 3 4" xfId="47856" xr:uid="{00000000-0005-0000-0000-000045D50000}"/>
    <cellStyle name="Normal 2 2 10 2 4" xfId="5795" xr:uid="{00000000-0005-0000-0000-000046D50000}"/>
    <cellStyle name="Normal 2 2 10 2 4 2" xfId="18954" xr:uid="{00000000-0005-0000-0000-000047D50000}"/>
    <cellStyle name="Normal 2 2 10 2 4 2 2" xfId="56292" xr:uid="{00000000-0005-0000-0000-000048D50000}"/>
    <cellStyle name="Normal 2 2 10 2 4 3" xfId="31621" xr:uid="{00000000-0005-0000-0000-000049D50000}"/>
    <cellStyle name="Normal 2 2 10 2 4 4" xfId="43133" xr:uid="{00000000-0005-0000-0000-00004AD50000}"/>
    <cellStyle name="Normal 2 2 10 2 5" xfId="15242" xr:uid="{00000000-0005-0000-0000-00004BD50000}"/>
    <cellStyle name="Normal 2 2 10 2 5 2" xfId="52580" xr:uid="{00000000-0005-0000-0000-00004CD50000}"/>
    <cellStyle name="Normal 2 2 10 2 6" xfId="28739" xr:uid="{00000000-0005-0000-0000-00004DD50000}"/>
    <cellStyle name="Normal 2 2 10 2 7" xfId="39419" xr:uid="{00000000-0005-0000-0000-00004ED50000}"/>
    <cellStyle name="Normal 2 2 10 3" xfId="3430" xr:uid="{00000000-0005-0000-0000-00004FD50000}"/>
    <cellStyle name="Normal 2 2 10 3 2" xfId="11698" xr:uid="{00000000-0005-0000-0000-000050D50000}"/>
    <cellStyle name="Normal 2 2 10 3 2 2" xfId="24857" xr:uid="{00000000-0005-0000-0000-000051D50000}"/>
    <cellStyle name="Normal 2 2 10 3 2 2 2" xfId="62195" xr:uid="{00000000-0005-0000-0000-000052D50000}"/>
    <cellStyle name="Normal 2 2 10 3 2 3" xfId="49036" xr:uid="{00000000-0005-0000-0000-000053D50000}"/>
    <cellStyle name="Normal 2 2 10 3 3" xfId="6975" xr:uid="{00000000-0005-0000-0000-000054D50000}"/>
    <cellStyle name="Normal 2 2 10 3 3 2" xfId="20134" xr:uid="{00000000-0005-0000-0000-000055D50000}"/>
    <cellStyle name="Normal 2 2 10 3 3 2 2" xfId="57472" xr:uid="{00000000-0005-0000-0000-000056D50000}"/>
    <cellStyle name="Normal 2 2 10 3 3 3" xfId="44313" xr:uid="{00000000-0005-0000-0000-000057D50000}"/>
    <cellStyle name="Normal 2 2 10 3 4" xfId="16591" xr:uid="{00000000-0005-0000-0000-000058D50000}"/>
    <cellStyle name="Normal 2 2 10 3 4 2" xfId="53929" xr:uid="{00000000-0005-0000-0000-000059D50000}"/>
    <cellStyle name="Normal 2 2 10 3 5" xfId="32984" xr:uid="{00000000-0005-0000-0000-00005AD50000}"/>
    <cellStyle name="Normal 2 2 10 3 6" xfId="40768" xr:uid="{00000000-0005-0000-0000-00005BD50000}"/>
    <cellStyle name="Normal 2 2 10 4" xfId="9338" xr:uid="{00000000-0005-0000-0000-00005CD50000}"/>
    <cellStyle name="Normal 2 2 10 4 2" xfId="22497" xr:uid="{00000000-0005-0000-0000-00005DD50000}"/>
    <cellStyle name="Normal 2 2 10 4 2 2" xfId="59835" xr:uid="{00000000-0005-0000-0000-00005ED50000}"/>
    <cellStyle name="Normal 2 2 10 4 3" xfId="35696" xr:uid="{00000000-0005-0000-0000-00005FD50000}"/>
    <cellStyle name="Normal 2 2 10 4 4" xfId="46676" xr:uid="{00000000-0005-0000-0000-000060D50000}"/>
    <cellStyle name="Normal 2 2 10 5" xfId="4615" xr:uid="{00000000-0005-0000-0000-000061D50000}"/>
    <cellStyle name="Normal 2 2 10 5 2" xfId="17774" xr:uid="{00000000-0005-0000-0000-000062D50000}"/>
    <cellStyle name="Normal 2 2 10 5 2 2" xfId="55112" xr:uid="{00000000-0005-0000-0000-000063D50000}"/>
    <cellStyle name="Normal 2 2 10 5 3" xfId="30272" xr:uid="{00000000-0005-0000-0000-000064D50000}"/>
    <cellStyle name="Normal 2 2 10 5 4" xfId="41953" xr:uid="{00000000-0005-0000-0000-000065D50000}"/>
    <cellStyle name="Normal 2 2 10 6" xfId="14062" xr:uid="{00000000-0005-0000-0000-000066D50000}"/>
    <cellStyle name="Normal 2 2 10 6 2" xfId="51400" xr:uid="{00000000-0005-0000-0000-000067D50000}"/>
    <cellStyle name="Normal 2 2 10 7" xfId="27390" xr:uid="{00000000-0005-0000-0000-000068D50000}"/>
    <cellStyle name="Normal 2 2 10 8" xfId="38239" xr:uid="{00000000-0005-0000-0000-000069D50000}"/>
    <cellStyle name="Normal 2 2 11" xfId="1070" xr:uid="{00000000-0005-0000-0000-00006AD50000}"/>
    <cellStyle name="Normal 2 2 11 2" xfId="2250" xr:uid="{00000000-0005-0000-0000-00006BD50000}"/>
    <cellStyle name="Normal 2 2 11 2 2" xfId="8324" xr:uid="{00000000-0005-0000-0000-00006CD50000}"/>
    <cellStyle name="Normal 2 2 11 2 2 2" xfId="13047" xr:uid="{00000000-0005-0000-0000-00006DD50000}"/>
    <cellStyle name="Normal 2 2 11 2 2 2 2" xfId="26206" xr:uid="{00000000-0005-0000-0000-00006ED50000}"/>
    <cellStyle name="Normal 2 2 11 2 2 2 2 2" xfId="63544" xr:uid="{00000000-0005-0000-0000-00006FD50000}"/>
    <cellStyle name="Normal 2 2 11 2 2 2 3" xfId="50385" xr:uid="{00000000-0005-0000-0000-000070D50000}"/>
    <cellStyle name="Normal 2 2 11 2 2 3" xfId="21483" xr:uid="{00000000-0005-0000-0000-000071D50000}"/>
    <cellStyle name="Normal 2 2 11 2 2 3 2" xfId="58821" xr:uid="{00000000-0005-0000-0000-000072D50000}"/>
    <cellStyle name="Normal 2 2 11 2 2 4" xfId="34502" xr:uid="{00000000-0005-0000-0000-000073D50000}"/>
    <cellStyle name="Normal 2 2 11 2 2 5" xfId="45662" xr:uid="{00000000-0005-0000-0000-000074D50000}"/>
    <cellStyle name="Normal 2 2 11 2 3" xfId="10687" xr:uid="{00000000-0005-0000-0000-000075D50000}"/>
    <cellStyle name="Normal 2 2 11 2 3 2" xfId="23846" xr:uid="{00000000-0005-0000-0000-000076D50000}"/>
    <cellStyle name="Normal 2 2 11 2 3 2 2" xfId="61184" xr:uid="{00000000-0005-0000-0000-000077D50000}"/>
    <cellStyle name="Normal 2 2 11 2 3 3" xfId="37214" xr:uid="{00000000-0005-0000-0000-000078D50000}"/>
    <cellStyle name="Normal 2 2 11 2 3 4" xfId="48025" xr:uid="{00000000-0005-0000-0000-000079D50000}"/>
    <cellStyle name="Normal 2 2 11 2 4" xfId="5964" xr:uid="{00000000-0005-0000-0000-00007AD50000}"/>
    <cellStyle name="Normal 2 2 11 2 4 2" xfId="19123" xr:uid="{00000000-0005-0000-0000-00007BD50000}"/>
    <cellStyle name="Normal 2 2 11 2 4 2 2" xfId="56461" xr:uid="{00000000-0005-0000-0000-00007CD50000}"/>
    <cellStyle name="Normal 2 2 11 2 4 3" xfId="31790" xr:uid="{00000000-0005-0000-0000-00007DD50000}"/>
    <cellStyle name="Normal 2 2 11 2 4 4" xfId="43302" xr:uid="{00000000-0005-0000-0000-00007ED50000}"/>
    <cellStyle name="Normal 2 2 11 2 5" xfId="15411" xr:uid="{00000000-0005-0000-0000-00007FD50000}"/>
    <cellStyle name="Normal 2 2 11 2 5 2" xfId="52749" xr:uid="{00000000-0005-0000-0000-000080D50000}"/>
    <cellStyle name="Normal 2 2 11 2 6" xfId="28908" xr:uid="{00000000-0005-0000-0000-000081D50000}"/>
    <cellStyle name="Normal 2 2 11 2 7" xfId="39588" xr:uid="{00000000-0005-0000-0000-000082D50000}"/>
    <cellStyle name="Normal 2 2 11 3" xfId="3599" xr:uid="{00000000-0005-0000-0000-000083D50000}"/>
    <cellStyle name="Normal 2 2 11 3 2" xfId="11867" xr:uid="{00000000-0005-0000-0000-000084D50000}"/>
    <cellStyle name="Normal 2 2 11 3 2 2" xfId="25026" xr:uid="{00000000-0005-0000-0000-000085D50000}"/>
    <cellStyle name="Normal 2 2 11 3 2 2 2" xfId="62364" xr:uid="{00000000-0005-0000-0000-000086D50000}"/>
    <cellStyle name="Normal 2 2 11 3 2 3" xfId="49205" xr:uid="{00000000-0005-0000-0000-000087D50000}"/>
    <cellStyle name="Normal 2 2 11 3 3" xfId="7144" xr:uid="{00000000-0005-0000-0000-000088D50000}"/>
    <cellStyle name="Normal 2 2 11 3 3 2" xfId="20303" xr:uid="{00000000-0005-0000-0000-000089D50000}"/>
    <cellStyle name="Normal 2 2 11 3 3 2 2" xfId="57641" xr:uid="{00000000-0005-0000-0000-00008AD50000}"/>
    <cellStyle name="Normal 2 2 11 3 3 3" xfId="44482" xr:uid="{00000000-0005-0000-0000-00008BD50000}"/>
    <cellStyle name="Normal 2 2 11 3 4" xfId="16760" xr:uid="{00000000-0005-0000-0000-00008CD50000}"/>
    <cellStyle name="Normal 2 2 11 3 4 2" xfId="54098" xr:uid="{00000000-0005-0000-0000-00008DD50000}"/>
    <cellStyle name="Normal 2 2 11 3 5" xfId="33153" xr:uid="{00000000-0005-0000-0000-00008ED50000}"/>
    <cellStyle name="Normal 2 2 11 3 6" xfId="40937" xr:uid="{00000000-0005-0000-0000-00008FD50000}"/>
    <cellStyle name="Normal 2 2 11 4" xfId="9507" xr:uid="{00000000-0005-0000-0000-000090D50000}"/>
    <cellStyle name="Normal 2 2 11 4 2" xfId="22666" xr:uid="{00000000-0005-0000-0000-000091D50000}"/>
    <cellStyle name="Normal 2 2 11 4 2 2" xfId="60004" xr:uid="{00000000-0005-0000-0000-000092D50000}"/>
    <cellStyle name="Normal 2 2 11 4 3" xfId="35865" xr:uid="{00000000-0005-0000-0000-000093D50000}"/>
    <cellStyle name="Normal 2 2 11 4 4" xfId="46845" xr:uid="{00000000-0005-0000-0000-000094D50000}"/>
    <cellStyle name="Normal 2 2 11 5" xfId="4784" xr:uid="{00000000-0005-0000-0000-000095D50000}"/>
    <cellStyle name="Normal 2 2 11 5 2" xfId="17943" xr:uid="{00000000-0005-0000-0000-000096D50000}"/>
    <cellStyle name="Normal 2 2 11 5 2 2" xfId="55281" xr:uid="{00000000-0005-0000-0000-000097D50000}"/>
    <cellStyle name="Normal 2 2 11 5 3" xfId="30441" xr:uid="{00000000-0005-0000-0000-000098D50000}"/>
    <cellStyle name="Normal 2 2 11 5 4" xfId="42122" xr:uid="{00000000-0005-0000-0000-000099D50000}"/>
    <cellStyle name="Normal 2 2 11 6" xfId="14231" xr:uid="{00000000-0005-0000-0000-00009AD50000}"/>
    <cellStyle name="Normal 2 2 11 6 2" xfId="51569" xr:uid="{00000000-0005-0000-0000-00009BD50000}"/>
    <cellStyle name="Normal 2 2 11 7" xfId="27559" xr:uid="{00000000-0005-0000-0000-00009CD50000}"/>
    <cellStyle name="Normal 2 2 11 8" xfId="38408" xr:uid="{00000000-0005-0000-0000-00009DD50000}"/>
    <cellStyle name="Normal 2 2 12" xfId="1239" xr:uid="{00000000-0005-0000-0000-00009ED50000}"/>
    <cellStyle name="Normal 2 2 12 2" xfId="2588" xr:uid="{00000000-0005-0000-0000-00009FD50000}"/>
    <cellStyle name="Normal 2 2 12 2 2" xfId="12036" xr:uid="{00000000-0005-0000-0000-0000A0D50000}"/>
    <cellStyle name="Normal 2 2 12 2 2 2" xfId="25195" xr:uid="{00000000-0005-0000-0000-0000A1D50000}"/>
    <cellStyle name="Normal 2 2 12 2 2 2 2" xfId="62533" xr:uid="{00000000-0005-0000-0000-0000A2D50000}"/>
    <cellStyle name="Normal 2 2 12 2 2 3" xfId="33491" xr:uid="{00000000-0005-0000-0000-0000A3D50000}"/>
    <cellStyle name="Normal 2 2 12 2 2 4" xfId="49374" xr:uid="{00000000-0005-0000-0000-0000A4D50000}"/>
    <cellStyle name="Normal 2 2 12 2 3" xfId="7313" xr:uid="{00000000-0005-0000-0000-0000A5D50000}"/>
    <cellStyle name="Normal 2 2 12 2 3 2" xfId="20472" xr:uid="{00000000-0005-0000-0000-0000A6D50000}"/>
    <cellStyle name="Normal 2 2 12 2 3 2 2" xfId="57810" xr:uid="{00000000-0005-0000-0000-0000A7D50000}"/>
    <cellStyle name="Normal 2 2 12 2 3 3" xfId="36203" xr:uid="{00000000-0005-0000-0000-0000A8D50000}"/>
    <cellStyle name="Normal 2 2 12 2 3 4" xfId="44651" xr:uid="{00000000-0005-0000-0000-0000A9D50000}"/>
    <cellStyle name="Normal 2 2 12 2 4" xfId="15749" xr:uid="{00000000-0005-0000-0000-0000AAD50000}"/>
    <cellStyle name="Normal 2 2 12 2 4 2" xfId="30779" xr:uid="{00000000-0005-0000-0000-0000ABD50000}"/>
    <cellStyle name="Normal 2 2 12 2 4 3" xfId="53087" xr:uid="{00000000-0005-0000-0000-0000ACD50000}"/>
    <cellStyle name="Normal 2 2 12 2 5" xfId="27897" xr:uid="{00000000-0005-0000-0000-0000ADD50000}"/>
    <cellStyle name="Normal 2 2 12 2 6" xfId="39926" xr:uid="{00000000-0005-0000-0000-0000AED50000}"/>
    <cellStyle name="Normal 2 2 12 3" xfId="9676" xr:uid="{00000000-0005-0000-0000-0000AFD50000}"/>
    <cellStyle name="Normal 2 2 12 3 2" xfId="22835" xr:uid="{00000000-0005-0000-0000-0000B0D50000}"/>
    <cellStyle name="Normal 2 2 12 3 2 2" xfId="60173" xr:uid="{00000000-0005-0000-0000-0000B1D50000}"/>
    <cellStyle name="Normal 2 2 12 3 3" xfId="32142" xr:uid="{00000000-0005-0000-0000-0000B2D50000}"/>
    <cellStyle name="Normal 2 2 12 3 4" xfId="47014" xr:uid="{00000000-0005-0000-0000-0000B3D50000}"/>
    <cellStyle name="Normal 2 2 12 4" xfId="4953" xr:uid="{00000000-0005-0000-0000-0000B4D50000}"/>
    <cellStyle name="Normal 2 2 12 4 2" xfId="18112" xr:uid="{00000000-0005-0000-0000-0000B5D50000}"/>
    <cellStyle name="Normal 2 2 12 4 2 2" xfId="55450" xr:uid="{00000000-0005-0000-0000-0000B6D50000}"/>
    <cellStyle name="Normal 2 2 12 4 3" xfId="34854" xr:uid="{00000000-0005-0000-0000-0000B7D50000}"/>
    <cellStyle name="Normal 2 2 12 4 4" xfId="42291" xr:uid="{00000000-0005-0000-0000-0000B8D50000}"/>
    <cellStyle name="Normal 2 2 12 5" xfId="14400" xr:uid="{00000000-0005-0000-0000-0000B9D50000}"/>
    <cellStyle name="Normal 2 2 12 5 2" xfId="29430" xr:uid="{00000000-0005-0000-0000-0000BAD50000}"/>
    <cellStyle name="Normal 2 2 12 5 3" xfId="51738" xr:uid="{00000000-0005-0000-0000-0000BBD50000}"/>
    <cellStyle name="Normal 2 2 12 6" xfId="26548" xr:uid="{00000000-0005-0000-0000-0000BCD50000}"/>
    <cellStyle name="Normal 2 2 12 7" xfId="38577" xr:uid="{00000000-0005-0000-0000-0000BDD50000}"/>
    <cellStyle name="Normal 2 2 13" xfId="2419" xr:uid="{00000000-0005-0000-0000-0000BED50000}"/>
    <cellStyle name="Normal 2 2 13 2" xfId="10856" xr:uid="{00000000-0005-0000-0000-0000BFD50000}"/>
    <cellStyle name="Normal 2 2 13 2 2" xfId="24015" xr:uid="{00000000-0005-0000-0000-0000C0D50000}"/>
    <cellStyle name="Normal 2 2 13 2 2 2" xfId="61353" xr:uid="{00000000-0005-0000-0000-0000C1D50000}"/>
    <cellStyle name="Normal 2 2 13 2 3" xfId="33322" xr:uid="{00000000-0005-0000-0000-0000C2D50000}"/>
    <cellStyle name="Normal 2 2 13 2 4" xfId="48194" xr:uid="{00000000-0005-0000-0000-0000C3D50000}"/>
    <cellStyle name="Normal 2 2 13 3" xfId="6133" xr:uid="{00000000-0005-0000-0000-0000C4D50000}"/>
    <cellStyle name="Normal 2 2 13 3 2" xfId="19292" xr:uid="{00000000-0005-0000-0000-0000C5D50000}"/>
    <cellStyle name="Normal 2 2 13 3 2 2" xfId="56630" xr:uid="{00000000-0005-0000-0000-0000C6D50000}"/>
    <cellStyle name="Normal 2 2 13 3 3" xfId="36034" xr:uid="{00000000-0005-0000-0000-0000C7D50000}"/>
    <cellStyle name="Normal 2 2 13 3 4" xfId="43471" xr:uid="{00000000-0005-0000-0000-0000C8D50000}"/>
    <cellStyle name="Normal 2 2 13 4" xfId="15580" xr:uid="{00000000-0005-0000-0000-0000C9D50000}"/>
    <cellStyle name="Normal 2 2 13 4 2" xfId="30610" xr:uid="{00000000-0005-0000-0000-0000CAD50000}"/>
    <cellStyle name="Normal 2 2 13 4 3" xfId="52918" xr:uid="{00000000-0005-0000-0000-0000CBD50000}"/>
    <cellStyle name="Normal 2 2 13 5" xfId="27728" xr:uid="{00000000-0005-0000-0000-0000CCD50000}"/>
    <cellStyle name="Normal 2 2 13 6" xfId="39757" xr:uid="{00000000-0005-0000-0000-0000CDD50000}"/>
    <cellStyle name="Normal 2 2 14" xfId="8496" xr:uid="{00000000-0005-0000-0000-0000CED50000}"/>
    <cellStyle name="Normal 2 2 14 2" xfId="21655" xr:uid="{00000000-0005-0000-0000-0000CFD50000}"/>
    <cellStyle name="Normal 2 2 14 2 2" xfId="58993" xr:uid="{00000000-0005-0000-0000-0000D0D50000}"/>
    <cellStyle name="Normal 2 2 14 3" xfId="29261" xr:uid="{00000000-0005-0000-0000-0000D1D50000}"/>
    <cellStyle name="Normal 2 2 14 4" xfId="45834" xr:uid="{00000000-0005-0000-0000-0000D2D50000}"/>
    <cellStyle name="Normal 2 2 15" xfId="3773" xr:uid="{00000000-0005-0000-0000-0000D3D50000}"/>
    <cellStyle name="Normal 2 2 15 2" xfId="16932" xr:uid="{00000000-0005-0000-0000-0000D4D50000}"/>
    <cellStyle name="Normal 2 2 15 2 2" xfId="54270" xr:uid="{00000000-0005-0000-0000-0000D5D50000}"/>
    <cellStyle name="Normal 2 2 15 3" xfId="31973" xr:uid="{00000000-0005-0000-0000-0000D6D50000}"/>
    <cellStyle name="Normal 2 2 15 4" xfId="41111" xr:uid="{00000000-0005-0000-0000-0000D7D50000}"/>
    <cellStyle name="Normal 2 2 16" xfId="13220" xr:uid="{00000000-0005-0000-0000-0000D8D50000}"/>
    <cellStyle name="Normal 2 2 16 2" xfId="34685" xr:uid="{00000000-0005-0000-0000-0000D9D50000}"/>
    <cellStyle name="Normal 2 2 16 3" xfId="50558" xr:uid="{00000000-0005-0000-0000-0000DAD50000}"/>
    <cellStyle name="Normal 2 2 17" xfId="29092" xr:uid="{00000000-0005-0000-0000-0000DBD50000}"/>
    <cellStyle name="Normal 2 2 18" xfId="26379" xr:uid="{00000000-0005-0000-0000-0000DCD50000}"/>
    <cellStyle name="Normal 2 2 19" xfId="37397" xr:uid="{00000000-0005-0000-0000-0000DDD50000}"/>
    <cellStyle name="Normal 2 2 2" xfId="113" xr:uid="{00000000-0005-0000-0000-0000DED50000}"/>
    <cellStyle name="Normal 2 2 2 10" xfId="8552" xr:uid="{00000000-0005-0000-0000-0000DFD50000}"/>
    <cellStyle name="Normal 2 2 2 10 2" xfId="21711" xr:uid="{00000000-0005-0000-0000-0000E0D50000}"/>
    <cellStyle name="Normal 2 2 2 10 2 2" xfId="59049" xr:uid="{00000000-0005-0000-0000-0000E1D50000}"/>
    <cellStyle name="Normal 2 2 2 10 3" xfId="29289" xr:uid="{00000000-0005-0000-0000-0000E2D50000}"/>
    <cellStyle name="Normal 2 2 2 10 4" xfId="45890" xr:uid="{00000000-0005-0000-0000-0000E3D50000}"/>
    <cellStyle name="Normal 2 2 2 11" xfId="3829" xr:uid="{00000000-0005-0000-0000-0000E4D50000}"/>
    <cellStyle name="Normal 2 2 2 11 2" xfId="16988" xr:uid="{00000000-0005-0000-0000-0000E5D50000}"/>
    <cellStyle name="Normal 2 2 2 11 2 2" xfId="54326" xr:uid="{00000000-0005-0000-0000-0000E6D50000}"/>
    <cellStyle name="Normal 2 2 2 11 3" xfId="32001" xr:uid="{00000000-0005-0000-0000-0000E7D50000}"/>
    <cellStyle name="Normal 2 2 2 11 4" xfId="41167" xr:uid="{00000000-0005-0000-0000-0000E8D50000}"/>
    <cellStyle name="Normal 2 2 2 12" xfId="13276" xr:uid="{00000000-0005-0000-0000-0000E9D50000}"/>
    <cellStyle name="Normal 2 2 2 12 2" xfId="34713" xr:uid="{00000000-0005-0000-0000-0000EAD50000}"/>
    <cellStyle name="Normal 2 2 2 12 3" xfId="50614" xr:uid="{00000000-0005-0000-0000-0000EBD50000}"/>
    <cellStyle name="Normal 2 2 2 13" xfId="29120" xr:uid="{00000000-0005-0000-0000-0000ECD50000}"/>
    <cellStyle name="Normal 2 2 2 14" xfId="26407" xr:uid="{00000000-0005-0000-0000-0000EDD50000}"/>
    <cellStyle name="Normal 2 2 2 15" xfId="37453" xr:uid="{00000000-0005-0000-0000-0000EED50000}"/>
    <cellStyle name="Normal 2 2 2 2" xfId="225" xr:uid="{00000000-0005-0000-0000-0000EFD50000}"/>
    <cellStyle name="Normal 2 2 2 2 10" xfId="3941" xr:uid="{00000000-0005-0000-0000-0000F0D50000}"/>
    <cellStyle name="Normal 2 2 2 2 10 2" xfId="17100" xr:uid="{00000000-0005-0000-0000-0000F1D50000}"/>
    <cellStyle name="Normal 2 2 2 2 10 2 2" xfId="54438" xr:uid="{00000000-0005-0000-0000-0000F2D50000}"/>
    <cellStyle name="Normal 2 2 2 2 10 3" xfId="32086" xr:uid="{00000000-0005-0000-0000-0000F3D50000}"/>
    <cellStyle name="Normal 2 2 2 2 10 4" xfId="41279" xr:uid="{00000000-0005-0000-0000-0000F4D50000}"/>
    <cellStyle name="Normal 2 2 2 2 11" xfId="13388" xr:uid="{00000000-0005-0000-0000-0000F5D50000}"/>
    <cellStyle name="Normal 2 2 2 2 11 2" xfId="34798" xr:uid="{00000000-0005-0000-0000-0000F6D50000}"/>
    <cellStyle name="Normal 2 2 2 2 11 3" xfId="50726" xr:uid="{00000000-0005-0000-0000-0000F7D50000}"/>
    <cellStyle name="Normal 2 2 2 2 12" xfId="29205" xr:uid="{00000000-0005-0000-0000-0000F8D50000}"/>
    <cellStyle name="Normal 2 2 2 2 13" xfId="26492" xr:uid="{00000000-0005-0000-0000-0000F9D50000}"/>
    <cellStyle name="Normal 2 2 2 2 14" xfId="37565" xr:uid="{00000000-0005-0000-0000-0000FAD50000}"/>
    <cellStyle name="Normal 2 2 2 2 2" xfId="646" xr:uid="{00000000-0005-0000-0000-0000FBD50000}"/>
    <cellStyle name="Normal 2 2 2 2 2 2" xfId="1828" xr:uid="{00000000-0005-0000-0000-0000FCD50000}"/>
    <cellStyle name="Normal 2 2 2 2 2 2 2" xfId="7902" xr:uid="{00000000-0005-0000-0000-0000FDD50000}"/>
    <cellStyle name="Normal 2 2 2 2 2 2 2 2" xfId="12625" xr:uid="{00000000-0005-0000-0000-0000FED50000}"/>
    <cellStyle name="Normal 2 2 2 2 2 2 2 2 2" xfId="25784" xr:uid="{00000000-0005-0000-0000-0000FFD50000}"/>
    <cellStyle name="Normal 2 2 2 2 2 2 2 2 2 2" xfId="63122" xr:uid="{00000000-0005-0000-0000-000000D60000}"/>
    <cellStyle name="Normal 2 2 2 2 2 2 2 2 3" xfId="49963" xr:uid="{00000000-0005-0000-0000-000001D60000}"/>
    <cellStyle name="Normal 2 2 2 2 2 2 2 3" xfId="21061" xr:uid="{00000000-0005-0000-0000-000002D60000}"/>
    <cellStyle name="Normal 2 2 2 2 2 2 2 3 2" xfId="58399" xr:uid="{00000000-0005-0000-0000-000003D60000}"/>
    <cellStyle name="Normal 2 2 2 2 2 2 2 4" xfId="34080" xr:uid="{00000000-0005-0000-0000-000004D60000}"/>
    <cellStyle name="Normal 2 2 2 2 2 2 2 5" xfId="45240" xr:uid="{00000000-0005-0000-0000-000005D60000}"/>
    <cellStyle name="Normal 2 2 2 2 2 2 3" xfId="10265" xr:uid="{00000000-0005-0000-0000-000006D60000}"/>
    <cellStyle name="Normal 2 2 2 2 2 2 3 2" xfId="23424" xr:uid="{00000000-0005-0000-0000-000007D60000}"/>
    <cellStyle name="Normal 2 2 2 2 2 2 3 2 2" xfId="60762" xr:uid="{00000000-0005-0000-0000-000008D60000}"/>
    <cellStyle name="Normal 2 2 2 2 2 2 3 3" xfId="36792" xr:uid="{00000000-0005-0000-0000-000009D60000}"/>
    <cellStyle name="Normal 2 2 2 2 2 2 3 4" xfId="47603" xr:uid="{00000000-0005-0000-0000-00000AD60000}"/>
    <cellStyle name="Normal 2 2 2 2 2 2 4" xfId="5542" xr:uid="{00000000-0005-0000-0000-00000BD60000}"/>
    <cellStyle name="Normal 2 2 2 2 2 2 4 2" xfId="18701" xr:uid="{00000000-0005-0000-0000-00000CD60000}"/>
    <cellStyle name="Normal 2 2 2 2 2 2 4 2 2" xfId="56039" xr:uid="{00000000-0005-0000-0000-00000DD60000}"/>
    <cellStyle name="Normal 2 2 2 2 2 2 4 3" xfId="31368" xr:uid="{00000000-0005-0000-0000-00000ED60000}"/>
    <cellStyle name="Normal 2 2 2 2 2 2 4 4" xfId="42880" xr:uid="{00000000-0005-0000-0000-00000FD60000}"/>
    <cellStyle name="Normal 2 2 2 2 2 2 5" xfId="14989" xr:uid="{00000000-0005-0000-0000-000010D60000}"/>
    <cellStyle name="Normal 2 2 2 2 2 2 5 2" xfId="52327" xr:uid="{00000000-0005-0000-0000-000011D60000}"/>
    <cellStyle name="Normal 2 2 2 2 2 2 6" xfId="28486" xr:uid="{00000000-0005-0000-0000-000012D60000}"/>
    <cellStyle name="Normal 2 2 2 2 2 2 7" xfId="39166" xr:uid="{00000000-0005-0000-0000-000013D60000}"/>
    <cellStyle name="Normal 2 2 2 2 2 3" xfId="3177" xr:uid="{00000000-0005-0000-0000-000014D60000}"/>
    <cellStyle name="Normal 2 2 2 2 2 3 2" xfId="11445" xr:uid="{00000000-0005-0000-0000-000015D60000}"/>
    <cellStyle name="Normal 2 2 2 2 2 3 2 2" xfId="24604" xr:uid="{00000000-0005-0000-0000-000016D60000}"/>
    <cellStyle name="Normal 2 2 2 2 2 3 2 2 2" xfId="61942" xr:uid="{00000000-0005-0000-0000-000017D60000}"/>
    <cellStyle name="Normal 2 2 2 2 2 3 2 3" xfId="48783" xr:uid="{00000000-0005-0000-0000-000018D60000}"/>
    <cellStyle name="Normal 2 2 2 2 2 3 3" xfId="6722" xr:uid="{00000000-0005-0000-0000-000019D60000}"/>
    <cellStyle name="Normal 2 2 2 2 2 3 3 2" xfId="19881" xr:uid="{00000000-0005-0000-0000-00001AD60000}"/>
    <cellStyle name="Normal 2 2 2 2 2 3 3 2 2" xfId="57219" xr:uid="{00000000-0005-0000-0000-00001BD60000}"/>
    <cellStyle name="Normal 2 2 2 2 2 3 3 3" xfId="44060" xr:uid="{00000000-0005-0000-0000-00001CD60000}"/>
    <cellStyle name="Normal 2 2 2 2 2 3 4" xfId="16338" xr:uid="{00000000-0005-0000-0000-00001DD60000}"/>
    <cellStyle name="Normal 2 2 2 2 2 3 4 2" xfId="53676" xr:uid="{00000000-0005-0000-0000-00001ED60000}"/>
    <cellStyle name="Normal 2 2 2 2 2 3 5" xfId="32731" xr:uid="{00000000-0005-0000-0000-00001FD60000}"/>
    <cellStyle name="Normal 2 2 2 2 2 3 6" xfId="40515" xr:uid="{00000000-0005-0000-0000-000020D60000}"/>
    <cellStyle name="Normal 2 2 2 2 2 4" xfId="9085" xr:uid="{00000000-0005-0000-0000-000021D60000}"/>
    <cellStyle name="Normal 2 2 2 2 2 4 2" xfId="22244" xr:uid="{00000000-0005-0000-0000-000022D60000}"/>
    <cellStyle name="Normal 2 2 2 2 2 4 2 2" xfId="59582" xr:uid="{00000000-0005-0000-0000-000023D60000}"/>
    <cellStyle name="Normal 2 2 2 2 2 4 3" xfId="35443" xr:uid="{00000000-0005-0000-0000-000024D60000}"/>
    <cellStyle name="Normal 2 2 2 2 2 4 4" xfId="46423" xr:uid="{00000000-0005-0000-0000-000025D60000}"/>
    <cellStyle name="Normal 2 2 2 2 2 5" xfId="4362" xr:uid="{00000000-0005-0000-0000-000026D60000}"/>
    <cellStyle name="Normal 2 2 2 2 2 5 2" xfId="17521" xr:uid="{00000000-0005-0000-0000-000027D60000}"/>
    <cellStyle name="Normal 2 2 2 2 2 5 2 2" xfId="54859" xr:uid="{00000000-0005-0000-0000-000028D60000}"/>
    <cellStyle name="Normal 2 2 2 2 2 5 3" xfId="30019" xr:uid="{00000000-0005-0000-0000-000029D60000}"/>
    <cellStyle name="Normal 2 2 2 2 2 5 4" xfId="41700" xr:uid="{00000000-0005-0000-0000-00002AD60000}"/>
    <cellStyle name="Normal 2 2 2 2 2 6" xfId="13809" xr:uid="{00000000-0005-0000-0000-00002BD60000}"/>
    <cellStyle name="Normal 2 2 2 2 2 6 2" xfId="51147" xr:uid="{00000000-0005-0000-0000-00002CD60000}"/>
    <cellStyle name="Normal 2 2 2 2 2 7" xfId="27137" xr:uid="{00000000-0005-0000-0000-00002DD60000}"/>
    <cellStyle name="Normal 2 2 2 2 2 8" xfId="37986" xr:uid="{00000000-0005-0000-0000-00002ED60000}"/>
    <cellStyle name="Normal 2 2 2 2 3" xfId="422" xr:uid="{00000000-0005-0000-0000-00002FD60000}"/>
    <cellStyle name="Normal 2 2 2 2 3 2" xfId="1604" xr:uid="{00000000-0005-0000-0000-000030D60000}"/>
    <cellStyle name="Normal 2 2 2 2 3 2 2" xfId="7678" xr:uid="{00000000-0005-0000-0000-000031D60000}"/>
    <cellStyle name="Normal 2 2 2 2 3 2 2 2" xfId="12401" xr:uid="{00000000-0005-0000-0000-000032D60000}"/>
    <cellStyle name="Normal 2 2 2 2 3 2 2 2 2" xfId="25560" xr:uid="{00000000-0005-0000-0000-000033D60000}"/>
    <cellStyle name="Normal 2 2 2 2 3 2 2 2 2 2" xfId="62898" xr:uid="{00000000-0005-0000-0000-000034D60000}"/>
    <cellStyle name="Normal 2 2 2 2 3 2 2 2 3" xfId="49739" xr:uid="{00000000-0005-0000-0000-000035D60000}"/>
    <cellStyle name="Normal 2 2 2 2 3 2 2 3" xfId="20837" xr:uid="{00000000-0005-0000-0000-000036D60000}"/>
    <cellStyle name="Normal 2 2 2 2 3 2 2 3 2" xfId="58175" xr:uid="{00000000-0005-0000-0000-000037D60000}"/>
    <cellStyle name="Normal 2 2 2 2 3 2 2 4" xfId="33856" xr:uid="{00000000-0005-0000-0000-000038D60000}"/>
    <cellStyle name="Normal 2 2 2 2 3 2 2 5" xfId="45016" xr:uid="{00000000-0005-0000-0000-000039D60000}"/>
    <cellStyle name="Normal 2 2 2 2 3 2 3" xfId="10041" xr:uid="{00000000-0005-0000-0000-00003AD60000}"/>
    <cellStyle name="Normal 2 2 2 2 3 2 3 2" xfId="23200" xr:uid="{00000000-0005-0000-0000-00003BD60000}"/>
    <cellStyle name="Normal 2 2 2 2 3 2 3 2 2" xfId="60538" xr:uid="{00000000-0005-0000-0000-00003CD60000}"/>
    <cellStyle name="Normal 2 2 2 2 3 2 3 3" xfId="36568" xr:uid="{00000000-0005-0000-0000-00003DD60000}"/>
    <cellStyle name="Normal 2 2 2 2 3 2 3 4" xfId="47379" xr:uid="{00000000-0005-0000-0000-00003ED60000}"/>
    <cellStyle name="Normal 2 2 2 2 3 2 4" xfId="5318" xr:uid="{00000000-0005-0000-0000-00003FD60000}"/>
    <cellStyle name="Normal 2 2 2 2 3 2 4 2" xfId="18477" xr:uid="{00000000-0005-0000-0000-000040D60000}"/>
    <cellStyle name="Normal 2 2 2 2 3 2 4 2 2" xfId="55815" xr:uid="{00000000-0005-0000-0000-000041D60000}"/>
    <cellStyle name="Normal 2 2 2 2 3 2 4 3" xfId="31144" xr:uid="{00000000-0005-0000-0000-000042D60000}"/>
    <cellStyle name="Normal 2 2 2 2 3 2 4 4" xfId="42656" xr:uid="{00000000-0005-0000-0000-000043D60000}"/>
    <cellStyle name="Normal 2 2 2 2 3 2 5" xfId="14765" xr:uid="{00000000-0005-0000-0000-000044D60000}"/>
    <cellStyle name="Normal 2 2 2 2 3 2 5 2" xfId="52103" xr:uid="{00000000-0005-0000-0000-000045D60000}"/>
    <cellStyle name="Normal 2 2 2 2 3 2 6" xfId="28262" xr:uid="{00000000-0005-0000-0000-000046D60000}"/>
    <cellStyle name="Normal 2 2 2 2 3 2 7" xfId="38942" xr:uid="{00000000-0005-0000-0000-000047D60000}"/>
    <cellStyle name="Normal 2 2 2 2 3 3" xfId="2953" xr:uid="{00000000-0005-0000-0000-000048D60000}"/>
    <cellStyle name="Normal 2 2 2 2 3 3 2" xfId="11221" xr:uid="{00000000-0005-0000-0000-000049D60000}"/>
    <cellStyle name="Normal 2 2 2 2 3 3 2 2" xfId="24380" xr:uid="{00000000-0005-0000-0000-00004AD60000}"/>
    <cellStyle name="Normal 2 2 2 2 3 3 2 2 2" xfId="61718" xr:uid="{00000000-0005-0000-0000-00004BD60000}"/>
    <cellStyle name="Normal 2 2 2 2 3 3 2 3" xfId="48559" xr:uid="{00000000-0005-0000-0000-00004CD60000}"/>
    <cellStyle name="Normal 2 2 2 2 3 3 3" xfId="6498" xr:uid="{00000000-0005-0000-0000-00004DD60000}"/>
    <cellStyle name="Normal 2 2 2 2 3 3 3 2" xfId="19657" xr:uid="{00000000-0005-0000-0000-00004ED60000}"/>
    <cellStyle name="Normal 2 2 2 2 3 3 3 2 2" xfId="56995" xr:uid="{00000000-0005-0000-0000-00004FD60000}"/>
    <cellStyle name="Normal 2 2 2 2 3 3 3 3" xfId="43836" xr:uid="{00000000-0005-0000-0000-000050D60000}"/>
    <cellStyle name="Normal 2 2 2 2 3 3 4" xfId="16114" xr:uid="{00000000-0005-0000-0000-000051D60000}"/>
    <cellStyle name="Normal 2 2 2 2 3 3 4 2" xfId="53452" xr:uid="{00000000-0005-0000-0000-000052D60000}"/>
    <cellStyle name="Normal 2 2 2 2 3 3 5" xfId="32507" xr:uid="{00000000-0005-0000-0000-000053D60000}"/>
    <cellStyle name="Normal 2 2 2 2 3 3 6" xfId="40291" xr:uid="{00000000-0005-0000-0000-000054D60000}"/>
    <cellStyle name="Normal 2 2 2 2 3 4" xfId="8861" xr:uid="{00000000-0005-0000-0000-000055D60000}"/>
    <cellStyle name="Normal 2 2 2 2 3 4 2" xfId="22020" xr:uid="{00000000-0005-0000-0000-000056D60000}"/>
    <cellStyle name="Normal 2 2 2 2 3 4 2 2" xfId="59358" xr:uid="{00000000-0005-0000-0000-000057D60000}"/>
    <cellStyle name="Normal 2 2 2 2 3 4 3" xfId="35219" xr:uid="{00000000-0005-0000-0000-000058D60000}"/>
    <cellStyle name="Normal 2 2 2 2 3 4 4" xfId="46199" xr:uid="{00000000-0005-0000-0000-000059D60000}"/>
    <cellStyle name="Normal 2 2 2 2 3 5" xfId="4138" xr:uid="{00000000-0005-0000-0000-00005AD60000}"/>
    <cellStyle name="Normal 2 2 2 2 3 5 2" xfId="17297" xr:uid="{00000000-0005-0000-0000-00005BD60000}"/>
    <cellStyle name="Normal 2 2 2 2 3 5 2 2" xfId="54635" xr:uid="{00000000-0005-0000-0000-00005CD60000}"/>
    <cellStyle name="Normal 2 2 2 2 3 5 3" xfId="29795" xr:uid="{00000000-0005-0000-0000-00005DD60000}"/>
    <cellStyle name="Normal 2 2 2 2 3 5 4" xfId="41476" xr:uid="{00000000-0005-0000-0000-00005ED60000}"/>
    <cellStyle name="Normal 2 2 2 2 3 6" xfId="13585" xr:uid="{00000000-0005-0000-0000-00005FD60000}"/>
    <cellStyle name="Normal 2 2 2 2 3 6 2" xfId="50923" xr:uid="{00000000-0005-0000-0000-000060D60000}"/>
    <cellStyle name="Normal 2 2 2 2 3 7" xfId="26913" xr:uid="{00000000-0005-0000-0000-000061D60000}"/>
    <cellStyle name="Normal 2 2 2 2 3 8" xfId="37762" xr:uid="{00000000-0005-0000-0000-000062D60000}"/>
    <cellStyle name="Normal 2 2 2 2 4" xfId="843" xr:uid="{00000000-0005-0000-0000-000063D60000}"/>
    <cellStyle name="Normal 2 2 2 2 4 2" xfId="2025" xr:uid="{00000000-0005-0000-0000-000064D60000}"/>
    <cellStyle name="Normal 2 2 2 2 4 2 2" xfId="8099" xr:uid="{00000000-0005-0000-0000-000065D60000}"/>
    <cellStyle name="Normal 2 2 2 2 4 2 2 2" xfId="12822" xr:uid="{00000000-0005-0000-0000-000066D60000}"/>
    <cellStyle name="Normal 2 2 2 2 4 2 2 2 2" xfId="25981" xr:uid="{00000000-0005-0000-0000-000067D60000}"/>
    <cellStyle name="Normal 2 2 2 2 4 2 2 2 2 2" xfId="63319" xr:uid="{00000000-0005-0000-0000-000068D60000}"/>
    <cellStyle name="Normal 2 2 2 2 4 2 2 2 3" xfId="50160" xr:uid="{00000000-0005-0000-0000-000069D60000}"/>
    <cellStyle name="Normal 2 2 2 2 4 2 2 3" xfId="21258" xr:uid="{00000000-0005-0000-0000-00006AD60000}"/>
    <cellStyle name="Normal 2 2 2 2 4 2 2 3 2" xfId="58596" xr:uid="{00000000-0005-0000-0000-00006BD60000}"/>
    <cellStyle name="Normal 2 2 2 2 4 2 2 4" xfId="34277" xr:uid="{00000000-0005-0000-0000-00006CD60000}"/>
    <cellStyle name="Normal 2 2 2 2 4 2 2 5" xfId="45437" xr:uid="{00000000-0005-0000-0000-00006DD60000}"/>
    <cellStyle name="Normal 2 2 2 2 4 2 3" xfId="10462" xr:uid="{00000000-0005-0000-0000-00006ED60000}"/>
    <cellStyle name="Normal 2 2 2 2 4 2 3 2" xfId="23621" xr:uid="{00000000-0005-0000-0000-00006FD60000}"/>
    <cellStyle name="Normal 2 2 2 2 4 2 3 2 2" xfId="60959" xr:uid="{00000000-0005-0000-0000-000070D60000}"/>
    <cellStyle name="Normal 2 2 2 2 4 2 3 3" xfId="36989" xr:uid="{00000000-0005-0000-0000-000071D60000}"/>
    <cellStyle name="Normal 2 2 2 2 4 2 3 4" xfId="47800" xr:uid="{00000000-0005-0000-0000-000072D60000}"/>
    <cellStyle name="Normal 2 2 2 2 4 2 4" xfId="5739" xr:uid="{00000000-0005-0000-0000-000073D60000}"/>
    <cellStyle name="Normal 2 2 2 2 4 2 4 2" xfId="18898" xr:uid="{00000000-0005-0000-0000-000074D60000}"/>
    <cellStyle name="Normal 2 2 2 2 4 2 4 2 2" xfId="56236" xr:uid="{00000000-0005-0000-0000-000075D60000}"/>
    <cellStyle name="Normal 2 2 2 2 4 2 4 3" xfId="31565" xr:uid="{00000000-0005-0000-0000-000076D60000}"/>
    <cellStyle name="Normal 2 2 2 2 4 2 4 4" xfId="43077" xr:uid="{00000000-0005-0000-0000-000077D60000}"/>
    <cellStyle name="Normal 2 2 2 2 4 2 5" xfId="15186" xr:uid="{00000000-0005-0000-0000-000078D60000}"/>
    <cellStyle name="Normal 2 2 2 2 4 2 5 2" xfId="52524" xr:uid="{00000000-0005-0000-0000-000079D60000}"/>
    <cellStyle name="Normal 2 2 2 2 4 2 6" xfId="28683" xr:uid="{00000000-0005-0000-0000-00007AD60000}"/>
    <cellStyle name="Normal 2 2 2 2 4 2 7" xfId="39363" xr:uid="{00000000-0005-0000-0000-00007BD60000}"/>
    <cellStyle name="Normal 2 2 2 2 4 3" xfId="3374" xr:uid="{00000000-0005-0000-0000-00007CD60000}"/>
    <cellStyle name="Normal 2 2 2 2 4 3 2" xfId="11642" xr:uid="{00000000-0005-0000-0000-00007DD60000}"/>
    <cellStyle name="Normal 2 2 2 2 4 3 2 2" xfId="24801" xr:uid="{00000000-0005-0000-0000-00007ED60000}"/>
    <cellStyle name="Normal 2 2 2 2 4 3 2 2 2" xfId="62139" xr:uid="{00000000-0005-0000-0000-00007FD60000}"/>
    <cellStyle name="Normal 2 2 2 2 4 3 2 3" xfId="48980" xr:uid="{00000000-0005-0000-0000-000080D60000}"/>
    <cellStyle name="Normal 2 2 2 2 4 3 3" xfId="6919" xr:uid="{00000000-0005-0000-0000-000081D60000}"/>
    <cellStyle name="Normal 2 2 2 2 4 3 3 2" xfId="20078" xr:uid="{00000000-0005-0000-0000-000082D60000}"/>
    <cellStyle name="Normal 2 2 2 2 4 3 3 2 2" xfId="57416" xr:uid="{00000000-0005-0000-0000-000083D60000}"/>
    <cellStyle name="Normal 2 2 2 2 4 3 3 3" xfId="44257" xr:uid="{00000000-0005-0000-0000-000084D60000}"/>
    <cellStyle name="Normal 2 2 2 2 4 3 4" xfId="16535" xr:uid="{00000000-0005-0000-0000-000085D60000}"/>
    <cellStyle name="Normal 2 2 2 2 4 3 4 2" xfId="53873" xr:uid="{00000000-0005-0000-0000-000086D60000}"/>
    <cellStyle name="Normal 2 2 2 2 4 3 5" xfId="32928" xr:uid="{00000000-0005-0000-0000-000087D60000}"/>
    <cellStyle name="Normal 2 2 2 2 4 3 6" xfId="40712" xr:uid="{00000000-0005-0000-0000-000088D60000}"/>
    <cellStyle name="Normal 2 2 2 2 4 4" xfId="9282" xr:uid="{00000000-0005-0000-0000-000089D60000}"/>
    <cellStyle name="Normal 2 2 2 2 4 4 2" xfId="22441" xr:uid="{00000000-0005-0000-0000-00008AD60000}"/>
    <cellStyle name="Normal 2 2 2 2 4 4 2 2" xfId="59779" xr:uid="{00000000-0005-0000-0000-00008BD60000}"/>
    <cellStyle name="Normal 2 2 2 2 4 4 3" xfId="35640" xr:uid="{00000000-0005-0000-0000-00008CD60000}"/>
    <cellStyle name="Normal 2 2 2 2 4 4 4" xfId="46620" xr:uid="{00000000-0005-0000-0000-00008DD60000}"/>
    <cellStyle name="Normal 2 2 2 2 4 5" xfId="4559" xr:uid="{00000000-0005-0000-0000-00008ED60000}"/>
    <cellStyle name="Normal 2 2 2 2 4 5 2" xfId="17718" xr:uid="{00000000-0005-0000-0000-00008FD60000}"/>
    <cellStyle name="Normal 2 2 2 2 4 5 2 2" xfId="55056" xr:uid="{00000000-0005-0000-0000-000090D60000}"/>
    <cellStyle name="Normal 2 2 2 2 4 5 3" xfId="30216" xr:uid="{00000000-0005-0000-0000-000091D60000}"/>
    <cellStyle name="Normal 2 2 2 2 4 5 4" xfId="41897" xr:uid="{00000000-0005-0000-0000-000092D60000}"/>
    <cellStyle name="Normal 2 2 2 2 4 6" xfId="14006" xr:uid="{00000000-0005-0000-0000-000093D60000}"/>
    <cellStyle name="Normal 2 2 2 2 4 6 2" xfId="51344" xr:uid="{00000000-0005-0000-0000-000094D60000}"/>
    <cellStyle name="Normal 2 2 2 2 4 7" xfId="27334" xr:uid="{00000000-0005-0000-0000-000095D60000}"/>
    <cellStyle name="Normal 2 2 2 2 4 8" xfId="38183" xr:uid="{00000000-0005-0000-0000-000096D60000}"/>
    <cellStyle name="Normal 2 2 2 2 5" xfId="1012" xr:uid="{00000000-0005-0000-0000-000097D60000}"/>
    <cellStyle name="Normal 2 2 2 2 5 2" xfId="2194" xr:uid="{00000000-0005-0000-0000-000098D60000}"/>
    <cellStyle name="Normal 2 2 2 2 5 2 2" xfId="8268" xr:uid="{00000000-0005-0000-0000-000099D60000}"/>
    <cellStyle name="Normal 2 2 2 2 5 2 2 2" xfId="12991" xr:uid="{00000000-0005-0000-0000-00009AD60000}"/>
    <cellStyle name="Normal 2 2 2 2 5 2 2 2 2" xfId="26150" xr:uid="{00000000-0005-0000-0000-00009BD60000}"/>
    <cellStyle name="Normal 2 2 2 2 5 2 2 2 2 2" xfId="63488" xr:uid="{00000000-0005-0000-0000-00009CD60000}"/>
    <cellStyle name="Normal 2 2 2 2 5 2 2 2 3" xfId="50329" xr:uid="{00000000-0005-0000-0000-00009DD60000}"/>
    <cellStyle name="Normal 2 2 2 2 5 2 2 3" xfId="21427" xr:uid="{00000000-0005-0000-0000-00009ED60000}"/>
    <cellStyle name="Normal 2 2 2 2 5 2 2 3 2" xfId="58765" xr:uid="{00000000-0005-0000-0000-00009FD60000}"/>
    <cellStyle name="Normal 2 2 2 2 5 2 2 4" xfId="34446" xr:uid="{00000000-0005-0000-0000-0000A0D60000}"/>
    <cellStyle name="Normal 2 2 2 2 5 2 2 5" xfId="45606" xr:uid="{00000000-0005-0000-0000-0000A1D60000}"/>
    <cellStyle name="Normal 2 2 2 2 5 2 3" xfId="10631" xr:uid="{00000000-0005-0000-0000-0000A2D60000}"/>
    <cellStyle name="Normal 2 2 2 2 5 2 3 2" xfId="23790" xr:uid="{00000000-0005-0000-0000-0000A3D60000}"/>
    <cellStyle name="Normal 2 2 2 2 5 2 3 2 2" xfId="61128" xr:uid="{00000000-0005-0000-0000-0000A4D60000}"/>
    <cellStyle name="Normal 2 2 2 2 5 2 3 3" xfId="37158" xr:uid="{00000000-0005-0000-0000-0000A5D60000}"/>
    <cellStyle name="Normal 2 2 2 2 5 2 3 4" xfId="47969" xr:uid="{00000000-0005-0000-0000-0000A6D60000}"/>
    <cellStyle name="Normal 2 2 2 2 5 2 4" xfId="5908" xr:uid="{00000000-0005-0000-0000-0000A7D60000}"/>
    <cellStyle name="Normal 2 2 2 2 5 2 4 2" xfId="19067" xr:uid="{00000000-0005-0000-0000-0000A8D60000}"/>
    <cellStyle name="Normal 2 2 2 2 5 2 4 2 2" xfId="56405" xr:uid="{00000000-0005-0000-0000-0000A9D60000}"/>
    <cellStyle name="Normal 2 2 2 2 5 2 4 3" xfId="31734" xr:uid="{00000000-0005-0000-0000-0000AAD60000}"/>
    <cellStyle name="Normal 2 2 2 2 5 2 4 4" xfId="43246" xr:uid="{00000000-0005-0000-0000-0000ABD60000}"/>
    <cellStyle name="Normal 2 2 2 2 5 2 5" xfId="15355" xr:uid="{00000000-0005-0000-0000-0000ACD60000}"/>
    <cellStyle name="Normal 2 2 2 2 5 2 5 2" xfId="52693" xr:uid="{00000000-0005-0000-0000-0000ADD60000}"/>
    <cellStyle name="Normal 2 2 2 2 5 2 6" xfId="28852" xr:uid="{00000000-0005-0000-0000-0000AED60000}"/>
    <cellStyle name="Normal 2 2 2 2 5 2 7" xfId="39532" xr:uid="{00000000-0005-0000-0000-0000AFD60000}"/>
    <cellStyle name="Normal 2 2 2 2 5 3" xfId="3543" xr:uid="{00000000-0005-0000-0000-0000B0D60000}"/>
    <cellStyle name="Normal 2 2 2 2 5 3 2" xfId="11811" xr:uid="{00000000-0005-0000-0000-0000B1D60000}"/>
    <cellStyle name="Normal 2 2 2 2 5 3 2 2" xfId="24970" xr:uid="{00000000-0005-0000-0000-0000B2D60000}"/>
    <cellStyle name="Normal 2 2 2 2 5 3 2 2 2" xfId="62308" xr:uid="{00000000-0005-0000-0000-0000B3D60000}"/>
    <cellStyle name="Normal 2 2 2 2 5 3 2 3" xfId="49149" xr:uid="{00000000-0005-0000-0000-0000B4D60000}"/>
    <cellStyle name="Normal 2 2 2 2 5 3 3" xfId="7088" xr:uid="{00000000-0005-0000-0000-0000B5D60000}"/>
    <cellStyle name="Normal 2 2 2 2 5 3 3 2" xfId="20247" xr:uid="{00000000-0005-0000-0000-0000B6D60000}"/>
    <cellStyle name="Normal 2 2 2 2 5 3 3 2 2" xfId="57585" xr:uid="{00000000-0005-0000-0000-0000B7D60000}"/>
    <cellStyle name="Normal 2 2 2 2 5 3 3 3" xfId="44426" xr:uid="{00000000-0005-0000-0000-0000B8D60000}"/>
    <cellStyle name="Normal 2 2 2 2 5 3 4" xfId="16704" xr:uid="{00000000-0005-0000-0000-0000B9D60000}"/>
    <cellStyle name="Normal 2 2 2 2 5 3 4 2" xfId="54042" xr:uid="{00000000-0005-0000-0000-0000BAD60000}"/>
    <cellStyle name="Normal 2 2 2 2 5 3 5" xfId="33097" xr:uid="{00000000-0005-0000-0000-0000BBD60000}"/>
    <cellStyle name="Normal 2 2 2 2 5 3 6" xfId="40881" xr:uid="{00000000-0005-0000-0000-0000BCD60000}"/>
    <cellStyle name="Normal 2 2 2 2 5 4" xfId="9451" xr:uid="{00000000-0005-0000-0000-0000BDD60000}"/>
    <cellStyle name="Normal 2 2 2 2 5 4 2" xfId="22610" xr:uid="{00000000-0005-0000-0000-0000BED60000}"/>
    <cellStyle name="Normal 2 2 2 2 5 4 2 2" xfId="59948" xr:uid="{00000000-0005-0000-0000-0000BFD60000}"/>
    <cellStyle name="Normal 2 2 2 2 5 4 3" xfId="35809" xr:uid="{00000000-0005-0000-0000-0000C0D60000}"/>
    <cellStyle name="Normal 2 2 2 2 5 4 4" xfId="46789" xr:uid="{00000000-0005-0000-0000-0000C1D60000}"/>
    <cellStyle name="Normal 2 2 2 2 5 5" xfId="4728" xr:uid="{00000000-0005-0000-0000-0000C2D60000}"/>
    <cellStyle name="Normal 2 2 2 2 5 5 2" xfId="17887" xr:uid="{00000000-0005-0000-0000-0000C3D60000}"/>
    <cellStyle name="Normal 2 2 2 2 5 5 2 2" xfId="55225" xr:uid="{00000000-0005-0000-0000-0000C4D60000}"/>
    <cellStyle name="Normal 2 2 2 2 5 5 3" xfId="30385" xr:uid="{00000000-0005-0000-0000-0000C5D60000}"/>
    <cellStyle name="Normal 2 2 2 2 5 5 4" xfId="42066" xr:uid="{00000000-0005-0000-0000-0000C6D60000}"/>
    <cellStyle name="Normal 2 2 2 2 5 6" xfId="14175" xr:uid="{00000000-0005-0000-0000-0000C7D60000}"/>
    <cellStyle name="Normal 2 2 2 2 5 6 2" xfId="51513" xr:uid="{00000000-0005-0000-0000-0000C8D60000}"/>
    <cellStyle name="Normal 2 2 2 2 5 7" xfId="27503" xr:uid="{00000000-0005-0000-0000-0000C9D60000}"/>
    <cellStyle name="Normal 2 2 2 2 5 8" xfId="38352" xr:uid="{00000000-0005-0000-0000-0000CAD60000}"/>
    <cellStyle name="Normal 2 2 2 2 6" xfId="1183" xr:uid="{00000000-0005-0000-0000-0000CBD60000}"/>
    <cellStyle name="Normal 2 2 2 2 6 2" xfId="2363" xr:uid="{00000000-0005-0000-0000-0000CCD60000}"/>
    <cellStyle name="Normal 2 2 2 2 6 2 2" xfId="8437" xr:uid="{00000000-0005-0000-0000-0000CDD60000}"/>
    <cellStyle name="Normal 2 2 2 2 6 2 2 2" xfId="13160" xr:uid="{00000000-0005-0000-0000-0000CED60000}"/>
    <cellStyle name="Normal 2 2 2 2 6 2 2 2 2" xfId="26319" xr:uid="{00000000-0005-0000-0000-0000CFD60000}"/>
    <cellStyle name="Normal 2 2 2 2 6 2 2 2 2 2" xfId="63657" xr:uid="{00000000-0005-0000-0000-0000D0D60000}"/>
    <cellStyle name="Normal 2 2 2 2 6 2 2 2 3" xfId="50498" xr:uid="{00000000-0005-0000-0000-0000D1D60000}"/>
    <cellStyle name="Normal 2 2 2 2 6 2 2 3" xfId="21596" xr:uid="{00000000-0005-0000-0000-0000D2D60000}"/>
    <cellStyle name="Normal 2 2 2 2 6 2 2 3 2" xfId="58934" xr:uid="{00000000-0005-0000-0000-0000D3D60000}"/>
    <cellStyle name="Normal 2 2 2 2 6 2 2 4" xfId="34615" xr:uid="{00000000-0005-0000-0000-0000D4D60000}"/>
    <cellStyle name="Normal 2 2 2 2 6 2 2 5" xfId="45775" xr:uid="{00000000-0005-0000-0000-0000D5D60000}"/>
    <cellStyle name="Normal 2 2 2 2 6 2 3" xfId="10800" xr:uid="{00000000-0005-0000-0000-0000D6D60000}"/>
    <cellStyle name="Normal 2 2 2 2 6 2 3 2" xfId="23959" xr:uid="{00000000-0005-0000-0000-0000D7D60000}"/>
    <cellStyle name="Normal 2 2 2 2 6 2 3 2 2" xfId="61297" xr:uid="{00000000-0005-0000-0000-0000D8D60000}"/>
    <cellStyle name="Normal 2 2 2 2 6 2 3 3" xfId="37327" xr:uid="{00000000-0005-0000-0000-0000D9D60000}"/>
    <cellStyle name="Normal 2 2 2 2 6 2 3 4" xfId="48138" xr:uid="{00000000-0005-0000-0000-0000DAD60000}"/>
    <cellStyle name="Normal 2 2 2 2 6 2 4" xfId="6077" xr:uid="{00000000-0005-0000-0000-0000DBD60000}"/>
    <cellStyle name="Normal 2 2 2 2 6 2 4 2" xfId="19236" xr:uid="{00000000-0005-0000-0000-0000DCD60000}"/>
    <cellStyle name="Normal 2 2 2 2 6 2 4 2 2" xfId="56574" xr:uid="{00000000-0005-0000-0000-0000DDD60000}"/>
    <cellStyle name="Normal 2 2 2 2 6 2 4 3" xfId="31903" xr:uid="{00000000-0005-0000-0000-0000DED60000}"/>
    <cellStyle name="Normal 2 2 2 2 6 2 4 4" xfId="43415" xr:uid="{00000000-0005-0000-0000-0000DFD60000}"/>
    <cellStyle name="Normal 2 2 2 2 6 2 5" xfId="15524" xr:uid="{00000000-0005-0000-0000-0000E0D60000}"/>
    <cellStyle name="Normal 2 2 2 2 6 2 5 2" xfId="52862" xr:uid="{00000000-0005-0000-0000-0000E1D60000}"/>
    <cellStyle name="Normal 2 2 2 2 6 2 6" xfId="29021" xr:uid="{00000000-0005-0000-0000-0000E2D60000}"/>
    <cellStyle name="Normal 2 2 2 2 6 2 7" xfId="39701" xr:uid="{00000000-0005-0000-0000-0000E3D60000}"/>
    <cellStyle name="Normal 2 2 2 2 6 3" xfId="3712" xr:uid="{00000000-0005-0000-0000-0000E4D60000}"/>
    <cellStyle name="Normal 2 2 2 2 6 3 2" xfId="11980" xr:uid="{00000000-0005-0000-0000-0000E5D60000}"/>
    <cellStyle name="Normal 2 2 2 2 6 3 2 2" xfId="25139" xr:uid="{00000000-0005-0000-0000-0000E6D60000}"/>
    <cellStyle name="Normal 2 2 2 2 6 3 2 2 2" xfId="62477" xr:uid="{00000000-0005-0000-0000-0000E7D60000}"/>
    <cellStyle name="Normal 2 2 2 2 6 3 2 3" xfId="49318" xr:uid="{00000000-0005-0000-0000-0000E8D60000}"/>
    <cellStyle name="Normal 2 2 2 2 6 3 3" xfId="7257" xr:uid="{00000000-0005-0000-0000-0000E9D60000}"/>
    <cellStyle name="Normal 2 2 2 2 6 3 3 2" xfId="20416" xr:uid="{00000000-0005-0000-0000-0000EAD60000}"/>
    <cellStyle name="Normal 2 2 2 2 6 3 3 2 2" xfId="57754" xr:uid="{00000000-0005-0000-0000-0000EBD60000}"/>
    <cellStyle name="Normal 2 2 2 2 6 3 3 3" xfId="44595" xr:uid="{00000000-0005-0000-0000-0000ECD60000}"/>
    <cellStyle name="Normal 2 2 2 2 6 3 4" xfId="16873" xr:uid="{00000000-0005-0000-0000-0000EDD60000}"/>
    <cellStyle name="Normal 2 2 2 2 6 3 4 2" xfId="54211" xr:uid="{00000000-0005-0000-0000-0000EED60000}"/>
    <cellStyle name="Normal 2 2 2 2 6 3 5" xfId="33266" xr:uid="{00000000-0005-0000-0000-0000EFD60000}"/>
    <cellStyle name="Normal 2 2 2 2 6 3 6" xfId="41050" xr:uid="{00000000-0005-0000-0000-0000F0D60000}"/>
    <cellStyle name="Normal 2 2 2 2 6 4" xfId="9620" xr:uid="{00000000-0005-0000-0000-0000F1D60000}"/>
    <cellStyle name="Normal 2 2 2 2 6 4 2" xfId="22779" xr:uid="{00000000-0005-0000-0000-0000F2D60000}"/>
    <cellStyle name="Normal 2 2 2 2 6 4 2 2" xfId="60117" xr:uid="{00000000-0005-0000-0000-0000F3D60000}"/>
    <cellStyle name="Normal 2 2 2 2 6 4 3" xfId="35978" xr:uid="{00000000-0005-0000-0000-0000F4D60000}"/>
    <cellStyle name="Normal 2 2 2 2 6 4 4" xfId="46958" xr:uid="{00000000-0005-0000-0000-0000F5D60000}"/>
    <cellStyle name="Normal 2 2 2 2 6 5" xfId="4897" xr:uid="{00000000-0005-0000-0000-0000F6D60000}"/>
    <cellStyle name="Normal 2 2 2 2 6 5 2" xfId="18056" xr:uid="{00000000-0005-0000-0000-0000F7D60000}"/>
    <cellStyle name="Normal 2 2 2 2 6 5 2 2" xfId="55394" xr:uid="{00000000-0005-0000-0000-0000F8D60000}"/>
    <cellStyle name="Normal 2 2 2 2 6 5 3" xfId="30554" xr:uid="{00000000-0005-0000-0000-0000F9D60000}"/>
    <cellStyle name="Normal 2 2 2 2 6 5 4" xfId="42235" xr:uid="{00000000-0005-0000-0000-0000FAD60000}"/>
    <cellStyle name="Normal 2 2 2 2 6 6" xfId="14344" xr:uid="{00000000-0005-0000-0000-0000FBD60000}"/>
    <cellStyle name="Normal 2 2 2 2 6 6 2" xfId="51682" xr:uid="{00000000-0005-0000-0000-0000FCD60000}"/>
    <cellStyle name="Normal 2 2 2 2 6 7" xfId="27672" xr:uid="{00000000-0005-0000-0000-0000FDD60000}"/>
    <cellStyle name="Normal 2 2 2 2 6 8" xfId="38521" xr:uid="{00000000-0005-0000-0000-0000FED60000}"/>
    <cellStyle name="Normal 2 2 2 2 7" xfId="1407" xr:uid="{00000000-0005-0000-0000-0000FFD60000}"/>
    <cellStyle name="Normal 2 2 2 2 7 2" xfId="2756" xr:uid="{00000000-0005-0000-0000-000000D70000}"/>
    <cellStyle name="Normal 2 2 2 2 7 2 2" xfId="12204" xr:uid="{00000000-0005-0000-0000-000001D70000}"/>
    <cellStyle name="Normal 2 2 2 2 7 2 2 2" xfId="25363" xr:uid="{00000000-0005-0000-0000-000002D70000}"/>
    <cellStyle name="Normal 2 2 2 2 7 2 2 2 2" xfId="62701" xr:uid="{00000000-0005-0000-0000-000003D70000}"/>
    <cellStyle name="Normal 2 2 2 2 7 2 2 3" xfId="33659" xr:uid="{00000000-0005-0000-0000-000004D70000}"/>
    <cellStyle name="Normal 2 2 2 2 7 2 2 4" xfId="49542" xr:uid="{00000000-0005-0000-0000-000005D70000}"/>
    <cellStyle name="Normal 2 2 2 2 7 2 3" xfId="7481" xr:uid="{00000000-0005-0000-0000-000006D70000}"/>
    <cellStyle name="Normal 2 2 2 2 7 2 3 2" xfId="20640" xr:uid="{00000000-0005-0000-0000-000007D70000}"/>
    <cellStyle name="Normal 2 2 2 2 7 2 3 2 2" xfId="57978" xr:uid="{00000000-0005-0000-0000-000008D70000}"/>
    <cellStyle name="Normal 2 2 2 2 7 2 3 3" xfId="36371" xr:uid="{00000000-0005-0000-0000-000009D70000}"/>
    <cellStyle name="Normal 2 2 2 2 7 2 3 4" xfId="44819" xr:uid="{00000000-0005-0000-0000-00000AD70000}"/>
    <cellStyle name="Normal 2 2 2 2 7 2 4" xfId="15917" xr:uid="{00000000-0005-0000-0000-00000BD70000}"/>
    <cellStyle name="Normal 2 2 2 2 7 2 4 2" xfId="30947" xr:uid="{00000000-0005-0000-0000-00000CD70000}"/>
    <cellStyle name="Normal 2 2 2 2 7 2 4 3" xfId="53255" xr:uid="{00000000-0005-0000-0000-00000DD70000}"/>
    <cellStyle name="Normal 2 2 2 2 7 2 5" xfId="28065" xr:uid="{00000000-0005-0000-0000-00000ED70000}"/>
    <cellStyle name="Normal 2 2 2 2 7 2 6" xfId="40094" xr:uid="{00000000-0005-0000-0000-00000FD70000}"/>
    <cellStyle name="Normal 2 2 2 2 7 3" xfId="9844" xr:uid="{00000000-0005-0000-0000-000010D70000}"/>
    <cellStyle name="Normal 2 2 2 2 7 3 2" xfId="23003" xr:uid="{00000000-0005-0000-0000-000011D70000}"/>
    <cellStyle name="Normal 2 2 2 2 7 3 2 2" xfId="60341" xr:uid="{00000000-0005-0000-0000-000012D70000}"/>
    <cellStyle name="Normal 2 2 2 2 7 3 3" xfId="32310" xr:uid="{00000000-0005-0000-0000-000013D70000}"/>
    <cellStyle name="Normal 2 2 2 2 7 3 4" xfId="47182" xr:uid="{00000000-0005-0000-0000-000014D70000}"/>
    <cellStyle name="Normal 2 2 2 2 7 4" xfId="5121" xr:uid="{00000000-0005-0000-0000-000015D70000}"/>
    <cellStyle name="Normal 2 2 2 2 7 4 2" xfId="18280" xr:uid="{00000000-0005-0000-0000-000016D70000}"/>
    <cellStyle name="Normal 2 2 2 2 7 4 2 2" xfId="55618" xr:uid="{00000000-0005-0000-0000-000017D70000}"/>
    <cellStyle name="Normal 2 2 2 2 7 4 3" xfId="35022" xr:uid="{00000000-0005-0000-0000-000018D70000}"/>
    <cellStyle name="Normal 2 2 2 2 7 4 4" xfId="42459" xr:uid="{00000000-0005-0000-0000-000019D70000}"/>
    <cellStyle name="Normal 2 2 2 2 7 5" xfId="14568" xr:uid="{00000000-0005-0000-0000-00001AD70000}"/>
    <cellStyle name="Normal 2 2 2 2 7 5 2" xfId="29598" xr:uid="{00000000-0005-0000-0000-00001BD70000}"/>
    <cellStyle name="Normal 2 2 2 2 7 5 3" xfId="51906" xr:uid="{00000000-0005-0000-0000-00001CD70000}"/>
    <cellStyle name="Normal 2 2 2 2 7 6" xfId="26716" xr:uid="{00000000-0005-0000-0000-00001DD70000}"/>
    <cellStyle name="Normal 2 2 2 2 7 7" xfId="38745" xr:uid="{00000000-0005-0000-0000-00001ED70000}"/>
    <cellStyle name="Normal 2 2 2 2 8" xfId="2532" xr:uid="{00000000-0005-0000-0000-00001FD70000}"/>
    <cellStyle name="Normal 2 2 2 2 8 2" xfId="11024" xr:uid="{00000000-0005-0000-0000-000020D70000}"/>
    <cellStyle name="Normal 2 2 2 2 8 2 2" xfId="24183" xr:uid="{00000000-0005-0000-0000-000021D70000}"/>
    <cellStyle name="Normal 2 2 2 2 8 2 2 2" xfId="61521" xr:uid="{00000000-0005-0000-0000-000022D70000}"/>
    <cellStyle name="Normal 2 2 2 2 8 2 3" xfId="33435" xr:uid="{00000000-0005-0000-0000-000023D70000}"/>
    <cellStyle name="Normal 2 2 2 2 8 2 4" xfId="48362" xr:uid="{00000000-0005-0000-0000-000024D70000}"/>
    <cellStyle name="Normal 2 2 2 2 8 3" xfId="6301" xr:uid="{00000000-0005-0000-0000-000025D70000}"/>
    <cellStyle name="Normal 2 2 2 2 8 3 2" xfId="19460" xr:uid="{00000000-0005-0000-0000-000026D70000}"/>
    <cellStyle name="Normal 2 2 2 2 8 3 2 2" xfId="56798" xr:uid="{00000000-0005-0000-0000-000027D70000}"/>
    <cellStyle name="Normal 2 2 2 2 8 3 3" xfId="36147" xr:uid="{00000000-0005-0000-0000-000028D70000}"/>
    <cellStyle name="Normal 2 2 2 2 8 3 4" xfId="43639" xr:uid="{00000000-0005-0000-0000-000029D70000}"/>
    <cellStyle name="Normal 2 2 2 2 8 4" xfId="15693" xr:uid="{00000000-0005-0000-0000-00002AD70000}"/>
    <cellStyle name="Normal 2 2 2 2 8 4 2" xfId="30723" xr:uid="{00000000-0005-0000-0000-00002BD70000}"/>
    <cellStyle name="Normal 2 2 2 2 8 4 3" xfId="53031" xr:uid="{00000000-0005-0000-0000-00002CD70000}"/>
    <cellStyle name="Normal 2 2 2 2 8 5" xfId="27841" xr:uid="{00000000-0005-0000-0000-00002DD70000}"/>
    <cellStyle name="Normal 2 2 2 2 8 6" xfId="39870" xr:uid="{00000000-0005-0000-0000-00002ED70000}"/>
    <cellStyle name="Normal 2 2 2 2 9" xfId="8664" xr:uid="{00000000-0005-0000-0000-00002FD70000}"/>
    <cellStyle name="Normal 2 2 2 2 9 2" xfId="21823" xr:uid="{00000000-0005-0000-0000-000030D70000}"/>
    <cellStyle name="Normal 2 2 2 2 9 2 2" xfId="59161" xr:uid="{00000000-0005-0000-0000-000031D70000}"/>
    <cellStyle name="Normal 2 2 2 2 9 3" xfId="29374" xr:uid="{00000000-0005-0000-0000-000032D70000}"/>
    <cellStyle name="Normal 2 2 2 2 9 4" xfId="46002" xr:uid="{00000000-0005-0000-0000-000033D70000}"/>
    <cellStyle name="Normal 2 2 2 3" xfId="534" xr:uid="{00000000-0005-0000-0000-000034D70000}"/>
    <cellStyle name="Normal 2 2 2 3 2" xfId="1716" xr:uid="{00000000-0005-0000-0000-000035D70000}"/>
    <cellStyle name="Normal 2 2 2 3 2 2" xfId="7790" xr:uid="{00000000-0005-0000-0000-000036D70000}"/>
    <cellStyle name="Normal 2 2 2 3 2 2 2" xfId="12513" xr:uid="{00000000-0005-0000-0000-000037D70000}"/>
    <cellStyle name="Normal 2 2 2 3 2 2 2 2" xfId="25672" xr:uid="{00000000-0005-0000-0000-000038D70000}"/>
    <cellStyle name="Normal 2 2 2 3 2 2 2 2 2" xfId="63010" xr:uid="{00000000-0005-0000-0000-000039D70000}"/>
    <cellStyle name="Normal 2 2 2 3 2 2 2 3" xfId="49851" xr:uid="{00000000-0005-0000-0000-00003AD70000}"/>
    <cellStyle name="Normal 2 2 2 3 2 2 3" xfId="20949" xr:uid="{00000000-0005-0000-0000-00003BD70000}"/>
    <cellStyle name="Normal 2 2 2 3 2 2 3 2" xfId="58287" xr:uid="{00000000-0005-0000-0000-00003CD70000}"/>
    <cellStyle name="Normal 2 2 2 3 2 2 4" xfId="33968" xr:uid="{00000000-0005-0000-0000-00003DD70000}"/>
    <cellStyle name="Normal 2 2 2 3 2 2 5" xfId="45128" xr:uid="{00000000-0005-0000-0000-00003ED70000}"/>
    <cellStyle name="Normal 2 2 2 3 2 3" xfId="10153" xr:uid="{00000000-0005-0000-0000-00003FD70000}"/>
    <cellStyle name="Normal 2 2 2 3 2 3 2" xfId="23312" xr:uid="{00000000-0005-0000-0000-000040D70000}"/>
    <cellStyle name="Normal 2 2 2 3 2 3 2 2" xfId="60650" xr:uid="{00000000-0005-0000-0000-000041D70000}"/>
    <cellStyle name="Normal 2 2 2 3 2 3 3" xfId="36680" xr:uid="{00000000-0005-0000-0000-000042D70000}"/>
    <cellStyle name="Normal 2 2 2 3 2 3 4" xfId="47491" xr:uid="{00000000-0005-0000-0000-000043D70000}"/>
    <cellStyle name="Normal 2 2 2 3 2 4" xfId="5430" xr:uid="{00000000-0005-0000-0000-000044D70000}"/>
    <cellStyle name="Normal 2 2 2 3 2 4 2" xfId="18589" xr:uid="{00000000-0005-0000-0000-000045D70000}"/>
    <cellStyle name="Normal 2 2 2 3 2 4 2 2" xfId="55927" xr:uid="{00000000-0005-0000-0000-000046D70000}"/>
    <cellStyle name="Normal 2 2 2 3 2 4 3" xfId="31256" xr:uid="{00000000-0005-0000-0000-000047D70000}"/>
    <cellStyle name="Normal 2 2 2 3 2 4 4" xfId="42768" xr:uid="{00000000-0005-0000-0000-000048D70000}"/>
    <cellStyle name="Normal 2 2 2 3 2 5" xfId="14877" xr:uid="{00000000-0005-0000-0000-000049D70000}"/>
    <cellStyle name="Normal 2 2 2 3 2 5 2" xfId="52215" xr:uid="{00000000-0005-0000-0000-00004AD70000}"/>
    <cellStyle name="Normal 2 2 2 3 2 6" xfId="28374" xr:uid="{00000000-0005-0000-0000-00004BD70000}"/>
    <cellStyle name="Normal 2 2 2 3 2 7" xfId="39054" xr:uid="{00000000-0005-0000-0000-00004CD70000}"/>
    <cellStyle name="Normal 2 2 2 3 3" xfId="3065" xr:uid="{00000000-0005-0000-0000-00004DD70000}"/>
    <cellStyle name="Normal 2 2 2 3 3 2" xfId="11333" xr:uid="{00000000-0005-0000-0000-00004ED70000}"/>
    <cellStyle name="Normal 2 2 2 3 3 2 2" xfId="24492" xr:uid="{00000000-0005-0000-0000-00004FD70000}"/>
    <cellStyle name="Normal 2 2 2 3 3 2 2 2" xfId="61830" xr:uid="{00000000-0005-0000-0000-000050D70000}"/>
    <cellStyle name="Normal 2 2 2 3 3 2 3" xfId="48671" xr:uid="{00000000-0005-0000-0000-000051D70000}"/>
    <cellStyle name="Normal 2 2 2 3 3 3" xfId="6610" xr:uid="{00000000-0005-0000-0000-000052D70000}"/>
    <cellStyle name="Normal 2 2 2 3 3 3 2" xfId="19769" xr:uid="{00000000-0005-0000-0000-000053D70000}"/>
    <cellStyle name="Normal 2 2 2 3 3 3 2 2" xfId="57107" xr:uid="{00000000-0005-0000-0000-000054D70000}"/>
    <cellStyle name="Normal 2 2 2 3 3 3 3" xfId="43948" xr:uid="{00000000-0005-0000-0000-000055D70000}"/>
    <cellStyle name="Normal 2 2 2 3 3 4" xfId="16226" xr:uid="{00000000-0005-0000-0000-000056D70000}"/>
    <cellStyle name="Normal 2 2 2 3 3 4 2" xfId="53564" xr:uid="{00000000-0005-0000-0000-000057D70000}"/>
    <cellStyle name="Normal 2 2 2 3 3 5" xfId="32619" xr:uid="{00000000-0005-0000-0000-000058D70000}"/>
    <cellStyle name="Normal 2 2 2 3 3 6" xfId="40403" xr:uid="{00000000-0005-0000-0000-000059D70000}"/>
    <cellStyle name="Normal 2 2 2 3 4" xfId="8973" xr:uid="{00000000-0005-0000-0000-00005AD70000}"/>
    <cellStyle name="Normal 2 2 2 3 4 2" xfId="22132" xr:uid="{00000000-0005-0000-0000-00005BD70000}"/>
    <cellStyle name="Normal 2 2 2 3 4 2 2" xfId="59470" xr:uid="{00000000-0005-0000-0000-00005CD70000}"/>
    <cellStyle name="Normal 2 2 2 3 4 3" xfId="35331" xr:uid="{00000000-0005-0000-0000-00005DD70000}"/>
    <cellStyle name="Normal 2 2 2 3 4 4" xfId="46311" xr:uid="{00000000-0005-0000-0000-00005ED70000}"/>
    <cellStyle name="Normal 2 2 2 3 5" xfId="4250" xr:uid="{00000000-0005-0000-0000-00005FD70000}"/>
    <cellStyle name="Normal 2 2 2 3 5 2" xfId="17409" xr:uid="{00000000-0005-0000-0000-000060D70000}"/>
    <cellStyle name="Normal 2 2 2 3 5 2 2" xfId="54747" xr:uid="{00000000-0005-0000-0000-000061D70000}"/>
    <cellStyle name="Normal 2 2 2 3 5 3" xfId="29907" xr:uid="{00000000-0005-0000-0000-000062D70000}"/>
    <cellStyle name="Normal 2 2 2 3 5 4" xfId="41588" xr:uid="{00000000-0005-0000-0000-000063D70000}"/>
    <cellStyle name="Normal 2 2 2 3 6" xfId="13697" xr:uid="{00000000-0005-0000-0000-000064D70000}"/>
    <cellStyle name="Normal 2 2 2 3 6 2" xfId="51035" xr:uid="{00000000-0005-0000-0000-000065D70000}"/>
    <cellStyle name="Normal 2 2 2 3 7" xfId="27025" xr:uid="{00000000-0005-0000-0000-000066D70000}"/>
    <cellStyle name="Normal 2 2 2 3 8" xfId="37874" xr:uid="{00000000-0005-0000-0000-000067D70000}"/>
    <cellStyle name="Normal 2 2 2 4" xfId="337" xr:uid="{00000000-0005-0000-0000-000068D70000}"/>
    <cellStyle name="Normal 2 2 2 4 2" xfId="1519" xr:uid="{00000000-0005-0000-0000-000069D70000}"/>
    <cellStyle name="Normal 2 2 2 4 2 2" xfId="7593" xr:uid="{00000000-0005-0000-0000-00006AD70000}"/>
    <cellStyle name="Normal 2 2 2 4 2 2 2" xfId="12316" xr:uid="{00000000-0005-0000-0000-00006BD70000}"/>
    <cellStyle name="Normal 2 2 2 4 2 2 2 2" xfId="25475" xr:uid="{00000000-0005-0000-0000-00006CD70000}"/>
    <cellStyle name="Normal 2 2 2 4 2 2 2 2 2" xfId="62813" xr:uid="{00000000-0005-0000-0000-00006DD70000}"/>
    <cellStyle name="Normal 2 2 2 4 2 2 2 3" xfId="49654" xr:uid="{00000000-0005-0000-0000-00006ED70000}"/>
    <cellStyle name="Normal 2 2 2 4 2 2 3" xfId="20752" xr:uid="{00000000-0005-0000-0000-00006FD70000}"/>
    <cellStyle name="Normal 2 2 2 4 2 2 3 2" xfId="58090" xr:uid="{00000000-0005-0000-0000-000070D70000}"/>
    <cellStyle name="Normal 2 2 2 4 2 2 4" xfId="33771" xr:uid="{00000000-0005-0000-0000-000071D70000}"/>
    <cellStyle name="Normal 2 2 2 4 2 2 5" xfId="44931" xr:uid="{00000000-0005-0000-0000-000072D70000}"/>
    <cellStyle name="Normal 2 2 2 4 2 3" xfId="9956" xr:uid="{00000000-0005-0000-0000-000073D70000}"/>
    <cellStyle name="Normal 2 2 2 4 2 3 2" xfId="23115" xr:uid="{00000000-0005-0000-0000-000074D70000}"/>
    <cellStyle name="Normal 2 2 2 4 2 3 2 2" xfId="60453" xr:uid="{00000000-0005-0000-0000-000075D70000}"/>
    <cellStyle name="Normal 2 2 2 4 2 3 3" xfId="36483" xr:uid="{00000000-0005-0000-0000-000076D70000}"/>
    <cellStyle name="Normal 2 2 2 4 2 3 4" xfId="47294" xr:uid="{00000000-0005-0000-0000-000077D70000}"/>
    <cellStyle name="Normal 2 2 2 4 2 4" xfId="5233" xr:uid="{00000000-0005-0000-0000-000078D70000}"/>
    <cellStyle name="Normal 2 2 2 4 2 4 2" xfId="18392" xr:uid="{00000000-0005-0000-0000-000079D70000}"/>
    <cellStyle name="Normal 2 2 2 4 2 4 2 2" xfId="55730" xr:uid="{00000000-0005-0000-0000-00007AD70000}"/>
    <cellStyle name="Normal 2 2 2 4 2 4 3" xfId="31059" xr:uid="{00000000-0005-0000-0000-00007BD70000}"/>
    <cellStyle name="Normal 2 2 2 4 2 4 4" xfId="42571" xr:uid="{00000000-0005-0000-0000-00007CD70000}"/>
    <cellStyle name="Normal 2 2 2 4 2 5" xfId="14680" xr:uid="{00000000-0005-0000-0000-00007DD70000}"/>
    <cellStyle name="Normal 2 2 2 4 2 5 2" xfId="52018" xr:uid="{00000000-0005-0000-0000-00007ED70000}"/>
    <cellStyle name="Normal 2 2 2 4 2 6" xfId="28177" xr:uid="{00000000-0005-0000-0000-00007FD70000}"/>
    <cellStyle name="Normal 2 2 2 4 2 7" xfId="38857" xr:uid="{00000000-0005-0000-0000-000080D70000}"/>
    <cellStyle name="Normal 2 2 2 4 3" xfId="2868" xr:uid="{00000000-0005-0000-0000-000081D70000}"/>
    <cellStyle name="Normal 2 2 2 4 3 2" xfId="11136" xr:uid="{00000000-0005-0000-0000-000082D70000}"/>
    <cellStyle name="Normal 2 2 2 4 3 2 2" xfId="24295" xr:uid="{00000000-0005-0000-0000-000083D70000}"/>
    <cellStyle name="Normal 2 2 2 4 3 2 2 2" xfId="61633" xr:uid="{00000000-0005-0000-0000-000084D70000}"/>
    <cellStyle name="Normal 2 2 2 4 3 2 3" xfId="48474" xr:uid="{00000000-0005-0000-0000-000085D70000}"/>
    <cellStyle name="Normal 2 2 2 4 3 3" xfId="6413" xr:uid="{00000000-0005-0000-0000-000086D70000}"/>
    <cellStyle name="Normal 2 2 2 4 3 3 2" xfId="19572" xr:uid="{00000000-0005-0000-0000-000087D70000}"/>
    <cellStyle name="Normal 2 2 2 4 3 3 2 2" xfId="56910" xr:uid="{00000000-0005-0000-0000-000088D70000}"/>
    <cellStyle name="Normal 2 2 2 4 3 3 3" xfId="43751" xr:uid="{00000000-0005-0000-0000-000089D70000}"/>
    <cellStyle name="Normal 2 2 2 4 3 4" xfId="16029" xr:uid="{00000000-0005-0000-0000-00008AD70000}"/>
    <cellStyle name="Normal 2 2 2 4 3 4 2" xfId="53367" xr:uid="{00000000-0005-0000-0000-00008BD70000}"/>
    <cellStyle name="Normal 2 2 2 4 3 5" xfId="32422" xr:uid="{00000000-0005-0000-0000-00008CD70000}"/>
    <cellStyle name="Normal 2 2 2 4 3 6" xfId="40206" xr:uid="{00000000-0005-0000-0000-00008DD70000}"/>
    <cellStyle name="Normal 2 2 2 4 4" xfId="8776" xr:uid="{00000000-0005-0000-0000-00008ED70000}"/>
    <cellStyle name="Normal 2 2 2 4 4 2" xfId="21935" xr:uid="{00000000-0005-0000-0000-00008FD70000}"/>
    <cellStyle name="Normal 2 2 2 4 4 2 2" xfId="59273" xr:uid="{00000000-0005-0000-0000-000090D70000}"/>
    <cellStyle name="Normal 2 2 2 4 4 3" xfId="35134" xr:uid="{00000000-0005-0000-0000-000091D70000}"/>
    <cellStyle name="Normal 2 2 2 4 4 4" xfId="46114" xr:uid="{00000000-0005-0000-0000-000092D70000}"/>
    <cellStyle name="Normal 2 2 2 4 5" xfId="4053" xr:uid="{00000000-0005-0000-0000-000093D70000}"/>
    <cellStyle name="Normal 2 2 2 4 5 2" xfId="17212" xr:uid="{00000000-0005-0000-0000-000094D70000}"/>
    <cellStyle name="Normal 2 2 2 4 5 2 2" xfId="54550" xr:uid="{00000000-0005-0000-0000-000095D70000}"/>
    <cellStyle name="Normal 2 2 2 4 5 3" xfId="29710" xr:uid="{00000000-0005-0000-0000-000096D70000}"/>
    <cellStyle name="Normal 2 2 2 4 5 4" xfId="41391" xr:uid="{00000000-0005-0000-0000-000097D70000}"/>
    <cellStyle name="Normal 2 2 2 4 6" xfId="13500" xr:uid="{00000000-0005-0000-0000-000098D70000}"/>
    <cellStyle name="Normal 2 2 2 4 6 2" xfId="50838" xr:uid="{00000000-0005-0000-0000-000099D70000}"/>
    <cellStyle name="Normal 2 2 2 4 7" xfId="26828" xr:uid="{00000000-0005-0000-0000-00009AD70000}"/>
    <cellStyle name="Normal 2 2 2 4 8" xfId="37677" xr:uid="{00000000-0005-0000-0000-00009BD70000}"/>
    <cellStyle name="Normal 2 2 2 5" xfId="758" xr:uid="{00000000-0005-0000-0000-00009CD70000}"/>
    <cellStyle name="Normal 2 2 2 5 2" xfId="1940" xr:uid="{00000000-0005-0000-0000-00009DD70000}"/>
    <cellStyle name="Normal 2 2 2 5 2 2" xfId="8014" xr:uid="{00000000-0005-0000-0000-00009ED70000}"/>
    <cellStyle name="Normal 2 2 2 5 2 2 2" xfId="12737" xr:uid="{00000000-0005-0000-0000-00009FD70000}"/>
    <cellStyle name="Normal 2 2 2 5 2 2 2 2" xfId="25896" xr:uid="{00000000-0005-0000-0000-0000A0D70000}"/>
    <cellStyle name="Normal 2 2 2 5 2 2 2 2 2" xfId="63234" xr:uid="{00000000-0005-0000-0000-0000A1D70000}"/>
    <cellStyle name="Normal 2 2 2 5 2 2 2 3" xfId="50075" xr:uid="{00000000-0005-0000-0000-0000A2D70000}"/>
    <cellStyle name="Normal 2 2 2 5 2 2 3" xfId="21173" xr:uid="{00000000-0005-0000-0000-0000A3D70000}"/>
    <cellStyle name="Normal 2 2 2 5 2 2 3 2" xfId="58511" xr:uid="{00000000-0005-0000-0000-0000A4D70000}"/>
    <cellStyle name="Normal 2 2 2 5 2 2 4" xfId="34192" xr:uid="{00000000-0005-0000-0000-0000A5D70000}"/>
    <cellStyle name="Normal 2 2 2 5 2 2 5" xfId="45352" xr:uid="{00000000-0005-0000-0000-0000A6D70000}"/>
    <cellStyle name="Normal 2 2 2 5 2 3" xfId="10377" xr:uid="{00000000-0005-0000-0000-0000A7D70000}"/>
    <cellStyle name="Normal 2 2 2 5 2 3 2" xfId="23536" xr:uid="{00000000-0005-0000-0000-0000A8D70000}"/>
    <cellStyle name="Normal 2 2 2 5 2 3 2 2" xfId="60874" xr:uid="{00000000-0005-0000-0000-0000A9D70000}"/>
    <cellStyle name="Normal 2 2 2 5 2 3 3" xfId="36904" xr:uid="{00000000-0005-0000-0000-0000AAD70000}"/>
    <cellStyle name="Normal 2 2 2 5 2 3 4" xfId="47715" xr:uid="{00000000-0005-0000-0000-0000ABD70000}"/>
    <cellStyle name="Normal 2 2 2 5 2 4" xfId="5654" xr:uid="{00000000-0005-0000-0000-0000ACD70000}"/>
    <cellStyle name="Normal 2 2 2 5 2 4 2" xfId="18813" xr:uid="{00000000-0005-0000-0000-0000ADD70000}"/>
    <cellStyle name="Normal 2 2 2 5 2 4 2 2" xfId="56151" xr:uid="{00000000-0005-0000-0000-0000AED70000}"/>
    <cellStyle name="Normal 2 2 2 5 2 4 3" xfId="31480" xr:uid="{00000000-0005-0000-0000-0000AFD70000}"/>
    <cellStyle name="Normal 2 2 2 5 2 4 4" xfId="42992" xr:uid="{00000000-0005-0000-0000-0000B0D70000}"/>
    <cellStyle name="Normal 2 2 2 5 2 5" xfId="15101" xr:uid="{00000000-0005-0000-0000-0000B1D70000}"/>
    <cellStyle name="Normal 2 2 2 5 2 5 2" xfId="52439" xr:uid="{00000000-0005-0000-0000-0000B2D70000}"/>
    <cellStyle name="Normal 2 2 2 5 2 6" xfId="28598" xr:uid="{00000000-0005-0000-0000-0000B3D70000}"/>
    <cellStyle name="Normal 2 2 2 5 2 7" xfId="39278" xr:uid="{00000000-0005-0000-0000-0000B4D70000}"/>
    <cellStyle name="Normal 2 2 2 5 3" xfId="3289" xr:uid="{00000000-0005-0000-0000-0000B5D70000}"/>
    <cellStyle name="Normal 2 2 2 5 3 2" xfId="11557" xr:uid="{00000000-0005-0000-0000-0000B6D70000}"/>
    <cellStyle name="Normal 2 2 2 5 3 2 2" xfId="24716" xr:uid="{00000000-0005-0000-0000-0000B7D70000}"/>
    <cellStyle name="Normal 2 2 2 5 3 2 2 2" xfId="62054" xr:uid="{00000000-0005-0000-0000-0000B8D70000}"/>
    <cellStyle name="Normal 2 2 2 5 3 2 3" xfId="48895" xr:uid="{00000000-0005-0000-0000-0000B9D70000}"/>
    <cellStyle name="Normal 2 2 2 5 3 3" xfId="6834" xr:uid="{00000000-0005-0000-0000-0000BAD70000}"/>
    <cellStyle name="Normal 2 2 2 5 3 3 2" xfId="19993" xr:uid="{00000000-0005-0000-0000-0000BBD70000}"/>
    <cellStyle name="Normal 2 2 2 5 3 3 2 2" xfId="57331" xr:uid="{00000000-0005-0000-0000-0000BCD70000}"/>
    <cellStyle name="Normal 2 2 2 5 3 3 3" xfId="44172" xr:uid="{00000000-0005-0000-0000-0000BDD70000}"/>
    <cellStyle name="Normal 2 2 2 5 3 4" xfId="16450" xr:uid="{00000000-0005-0000-0000-0000BED70000}"/>
    <cellStyle name="Normal 2 2 2 5 3 4 2" xfId="53788" xr:uid="{00000000-0005-0000-0000-0000BFD70000}"/>
    <cellStyle name="Normal 2 2 2 5 3 5" xfId="32843" xr:uid="{00000000-0005-0000-0000-0000C0D70000}"/>
    <cellStyle name="Normal 2 2 2 5 3 6" xfId="40627" xr:uid="{00000000-0005-0000-0000-0000C1D70000}"/>
    <cellStyle name="Normal 2 2 2 5 4" xfId="9197" xr:uid="{00000000-0005-0000-0000-0000C2D70000}"/>
    <cellStyle name="Normal 2 2 2 5 4 2" xfId="22356" xr:uid="{00000000-0005-0000-0000-0000C3D70000}"/>
    <cellStyle name="Normal 2 2 2 5 4 2 2" xfId="59694" xr:uid="{00000000-0005-0000-0000-0000C4D70000}"/>
    <cellStyle name="Normal 2 2 2 5 4 3" xfId="35555" xr:uid="{00000000-0005-0000-0000-0000C5D70000}"/>
    <cellStyle name="Normal 2 2 2 5 4 4" xfId="46535" xr:uid="{00000000-0005-0000-0000-0000C6D70000}"/>
    <cellStyle name="Normal 2 2 2 5 5" xfId="4474" xr:uid="{00000000-0005-0000-0000-0000C7D70000}"/>
    <cellStyle name="Normal 2 2 2 5 5 2" xfId="17633" xr:uid="{00000000-0005-0000-0000-0000C8D70000}"/>
    <cellStyle name="Normal 2 2 2 5 5 2 2" xfId="54971" xr:uid="{00000000-0005-0000-0000-0000C9D70000}"/>
    <cellStyle name="Normal 2 2 2 5 5 3" xfId="30131" xr:uid="{00000000-0005-0000-0000-0000CAD70000}"/>
    <cellStyle name="Normal 2 2 2 5 5 4" xfId="41812" xr:uid="{00000000-0005-0000-0000-0000CBD70000}"/>
    <cellStyle name="Normal 2 2 2 5 6" xfId="13921" xr:uid="{00000000-0005-0000-0000-0000CCD70000}"/>
    <cellStyle name="Normal 2 2 2 5 6 2" xfId="51259" xr:uid="{00000000-0005-0000-0000-0000CDD70000}"/>
    <cellStyle name="Normal 2 2 2 5 7" xfId="27249" xr:uid="{00000000-0005-0000-0000-0000CED70000}"/>
    <cellStyle name="Normal 2 2 2 5 8" xfId="38098" xr:uid="{00000000-0005-0000-0000-0000CFD70000}"/>
    <cellStyle name="Normal 2 2 2 6" xfId="927" xr:uid="{00000000-0005-0000-0000-0000D0D70000}"/>
    <cellStyle name="Normal 2 2 2 6 2" xfId="2109" xr:uid="{00000000-0005-0000-0000-0000D1D70000}"/>
    <cellStyle name="Normal 2 2 2 6 2 2" xfId="8183" xr:uid="{00000000-0005-0000-0000-0000D2D70000}"/>
    <cellStyle name="Normal 2 2 2 6 2 2 2" xfId="12906" xr:uid="{00000000-0005-0000-0000-0000D3D70000}"/>
    <cellStyle name="Normal 2 2 2 6 2 2 2 2" xfId="26065" xr:uid="{00000000-0005-0000-0000-0000D4D70000}"/>
    <cellStyle name="Normal 2 2 2 6 2 2 2 2 2" xfId="63403" xr:uid="{00000000-0005-0000-0000-0000D5D70000}"/>
    <cellStyle name="Normal 2 2 2 6 2 2 2 3" xfId="50244" xr:uid="{00000000-0005-0000-0000-0000D6D70000}"/>
    <cellStyle name="Normal 2 2 2 6 2 2 3" xfId="21342" xr:uid="{00000000-0005-0000-0000-0000D7D70000}"/>
    <cellStyle name="Normal 2 2 2 6 2 2 3 2" xfId="58680" xr:uid="{00000000-0005-0000-0000-0000D8D70000}"/>
    <cellStyle name="Normal 2 2 2 6 2 2 4" xfId="34361" xr:uid="{00000000-0005-0000-0000-0000D9D70000}"/>
    <cellStyle name="Normal 2 2 2 6 2 2 5" xfId="45521" xr:uid="{00000000-0005-0000-0000-0000DAD70000}"/>
    <cellStyle name="Normal 2 2 2 6 2 3" xfId="10546" xr:uid="{00000000-0005-0000-0000-0000DBD70000}"/>
    <cellStyle name="Normal 2 2 2 6 2 3 2" xfId="23705" xr:uid="{00000000-0005-0000-0000-0000DCD70000}"/>
    <cellStyle name="Normal 2 2 2 6 2 3 2 2" xfId="61043" xr:uid="{00000000-0005-0000-0000-0000DDD70000}"/>
    <cellStyle name="Normal 2 2 2 6 2 3 3" xfId="37073" xr:uid="{00000000-0005-0000-0000-0000DED70000}"/>
    <cellStyle name="Normal 2 2 2 6 2 3 4" xfId="47884" xr:uid="{00000000-0005-0000-0000-0000DFD70000}"/>
    <cellStyle name="Normal 2 2 2 6 2 4" xfId="5823" xr:uid="{00000000-0005-0000-0000-0000E0D70000}"/>
    <cellStyle name="Normal 2 2 2 6 2 4 2" xfId="18982" xr:uid="{00000000-0005-0000-0000-0000E1D70000}"/>
    <cellStyle name="Normal 2 2 2 6 2 4 2 2" xfId="56320" xr:uid="{00000000-0005-0000-0000-0000E2D70000}"/>
    <cellStyle name="Normal 2 2 2 6 2 4 3" xfId="31649" xr:uid="{00000000-0005-0000-0000-0000E3D70000}"/>
    <cellStyle name="Normal 2 2 2 6 2 4 4" xfId="43161" xr:uid="{00000000-0005-0000-0000-0000E4D70000}"/>
    <cellStyle name="Normal 2 2 2 6 2 5" xfId="15270" xr:uid="{00000000-0005-0000-0000-0000E5D70000}"/>
    <cellStyle name="Normal 2 2 2 6 2 5 2" xfId="52608" xr:uid="{00000000-0005-0000-0000-0000E6D70000}"/>
    <cellStyle name="Normal 2 2 2 6 2 6" xfId="28767" xr:uid="{00000000-0005-0000-0000-0000E7D70000}"/>
    <cellStyle name="Normal 2 2 2 6 2 7" xfId="39447" xr:uid="{00000000-0005-0000-0000-0000E8D70000}"/>
    <cellStyle name="Normal 2 2 2 6 3" xfId="3458" xr:uid="{00000000-0005-0000-0000-0000E9D70000}"/>
    <cellStyle name="Normal 2 2 2 6 3 2" xfId="11726" xr:uid="{00000000-0005-0000-0000-0000EAD70000}"/>
    <cellStyle name="Normal 2 2 2 6 3 2 2" xfId="24885" xr:uid="{00000000-0005-0000-0000-0000EBD70000}"/>
    <cellStyle name="Normal 2 2 2 6 3 2 2 2" xfId="62223" xr:uid="{00000000-0005-0000-0000-0000ECD70000}"/>
    <cellStyle name="Normal 2 2 2 6 3 2 3" xfId="49064" xr:uid="{00000000-0005-0000-0000-0000EDD70000}"/>
    <cellStyle name="Normal 2 2 2 6 3 3" xfId="7003" xr:uid="{00000000-0005-0000-0000-0000EED70000}"/>
    <cellStyle name="Normal 2 2 2 6 3 3 2" xfId="20162" xr:uid="{00000000-0005-0000-0000-0000EFD70000}"/>
    <cellStyle name="Normal 2 2 2 6 3 3 2 2" xfId="57500" xr:uid="{00000000-0005-0000-0000-0000F0D70000}"/>
    <cellStyle name="Normal 2 2 2 6 3 3 3" xfId="44341" xr:uid="{00000000-0005-0000-0000-0000F1D70000}"/>
    <cellStyle name="Normal 2 2 2 6 3 4" xfId="16619" xr:uid="{00000000-0005-0000-0000-0000F2D70000}"/>
    <cellStyle name="Normal 2 2 2 6 3 4 2" xfId="53957" xr:uid="{00000000-0005-0000-0000-0000F3D70000}"/>
    <cellStyle name="Normal 2 2 2 6 3 5" xfId="33012" xr:uid="{00000000-0005-0000-0000-0000F4D70000}"/>
    <cellStyle name="Normal 2 2 2 6 3 6" xfId="40796" xr:uid="{00000000-0005-0000-0000-0000F5D70000}"/>
    <cellStyle name="Normal 2 2 2 6 4" xfId="9366" xr:uid="{00000000-0005-0000-0000-0000F6D70000}"/>
    <cellStyle name="Normal 2 2 2 6 4 2" xfId="22525" xr:uid="{00000000-0005-0000-0000-0000F7D70000}"/>
    <cellStyle name="Normal 2 2 2 6 4 2 2" xfId="59863" xr:uid="{00000000-0005-0000-0000-0000F8D70000}"/>
    <cellStyle name="Normal 2 2 2 6 4 3" xfId="35724" xr:uid="{00000000-0005-0000-0000-0000F9D70000}"/>
    <cellStyle name="Normal 2 2 2 6 4 4" xfId="46704" xr:uid="{00000000-0005-0000-0000-0000FAD70000}"/>
    <cellStyle name="Normal 2 2 2 6 5" xfId="4643" xr:uid="{00000000-0005-0000-0000-0000FBD70000}"/>
    <cellStyle name="Normal 2 2 2 6 5 2" xfId="17802" xr:uid="{00000000-0005-0000-0000-0000FCD70000}"/>
    <cellStyle name="Normal 2 2 2 6 5 2 2" xfId="55140" xr:uid="{00000000-0005-0000-0000-0000FDD70000}"/>
    <cellStyle name="Normal 2 2 2 6 5 3" xfId="30300" xr:uid="{00000000-0005-0000-0000-0000FED70000}"/>
    <cellStyle name="Normal 2 2 2 6 5 4" xfId="41981" xr:uid="{00000000-0005-0000-0000-0000FFD70000}"/>
    <cellStyle name="Normal 2 2 2 6 6" xfId="14090" xr:uid="{00000000-0005-0000-0000-000000D80000}"/>
    <cellStyle name="Normal 2 2 2 6 6 2" xfId="51428" xr:uid="{00000000-0005-0000-0000-000001D80000}"/>
    <cellStyle name="Normal 2 2 2 6 7" xfId="27418" xr:uid="{00000000-0005-0000-0000-000002D80000}"/>
    <cellStyle name="Normal 2 2 2 6 8" xfId="38267" xr:uid="{00000000-0005-0000-0000-000003D80000}"/>
    <cellStyle name="Normal 2 2 2 7" xfId="1098" xr:uid="{00000000-0005-0000-0000-000004D80000}"/>
    <cellStyle name="Normal 2 2 2 7 2" xfId="2278" xr:uid="{00000000-0005-0000-0000-000005D80000}"/>
    <cellStyle name="Normal 2 2 2 7 2 2" xfId="8352" xr:uid="{00000000-0005-0000-0000-000006D80000}"/>
    <cellStyle name="Normal 2 2 2 7 2 2 2" xfId="13075" xr:uid="{00000000-0005-0000-0000-000007D80000}"/>
    <cellStyle name="Normal 2 2 2 7 2 2 2 2" xfId="26234" xr:uid="{00000000-0005-0000-0000-000008D80000}"/>
    <cellStyle name="Normal 2 2 2 7 2 2 2 2 2" xfId="63572" xr:uid="{00000000-0005-0000-0000-000009D80000}"/>
    <cellStyle name="Normal 2 2 2 7 2 2 2 3" xfId="50413" xr:uid="{00000000-0005-0000-0000-00000AD80000}"/>
    <cellStyle name="Normal 2 2 2 7 2 2 3" xfId="21511" xr:uid="{00000000-0005-0000-0000-00000BD80000}"/>
    <cellStyle name="Normal 2 2 2 7 2 2 3 2" xfId="58849" xr:uid="{00000000-0005-0000-0000-00000CD80000}"/>
    <cellStyle name="Normal 2 2 2 7 2 2 4" xfId="34530" xr:uid="{00000000-0005-0000-0000-00000DD80000}"/>
    <cellStyle name="Normal 2 2 2 7 2 2 5" xfId="45690" xr:uid="{00000000-0005-0000-0000-00000ED80000}"/>
    <cellStyle name="Normal 2 2 2 7 2 3" xfId="10715" xr:uid="{00000000-0005-0000-0000-00000FD80000}"/>
    <cellStyle name="Normal 2 2 2 7 2 3 2" xfId="23874" xr:uid="{00000000-0005-0000-0000-000010D80000}"/>
    <cellStyle name="Normal 2 2 2 7 2 3 2 2" xfId="61212" xr:uid="{00000000-0005-0000-0000-000011D80000}"/>
    <cellStyle name="Normal 2 2 2 7 2 3 3" xfId="37242" xr:uid="{00000000-0005-0000-0000-000012D80000}"/>
    <cellStyle name="Normal 2 2 2 7 2 3 4" xfId="48053" xr:uid="{00000000-0005-0000-0000-000013D80000}"/>
    <cellStyle name="Normal 2 2 2 7 2 4" xfId="5992" xr:uid="{00000000-0005-0000-0000-000014D80000}"/>
    <cellStyle name="Normal 2 2 2 7 2 4 2" xfId="19151" xr:uid="{00000000-0005-0000-0000-000015D80000}"/>
    <cellStyle name="Normal 2 2 2 7 2 4 2 2" xfId="56489" xr:uid="{00000000-0005-0000-0000-000016D80000}"/>
    <cellStyle name="Normal 2 2 2 7 2 4 3" xfId="31818" xr:uid="{00000000-0005-0000-0000-000017D80000}"/>
    <cellStyle name="Normal 2 2 2 7 2 4 4" xfId="43330" xr:uid="{00000000-0005-0000-0000-000018D80000}"/>
    <cellStyle name="Normal 2 2 2 7 2 5" xfId="15439" xr:uid="{00000000-0005-0000-0000-000019D80000}"/>
    <cellStyle name="Normal 2 2 2 7 2 5 2" xfId="52777" xr:uid="{00000000-0005-0000-0000-00001AD80000}"/>
    <cellStyle name="Normal 2 2 2 7 2 6" xfId="28936" xr:uid="{00000000-0005-0000-0000-00001BD80000}"/>
    <cellStyle name="Normal 2 2 2 7 2 7" xfId="39616" xr:uid="{00000000-0005-0000-0000-00001CD80000}"/>
    <cellStyle name="Normal 2 2 2 7 3" xfId="3627" xr:uid="{00000000-0005-0000-0000-00001DD80000}"/>
    <cellStyle name="Normal 2 2 2 7 3 2" xfId="11895" xr:uid="{00000000-0005-0000-0000-00001ED80000}"/>
    <cellStyle name="Normal 2 2 2 7 3 2 2" xfId="25054" xr:uid="{00000000-0005-0000-0000-00001FD80000}"/>
    <cellStyle name="Normal 2 2 2 7 3 2 2 2" xfId="62392" xr:uid="{00000000-0005-0000-0000-000020D80000}"/>
    <cellStyle name="Normal 2 2 2 7 3 2 3" xfId="49233" xr:uid="{00000000-0005-0000-0000-000021D80000}"/>
    <cellStyle name="Normal 2 2 2 7 3 3" xfId="7172" xr:uid="{00000000-0005-0000-0000-000022D80000}"/>
    <cellStyle name="Normal 2 2 2 7 3 3 2" xfId="20331" xr:uid="{00000000-0005-0000-0000-000023D80000}"/>
    <cellStyle name="Normal 2 2 2 7 3 3 2 2" xfId="57669" xr:uid="{00000000-0005-0000-0000-000024D80000}"/>
    <cellStyle name="Normal 2 2 2 7 3 3 3" xfId="44510" xr:uid="{00000000-0005-0000-0000-000025D80000}"/>
    <cellStyle name="Normal 2 2 2 7 3 4" xfId="16788" xr:uid="{00000000-0005-0000-0000-000026D80000}"/>
    <cellStyle name="Normal 2 2 2 7 3 4 2" xfId="54126" xr:uid="{00000000-0005-0000-0000-000027D80000}"/>
    <cellStyle name="Normal 2 2 2 7 3 5" xfId="33181" xr:uid="{00000000-0005-0000-0000-000028D80000}"/>
    <cellStyle name="Normal 2 2 2 7 3 6" xfId="40965" xr:uid="{00000000-0005-0000-0000-000029D80000}"/>
    <cellStyle name="Normal 2 2 2 7 4" xfId="9535" xr:uid="{00000000-0005-0000-0000-00002AD80000}"/>
    <cellStyle name="Normal 2 2 2 7 4 2" xfId="22694" xr:uid="{00000000-0005-0000-0000-00002BD80000}"/>
    <cellStyle name="Normal 2 2 2 7 4 2 2" xfId="60032" xr:uid="{00000000-0005-0000-0000-00002CD80000}"/>
    <cellStyle name="Normal 2 2 2 7 4 3" xfId="35893" xr:uid="{00000000-0005-0000-0000-00002DD80000}"/>
    <cellStyle name="Normal 2 2 2 7 4 4" xfId="46873" xr:uid="{00000000-0005-0000-0000-00002ED80000}"/>
    <cellStyle name="Normal 2 2 2 7 5" xfId="4812" xr:uid="{00000000-0005-0000-0000-00002FD80000}"/>
    <cellStyle name="Normal 2 2 2 7 5 2" xfId="17971" xr:uid="{00000000-0005-0000-0000-000030D80000}"/>
    <cellStyle name="Normal 2 2 2 7 5 2 2" xfId="55309" xr:uid="{00000000-0005-0000-0000-000031D80000}"/>
    <cellStyle name="Normal 2 2 2 7 5 3" xfId="30469" xr:uid="{00000000-0005-0000-0000-000032D80000}"/>
    <cellStyle name="Normal 2 2 2 7 5 4" xfId="42150" xr:uid="{00000000-0005-0000-0000-000033D80000}"/>
    <cellStyle name="Normal 2 2 2 7 6" xfId="14259" xr:uid="{00000000-0005-0000-0000-000034D80000}"/>
    <cellStyle name="Normal 2 2 2 7 6 2" xfId="51597" xr:uid="{00000000-0005-0000-0000-000035D80000}"/>
    <cellStyle name="Normal 2 2 2 7 7" xfId="27587" xr:uid="{00000000-0005-0000-0000-000036D80000}"/>
    <cellStyle name="Normal 2 2 2 7 8" xfId="38436" xr:uid="{00000000-0005-0000-0000-000037D80000}"/>
    <cellStyle name="Normal 2 2 2 8" xfId="1295" xr:uid="{00000000-0005-0000-0000-000038D80000}"/>
    <cellStyle name="Normal 2 2 2 8 2" xfId="2644" xr:uid="{00000000-0005-0000-0000-000039D80000}"/>
    <cellStyle name="Normal 2 2 2 8 2 2" xfId="12092" xr:uid="{00000000-0005-0000-0000-00003AD80000}"/>
    <cellStyle name="Normal 2 2 2 8 2 2 2" xfId="25251" xr:uid="{00000000-0005-0000-0000-00003BD80000}"/>
    <cellStyle name="Normal 2 2 2 8 2 2 2 2" xfId="62589" xr:uid="{00000000-0005-0000-0000-00003CD80000}"/>
    <cellStyle name="Normal 2 2 2 8 2 2 3" xfId="33547" xr:uid="{00000000-0005-0000-0000-00003DD80000}"/>
    <cellStyle name="Normal 2 2 2 8 2 2 4" xfId="49430" xr:uid="{00000000-0005-0000-0000-00003ED80000}"/>
    <cellStyle name="Normal 2 2 2 8 2 3" xfId="7369" xr:uid="{00000000-0005-0000-0000-00003FD80000}"/>
    <cellStyle name="Normal 2 2 2 8 2 3 2" xfId="20528" xr:uid="{00000000-0005-0000-0000-000040D80000}"/>
    <cellStyle name="Normal 2 2 2 8 2 3 2 2" xfId="57866" xr:uid="{00000000-0005-0000-0000-000041D80000}"/>
    <cellStyle name="Normal 2 2 2 8 2 3 3" xfId="36259" xr:uid="{00000000-0005-0000-0000-000042D80000}"/>
    <cellStyle name="Normal 2 2 2 8 2 3 4" xfId="44707" xr:uid="{00000000-0005-0000-0000-000043D80000}"/>
    <cellStyle name="Normal 2 2 2 8 2 4" xfId="15805" xr:uid="{00000000-0005-0000-0000-000044D80000}"/>
    <cellStyle name="Normal 2 2 2 8 2 4 2" xfId="30835" xr:uid="{00000000-0005-0000-0000-000045D80000}"/>
    <cellStyle name="Normal 2 2 2 8 2 4 3" xfId="53143" xr:uid="{00000000-0005-0000-0000-000046D80000}"/>
    <cellStyle name="Normal 2 2 2 8 2 5" xfId="27953" xr:uid="{00000000-0005-0000-0000-000047D80000}"/>
    <cellStyle name="Normal 2 2 2 8 2 6" xfId="39982" xr:uid="{00000000-0005-0000-0000-000048D80000}"/>
    <cellStyle name="Normal 2 2 2 8 3" xfId="9732" xr:uid="{00000000-0005-0000-0000-000049D80000}"/>
    <cellStyle name="Normal 2 2 2 8 3 2" xfId="22891" xr:uid="{00000000-0005-0000-0000-00004AD80000}"/>
    <cellStyle name="Normal 2 2 2 8 3 2 2" xfId="60229" xr:uid="{00000000-0005-0000-0000-00004BD80000}"/>
    <cellStyle name="Normal 2 2 2 8 3 3" xfId="32198" xr:uid="{00000000-0005-0000-0000-00004CD80000}"/>
    <cellStyle name="Normal 2 2 2 8 3 4" xfId="47070" xr:uid="{00000000-0005-0000-0000-00004DD80000}"/>
    <cellStyle name="Normal 2 2 2 8 4" xfId="5009" xr:uid="{00000000-0005-0000-0000-00004ED80000}"/>
    <cellStyle name="Normal 2 2 2 8 4 2" xfId="18168" xr:uid="{00000000-0005-0000-0000-00004FD80000}"/>
    <cellStyle name="Normal 2 2 2 8 4 2 2" xfId="55506" xr:uid="{00000000-0005-0000-0000-000050D80000}"/>
    <cellStyle name="Normal 2 2 2 8 4 3" xfId="34910" xr:uid="{00000000-0005-0000-0000-000051D80000}"/>
    <cellStyle name="Normal 2 2 2 8 4 4" xfId="42347" xr:uid="{00000000-0005-0000-0000-000052D80000}"/>
    <cellStyle name="Normal 2 2 2 8 5" xfId="14456" xr:uid="{00000000-0005-0000-0000-000053D80000}"/>
    <cellStyle name="Normal 2 2 2 8 5 2" xfId="29486" xr:uid="{00000000-0005-0000-0000-000054D80000}"/>
    <cellStyle name="Normal 2 2 2 8 5 3" xfId="51794" xr:uid="{00000000-0005-0000-0000-000055D80000}"/>
    <cellStyle name="Normal 2 2 2 8 6" xfId="26604" xr:uid="{00000000-0005-0000-0000-000056D80000}"/>
    <cellStyle name="Normal 2 2 2 8 7" xfId="38633" xr:uid="{00000000-0005-0000-0000-000057D80000}"/>
    <cellStyle name="Normal 2 2 2 9" xfId="2447" xr:uid="{00000000-0005-0000-0000-000058D80000}"/>
    <cellStyle name="Normal 2 2 2 9 2" xfId="10912" xr:uid="{00000000-0005-0000-0000-000059D80000}"/>
    <cellStyle name="Normal 2 2 2 9 2 2" xfId="24071" xr:uid="{00000000-0005-0000-0000-00005AD80000}"/>
    <cellStyle name="Normal 2 2 2 9 2 2 2" xfId="61409" xr:uid="{00000000-0005-0000-0000-00005BD80000}"/>
    <cellStyle name="Normal 2 2 2 9 2 3" xfId="33350" xr:uid="{00000000-0005-0000-0000-00005CD80000}"/>
    <cellStyle name="Normal 2 2 2 9 2 4" xfId="48250" xr:uid="{00000000-0005-0000-0000-00005DD80000}"/>
    <cellStyle name="Normal 2 2 2 9 3" xfId="6189" xr:uid="{00000000-0005-0000-0000-00005ED80000}"/>
    <cellStyle name="Normal 2 2 2 9 3 2" xfId="19348" xr:uid="{00000000-0005-0000-0000-00005FD80000}"/>
    <cellStyle name="Normal 2 2 2 9 3 2 2" xfId="56686" xr:uid="{00000000-0005-0000-0000-000060D80000}"/>
    <cellStyle name="Normal 2 2 2 9 3 3" xfId="36062" xr:uid="{00000000-0005-0000-0000-000061D80000}"/>
    <cellStyle name="Normal 2 2 2 9 3 4" xfId="43527" xr:uid="{00000000-0005-0000-0000-000062D80000}"/>
    <cellStyle name="Normal 2 2 2 9 4" xfId="15608" xr:uid="{00000000-0005-0000-0000-000063D80000}"/>
    <cellStyle name="Normal 2 2 2 9 4 2" xfId="30638" xr:uid="{00000000-0005-0000-0000-000064D80000}"/>
    <cellStyle name="Normal 2 2 2 9 4 3" xfId="52946" xr:uid="{00000000-0005-0000-0000-000065D80000}"/>
    <cellStyle name="Normal 2 2 2 9 5" xfId="27756" xr:uid="{00000000-0005-0000-0000-000066D80000}"/>
    <cellStyle name="Normal 2 2 2 9 6" xfId="39785" xr:uid="{00000000-0005-0000-0000-000067D80000}"/>
    <cellStyle name="Normal 2 2 3" xfId="141" xr:uid="{00000000-0005-0000-0000-000068D80000}"/>
    <cellStyle name="Normal 2 2 3 10" xfId="8580" xr:uid="{00000000-0005-0000-0000-000069D80000}"/>
    <cellStyle name="Normal 2 2 3 10 2" xfId="21739" xr:uid="{00000000-0005-0000-0000-00006AD80000}"/>
    <cellStyle name="Normal 2 2 3 10 2 2" xfId="59077" xr:uid="{00000000-0005-0000-0000-00006BD80000}"/>
    <cellStyle name="Normal 2 2 3 10 3" xfId="29317" xr:uid="{00000000-0005-0000-0000-00006CD80000}"/>
    <cellStyle name="Normal 2 2 3 10 4" xfId="45918" xr:uid="{00000000-0005-0000-0000-00006DD80000}"/>
    <cellStyle name="Normal 2 2 3 11" xfId="3857" xr:uid="{00000000-0005-0000-0000-00006ED80000}"/>
    <cellStyle name="Normal 2 2 3 11 2" xfId="17016" xr:uid="{00000000-0005-0000-0000-00006FD80000}"/>
    <cellStyle name="Normal 2 2 3 11 2 2" xfId="54354" xr:uid="{00000000-0005-0000-0000-000070D80000}"/>
    <cellStyle name="Normal 2 2 3 11 3" xfId="32029" xr:uid="{00000000-0005-0000-0000-000071D80000}"/>
    <cellStyle name="Normal 2 2 3 11 4" xfId="41195" xr:uid="{00000000-0005-0000-0000-000072D80000}"/>
    <cellStyle name="Normal 2 2 3 12" xfId="13304" xr:uid="{00000000-0005-0000-0000-000073D80000}"/>
    <cellStyle name="Normal 2 2 3 12 2" xfId="34741" xr:uid="{00000000-0005-0000-0000-000074D80000}"/>
    <cellStyle name="Normal 2 2 3 12 3" xfId="50642" xr:uid="{00000000-0005-0000-0000-000075D80000}"/>
    <cellStyle name="Normal 2 2 3 13" xfId="29148" xr:uid="{00000000-0005-0000-0000-000076D80000}"/>
    <cellStyle name="Normal 2 2 3 14" xfId="26435" xr:uid="{00000000-0005-0000-0000-000077D80000}"/>
    <cellStyle name="Normal 2 2 3 15" xfId="37481" xr:uid="{00000000-0005-0000-0000-000078D80000}"/>
    <cellStyle name="Normal 2 2 3 2" xfId="253" xr:uid="{00000000-0005-0000-0000-000079D80000}"/>
    <cellStyle name="Normal 2 2 3 2 10" xfId="3969" xr:uid="{00000000-0005-0000-0000-00007AD80000}"/>
    <cellStyle name="Normal 2 2 3 2 10 2" xfId="17128" xr:uid="{00000000-0005-0000-0000-00007BD80000}"/>
    <cellStyle name="Normal 2 2 3 2 10 2 2" xfId="54466" xr:uid="{00000000-0005-0000-0000-00007CD80000}"/>
    <cellStyle name="Normal 2 2 3 2 10 3" xfId="32114" xr:uid="{00000000-0005-0000-0000-00007DD80000}"/>
    <cellStyle name="Normal 2 2 3 2 10 4" xfId="41307" xr:uid="{00000000-0005-0000-0000-00007ED80000}"/>
    <cellStyle name="Normal 2 2 3 2 11" xfId="13416" xr:uid="{00000000-0005-0000-0000-00007FD80000}"/>
    <cellStyle name="Normal 2 2 3 2 11 2" xfId="34826" xr:uid="{00000000-0005-0000-0000-000080D80000}"/>
    <cellStyle name="Normal 2 2 3 2 11 3" xfId="50754" xr:uid="{00000000-0005-0000-0000-000081D80000}"/>
    <cellStyle name="Normal 2 2 3 2 12" xfId="29233" xr:uid="{00000000-0005-0000-0000-000082D80000}"/>
    <cellStyle name="Normal 2 2 3 2 13" xfId="26520" xr:uid="{00000000-0005-0000-0000-000083D80000}"/>
    <cellStyle name="Normal 2 2 3 2 14" xfId="37593" xr:uid="{00000000-0005-0000-0000-000084D80000}"/>
    <cellStyle name="Normal 2 2 3 2 2" xfId="674" xr:uid="{00000000-0005-0000-0000-000085D80000}"/>
    <cellStyle name="Normal 2 2 3 2 2 2" xfId="1856" xr:uid="{00000000-0005-0000-0000-000086D80000}"/>
    <cellStyle name="Normal 2 2 3 2 2 2 2" xfId="7930" xr:uid="{00000000-0005-0000-0000-000087D80000}"/>
    <cellStyle name="Normal 2 2 3 2 2 2 2 2" xfId="12653" xr:uid="{00000000-0005-0000-0000-000088D80000}"/>
    <cellStyle name="Normal 2 2 3 2 2 2 2 2 2" xfId="25812" xr:uid="{00000000-0005-0000-0000-000089D80000}"/>
    <cellStyle name="Normal 2 2 3 2 2 2 2 2 2 2" xfId="63150" xr:uid="{00000000-0005-0000-0000-00008AD80000}"/>
    <cellStyle name="Normal 2 2 3 2 2 2 2 2 3" xfId="49991" xr:uid="{00000000-0005-0000-0000-00008BD80000}"/>
    <cellStyle name="Normal 2 2 3 2 2 2 2 3" xfId="21089" xr:uid="{00000000-0005-0000-0000-00008CD80000}"/>
    <cellStyle name="Normal 2 2 3 2 2 2 2 3 2" xfId="58427" xr:uid="{00000000-0005-0000-0000-00008DD80000}"/>
    <cellStyle name="Normal 2 2 3 2 2 2 2 4" xfId="34108" xr:uid="{00000000-0005-0000-0000-00008ED80000}"/>
    <cellStyle name="Normal 2 2 3 2 2 2 2 5" xfId="45268" xr:uid="{00000000-0005-0000-0000-00008FD80000}"/>
    <cellStyle name="Normal 2 2 3 2 2 2 3" xfId="10293" xr:uid="{00000000-0005-0000-0000-000090D80000}"/>
    <cellStyle name="Normal 2 2 3 2 2 2 3 2" xfId="23452" xr:uid="{00000000-0005-0000-0000-000091D80000}"/>
    <cellStyle name="Normal 2 2 3 2 2 2 3 2 2" xfId="60790" xr:uid="{00000000-0005-0000-0000-000092D80000}"/>
    <cellStyle name="Normal 2 2 3 2 2 2 3 3" xfId="36820" xr:uid="{00000000-0005-0000-0000-000093D80000}"/>
    <cellStyle name="Normal 2 2 3 2 2 2 3 4" xfId="47631" xr:uid="{00000000-0005-0000-0000-000094D80000}"/>
    <cellStyle name="Normal 2 2 3 2 2 2 4" xfId="5570" xr:uid="{00000000-0005-0000-0000-000095D80000}"/>
    <cellStyle name="Normal 2 2 3 2 2 2 4 2" xfId="18729" xr:uid="{00000000-0005-0000-0000-000096D80000}"/>
    <cellStyle name="Normal 2 2 3 2 2 2 4 2 2" xfId="56067" xr:uid="{00000000-0005-0000-0000-000097D80000}"/>
    <cellStyle name="Normal 2 2 3 2 2 2 4 3" xfId="31396" xr:uid="{00000000-0005-0000-0000-000098D80000}"/>
    <cellStyle name="Normal 2 2 3 2 2 2 4 4" xfId="42908" xr:uid="{00000000-0005-0000-0000-000099D80000}"/>
    <cellStyle name="Normal 2 2 3 2 2 2 5" xfId="15017" xr:uid="{00000000-0005-0000-0000-00009AD80000}"/>
    <cellStyle name="Normal 2 2 3 2 2 2 5 2" xfId="52355" xr:uid="{00000000-0005-0000-0000-00009BD80000}"/>
    <cellStyle name="Normal 2 2 3 2 2 2 6" xfId="28514" xr:uid="{00000000-0005-0000-0000-00009CD80000}"/>
    <cellStyle name="Normal 2 2 3 2 2 2 7" xfId="39194" xr:uid="{00000000-0005-0000-0000-00009DD80000}"/>
    <cellStyle name="Normal 2 2 3 2 2 3" xfId="3205" xr:uid="{00000000-0005-0000-0000-00009ED80000}"/>
    <cellStyle name="Normal 2 2 3 2 2 3 2" xfId="11473" xr:uid="{00000000-0005-0000-0000-00009FD80000}"/>
    <cellStyle name="Normal 2 2 3 2 2 3 2 2" xfId="24632" xr:uid="{00000000-0005-0000-0000-0000A0D80000}"/>
    <cellStyle name="Normal 2 2 3 2 2 3 2 2 2" xfId="61970" xr:uid="{00000000-0005-0000-0000-0000A1D80000}"/>
    <cellStyle name="Normal 2 2 3 2 2 3 2 3" xfId="48811" xr:uid="{00000000-0005-0000-0000-0000A2D80000}"/>
    <cellStyle name="Normal 2 2 3 2 2 3 3" xfId="6750" xr:uid="{00000000-0005-0000-0000-0000A3D80000}"/>
    <cellStyle name="Normal 2 2 3 2 2 3 3 2" xfId="19909" xr:uid="{00000000-0005-0000-0000-0000A4D80000}"/>
    <cellStyle name="Normal 2 2 3 2 2 3 3 2 2" xfId="57247" xr:uid="{00000000-0005-0000-0000-0000A5D80000}"/>
    <cellStyle name="Normal 2 2 3 2 2 3 3 3" xfId="44088" xr:uid="{00000000-0005-0000-0000-0000A6D80000}"/>
    <cellStyle name="Normal 2 2 3 2 2 3 4" xfId="16366" xr:uid="{00000000-0005-0000-0000-0000A7D80000}"/>
    <cellStyle name="Normal 2 2 3 2 2 3 4 2" xfId="53704" xr:uid="{00000000-0005-0000-0000-0000A8D80000}"/>
    <cellStyle name="Normal 2 2 3 2 2 3 5" xfId="32759" xr:uid="{00000000-0005-0000-0000-0000A9D80000}"/>
    <cellStyle name="Normal 2 2 3 2 2 3 6" xfId="40543" xr:uid="{00000000-0005-0000-0000-0000AAD80000}"/>
    <cellStyle name="Normal 2 2 3 2 2 4" xfId="9113" xr:uid="{00000000-0005-0000-0000-0000ABD80000}"/>
    <cellStyle name="Normal 2 2 3 2 2 4 2" xfId="22272" xr:uid="{00000000-0005-0000-0000-0000ACD80000}"/>
    <cellStyle name="Normal 2 2 3 2 2 4 2 2" xfId="59610" xr:uid="{00000000-0005-0000-0000-0000ADD80000}"/>
    <cellStyle name="Normal 2 2 3 2 2 4 3" xfId="35471" xr:uid="{00000000-0005-0000-0000-0000AED80000}"/>
    <cellStyle name="Normal 2 2 3 2 2 4 4" xfId="46451" xr:uid="{00000000-0005-0000-0000-0000AFD80000}"/>
    <cellStyle name="Normal 2 2 3 2 2 5" xfId="4390" xr:uid="{00000000-0005-0000-0000-0000B0D80000}"/>
    <cellStyle name="Normal 2 2 3 2 2 5 2" xfId="17549" xr:uid="{00000000-0005-0000-0000-0000B1D80000}"/>
    <cellStyle name="Normal 2 2 3 2 2 5 2 2" xfId="54887" xr:uid="{00000000-0005-0000-0000-0000B2D80000}"/>
    <cellStyle name="Normal 2 2 3 2 2 5 3" xfId="30047" xr:uid="{00000000-0005-0000-0000-0000B3D80000}"/>
    <cellStyle name="Normal 2 2 3 2 2 5 4" xfId="41728" xr:uid="{00000000-0005-0000-0000-0000B4D80000}"/>
    <cellStyle name="Normal 2 2 3 2 2 6" xfId="13837" xr:uid="{00000000-0005-0000-0000-0000B5D80000}"/>
    <cellStyle name="Normal 2 2 3 2 2 6 2" xfId="51175" xr:uid="{00000000-0005-0000-0000-0000B6D80000}"/>
    <cellStyle name="Normal 2 2 3 2 2 7" xfId="27165" xr:uid="{00000000-0005-0000-0000-0000B7D80000}"/>
    <cellStyle name="Normal 2 2 3 2 2 8" xfId="38014" xr:uid="{00000000-0005-0000-0000-0000B8D80000}"/>
    <cellStyle name="Normal 2 2 3 2 3" xfId="450" xr:uid="{00000000-0005-0000-0000-0000B9D80000}"/>
    <cellStyle name="Normal 2 2 3 2 3 2" xfId="1632" xr:uid="{00000000-0005-0000-0000-0000BAD80000}"/>
    <cellStyle name="Normal 2 2 3 2 3 2 2" xfId="7706" xr:uid="{00000000-0005-0000-0000-0000BBD80000}"/>
    <cellStyle name="Normal 2 2 3 2 3 2 2 2" xfId="12429" xr:uid="{00000000-0005-0000-0000-0000BCD80000}"/>
    <cellStyle name="Normal 2 2 3 2 3 2 2 2 2" xfId="25588" xr:uid="{00000000-0005-0000-0000-0000BDD80000}"/>
    <cellStyle name="Normal 2 2 3 2 3 2 2 2 2 2" xfId="62926" xr:uid="{00000000-0005-0000-0000-0000BED80000}"/>
    <cellStyle name="Normal 2 2 3 2 3 2 2 2 3" xfId="49767" xr:uid="{00000000-0005-0000-0000-0000BFD80000}"/>
    <cellStyle name="Normal 2 2 3 2 3 2 2 3" xfId="20865" xr:uid="{00000000-0005-0000-0000-0000C0D80000}"/>
    <cellStyle name="Normal 2 2 3 2 3 2 2 3 2" xfId="58203" xr:uid="{00000000-0005-0000-0000-0000C1D80000}"/>
    <cellStyle name="Normal 2 2 3 2 3 2 2 4" xfId="33884" xr:uid="{00000000-0005-0000-0000-0000C2D80000}"/>
    <cellStyle name="Normal 2 2 3 2 3 2 2 5" xfId="45044" xr:uid="{00000000-0005-0000-0000-0000C3D80000}"/>
    <cellStyle name="Normal 2 2 3 2 3 2 3" xfId="10069" xr:uid="{00000000-0005-0000-0000-0000C4D80000}"/>
    <cellStyle name="Normal 2 2 3 2 3 2 3 2" xfId="23228" xr:uid="{00000000-0005-0000-0000-0000C5D80000}"/>
    <cellStyle name="Normal 2 2 3 2 3 2 3 2 2" xfId="60566" xr:uid="{00000000-0005-0000-0000-0000C6D80000}"/>
    <cellStyle name="Normal 2 2 3 2 3 2 3 3" xfId="36596" xr:uid="{00000000-0005-0000-0000-0000C7D80000}"/>
    <cellStyle name="Normal 2 2 3 2 3 2 3 4" xfId="47407" xr:uid="{00000000-0005-0000-0000-0000C8D80000}"/>
    <cellStyle name="Normal 2 2 3 2 3 2 4" xfId="5346" xr:uid="{00000000-0005-0000-0000-0000C9D80000}"/>
    <cellStyle name="Normal 2 2 3 2 3 2 4 2" xfId="18505" xr:uid="{00000000-0005-0000-0000-0000CAD80000}"/>
    <cellStyle name="Normal 2 2 3 2 3 2 4 2 2" xfId="55843" xr:uid="{00000000-0005-0000-0000-0000CBD80000}"/>
    <cellStyle name="Normal 2 2 3 2 3 2 4 3" xfId="31172" xr:uid="{00000000-0005-0000-0000-0000CCD80000}"/>
    <cellStyle name="Normal 2 2 3 2 3 2 4 4" xfId="42684" xr:uid="{00000000-0005-0000-0000-0000CDD80000}"/>
    <cellStyle name="Normal 2 2 3 2 3 2 5" xfId="14793" xr:uid="{00000000-0005-0000-0000-0000CED80000}"/>
    <cellStyle name="Normal 2 2 3 2 3 2 5 2" xfId="52131" xr:uid="{00000000-0005-0000-0000-0000CFD80000}"/>
    <cellStyle name="Normal 2 2 3 2 3 2 6" xfId="28290" xr:uid="{00000000-0005-0000-0000-0000D0D80000}"/>
    <cellStyle name="Normal 2 2 3 2 3 2 7" xfId="38970" xr:uid="{00000000-0005-0000-0000-0000D1D80000}"/>
    <cellStyle name="Normal 2 2 3 2 3 3" xfId="2981" xr:uid="{00000000-0005-0000-0000-0000D2D80000}"/>
    <cellStyle name="Normal 2 2 3 2 3 3 2" xfId="11249" xr:uid="{00000000-0005-0000-0000-0000D3D80000}"/>
    <cellStyle name="Normal 2 2 3 2 3 3 2 2" xfId="24408" xr:uid="{00000000-0005-0000-0000-0000D4D80000}"/>
    <cellStyle name="Normal 2 2 3 2 3 3 2 2 2" xfId="61746" xr:uid="{00000000-0005-0000-0000-0000D5D80000}"/>
    <cellStyle name="Normal 2 2 3 2 3 3 2 3" xfId="48587" xr:uid="{00000000-0005-0000-0000-0000D6D80000}"/>
    <cellStyle name="Normal 2 2 3 2 3 3 3" xfId="6526" xr:uid="{00000000-0005-0000-0000-0000D7D80000}"/>
    <cellStyle name="Normal 2 2 3 2 3 3 3 2" xfId="19685" xr:uid="{00000000-0005-0000-0000-0000D8D80000}"/>
    <cellStyle name="Normal 2 2 3 2 3 3 3 2 2" xfId="57023" xr:uid="{00000000-0005-0000-0000-0000D9D80000}"/>
    <cellStyle name="Normal 2 2 3 2 3 3 3 3" xfId="43864" xr:uid="{00000000-0005-0000-0000-0000DAD80000}"/>
    <cellStyle name="Normal 2 2 3 2 3 3 4" xfId="16142" xr:uid="{00000000-0005-0000-0000-0000DBD80000}"/>
    <cellStyle name="Normal 2 2 3 2 3 3 4 2" xfId="53480" xr:uid="{00000000-0005-0000-0000-0000DCD80000}"/>
    <cellStyle name="Normal 2 2 3 2 3 3 5" xfId="32535" xr:uid="{00000000-0005-0000-0000-0000DDD80000}"/>
    <cellStyle name="Normal 2 2 3 2 3 3 6" xfId="40319" xr:uid="{00000000-0005-0000-0000-0000DED80000}"/>
    <cellStyle name="Normal 2 2 3 2 3 4" xfId="8889" xr:uid="{00000000-0005-0000-0000-0000DFD80000}"/>
    <cellStyle name="Normal 2 2 3 2 3 4 2" xfId="22048" xr:uid="{00000000-0005-0000-0000-0000E0D80000}"/>
    <cellStyle name="Normal 2 2 3 2 3 4 2 2" xfId="59386" xr:uid="{00000000-0005-0000-0000-0000E1D80000}"/>
    <cellStyle name="Normal 2 2 3 2 3 4 3" xfId="35247" xr:uid="{00000000-0005-0000-0000-0000E2D80000}"/>
    <cellStyle name="Normal 2 2 3 2 3 4 4" xfId="46227" xr:uid="{00000000-0005-0000-0000-0000E3D80000}"/>
    <cellStyle name="Normal 2 2 3 2 3 5" xfId="4166" xr:uid="{00000000-0005-0000-0000-0000E4D80000}"/>
    <cellStyle name="Normal 2 2 3 2 3 5 2" xfId="17325" xr:uid="{00000000-0005-0000-0000-0000E5D80000}"/>
    <cellStyle name="Normal 2 2 3 2 3 5 2 2" xfId="54663" xr:uid="{00000000-0005-0000-0000-0000E6D80000}"/>
    <cellStyle name="Normal 2 2 3 2 3 5 3" xfId="29823" xr:uid="{00000000-0005-0000-0000-0000E7D80000}"/>
    <cellStyle name="Normal 2 2 3 2 3 5 4" xfId="41504" xr:uid="{00000000-0005-0000-0000-0000E8D80000}"/>
    <cellStyle name="Normal 2 2 3 2 3 6" xfId="13613" xr:uid="{00000000-0005-0000-0000-0000E9D80000}"/>
    <cellStyle name="Normal 2 2 3 2 3 6 2" xfId="50951" xr:uid="{00000000-0005-0000-0000-0000EAD80000}"/>
    <cellStyle name="Normal 2 2 3 2 3 7" xfId="26941" xr:uid="{00000000-0005-0000-0000-0000EBD80000}"/>
    <cellStyle name="Normal 2 2 3 2 3 8" xfId="37790" xr:uid="{00000000-0005-0000-0000-0000ECD80000}"/>
    <cellStyle name="Normal 2 2 3 2 4" xfId="871" xr:uid="{00000000-0005-0000-0000-0000EDD80000}"/>
    <cellStyle name="Normal 2 2 3 2 4 2" xfId="2053" xr:uid="{00000000-0005-0000-0000-0000EED80000}"/>
    <cellStyle name="Normal 2 2 3 2 4 2 2" xfId="8127" xr:uid="{00000000-0005-0000-0000-0000EFD80000}"/>
    <cellStyle name="Normal 2 2 3 2 4 2 2 2" xfId="12850" xr:uid="{00000000-0005-0000-0000-0000F0D80000}"/>
    <cellStyle name="Normal 2 2 3 2 4 2 2 2 2" xfId="26009" xr:uid="{00000000-0005-0000-0000-0000F1D80000}"/>
    <cellStyle name="Normal 2 2 3 2 4 2 2 2 2 2" xfId="63347" xr:uid="{00000000-0005-0000-0000-0000F2D80000}"/>
    <cellStyle name="Normal 2 2 3 2 4 2 2 2 3" xfId="50188" xr:uid="{00000000-0005-0000-0000-0000F3D80000}"/>
    <cellStyle name="Normal 2 2 3 2 4 2 2 3" xfId="21286" xr:uid="{00000000-0005-0000-0000-0000F4D80000}"/>
    <cellStyle name="Normal 2 2 3 2 4 2 2 3 2" xfId="58624" xr:uid="{00000000-0005-0000-0000-0000F5D80000}"/>
    <cellStyle name="Normal 2 2 3 2 4 2 2 4" xfId="34305" xr:uid="{00000000-0005-0000-0000-0000F6D80000}"/>
    <cellStyle name="Normal 2 2 3 2 4 2 2 5" xfId="45465" xr:uid="{00000000-0005-0000-0000-0000F7D80000}"/>
    <cellStyle name="Normal 2 2 3 2 4 2 3" xfId="10490" xr:uid="{00000000-0005-0000-0000-0000F8D80000}"/>
    <cellStyle name="Normal 2 2 3 2 4 2 3 2" xfId="23649" xr:uid="{00000000-0005-0000-0000-0000F9D80000}"/>
    <cellStyle name="Normal 2 2 3 2 4 2 3 2 2" xfId="60987" xr:uid="{00000000-0005-0000-0000-0000FAD80000}"/>
    <cellStyle name="Normal 2 2 3 2 4 2 3 3" xfId="37017" xr:uid="{00000000-0005-0000-0000-0000FBD80000}"/>
    <cellStyle name="Normal 2 2 3 2 4 2 3 4" xfId="47828" xr:uid="{00000000-0005-0000-0000-0000FCD80000}"/>
    <cellStyle name="Normal 2 2 3 2 4 2 4" xfId="5767" xr:uid="{00000000-0005-0000-0000-0000FDD80000}"/>
    <cellStyle name="Normal 2 2 3 2 4 2 4 2" xfId="18926" xr:uid="{00000000-0005-0000-0000-0000FED80000}"/>
    <cellStyle name="Normal 2 2 3 2 4 2 4 2 2" xfId="56264" xr:uid="{00000000-0005-0000-0000-0000FFD80000}"/>
    <cellStyle name="Normal 2 2 3 2 4 2 4 3" xfId="31593" xr:uid="{00000000-0005-0000-0000-000000D90000}"/>
    <cellStyle name="Normal 2 2 3 2 4 2 4 4" xfId="43105" xr:uid="{00000000-0005-0000-0000-000001D90000}"/>
    <cellStyle name="Normal 2 2 3 2 4 2 5" xfId="15214" xr:uid="{00000000-0005-0000-0000-000002D90000}"/>
    <cellStyle name="Normal 2 2 3 2 4 2 5 2" xfId="52552" xr:uid="{00000000-0005-0000-0000-000003D90000}"/>
    <cellStyle name="Normal 2 2 3 2 4 2 6" xfId="28711" xr:uid="{00000000-0005-0000-0000-000004D90000}"/>
    <cellStyle name="Normal 2 2 3 2 4 2 7" xfId="39391" xr:uid="{00000000-0005-0000-0000-000005D90000}"/>
    <cellStyle name="Normal 2 2 3 2 4 3" xfId="3402" xr:uid="{00000000-0005-0000-0000-000006D90000}"/>
    <cellStyle name="Normal 2 2 3 2 4 3 2" xfId="11670" xr:uid="{00000000-0005-0000-0000-000007D90000}"/>
    <cellStyle name="Normal 2 2 3 2 4 3 2 2" xfId="24829" xr:uid="{00000000-0005-0000-0000-000008D90000}"/>
    <cellStyle name="Normal 2 2 3 2 4 3 2 2 2" xfId="62167" xr:uid="{00000000-0005-0000-0000-000009D90000}"/>
    <cellStyle name="Normal 2 2 3 2 4 3 2 3" xfId="49008" xr:uid="{00000000-0005-0000-0000-00000AD90000}"/>
    <cellStyle name="Normal 2 2 3 2 4 3 3" xfId="6947" xr:uid="{00000000-0005-0000-0000-00000BD90000}"/>
    <cellStyle name="Normal 2 2 3 2 4 3 3 2" xfId="20106" xr:uid="{00000000-0005-0000-0000-00000CD90000}"/>
    <cellStyle name="Normal 2 2 3 2 4 3 3 2 2" xfId="57444" xr:uid="{00000000-0005-0000-0000-00000DD90000}"/>
    <cellStyle name="Normal 2 2 3 2 4 3 3 3" xfId="44285" xr:uid="{00000000-0005-0000-0000-00000ED90000}"/>
    <cellStyle name="Normal 2 2 3 2 4 3 4" xfId="16563" xr:uid="{00000000-0005-0000-0000-00000FD90000}"/>
    <cellStyle name="Normal 2 2 3 2 4 3 4 2" xfId="53901" xr:uid="{00000000-0005-0000-0000-000010D90000}"/>
    <cellStyle name="Normal 2 2 3 2 4 3 5" xfId="32956" xr:uid="{00000000-0005-0000-0000-000011D90000}"/>
    <cellStyle name="Normal 2 2 3 2 4 3 6" xfId="40740" xr:uid="{00000000-0005-0000-0000-000012D90000}"/>
    <cellStyle name="Normal 2 2 3 2 4 4" xfId="9310" xr:uid="{00000000-0005-0000-0000-000013D90000}"/>
    <cellStyle name="Normal 2 2 3 2 4 4 2" xfId="22469" xr:uid="{00000000-0005-0000-0000-000014D90000}"/>
    <cellStyle name="Normal 2 2 3 2 4 4 2 2" xfId="59807" xr:uid="{00000000-0005-0000-0000-000015D90000}"/>
    <cellStyle name="Normal 2 2 3 2 4 4 3" xfId="35668" xr:uid="{00000000-0005-0000-0000-000016D90000}"/>
    <cellStyle name="Normal 2 2 3 2 4 4 4" xfId="46648" xr:uid="{00000000-0005-0000-0000-000017D90000}"/>
    <cellStyle name="Normal 2 2 3 2 4 5" xfId="4587" xr:uid="{00000000-0005-0000-0000-000018D90000}"/>
    <cellStyle name="Normal 2 2 3 2 4 5 2" xfId="17746" xr:uid="{00000000-0005-0000-0000-000019D90000}"/>
    <cellStyle name="Normal 2 2 3 2 4 5 2 2" xfId="55084" xr:uid="{00000000-0005-0000-0000-00001AD90000}"/>
    <cellStyle name="Normal 2 2 3 2 4 5 3" xfId="30244" xr:uid="{00000000-0005-0000-0000-00001BD90000}"/>
    <cellStyle name="Normal 2 2 3 2 4 5 4" xfId="41925" xr:uid="{00000000-0005-0000-0000-00001CD90000}"/>
    <cellStyle name="Normal 2 2 3 2 4 6" xfId="14034" xr:uid="{00000000-0005-0000-0000-00001DD90000}"/>
    <cellStyle name="Normal 2 2 3 2 4 6 2" xfId="51372" xr:uid="{00000000-0005-0000-0000-00001ED90000}"/>
    <cellStyle name="Normal 2 2 3 2 4 7" xfId="27362" xr:uid="{00000000-0005-0000-0000-00001FD90000}"/>
    <cellStyle name="Normal 2 2 3 2 4 8" xfId="38211" xr:uid="{00000000-0005-0000-0000-000020D90000}"/>
    <cellStyle name="Normal 2 2 3 2 5" xfId="1040" xr:uid="{00000000-0005-0000-0000-000021D90000}"/>
    <cellStyle name="Normal 2 2 3 2 5 2" xfId="2222" xr:uid="{00000000-0005-0000-0000-000022D90000}"/>
    <cellStyle name="Normal 2 2 3 2 5 2 2" xfId="8296" xr:uid="{00000000-0005-0000-0000-000023D90000}"/>
    <cellStyle name="Normal 2 2 3 2 5 2 2 2" xfId="13019" xr:uid="{00000000-0005-0000-0000-000024D90000}"/>
    <cellStyle name="Normal 2 2 3 2 5 2 2 2 2" xfId="26178" xr:uid="{00000000-0005-0000-0000-000025D90000}"/>
    <cellStyle name="Normal 2 2 3 2 5 2 2 2 2 2" xfId="63516" xr:uid="{00000000-0005-0000-0000-000026D90000}"/>
    <cellStyle name="Normal 2 2 3 2 5 2 2 2 3" xfId="50357" xr:uid="{00000000-0005-0000-0000-000027D90000}"/>
    <cellStyle name="Normal 2 2 3 2 5 2 2 3" xfId="21455" xr:uid="{00000000-0005-0000-0000-000028D90000}"/>
    <cellStyle name="Normal 2 2 3 2 5 2 2 3 2" xfId="58793" xr:uid="{00000000-0005-0000-0000-000029D90000}"/>
    <cellStyle name="Normal 2 2 3 2 5 2 2 4" xfId="34474" xr:uid="{00000000-0005-0000-0000-00002AD90000}"/>
    <cellStyle name="Normal 2 2 3 2 5 2 2 5" xfId="45634" xr:uid="{00000000-0005-0000-0000-00002BD90000}"/>
    <cellStyle name="Normal 2 2 3 2 5 2 3" xfId="10659" xr:uid="{00000000-0005-0000-0000-00002CD90000}"/>
    <cellStyle name="Normal 2 2 3 2 5 2 3 2" xfId="23818" xr:uid="{00000000-0005-0000-0000-00002DD90000}"/>
    <cellStyle name="Normal 2 2 3 2 5 2 3 2 2" xfId="61156" xr:uid="{00000000-0005-0000-0000-00002ED90000}"/>
    <cellStyle name="Normal 2 2 3 2 5 2 3 3" xfId="37186" xr:uid="{00000000-0005-0000-0000-00002FD90000}"/>
    <cellStyle name="Normal 2 2 3 2 5 2 3 4" xfId="47997" xr:uid="{00000000-0005-0000-0000-000030D90000}"/>
    <cellStyle name="Normal 2 2 3 2 5 2 4" xfId="5936" xr:uid="{00000000-0005-0000-0000-000031D90000}"/>
    <cellStyle name="Normal 2 2 3 2 5 2 4 2" xfId="19095" xr:uid="{00000000-0005-0000-0000-000032D90000}"/>
    <cellStyle name="Normal 2 2 3 2 5 2 4 2 2" xfId="56433" xr:uid="{00000000-0005-0000-0000-000033D90000}"/>
    <cellStyle name="Normal 2 2 3 2 5 2 4 3" xfId="31762" xr:uid="{00000000-0005-0000-0000-000034D90000}"/>
    <cellStyle name="Normal 2 2 3 2 5 2 4 4" xfId="43274" xr:uid="{00000000-0005-0000-0000-000035D90000}"/>
    <cellStyle name="Normal 2 2 3 2 5 2 5" xfId="15383" xr:uid="{00000000-0005-0000-0000-000036D90000}"/>
    <cellStyle name="Normal 2 2 3 2 5 2 5 2" xfId="52721" xr:uid="{00000000-0005-0000-0000-000037D90000}"/>
    <cellStyle name="Normal 2 2 3 2 5 2 6" xfId="28880" xr:uid="{00000000-0005-0000-0000-000038D90000}"/>
    <cellStyle name="Normal 2 2 3 2 5 2 7" xfId="39560" xr:uid="{00000000-0005-0000-0000-000039D90000}"/>
    <cellStyle name="Normal 2 2 3 2 5 3" xfId="3571" xr:uid="{00000000-0005-0000-0000-00003AD90000}"/>
    <cellStyle name="Normal 2 2 3 2 5 3 2" xfId="11839" xr:uid="{00000000-0005-0000-0000-00003BD90000}"/>
    <cellStyle name="Normal 2 2 3 2 5 3 2 2" xfId="24998" xr:uid="{00000000-0005-0000-0000-00003CD90000}"/>
    <cellStyle name="Normal 2 2 3 2 5 3 2 2 2" xfId="62336" xr:uid="{00000000-0005-0000-0000-00003DD90000}"/>
    <cellStyle name="Normal 2 2 3 2 5 3 2 3" xfId="49177" xr:uid="{00000000-0005-0000-0000-00003ED90000}"/>
    <cellStyle name="Normal 2 2 3 2 5 3 3" xfId="7116" xr:uid="{00000000-0005-0000-0000-00003FD90000}"/>
    <cellStyle name="Normal 2 2 3 2 5 3 3 2" xfId="20275" xr:uid="{00000000-0005-0000-0000-000040D90000}"/>
    <cellStyle name="Normal 2 2 3 2 5 3 3 2 2" xfId="57613" xr:uid="{00000000-0005-0000-0000-000041D90000}"/>
    <cellStyle name="Normal 2 2 3 2 5 3 3 3" xfId="44454" xr:uid="{00000000-0005-0000-0000-000042D90000}"/>
    <cellStyle name="Normal 2 2 3 2 5 3 4" xfId="16732" xr:uid="{00000000-0005-0000-0000-000043D90000}"/>
    <cellStyle name="Normal 2 2 3 2 5 3 4 2" xfId="54070" xr:uid="{00000000-0005-0000-0000-000044D90000}"/>
    <cellStyle name="Normal 2 2 3 2 5 3 5" xfId="33125" xr:uid="{00000000-0005-0000-0000-000045D90000}"/>
    <cellStyle name="Normal 2 2 3 2 5 3 6" xfId="40909" xr:uid="{00000000-0005-0000-0000-000046D90000}"/>
    <cellStyle name="Normal 2 2 3 2 5 4" xfId="9479" xr:uid="{00000000-0005-0000-0000-000047D90000}"/>
    <cellStyle name="Normal 2 2 3 2 5 4 2" xfId="22638" xr:uid="{00000000-0005-0000-0000-000048D90000}"/>
    <cellStyle name="Normal 2 2 3 2 5 4 2 2" xfId="59976" xr:uid="{00000000-0005-0000-0000-000049D90000}"/>
    <cellStyle name="Normal 2 2 3 2 5 4 3" xfId="35837" xr:uid="{00000000-0005-0000-0000-00004AD90000}"/>
    <cellStyle name="Normal 2 2 3 2 5 4 4" xfId="46817" xr:uid="{00000000-0005-0000-0000-00004BD90000}"/>
    <cellStyle name="Normal 2 2 3 2 5 5" xfId="4756" xr:uid="{00000000-0005-0000-0000-00004CD90000}"/>
    <cellStyle name="Normal 2 2 3 2 5 5 2" xfId="17915" xr:uid="{00000000-0005-0000-0000-00004DD90000}"/>
    <cellStyle name="Normal 2 2 3 2 5 5 2 2" xfId="55253" xr:uid="{00000000-0005-0000-0000-00004ED90000}"/>
    <cellStyle name="Normal 2 2 3 2 5 5 3" xfId="30413" xr:uid="{00000000-0005-0000-0000-00004FD90000}"/>
    <cellStyle name="Normal 2 2 3 2 5 5 4" xfId="42094" xr:uid="{00000000-0005-0000-0000-000050D90000}"/>
    <cellStyle name="Normal 2 2 3 2 5 6" xfId="14203" xr:uid="{00000000-0005-0000-0000-000051D90000}"/>
    <cellStyle name="Normal 2 2 3 2 5 6 2" xfId="51541" xr:uid="{00000000-0005-0000-0000-000052D90000}"/>
    <cellStyle name="Normal 2 2 3 2 5 7" xfId="27531" xr:uid="{00000000-0005-0000-0000-000053D90000}"/>
    <cellStyle name="Normal 2 2 3 2 5 8" xfId="38380" xr:uid="{00000000-0005-0000-0000-000054D90000}"/>
    <cellStyle name="Normal 2 2 3 2 6" xfId="1211" xr:uid="{00000000-0005-0000-0000-000055D90000}"/>
    <cellStyle name="Normal 2 2 3 2 6 2" xfId="2391" xr:uid="{00000000-0005-0000-0000-000056D90000}"/>
    <cellStyle name="Normal 2 2 3 2 6 2 2" xfId="8465" xr:uid="{00000000-0005-0000-0000-000057D90000}"/>
    <cellStyle name="Normal 2 2 3 2 6 2 2 2" xfId="13188" xr:uid="{00000000-0005-0000-0000-000058D90000}"/>
    <cellStyle name="Normal 2 2 3 2 6 2 2 2 2" xfId="26347" xr:uid="{00000000-0005-0000-0000-000059D90000}"/>
    <cellStyle name="Normal 2 2 3 2 6 2 2 2 2 2" xfId="63685" xr:uid="{00000000-0005-0000-0000-00005AD90000}"/>
    <cellStyle name="Normal 2 2 3 2 6 2 2 2 3" xfId="50526" xr:uid="{00000000-0005-0000-0000-00005BD90000}"/>
    <cellStyle name="Normal 2 2 3 2 6 2 2 3" xfId="21624" xr:uid="{00000000-0005-0000-0000-00005CD90000}"/>
    <cellStyle name="Normal 2 2 3 2 6 2 2 3 2" xfId="58962" xr:uid="{00000000-0005-0000-0000-00005DD90000}"/>
    <cellStyle name="Normal 2 2 3 2 6 2 2 4" xfId="34643" xr:uid="{00000000-0005-0000-0000-00005ED90000}"/>
    <cellStyle name="Normal 2 2 3 2 6 2 2 5" xfId="45803" xr:uid="{00000000-0005-0000-0000-00005FD90000}"/>
    <cellStyle name="Normal 2 2 3 2 6 2 3" xfId="10828" xr:uid="{00000000-0005-0000-0000-000060D90000}"/>
    <cellStyle name="Normal 2 2 3 2 6 2 3 2" xfId="23987" xr:uid="{00000000-0005-0000-0000-000061D90000}"/>
    <cellStyle name="Normal 2 2 3 2 6 2 3 2 2" xfId="61325" xr:uid="{00000000-0005-0000-0000-000062D90000}"/>
    <cellStyle name="Normal 2 2 3 2 6 2 3 3" xfId="37355" xr:uid="{00000000-0005-0000-0000-000063D90000}"/>
    <cellStyle name="Normal 2 2 3 2 6 2 3 4" xfId="48166" xr:uid="{00000000-0005-0000-0000-000064D90000}"/>
    <cellStyle name="Normal 2 2 3 2 6 2 4" xfId="6105" xr:uid="{00000000-0005-0000-0000-000065D90000}"/>
    <cellStyle name="Normal 2 2 3 2 6 2 4 2" xfId="19264" xr:uid="{00000000-0005-0000-0000-000066D90000}"/>
    <cellStyle name="Normal 2 2 3 2 6 2 4 2 2" xfId="56602" xr:uid="{00000000-0005-0000-0000-000067D90000}"/>
    <cellStyle name="Normal 2 2 3 2 6 2 4 3" xfId="31931" xr:uid="{00000000-0005-0000-0000-000068D90000}"/>
    <cellStyle name="Normal 2 2 3 2 6 2 4 4" xfId="43443" xr:uid="{00000000-0005-0000-0000-000069D90000}"/>
    <cellStyle name="Normal 2 2 3 2 6 2 5" xfId="15552" xr:uid="{00000000-0005-0000-0000-00006AD90000}"/>
    <cellStyle name="Normal 2 2 3 2 6 2 5 2" xfId="52890" xr:uid="{00000000-0005-0000-0000-00006BD90000}"/>
    <cellStyle name="Normal 2 2 3 2 6 2 6" xfId="29049" xr:uid="{00000000-0005-0000-0000-00006CD90000}"/>
    <cellStyle name="Normal 2 2 3 2 6 2 7" xfId="39729" xr:uid="{00000000-0005-0000-0000-00006DD90000}"/>
    <cellStyle name="Normal 2 2 3 2 6 3" xfId="3740" xr:uid="{00000000-0005-0000-0000-00006ED90000}"/>
    <cellStyle name="Normal 2 2 3 2 6 3 2" xfId="12008" xr:uid="{00000000-0005-0000-0000-00006FD90000}"/>
    <cellStyle name="Normal 2 2 3 2 6 3 2 2" xfId="25167" xr:uid="{00000000-0005-0000-0000-000070D90000}"/>
    <cellStyle name="Normal 2 2 3 2 6 3 2 2 2" xfId="62505" xr:uid="{00000000-0005-0000-0000-000071D90000}"/>
    <cellStyle name="Normal 2 2 3 2 6 3 2 3" xfId="49346" xr:uid="{00000000-0005-0000-0000-000072D90000}"/>
    <cellStyle name="Normal 2 2 3 2 6 3 3" xfId="7285" xr:uid="{00000000-0005-0000-0000-000073D90000}"/>
    <cellStyle name="Normal 2 2 3 2 6 3 3 2" xfId="20444" xr:uid="{00000000-0005-0000-0000-000074D90000}"/>
    <cellStyle name="Normal 2 2 3 2 6 3 3 2 2" xfId="57782" xr:uid="{00000000-0005-0000-0000-000075D90000}"/>
    <cellStyle name="Normal 2 2 3 2 6 3 3 3" xfId="44623" xr:uid="{00000000-0005-0000-0000-000076D90000}"/>
    <cellStyle name="Normal 2 2 3 2 6 3 4" xfId="16901" xr:uid="{00000000-0005-0000-0000-000077D90000}"/>
    <cellStyle name="Normal 2 2 3 2 6 3 4 2" xfId="54239" xr:uid="{00000000-0005-0000-0000-000078D90000}"/>
    <cellStyle name="Normal 2 2 3 2 6 3 5" xfId="33294" xr:uid="{00000000-0005-0000-0000-000079D90000}"/>
    <cellStyle name="Normal 2 2 3 2 6 3 6" xfId="41078" xr:uid="{00000000-0005-0000-0000-00007AD90000}"/>
    <cellStyle name="Normal 2 2 3 2 6 4" xfId="9648" xr:uid="{00000000-0005-0000-0000-00007BD90000}"/>
    <cellStyle name="Normal 2 2 3 2 6 4 2" xfId="22807" xr:uid="{00000000-0005-0000-0000-00007CD90000}"/>
    <cellStyle name="Normal 2 2 3 2 6 4 2 2" xfId="60145" xr:uid="{00000000-0005-0000-0000-00007DD90000}"/>
    <cellStyle name="Normal 2 2 3 2 6 4 3" xfId="36006" xr:uid="{00000000-0005-0000-0000-00007ED90000}"/>
    <cellStyle name="Normal 2 2 3 2 6 4 4" xfId="46986" xr:uid="{00000000-0005-0000-0000-00007FD90000}"/>
    <cellStyle name="Normal 2 2 3 2 6 5" xfId="4925" xr:uid="{00000000-0005-0000-0000-000080D90000}"/>
    <cellStyle name="Normal 2 2 3 2 6 5 2" xfId="18084" xr:uid="{00000000-0005-0000-0000-000081D90000}"/>
    <cellStyle name="Normal 2 2 3 2 6 5 2 2" xfId="55422" xr:uid="{00000000-0005-0000-0000-000082D90000}"/>
    <cellStyle name="Normal 2 2 3 2 6 5 3" xfId="30582" xr:uid="{00000000-0005-0000-0000-000083D90000}"/>
    <cellStyle name="Normal 2 2 3 2 6 5 4" xfId="42263" xr:uid="{00000000-0005-0000-0000-000084D90000}"/>
    <cellStyle name="Normal 2 2 3 2 6 6" xfId="14372" xr:uid="{00000000-0005-0000-0000-000085D90000}"/>
    <cellStyle name="Normal 2 2 3 2 6 6 2" xfId="51710" xr:uid="{00000000-0005-0000-0000-000086D90000}"/>
    <cellStyle name="Normal 2 2 3 2 6 7" xfId="27700" xr:uid="{00000000-0005-0000-0000-000087D90000}"/>
    <cellStyle name="Normal 2 2 3 2 6 8" xfId="38549" xr:uid="{00000000-0005-0000-0000-000088D90000}"/>
    <cellStyle name="Normal 2 2 3 2 7" xfId="1435" xr:uid="{00000000-0005-0000-0000-000089D90000}"/>
    <cellStyle name="Normal 2 2 3 2 7 2" xfId="2784" xr:uid="{00000000-0005-0000-0000-00008AD90000}"/>
    <cellStyle name="Normal 2 2 3 2 7 2 2" xfId="12232" xr:uid="{00000000-0005-0000-0000-00008BD90000}"/>
    <cellStyle name="Normal 2 2 3 2 7 2 2 2" xfId="25391" xr:uid="{00000000-0005-0000-0000-00008CD90000}"/>
    <cellStyle name="Normal 2 2 3 2 7 2 2 2 2" xfId="62729" xr:uid="{00000000-0005-0000-0000-00008DD90000}"/>
    <cellStyle name="Normal 2 2 3 2 7 2 2 3" xfId="33687" xr:uid="{00000000-0005-0000-0000-00008ED90000}"/>
    <cellStyle name="Normal 2 2 3 2 7 2 2 4" xfId="49570" xr:uid="{00000000-0005-0000-0000-00008FD90000}"/>
    <cellStyle name="Normal 2 2 3 2 7 2 3" xfId="7509" xr:uid="{00000000-0005-0000-0000-000090D90000}"/>
    <cellStyle name="Normal 2 2 3 2 7 2 3 2" xfId="20668" xr:uid="{00000000-0005-0000-0000-000091D90000}"/>
    <cellStyle name="Normal 2 2 3 2 7 2 3 2 2" xfId="58006" xr:uid="{00000000-0005-0000-0000-000092D90000}"/>
    <cellStyle name="Normal 2 2 3 2 7 2 3 3" xfId="36399" xr:uid="{00000000-0005-0000-0000-000093D90000}"/>
    <cellStyle name="Normal 2 2 3 2 7 2 3 4" xfId="44847" xr:uid="{00000000-0005-0000-0000-000094D90000}"/>
    <cellStyle name="Normal 2 2 3 2 7 2 4" xfId="15945" xr:uid="{00000000-0005-0000-0000-000095D90000}"/>
    <cellStyle name="Normal 2 2 3 2 7 2 4 2" xfId="30975" xr:uid="{00000000-0005-0000-0000-000096D90000}"/>
    <cellStyle name="Normal 2 2 3 2 7 2 4 3" xfId="53283" xr:uid="{00000000-0005-0000-0000-000097D90000}"/>
    <cellStyle name="Normal 2 2 3 2 7 2 5" xfId="28093" xr:uid="{00000000-0005-0000-0000-000098D90000}"/>
    <cellStyle name="Normal 2 2 3 2 7 2 6" xfId="40122" xr:uid="{00000000-0005-0000-0000-000099D90000}"/>
    <cellStyle name="Normal 2 2 3 2 7 3" xfId="9872" xr:uid="{00000000-0005-0000-0000-00009AD90000}"/>
    <cellStyle name="Normal 2 2 3 2 7 3 2" xfId="23031" xr:uid="{00000000-0005-0000-0000-00009BD90000}"/>
    <cellStyle name="Normal 2 2 3 2 7 3 2 2" xfId="60369" xr:uid="{00000000-0005-0000-0000-00009CD90000}"/>
    <cellStyle name="Normal 2 2 3 2 7 3 3" xfId="32338" xr:uid="{00000000-0005-0000-0000-00009DD90000}"/>
    <cellStyle name="Normal 2 2 3 2 7 3 4" xfId="47210" xr:uid="{00000000-0005-0000-0000-00009ED90000}"/>
    <cellStyle name="Normal 2 2 3 2 7 4" xfId="5149" xr:uid="{00000000-0005-0000-0000-00009FD90000}"/>
    <cellStyle name="Normal 2 2 3 2 7 4 2" xfId="18308" xr:uid="{00000000-0005-0000-0000-0000A0D90000}"/>
    <cellStyle name="Normal 2 2 3 2 7 4 2 2" xfId="55646" xr:uid="{00000000-0005-0000-0000-0000A1D90000}"/>
    <cellStyle name="Normal 2 2 3 2 7 4 3" xfId="35050" xr:uid="{00000000-0005-0000-0000-0000A2D90000}"/>
    <cellStyle name="Normal 2 2 3 2 7 4 4" xfId="42487" xr:uid="{00000000-0005-0000-0000-0000A3D90000}"/>
    <cellStyle name="Normal 2 2 3 2 7 5" xfId="14596" xr:uid="{00000000-0005-0000-0000-0000A4D90000}"/>
    <cellStyle name="Normal 2 2 3 2 7 5 2" xfId="29626" xr:uid="{00000000-0005-0000-0000-0000A5D90000}"/>
    <cellStyle name="Normal 2 2 3 2 7 5 3" xfId="51934" xr:uid="{00000000-0005-0000-0000-0000A6D90000}"/>
    <cellStyle name="Normal 2 2 3 2 7 6" xfId="26744" xr:uid="{00000000-0005-0000-0000-0000A7D90000}"/>
    <cellStyle name="Normal 2 2 3 2 7 7" xfId="38773" xr:uid="{00000000-0005-0000-0000-0000A8D90000}"/>
    <cellStyle name="Normal 2 2 3 2 8" xfId="2560" xr:uid="{00000000-0005-0000-0000-0000A9D90000}"/>
    <cellStyle name="Normal 2 2 3 2 8 2" xfId="11052" xr:uid="{00000000-0005-0000-0000-0000AAD90000}"/>
    <cellStyle name="Normal 2 2 3 2 8 2 2" xfId="24211" xr:uid="{00000000-0005-0000-0000-0000ABD90000}"/>
    <cellStyle name="Normal 2 2 3 2 8 2 2 2" xfId="61549" xr:uid="{00000000-0005-0000-0000-0000ACD90000}"/>
    <cellStyle name="Normal 2 2 3 2 8 2 3" xfId="33463" xr:uid="{00000000-0005-0000-0000-0000ADD90000}"/>
    <cellStyle name="Normal 2 2 3 2 8 2 4" xfId="48390" xr:uid="{00000000-0005-0000-0000-0000AED90000}"/>
    <cellStyle name="Normal 2 2 3 2 8 3" xfId="6329" xr:uid="{00000000-0005-0000-0000-0000AFD90000}"/>
    <cellStyle name="Normal 2 2 3 2 8 3 2" xfId="19488" xr:uid="{00000000-0005-0000-0000-0000B0D90000}"/>
    <cellStyle name="Normal 2 2 3 2 8 3 2 2" xfId="56826" xr:uid="{00000000-0005-0000-0000-0000B1D90000}"/>
    <cellStyle name="Normal 2 2 3 2 8 3 3" xfId="36175" xr:uid="{00000000-0005-0000-0000-0000B2D90000}"/>
    <cellStyle name="Normal 2 2 3 2 8 3 4" xfId="43667" xr:uid="{00000000-0005-0000-0000-0000B3D90000}"/>
    <cellStyle name="Normal 2 2 3 2 8 4" xfId="15721" xr:uid="{00000000-0005-0000-0000-0000B4D90000}"/>
    <cellStyle name="Normal 2 2 3 2 8 4 2" xfId="30751" xr:uid="{00000000-0005-0000-0000-0000B5D90000}"/>
    <cellStyle name="Normal 2 2 3 2 8 4 3" xfId="53059" xr:uid="{00000000-0005-0000-0000-0000B6D90000}"/>
    <cellStyle name="Normal 2 2 3 2 8 5" xfId="27869" xr:uid="{00000000-0005-0000-0000-0000B7D90000}"/>
    <cellStyle name="Normal 2 2 3 2 8 6" xfId="39898" xr:uid="{00000000-0005-0000-0000-0000B8D90000}"/>
    <cellStyle name="Normal 2 2 3 2 9" xfId="8692" xr:uid="{00000000-0005-0000-0000-0000B9D90000}"/>
    <cellStyle name="Normal 2 2 3 2 9 2" xfId="21851" xr:uid="{00000000-0005-0000-0000-0000BAD90000}"/>
    <cellStyle name="Normal 2 2 3 2 9 2 2" xfId="59189" xr:uid="{00000000-0005-0000-0000-0000BBD90000}"/>
    <cellStyle name="Normal 2 2 3 2 9 3" xfId="29402" xr:uid="{00000000-0005-0000-0000-0000BCD90000}"/>
    <cellStyle name="Normal 2 2 3 2 9 4" xfId="46030" xr:uid="{00000000-0005-0000-0000-0000BDD90000}"/>
    <cellStyle name="Normal 2 2 3 3" xfId="562" xr:uid="{00000000-0005-0000-0000-0000BED90000}"/>
    <cellStyle name="Normal 2 2 3 3 2" xfId="1744" xr:uid="{00000000-0005-0000-0000-0000BFD90000}"/>
    <cellStyle name="Normal 2 2 3 3 2 2" xfId="7818" xr:uid="{00000000-0005-0000-0000-0000C0D90000}"/>
    <cellStyle name="Normal 2 2 3 3 2 2 2" xfId="12541" xr:uid="{00000000-0005-0000-0000-0000C1D90000}"/>
    <cellStyle name="Normal 2 2 3 3 2 2 2 2" xfId="25700" xr:uid="{00000000-0005-0000-0000-0000C2D90000}"/>
    <cellStyle name="Normal 2 2 3 3 2 2 2 2 2" xfId="63038" xr:uid="{00000000-0005-0000-0000-0000C3D90000}"/>
    <cellStyle name="Normal 2 2 3 3 2 2 2 3" xfId="49879" xr:uid="{00000000-0005-0000-0000-0000C4D90000}"/>
    <cellStyle name="Normal 2 2 3 3 2 2 3" xfId="20977" xr:uid="{00000000-0005-0000-0000-0000C5D90000}"/>
    <cellStyle name="Normal 2 2 3 3 2 2 3 2" xfId="58315" xr:uid="{00000000-0005-0000-0000-0000C6D90000}"/>
    <cellStyle name="Normal 2 2 3 3 2 2 4" xfId="33996" xr:uid="{00000000-0005-0000-0000-0000C7D90000}"/>
    <cellStyle name="Normal 2 2 3 3 2 2 5" xfId="45156" xr:uid="{00000000-0005-0000-0000-0000C8D90000}"/>
    <cellStyle name="Normal 2 2 3 3 2 3" xfId="10181" xr:uid="{00000000-0005-0000-0000-0000C9D90000}"/>
    <cellStyle name="Normal 2 2 3 3 2 3 2" xfId="23340" xr:uid="{00000000-0005-0000-0000-0000CAD90000}"/>
    <cellStyle name="Normal 2 2 3 3 2 3 2 2" xfId="60678" xr:uid="{00000000-0005-0000-0000-0000CBD90000}"/>
    <cellStyle name="Normal 2 2 3 3 2 3 3" xfId="36708" xr:uid="{00000000-0005-0000-0000-0000CCD90000}"/>
    <cellStyle name="Normal 2 2 3 3 2 3 4" xfId="47519" xr:uid="{00000000-0005-0000-0000-0000CDD90000}"/>
    <cellStyle name="Normal 2 2 3 3 2 4" xfId="5458" xr:uid="{00000000-0005-0000-0000-0000CED90000}"/>
    <cellStyle name="Normal 2 2 3 3 2 4 2" xfId="18617" xr:uid="{00000000-0005-0000-0000-0000CFD90000}"/>
    <cellStyle name="Normal 2 2 3 3 2 4 2 2" xfId="55955" xr:uid="{00000000-0005-0000-0000-0000D0D90000}"/>
    <cellStyle name="Normal 2 2 3 3 2 4 3" xfId="31284" xr:uid="{00000000-0005-0000-0000-0000D1D90000}"/>
    <cellStyle name="Normal 2 2 3 3 2 4 4" xfId="42796" xr:uid="{00000000-0005-0000-0000-0000D2D90000}"/>
    <cellStyle name="Normal 2 2 3 3 2 5" xfId="14905" xr:uid="{00000000-0005-0000-0000-0000D3D90000}"/>
    <cellStyle name="Normal 2 2 3 3 2 5 2" xfId="52243" xr:uid="{00000000-0005-0000-0000-0000D4D90000}"/>
    <cellStyle name="Normal 2 2 3 3 2 6" xfId="28402" xr:uid="{00000000-0005-0000-0000-0000D5D90000}"/>
    <cellStyle name="Normal 2 2 3 3 2 7" xfId="39082" xr:uid="{00000000-0005-0000-0000-0000D6D90000}"/>
    <cellStyle name="Normal 2 2 3 3 3" xfId="3093" xr:uid="{00000000-0005-0000-0000-0000D7D90000}"/>
    <cellStyle name="Normal 2 2 3 3 3 2" xfId="11361" xr:uid="{00000000-0005-0000-0000-0000D8D90000}"/>
    <cellStyle name="Normal 2 2 3 3 3 2 2" xfId="24520" xr:uid="{00000000-0005-0000-0000-0000D9D90000}"/>
    <cellStyle name="Normal 2 2 3 3 3 2 2 2" xfId="61858" xr:uid="{00000000-0005-0000-0000-0000DAD90000}"/>
    <cellStyle name="Normal 2 2 3 3 3 2 3" xfId="48699" xr:uid="{00000000-0005-0000-0000-0000DBD90000}"/>
    <cellStyle name="Normal 2 2 3 3 3 3" xfId="6638" xr:uid="{00000000-0005-0000-0000-0000DCD90000}"/>
    <cellStyle name="Normal 2 2 3 3 3 3 2" xfId="19797" xr:uid="{00000000-0005-0000-0000-0000DDD90000}"/>
    <cellStyle name="Normal 2 2 3 3 3 3 2 2" xfId="57135" xr:uid="{00000000-0005-0000-0000-0000DED90000}"/>
    <cellStyle name="Normal 2 2 3 3 3 3 3" xfId="43976" xr:uid="{00000000-0005-0000-0000-0000DFD90000}"/>
    <cellStyle name="Normal 2 2 3 3 3 4" xfId="16254" xr:uid="{00000000-0005-0000-0000-0000E0D90000}"/>
    <cellStyle name="Normal 2 2 3 3 3 4 2" xfId="53592" xr:uid="{00000000-0005-0000-0000-0000E1D90000}"/>
    <cellStyle name="Normal 2 2 3 3 3 5" xfId="32647" xr:uid="{00000000-0005-0000-0000-0000E2D90000}"/>
    <cellStyle name="Normal 2 2 3 3 3 6" xfId="40431" xr:uid="{00000000-0005-0000-0000-0000E3D90000}"/>
    <cellStyle name="Normal 2 2 3 3 4" xfId="9001" xr:uid="{00000000-0005-0000-0000-0000E4D90000}"/>
    <cellStyle name="Normal 2 2 3 3 4 2" xfId="22160" xr:uid="{00000000-0005-0000-0000-0000E5D90000}"/>
    <cellStyle name="Normal 2 2 3 3 4 2 2" xfId="59498" xr:uid="{00000000-0005-0000-0000-0000E6D90000}"/>
    <cellStyle name="Normal 2 2 3 3 4 3" xfId="35359" xr:uid="{00000000-0005-0000-0000-0000E7D90000}"/>
    <cellStyle name="Normal 2 2 3 3 4 4" xfId="46339" xr:uid="{00000000-0005-0000-0000-0000E8D90000}"/>
    <cellStyle name="Normal 2 2 3 3 5" xfId="4278" xr:uid="{00000000-0005-0000-0000-0000E9D90000}"/>
    <cellStyle name="Normal 2 2 3 3 5 2" xfId="17437" xr:uid="{00000000-0005-0000-0000-0000EAD90000}"/>
    <cellStyle name="Normal 2 2 3 3 5 2 2" xfId="54775" xr:uid="{00000000-0005-0000-0000-0000EBD90000}"/>
    <cellStyle name="Normal 2 2 3 3 5 3" xfId="29935" xr:uid="{00000000-0005-0000-0000-0000ECD90000}"/>
    <cellStyle name="Normal 2 2 3 3 5 4" xfId="41616" xr:uid="{00000000-0005-0000-0000-0000EDD90000}"/>
    <cellStyle name="Normal 2 2 3 3 6" xfId="13725" xr:uid="{00000000-0005-0000-0000-0000EED90000}"/>
    <cellStyle name="Normal 2 2 3 3 6 2" xfId="51063" xr:uid="{00000000-0005-0000-0000-0000EFD90000}"/>
    <cellStyle name="Normal 2 2 3 3 7" xfId="27053" xr:uid="{00000000-0005-0000-0000-0000F0D90000}"/>
    <cellStyle name="Normal 2 2 3 3 8" xfId="37902" xr:uid="{00000000-0005-0000-0000-0000F1D90000}"/>
    <cellStyle name="Normal 2 2 3 4" xfId="365" xr:uid="{00000000-0005-0000-0000-0000F2D90000}"/>
    <cellStyle name="Normal 2 2 3 4 2" xfId="1547" xr:uid="{00000000-0005-0000-0000-0000F3D90000}"/>
    <cellStyle name="Normal 2 2 3 4 2 2" xfId="7621" xr:uid="{00000000-0005-0000-0000-0000F4D90000}"/>
    <cellStyle name="Normal 2 2 3 4 2 2 2" xfId="12344" xr:uid="{00000000-0005-0000-0000-0000F5D90000}"/>
    <cellStyle name="Normal 2 2 3 4 2 2 2 2" xfId="25503" xr:uid="{00000000-0005-0000-0000-0000F6D90000}"/>
    <cellStyle name="Normal 2 2 3 4 2 2 2 2 2" xfId="62841" xr:uid="{00000000-0005-0000-0000-0000F7D90000}"/>
    <cellStyle name="Normal 2 2 3 4 2 2 2 3" xfId="49682" xr:uid="{00000000-0005-0000-0000-0000F8D90000}"/>
    <cellStyle name="Normal 2 2 3 4 2 2 3" xfId="20780" xr:uid="{00000000-0005-0000-0000-0000F9D90000}"/>
    <cellStyle name="Normal 2 2 3 4 2 2 3 2" xfId="58118" xr:uid="{00000000-0005-0000-0000-0000FAD90000}"/>
    <cellStyle name="Normal 2 2 3 4 2 2 4" xfId="33799" xr:uid="{00000000-0005-0000-0000-0000FBD90000}"/>
    <cellStyle name="Normal 2 2 3 4 2 2 5" xfId="44959" xr:uid="{00000000-0005-0000-0000-0000FCD90000}"/>
    <cellStyle name="Normal 2 2 3 4 2 3" xfId="9984" xr:uid="{00000000-0005-0000-0000-0000FDD90000}"/>
    <cellStyle name="Normal 2 2 3 4 2 3 2" xfId="23143" xr:uid="{00000000-0005-0000-0000-0000FED90000}"/>
    <cellStyle name="Normal 2 2 3 4 2 3 2 2" xfId="60481" xr:uid="{00000000-0005-0000-0000-0000FFD90000}"/>
    <cellStyle name="Normal 2 2 3 4 2 3 3" xfId="36511" xr:uid="{00000000-0005-0000-0000-000000DA0000}"/>
    <cellStyle name="Normal 2 2 3 4 2 3 4" xfId="47322" xr:uid="{00000000-0005-0000-0000-000001DA0000}"/>
    <cellStyle name="Normal 2 2 3 4 2 4" xfId="5261" xr:uid="{00000000-0005-0000-0000-000002DA0000}"/>
    <cellStyle name="Normal 2 2 3 4 2 4 2" xfId="18420" xr:uid="{00000000-0005-0000-0000-000003DA0000}"/>
    <cellStyle name="Normal 2 2 3 4 2 4 2 2" xfId="55758" xr:uid="{00000000-0005-0000-0000-000004DA0000}"/>
    <cellStyle name="Normal 2 2 3 4 2 4 3" xfId="31087" xr:uid="{00000000-0005-0000-0000-000005DA0000}"/>
    <cellStyle name="Normal 2 2 3 4 2 4 4" xfId="42599" xr:uid="{00000000-0005-0000-0000-000006DA0000}"/>
    <cellStyle name="Normal 2 2 3 4 2 5" xfId="14708" xr:uid="{00000000-0005-0000-0000-000007DA0000}"/>
    <cellStyle name="Normal 2 2 3 4 2 5 2" xfId="52046" xr:uid="{00000000-0005-0000-0000-000008DA0000}"/>
    <cellStyle name="Normal 2 2 3 4 2 6" xfId="28205" xr:uid="{00000000-0005-0000-0000-000009DA0000}"/>
    <cellStyle name="Normal 2 2 3 4 2 7" xfId="38885" xr:uid="{00000000-0005-0000-0000-00000ADA0000}"/>
    <cellStyle name="Normal 2 2 3 4 3" xfId="2896" xr:uid="{00000000-0005-0000-0000-00000BDA0000}"/>
    <cellStyle name="Normal 2 2 3 4 3 2" xfId="11164" xr:uid="{00000000-0005-0000-0000-00000CDA0000}"/>
    <cellStyle name="Normal 2 2 3 4 3 2 2" xfId="24323" xr:uid="{00000000-0005-0000-0000-00000DDA0000}"/>
    <cellStyle name="Normal 2 2 3 4 3 2 2 2" xfId="61661" xr:uid="{00000000-0005-0000-0000-00000EDA0000}"/>
    <cellStyle name="Normal 2 2 3 4 3 2 3" xfId="48502" xr:uid="{00000000-0005-0000-0000-00000FDA0000}"/>
    <cellStyle name="Normal 2 2 3 4 3 3" xfId="6441" xr:uid="{00000000-0005-0000-0000-000010DA0000}"/>
    <cellStyle name="Normal 2 2 3 4 3 3 2" xfId="19600" xr:uid="{00000000-0005-0000-0000-000011DA0000}"/>
    <cellStyle name="Normal 2 2 3 4 3 3 2 2" xfId="56938" xr:uid="{00000000-0005-0000-0000-000012DA0000}"/>
    <cellStyle name="Normal 2 2 3 4 3 3 3" xfId="43779" xr:uid="{00000000-0005-0000-0000-000013DA0000}"/>
    <cellStyle name="Normal 2 2 3 4 3 4" xfId="16057" xr:uid="{00000000-0005-0000-0000-000014DA0000}"/>
    <cellStyle name="Normal 2 2 3 4 3 4 2" xfId="53395" xr:uid="{00000000-0005-0000-0000-000015DA0000}"/>
    <cellStyle name="Normal 2 2 3 4 3 5" xfId="32450" xr:uid="{00000000-0005-0000-0000-000016DA0000}"/>
    <cellStyle name="Normal 2 2 3 4 3 6" xfId="40234" xr:uid="{00000000-0005-0000-0000-000017DA0000}"/>
    <cellStyle name="Normal 2 2 3 4 4" xfId="8804" xr:uid="{00000000-0005-0000-0000-000018DA0000}"/>
    <cellStyle name="Normal 2 2 3 4 4 2" xfId="21963" xr:uid="{00000000-0005-0000-0000-000019DA0000}"/>
    <cellStyle name="Normal 2 2 3 4 4 2 2" xfId="59301" xr:uid="{00000000-0005-0000-0000-00001ADA0000}"/>
    <cellStyle name="Normal 2 2 3 4 4 3" xfId="35162" xr:uid="{00000000-0005-0000-0000-00001BDA0000}"/>
    <cellStyle name="Normal 2 2 3 4 4 4" xfId="46142" xr:uid="{00000000-0005-0000-0000-00001CDA0000}"/>
    <cellStyle name="Normal 2 2 3 4 5" xfId="4081" xr:uid="{00000000-0005-0000-0000-00001DDA0000}"/>
    <cellStyle name="Normal 2 2 3 4 5 2" xfId="17240" xr:uid="{00000000-0005-0000-0000-00001EDA0000}"/>
    <cellStyle name="Normal 2 2 3 4 5 2 2" xfId="54578" xr:uid="{00000000-0005-0000-0000-00001FDA0000}"/>
    <cellStyle name="Normal 2 2 3 4 5 3" xfId="29738" xr:uid="{00000000-0005-0000-0000-000020DA0000}"/>
    <cellStyle name="Normal 2 2 3 4 5 4" xfId="41419" xr:uid="{00000000-0005-0000-0000-000021DA0000}"/>
    <cellStyle name="Normal 2 2 3 4 6" xfId="13528" xr:uid="{00000000-0005-0000-0000-000022DA0000}"/>
    <cellStyle name="Normal 2 2 3 4 6 2" xfId="50866" xr:uid="{00000000-0005-0000-0000-000023DA0000}"/>
    <cellStyle name="Normal 2 2 3 4 7" xfId="26856" xr:uid="{00000000-0005-0000-0000-000024DA0000}"/>
    <cellStyle name="Normal 2 2 3 4 8" xfId="37705" xr:uid="{00000000-0005-0000-0000-000025DA0000}"/>
    <cellStyle name="Normal 2 2 3 5" xfId="786" xr:uid="{00000000-0005-0000-0000-000026DA0000}"/>
    <cellStyle name="Normal 2 2 3 5 2" xfId="1968" xr:uid="{00000000-0005-0000-0000-000027DA0000}"/>
    <cellStyle name="Normal 2 2 3 5 2 2" xfId="8042" xr:uid="{00000000-0005-0000-0000-000028DA0000}"/>
    <cellStyle name="Normal 2 2 3 5 2 2 2" xfId="12765" xr:uid="{00000000-0005-0000-0000-000029DA0000}"/>
    <cellStyle name="Normal 2 2 3 5 2 2 2 2" xfId="25924" xr:uid="{00000000-0005-0000-0000-00002ADA0000}"/>
    <cellStyle name="Normal 2 2 3 5 2 2 2 2 2" xfId="63262" xr:uid="{00000000-0005-0000-0000-00002BDA0000}"/>
    <cellStyle name="Normal 2 2 3 5 2 2 2 3" xfId="50103" xr:uid="{00000000-0005-0000-0000-00002CDA0000}"/>
    <cellStyle name="Normal 2 2 3 5 2 2 3" xfId="21201" xr:uid="{00000000-0005-0000-0000-00002DDA0000}"/>
    <cellStyle name="Normal 2 2 3 5 2 2 3 2" xfId="58539" xr:uid="{00000000-0005-0000-0000-00002EDA0000}"/>
    <cellStyle name="Normal 2 2 3 5 2 2 4" xfId="34220" xr:uid="{00000000-0005-0000-0000-00002FDA0000}"/>
    <cellStyle name="Normal 2 2 3 5 2 2 5" xfId="45380" xr:uid="{00000000-0005-0000-0000-000030DA0000}"/>
    <cellStyle name="Normal 2 2 3 5 2 3" xfId="10405" xr:uid="{00000000-0005-0000-0000-000031DA0000}"/>
    <cellStyle name="Normal 2 2 3 5 2 3 2" xfId="23564" xr:uid="{00000000-0005-0000-0000-000032DA0000}"/>
    <cellStyle name="Normal 2 2 3 5 2 3 2 2" xfId="60902" xr:uid="{00000000-0005-0000-0000-000033DA0000}"/>
    <cellStyle name="Normal 2 2 3 5 2 3 3" xfId="36932" xr:uid="{00000000-0005-0000-0000-000034DA0000}"/>
    <cellStyle name="Normal 2 2 3 5 2 3 4" xfId="47743" xr:uid="{00000000-0005-0000-0000-000035DA0000}"/>
    <cellStyle name="Normal 2 2 3 5 2 4" xfId="5682" xr:uid="{00000000-0005-0000-0000-000036DA0000}"/>
    <cellStyle name="Normal 2 2 3 5 2 4 2" xfId="18841" xr:uid="{00000000-0005-0000-0000-000037DA0000}"/>
    <cellStyle name="Normal 2 2 3 5 2 4 2 2" xfId="56179" xr:uid="{00000000-0005-0000-0000-000038DA0000}"/>
    <cellStyle name="Normal 2 2 3 5 2 4 3" xfId="31508" xr:uid="{00000000-0005-0000-0000-000039DA0000}"/>
    <cellStyle name="Normal 2 2 3 5 2 4 4" xfId="43020" xr:uid="{00000000-0005-0000-0000-00003ADA0000}"/>
    <cellStyle name="Normal 2 2 3 5 2 5" xfId="15129" xr:uid="{00000000-0005-0000-0000-00003BDA0000}"/>
    <cellStyle name="Normal 2 2 3 5 2 5 2" xfId="52467" xr:uid="{00000000-0005-0000-0000-00003CDA0000}"/>
    <cellStyle name="Normal 2 2 3 5 2 6" xfId="28626" xr:uid="{00000000-0005-0000-0000-00003DDA0000}"/>
    <cellStyle name="Normal 2 2 3 5 2 7" xfId="39306" xr:uid="{00000000-0005-0000-0000-00003EDA0000}"/>
    <cellStyle name="Normal 2 2 3 5 3" xfId="3317" xr:uid="{00000000-0005-0000-0000-00003FDA0000}"/>
    <cellStyle name="Normal 2 2 3 5 3 2" xfId="11585" xr:uid="{00000000-0005-0000-0000-000040DA0000}"/>
    <cellStyle name="Normal 2 2 3 5 3 2 2" xfId="24744" xr:uid="{00000000-0005-0000-0000-000041DA0000}"/>
    <cellStyle name="Normal 2 2 3 5 3 2 2 2" xfId="62082" xr:uid="{00000000-0005-0000-0000-000042DA0000}"/>
    <cellStyle name="Normal 2 2 3 5 3 2 3" xfId="48923" xr:uid="{00000000-0005-0000-0000-000043DA0000}"/>
    <cellStyle name="Normal 2 2 3 5 3 3" xfId="6862" xr:uid="{00000000-0005-0000-0000-000044DA0000}"/>
    <cellStyle name="Normal 2 2 3 5 3 3 2" xfId="20021" xr:uid="{00000000-0005-0000-0000-000045DA0000}"/>
    <cellStyle name="Normal 2 2 3 5 3 3 2 2" xfId="57359" xr:uid="{00000000-0005-0000-0000-000046DA0000}"/>
    <cellStyle name="Normal 2 2 3 5 3 3 3" xfId="44200" xr:uid="{00000000-0005-0000-0000-000047DA0000}"/>
    <cellStyle name="Normal 2 2 3 5 3 4" xfId="16478" xr:uid="{00000000-0005-0000-0000-000048DA0000}"/>
    <cellStyle name="Normal 2 2 3 5 3 4 2" xfId="53816" xr:uid="{00000000-0005-0000-0000-000049DA0000}"/>
    <cellStyle name="Normal 2 2 3 5 3 5" xfId="32871" xr:uid="{00000000-0005-0000-0000-00004ADA0000}"/>
    <cellStyle name="Normal 2 2 3 5 3 6" xfId="40655" xr:uid="{00000000-0005-0000-0000-00004BDA0000}"/>
    <cellStyle name="Normal 2 2 3 5 4" xfId="9225" xr:uid="{00000000-0005-0000-0000-00004CDA0000}"/>
    <cellStyle name="Normal 2 2 3 5 4 2" xfId="22384" xr:uid="{00000000-0005-0000-0000-00004DDA0000}"/>
    <cellStyle name="Normal 2 2 3 5 4 2 2" xfId="59722" xr:uid="{00000000-0005-0000-0000-00004EDA0000}"/>
    <cellStyle name="Normal 2 2 3 5 4 3" xfId="35583" xr:uid="{00000000-0005-0000-0000-00004FDA0000}"/>
    <cellStyle name="Normal 2 2 3 5 4 4" xfId="46563" xr:uid="{00000000-0005-0000-0000-000050DA0000}"/>
    <cellStyle name="Normal 2 2 3 5 5" xfId="4502" xr:uid="{00000000-0005-0000-0000-000051DA0000}"/>
    <cellStyle name="Normal 2 2 3 5 5 2" xfId="17661" xr:uid="{00000000-0005-0000-0000-000052DA0000}"/>
    <cellStyle name="Normal 2 2 3 5 5 2 2" xfId="54999" xr:uid="{00000000-0005-0000-0000-000053DA0000}"/>
    <cellStyle name="Normal 2 2 3 5 5 3" xfId="30159" xr:uid="{00000000-0005-0000-0000-000054DA0000}"/>
    <cellStyle name="Normal 2 2 3 5 5 4" xfId="41840" xr:uid="{00000000-0005-0000-0000-000055DA0000}"/>
    <cellStyle name="Normal 2 2 3 5 6" xfId="13949" xr:uid="{00000000-0005-0000-0000-000056DA0000}"/>
    <cellStyle name="Normal 2 2 3 5 6 2" xfId="51287" xr:uid="{00000000-0005-0000-0000-000057DA0000}"/>
    <cellStyle name="Normal 2 2 3 5 7" xfId="27277" xr:uid="{00000000-0005-0000-0000-000058DA0000}"/>
    <cellStyle name="Normal 2 2 3 5 8" xfId="38126" xr:uid="{00000000-0005-0000-0000-000059DA0000}"/>
    <cellStyle name="Normal 2 2 3 6" xfId="955" xr:uid="{00000000-0005-0000-0000-00005ADA0000}"/>
    <cellStyle name="Normal 2 2 3 6 2" xfId="2137" xr:uid="{00000000-0005-0000-0000-00005BDA0000}"/>
    <cellStyle name="Normal 2 2 3 6 2 2" xfId="8211" xr:uid="{00000000-0005-0000-0000-00005CDA0000}"/>
    <cellStyle name="Normal 2 2 3 6 2 2 2" xfId="12934" xr:uid="{00000000-0005-0000-0000-00005DDA0000}"/>
    <cellStyle name="Normal 2 2 3 6 2 2 2 2" xfId="26093" xr:uid="{00000000-0005-0000-0000-00005EDA0000}"/>
    <cellStyle name="Normal 2 2 3 6 2 2 2 2 2" xfId="63431" xr:uid="{00000000-0005-0000-0000-00005FDA0000}"/>
    <cellStyle name="Normal 2 2 3 6 2 2 2 3" xfId="50272" xr:uid="{00000000-0005-0000-0000-000060DA0000}"/>
    <cellStyle name="Normal 2 2 3 6 2 2 3" xfId="21370" xr:uid="{00000000-0005-0000-0000-000061DA0000}"/>
    <cellStyle name="Normal 2 2 3 6 2 2 3 2" xfId="58708" xr:uid="{00000000-0005-0000-0000-000062DA0000}"/>
    <cellStyle name="Normal 2 2 3 6 2 2 4" xfId="34389" xr:uid="{00000000-0005-0000-0000-000063DA0000}"/>
    <cellStyle name="Normal 2 2 3 6 2 2 5" xfId="45549" xr:uid="{00000000-0005-0000-0000-000064DA0000}"/>
    <cellStyle name="Normal 2 2 3 6 2 3" xfId="10574" xr:uid="{00000000-0005-0000-0000-000065DA0000}"/>
    <cellStyle name="Normal 2 2 3 6 2 3 2" xfId="23733" xr:uid="{00000000-0005-0000-0000-000066DA0000}"/>
    <cellStyle name="Normal 2 2 3 6 2 3 2 2" xfId="61071" xr:uid="{00000000-0005-0000-0000-000067DA0000}"/>
    <cellStyle name="Normal 2 2 3 6 2 3 3" xfId="37101" xr:uid="{00000000-0005-0000-0000-000068DA0000}"/>
    <cellStyle name="Normal 2 2 3 6 2 3 4" xfId="47912" xr:uid="{00000000-0005-0000-0000-000069DA0000}"/>
    <cellStyle name="Normal 2 2 3 6 2 4" xfId="5851" xr:uid="{00000000-0005-0000-0000-00006ADA0000}"/>
    <cellStyle name="Normal 2 2 3 6 2 4 2" xfId="19010" xr:uid="{00000000-0005-0000-0000-00006BDA0000}"/>
    <cellStyle name="Normal 2 2 3 6 2 4 2 2" xfId="56348" xr:uid="{00000000-0005-0000-0000-00006CDA0000}"/>
    <cellStyle name="Normal 2 2 3 6 2 4 3" xfId="31677" xr:uid="{00000000-0005-0000-0000-00006DDA0000}"/>
    <cellStyle name="Normal 2 2 3 6 2 4 4" xfId="43189" xr:uid="{00000000-0005-0000-0000-00006EDA0000}"/>
    <cellStyle name="Normal 2 2 3 6 2 5" xfId="15298" xr:uid="{00000000-0005-0000-0000-00006FDA0000}"/>
    <cellStyle name="Normal 2 2 3 6 2 5 2" xfId="52636" xr:uid="{00000000-0005-0000-0000-000070DA0000}"/>
    <cellStyle name="Normal 2 2 3 6 2 6" xfId="28795" xr:uid="{00000000-0005-0000-0000-000071DA0000}"/>
    <cellStyle name="Normal 2 2 3 6 2 7" xfId="39475" xr:uid="{00000000-0005-0000-0000-000072DA0000}"/>
    <cellStyle name="Normal 2 2 3 6 3" xfId="3486" xr:uid="{00000000-0005-0000-0000-000073DA0000}"/>
    <cellStyle name="Normal 2 2 3 6 3 2" xfId="11754" xr:uid="{00000000-0005-0000-0000-000074DA0000}"/>
    <cellStyle name="Normal 2 2 3 6 3 2 2" xfId="24913" xr:uid="{00000000-0005-0000-0000-000075DA0000}"/>
    <cellStyle name="Normal 2 2 3 6 3 2 2 2" xfId="62251" xr:uid="{00000000-0005-0000-0000-000076DA0000}"/>
    <cellStyle name="Normal 2 2 3 6 3 2 3" xfId="49092" xr:uid="{00000000-0005-0000-0000-000077DA0000}"/>
    <cellStyle name="Normal 2 2 3 6 3 3" xfId="7031" xr:uid="{00000000-0005-0000-0000-000078DA0000}"/>
    <cellStyle name="Normal 2 2 3 6 3 3 2" xfId="20190" xr:uid="{00000000-0005-0000-0000-000079DA0000}"/>
    <cellStyle name="Normal 2 2 3 6 3 3 2 2" xfId="57528" xr:uid="{00000000-0005-0000-0000-00007ADA0000}"/>
    <cellStyle name="Normal 2 2 3 6 3 3 3" xfId="44369" xr:uid="{00000000-0005-0000-0000-00007BDA0000}"/>
    <cellStyle name="Normal 2 2 3 6 3 4" xfId="16647" xr:uid="{00000000-0005-0000-0000-00007CDA0000}"/>
    <cellStyle name="Normal 2 2 3 6 3 4 2" xfId="53985" xr:uid="{00000000-0005-0000-0000-00007DDA0000}"/>
    <cellStyle name="Normal 2 2 3 6 3 5" xfId="33040" xr:uid="{00000000-0005-0000-0000-00007EDA0000}"/>
    <cellStyle name="Normal 2 2 3 6 3 6" xfId="40824" xr:uid="{00000000-0005-0000-0000-00007FDA0000}"/>
    <cellStyle name="Normal 2 2 3 6 4" xfId="9394" xr:uid="{00000000-0005-0000-0000-000080DA0000}"/>
    <cellStyle name="Normal 2 2 3 6 4 2" xfId="22553" xr:uid="{00000000-0005-0000-0000-000081DA0000}"/>
    <cellStyle name="Normal 2 2 3 6 4 2 2" xfId="59891" xr:uid="{00000000-0005-0000-0000-000082DA0000}"/>
    <cellStyle name="Normal 2 2 3 6 4 3" xfId="35752" xr:uid="{00000000-0005-0000-0000-000083DA0000}"/>
    <cellStyle name="Normal 2 2 3 6 4 4" xfId="46732" xr:uid="{00000000-0005-0000-0000-000084DA0000}"/>
    <cellStyle name="Normal 2 2 3 6 5" xfId="4671" xr:uid="{00000000-0005-0000-0000-000085DA0000}"/>
    <cellStyle name="Normal 2 2 3 6 5 2" xfId="17830" xr:uid="{00000000-0005-0000-0000-000086DA0000}"/>
    <cellStyle name="Normal 2 2 3 6 5 2 2" xfId="55168" xr:uid="{00000000-0005-0000-0000-000087DA0000}"/>
    <cellStyle name="Normal 2 2 3 6 5 3" xfId="30328" xr:uid="{00000000-0005-0000-0000-000088DA0000}"/>
    <cellStyle name="Normal 2 2 3 6 5 4" xfId="42009" xr:uid="{00000000-0005-0000-0000-000089DA0000}"/>
    <cellStyle name="Normal 2 2 3 6 6" xfId="14118" xr:uid="{00000000-0005-0000-0000-00008ADA0000}"/>
    <cellStyle name="Normal 2 2 3 6 6 2" xfId="51456" xr:uid="{00000000-0005-0000-0000-00008BDA0000}"/>
    <cellStyle name="Normal 2 2 3 6 7" xfId="27446" xr:uid="{00000000-0005-0000-0000-00008CDA0000}"/>
    <cellStyle name="Normal 2 2 3 6 8" xfId="38295" xr:uid="{00000000-0005-0000-0000-00008DDA0000}"/>
    <cellStyle name="Normal 2 2 3 7" xfId="1126" xr:uid="{00000000-0005-0000-0000-00008EDA0000}"/>
    <cellStyle name="Normal 2 2 3 7 2" xfId="2306" xr:uid="{00000000-0005-0000-0000-00008FDA0000}"/>
    <cellStyle name="Normal 2 2 3 7 2 2" xfId="8380" xr:uid="{00000000-0005-0000-0000-000090DA0000}"/>
    <cellStyle name="Normal 2 2 3 7 2 2 2" xfId="13103" xr:uid="{00000000-0005-0000-0000-000091DA0000}"/>
    <cellStyle name="Normal 2 2 3 7 2 2 2 2" xfId="26262" xr:uid="{00000000-0005-0000-0000-000092DA0000}"/>
    <cellStyle name="Normal 2 2 3 7 2 2 2 2 2" xfId="63600" xr:uid="{00000000-0005-0000-0000-000093DA0000}"/>
    <cellStyle name="Normal 2 2 3 7 2 2 2 3" xfId="50441" xr:uid="{00000000-0005-0000-0000-000094DA0000}"/>
    <cellStyle name="Normal 2 2 3 7 2 2 3" xfId="21539" xr:uid="{00000000-0005-0000-0000-000095DA0000}"/>
    <cellStyle name="Normal 2 2 3 7 2 2 3 2" xfId="58877" xr:uid="{00000000-0005-0000-0000-000096DA0000}"/>
    <cellStyle name="Normal 2 2 3 7 2 2 4" xfId="34558" xr:uid="{00000000-0005-0000-0000-000097DA0000}"/>
    <cellStyle name="Normal 2 2 3 7 2 2 5" xfId="45718" xr:uid="{00000000-0005-0000-0000-000098DA0000}"/>
    <cellStyle name="Normal 2 2 3 7 2 3" xfId="10743" xr:uid="{00000000-0005-0000-0000-000099DA0000}"/>
    <cellStyle name="Normal 2 2 3 7 2 3 2" xfId="23902" xr:uid="{00000000-0005-0000-0000-00009ADA0000}"/>
    <cellStyle name="Normal 2 2 3 7 2 3 2 2" xfId="61240" xr:uid="{00000000-0005-0000-0000-00009BDA0000}"/>
    <cellStyle name="Normal 2 2 3 7 2 3 3" xfId="37270" xr:uid="{00000000-0005-0000-0000-00009CDA0000}"/>
    <cellStyle name="Normal 2 2 3 7 2 3 4" xfId="48081" xr:uid="{00000000-0005-0000-0000-00009DDA0000}"/>
    <cellStyle name="Normal 2 2 3 7 2 4" xfId="6020" xr:uid="{00000000-0005-0000-0000-00009EDA0000}"/>
    <cellStyle name="Normal 2 2 3 7 2 4 2" xfId="19179" xr:uid="{00000000-0005-0000-0000-00009FDA0000}"/>
    <cellStyle name="Normal 2 2 3 7 2 4 2 2" xfId="56517" xr:uid="{00000000-0005-0000-0000-0000A0DA0000}"/>
    <cellStyle name="Normal 2 2 3 7 2 4 3" xfId="31846" xr:uid="{00000000-0005-0000-0000-0000A1DA0000}"/>
    <cellStyle name="Normal 2 2 3 7 2 4 4" xfId="43358" xr:uid="{00000000-0005-0000-0000-0000A2DA0000}"/>
    <cellStyle name="Normal 2 2 3 7 2 5" xfId="15467" xr:uid="{00000000-0005-0000-0000-0000A3DA0000}"/>
    <cellStyle name="Normal 2 2 3 7 2 5 2" xfId="52805" xr:uid="{00000000-0005-0000-0000-0000A4DA0000}"/>
    <cellStyle name="Normal 2 2 3 7 2 6" xfId="28964" xr:uid="{00000000-0005-0000-0000-0000A5DA0000}"/>
    <cellStyle name="Normal 2 2 3 7 2 7" xfId="39644" xr:uid="{00000000-0005-0000-0000-0000A6DA0000}"/>
    <cellStyle name="Normal 2 2 3 7 3" xfId="3655" xr:uid="{00000000-0005-0000-0000-0000A7DA0000}"/>
    <cellStyle name="Normal 2 2 3 7 3 2" xfId="11923" xr:uid="{00000000-0005-0000-0000-0000A8DA0000}"/>
    <cellStyle name="Normal 2 2 3 7 3 2 2" xfId="25082" xr:uid="{00000000-0005-0000-0000-0000A9DA0000}"/>
    <cellStyle name="Normal 2 2 3 7 3 2 2 2" xfId="62420" xr:uid="{00000000-0005-0000-0000-0000AADA0000}"/>
    <cellStyle name="Normal 2 2 3 7 3 2 3" xfId="49261" xr:uid="{00000000-0005-0000-0000-0000ABDA0000}"/>
    <cellStyle name="Normal 2 2 3 7 3 3" xfId="7200" xr:uid="{00000000-0005-0000-0000-0000ACDA0000}"/>
    <cellStyle name="Normal 2 2 3 7 3 3 2" xfId="20359" xr:uid="{00000000-0005-0000-0000-0000ADDA0000}"/>
    <cellStyle name="Normal 2 2 3 7 3 3 2 2" xfId="57697" xr:uid="{00000000-0005-0000-0000-0000AEDA0000}"/>
    <cellStyle name="Normal 2 2 3 7 3 3 3" xfId="44538" xr:uid="{00000000-0005-0000-0000-0000AFDA0000}"/>
    <cellStyle name="Normal 2 2 3 7 3 4" xfId="16816" xr:uid="{00000000-0005-0000-0000-0000B0DA0000}"/>
    <cellStyle name="Normal 2 2 3 7 3 4 2" xfId="54154" xr:uid="{00000000-0005-0000-0000-0000B1DA0000}"/>
    <cellStyle name="Normal 2 2 3 7 3 5" xfId="33209" xr:uid="{00000000-0005-0000-0000-0000B2DA0000}"/>
    <cellStyle name="Normal 2 2 3 7 3 6" xfId="40993" xr:uid="{00000000-0005-0000-0000-0000B3DA0000}"/>
    <cellStyle name="Normal 2 2 3 7 4" xfId="9563" xr:uid="{00000000-0005-0000-0000-0000B4DA0000}"/>
    <cellStyle name="Normal 2 2 3 7 4 2" xfId="22722" xr:uid="{00000000-0005-0000-0000-0000B5DA0000}"/>
    <cellStyle name="Normal 2 2 3 7 4 2 2" xfId="60060" xr:uid="{00000000-0005-0000-0000-0000B6DA0000}"/>
    <cellStyle name="Normal 2 2 3 7 4 3" xfId="35921" xr:uid="{00000000-0005-0000-0000-0000B7DA0000}"/>
    <cellStyle name="Normal 2 2 3 7 4 4" xfId="46901" xr:uid="{00000000-0005-0000-0000-0000B8DA0000}"/>
    <cellStyle name="Normal 2 2 3 7 5" xfId="4840" xr:uid="{00000000-0005-0000-0000-0000B9DA0000}"/>
    <cellStyle name="Normal 2 2 3 7 5 2" xfId="17999" xr:uid="{00000000-0005-0000-0000-0000BADA0000}"/>
    <cellStyle name="Normal 2 2 3 7 5 2 2" xfId="55337" xr:uid="{00000000-0005-0000-0000-0000BBDA0000}"/>
    <cellStyle name="Normal 2 2 3 7 5 3" xfId="30497" xr:uid="{00000000-0005-0000-0000-0000BCDA0000}"/>
    <cellStyle name="Normal 2 2 3 7 5 4" xfId="42178" xr:uid="{00000000-0005-0000-0000-0000BDDA0000}"/>
    <cellStyle name="Normal 2 2 3 7 6" xfId="14287" xr:uid="{00000000-0005-0000-0000-0000BEDA0000}"/>
    <cellStyle name="Normal 2 2 3 7 6 2" xfId="51625" xr:uid="{00000000-0005-0000-0000-0000BFDA0000}"/>
    <cellStyle name="Normal 2 2 3 7 7" xfId="27615" xr:uid="{00000000-0005-0000-0000-0000C0DA0000}"/>
    <cellStyle name="Normal 2 2 3 7 8" xfId="38464" xr:uid="{00000000-0005-0000-0000-0000C1DA0000}"/>
    <cellStyle name="Normal 2 2 3 8" xfId="1323" xr:uid="{00000000-0005-0000-0000-0000C2DA0000}"/>
    <cellStyle name="Normal 2 2 3 8 2" xfId="2672" xr:uid="{00000000-0005-0000-0000-0000C3DA0000}"/>
    <cellStyle name="Normal 2 2 3 8 2 2" xfId="12120" xr:uid="{00000000-0005-0000-0000-0000C4DA0000}"/>
    <cellStyle name="Normal 2 2 3 8 2 2 2" xfId="25279" xr:uid="{00000000-0005-0000-0000-0000C5DA0000}"/>
    <cellStyle name="Normal 2 2 3 8 2 2 2 2" xfId="62617" xr:uid="{00000000-0005-0000-0000-0000C6DA0000}"/>
    <cellStyle name="Normal 2 2 3 8 2 2 3" xfId="33575" xr:uid="{00000000-0005-0000-0000-0000C7DA0000}"/>
    <cellStyle name="Normal 2 2 3 8 2 2 4" xfId="49458" xr:uid="{00000000-0005-0000-0000-0000C8DA0000}"/>
    <cellStyle name="Normal 2 2 3 8 2 3" xfId="7397" xr:uid="{00000000-0005-0000-0000-0000C9DA0000}"/>
    <cellStyle name="Normal 2 2 3 8 2 3 2" xfId="20556" xr:uid="{00000000-0005-0000-0000-0000CADA0000}"/>
    <cellStyle name="Normal 2 2 3 8 2 3 2 2" xfId="57894" xr:uid="{00000000-0005-0000-0000-0000CBDA0000}"/>
    <cellStyle name="Normal 2 2 3 8 2 3 3" xfId="36287" xr:uid="{00000000-0005-0000-0000-0000CCDA0000}"/>
    <cellStyle name="Normal 2 2 3 8 2 3 4" xfId="44735" xr:uid="{00000000-0005-0000-0000-0000CDDA0000}"/>
    <cellStyle name="Normal 2 2 3 8 2 4" xfId="15833" xr:uid="{00000000-0005-0000-0000-0000CEDA0000}"/>
    <cellStyle name="Normal 2 2 3 8 2 4 2" xfId="30863" xr:uid="{00000000-0005-0000-0000-0000CFDA0000}"/>
    <cellStyle name="Normal 2 2 3 8 2 4 3" xfId="53171" xr:uid="{00000000-0005-0000-0000-0000D0DA0000}"/>
    <cellStyle name="Normal 2 2 3 8 2 5" xfId="27981" xr:uid="{00000000-0005-0000-0000-0000D1DA0000}"/>
    <cellStyle name="Normal 2 2 3 8 2 6" xfId="40010" xr:uid="{00000000-0005-0000-0000-0000D2DA0000}"/>
    <cellStyle name="Normal 2 2 3 8 3" xfId="9760" xr:uid="{00000000-0005-0000-0000-0000D3DA0000}"/>
    <cellStyle name="Normal 2 2 3 8 3 2" xfId="22919" xr:uid="{00000000-0005-0000-0000-0000D4DA0000}"/>
    <cellStyle name="Normal 2 2 3 8 3 2 2" xfId="60257" xr:uid="{00000000-0005-0000-0000-0000D5DA0000}"/>
    <cellStyle name="Normal 2 2 3 8 3 3" xfId="32226" xr:uid="{00000000-0005-0000-0000-0000D6DA0000}"/>
    <cellStyle name="Normal 2 2 3 8 3 4" xfId="47098" xr:uid="{00000000-0005-0000-0000-0000D7DA0000}"/>
    <cellStyle name="Normal 2 2 3 8 4" xfId="5037" xr:uid="{00000000-0005-0000-0000-0000D8DA0000}"/>
    <cellStyle name="Normal 2 2 3 8 4 2" xfId="18196" xr:uid="{00000000-0005-0000-0000-0000D9DA0000}"/>
    <cellStyle name="Normal 2 2 3 8 4 2 2" xfId="55534" xr:uid="{00000000-0005-0000-0000-0000DADA0000}"/>
    <cellStyle name="Normal 2 2 3 8 4 3" xfId="34938" xr:uid="{00000000-0005-0000-0000-0000DBDA0000}"/>
    <cellStyle name="Normal 2 2 3 8 4 4" xfId="42375" xr:uid="{00000000-0005-0000-0000-0000DCDA0000}"/>
    <cellStyle name="Normal 2 2 3 8 5" xfId="14484" xr:uid="{00000000-0005-0000-0000-0000DDDA0000}"/>
    <cellStyle name="Normal 2 2 3 8 5 2" xfId="29514" xr:uid="{00000000-0005-0000-0000-0000DEDA0000}"/>
    <cellStyle name="Normal 2 2 3 8 5 3" xfId="51822" xr:uid="{00000000-0005-0000-0000-0000DFDA0000}"/>
    <cellStyle name="Normal 2 2 3 8 6" xfId="26632" xr:uid="{00000000-0005-0000-0000-0000E0DA0000}"/>
    <cellStyle name="Normal 2 2 3 8 7" xfId="38661" xr:uid="{00000000-0005-0000-0000-0000E1DA0000}"/>
    <cellStyle name="Normal 2 2 3 9" xfId="2475" xr:uid="{00000000-0005-0000-0000-0000E2DA0000}"/>
    <cellStyle name="Normal 2 2 3 9 2" xfId="10940" xr:uid="{00000000-0005-0000-0000-0000E3DA0000}"/>
    <cellStyle name="Normal 2 2 3 9 2 2" xfId="24099" xr:uid="{00000000-0005-0000-0000-0000E4DA0000}"/>
    <cellStyle name="Normal 2 2 3 9 2 2 2" xfId="61437" xr:uid="{00000000-0005-0000-0000-0000E5DA0000}"/>
    <cellStyle name="Normal 2 2 3 9 2 3" xfId="33378" xr:uid="{00000000-0005-0000-0000-0000E6DA0000}"/>
    <cellStyle name="Normal 2 2 3 9 2 4" xfId="48278" xr:uid="{00000000-0005-0000-0000-0000E7DA0000}"/>
    <cellStyle name="Normal 2 2 3 9 3" xfId="6217" xr:uid="{00000000-0005-0000-0000-0000E8DA0000}"/>
    <cellStyle name="Normal 2 2 3 9 3 2" xfId="19376" xr:uid="{00000000-0005-0000-0000-0000E9DA0000}"/>
    <cellStyle name="Normal 2 2 3 9 3 2 2" xfId="56714" xr:uid="{00000000-0005-0000-0000-0000EADA0000}"/>
    <cellStyle name="Normal 2 2 3 9 3 3" xfId="36090" xr:uid="{00000000-0005-0000-0000-0000EBDA0000}"/>
    <cellStyle name="Normal 2 2 3 9 3 4" xfId="43555" xr:uid="{00000000-0005-0000-0000-0000ECDA0000}"/>
    <cellStyle name="Normal 2 2 3 9 4" xfId="15636" xr:uid="{00000000-0005-0000-0000-0000EDDA0000}"/>
    <cellStyle name="Normal 2 2 3 9 4 2" xfId="30666" xr:uid="{00000000-0005-0000-0000-0000EEDA0000}"/>
    <cellStyle name="Normal 2 2 3 9 4 3" xfId="52974" xr:uid="{00000000-0005-0000-0000-0000EFDA0000}"/>
    <cellStyle name="Normal 2 2 3 9 5" xfId="27784" xr:uid="{00000000-0005-0000-0000-0000F0DA0000}"/>
    <cellStyle name="Normal 2 2 3 9 6" xfId="39813" xr:uid="{00000000-0005-0000-0000-0000F1DA0000}"/>
    <cellStyle name="Normal 2 2 4" xfId="85" xr:uid="{00000000-0005-0000-0000-0000F2DA0000}"/>
    <cellStyle name="Normal 2 2 4 10" xfId="8524" xr:uid="{00000000-0005-0000-0000-0000F3DA0000}"/>
    <cellStyle name="Normal 2 2 4 10 2" xfId="21683" xr:uid="{00000000-0005-0000-0000-0000F4DA0000}"/>
    <cellStyle name="Normal 2 2 4 10 2 2" xfId="59021" xr:uid="{00000000-0005-0000-0000-0000F5DA0000}"/>
    <cellStyle name="Normal 2 2 4 10 3" xfId="29346" xr:uid="{00000000-0005-0000-0000-0000F6DA0000}"/>
    <cellStyle name="Normal 2 2 4 10 4" xfId="45862" xr:uid="{00000000-0005-0000-0000-0000F7DA0000}"/>
    <cellStyle name="Normal 2 2 4 11" xfId="3801" xr:uid="{00000000-0005-0000-0000-0000F8DA0000}"/>
    <cellStyle name="Normal 2 2 4 11 2" xfId="16960" xr:uid="{00000000-0005-0000-0000-0000F9DA0000}"/>
    <cellStyle name="Normal 2 2 4 11 2 2" xfId="54298" xr:uid="{00000000-0005-0000-0000-0000FADA0000}"/>
    <cellStyle name="Normal 2 2 4 11 3" xfId="32058" xr:uid="{00000000-0005-0000-0000-0000FBDA0000}"/>
    <cellStyle name="Normal 2 2 4 11 4" xfId="41139" xr:uid="{00000000-0005-0000-0000-0000FCDA0000}"/>
    <cellStyle name="Normal 2 2 4 12" xfId="13248" xr:uid="{00000000-0005-0000-0000-0000FDDA0000}"/>
    <cellStyle name="Normal 2 2 4 12 2" xfId="34770" xr:uid="{00000000-0005-0000-0000-0000FEDA0000}"/>
    <cellStyle name="Normal 2 2 4 12 3" xfId="50586" xr:uid="{00000000-0005-0000-0000-0000FFDA0000}"/>
    <cellStyle name="Normal 2 2 4 13" xfId="29177" xr:uid="{00000000-0005-0000-0000-000000DB0000}"/>
    <cellStyle name="Normal 2 2 4 14" xfId="26464" xr:uid="{00000000-0005-0000-0000-000001DB0000}"/>
    <cellStyle name="Normal 2 2 4 15" xfId="37425" xr:uid="{00000000-0005-0000-0000-000002DB0000}"/>
    <cellStyle name="Normal 2 2 4 2" xfId="197" xr:uid="{00000000-0005-0000-0000-000003DB0000}"/>
    <cellStyle name="Normal 2 2 4 2 2" xfId="618" xr:uid="{00000000-0005-0000-0000-000004DB0000}"/>
    <cellStyle name="Normal 2 2 4 2 2 2" xfId="1800" xr:uid="{00000000-0005-0000-0000-000005DB0000}"/>
    <cellStyle name="Normal 2 2 4 2 2 2 2" xfId="7874" xr:uid="{00000000-0005-0000-0000-000006DB0000}"/>
    <cellStyle name="Normal 2 2 4 2 2 2 2 2" xfId="12597" xr:uid="{00000000-0005-0000-0000-000007DB0000}"/>
    <cellStyle name="Normal 2 2 4 2 2 2 2 2 2" xfId="25756" xr:uid="{00000000-0005-0000-0000-000008DB0000}"/>
    <cellStyle name="Normal 2 2 4 2 2 2 2 2 2 2" xfId="63094" xr:uid="{00000000-0005-0000-0000-000009DB0000}"/>
    <cellStyle name="Normal 2 2 4 2 2 2 2 2 3" xfId="49935" xr:uid="{00000000-0005-0000-0000-00000ADB0000}"/>
    <cellStyle name="Normal 2 2 4 2 2 2 2 3" xfId="21033" xr:uid="{00000000-0005-0000-0000-00000BDB0000}"/>
    <cellStyle name="Normal 2 2 4 2 2 2 2 3 2" xfId="58371" xr:uid="{00000000-0005-0000-0000-00000CDB0000}"/>
    <cellStyle name="Normal 2 2 4 2 2 2 2 4" xfId="34052" xr:uid="{00000000-0005-0000-0000-00000DDB0000}"/>
    <cellStyle name="Normal 2 2 4 2 2 2 2 5" xfId="45212" xr:uid="{00000000-0005-0000-0000-00000EDB0000}"/>
    <cellStyle name="Normal 2 2 4 2 2 2 3" xfId="10237" xr:uid="{00000000-0005-0000-0000-00000FDB0000}"/>
    <cellStyle name="Normal 2 2 4 2 2 2 3 2" xfId="23396" xr:uid="{00000000-0005-0000-0000-000010DB0000}"/>
    <cellStyle name="Normal 2 2 4 2 2 2 3 2 2" xfId="60734" xr:uid="{00000000-0005-0000-0000-000011DB0000}"/>
    <cellStyle name="Normal 2 2 4 2 2 2 3 3" xfId="36764" xr:uid="{00000000-0005-0000-0000-000012DB0000}"/>
    <cellStyle name="Normal 2 2 4 2 2 2 3 4" xfId="47575" xr:uid="{00000000-0005-0000-0000-000013DB0000}"/>
    <cellStyle name="Normal 2 2 4 2 2 2 4" xfId="5514" xr:uid="{00000000-0005-0000-0000-000014DB0000}"/>
    <cellStyle name="Normal 2 2 4 2 2 2 4 2" xfId="18673" xr:uid="{00000000-0005-0000-0000-000015DB0000}"/>
    <cellStyle name="Normal 2 2 4 2 2 2 4 2 2" xfId="56011" xr:uid="{00000000-0005-0000-0000-000016DB0000}"/>
    <cellStyle name="Normal 2 2 4 2 2 2 4 3" xfId="31340" xr:uid="{00000000-0005-0000-0000-000017DB0000}"/>
    <cellStyle name="Normal 2 2 4 2 2 2 4 4" xfId="42852" xr:uid="{00000000-0005-0000-0000-000018DB0000}"/>
    <cellStyle name="Normal 2 2 4 2 2 2 5" xfId="14961" xr:uid="{00000000-0005-0000-0000-000019DB0000}"/>
    <cellStyle name="Normal 2 2 4 2 2 2 5 2" xfId="52299" xr:uid="{00000000-0005-0000-0000-00001ADB0000}"/>
    <cellStyle name="Normal 2 2 4 2 2 2 6" xfId="28458" xr:uid="{00000000-0005-0000-0000-00001BDB0000}"/>
    <cellStyle name="Normal 2 2 4 2 2 2 7" xfId="39138" xr:uid="{00000000-0005-0000-0000-00001CDB0000}"/>
    <cellStyle name="Normal 2 2 4 2 2 3" xfId="3149" xr:uid="{00000000-0005-0000-0000-00001DDB0000}"/>
    <cellStyle name="Normal 2 2 4 2 2 3 2" xfId="11417" xr:uid="{00000000-0005-0000-0000-00001EDB0000}"/>
    <cellStyle name="Normal 2 2 4 2 2 3 2 2" xfId="24576" xr:uid="{00000000-0005-0000-0000-00001FDB0000}"/>
    <cellStyle name="Normal 2 2 4 2 2 3 2 2 2" xfId="61914" xr:uid="{00000000-0005-0000-0000-000020DB0000}"/>
    <cellStyle name="Normal 2 2 4 2 2 3 2 3" xfId="48755" xr:uid="{00000000-0005-0000-0000-000021DB0000}"/>
    <cellStyle name="Normal 2 2 4 2 2 3 3" xfId="6694" xr:uid="{00000000-0005-0000-0000-000022DB0000}"/>
    <cellStyle name="Normal 2 2 4 2 2 3 3 2" xfId="19853" xr:uid="{00000000-0005-0000-0000-000023DB0000}"/>
    <cellStyle name="Normal 2 2 4 2 2 3 3 2 2" xfId="57191" xr:uid="{00000000-0005-0000-0000-000024DB0000}"/>
    <cellStyle name="Normal 2 2 4 2 2 3 3 3" xfId="44032" xr:uid="{00000000-0005-0000-0000-000025DB0000}"/>
    <cellStyle name="Normal 2 2 4 2 2 3 4" xfId="16310" xr:uid="{00000000-0005-0000-0000-000026DB0000}"/>
    <cellStyle name="Normal 2 2 4 2 2 3 4 2" xfId="53648" xr:uid="{00000000-0005-0000-0000-000027DB0000}"/>
    <cellStyle name="Normal 2 2 4 2 2 3 5" xfId="32703" xr:uid="{00000000-0005-0000-0000-000028DB0000}"/>
    <cellStyle name="Normal 2 2 4 2 2 3 6" xfId="40487" xr:uid="{00000000-0005-0000-0000-000029DB0000}"/>
    <cellStyle name="Normal 2 2 4 2 2 4" xfId="9057" xr:uid="{00000000-0005-0000-0000-00002ADB0000}"/>
    <cellStyle name="Normal 2 2 4 2 2 4 2" xfId="22216" xr:uid="{00000000-0005-0000-0000-00002BDB0000}"/>
    <cellStyle name="Normal 2 2 4 2 2 4 2 2" xfId="59554" xr:uid="{00000000-0005-0000-0000-00002CDB0000}"/>
    <cellStyle name="Normal 2 2 4 2 2 4 3" xfId="35415" xr:uid="{00000000-0005-0000-0000-00002DDB0000}"/>
    <cellStyle name="Normal 2 2 4 2 2 4 4" xfId="46395" xr:uid="{00000000-0005-0000-0000-00002EDB0000}"/>
    <cellStyle name="Normal 2 2 4 2 2 5" xfId="4334" xr:uid="{00000000-0005-0000-0000-00002FDB0000}"/>
    <cellStyle name="Normal 2 2 4 2 2 5 2" xfId="17493" xr:uid="{00000000-0005-0000-0000-000030DB0000}"/>
    <cellStyle name="Normal 2 2 4 2 2 5 2 2" xfId="54831" xr:uid="{00000000-0005-0000-0000-000031DB0000}"/>
    <cellStyle name="Normal 2 2 4 2 2 5 3" xfId="29991" xr:uid="{00000000-0005-0000-0000-000032DB0000}"/>
    <cellStyle name="Normal 2 2 4 2 2 5 4" xfId="41672" xr:uid="{00000000-0005-0000-0000-000033DB0000}"/>
    <cellStyle name="Normal 2 2 4 2 2 6" xfId="13781" xr:uid="{00000000-0005-0000-0000-000034DB0000}"/>
    <cellStyle name="Normal 2 2 4 2 2 6 2" xfId="51119" xr:uid="{00000000-0005-0000-0000-000035DB0000}"/>
    <cellStyle name="Normal 2 2 4 2 2 7" xfId="27109" xr:uid="{00000000-0005-0000-0000-000036DB0000}"/>
    <cellStyle name="Normal 2 2 4 2 2 8" xfId="37958" xr:uid="{00000000-0005-0000-0000-000037DB0000}"/>
    <cellStyle name="Normal 2 2 4 2 3" xfId="1379" xr:uid="{00000000-0005-0000-0000-000038DB0000}"/>
    <cellStyle name="Normal 2 2 4 2 3 2" xfId="7453" xr:uid="{00000000-0005-0000-0000-000039DB0000}"/>
    <cellStyle name="Normal 2 2 4 2 3 2 2" xfId="12176" xr:uid="{00000000-0005-0000-0000-00003ADB0000}"/>
    <cellStyle name="Normal 2 2 4 2 3 2 2 2" xfId="25335" xr:uid="{00000000-0005-0000-0000-00003BDB0000}"/>
    <cellStyle name="Normal 2 2 4 2 3 2 2 2 2" xfId="62673" xr:uid="{00000000-0005-0000-0000-00003CDB0000}"/>
    <cellStyle name="Normal 2 2 4 2 3 2 2 3" xfId="49514" xr:uid="{00000000-0005-0000-0000-00003DDB0000}"/>
    <cellStyle name="Normal 2 2 4 2 3 2 3" xfId="20612" xr:uid="{00000000-0005-0000-0000-00003EDB0000}"/>
    <cellStyle name="Normal 2 2 4 2 3 2 3 2" xfId="57950" xr:uid="{00000000-0005-0000-0000-00003FDB0000}"/>
    <cellStyle name="Normal 2 2 4 2 3 2 4" xfId="33631" xr:uid="{00000000-0005-0000-0000-000040DB0000}"/>
    <cellStyle name="Normal 2 2 4 2 3 2 5" xfId="44791" xr:uid="{00000000-0005-0000-0000-000041DB0000}"/>
    <cellStyle name="Normal 2 2 4 2 3 3" xfId="9816" xr:uid="{00000000-0005-0000-0000-000042DB0000}"/>
    <cellStyle name="Normal 2 2 4 2 3 3 2" xfId="22975" xr:uid="{00000000-0005-0000-0000-000043DB0000}"/>
    <cellStyle name="Normal 2 2 4 2 3 3 2 2" xfId="60313" xr:uid="{00000000-0005-0000-0000-000044DB0000}"/>
    <cellStyle name="Normal 2 2 4 2 3 3 3" xfId="36343" xr:uid="{00000000-0005-0000-0000-000045DB0000}"/>
    <cellStyle name="Normal 2 2 4 2 3 3 4" xfId="47154" xr:uid="{00000000-0005-0000-0000-000046DB0000}"/>
    <cellStyle name="Normal 2 2 4 2 3 4" xfId="5093" xr:uid="{00000000-0005-0000-0000-000047DB0000}"/>
    <cellStyle name="Normal 2 2 4 2 3 4 2" xfId="18252" xr:uid="{00000000-0005-0000-0000-000048DB0000}"/>
    <cellStyle name="Normal 2 2 4 2 3 4 2 2" xfId="55590" xr:uid="{00000000-0005-0000-0000-000049DB0000}"/>
    <cellStyle name="Normal 2 2 4 2 3 4 3" xfId="30919" xr:uid="{00000000-0005-0000-0000-00004ADB0000}"/>
    <cellStyle name="Normal 2 2 4 2 3 4 4" xfId="42431" xr:uid="{00000000-0005-0000-0000-00004BDB0000}"/>
    <cellStyle name="Normal 2 2 4 2 3 5" xfId="14540" xr:uid="{00000000-0005-0000-0000-00004CDB0000}"/>
    <cellStyle name="Normal 2 2 4 2 3 5 2" xfId="51878" xr:uid="{00000000-0005-0000-0000-00004DDB0000}"/>
    <cellStyle name="Normal 2 2 4 2 3 6" xfId="28037" xr:uid="{00000000-0005-0000-0000-00004EDB0000}"/>
    <cellStyle name="Normal 2 2 4 2 3 7" xfId="38717" xr:uid="{00000000-0005-0000-0000-00004FDB0000}"/>
    <cellStyle name="Normal 2 2 4 2 4" xfId="2728" xr:uid="{00000000-0005-0000-0000-000050DB0000}"/>
    <cellStyle name="Normal 2 2 4 2 4 2" xfId="10996" xr:uid="{00000000-0005-0000-0000-000051DB0000}"/>
    <cellStyle name="Normal 2 2 4 2 4 2 2" xfId="24155" xr:uid="{00000000-0005-0000-0000-000052DB0000}"/>
    <cellStyle name="Normal 2 2 4 2 4 2 2 2" xfId="61493" xr:uid="{00000000-0005-0000-0000-000053DB0000}"/>
    <cellStyle name="Normal 2 2 4 2 4 2 3" xfId="48334" xr:uid="{00000000-0005-0000-0000-000054DB0000}"/>
    <cellStyle name="Normal 2 2 4 2 4 3" xfId="6273" xr:uid="{00000000-0005-0000-0000-000055DB0000}"/>
    <cellStyle name="Normal 2 2 4 2 4 3 2" xfId="19432" xr:uid="{00000000-0005-0000-0000-000056DB0000}"/>
    <cellStyle name="Normal 2 2 4 2 4 3 2 2" xfId="56770" xr:uid="{00000000-0005-0000-0000-000057DB0000}"/>
    <cellStyle name="Normal 2 2 4 2 4 3 3" xfId="43611" xr:uid="{00000000-0005-0000-0000-000058DB0000}"/>
    <cellStyle name="Normal 2 2 4 2 4 4" xfId="15889" xr:uid="{00000000-0005-0000-0000-000059DB0000}"/>
    <cellStyle name="Normal 2 2 4 2 4 4 2" xfId="53227" xr:uid="{00000000-0005-0000-0000-00005ADB0000}"/>
    <cellStyle name="Normal 2 2 4 2 4 5" xfId="32282" xr:uid="{00000000-0005-0000-0000-00005BDB0000}"/>
    <cellStyle name="Normal 2 2 4 2 4 6" xfId="40066" xr:uid="{00000000-0005-0000-0000-00005CDB0000}"/>
    <cellStyle name="Normal 2 2 4 2 5" xfId="8636" xr:uid="{00000000-0005-0000-0000-00005DDB0000}"/>
    <cellStyle name="Normal 2 2 4 2 5 2" xfId="21795" xr:uid="{00000000-0005-0000-0000-00005EDB0000}"/>
    <cellStyle name="Normal 2 2 4 2 5 2 2" xfId="59133" xr:uid="{00000000-0005-0000-0000-00005FDB0000}"/>
    <cellStyle name="Normal 2 2 4 2 5 3" xfId="34994" xr:uid="{00000000-0005-0000-0000-000060DB0000}"/>
    <cellStyle name="Normal 2 2 4 2 5 4" xfId="45974" xr:uid="{00000000-0005-0000-0000-000061DB0000}"/>
    <cellStyle name="Normal 2 2 4 2 6" xfId="3913" xr:uid="{00000000-0005-0000-0000-000062DB0000}"/>
    <cellStyle name="Normal 2 2 4 2 6 2" xfId="17072" xr:uid="{00000000-0005-0000-0000-000063DB0000}"/>
    <cellStyle name="Normal 2 2 4 2 6 2 2" xfId="54410" xr:uid="{00000000-0005-0000-0000-000064DB0000}"/>
    <cellStyle name="Normal 2 2 4 2 6 3" xfId="29570" xr:uid="{00000000-0005-0000-0000-000065DB0000}"/>
    <cellStyle name="Normal 2 2 4 2 6 4" xfId="41251" xr:uid="{00000000-0005-0000-0000-000066DB0000}"/>
    <cellStyle name="Normal 2 2 4 2 7" xfId="13360" xr:uid="{00000000-0005-0000-0000-000067DB0000}"/>
    <cellStyle name="Normal 2 2 4 2 7 2" xfId="50698" xr:uid="{00000000-0005-0000-0000-000068DB0000}"/>
    <cellStyle name="Normal 2 2 4 2 8" xfId="26688" xr:uid="{00000000-0005-0000-0000-000069DB0000}"/>
    <cellStyle name="Normal 2 2 4 2 9" xfId="37537" xr:uid="{00000000-0005-0000-0000-00006ADB0000}"/>
    <cellStyle name="Normal 2 2 4 3" xfId="506" xr:uid="{00000000-0005-0000-0000-00006BDB0000}"/>
    <cellStyle name="Normal 2 2 4 3 2" xfId="1688" xr:uid="{00000000-0005-0000-0000-00006CDB0000}"/>
    <cellStyle name="Normal 2 2 4 3 2 2" xfId="7762" xr:uid="{00000000-0005-0000-0000-00006DDB0000}"/>
    <cellStyle name="Normal 2 2 4 3 2 2 2" xfId="12485" xr:uid="{00000000-0005-0000-0000-00006EDB0000}"/>
    <cellStyle name="Normal 2 2 4 3 2 2 2 2" xfId="25644" xr:uid="{00000000-0005-0000-0000-00006FDB0000}"/>
    <cellStyle name="Normal 2 2 4 3 2 2 2 2 2" xfId="62982" xr:uid="{00000000-0005-0000-0000-000070DB0000}"/>
    <cellStyle name="Normal 2 2 4 3 2 2 2 3" xfId="49823" xr:uid="{00000000-0005-0000-0000-000071DB0000}"/>
    <cellStyle name="Normal 2 2 4 3 2 2 3" xfId="20921" xr:uid="{00000000-0005-0000-0000-000072DB0000}"/>
    <cellStyle name="Normal 2 2 4 3 2 2 3 2" xfId="58259" xr:uid="{00000000-0005-0000-0000-000073DB0000}"/>
    <cellStyle name="Normal 2 2 4 3 2 2 4" xfId="33940" xr:uid="{00000000-0005-0000-0000-000074DB0000}"/>
    <cellStyle name="Normal 2 2 4 3 2 2 5" xfId="45100" xr:uid="{00000000-0005-0000-0000-000075DB0000}"/>
    <cellStyle name="Normal 2 2 4 3 2 3" xfId="10125" xr:uid="{00000000-0005-0000-0000-000076DB0000}"/>
    <cellStyle name="Normal 2 2 4 3 2 3 2" xfId="23284" xr:uid="{00000000-0005-0000-0000-000077DB0000}"/>
    <cellStyle name="Normal 2 2 4 3 2 3 2 2" xfId="60622" xr:uid="{00000000-0005-0000-0000-000078DB0000}"/>
    <cellStyle name="Normal 2 2 4 3 2 3 3" xfId="36652" xr:uid="{00000000-0005-0000-0000-000079DB0000}"/>
    <cellStyle name="Normal 2 2 4 3 2 3 4" xfId="47463" xr:uid="{00000000-0005-0000-0000-00007ADB0000}"/>
    <cellStyle name="Normal 2 2 4 3 2 4" xfId="5402" xr:uid="{00000000-0005-0000-0000-00007BDB0000}"/>
    <cellStyle name="Normal 2 2 4 3 2 4 2" xfId="18561" xr:uid="{00000000-0005-0000-0000-00007CDB0000}"/>
    <cellStyle name="Normal 2 2 4 3 2 4 2 2" xfId="55899" xr:uid="{00000000-0005-0000-0000-00007DDB0000}"/>
    <cellStyle name="Normal 2 2 4 3 2 4 3" xfId="31228" xr:uid="{00000000-0005-0000-0000-00007EDB0000}"/>
    <cellStyle name="Normal 2 2 4 3 2 4 4" xfId="42740" xr:uid="{00000000-0005-0000-0000-00007FDB0000}"/>
    <cellStyle name="Normal 2 2 4 3 2 5" xfId="14849" xr:uid="{00000000-0005-0000-0000-000080DB0000}"/>
    <cellStyle name="Normal 2 2 4 3 2 5 2" xfId="52187" xr:uid="{00000000-0005-0000-0000-000081DB0000}"/>
    <cellStyle name="Normal 2 2 4 3 2 6" xfId="28346" xr:uid="{00000000-0005-0000-0000-000082DB0000}"/>
    <cellStyle name="Normal 2 2 4 3 2 7" xfId="39026" xr:uid="{00000000-0005-0000-0000-000083DB0000}"/>
    <cellStyle name="Normal 2 2 4 3 3" xfId="3037" xr:uid="{00000000-0005-0000-0000-000084DB0000}"/>
    <cellStyle name="Normal 2 2 4 3 3 2" xfId="11305" xr:uid="{00000000-0005-0000-0000-000085DB0000}"/>
    <cellStyle name="Normal 2 2 4 3 3 2 2" xfId="24464" xr:uid="{00000000-0005-0000-0000-000086DB0000}"/>
    <cellStyle name="Normal 2 2 4 3 3 2 2 2" xfId="61802" xr:uid="{00000000-0005-0000-0000-000087DB0000}"/>
    <cellStyle name="Normal 2 2 4 3 3 2 3" xfId="48643" xr:uid="{00000000-0005-0000-0000-000088DB0000}"/>
    <cellStyle name="Normal 2 2 4 3 3 3" xfId="6582" xr:uid="{00000000-0005-0000-0000-000089DB0000}"/>
    <cellStyle name="Normal 2 2 4 3 3 3 2" xfId="19741" xr:uid="{00000000-0005-0000-0000-00008ADB0000}"/>
    <cellStyle name="Normal 2 2 4 3 3 3 2 2" xfId="57079" xr:uid="{00000000-0005-0000-0000-00008BDB0000}"/>
    <cellStyle name="Normal 2 2 4 3 3 3 3" xfId="43920" xr:uid="{00000000-0005-0000-0000-00008CDB0000}"/>
    <cellStyle name="Normal 2 2 4 3 3 4" xfId="16198" xr:uid="{00000000-0005-0000-0000-00008DDB0000}"/>
    <cellStyle name="Normal 2 2 4 3 3 4 2" xfId="53536" xr:uid="{00000000-0005-0000-0000-00008EDB0000}"/>
    <cellStyle name="Normal 2 2 4 3 3 5" xfId="32591" xr:uid="{00000000-0005-0000-0000-00008FDB0000}"/>
    <cellStyle name="Normal 2 2 4 3 3 6" xfId="40375" xr:uid="{00000000-0005-0000-0000-000090DB0000}"/>
    <cellStyle name="Normal 2 2 4 3 4" xfId="8945" xr:uid="{00000000-0005-0000-0000-000091DB0000}"/>
    <cellStyle name="Normal 2 2 4 3 4 2" xfId="22104" xr:uid="{00000000-0005-0000-0000-000092DB0000}"/>
    <cellStyle name="Normal 2 2 4 3 4 2 2" xfId="59442" xr:uid="{00000000-0005-0000-0000-000093DB0000}"/>
    <cellStyle name="Normal 2 2 4 3 4 3" xfId="35303" xr:uid="{00000000-0005-0000-0000-000094DB0000}"/>
    <cellStyle name="Normal 2 2 4 3 4 4" xfId="46283" xr:uid="{00000000-0005-0000-0000-000095DB0000}"/>
    <cellStyle name="Normal 2 2 4 3 5" xfId="4222" xr:uid="{00000000-0005-0000-0000-000096DB0000}"/>
    <cellStyle name="Normal 2 2 4 3 5 2" xfId="17381" xr:uid="{00000000-0005-0000-0000-000097DB0000}"/>
    <cellStyle name="Normal 2 2 4 3 5 2 2" xfId="54719" xr:uid="{00000000-0005-0000-0000-000098DB0000}"/>
    <cellStyle name="Normal 2 2 4 3 5 3" xfId="29879" xr:uid="{00000000-0005-0000-0000-000099DB0000}"/>
    <cellStyle name="Normal 2 2 4 3 5 4" xfId="41560" xr:uid="{00000000-0005-0000-0000-00009ADB0000}"/>
    <cellStyle name="Normal 2 2 4 3 6" xfId="13669" xr:uid="{00000000-0005-0000-0000-00009BDB0000}"/>
    <cellStyle name="Normal 2 2 4 3 6 2" xfId="51007" xr:uid="{00000000-0005-0000-0000-00009CDB0000}"/>
    <cellStyle name="Normal 2 2 4 3 7" xfId="26997" xr:uid="{00000000-0005-0000-0000-00009DDB0000}"/>
    <cellStyle name="Normal 2 2 4 3 8" xfId="37846" xr:uid="{00000000-0005-0000-0000-00009EDB0000}"/>
    <cellStyle name="Normal 2 2 4 4" xfId="394" xr:uid="{00000000-0005-0000-0000-00009FDB0000}"/>
    <cellStyle name="Normal 2 2 4 4 2" xfId="1576" xr:uid="{00000000-0005-0000-0000-0000A0DB0000}"/>
    <cellStyle name="Normal 2 2 4 4 2 2" xfId="7650" xr:uid="{00000000-0005-0000-0000-0000A1DB0000}"/>
    <cellStyle name="Normal 2 2 4 4 2 2 2" xfId="12373" xr:uid="{00000000-0005-0000-0000-0000A2DB0000}"/>
    <cellStyle name="Normal 2 2 4 4 2 2 2 2" xfId="25532" xr:uid="{00000000-0005-0000-0000-0000A3DB0000}"/>
    <cellStyle name="Normal 2 2 4 4 2 2 2 2 2" xfId="62870" xr:uid="{00000000-0005-0000-0000-0000A4DB0000}"/>
    <cellStyle name="Normal 2 2 4 4 2 2 2 3" xfId="49711" xr:uid="{00000000-0005-0000-0000-0000A5DB0000}"/>
    <cellStyle name="Normal 2 2 4 4 2 2 3" xfId="20809" xr:uid="{00000000-0005-0000-0000-0000A6DB0000}"/>
    <cellStyle name="Normal 2 2 4 4 2 2 3 2" xfId="58147" xr:uid="{00000000-0005-0000-0000-0000A7DB0000}"/>
    <cellStyle name="Normal 2 2 4 4 2 2 4" xfId="33828" xr:uid="{00000000-0005-0000-0000-0000A8DB0000}"/>
    <cellStyle name="Normal 2 2 4 4 2 2 5" xfId="44988" xr:uid="{00000000-0005-0000-0000-0000A9DB0000}"/>
    <cellStyle name="Normal 2 2 4 4 2 3" xfId="10013" xr:uid="{00000000-0005-0000-0000-0000AADB0000}"/>
    <cellStyle name="Normal 2 2 4 4 2 3 2" xfId="23172" xr:uid="{00000000-0005-0000-0000-0000ABDB0000}"/>
    <cellStyle name="Normal 2 2 4 4 2 3 2 2" xfId="60510" xr:uid="{00000000-0005-0000-0000-0000ACDB0000}"/>
    <cellStyle name="Normal 2 2 4 4 2 3 3" xfId="36540" xr:uid="{00000000-0005-0000-0000-0000ADDB0000}"/>
    <cellStyle name="Normal 2 2 4 4 2 3 4" xfId="47351" xr:uid="{00000000-0005-0000-0000-0000AEDB0000}"/>
    <cellStyle name="Normal 2 2 4 4 2 4" xfId="5290" xr:uid="{00000000-0005-0000-0000-0000AFDB0000}"/>
    <cellStyle name="Normal 2 2 4 4 2 4 2" xfId="18449" xr:uid="{00000000-0005-0000-0000-0000B0DB0000}"/>
    <cellStyle name="Normal 2 2 4 4 2 4 2 2" xfId="55787" xr:uid="{00000000-0005-0000-0000-0000B1DB0000}"/>
    <cellStyle name="Normal 2 2 4 4 2 4 3" xfId="31116" xr:uid="{00000000-0005-0000-0000-0000B2DB0000}"/>
    <cellStyle name="Normal 2 2 4 4 2 4 4" xfId="42628" xr:uid="{00000000-0005-0000-0000-0000B3DB0000}"/>
    <cellStyle name="Normal 2 2 4 4 2 5" xfId="14737" xr:uid="{00000000-0005-0000-0000-0000B4DB0000}"/>
    <cellStyle name="Normal 2 2 4 4 2 5 2" xfId="52075" xr:uid="{00000000-0005-0000-0000-0000B5DB0000}"/>
    <cellStyle name="Normal 2 2 4 4 2 6" xfId="28234" xr:uid="{00000000-0005-0000-0000-0000B6DB0000}"/>
    <cellStyle name="Normal 2 2 4 4 2 7" xfId="38914" xr:uid="{00000000-0005-0000-0000-0000B7DB0000}"/>
    <cellStyle name="Normal 2 2 4 4 3" xfId="2925" xr:uid="{00000000-0005-0000-0000-0000B8DB0000}"/>
    <cellStyle name="Normal 2 2 4 4 3 2" xfId="11193" xr:uid="{00000000-0005-0000-0000-0000B9DB0000}"/>
    <cellStyle name="Normal 2 2 4 4 3 2 2" xfId="24352" xr:uid="{00000000-0005-0000-0000-0000BADB0000}"/>
    <cellStyle name="Normal 2 2 4 4 3 2 2 2" xfId="61690" xr:uid="{00000000-0005-0000-0000-0000BBDB0000}"/>
    <cellStyle name="Normal 2 2 4 4 3 2 3" xfId="48531" xr:uid="{00000000-0005-0000-0000-0000BCDB0000}"/>
    <cellStyle name="Normal 2 2 4 4 3 3" xfId="6470" xr:uid="{00000000-0005-0000-0000-0000BDDB0000}"/>
    <cellStyle name="Normal 2 2 4 4 3 3 2" xfId="19629" xr:uid="{00000000-0005-0000-0000-0000BEDB0000}"/>
    <cellStyle name="Normal 2 2 4 4 3 3 2 2" xfId="56967" xr:uid="{00000000-0005-0000-0000-0000BFDB0000}"/>
    <cellStyle name="Normal 2 2 4 4 3 3 3" xfId="43808" xr:uid="{00000000-0005-0000-0000-0000C0DB0000}"/>
    <cellStyle name="Normal 2 2 4 4 3 4" xfId="16086" xr:uid="{00000000-0005-0000-0000-0000C1DB0000}"/>
    <cellStyle name="Normal 2 2 4 4 3 4 2" xfId="53424" xr:uid="{00000000-0005-0000-0000-0000C2DB0000}"/>
    <cellStyle name="Normal 2 2 4 4 3 5" xfId="32479" xr:uid="{00000000-0005-0000-0000-0000C3DB0000}"/>
    <cellStyle name="Normal 2 2 4 4 3 6" xfId="40263" xr:uid="{00000000-0005-0000-0000-0000C4DB0000}"/>
    <cellStyle name="Normal 2 2 4 4 4" xfId="8833" xr:uid="{00000000-0005-0000-0000-0000C5DB0000}"/>
    <cellStyle name="Normal 2 2 4 4 4 2" xfId="21992" xr:uid="{00000000-0005-0000-0000-0000C6DB0000}"/>
    <cellStyle name="Normal 2 2 4 4 4 2 2" xfId="59330" xr:uid="{00000000-0005-0000-0000-0000C7DB0000}"/>
    <cellStyle name="Normal 2 2 4 4 4 3" xfId="35191" xr:uid="{00000000-0005-0000-0000-0000C8DB0000}"/>
    <cellStyle name="Normal 2 2 4 4 4 4" xfId="46171" xr:uid="{00000000-0005-0000-0000-0000C9DB0000}"/>
    <cellStyle name="Normal 2 2 4 4 5" xfId="4110" xr:uid="{00000000-0005-0000-0000-0000CADB0000}"/>
    <cellStyle name="Normal 2 2 4 4 5 2" xfId="17269" xr:uid="{00000000-0005-0000-0000-0000CBDB0000}"/>
    <cellStyle name="Normal 2 2 4 4 5 2 2" xfId="54607" xr:uid="{00000000-0005-0000-0000-0000CCDB0000}"/>
    <cellStyle name="Normal 2 2 4 4 5 3" xfId="29767" xr:uid="{00000000-0005-0000-0000-0000CDDB0000}"/>
    <cellStyle name="Normal 2 2 4 4 5 4" xfId="41448" xr:uid="{00000000-0005-0000-0000-0000CEDB0000}"/>
    <cellStyle name="Normal 2 2 4 4 6" xfId="13557" xr:uid="{00000000-0005-0000-0000-0000CFDB0000}"/>
    <cellStyle name="Normal 2 2 4 4 6 2" xfId="50895" xr:uid="{00000000-0005-0000-0000-0000D0DB0000}"/>
    <cellStyle name="Normal 2 2 4 4 7" xfId="26885" xr:uid="{00000000-0005-0000-0000-0000D1DB0000}"/>
    <cellStyle name="Normal 2 2 4 4 8" xfId="37734" xr:uid="{00000000-0005-0000-0000-0000D2DB0000}"/>
    <cellStyle name="Normal 2 2 4 5" xfId="815" xr:uid="{00000000-0005-0000-0000-0000D3DB0000}"/>
    <cellStyle name="Normal 2 2 4 5 2" xfId="1997" xr:uid="{00000000-0005-0000-0000-0000D4DB0000}"/>
    <cellStyle name="Normal 2 2 4 5 2 2" xfId="8071" xr:uid="{00000000-0005-0000-0000-0000D5DB0000}"/>
    <cellStyle name="Normal 2 2 4 5 2 2 2" xfId="12794" xr:uid="{00000000-0005-0000-0000-0000D6DB0000}"/>
    <cellStyle name="Normal 2 2 4 5 2 2 2 2" xfId="25953" xr:uid="{00000000-0005-0000-0000-0000D7DB0000}"/>
    <cellStyle name="Normal 2 2 4 5 2 2 2 2 2" xfId="63291" xr:uid="{00000000-0005-0000-0000-0000D8DB0000}"/>
    <cellStyle name="Normal 2 2 4 5 2 2 2 3" xfId="50132" xr:uid="{00000000-0005-0000-0000-0000D9DB0000}"/>
    <cellStyle name="Normal 2 2 4 5 2 2 3" xfId="21230" xr:uid="{00000000-0005-0000-0000-0000DADB0000}"/>
    <cellStyle name="Normal 2 2 4 5 2 2 3 2" xfId="58568" xr:uid="{00000000-0005-0000-0000-0000DBDB0000}"/>
    <cellStyle name="Normal 2 2 4 5 2 2 4" xfId="34249" xr:uid="{00000000-0005-0000-0000-0000DCDB0000}"/>
    <cellStyle name="Normal 2 2 4 5 2 2 5" xfId="45409" xr:uid="{00000000-0005-0000-0000-0000DDDB0000}"/>
    <cellStyle name="Normal 2 2 4 5 2 3" xfId="10434" xr:uid="{00000000-0005-0000-0000-0000DEDB0000}"/>
    <cellStyle name="Normal 2 2 4 5 2 3 2" xfId="23593" xr:uid="{00000000-0005-0000-0000-0000DFDB0000}"/>
    <cellStyle name="Normal 2 2 4 5 2 3 2 2" xfId="60931" xr:uid="{00000000-0005-0000-0000-0000E0DB0000}"/>
    <cellStyle name="Normal 2 2 4 5 2 3 3" xfId="36961" xr:uid="{00000000-0005-0000-0000-0000E1DB0000}"/>
    <cellStyle name="Normal 2 2 4 5 2 3 4" xfId="47772" xr:uid="{00000000-0005-0000-0000-0000E2DB0000}"/>
    <cellStyle name="Normal 2 2 4 5 2 4" xfId="5711" xr:uid="{00000000-0005-0000-0000-0000E3DB0000}"/>
    <cellStyle name="Normal 2 2 4 5 2 4 2" xfId="18870" xr:uid="{00000000-0005-0000-0000-0000E4DB0000}"/>
    <cellStyle name="Normal 2 2 4 5 2 4 2 2" xfId="56208" xr:uid="{00000000-0005-0000-0000-0000E5DB0000}"/>
    <cellStyle name="Normal 2 2 4 5 2 4 3" xfId="31537" xr:uid="{00000000-0005-0000-0000-0000E6DB0000}"/>
    <cellStyle name="Normal 2 2 4 5 2 4 4" xfId="43049" xr:uid="{00000000-0005-0000-0000-0000E7DB0000}"/>
    <cellStyle name="Normal 2 2 4 5 2 5" xfId="15158" xr:uid="{00000000-0005-0000-0000-0000E8DB0000}"/>
    <cellStyle name="Normal 2 2 4 5 2 5 2" xfId="52496" xr:uid="{00000000-0005-0000-0000-0000E9DB0000}"/>
    <cellStyle name="Normal 2 2 4 5 2 6" xfId="28655" xr:uid="{00000000-0005-0000-0000-0000EADB0000}"/>
    <cellStyle name="Normal 2 2 4 5 2 7" xfId="39335" xr:uid="{00000000-0005-0000-0000-0000EBDB0000}"/>
    <cellStyle name="Normal 2 2 4 5 3" xfId="3346" xr:uid="{00000000-0005-0000-0000-0000ECDB0000}"/>
    <cellStyle name="Normal 2 2 4 5 3 2" xfId="11614" xr:uid="{00000000-0005-0000-0000-0000EDDB0000}"/>
    <cellStyle name="Normal 2 2 4 5 3 2 2" xfId="24773" xr:uid="{00000000-0005-0000-0000-0000EEDB0000}"/>
    <cellStyle name="Normal 2 2 4 5 3 2 2 2" xfId="62111" xr:uid="{00000000-0005-0000-0000-0000EFDB0000}"/>
    <cellStyle name="Normal 2 2 4 5 3 2 3" xfId="48952" xr:uid="{00000000-0005-0000-0000-0000F0DB0000}"/>
    <cellStyle name="Normal 2 2 4 5 3 3" xfId="6891" xr:uid="{00000000-0005-0000-0000-0000F1DB0000}"/>
    <cellStyle name="Normal 2 2 4 5 3 3 2" xfId="20050" xr:uid="{00000000-0005-0000-0000-0000F2DB0000}"/>
    <cellStyle name="Normal 2 2 4 5 3 3 2 2" xfId="57388" xr:uid="{00000000-0005-0000-0000-0000F3DB0000}"/>
    <cellStyle name="Normal 2 2 4 5 3 3 3" xfId="44229" xr:uid="{00000000-0005-0000-0000-0000F4DB0000}"/>
    <cellStyle name="Normal 2 2 4 5 3 4" xfId="16507" xr:uid="{00000000-0005-0000-0000-0000F5DB0000}"/>
    <cellStyle name="Normal 2 2 4 5 3 4 2" xfId="53845" xr:uid="{00000000-0005-0000-0000-0000F6DB0000}"/>
    <cellStyle name="Normal 2 2 4 5 3 5" xfId="32900" xr:uid="{00000000-0005-0000-0000-0000F7DB0000}"/>
    <cellStyle name="Normal 2 2 4 5 3 6" xfId="40684" xr:uid="{00000000-0005-0000-0000-0000F8DB0000}"/>
    <cellStyle name="Normal 2 2 4 5 4" xfId="9254" xr:uid="{00000000-0005-0000-0000-0000F9DB0000}"/>
    <cellStyle name="Normal 2 2 4 5 4 2" xfId="22413" xr:uid="{00000000-0005-0000-0000-0000FADB0000}"/>
    <cellStyle name="Normal 2 2 4 5 4 2 2" xfId="59751" xr:uid="{00000000-0005-0000-0000-0000FBDB0000}"/>
    <cellStyle name="Normal 2 2 4 5 4 3" xfId="35612" xr:uid="{00000000-0005-0000-0000-0000FCDB0000}"/>
    <cellStyle name="Normal 2 2 4 5 4 4" xfId="46592" xr:uid="{00000000-0005-0000-0000-0000FDDB0000}"/>
    <cellStyle name="Normal 2 2 4 5 5" xfId="4531" xr:uid="{00000000-0005-0000-0000-0000FEDB0000}"/>
    <cellStyle name="Normal 2 2 4 5 5 2" xfId="17690" xr:uid="{00000000-0005-0000-0000-0000FFDB0000}"/>
    <cellStyle name="Normal 2 2 4 5 5 2 2" xfId="55028" xr:uid="{00000000-0005-0000-0000-000000DC0000}"/>
    <cellStyle name="Normal 2 2 4 5 5 3" xfId="30188" xr:uid="{00000000-0005-0000-0000-000001DC0000}"/>
    <cellStyle name="Normal 2 2 4 5 5 4" xfId="41869" xr:uid="{00000000-0005-0000-0000-000002DC0000}"/>
    <cellStyle name="Normal 2 2 4 5 6" xfId="13978" xr:uid="{00000000-0005-0000-0000-000003DC0000}"/>
    <cellStyle name="Normal 2 2 4 5 6 2" xfId="51316" xr:uid="{00000000-0005-0000-0000-000004DC0000}"/>
    <cellStyle name="Normal 2 2 4 5 7" xfId="27306" xr:uid="{00000000-0005-0000-0000-000005DC0000}"/>
    <cellStyle name="Normal 2 2 4 5 8" xfId="38155" xr:uid="{00000000-0005-0000-0000-000006DC0000}"/>
    <cellStyle name="Normal 2 2 4 6" xfId="984" xr:uid="{00000000-0005-0000-0000-000007DC0000}"/>
    <cellStyle name="Normal 2 2 4 6 2" xfId="2166" xr:uid="{00000000-0005-0000-0000-000008DC0000}"/>
    <cellStyle name="Normal 2 2 4 6 2 2" xfId="8240" xr:uid="{00000000-0005-0000-0000-000009DC0000}"/>
    <cellStyle name="Normal 2 2 4 6 2 2 2" xfId="12963" xr:uid="{00000000-0005-0000-0000-00000ADC0000}"/>
    <cellStyle name="Normal 2 2 4 6 2 2 2 2" xfId="26122" xr:uid="{00000000-0005-0000-0000-00000BDC0000}"/>
    <cellStyle name="Normal 2 2 4 6 2 2 2 2 2" xfId="63460" xr:uid="{00000000-0005-0000-0000-00000CDC0000}"/>
    <cellStyle name="Normal 2 2 4 6 2 2 2 3" xfId="50301" xr:uid="{00000000-0005-0000-0000-00000DDC0000}"/>
    <cellStyle name="Normal 2 2 4 6 2 2 3" xfId="21399" xr:uid="{00000000-0005-0000-0000-00000EDC0000}"/>
    <cellStyle name="Normal 2 2 4 6 2 2 3 2" xfId="58737" xr:uid="{00000000-0005-0000-0000-00000FDC0000}"/>
    <cellStyle name="Normal 2 2 4 6 2 2 4" xfId="34418" xr:uid="{00000000-0005-0000-0000-000010DC0000}"/>
    <cellStyle name="Normal 2 2 4 6 2 2 5" xfId="45578" xr:uid="{00000000-0005-0000-0000-000011DC0000}"/>
    <cellStyle name="Normal 2 2 4 6 2 3" xfId="10603" xr:uid="{00000000-0005-0000-0000-000012DC0000}"/>
    <cellStyle name="Normal 2 2 4 6 2 3 2" xfId="23762" xr:uid="{00000000-0005-0000-0000-000013DC0000}"/>
    <cellStyle name="Normal 2 2 4 6 2 3 2 2" xfId="61100" xr:uid="{00000000-0005-0000-0000-000014DC0000}"/>
    <cellStyle name="Normal 2 2 4 6 2 3 3" xfId="37130" xr:uid="{00000000-0005-0000-0000-000015DC0000}"/>
    <cellStyle name="Normal 2 2 4 6 2 3 4" xfId="47941" xr:uid="{00000000-0005-0000-0000-000016DC0000}"/>
    <cellStyle name="Normal 2 2 4 6 2 4" xfId="5880" xr:uid="{00000000-0005-0000-0000-000017DC0000}"/>
    <cellStyle name="Normal 2 2 4 6 2 4 2" xfId="19039" xr:uid="{00000000-0005-0000-0000-000018DC0000}"/>
    <cellStyle name="Normal 2 2 4 6 2 4 2 2" xfId="56377" xr:uid="{00000000-0005-0000-0000-000019DC0000}"/>
    <cellStyle name="Normal 2 2 4 6 2 4 3" xfId="31706" xr:uid="{00000000-0005-0000-0000-00001ADC0000}"/>
    <cellStyle name="Normal 2 2 4 6 2 4 4" xfId="43218" xr:uid="{00000000-0005-0000-0000-00001BDC0000}"/>
    <cellStyle name="Normal 2 2 4 6 2 5" xfId="15327" xr:uid="{00000000-0005-0000-0000-00001CDC0000}"/>
    <cellStyle name="Normal 2 2 4 6 2 5 2" xfId="52665" xr:uid="{00000000-0005-0000-0000-00001DDC0000}"/>
    <cellStyle name="Normal 2 2 4 6 2 6" xfId="28824" xr:uid="{00000000-0005-0000-0000-00001EDC0000}"/>
    <cellStyle name="Normal 2 2 4 6 2 7" xfId="39504" xr:uid="{00000000-0005-0000-0000-00001FDC0000}"/>
    <cellStyle name="Normal 2 2 4 6 3" xfId="3515" xr:uid="{00000000-0005-0000-0000-000020DC0000}"/>
    <cellStyle name="Normal 2 2 4 6 3 2" xfId="11783" xr:uid="{00000000-0005-0000-0000-000021DC0000}"/>
    <cellStyle name="Normal 2 2 4 6 3 2 2" xfId="24942" xr:uid="{00000000-0005-0000-0000-000022DC0000}"/>
    <cellStyle name="Normal 2 2 4 6 3 2 2 2" xfId="62280" xr:uid="{00000000-0005-0000-0000-000023DC0000}"/>
    <cellStyle name="Normal 2 2 4 6 3 2 3" xfId="49121" xr:uid="{00000000-0005-0000-0000-000024DC0000}"/>
    <cellStyle name="Normal 2 2 4 6 3 3" xfId="7060" xr:uid="{00000000-0005-0000-0000-000025DC0000}"/>
    <cellStyle name="Normal 2 2 4 6 3 3 2" xfId="20219" xr:uid="{00000000-0005-0000-0000-000026DC0000}"/>
    <cellStyle name="Normal 2 2 4 6 3 3 2 2" xfId="57557" xr:uid="{00000000-0005-0000-0000-000027DC0000}"/>
    <cellStyle name="Normal 2 2 4 6 3 3 3" xfId="44398" xr:uid="{00000000-0005-0000-0000-000028DC0000}"/>
    <cellStyle name="Normal 2 2 4 6 3 4" xfId="16676" xr:uid="{00000000-0005-0000-0000-000029DC0000}"/>
    <cellStyle name="Normal 2 2 4 6 3 4 2" xfId="54014" xr:uid="{00000000-0005-0000-0000-00002ADC0000}"/>
    <cellStyle name="Normal 2 2 4 6 3 5" xfId="33069" xr:uid="{00000000-0005-0000-0000-00002BDC0000}"/>
    <cellStyle name="Normal 2 2 4 6 3 6" xfId="40853" xr:uid="{00000000-0005-0000-0000-00002CDC0000}"/>
    <cellStyle name="Normal 2 2 4 6 4" xfId="9423" xr:uid="{00000000-0005-0000-0000-00002DDC0000}"/>
    <cellStyle name="Normal 2 2 4 6 4 2" xfId="22582" xr:uid="{00000000-0005-0000-0000-00002EDC0000}"/>
    <cellStyle name="Normal 2 2 4 6 4 2 2" xfId="59920" xr:uid="{00000000-0005-0000-0000-00002FDC0000}"/>
    <cellStyle name="Normal 2 2 4 6 4 3" xfId="35781" xr:uid="{00000000-0005-0000-0000-000030DC0000}"/>
    <cellStyle name="Normal 2 2 4 6 4 4" xfId="46761" xr:uid="{00000000-0005-0000-0000-000031DC0000}"/>
    <cellStyle name="Normal 2 2 4 6 5" xfId="4700" xr:uid="{00000000-0005-0000-0000-000032DC0000}"/>
    <cellStyle name="Normal 2 2 4 6 5 2" xfId="17859" xr:uid="{00000000-0005-0000-0000-000033DC0000}"/>
    <cellStyle name="Normal 2 2 4 6 5 2 2" xfId="55197" xr:uid="{00000000-0005-0000-0000-000034DC0000}"/>
    <cellStyle name="Normal 2 2 4 6 5 3" xfId="30357" xr:uid="{00000000-0005-0000-0000-000035DC0000}"/>
    <cellStyle name="Normal 2 2 4 6 5 4" xfId="42038" xr:uid="{00000000-0005-0000-0000-000036DC0000}"/>
    <cellStyle name="Normal 2 2 4 6 6" xfId="14147" xr:uid="{00000000-0005-0000-0000-000037DC0000}"/>
    <cellStyle name="Normal 2 2 4 6 6 2" xfId="51485" xr:uid="{00000000-0005-0000-0000-000038DC0000}"/>
    <cellStyle name="Normal 2 2 4 6 7" xfId="27475" xr:uid="{00000000-0005-0000-0000-000039DC0000}"/>
    <cellStyle name="Normal 2 2 4 6 8" xfId="38324" xr:uid="{00000000-0005-0000-0000-00003ADC0000}"/>
    <cellStyle name="Normal 2 2 4 7" xfId="1155" xr:uid="{00000000-0005-0000-0000-00003BDC0000}"/>
    <cellStyle name="Normal 2 2 4 7 2" xfId="2335" xr:uid="{00000000-0005-0000-0000-00003CDC0000}"/>
    <cellStyle name="Normal 2 2 4 7 2 2" xfId="8409" xr:uid="{00000000-0005-0000-0000-00003DDC0000}"/>
    <cellStyle name="Normal 2 2 4 7 2 2 2" xfId="13132" xr:uid="{00000000-0005-0000-0000-00003EDC0000}"/>
    <cellStyle name="Normal 2 2 4 7 2 2 2 2" xfId="26291" xr:uid="{00000000-0005-0000-0000-00003FDC0000}"/>
    <cellStyle name="Normal 2 2 4 7 2 2 2 2 2" xfId="63629" xr:uid="{00000000-0005-0000-0000-000040DC0000}"/>
    <cellStyle name="Normal 2 2 4 7 2 2 2 3" xfId="50470" xr:uid="{00000000-0005-0000-0000-000041DC0000}"/>
    <cellStyle name="Normal 2 2 4 7 2 2 3" xfId="21568" xr:uid="{00000000-0005-0000-0000-000042DC0000}"/>
    <cellStyle name="Normal 2 2 4 7 2 2 3 2" xfId="58906" xr:uid="{00000000-0005-0000-0000-000043DC0000}"/>
    <cellStyle name="Normal 2 2 4 7 2 2 4" xfId="34587" xr:uid="{00000000-0005-0000-0000-000044DC0000}"/>
    <cellStyle name="Normal 2 2 4 7 2 2 5" xfId="45747" xr:uid="{00000000-0005-0000-0000-000045DC0000}"/>
    <cellStyle name="Normal 2 2 4 7 2 3" xfId="10772" xr:uid="{00000000-0005-0000-0000-000046DC0000}"/>
    <cellStyle name="Normal 2 2 4 7 2 3 2" xfId="23931" xr:uid="{00000000-0005-0000-0000-000047DC0000}"/>
    <cellStyle name="Normal 2 2 4 7 2 3 2 2" xfId="61269" xr:uid="{00000000-0005-0000-0000-000048DC0000}"/>
    <cellStyle name="Normal 2 2 4 7 2 3 3" xfId="37299" xr:uid="{00000000-0005-0000-0000-000049DC0000}"/>
    <cellStyle name="Normal 2 2 4 7 2 3 4" xfId="48110" xr:uid="{00000000-0005-0000-0000-00004ADC0000}"/>
    <cellStyle name="Normal 2 2 4 7 2 4" xfId="6049" xr:uid="{00000000-0005-0000-0000-00004BDC0000}"/>
    <cellStyle name="Normal 2 2 4 7 2 4 2" xfId="19208" xr:uid="{00000000-0005-0000-0000-00004CDC0000}"/>
    <cellStyle name="Normal 2 2 4 7 2 4 2 2" xfId="56546" xr:uid="{00000000-0005-0000-0000-00004DDC0000}"/>
    <cellStyle name="Normal 2 2 4 7 2 4 3" xfId="31875" xr:uid="{00000000-0005-0000-0000-00004EDC0000}"/>
    <cellStyle name="Normal 2 2 4 7 2 4 4" xfId="43387" xr:uid="{00000000-0005-0000-0000-00004FDC0000}"/>
    <cellStyle name="Normal 2 2 4 7 2 5" xfId="15496" xr:uid="{00000000-0005-0000-0000-000050DC0000}"/>
    <cellStyle name="Normal 2 2 4 7 2 5 2" xfId="52834" xr:uid="{00000000-0005-0000-0000-000051DC0000}"/>
    <cellStyle name="Normal 2 2 4 7 2 6" xfId="28993" xr:uid="{00000000-0005-0000-0000-000052DC0000}"/>
    <cellStyle name="Normal 2 2 4 7 2 7" xfId="39673" xr:uid="{00000000-0005-0000-0000-000053DC0000}"/>
    <cellStyle name="Normal 2 2 4 7 3" xfId="3684" xr:uid="{00000000-0005-0000-0000-000054DC0000}"/>
    <cellStyle name="Normal 2 2 4 7 3 2" xfId="11952" xr:uid="{00000000-0005-0000-0000-000055DC0000}"/>
    <cellStyle name="Normal 2 2 4 7 3 2 2" xfId="25111" xr:uid="{00000000-0005-0000-0000-000056DC0000}"/>
    <cellStyle name="Normal 2 2 4 7 3 2 2 2" xfId="62449" xr:uid="{00000000-0005-0000-0000-000057DC0000}"/>
    <cellStyle name="Normal 2 2 4 7 3 2 3" xfId="49290" xr:uid="{00000000-0005-0000-0000-000058DC0000}"/>
    <cellStyle name="Normal 2 2 4 7 3 3" xfId="7229" xr:uid="{00000000-0005-0000-0000-000059DC0000}"/>
    <cellStyle name="Normal 2 2 4 7 3 3 2" xfId="20388" xr:uid="{00000000-0005-0000-0000-00005ADC0000}"/>
    <cellStyle name="Normal 2 2 4 7 3 3 2 2" xfId="57726" xr:uid="{00000000-0005-0000-0000-00005BDC0000}"/>
    <cellStyle name="Normal 2 2 4 7 3 3 3" xfId="44567" xr:uid="{00000000-0005-0000-0000-00005CDC0000}"/>
    <cellStyle name="Normal 2 2 4 7 3 4" xfId="16845" xr:uid="{00000000-0005-0000-0000-00005DDC0000}"/>
    <cellStyle name="Normal 2 2 4 7 3 4 2" xfId="54183" xr:uid="{00000000-0005-0000-0000-00005EDC0000}"/>
    <cellStyle name="Normal 2 2 4 7 3 5" xfId="33238" xr:uid="{00000000-0005-0000-0000-00005FDC0000}"/>
    <cellStyle name="Normal 2 2 4 7 3 6" xfId="41022" xr:uid="{00000000-0005-0000-0000-000060DC0000}"/>
    <cellStyle name="Normal 2 2 4 7 4" xfId="9592" xr:uid="{00000000-0005-0000-0000-000061DC0000}"/>
    <cellStyle name="Normal 2 2 4 7 4 2" xfId="22751" xr:uid="{00000000-0005-0000-0000-000062DC0000}"/>
    <cellStyle name="Normal 2 2 4 7 4 2 2" xfId="60089" xr:uid="{00000000-0005-0000-0000-000063DC0000}"/>
    <cellStyle name="Normal 2 2 4 7 4 3" xfId="35950" xr:uid="{00000000-0005-0000-0000-000064DC0000}"/>
    <cellStyle name="Normal 2 2 4 7 4 4" xfId="46930" xr:uid="{00000000-0005-0000-0000-000065DC0000}"/>
    <cellStyle name="Normal 2 2 4 7 5" xfId="4869" xr:uid="{00000000-0005-0000-0000-000066DC0000}"/>
    <cellStyle name="Normal 2 2 4 7 5 2" xfId="18028" xr:uid="{00000000-0005-0000-0000-000067DC0000}"/>
    <cellStyle name="Normal 2 2 4 7 5 2 2" xfId="55366" xr:uid="{00000000-0005-0000-0000-000068DC0000}"/>
    <cellStyle name="Normal 2 2 4 7 5 3" xfId="30526" xr:uid="{00000000-0005-0000-0000-000069DC0000}"/>
    <cellStyle name="Normal 2 2 4 7 5 4" xfId="42207" xr:uid="{00000000-0005-0000-0000-00006ADC0000}"/>
    <cellStyle name="Normal 2 2 4 7 6" xfId="14316" xr:uid="{00000000-0005-0000-0000-00006BDC0000}"/>
    <cellStyle name="Normal 2 2 4 7 6 2" xfId="51654" xr:uid="{00000000-0005-0000-0000-00006CDC0000}"/>
    <cellStyle name="Normal 2 2 4 7 7" xfId="27644" xr:uid="{00000000-0005-0000-0000-00006DDC0000}"/>
    <cellStyle name="Normal 2 2 4 7 8" xfId="38493" xr:uid="{00000000-0005-0000-0000-00006EDC0000}"/>
    <cellStyle name="Normal 2 2 4 8" xfId="1267" xr:uid="{00000000-0005-0000-0000-00006FDC0000}"/>
    <cellStyle name="Normal 2 2 4 8 2" xfId="2616" xr:uid="{00000000-0005-0000-0000-000070DC0000}"/>
    <cellStyle name="Normal 2 2 4 8 2 2" xfId="12064" xr:uid="{00000000-0005-0000-0000-000071DC0000}"/>
    <cellStyle name="Normal 2 2 4 8 2 2 2" xfId="25223" xr:uid="{00000000-0005-0000-0000-000072DC0000}"/>
    <cellStyle name="Normal 2 2 4 8 2 2 2 2" xfId="62561" xr:uid="{00000000-0005-0000-0000-000073DC0000}"/>
    <cellStyle name="Normal 2 2 4 8 2 2 3" xfId="33519" xr:uid="{00000000-0005-0000-0000-000074DC0000}"/>
    <cellStyle name="Normal 2 2 4 8 2 2 4" xfId="49402" xr:uid="{00000000-0005-0000-0000-000075DC0000}"/>
    <cellStyle name="Normal 2 2 4 8 2 3" xfId="7341" xr:uid="{00000000-0005-0000-0000-000076DC0000}"/>
    <cellStyle name="Normal 2 2 4 8 2 3 2" xfId="20500" xr:uid="{00000000-0005-0000-0000-000077DC0000}"/>
    <cellStyle name="Normal 2 2 4 8 2 3 2 2" xfId="57838" xr:uid="{00000000-0005-0000-0000-000078DC0000}"/>
    <cellStyle name="Normal 2 2 4 8 2 3 3" xfId="36231" xr:uid="{00000000-0005-0000-0000-000079DC0000}"/>
    <cellStyle name="Normal 2 2 4 8 2 3 4" xfId="44679" xr:uid="{00000000-0005-0000-0000-00007ADC0000}"/>
    <cellStyle name="Normal 2 2 4 8 2 4" xfId="15777" xr:uid="{00000000-0005-0000-0000-00007BDC0000}"/>
    <cellStyle name="Normal 2 2 4 8 2 4 2" xfId="30807" xr:uid="{00000000-0005-0000-0000-00007CDC0000}"/>
    <cellStyle name="Normal 2 2 4 8 2 4 3" xfId="53115" xr:uid="{00000000-0005-0000-0000-00007DDC0000}"/>
    <cellStyle name="Normal 2 2 4 8 2 5" xfId="27925" xr:uid="{00000000-0005-0000-0000-00007EDC0000}"/>
    <cellStyle name="Normal 2 2 4 8 2 6" xfId="39954" xr:uid="{00000000-0005-0000-0000-00007FDC0000}"/>
    <cellStyle name="Normal 2 2 4 8 3" xfId="9704" xr:uid="{00000000-0005-0000-0000-000080DC0000}"/>
    <cellStyle name="Normal 2 2 4 8 3 2" xfId="22863" xr:uid="{00000000-0005-0000-0000-000081DC0000}"/>
    <cellStyle name="Normal 2 2 4 8 3 2 2" xfId="60201" xr:uid="{00000000-0005-0000-0000-000082DC0000}"/>
    <cellStyle name="Normal 2 2 4 8 3 3" xfId="32170" xr:uid="{00000000-0005-0000-0000-000083DC0000}"/>
    <cellStyle name="Normal 2 2 4 8 3 4" xfId="47042" xr:uid="{00000000-0005-0000-0000-000084DC0000}"/>
    <cellStyle name="Normal 2 2 4 8 4" xfId="4981" xr:uid="{00000000-0005-0000-0000-000085DC0000}"/>
    <cellStyle name="Normal 2 2 4 8 4 2" xfId="18140" xr:uid="{00000000-0005-0000-0000-000086DC0000}"/>
    <cellStyle name="Normal 2 2 4 8 4 2 2" xfId="55478" xr:uid="{00000000-0005-0000-0000-000087DC0000}"/>
    <cellStyle name="Normal 2 2 4 8 4 3" xfId="34882" xr:uid="{00000000-0005-0000-0000-000088DC0000}"/>
    <cellStyle name="Normal 2 2 4 8 4 4" xfId="42319" xr:uid="{00000000-0005-0000-0000-000089DC0000}"/>
    <cellStyle name="Normal 2 2 4 8 5" xfId="14428" xr:uid="{00000000-0005-0000-0000-00008ADC0000}"/>
    <cellStyle name="Normal 2 2 4 8 5 2" xfId="29458" xr:uid="{00000000-0005-0000-0000-00008BDC0000}"/>
    <cellStyle name="Normal 2 2 4 8 5 3" xfId="51766" xr:uid="{00000000-0005-0000-0000-00008CDC0000}"/>
    <cellStyle name="Normal 2 2 4 8 6" xfId="26576" xr:uid="{00000000-0005-0000-0000-00008DDC0000}"/>
    <cellStyle name="Normal 2 2 4 8 7" xfId="38605" xr:uid="{00000000-0005-0000-0000-00008EDC0000}"/>
    <cellStyle name="Normal 2 2 4 9" xfId="2504" xr:uid="{00000000-0005-0000-0000-00008FDC0000}"/>
    <cellStyle name="Normal 2 2 4 9 2" xfId="10884" xr:uid="{00000000-0005-0000-0000-000090DC0000}"/>
    <cellStyle name="Normal 2 2 4 9 2 2" xfId="24043" xr:uid="{00000000-0005-0000-0000-000091DC0000}"/>
    <cellStyle name="Normal 2 2 4 9 2 2 2" xfId="61381" xr:uid="{00000000-0005-0000-0000-000092DC0000}"/>
    <cellStyle name="Normal 2 2 4 9 2 3" xfId="33407" xr:uid="{00000000-0005-0000-0000-000093DC0000}"/>
    <cellStyle name="Normal 2 2 4 9 2 4" xfId="48222" xr:uid="{00000000-0005-0000-0000-000094DC0000}"/>
    <cellStyle name="Normal 2 2 4 9 3" xfId="6161" xr:uid="{00000000-0005-0000-0000-000095DC0000}"/>
    <cellStyle name="Normal 2 2 4 9 3 2" xfId="19320" xr:uid="{00000000-0005-0000-0000-000096DC0000}"/>
    <cellStyle name="Normal 2 2 4 9 3 2 2" xfId="56658" xr:uid="{00000000-0005-0000-0000-000097DC0000}"/>
    <cellStyle name="Normal 2 2 4 9 3 3" xfId="36119" xr:uid="{00000000-0005-0000-0000-000098DC0000}"/>
    <cellStyle name="Normal 2 2 4 9 3 4" xfId="43499" xr:uid="{00000000-0005-0000-0000-000099DC0000}"/>
    <cellStyle name="Normal 2 2 4 9 4" xfId="15665" xr:uid="{00000000-0005-0000-0000-00009ADC0000}"/>
    <cellStyle name="Normal 2 2 4 9 4 2" xfId="30695" xr:uid="{00000000-0005-0000-0000-00009BDC0000}"/>
    <cellStyle name="Normal 2 2 4 9 4 3" xfId="53003" xr:uid="{00000000-0005-0000-0000-00009CDC0000}"/>
    <cellStyle name="Normal 2 2 4 9 5" xfId="27813" xr:uid="{00000000-0005-0000-0000-00009DDC0000}"/>
    <cellStyle name="Normal 2 2 4 9 6" xfId="39842" xr:uid="{00000000-0005-0000-0000-00009EDC0000}"/>
    <cellStyle name="Normal 2 2 5" xfId="281" xr:uid="{00000000-0005-0000-0000-00009FDC0000}"/>
    <cellStyle name="Normal 2 2 5 2" xfId="702" xr:uid="{00000000-0005-0000-0000-0000A0DC0000}"/>
    <cellStyle name="Normal 2 2 5 2 2" xfId="1884" xr:uid="{00000000-0005-0000-0000-0000A1DC0000}"/>
    <cellStyle name="Normal 2 2 5 2 2 2" xfId="7958" xr:uid="{00000000-0005-0000-0000-0000A2DC0000}"/>
    <cellStyle name="Normal 2 2 5 2 2 2 2" xfId="12681" xr:uid="{00000000-0005-0000-0000-0000A3DC0000}"/>
    <cellStyle name="Normal 2 2 5 2 2 2 2 2" xfId="25840" xr:uid="{00000000-0005-0000-0000-0000A4DC0000}"/>
    <cellStyle name="Normal 2 2 5 2 2 2 2 2 2" xfId="63178" xr:uid="{00000000-0005-0000-0000-0000A5DC0000}"/>
    <cellStyle name="Normal 2 2 5 2 2 2 2 3" xfId="50019" xr:uid="{00000000-0005-0000-0000-0000A6DC0000}"/>
    <cellStyle name="Normal 2 2 5 2 2 2 3" xfId="21117" xr:uid="{00000000-0005-0000-0000-0000A7DC0000}"/>
    <cellStyle name="Normal 2 2 5 2 2 2 3 2" xfId="58455" xr:uid="{00000000-0005-0000-0000-0000A8DC0000}"/>
    <cellStyle name="Normal 2 2 5 2 2 2 4" xfId="34136" xr:uid="{00000000-0005-0000-0000-0000A9DC0000}"/>
    <cellStyle name="Normal 2 2 5 2 2 2 5" xfId="45296" xr:uid="{00000000-0005-0000-0000-0000AADC0000}"/>
    <cellStyle name="Normal 2 2 5 2 2 3" xfId="10321" xr:uid="{00000000-0005-0000-0000-0000ABDC0000}"/>
    <cellStyle name="Normal 2 2 5 2 2 3 2" xfId="23480" xr:uid="{00000000-0005-0000-0000-0000ACDC0000}"/>
    <cellStyle name="Normal 2 2 5 2 2 3 2 2" xfId="60818" xr:uid="{00000000-0005-0000-0000-0000ADDC0000}"/>
    <cellStyle name="Normal 2 2 5 2 2 3 3" xfId="36848" xr:uid="{00000000-0005-0000-0000-0000AEDC0000}"/>
    <cellStyle name="Normal 2 2 5 2 2 3 4" xfId="47659" xr:uid="{00000000-0005-0000-0000-0000AFDC0000}"/>
    <cellStyle name="Normal 2 2 5 2 2 4" xfId="5598" xr:uid="{00000000-0005-0000-0000-0000B0DC0000}"/>
    <cellStyle name="Normal 2 2 5 2 2 4 2" xfId="18757" xr:uid="{00000000-0005-0000-0000-0000B1DC0000}"/>
    <cellStyle name="Normal 2 2 5 2 2 4 2 2" xfId="56095" xr:uid="{00000000-0005-0000-0000-0000B2DC0000}"/>
    <cellStyle name="Normal 2 2 5 2 2 4 3" xfId="31424" xr:uid="{00000000-0005-0000-0000-0000B3DC0000}"/>
    <cellStyle name="Normal 2 2 5 2 2 4 4" xfId="42936" xr:uid="{00000000-0005-0000-0000-0000B4DC0000}"/>
    <cellStyle name="Normal 2 2 5 2 2 5" xfId="15045" xr:uid="{00000000-0005-0000-0000-0000B5DC0000}"/>
    <cellStyle name="Normal 2 2 5 2 2 5 2" xfId="52383" xr:uid="{00000000-0005-0000-0000-0000B6DC0000}"/>
    <cellStyle name="Normal 2 2 5 2 2 6" xfId="28542" xr:uid="{00000000-0005-0000-0000-0000B7DC0000}"/>
    <cellStyle name="Normal 2 2 5 2 2 7" xfId="39222" xr:uid="{00000000-0005-0000-0000-0000B8DC0000}"/>
    <cellStyle name="Normal 2 2 5 2 3" xfId="3233" xr:uid="{00000000-0005-0000-0000-0000B9DC0000}"/>
    <cellStyle name="Normal 2 2 5 2 3 2" xfId="11501" xr:uid="{00000000-0005-0000-0000-0000BADC0000}"/>
    <cellStyle name="Normal 2 2 5 2 3 2 2" xfId="24660" xr:uid="{00000000-0005-0000-0000-0000BBDC0000}"/>
    <cellStyle name="Normal 2 2 5 2 3 2 2 2" xfId="61998" xr:uid="{00000000-0005-0000-0000-0000BCDC0000}"/>
    <cellStyle name="Normal 2 2 5 2 3 2 3" xfId="48839" xr:uid="{00000000-0005-0000-0000-0000BDDC0000}"/>
    <cellStyle name="Normal 2 2 5 2 3 3" xfId="6778" xr:uid="{00000000-0005-0000-0000-0000BEDC0000}"/>
    <cellStyle name="Normal 2 2 5 2 3 3 2" xfId="19937" xr:uid="{00000000-0005-0000-0000-0000BFDC0000}"/>
    <cellStyle name="Normal 2 2 5 2 3 3 2 2" xfId="57275" xr:uid="{00000000-0005-0000-0000-0000C0DC0000}"/>
    <cellStyle name="Normal 2 2 5 2 3 3 3" xfId="44116" xr:uid="{00000000-0005-0000-0000-0000C1DC0000}"/>
    <cellStyle name="Normal 2 2 5 2 3 4" xfId="16394" xr:uid="{00000000-0005-0000-0000-0000C2DC0000}"/>
    <cellStyle name="Normal 2 2 5 2 3 4 2" xfId="53732" xr:uid="{00000000-0005-0000-0000-0000C3DC0000}"/>
    <cellStyle name="Normal 2 2 5 2 3 5" xfId="32787" xr:uid="{00000000-0005-0000-0000-0000C4DC0000}"/>
    <cellStyle name="Normal 2 2 5 2 3 6" xfId="40571" xr:uid="{00000000-0005-0000-0000-0000C5DC0000}"/>
    <cellStyle name="Normal 2 2 5 2 4" xfId="9141" xr:uid="{00000000-0005-0000-0000-0000C6DC0000}"/>
    <cellStyle name="Normal 2 2 5 2 4 2" xfId="22300" xr:uid="{00000000-0005-0000-0000-0000C7DC0000}"/>
    <cellStyle name="Normal 2 2 5 2 4 2 2" xfId="59638" xr:uid="{00000000-0005-0000-0000-0000C8DC0000}"/>
    <cellStyle name="Normal 2 2 5 2 4 3" xfId="35499" xr:uid="{00000000-0005-0000-0000-0000C9DC0000}"/>
    <cellStyle name="Normal 2 2 5 2 4 4" xfId="46479" xr:uid="{00000000-0005-0000-0000-0000CADC0000}"/>
    <cellStyle name="Normal 2 2 5 2 5" xfId="4418" xr:uid="{00000000-0005-0000-0000-0000CBDC0000}"/>
    <cellStyle name="Normal 2 2 5 2 5 2" xfId="17577" xr:uid="{00000000-0005-0000-0000-0000CCDC0000}"/>
    <cellStyle name="Normal 2 2 5 2 5 2 2" xfId="54915" xr:uid="{00000000-0005-0000-0000-0000CDDC0000}"/>
    <cellStyle name="Normal 2 2 5 2 5 3" xfId="30075" xr:uid="{00000000-0005-0000-0000-0000CEDC0000}"/>
    <cellStyle name="Normal 2 2 5 2 5 4" xfId="41756" xr:uid="{00000000-0005-0000-0000-0000CFDC0000}"/>
    <cellStyle name="Normal 2 2 5 2 6" xfId="13865" xr:uid="{00000000-0005-0000-0000-0000D0DC0000}"/>
    <cellStyle name="Normal 2 2 5 2 6 2" xfId="51203" xr:uid="{00000000-0005-0000-0000-0000D1DC0000}"/>
    <cellStyle name="Normal 2 2 5 2 7" xfId="27193" xr:uid="{00000000-0005-0000-0000-0000D2DC0000}"/>
    <cellStyle name="Normal 2 2 5 2 8" xfId="38042" xr:uid="{00000000-0005-0000-0000-0000D3DC0000}"/>
    <cellStyle name="Normal 2 2 5 3" xfId="1463" xr:uid="{00000000-0005-0000-0000-0000D4DC0000}"/>
    <cellStyle name="Normal 2 2 5 3 2" xfId="7537" xr:uid="{00000000-0005-0000-0000-0000D5DC0000}"/>
    <cellStyle name="Normal 2 2 5 3 2 2" xfId="12260" xr:uid="{00000000-0005-0000-0000-0000D6DC0000}"/>
    <cellStyle name="Normal 2 2 5 3 2 2 2" xfId="25419" xr:uid="{00000000-0005-0000-0000-0000D7DC0000}"/>
    <cellStyle name="Normal 2 2 5 3 2 2 2 2" xfId="62757" xr:uid="{00000000-0005-0000-0000-0000D8DC0000}"/>
    <cellStyle name="Normal 2 2 5 3 2 2 3" xfId="49598" xr:uid="{00000000-0005-0000-0000-0000D9DC0000}"/>
    <cellStyle name="Normal 2 2 5 3 2 3" xfId="20696" xr:uid="{00000000-0005-0000-0000-0000DADC0000}"/>
    <cellStyle name="Normal 2 2 5 3 2 3 2" xfId="58034" xr:uid="{00000000-0005-0000-0000-0000DBDC0000}"/>
    <cellStyle name="Normal 2 2 5 3 2 4" xfId="33715" xr:uid="{00000000-0005-0000-0000-0000DCDC0000}"/>
    <cellStyle name="Normal 2 2 5 3 2 5" xfId="44875" xr:uid="{00000000-0005-0000-0000-0000DDDC0000}"/>
    <cellStyle name="Normal 2 2 5 3 3" xfId="9900" xr:uid="{00000000-0005-0000-0000-0000DEDC0000}"/>
    <cellStyle name="Normal 2 2 5 3 3 2" xfId="23059" xr:uid="{00000000-0005-0000-0000-0000DFDC0000}"/>
    <cellStyle name="Normal 2 2 5 3 3 2 2" xfId="60397" xr:uid="{00000000-0005-0000-0000-0000E0DC0000}"/>
    <cellStyle name="Normal 2 2 5 3 3 3" xfId="36427" xr:uid="{00000000-0005-0000-0000-0000E1DC0000}"/>
    <cellStyle name="Normal 2 2 5 3 3 4" xfId="47238" xr:uid="{00000000-0005-0000-0000-0000E2DC0000}"/>
    <cellStyle name="Normal 2 2 5 3 4" xfId="5177" xr:uid="{00000000-0005-0000-0000-0000E3DC0000}"/>
    <cellStyle name="Normal 2 2 5 3 4 2" xfId="18336" xr:uid="{00000000-0005-0000-0000-0000E4DC0000}"/>
    <cellStyle name="Normal 2 2 5 3 4 2 2" xfId="55674" xr:uid="{00000000-0005-0000-0000-0000E5DC0000}"/>
    <cellStyle name="Normal 2 2 5 3 4 3" xfId="31003" xr:uid="{00000000-0005-0000-0000-0000E6DC0000}"/>
    <cellStyle name="Normal 2 2 5 3 4 4" xfId="42515" xr:uid="{00000000-0005-0000-0000-0000E7DC0000}"/>
    <cellStyle name="Normal 2 2 5 3 5" xfId="14624" xr:uid="{00000000-0005-0000-0000-0000E8DC0000}"/>
    <cellStyle name="Normal 2 2 5 3 5 2" xfId="51962" xr:uid="{00000000-0005-0000-0000-0000E9DC0000}"/>
    <cellStyle name="Normal 2 2 5 3 6" xfId="28121" xr:uid="{00000000-0005-0000-0000-0000EADC0000}"/>
    <cellStyle name="Normal 2 2 5 3 7" xfId="38801" xr:uid="{00000000-0005-0000-0000-0000EBDC0000}"/>
    <cellStyle name="Normal 2 2 5 4" xfId="2812" xr:uid="{00000000-0005-0000-0000-0000ECDC0000}"/>
    <cellStyle name="Normal 2 2 5 4 2" xfId="11080" xr:uid="{00000000-0005-0000-0000-0000EDDC0000}"/>
    <cellStyle name="Normal 2 2 5 4 2 2" xfId="24239" xr:uid="{00000000-0005-0000-0000-0000EEDC0000}"/>
    <cellStyle name="Normal 2 2 5 4 2 2 2" xfId="61577" xr:uid="{00000000-0005-0000-0000-0000EFDC0000}"/>
    <cellStyle name="Normal 2 2 5 4 2 3" xfId="48418" xr:uid="{00000000-0005-0000-0000-0000F0DC0000}"/>
    <cellStyle name="Normal 2 2 5 4 3" xfId="6357" xr:uid="{00000000-0005-0000-0000-0000F1DC0000}"/>
    <cellStyle name="Normal 2 2 5 4 3 2" xfId="19516" xr:uid="{00000000-0005-0000-0000-0000F2DC0000}"/>
    <cellStyle name="Normal 2 2 5 4 3 2 2" xfId="56854" xr:uid="{00000000-0005-0000-0000-0000F3DC0000}"/>
    <cellStyle name="Normal 2 2 5 4 3 3" xfId="43695" xr:uid="{00000000-0005-0000-0000-0000F4DC0000}"/>
    <cellStyle name="Normal 2 2 5 4 4" xfId="15973" xr:uid="{00000000-0005-0000-0000-0000F5DC0000}"/>
    <cellStyle name="Normal 2 2 5 4 4 2" xfId="53311" xr:uid="{00000000-0005-0000-0000-0000F6DC0000}"/>
    <cellStyle name="Normal 2 2 5 4 5" xfId="32366" xr:uid="{00000000-0005-0000-0000-0000F7DC0000}"/>
    <cellStyle name="Normal 2 2 5 4 6" xfId="40150" xr:uid="{00000000-0005-0000-0000-0000F8DC0000}"/>
    <cellStyle name="Normal 2 2 5 5" xfId="8720" xr:uid="{00000000-0005-0000-0000-0000F9DC0000}"/>
    <cellStyle name="Normal 2 2 5 5 2" xfId="21879" xr:uid="{00000000-0005-0000-0000-0000FADC0000}"/>
    <cellStyle name="Normal 2 2 5 5 2 2" xfId="59217" xr:uid="{00000000-0005-0000-0000-0000FBDC0000}"/>
    <cellStyle name="Normal 2 2 5 5 3" xfId="35078" xr:uid="{00000000-0005-0000-0000-0000FCDC0000}"/>
    <cellStyle name="Normal 2 2 5 5 4" xfId="46058" xr:uid="{00000000-0005-0000-0000-0000FDDC0000}"/>
    <cellStyle name="Normal 2 2 5 6" xfId="3997" xr:uid="{00000000-0005-0000-0000-0000FEDC0000}"/>
    <cellStyle name="Normal 2 2 5 6 2" xfId="17156" xr:uid="{00000000-0005-0000-0000-0000FFDC0000}"/>
    <cellStyle name="Normal 2 2 5 6 2 2" xfId="54494" xr:uid="{00000000-0005-0000-0000-000000DD0000}"/>
    <cellStyle name="Normal 2 2 5 6 3" xfId="29654" xr:uid="{00000000-0005-0000-0000-000001DD0000}"/>
    <cellStyle name="Normal 2 2 5 6 4" xfId="41335" xr:uid="{00000000-0005-0000-0000-000002DD0000}"/>
    <cellStyle name="Normal 2 2 5 7" xfId="13444" xr:uid="{00000000-0005-0000-0000-000003DD0000}"/>
    <cellStyle name="Normal 2 2 5 7 2" xfId="50782" xr:uid="{00000000-0005-0000-0000-000004DD0000}"/>
    <cellStyle name="Normal 2 2 5 8" xfId="26772" xr:uid="{00000000-0005-0000-0000-000005DD0000}"/>
    <cellStyle name="Normal 2 2 5 9" xfId="37621" xr:uid="{00000000-0005-0000-0000-000006DD0000}"/>
    <cellStyle name="Normal 2 2 6" xfId="169" xr:uid="{00000000-0005-0000-0000-000007DD0000}"/>
    <cellStyle name="Normal 2 2 6 2" xfId="590" xr:uid="{00000000-0005-0000-0000-000008DD0000}"/>
    <cellStyle name="Normal 2 2 6 2 2" xfId="1772" xr:uid="{00000000-0005-0000-0000-000009DD0000}"/>
    <cellStyle name="Normal 2 2 6 2 2 2" xfId="7846" xr:uid="{00000000-0005-0000-0000-00000ADD0000}"/>
    <cellStyle name="Normal 2 2 6 2 2 2 2" xfId="12569" xr:uid="{00000000-0005-0000-0000-00000BDD0000}"/>
    <cellStyle name="Normal 2 2 6 2 2 2 2 2" xfId="25728" xr:uid="{00000000-0005-0000-0000-00000CDD0000}"/>
    <cellStyle name="Normal 2 2 6 2 2 2 2 2 2" xfId="63066" xr:uid="{00000000-0005-0000-0000-00000DDD0000}"/>
    <cellStyle name="Normal 2 2 6 2 2 2 2 3" xfId="49907" xr:uid="{00000000-0005-0000-0000-00000EDD0000}"/>
    <cellStyle name="Normal 2 2 6 2 2 2 3" xfId="21005" xr:uid="{00000000-0005-0000-0000-00000FDD0000}"/>
    <cellStyle name="Normal 2 2 6 2 2 2 3 2" xfId="58343" xr:uid="{00000000-0005-0000-0000-000010DD0000}"/>
    <cellStyle name="Normal 2 2 6 2 2 2 4" xfId="34024" xr:uid="{00000000-0005-0000-0000-000011DD0000}"/>
    <cellStyle name="Normal 2 2 6 2 2 2 5" xfId="45184" xr:uid="{00000000-0005-0000-0000-000012DD0000}"/>
    <cellStyle name="Normal 2 2 6 2 2 3" xfId="10209" xr:uid="{00000000-0005-0000-0000-000013DD0000}"/>
    <cellStyle name="Normal 2 2 6 2 2 3 2" xfId="23368" xr:uid="{00000000-0005-0000-0000-000014DD0000}"/>
    <cellStyle name="Normal 2 2 6 2 2 3 2 2" xfId="60706" xr:uid="{00000000-0005-0000-0000-000015DD0000}"/>
    <cellStyle name="Normal 2 2 6 2 2 3 3" xfId="36736" xr:uid="{00000000-0005-0000-0000-000016DD0000}"/>
    <cellStyle name="Normal 2 2 6 2 2 3 4" xfId="47547" xr:uid="{00000000-0005-0000-0000-000017DD0000}"/>
    <cellStyle name="Normal 2 2 6 2 2 4" xfId="5486" xr:uid="{00000000-0005-0000-0000-000018DD0000}"/>
    <cellStyle name="Normal 2 2 6 2 2 4 2" xfId="18645" xr:uid="{00000000-0005-0000-0000-000019DD0000}"/>
    <cellStyle name="Normal 2 2 6 2 2 4 2 2" xfId="55983" xr:uid="{00000000-0005-0000-0000-00001ADD0000}"/>
    <cellStyle name="Normal 2 2 6 2 2 4 3" xfId="31312" xr:uid="{00000000-0005-0000-0000-00001BDD0000}"/>
    <cellStyle name="Normal 2 2 6 2 2 4 4" xfId="42824" xr:uid="{00000000-0005-0000-0000-00001CDD0000}"/>
    <cellStyle name="Normal 2 2 6 2 2 5" xfId="14933" xr:uid="{00000000-0005-0000-0000-00001DDD0000}"/>
    <cellStyle name="Normal 2 2 6 2 2 5 2" xfId="52271" xr:uid="{00000000-0005-0000-0000-00001EDD0000}"/>
    <cellStyle name="Normal 2 2 6 2 2 6" xfId="28430" xr:uid="{00000000-0005-0000-0000-00001FDD0000}"/>
    <cellStyle name="Normal 2 2 6 2 2 7" xfId="39110" xr:uid="{00000000-0005-0000-0000-000020DD0000}"/>
    <cellStyle name="Normal 2 2 6 2 3" xfId="3121" xr:uid="{00000000-0005-0000-0000-000021DD0000}"/>
    <cellStyle name="Normal 2 2 6 2 3 2" xfId="11389" xr:uid="{00000000-0005-0000-0000-000022DD0000}"/>
    <cellStyle name="Normal 2 2 6 2 3 2 2" xfId="24548" xr:uid="{00000000-0005-0000-0000-000023DD0000}"/>
    <cellStyle name="Normal 2 2 6 2 3 2 2 2" xfId="61886" xr:uid="{00000000-0005-0000-0000-000024DD0000}"/>
    <cellStyle name="Normal 2 2 6 2 3 2 3" xfId="48727" xr:uid="{00000000-0005-0000-0000-000025DD0000}"/>
    <cellStyle name="Normal 2 2 6 2 3 3" xfId="6666" xr:uid="{00000000-0005-0000-0000-000026DD0000}"/>
    <cellStyle name="Normal 2 2 6 2 3 3 2" xfId="19825" xr:uid="{00000000-0005-0000-0000-000027DD0000}"/>
    <cellStyle name="Normal 2 2 6 2 3 3 2 2" xfId="57163" xr:uid="{00000000-0005-0000-0000-000028DD0000}"/>
    <cellStyle name="Normal 2 2 6 2 3 3 3" xfId="44004" xr:uid="{00000000-0005-0000-0000-000029DD0000}"/>
    <cellStyle name="Normal 2 2 6 2 3 4" xfId="16282" xr:uid="{00000000-0005-0000-0000-00002ADD0000}"/>
    <cellStyle name="Normal 2 2 6 2 3 4 2" xfId="53620" xr:uid="{00000000-0005-0000-0000-00002BDD0000}"/>
    <cellStyle name="Normal 2 2 6 2 3 5" xfId="32675" xr:uid="{00000000-0005-0000-0000-00002CDD0000}"/>
    <cellStyle name="Normal 2 2 6 2 3 6" xfId="40459" xr:uid="{00000000-0005-0000-0000-00002DDD0000}"/>
    <cellStyle name="Normal 2 2 6 2 4" xfId="9029" xr:uid="{00000000-0005-0000-0000-00002EDD0000}"/>
    <cellStyle name="Normal 2 2 6 2 4 2" xfId="22188" xr:uid="{00000000-0005-0000-0000-00002FDD0000}"/>
    <cellStyle name="Normal 2 2 6 2 4 2 2" xfId="59526" xr:uid="{00000000-0005-0000-0000-000030DD0000}"/>
    <cellStyle name="Normal 2 2 6 2 4 3" xfId="35387" xr:uid="{00000000-0005-0000-0000-000031DD0000}"/>
    <cellStyle name="Normal 2 2 6 2 4 4" xfId="46367" xr:uid="{00000000-0005-0000-0000-000032DD0000}"/>
    <cellStyle name="Normal 2 2 6 2 5" xfId="4306" xr:uid="{00000000-0005-0000-0000-000033DD0000}"/>
    <cellStyle name="Normal 2 2 6 2 5 2" xfId="17465" xr:uid="{00000000-0005-0000-0000-000034DD0000}"/>
    <cellStyle name="Normal 2 2 6 2 5 2 2" xfId="54803" xr:uid="{00000000-0005-0000-0000-000035DD0000}"/>
    <cellStyle name="Normal 2 2 6 2 5 3" xfId="29963" xr:uid="{00000000-0005-0000-0000-000036DD0000}"/>
    <cellStyle name="Normal 2 2 6 2 5 4" xfId="41644" xr:uid="{00000000-0005-0000-0000-000037DD0000}"/>
    <cellStyle name="Normal 2 2 6 2 6" xfId="13753" xr:uid="{00000000-0005-0000-0000-000038DD0000}"/>
    <cellStyle name="Normal 2 2 6 2 6 2" xfId="51091" xr:uid="{00000000-0005-0000-0000-000039DD0000}"/>
    <cellStyle name="Normal 2 2 6 2 7" xfId="27081" xr:uid="{00000000-0005-0000-0000-00003ADD0000}"/>
    <cellStyle name="Normal 2 2 6 2 8" xfId="37930" xr:uid="{00000000-0005-0000-0000-00003BDD0000}"/>
    <cellStyle name="Normal 2 2 6 3" xfId="1351" xr:uid="{00000000-0005-0000-0000-00003CDD0000}"/>
    <cellStyle name="Normal 2 2 6 3 2" xfId="7425" xr:uid="{00000000-0005-0000-0000-00003DDD0000}"/>
    <cellStyle name="Normal 2 2 6 3 2 2" xfId="12148" xr:uid="{00000000-0005-0000-0000-00003EDD0000}"/>
    <cellStyle name="Normal 2 2 6 3 2 2 2" xfId="25307" xr:uid="{00000000-0005-0000-0000-00003FDD0000}"/>
    <cellStyle name="Normal 2 2 6 3 2 2 2 2" xfId="62645" xr:uid="{00000000-0005-0000-0000-000040DD0000}"/>
    <cellStyle name="Normal 2 2 6 3 2 2 3" xfId="49486" xr:uid="{00000000-0005-0000-0000-000041DD0000}"/>
    <cellStyle name="Normal 2 2 6 3 2 3" xfId="20584" xr:uid="{00000000-0005-0000-0000-000042DD0000}"/>
    <cellStyle name="Normal 2 2 6 3 2 3 2" xfId="57922" xr:uid="{00000000-0005-0000-0000-000043DD0000}"/>
    <cellStyle name="Normal 2 2 6 3 2 4" xfId="33603" xr:uid="{00000000-0005-0000-0000-000044DD0000}"/>
    <cellStyle name="Normal 2 2 6 3 2 5" xfId="44763" xr:uid="{00000000-0005-0000-0000-000045DD0000}"/>
    <cellStyle name="Normal 2 2 6 3 3" xfId="9788" xr:uid="{00000000-0005-0000-0000-000046DD0000}"/>
    <cellStyle name="Normal 2 2 6 3 3 2" xfId="22947" xr:uid="{00000000-0005-0000-0000-000047DD0000}"/>
    <cellStyle name="Normal 2 2 6 3 3 2 2" xfId="60285" xr:uid="{00000000-0005-0000-0000-000048DD0000}"/>
    <cellStyle name="Normal 2 2 6 3 3 3" xfId="36315" xr:uid="{00000000-0005-0000-0000-000049DD0000}"/>
    <cellStyle name="Normal 2 2 6 3 3 4" xfId="47126" xr:uid="{00000000-0005-0000-0000-00004ADD0000}"/>
    <cellStyle name="Normal 2 2 6 3 4" xfId="5065" xr:uid="{00000000-0005-0000-0000-00004BDD0000}"/>
    <cellStyle name="Normal 2 2 6 3 4 2" xfId="18224" xr:uid="{00000000-0005-0000-0000-00004CDD0000}"/>
    <cellStyle name="Normal 2 2 6 3 4 2 2" xfId="55562" xr:uid="{00000000-0005-0000-0000-00004DDD0000}"/>
    <cellStyle name="Normal 2 2 6 3 4 3" xfId="30891" xr:uid="{00000000-0005-0000-0000-00004EDD0000}"/>
    <cellStyle name="Normal 2 2 6 3 4 4" xfId="42403" xr:uid="{00000000-0005-0000-0000-00004FDD0000}"/>
    <cellStyle name="Normal 2 2 6 3 5" xfId="14512" xr:uid="{00000000-0005-0000-0000-000050DD0000}"/>
    <cellStyle name="Normal 2 2 6 3 5 2" xfId="51850" xr:uid="{00000000-0005-0000-0000-000051DD0000}"/>
    <cellStyle name="Normal 2 2 6 3 6" xfId="28009" xr:uid="{00000000-0005-0000-0000-000052DD0000}"/>
    <cellStyle name="Normal 2 2 6 3 7" xfId="38689" xr:uid="{00000000-0005-0000-0000-000053DD0000}"/>
    <cellStyle name="Normal 2 2 6 4" xfId="2700" xr:uid="{00000000-0005-0000-0000-000054DD0000}"/>
    <cellStyle name="Normal 2 2 6 4 2" xfId="10968" xr:uid="{00000000-0005-0000-0000-000055DD0000}"/>
    <cellStyle name="Normal 2 2 6 4 2 2" xfId="24127" xr:uid="{00000000-0005-0000-0000-000056DD0000}"/>
    <cellStyle name="Normal 2 2 6 4 2 2 2" xfId="61465" xr:uid="{00000000-0005-0000-0000-000057DD0000}"/>
    <cellStyle name="Normal 2 2 6 4 2 3" xfId="48306" xr:uid="{00000000-0005-0000-0000-000058DD0000}"/>
    <cellStyle name="Normal 2 2 6 4 3" xfId="6245" xr:uid="{00000000-0005-0000-0000-000059DD0000}"/>
    <cellStyle name="Normal 2 2 6 4 3 2" xfId="19404" xr:uid="{00000000-0005-0000-0000-00005ADD0000}"/>
    <cellStyle name="Normal 2 2 6 4 3 2 2" xfId="56742" xr:uid="{00000000-0005-0000-0000-00005BDD0000}"/>
    <cellStyle name="Normal 2 2 6 4 3 3" xfId="43583" xr:uid="{00000000-0005-0000-0000-00005CDD0000}"/>
    <cellStyle name="Normal 2 2 6 4 4" xfId="15861" xr:uid="{00000000-0005-0000-0000-00005DDD0000}"/>
    <cellStyle name="Normal 2 2 6 4 4 2" xfId="53199" xr:uid="{00000000-0005-0000-0000-00005EDD0000}"/>
    <cellStyle name="Normal 2 2 6 4 5" xfId="32254" xr:uid="{00000000-0005-0000-0000-00005FDD0000}"/>
    <cellStyle name="Normal 2 2 6 4 6" xfId="40038" xr:uid="{00000000-0005-0000-0000-000060DD0000}"/>
    <cellStyle name="Normal 2 2 6 5" xfId="8608" xr:uid="{00000000-0005-0000-0000-000061DD0000}"/>
    <cellStyle name="Normal 2 2 6 5 2" xfId="21767" xr:uid="{00000000-0005-0000-0000-000062DD0000}"/>
    <cellStyle name="Normal 2 2 6 5 2 2" xfId="59105" xr:uid="{00000000-0005-0000-0000-000063DD0000}"/>
    <cellStyle name="Normal 2 2 6 5 3" xfId="34966" xr:uid="{00000000-0005-0000-0000-000064DD0000}"/>
    <cellStyle name="Normal 2 2 6 5 4" xfId="45946" xr:uid="{00000000-0005-0000-0000-000065DD0000}"/>
    <cellStyle name="Normal 2 2 6 6" xfId="3885" xr:uid="{00000000-0005-0000-0000-000066DD0000}"/>
    <cellStyle name="Normal 2 2 6 6 2" xfId="17044" xr:uid="{00000000-0005-0000-0000-000067DD0000}"/>
    <cellStyle name="Normal 2 2 6 6 2 2" xfId="54382" xr:uid="{00000000-0005-0000-0000-000068DD0000}"/>
    <cellStyle name="Normal 2 2 6 6 3" xfId="29542" xr:uid="{00000000-0005-0000-0000-000069DD0000}"/>
    <cellStyle name="Normal 2 2 6 6 4" xfId="41223" xr:uid="{00000000-0005-0000-0000-00006ADD0000}"/>
    <cellStyle name="Normal 2 2 6 7" xfId="13332" xr:uid="{00000000-0005-0000-0000-00006BDD0000}"/>
    <cellStyle name="Normal 2 2 6 7 2" xfId="50670" xr:uid="{00000000-0005-0000-0000-00006CDD0000}"/>
    <cellStyle name="Normal 2 2 6 8" xfId="26660" xr:uid="{00000000-0005-0000-0000-00006DDD0000}"/>
    <cellStyle name="Normal 2 2 6 9" xfId="37509" xr:uid="{00000000-0005-0000-0000-00006EDD0000}"/>
    <cellStyle name="Normal 2 2 7" xfId="478" xr:uid="{00000000-0005-0000-0000-00006FDD0000}"/>
    <cellStyle name="Normal 2 2 7 2" xfId="1660" xr:uid="{00000000-0005-0000-0000-000070DD0000}"/>
    <cellStyle name="Normal 2 2 7 2 2" xfId="7734" xr:uid="{00000000-0005-0000-0000-000071DD0000}"/>
    <cellStyle name="Normal 2 2 7 2 2 2" xfId="12457" xr:uid="{00000000-0005-0000-0000-000072DD0000}"/>
    <cellStyle name="Normal 2 2 7 2 2 2 2" xfId="25616" xr:uid="{00000000-0005-0000-0000-000073DD0000}"/>
    <cellStyle name="Normal 2 2 7 2 2 2 2 2" xfId="62954" xr:uid="{00000000-0005-0000-0000-000074DD0000}"/>
    <cellStyle name="Normal 2 2 7 2 2 2 3" xfId="49795" xr:uid="{00000000-0005-0000-0000-000075DD0000}"/>
    <cellStyle name="Normal 2 2 7 2 2 3" xfId="20893" xr:uid="{00000000-0005-0000-0000-000076DD0000}"/>
    <cellStyle name="Normal 2 2 7 2 2 3 2" xfId="58231" xr:uid="{00000000-0005-0000-0000-000077DD0000}"/>
    <cellStyle name="Normal 2 2 7 2 2 4" xfId="33912" xr:uid="{00000000-0005-0000-0000-000078DD0000}"/>
    <cellStyle name="Normal 2 2 7 2 2 5" xfId="45072" xr:uid="{00000000-0005-0000-0000-000079DD0000}"/>
    <cellStyle name="Normal 2 2 7 2 3" xfId="10097" xr:uid="{00000000-0005-0000-0000-00007ADD0000}"/>
    <cellStyle name="Normal 2 2 7 2 3 2" xfId="23256" xr:uid="{00000000-0005-0000-0000-00007BDD0000}"/>
    <cellStyle name="Normal 2 2 7 2 3 2 2" xfId="60594" xr:uid="{00000000-0005-0000-0000-00007CDD0000}"/>
    <cellStyle name="Normal 2 2 7 2 3 3" xfId="36624" xr:uid="{00000000-0005-0000-0000-00007DDD0000}"/>
    <cellStyle name="Normal 2 2 7 2 3 4" xfId="47435" xr:uid="{00000000-0005-0000-0000-00007EDD0000}"/>
    <cellStyle name="Normal 2 2 7 2 4" xfId="5374" xr:uid="{00000000-0005-0000-0000-00007FDD0000}"/>
    <cellStyle name="Normal 2 2 7 2 4 2" xfId="18533" xr:uid="{00000000-0005-0000-0000-000080DD0000}"/>
    <cellStyle name="Normal 2 2 7 2 4 2 2" xfId="55871" xr:uid="{00000000-0005-0000-0000-000081DD0000}"/>
    <cellStyle name="Normal 2 2 7 2 4 3" xfId="31200" xr:uid="{00000000-0005-0000-0000-000082DD0000}"/>
    <cellStyle name="Normal 2 2 7 2 4 4" xfId="42712" xr:uid="{00000000-0005-0000-0000-000083DD0000}"/>
    <cellStyle name="Normal 2 2 7 2 5" xfId="14821" xr:uid="{00000000-0005-0000-0000-000084DD0000}"/>
    <cellStyle name="Normal 2 2 7 2 5 2" xfId="52159" xr:uid="{00000000-0005-0000-0000-000085DD0000}"/>
    <cellStyle name="Normal 2 2 7 2 6" xfId="28318" xr:uid="{00000000-0005-0000-0000-000086DD0000}"/>
    <cellStyle name="Normal 2 2 7 2 7" xfId="38998" xr:uid="{00000000-0005-0000-0000-000087DD0000}"/>
    <cellStyle name="Normal 2 2 7 3" xfId="3009" xr:uid="{00000000-0005-0000-0000-000088DD0000}"/>
    <cellStyle name="Normal 2 2 7 3 2" xfId="11277" xr:uid="{00000000-0005-0000-0000-000089DD0000}"/>
    <cellStyle name="Normal 2 2 7 3 2 2" xfId="24436" xr:uid="{00000000-0005-0000-0000-00008ADD0000}"/>
    <cellStyle name="Normal 2 2 7 3 2 2 2" xfId="61774" xr:uid="{00000000-0005-0000-0000-00008BDD0000}"/>
    <cellStyle name="Normal 2 2 7 3 2 3" xfId="48615" xr:uid="{00000000-0005-0000-0000-00008CDD0000}"/>
    <cellStyle name="Normal 2 2 7 3 3" xfId="6554" xr:uid="{00000000-0005-0000-0000-00008DDD0000}"/>
    <cellStyle name="Normal 2 2 7 3 3 2" xfId="19713" xr:uid="{00000000-0005-0000-0000-00008EDD0000}"/>
    <cellStyle name="Normal 2 2 7 3 3 2 2" xfId="57051" xr:uid="{00000000-0005-0000-0000-00008FDD0000}"/>
    <cellStyle name="Normal 2 2 7 3 3 3" xfId="43892" xr:uid="{00000000-0005-0000-0000-000090DD0000}"/>
    <cellStyle name="Normal 2 2 7 3 4" xfId="16170" xr:uid="{00000000-0005-0000-0000-000091DD0000}"/>
    <cellStyle name="Normal 2 2 7 3 4 2" xfId="53508" xr:uid="{00000000-0005-0000-0000-000092DD0000}"/>
    <cellStyle name="Normal 2 2 7 3 5" xfId="32563" xr:uid="{00000000-0005-0000-0000-000093DD0000}"/>
    <cellStyle name="Normal 2 2 7 3 6" xfId="40347" xr:uid="{00000000-0005-0000-0000-000094DD0000}"/>
    <cellStyle name="Normal 2 2 7 4" xfId="8917" xr:uid="{00000000-0005-0000-0000-000095DD0000}"/>
    <cellStyle name="Normal 2 2 7 4 2" xfId="22076" xr:uid="{00000000-0005-0000-0000-000096DD0000}"/>
    <cellStyle name="Normal 2 2 7 4 2 2" xfId="59414" xr:uid="{00000000-0005-0000-0000-000097DD0000}"/>
    <cellStyle name="Normal 2 2 7 4 3" xfId="35275" xr:uid="{00000000-0005-0000-0000-000098DD0000}"/>
    <cellStyle name="Normal 2 2 7 4 4" xfId="46255" xr:uid="{00000000-0005-0000-0000-000099DD0000}"/>
    <cellStyle name="Normal 2 2 7 5" xfId="4194" xr:uid="{00000000-0005-0000-0000-00009ADD0000}"/>
    <cellStyle name="Normal 2 2 7 5 2" xfId="17353" xr:uid="{00000000-0005-0000-0000-00009BDD0000}"/>
    <cellStyle name="Normal 2 2 7 5 2 2" xfId="54691" xr:uid="{00000000-0005-0000-0000-00009CDD0000}"/>
    <cellStyle name="Normal 2 2 7 5 3" xfId="29851" xr:uid="{00000000-0005-0000-0000-00009DDD0000}"/>
    <cellStyle name="Normal 2 2 7 5 4" xfId="41532" xr:uid="{00000000-0005-0000-0000-00009EDD0000}"/>
    <cellStyle name="Normal 2 2 7 6" xfId="13641" xr:uid="{00000000-0005-0000-0000-00009FDD0000}"/>
    <cellStyle name="Normal 2 2 7 6 2" xfId="50979" xr:uid="{00000000-0005-0000-0000-0000A0DD0000}"/>
    <cellStyle name="Normal 2 2 7 7" xfId="26969" xr:uid="{00000000-0005-0000-0000-0000A1DD0000}"/>
    <cellStyle name="Normal 2 2 7 8" xfId="37818" xr:uid="{00000000-0005-0000-0000-0000A2DD0000}"/>
    <cellStyle name="Normal 2 2 8" xfId="309" xr:uid="{00000000-0005-0000-0000-0000A3DD0000}"/>
    <cellStyle name="Normal 2 2 8 2" xfId="1491" xr:uid="{00000000-0005-0000-0000-0000A4DD0000}"/>
    <cellStyle name="Normal 2 2 8 2 2" xfId="7565" xr:uid="{00000000-0005-0000-0000-0000A5DD0000}"/>
    <cellStyle name="Normal 2 2 8 2 2 2" xfId="12288" xr:uid="{00000000-0005-0000-0000-0000A6DD0000}"/>
    <cellStyle name="Normal 2 2 8 2 2 2 2" xfId="25447" xr:uid="{00000000-0005-0000-0000-0000A7DD0000}"/>
    <cellStyle name="Normal 2 2 8 2 2 2 2 2" xfId="62785" xr:uid="{00000000-0005-0000-0000-0000A8DD0000}"/>
    <cellStyle name="Normal 2 2 8 2 2 2 3" xfId="49626" xr:uid="{00000000-0005-0000-0000-0000A9DD0000}"/>
    <cellStyle name="Normal 2 2 8 2 2 3" xfId="20724" xr:uid="{00000000-0005-0000-0000-0000AADD0000}"/>
    <cellStyle name="Normal 2 2 8 2 2 3 2" xfId="58062" xr:uid="{00000000-0005-0000-0000-0000ABDD0000}"/>
    <cellStyle name="Normal 2 2 8 2 2 4" xfId="33743" xr:uid="{00000000-0005-0000-0000-0000ACDD0000}"/>
    <cellStyle name="Normal 2 2 8 2 2 5" xfId="44903" xr:uid="{00000000-0005-0000-0000-0000ADDD0000}"/>
    <cellStyle name="Normal 2 2 8 2 3" xfId="9928" xr:uid="{00000000-0005-0000-0000-0000AEDD0000}"/>
    <cellStyle name="Normal 2 2 8 2 3 2" xfId="23087" xr:uid="{00000000-0005-0000-0000-0000AFDD0000}"/>
    <cellStyle name="Normal 2 2 8 2 3 2 2" xfId="60425" xr:uid="{00000000-0005-0000-0000-0000B0DD0000}"/>
    <cellStyle name="Normal 2 2 8 2 3 3" xfId="36455" xr:uid="{00000000-0005-0000-0000-0000B1DD0000}"/>
    <cellStyle name="Normal 2 2 8 2 3 4" xfId="47266" xr:uid="{00000000-0005-0000-0000-0000B2DD0000}"/>
    <cellStyle name="Normal 2 2 8 2 4" xfId="5205" xr:uid="{00000000-0005-0000-0000-0000B3DD0000}"/>
    <cellStyle name="Normal 2 2 8 2 4 2" xfId="18364" xr:uid="{00000000-0005-0000-0000-0000B4DD0000}"/>
    <cellStyle name="Normal 2 2 8 2 4 2 2" xfId="55702" xr:uid="{00000000-0005-0000-0000-0000B5DD0000}"/>
    <cellStyle name="Normal 2 2 8 2 4 3" xfId="31031" xr:uid="{00000000-0005-0000-0000-0000B6DD0000}"/>
    <cellStyle name="Normal 2 2 8 2 4 4" xfId="42543" xr:uid="{00000000-0005-0000-0000-0000B7DD0000}"/>
    <cellStyle name="Normal 2 2 8 2 5" xfId="14652" xr:uid="{00000000-0005-0000-0000-0000B8DD0000}"/>
    <cellStyle name="Normal 2 2 8 2 5 2" xfId="51990" xr:uid="{00000000-0005-0000-0000-0000B9DD0000}"/>
    <cellStyle name="Normal 2 2 8 2 6" xfId="28149" xr:uid="{00000000-0005-0000-0000-0000BADD0000}"/>
    <cellStyle name="Normal 2 2 8 2 7" xfId="38829" xr:uid="{00000000-0005-0000-0000-0000BBDD0000}"/>
    <cellStyle name="Normal 2 2 8 3" xfId="2840" xr:uid="{00000000-0005-0000-0000-0000BCDD0000}"/>
    <cellStyle name="Normal 2 2 8 3 2" xfId="11108" xr:uid="{00000000-0005-0000-0000-0000BDDD0000}"/>
    <cellStyle name="Normal 2 2 8 3 2 2" xfId="24267" xr:uid="{00000000-0005-0000-0000-0000BEDD0000}"/>
    <cellStyle name="Normal 2 2 8 3 2 2 2" xfId="61605" xr:uid="{00000000-0005-0000-0000-0000BFDD0000}"/>
    <cellStyle name="Normal 2 2 8 3 2 3" xfId="48446" xr:uid="{00000000-0005-0000-0000-0000C0DD0000}"/>
    <cellStyle name="Normal 2 2 8 3 3" xfId="6385" xr:uid="{00000000-0005-0000-0000-0000C1DD0000}"/>
    <cellStyle name="Normal 2 2 8 3 3 2" xfId="19544" xr:uid="{00000000-0005-0000-0000-0000C2DD0000}"/>
    <cellStyle name="Normal 2 2 8 3 3 2 2" xfId="56882" xr:uid="{00000000-0005-0000-0000-0000C3DD0000}"/>
    <cellStyle name="Normal 2 2 8 3 3 3" xfId="43723" xr:uid="{00000000-0005-0000-0000-0000C4DD0000}"/>
    <cellStyle name="Normal 2 2 8 3 4" xfId="16001" xr:uid="{00000000-0005-0000-0000-0000C5DD0000}"/>
    <cellStyle name="Normal 2 2 8 3 4 2" xfId="53339" xr:uid="{00000000-0005-0000-0000-0000C6DD0000}"/>
    <cellStyle name="Normal 2 2 8 3 5" xfId="32394" xr:uid="{00000000-0005-0000-0000-0000C7DD0000}"/>
    <cellStyle name="Normal 2 2 8 3 6" xfId="40178" xr:uid="{00000000-0005-0000-0000-0000C8DD0000}"/>
    <cellStyle name="Normal 2 2 8 4" xfId="8748" xr:uid="{00000000-0005-0000-0000-0000C9DD0000}"/>
    <cellStyle name="Normal 2 2 8 4 2" xfId="21907" xr:uid="{00000000-0005-0000-0000-0000CADD0000}"/>
    <cellStyle name="Normal 2 2 8 4 2 2" xfId="59245" xr:uid="{00000000-0005-0000-0000-0000CBDD0000}"/>
    <cellStyle name="Normal 2 2 8 4 3" xfId="35106" xr:uid="{00000000-0005-0000-0000-0000CCDD0000}"/>
    <cellStyle name="Normal 2 2 8 4 4" xfId="46086" xr:uid="{00000000-0005-0000-0000-0000CDDD0000}"/>
    <cellStyle name="Normal 2 2 8 5" xfId="4025" xr:uid="{00000000-0005-0000-0000-0000CEDD0000}"/>
    <cellStyle name="Normal 2 2 8 5 2" xfId="17184" xr:uid="{00000000-0005-0000-0000-0000CFDD0000}"/>
    <cellStyle name="Normal 2 2 8 5 2 2" xfId="54522" xr:uid="{00000000-0005-0000-0000-0000D0DD0000}"/>
    <cellStyle name="Normal 2 2 8 5 3" xfId="29682" xr:uid="{00000000-0005-0000-0000-0000D1DD0000}"/>
    <cellStyle name="Normal 2 2 8 5 4" xfId="41363" xr:uid="{00000000-0005-0000-0000-0000D2DD0000}"/>
    <cellStyle name="Normal 2 2 8 6" xfId="13472" xr:uid="{00000000-0005-0000-0000-0000D3DD0000}"/>
    <cellStyle name="Normal 2 2 8 6 2" xfId="50810" xr:uid="{00000000-0005-0000-0000-0000D4DD0000}"/>
    <cellStyle name="Normal 2 2 8 7" xfId="26800" xr:uid="{00000000-0005-0000-0000-0000D5DD0000}"/>
    <cellStyle name="Normal 2 2 8 8" xfId="37649" xr:uid="{00000000-0005-0000-0000-0000D6DD0000}"/>
    <cellStyle name="Normal 2 2 9" xfId="730" xr:uid="{00000000-0005-0000-0000-0000D7DD0000}"/>
    <cellStyle name="Normal 2 2 9 2" xfId="1912" xr:uid="{00000000-0005-0000-0000-0000D8DD0000}"/>
    <cellStyle name="Normal 2 2 9 2 2" xfId="7986" xr:uid="{00000000-0005-0000-0000-0000D9DD0000}"/>
    <cellStyle name="Normal 2 2 9 2 2 2" xfId="12709" xr:uid="{00000000-0005-0000-0000-0000DADD0000}"/>
    <cellStyle name="Normal 2 2 9 2 2 2 2" xfId="25868" xr:uid="{00000000-0005-0000-0000-0000DBDD0000}"/>
    <cellStyle name="Normal 2 2 9 2 2 2 2 2" xfId="63206" xr:uid="{00000000-0005-0000-0000-0000DCDD0000}"/>
    <cellStyle name="Normal 2 2 9 2 2 2 3" xfId="50047" xr:uid="{00000000-0005-0000-0000-0000DDDD0000}"/>
    <cellStyle name="Normal 2 2 9 2 2 3" xfId="21145" xr:uid="{00000000-0005-0000-0000-0000DEDD0000}"/>
    <cellStyle name="Normal 2 2 9 2 2 3 2" xfId="58483" xr:uid="{00000000-0005-0000-0000-0000DFDD0000}"/>
    <cellStyle name="Normal 2 2 9 2 2 4" xfId="34164" xr:uid="{00000000-0005-0000-0000-0000E0DD0000}"/>
    <cellStyle name="Normal 2 2 9 2 2 5" xfId="45324" xr:uid="{00000000-0005-0000-0000-0000E1DD0000}"/>
    <cellStyle name="Normal 2 2 9 2 3" xfId="10349" xr:uid="{00000000-0005-0000-0000-0000E2DD0000}"/>
    <cellStyle name="Normal 2 2 9 2 3 2" xfId="23508" xr:uid="{00000000-0005-0000-0000-0000E3DD0000}"/>
    <cellStyle name="Normal 2 2 9 2 3 2 2" xfId="60846" xr:uid="{00000000-0005-0000-0000-0000E4DD0000}"/>
    <cellStyle name="Normal 2 2 9 2 3 3" xfId="36876" xr:uid="{00000000-0005-0000-0000-0000E5DD0000}"/>
    <cellStyle name="Normal 2 2 9 2 3 4" xfId="47687" xr:uid="{00000000-0005-0000-0000-0000E6DD0000}"/>
    <cellStyle name="Normal 2 2 9 2 4" xfId="5626" xr:uid="{00000000-0005-0000-0000-0000E7DD0000}"/>
    <cellStyle name="Normal 2 2 9 2 4 2" xfId="18785" xr:uid="{00000000-0005-0000-0000-0000E8DD0000}"/>
    <cellStyle name="Normal 2 2 9 2 4 2 2" xfId="56123" xr:uid="{00000000-0005-0000-0000-0000E9DD0000}"/>
    <cellStyle name="Normal 2 2 9 2 4 3" xfId="31452" xr:uid="{00000000-0005-0000-0000-0000EADD0000}"/>
    <cellStyle name="Normal 2 2 9 2 4 4" xfId="42964" xr:uid="{00000000-0005-0000-0000-0000EBDD0000}"/>
    <cellStyle name="Normal 2 2 9 2 5" xfId="15073" xr:uid="{00000000-0005-0000-0000-0000ECDD0000}"/>
    <cellStyle name="Normal 2 2 9 2 5 2" xfId="52411" xr:uid="{00000000-0005-0000-0000-0000EDDD0000}"/>
    <cellStyle name="Normal 2 2 9 2 6" xfId="28570" xr:uid="{00000000-0005-0000-0000-0000EEDD0000}"/>
    <cellStyle name="Normal 2 2 9 2 7" xfId="39250" xr:uid="{00000000-0005-0000-0000-0000EFDD0000}"/>
    <cellStyle name="Normal 2 2 9 3" xfId="3261" xr:uid="{00000000-0005-0000-0000-0000F0DD0000}"/>
    <cellStyle name="Normal 2 2 9 3 2" xfId="11529" xr:uid="{00000000-0005-0000-0000-0000F1DD0000}"/>
    <cellStyle name="Normal 2 2 9 3 2 2" xfId="24688" xr:uid="{00000000-0005-0000-0000-0000F2DD0000}"/>
    <cellStyle name="Normal 2 2 9 3 2 2 2" xfId="62026" xr:uid="{00000000-0005-0000-0000-0000F3DD0000}"/>
    <cellStyle name="Normal 2 2 9 3 2 3" xfId="48867" xr:uid="{00000000-0005-0000-0000-0000F4DD0000}"/>
    <cellStyle name="Normal 2 2 9 3 3" xfId="6806" xr:uid="{00000000-0005-0000-0000-0000F5DD0000}"/>
    <cellStyle name="Normal 2 2 9 3 3 2" xfId="19965" xr:uid="{00000000-0005-0000-0000-0000F6DD0000}"/>
    <cellStyle name="Normal 2 2 9 3 3 2 2" xfId="57303" xr:uid="{00000000-0005-0000-0000-0000F7DD0000}"/>
    <cellStyle name="Normal 2 2 9 3 3 3" xfId="44144" xr:uid="{00000000-0005-0000-0000-0000F8DD0000}"/>
    <cellStyle name="Normal 2 2 9 3 4" xfId="16422" xr:uid="{00000000-0005-0000-0000-0000F9DD0000}"/>
    <cellStyle name="Normal 2 2 9 3 4 2" xfId="53760" xr:uid="{00000000-0005-0000-0000-0000FADD0000}"/>
    <cellStyle name="Normal 2 2 9 3 5" xfId="32815" xr:uid="{00000000-0005-0000-0000-0000FBDD0000}"/>
    <cellStyle name="Normal 2 2 9 3 6" xfId="40599" xr:uid="{00000000-0005-0000-0000-0000FCDD0000}"/>
    <cellStyle name="Normal 2 2 9 4" xfId="9169" xr:uid="{00000000-0005-0000-0000-0000FDDD0000}"/>
    <cellStyle name="Normal 2 2 9 4 2" xfId="22328" xr:uid="{00000000-0005-0000-0000-0000FEDD0000}"/>
    <cellStyle name="Normal 2 2 9 4 2 2" xfId="59666" xr:uid="{00000000-0005-0000-0000-0000FFDD0000}"/>
    <cellStyle name="Normal 2 2 9 4 3" xfId="35527" xr:uid="{00000000-0005-0000-0000-000000DE0000}"/>
    <cellStyle name="Normal 2 2 9 4 4" xfId="46507" xr:uid="{00000000-0005-0000-0000-000001DE0000}"/>
    <cellStyle name="Normal 2 2 9 5" xfId="4446" xr:uid="{00000000-0005-0000-0000-000002DE0000}"/>
    <cellStyle name="Normal 2 2 9 5 2" xfId="17605" xr:uid="{00000000-0005-0000-0000-000003DE0000}"/>
    <cellStyle name="Normal 2 2 9 5 2 2" xfId="54943" xr:uid="{00000000-0005-0000-0000-000004DE0000}"/>
    <cellStyle name="Normal 2 2 9 5 3" xfId="30103" xr:uid="{00000000-0005-0000-0000-000005DE0000}"/>
    <cellStyle name="Normal 2 2 9 5 4" xfId="41784" xr:uid="{00000000-0005-0000-0000-000006DE0000}"/>
    <cellStyle name="Normal 2 2 9 6" xfId="13893" xr:uid="{00000000-0005-0000-0000-000007DE0000}"/>
    <cellStyle name="Normal 2 2 9 6 2" xfId="51231" xr:uid="{00000000-0005-0000-0000-000008DE0000}"/>
    <cellStyle name="Normal 2 2 9 7" xfId="27221" xr:uid="{00000000-0005-0000-0000-000009DE0000}"/>
    <cellStyle name="Normal 2 2 9 8" xfId="38070" xr:uid="{00000000-0005-0000-0000-00000ADE0000}"/>
    <cellStyle name="Normal 2 20" xfId="37383" xr:uid="{00000000-0005-0000-0000-00000BDE0000}"/>
    <cellStyle name="Normal 2 3" xfId="99" xr:uid="{00000000-0005-0000-0000-00000CDE0000}"/>
    <cellStyle name="Normal 2 3 10" xfId="8538" xr:uid="{00000000-0005-0000-0000-00000DDE0000}"/>
    <cellStyle name="Normal 2 3 10 2" xfId="21697" xr:uid="{00000000-0005-0000-0000-00000EDE0000}"/>
    <cellStyle name="Normal 2 3 10 2 2" xfId="59035" xr:uid="{00000000-0005-0000-0000-00000FDE0000}"/>
    <cellStyle name="Normal 2 3 10 3" xfId="29275" xr:uid="{00000000-0005-0000-0000-000010DE0000}"/>
    <cellStyle name="Normal 2 3 10 4" xfId="45876" xr:uid="{00000000-0005-0000-0000-000011DE0000}"/>
    <cellStyle name="Normal 2 3 11" xfId="3815" xr:uid="{00000000-0005-0000-0000-000012DE0000}"/>
    <cellStyle name="Normal 2 3 11 2" xfId="16974" xr:uid="{00000000-0005-0000-0000-000013DE0000}"/>
    <cellStyle name="Normal 2 3 11 2 2" xfId="54312" xr:uid="{00000000-0005-0000-0000-000014DE0000}"/>
    <cellStyle name="Normal 2 3 11 3" xfId="31987" xr:uid="{00000000-0005-0000-0000-000015DE0000}"/>
    <cellStyle name="Normal 2 3 11 4" xfId="41153" xr:uid="{00000000-0005-0000-0000-000016DE0000}"/>
    <cellStyle name="Normal 2 3 12" xfId="13262" xr:uid="{00000000-0005-0000-0000-000017DE0000}"/>
    <cellStyle name="Normal 2 3 12 2" xfId="34699" xr:uid="{00000000-0005-0000-0000-000018DE0000}"/>
    <cellStyle name="Normal 2 3 12 3" xfId="50600" xr:uid="{00000000-0005-0000-0000-000019DE0000}"/>
    <cellStyle name="Normal 2 3 13" xfId="29106" xr:uid="{00000000-0005-0000-0000-00001ADE0000}"/>
    <cellStyle name="Normal 2 3 14" xfId="26393" xr:uid="{00000000-0005-0000-0000-00001BDE0000}"/>
    <cellStyle name="Normal 2 3 15" xfId="37439" xr:uid="{00000000-0005-0000-0000-00001CDE0000}"/>
    <cellStyle name="Normal 2 3 2" xfId="211" xr:uid="{00000000-0005-0000-0000-00001DDE0000}"/>
    <cellStyle name="Normal 2 3 2 10" xfId="3927" xr:uid="{00000000-0005-0000-0000-00001EDE0000}"/>
    <cellStyle name="Normal 2 3 2 10 2" xfId="17086" xr:uid="{00000000-0005-0000-0000-00001FDE0000}"/>
    <cellStyle name="Normal 2 3 2 10 2 2" xfId="54424" xr:uid="{00000000-0005-0000-0000-000020DE0000}"/>
    <cellStyle name="Normal 2 3 2 10 3" xfId="32072" xr:uid="{00000000-0005-0000-0000-000021DE0000}"/>
    <cellStyle name="Normal 2 3 2 10 4" xfId="41265" xr:uid="{00000000-0005-0000-0000-000022DE0000}"/>
    <cellStyle name="Normal 2 3 2 11" xfId="13374" xr:uid="{00000000-0005-0000-0000-000023DE0000}"/>
    <cellStyle name="Normal 2 3 2 11 2" xfId="34784" xr:uid="{00000000-0005-0000-0000-000024DE0000}"/>
    <cellStyle name="Normal 2 3 2 11 3" xfId="50712" xr:uid="{00000000-0005-0000-0000-000025DE0000}"/>
    <cellStyle name="Normal 2 3 2 12" xfId="29191" xr:uid="{00000000-0005-0000-0000-000026DE0000}"/>
    <cellStyle name="Normal 2 3 2 13" xfId="26478" xr:uid="{00000000-0005-0000-0000-000027DE0000}"/>
    <cellStyle name="Normal 2 3 2 14" xfId="37551" xr:uid="{00000000-0005-0000-0000-000028DE0000}"/>
    <cellStyle name="Normal 2 3 2 2" xfId="632" xr:uid="{00000000-0005-0000-0000-000029DE0000}"/>
    <cellStyle name="Normal 2 3 2 2 2" xfId="1814" xr:uid="{00000000-0005-0000-0000-00002ADE0000}"/>
    <cellStyle name="Normal 2 3 2 2 2 2" xfId="7888" xr:uid="{00000000-0005-0000-0000-00002BDE0000}"/>
    <cellStyle name="Normal 2 3 2 2 2 2 2" xfId="12611" xr:uid="{00000000-0005-0000-0000-00002CDE0000}"/>
    <cellStyle name="Normal 2 3 2 2 2 2 2 2" xfId="25770" xr:uid="{00000000-0005-0000-0000-00002DDE0000}"/>
    <cellStyle name="Normal 2 3 2 2 2 2 2 2 2" xfId="63108" xr:uid="{00000000-0005-0000-0000-00002EDE0000}"/>
    <cellStyle name="Normal 2 3 2 2 2 2 2 3" xfId="49949" xr:uid="{00000000-0005-0000-0000-00002FDE0000}"/>
    <cellStyle name="Normal 2 3 2 2 2 2 3" xfId="21047" xr:uid="{00000000-0005-0000-0000-000030DE0000}"/>
    <cellStyle name="Normal 2 3 2 2 2 2 3 2" xfId="58385" xr:uid="{00000000-0005-0000-0000-000031DE0000}"/>
    <cellStyle name="Normal 2 3 2 2 2 2 4" xfId="34066" xr:uid="{00000000-0005-0000-0000-000032DE0000}"/>
    <cellStyle name="Normal 2 3 2 2 2 2 5" xfId="45226" xr:uid="{00000000-0005-0000-0000-000033DE0000}"/>
    <cellStyle name="Normal 2 3 2 2 2 3" xfId="10251" xr:uid="{00000000-0005-0000-0000-000034DE0000}"/>
    <cellStyle name="Normal 2 3 2 2 2 3 2" xfId="23410" xr:uid="{00000000-0005-0000-0000-000035DE0000}"/>
    <cellStyle name="Normal 2 3 2 2 2 3 2 2" xfId="60748" xr:uid="{00000000-0005-0000-0000-000036DE0000}"/>
    <cellStyle name="Normal 2 3 2 2 2 3 3" xfId="36778" xr:uid="{00000000-0005-0000-0000-000037DE0000}"/>
    <cellStyle name="Normal 2 3 2 2 2 3 4" xfId="47589" xr:uid="{00000000-0005-0000-0000-000038DE0000}"/>
    <cellStyle name="Normal 2 3 2 2 2 4" xfId="5528" xr:uid="{00000000-0005-0000-0000-000039DE0000}"/>
    <cellStyle name="Normal 2 3 2 2 2 4 2" xfId="18687" xr:uid="{00000000-0005-0000-0000-00003ADE0000}"/>
    <cellStyle name="Normal 2 3 2 2 2 4 2 2" xfId="56025" xr:uid="{00000000-0005-0000-0000-00003BDE0000}"/>
    <cellStyle name="Normal 2 3 2 2 2 4 3" xfId="31354" xr:uid="{00000000-0005-0000-0000-00003CDE0000}"/>
    <cellStyle name="Normal 2 3 2 2 2 4 4" xfId="42866" xr:uid="{00000000-0005-0000-0000-00003DDE0000}"/>
    <cellStyle name="Normal 2 3 2 2 2 5" xfId="14975" xr:uid="{00000000-0005-0000-0000-00003EDE0000}"/>
    <cellStyle name="Normal 2 3 2 2 2 5 2" xfId="52313" xr:uid="{00000000-0005-0000-0000-00003FDE0000}"/>
    <cellStyle name="Normal 2 3 2 2 2 6" xfId="28472" xr:uid="{00000000-0005-0000-0000-000040DE0000}"/>
    <cellStyle name="Normal 2 3 2 2 2 7" xfId="39152" xr:uid="{00000000-0005-0000-0000-000041DE0000}"/>
    <cellStyle name="Normal 2 3 2 2 3" xfId="3163" xr:uid="{00000000-0005-0000-0000-000042DE0000}"/>
    <cellStyle name="Normal 2 3 2 2 3 2" xfId="11431" xr:uid="{00000000-0005-0000-0000-000043DE0000}"/>
    <cellStyle name="Normal 2 3 2 2 3 2 2" xfId="24590" xr:uid="{00000000-0005-0000-0000-000044DE0000}"/>
    <cellStyle name="Normal 2 3 2 2 3 2 2 2" xfId="61928" xr:uid="{00000000-0005-0000-0000-000045DE0000}"/>
    <cellStyle name="Normal 2 3 2 2 3 2 3" xfId="48769" xr:uid="{00000000-0005-0000-0000-000046DE0000}"/>
    <cellStyle name="Normal 2 3 2 2 3 3" xfId="6708" xr:uid="{00000000-0005-0000-0000-000047DE0000}"/>
    <cellStyle name="Normal 2 3 2 2 3 3 2" xfId="19867" xr:uid="{00000000-0005-0000-0000-000048DE0000}"/>
    <cellStyle name="Normal 2 3 2 2 3 3 2 2" xfId="57205" xr:uid="{00000000-0005-0000-0000-000049DE0000}"/>
    <cellStyle name="Normal 2 3 2 2 3 3 3" xfId="44046" xr:uid="{00000000-0005-0000-0000-00004ADE0000}"/>
    <cellStyle name="Normal 2 3 2 2 3 4" xfId="16324" xr:uid="{00000000-0005-0000-0000-00004BDE0000}"/>
    <cellStyle name="Normal 2 3 2 2 3 4 2" xfId="53662" xr:uid="{00000000-0005-0000-0000-00004CDE0000}"/>
    <cellStyle name="Normal 2 3 2 2 3 5" xfId="32717" xr:uid="{00000000-0005-0000-0000-00004DDE0000}"/>
    <cellStyle name="Normal 2 3 2 2 3 6" xfId="40501" xr:uid="{00000000-0005-0000-0000-00004EDE0000}"/>
    <cellStyle name="Normal 2 3 2 2 4" xfId="9071" xr:uid="{00000000-0005-0000-0000-00004FDE0000}"/>
    <cellStyle name="Normal 2 3 2 2 4 2" xfId="22230" xr:uid="{00000000-0005-0000-0000-000050DE0000}"/>
    <cellStyle name="Normal 2 3 2 2 4 2 2" xfId="59568" xr:uid="{00000000-0005-0000-0000-000051DE0000}"/>
    <cellStyle name="Normal 2 3 2 2 4 3" xfId="35429" xr:uid="{00000000-0005-0000-0000-000052DE0000}"/>
    <cellStyle name="Normal 2 3 2 2 4 4" xfId="46409" xr:uid="{00000000-0005-0000-0000-000053DE0000}"/>
    <cellStyle name="Normal 2 3 2 2 5" xfId="4348" xr:uid="{00000000-0005-0000-0000-000054DE0000}"/>
    <cellStyle name="Normal 2 3 2 2 5 2" xfId="17507" xr:uid="{00000000-0005-0000-0000-000055DE0000}"/>
    <cellStyle name="Normal 2 3 2 2 5 2 2" xfId="54845" xr:uid="{00000000-0005-0000-0000-000056DE0000}"/>
    <cellStyle name="Normal 2 3 2 2 5 3" xfId="30005" xr:uid="{00000000-0005-0000-0000-000057DE0000}"/>
    <cellStyle name="Normal 2 3 2 2 5 4" xfId="41686" xr:uid="{00000000-0005-0000-0000-000058DE0000}"/>
    <cellStyle name="Normal 2 3 2 2 6" xfId="13795" xr:uid="{00000000-0005-0000-0000-000059DE0000}"/>
    <cellStyle name="Normal 2 3 2 2 6 2" xfId="51133" xr:uid="{00000000-0005-0000-0000-00005ADE0000}"/>
    <cellStyle name="Normal 2 3 2 2 7" xfId="27123" xr:uid="{00000000-0005-0000-0000-00005BDE0000}"/>
    <cellStyle name="Normal 2 3 2 2 8" xfId="37972" xr:uid="{00000000-0005-0000-0000-00005CDE0000}"/>
    <cellStyle name="Normal 2 3 2 3" xfId="408" xr:uid="{00000000-0005-0000-0000-00005DDE0000}"/>
    <cellStyle name="Normal 2 3 2 3 2" xfId="1590" xr:uid="{00000000-0005-0000-0000-00005EDE0000}"/>
    <cellStyle name="Normal 2 3 2 3 2 2" xfId="7664" xr:uid="{00000000-0005-0000-0000-00005FDE0000}"/>
    <cellStyle name="Normal 2 3 2 3 2 2 2" xfId="12387" xr:uid="{00000000-0005-0000-0000-000060DE0000}"/>
    <cellStyle name="Normal 2 3 2 3 2 2 2 2" xfId="25546" xr:uid="{00000000-0005-0000-0000-000061DE0000}"/>
    <cellStyle name="Normal 2 3 2 3 2 2 2 2 2" xfId="62884" xr:uid="{00000000-0005-0000-0000-000062DE0000}"/>
    <cellStyle name="Normal 2 3 2 3 2 2 2 3" xfId="49725" xr:uid="{00000000-0005-0000-0000-000063DE0000}"/>
    <cellStyle name="Normal 2 3 2 3 2 2 3" xfId="20823" xr:uid="{00000000-0005-0000-0000-000064DE0000}"/>
    <cellStyle name="Normal 2 3 2 3 2 2 3 2" xfId="58161" xr:uid="{00000000-0005-0000-0000-000065DE0000}"/>
    <cellStyle name="Normal 2 3 2 3 2 2 4" xfId="33842" xr:uid="{00000000-0005-0000-0000-000066DE0000}"/>
    <cellStyle name="Normal 2 3 2 3 2 2 5" xfId="45002" xr:uid="{00000000-0005-0000-0000-000067DE0000}"/>
    <cellStyle name="Normal 2 3 2 3 2 3" xfId="10027" xr:uid="{00000000-0005-0000-0000-000068DE0000}"/>
    <cellStyle name="Normal 2 3 2 3 2 3 2" xfId="23186" xr:uid="{00000000-0005-0000-0000-000069DE0000}"/>
    <cellStyle name="Normal 2 3 2 3 2 3 2 2" xfId="60524" xr:uid="{00000000-0005-0000-0000-00006ADE0000}"/>
    <cellStyle name="Normal 2 3 2 3 2 3 3" xfId="36554" xr:uid="{00000000-0005-0000-0000-00006BDE0000}"/>
    <cellStyle name="Normal 2 3 2 3 2 3 4" xfId="47365" xr:uid="{00000000-0005-0000-0000-00006CDE0000}"/>
    <cellStyle name="Normal 2 3 2 3 2 4" xfId="5304" xr:uid="{00000000-0005-0000-0000-00006DDE0000}"/>
    <cellStyle name="Normal 2 3 2 3 2 4 2" xfId="18463" xr:uid="{00000000-0005-0000-0000-00006EDE0000}"/>
    <cellStyle name="Normal 2 3 2 3 2 4 2 2" xfId="55801" xr:uid="{00000000-0005-0000-0000-00006FDE0000}"/>
    <cellStyle name="Normal 2 3 2 3 2 4 3" xfId="31130" xr:uid="{00000000-0005-0000-0000-000070DE0000}"/>
    <cellStyle name="Normal 2 3 2 3 2 4 4" xfId="42642" xr:uid="{00000000-0005-0000-0000-000071DE0000}"/>
    <cellStyle name="Normal 2 3 2 3 2 5" xfId="14751" xr:uid="{00000000-0005-0000-0000-000072DE0000}"/>
    <cellStyle name="Normal 2 3 2 3 2 5 2" xfId="52089" xr:uid="{00000000-0005-0000-0000-000073DE0000}"/>
    <cellStyle name="Normal 2 3 2 3 2 6" xfId="28248" xr:uid="{00000000-0005-0000-0000-000074DE0000}"/>
    <cellStyle name="Normal 2 3 2 3 2 7" xfId="38928" xr:uid="{00000000-0005-0000-0000-000075DE0000}"/>
    <cellStyle name="Normal 2 3 2 3 3" xfId="2939" xr:uid="{00000000-0005-0000-0000-000076DE0000}"/>
    <cellStyle name="Normal 2 3 2 3 3 2" xfId="11207" xr:uid="{00000000-0005-0000-0000-000077DE0000}"/>
    <cellStyle name="Normal 2 3 2 3 3 2 2" xfId="24366" xr:uid="{00000000-0005-0000-0000-000078DE0000}"/>
    <cellStyle name="Normal 2 3 2 3 3 2 2 2" xfId="61704" xr:uid="{00000000-0005-0000-0000-000079DE0000}"/>
    <cellStyle name="Normal 2 3 2 3 3 2 3" xfId="48545" xr:uid="{00000000-0005-0000-0000-00007ADE0000}"/>
    <cellStyle name="Normal 2 3 2 3 3 3" xfId="6484" xr:uid="{00000000-0005-0000-0000-00007BDE0000}"/>
    <cellStyle name="Normal 2 3 2 3 3 3 2" xfId="19643" xr:uid="{00000000-0005-0000-0000-00007CDE0000}"/>
    <cellStyle name="Normal 2 3 2 3 3 3 2 2" xfId="56981" xr:uid="{00000000-0005-0000-0000-00007DDE0000}"/>
    <cellStyle name="Normal 2 3 2 3 3 3 3" xfId="43822" xr:uid="{00000000-0005-0000-0000-00007EDE0000}"/>
    <cellStyle name="Normal 2 3 2 3 3 4" xfId="16100" xr:uid="{00000000-0005-0000-0000-00007FDE0000}"/>
    <cellStyle name="Normal 2 3 2 3 3 4 2" xfId="53438" xr:uid="{00000000-0005-0000-0000-000080DE0000}"/>
    <cellStyle name="Normal 2 3 2 3 3 5" xfId="32493" xr:uid="{00000000-0005-0000-0000-000081DE0000}"/>
    <cellStyle name="Normal 2 3 2 3 3 6" xfId="40277" xr:uid="{00000000-0005-0000-0000-000082DE0000}"/>
    <cellStyle name="Normal 2 3 2 3 4" xfId="8847" xr:uid="{00000000-0005-0000-0000-000083DE0000}"/>
    <cellStyle name="Normal 2 3 2 3 4 2" xfId="22006" xr:uid="{00000000-0005-0000-0000-000084DE0000}"/>
    <cellStyle name="Normal 2 3 2 3 4 2 2" xfId="59344" xr:uid="{00000000-0005-0000-0000-000085DE0000}"/>
    <cellStyle name="Normal 2 3 2 3 4 3" xfId="35205" xr:uid="{00000000-0005-0000-0000-000086DE0000}"/>
    <cellStyle name="Normal 2 3 2 3 4 4" xfId="46185" xr:uid="{00000000-0005-0000-0000-000087DE0000}"/>
    <cellStyle name="Normal 2 3 2 3 5" xfId="4124" xr:uid="{00000000-0005-0000-0000-000088DE0000}"/>
    <cellStyle name="Normal 2 3 2 3 5 2" xfId="17283" xr:uid="{00000000-0005-0000-0000-000089DE0000}"/>
    <cellStyle name="Normal 2 3 2 3 5 2 2" xfId="54621" xr:uid="{00000000-0005-0000-0000-00008ADE0000}"/>
    <cellStyle name="Normal 2 3 2 3 5 3" xfId="29781" xr:uid="{00000000-0005-0000-0000-00008BDE0000}"/>
    <cellStyle name="Normal 2 3 2 3 5 4" xfId="41462" xr:uid="{00000000-0005-0000-0000-00008CDE0000}"/>
    <cellStyle name="Normal 2 3 2 3 6" xfId="13571" xr:uid="{00000000-0005-0000-0000-00008DDE0000}"/>
    <cellStyle name="Normal 2 3 2 3 6 2" xfId="50909" xr:uid="{00000000-0005-0000-0000-00008EDE0000}"/>
    <cellStyle name="Normal 2 3 2 3 7" xfId="26899" xr:uid="{00000000-0005-0000-0000-00008FDE0000}"/>
    <cellStyle name="Normal 2 3 2 3 8" xfId="37748" xr:uid="{00000000-0005-0000-0000-000090DE0000}"/>
    <cellStyle name="Normal 2 3 2 4" xfId="829" xr:uid="{00000000-0005-0000-0000-000091DE0000}"/>
    <cellStyle name="Normal 2 3 2 4 2" xfId="2011" xr:uid="{00000000-0005-0000-0000-000092DE0000}"/>
    <cellStyle name="Normal 2 3 2 4 2 2" xfId="8085" xr:uid="{00000000-0005-0000-0000-000093DE0000}"/>
    <cellStyle name="Normal 2 3 2 4 2 2 2" xfId="12808" xr:uid="{00000000-0005-0000-0000-000094DE0000}"/>
    <cellStyle name="Normal 2 3 2 4 2 2 2 2" xfId="25967" xr:uid="{00000000-0005-0000-0000-000095DE0000}"/>
    <cellStyle name="Normal 2 3 2 4 2 2 2 2 2" xfId="63305" xr:uid="{00000000-0005-0000-0000-000096DE0000}"/>
    <cellStyle name="Normal 2 3 2 4 2 2 2 3" xfId="50146" xr:uid="{00000000-0005-0000-0000-000097DE0000}"/>
    <cellStyle name="Normal 2 3 2 4 2 2 3" xfId="21244" xr:uid="{00000000-0005-0000-0000-000098DE0000}"/>
    <cellStyle name="Normal 2 3 2 4 2 2 3 2" xfId="58582" xr:uid="{00000000-0005-0000-0000-000099DE0000}"/>
    <cellStyle name="Normal 2 3 2 4 2 2 4" xfId="34263" xr:uid="{00000000-0005-0000-0000-00009ADE0000}"/>
    <cellStyle name="Normal 2 3 2 4 2 2 5" xfId="45423" xr:uid="{00000000-0005-0000-0000-00009BDE0000}"/>
    <cellStyle name="Normal 2 3 2 4 2 3" xfId="10448" xr:uid="{00000000-0005-0000-0000-00009CDE0000}"/>
    <cellStyle name="Normal 2 3 2 4 2 3 2" xfId="23607" xr:uid="{00000000-0005-0000-0000-00009DDE0000}"/>
    <cellStyle name="Normal 2 3 2 4 2 3 2 2" xfId="60945" xr:uid="{00000000-0005-0000-0000-00009EDE0000}"/>
    <cellStyle name="Normal 2 3 2 4 2 3 3" xfId="36975" xr:uid="{00000000-0005-0000-0000-00009FDE0000}"/>
    <cellStyle name="Normal 2 3 2 4 2 3 4" xfId="47786" xr:uid="{00000000-0005-0000-0000-0000A0DE0000}"/>
    <cellStyle name="Normal 2 3 2 4 2 4" xfId="5725" xr:uid="{00000000-0005-0000-0000-0000A1DE0000}"/>
    <cellStyle name="Normal 2 3 2 4 2 4 2" xfId="18884" xr:uid="{00000000-0005-0000-0000-0000A2DE0000}"/>
    <cellStyle name="Normal 2 3 2 4 2 4 2 2" xfId="56222" xr:uid="{00000000-0005-0000-0000-0000A3DE0000}"/>
    <cellStyle name="Normal 2 3 2 4 2 4 3" xfId="31551" xr:uid="{00000000-0005-0000-0000-0000A4DE0000}"/>
    <cellStyle name="Normal 2 3 2 4 2 4 4" xfId="43063" xr:uid="{00000000-0005-0000-0000-0000A5DE0000}"/>
    <cellStyle name="Normal 2 3 2 4 2 5" xfId="15172" xr:uid="{00000000-0005-0000-0000-0000A6DE0000}"/>
    <cellStyle name="Normal 2 3 2 4 2 5 2" xfId="52510" xr:uid="{00000000-0005-0000-0000-0000A7DE0000}"/>
    <cellStyle name="Normal 2 3 2 4 2 6" xfId="28669" xr:uid="{00000000-0005-0000-0000-0000A8DE0000}"/>
    <cellStyle name="Normal 2 3 2 4 2 7" xfId="39349" xr:uid="{00000000-0005-0000-0000-0000A9DE0000}"/>
    <cellStyle name="Normal 2 3 2 4 3" xfId="3360" xr:uid="{00000000-0005-0000-0000-0000AADE0000}"/>
    <cellStyle name="Normal 2 3 2 4 3 2" xfId="11628" xr:uid="{00000000-0005-0000-0000-0000ABDE0000}"/>
    <cellStyle name="Normal 2 3 2 4 3 2 2" xfId="24787" xr:uid="{00000000-0005-0000-0000-0000ACDE0000}"/>
    <cellStyle name="Normal 2 3 2 4 3 2 2 2" xfId="62125" xr:uid="{00000000-0005-0000-0000-0000ADDE0000}"/>
    <cellStyle name="Normal 2 3 2 4 3 2 3" xfId="48966" xr:uid="{00000000-0005-0000-0000-0000AEDE0000}"/>
    <cellStyle name="Normal 2 3 2 4 3 3" xfId="6905" xr:uid="{00000000-0005-0000-0000-0000AFDE0000}"/>
    <cellStyle name="Normal 2 3 2 4 3 3 2" xfId="20064" xr:uid="{00000000-0005-0000-0000-0000B0DE0000}"/>
    <cellStyle name="Normal 2 3 2 4 3 3 2 2" xfId="57402" xr:uid="{00000000-0005-0000-0000-0000B1DE0000}"/>
    <cellStyle name="Normal 2 3 2 4 3 3 3" xfId="44243" xr:uid="{00000000-0005-0000-0000-0000B2DE0000}"/>
    <cellStyle name="Normal 2 3 2 4 3 4" xfId="16521" xr:uid="{00000000-0005-0000-0000-0000B3DE0000}"/>
    <cellStyle name="Normal 2 3 2 4 3 4 2" xfId="53859" xr:uid="{00000000-0005-0000-0000-0000B4DE0000}"/>
    <cellStyle name="Normal 2 3 2 4 3 5" xfId="32914" xr:uid="{00000000-0005-0000-0000-0000B5DE0000}"/>
    <cellStyle name="Normal 2 3 2 4 3 6" xfId="40698" xr:uid="{00000000-0005-0000-0000-0000B6DE0000}"/>
    <cellStyle name="Normal 2 3 2 4 4" xfId="9268" xr:uid="{00000000-0005-0000-0000-0000B7DE0000}"/>
    <cellStyle name="Normal 2 3 2 4 4 2" xfId="22427" xr:uid="{00000000-0005-0000-0000-0000B8DE0000}"/>
    <cellStyle name="Normal 2 3 2 4 4 2 2" xfId="59765" xr:uid="{00000000-0005-0000-0000-0000B9DE0000}"/>
    <cellStyle name="Normal 2 3 2 4 4 3" xfId="35626" xr:uid="{00000000-0005-0000-0000-0000BADE0000}"/>
    <cellStyle name="Normal 2 3 2 4 4 4" xfId="46606" xr:uid="{00000000-0005-0000-0000-0000BBDE0000}"/>
    <cellStyle name="Normal 2 3 2 4 5" xfId="4545" xr:uid="{00000000-0005-0000-0000-0000BCDE0000}"/>
    <cellStyle name="Normal 2 3 2 4 5 2" xfId="17704" xr:uid="{00000000-0005-0000-0000-0000BDDE0000}"/>
    <cellStyle name="Normal 2 3 2 4 5 2 2" xfId="55042" xr:uid="{00000000-0005-0000-0000-0000BEDE0000}"/>
    <cellStyle name="Normal 2 3 2 4 5 3" xfId="30202" xr:uid="{00000000-0005-0000-0000-0000BFDE0000}"/>
    <cellStyle name="Normal 2 3 2 4 5 4" xfId="41883" xr:uid="{00000000-0005-0000-0000-0000C0DE0000}"/>
    <cellStyle name="Normal 2 3 2 4 6" xfId="13992" xr:uid="{00000000-0005-0000-0000-0000C1DE0000}"/>
    <cellStyle name="Normal 2 3 2 4 6 2" xfId="51330" xr:uid="{00000000-0005-0000-0000-0000C2DE0000}"/>
    <cellStyle name="Normal 2 3 2 4 7" xfId="27320" xr:uid="{00000000-0005-0000-0000-0000C3DE0000}"/>
    <cellStyle name="Normal 2 3 2 4 8" xfId="38169" xr:uid="{00000000-0005-0000-0000-0000C4DE0000}"/>
    <cellStyle name="Normal 2 3 2 5" xfId="998" xr:uid="{00000000-0005-0000-0000-0000C5DE0000}"/>
    <cellStyle name="Normal 2 3 2 5 2" xfId="2180" xr:uid="{00000000-0005-0000-0000-0000C6DE0000}"/>
    <cellStyle name="Normal 2 3 2 5 2 2" xfId="8254" xr:uid="{00000000-0005-0000-0000-0000C7DE0000}"/>
    <cellStyle name="Normal 2 3 2 5 2 2 2" xfId="12977" xr:uid="{00000000-0005-0000-0000-0000C8DE0000}"/>
    <cellStyle name="Normal 2 3 2 5 2 2 2 2" xfId="26136" xr:uid="{00000000-0005-0000-0000-0000C9DE0000}"/>
    <cellStyle name="Normal 2 3 2 5 2 2 2 2 2" xfId="63474" xr:uid="{00000000-0005-0000-0000-0000CADE0000}"/>
    <cellStyle name="Normal 2 3 2 5 2 2 2 3" xfId="50315" xr:uid="{00000000-0005-0000-0000-0000CBDE0000}"/>
    <cellStyle name="Normal 2 3 2 5 2 2 3" xfId="21413" xr:uid="{00000000-0005-0000-0000-0000CCDE0000}"/>
    <cellStyle name="Normal 2 3 2 5 2 2 3 2" xfId="58751" xr:uid="{00000000-0005-0000-0000-0000CDDE0000}"/>
    <cellStyle name="Normal 2 3 2 5 2 2 4" xfId="34432" xr:uid="{00000000-0005-0000-0000-0000CEDE0000}"/>
    <cellStyle name="Normal 2 3 2 5 2 2 5" xfId="45592" xr:uid="{00000000-0005-0000-0000-0000CFDE0000}"/>
    <cellStyle name="Normal 2 3 2 5 2 3" xfId="10617" xr:uid="{00000000-0005-0000-0000-0000D0DE0000}"/>
    <cellStyle name="Normal 2 3 2 5 2 3 2" xfId="23776" xr:uid="{00000000-0005-0000-0000-0000D1DE0000}"/>
    <cellStyle name="Normal 2 3 2 5 2 3 2 2" xfId="61114" xr:uid="{00000000-0005-0000-0000-0000D2DE0000}"/>
    <cellStyle name="Normal 2 3 2 5 2 3 3" xfId="37144" xr:uid="{00000000-0005-0000-0000-0000D3DE0000}"/>
    <cellStyle name="Normal 2 3 2 5 2 3 4" xfId="47955" xr:uid="{00000000-0005-0000-0000-0000D4DE0000}"/>
    <cellStyle name="Normal 2 3 2 5 2 4" xfId="5894" xr:uid="{00000000-0005-0000-0000-0000D5DE0000}"/>
    <cellStyle name="Normal 2 3 2 5 2 4 2" xfId="19053" xr:uid="{00000000-0005-0000-0000-0000D6DE0000}"/>
    <cellStyle name="Normal 2 3 2 5 2 4 2 2" xfId="56391" xr:uid="{00000000-0005-0000-0000-0000D7DE0000}"/>
    <cellStyle name="Normal 2 3 2 5 2 4 3" xfId="31720" xr:uid="{00000000-0005-0000-0000-0000D8DE0000}"/>
    <cellStyle name="Normal 2 3 2 5 2 4 4" xfId="43232" xr:uid="{00000000-0005-0000-0000-0000D9DE0000}"/>
    <cellStyle name="Normal 2 3 2 5 2 5" xfId="15341" xr:uid="{00000000-0005-0000-0000-0000DADE0000}"/>
    <cellStyle name="Normal 2 3 2 5 2 5 2" xfId="52679" xr:uid="{00000000-0005-0000-0000-0000DBDE0000}"/>
    <cellStyle name="Normal 2 3 2 5 2 6" xfId="28838" xr:uid="{00000000-0005-0000-0000-0000DCDE0000}"/>
    <cellStyle name="Normal 2 3 2 5 2 7" xfId="39518" xr:uid="{00000000-0005-0000-0000-0000DDDE0000}"/>
    <cellStyle name="Normal 2 3 2 5 3" xfId="3529" xr:uid="{00000000-0005-0000-0000-0000DEDE0000}"/>
    <cellStyle name="Normal 2 3 2 5 3 2" xfId="11797" xr:uid="{00000000-0005-0000-0000-0000DFDE0000}"/>
    <cellStyle name="Normal 2 3 2 5 3 2 2" xfId="24956" xr:uid="{00000000-0005-0000-0000-0000E0DE0000}"/>
    <cellStyle name="Normal 2 3 2 5 3 2 2 2" xfId="62294" xr:uid="{00000000-0005-0000-0000-0000E1DE0000}"/>
    <cellStyle name="Normal 2 3 2 5 3 2 3" xfId="49135" xr:uid="{00000000-0005-0000-0000-0000E2DE0000}"/>
    <cellStyle name="Normal 2 3 2 5 3 3" xfId="7074" xr:uid="{00000000-0005-0000-0000-0000E3DE0000}"/>
    <cellStyle name="Normal 2 3 2 5 3 3 2" xfId="20233" xr:uid="{00000000-0005-0000-0000-0000E4DE0000}"/>
    <cellStyle name="Normal 2 3 2 5 3 3 2 2" xfId="57571" xr:uid="{00000000-0005-0000-0000-0000E5DE0000}"/>
    <cellStyle name="Normal 2 3 2 5 3 3 3" xfId="44412" xr:uid="{00000000-0005-0000-0000-0000E6DE0000}"/>
    <cellStyle name="Normal 2 3 2 5 3 4" xfId="16690" xr:uid="{00000000-0005-0000-0000-0000E7DE0000}"/>
    <cellStyle name="Normal 2 3 2 5 3 4 2" xfId="54028" xr:uid="{00000000-0005-0000-0000-0000E8DE0000}"/>
    <cellStyle name="Normal 2 3 2 5 3 5" xfId="33083" xr:uid="{00000000-0005-0000-0000-0000E9DE0000}"/>
    <cellStyle name="Normal 2 3 2 5 3 6" xfId="40867" xr:uid="{00000000-0005-0000-0000-0000EADE0000}"/>
    <cellStyle name="Normal 2 3 2 5 4" xfId="9437" xr:uid="{00000000-0005-0000-0000-0000EBDE0000}"/>
    <cellStyle name="Normal 2 3 2 5 4 2" xfId="22596" xr:uid="{00000000-0005-0000-0000-0000ECDE0000}"/>
    <cellStyle name="Normal 2 3 2 5 4 2 2" xfId="59934" xr:uid="{00000000-0005-0000-0000-0000EDDE0000}"/>
    <cellStyle name="Normal 2 3 2 5 4 3" xfId="35795" xr:uid="{00000000-0005-0000-0000-0000EEDE0000}"/>
    <cellStyle name="Normal 2 3 2 5 4 4" xfId="46775" xr:uid="{00000000-0005-0000-0000-0000EFDE0000}"/>
    <cellStyle name="Normal 2 3 2 5 5" xfId="4714" xr:uid="{00000000-0005-0000-0000-0000F0DE0000}"/>
    <cellStyle name="Normal 2 3 2 5 5 2" xfId="17873" xr:uid="{00000000-0005-0000-0000-0000F1DE0000}"/>
    <cellStyle name="Normal 2 3 2 5 5 2 2" xfId="55211" xr:uid="{00000000-0005-0000-0000-0000F2DE0000}"/>
    <cellStyle name="Normal 2 3 2 5 5 3" xfId="30371" xr:uid="{00000000-0005-0000-0000-0000F3DE0000}"/>
    <cellStyle name="Normal 2 3 2 5 5 4" xfId="42052" xr:uid="{00000000-0005-0000-0000-0000F4DE0000}"/>
    <cellStyle name="Normal 2 3 2 5 6" xfId="14161" xr:uid="{00000000-0005-0000-0000-0000F5DE0000}"/>
    <cellStyle name="Normal 2 3 2 5 6 2" xfId="51499" xr:uid="{00000000-0005-0000-0000-0000F6DE0000}"/>
    <cellStyle name="Normal 2 3 2 5 7" xfId="27489" xr:uid="{00000000-0005-0000-0000-0000F7DE0000}"/>
    <cellStyle name="Normal 2 3 2 5 8" xfId="38338" xr:uid="{00000000-0005-0000-0000-0000F8DE0000}"/>
    <cellStyle name="Normal 2 3 2 6" xfId="1169" xr:uid="{00000000-0005-0000-0000-0000F9DE0000}"/>
    <cellStyle name="Normal 2 3 2 6 2" xfId="2349" xr:uid="{00000000-0005-0000-0000-0000FADE0000}"/>
    <cellStyle name="Normal 2 3 2 6 2 2" xfId="8423" xr:uid="{00000000-0005-0000-0000-0000FBDE0000}"/>
    <cellStyle name="Normal 2 3 2 6 2 2 2" xfId="13146" xr:uid="{00000000-0005-0000-0000-0000FCDE0000}"/>
    <cellStyle name="Normal 2 3 2 6 2 2 2 2" xfId="26305" xr:uid="{00000000-0005-0000-0000-0000FDDE0000}"/>
    <cellStyle name="Normal 2 3 2 6 2 2 2 2 2" xfId="63643" xr:uid="{00000000-0005-0000-0000-0000FEDE0000}"/>
    <cellStyle name="Normal 2 3 2 6 2 2 2 3" xfId="50484" xr:uid="{00000000-0005-0000-0000-0000FFDE0000}"/>
    <cellStyle name="Normal 2 3 2 6 2 2 3" xfId="21582" xr:uid="{00000000-0005-0000-0000-000000DF0000}"/>
    <cellStyle name="Normal 2 3 2 6 2 2 3 2" xfId="58920" xr:uid="{00000000-0005-0000-0000-000001DF0000}"/>
    <cellStyle name="Normal 2 3 2 6 2 2 4" xfId="34601" xr:uid="{00000000-0005-0000-0000-000002DF0000}"/>
    <cellStyle name="Normal 2 3 2 6 2 2 5" xfId="45761" xr:uid="{00000000-0005-0000-0000-000003DF0000}"/>
    <cellStyle name="Normal 2 3 2 6 2 3" xfId="10786" xr:uid="{00000000-0005-0000-0000-000004DF0000}"/>
    <cellStyle name="Normal 2 3 2 6 2 3 2" xfId="23945" xr:uid="{00000000-0005-0000-0000-000005DF0000}"/>
    <cellStyle name="Normal 2 3 2 6 2 3 2 2" xfId="61283" xr:uid="{00000000-0005-0000-0000-000006DF0000}"/>
    <cellStyle name="Normal 2 3 2 6 2 3 3" xfId="37313" xr:uid="{00000000-0005-0000-0000-000007DF0000}"/>
    <cellStyle name="Normal 2 3 2 6 2 3 4" xfId="48124" xr:uid="{00000000-0005-0000-0000-000008DF0000}"/>
    <cellStyle name="Normal 2 3 2 6 2 4" xfId="6063" xr:uid="{00000000-0005-0000-0000-000009DF0000}"/>
    <cellStyle name="Normal 2 3 2 6 2 4 2" xfId="19222" xr:uid="{00000000-0005-0000-0000-00000ADF0000}"/>
    <cellStyle name="Normal 2 3 2 6 2 4 2 2" xfId="56560" xr:uid="{00000000-0005-0000-0000-00000BDF0000}"/>
    <cellStyle name="Normal 2 3 2 6 2 4 3" xfId="31889" xr:uid="{00000000-0005-0000-0000-00000CDF0000}"/>
    <cellStyle name="Normal 2 3 2 6 2 4 4" xfId="43401" xr:uid="{00000000-0005-0000-0000-00000DDF0000}"/>
    <cellStyle name="Normal 2 3 2 6 2 5" xfId="15510" xr:uid="{00000000-0005-0000-0000-00000EDF0000}"/>
    <cellStyle name="Normal 2 3 2 6 2 5 2" xfId="52848" xr:uid="{00000000-0005-0000-0000-00000FDF0000}"/>
    <cellStyle name="Normal 2 3 2 6 2 6" xfId="29007" xr:uid="{00000000-0005-0000-0000-000010DF0000}"/>
    <cellStyle name="Normal 2 3 2 6 2 7" xfId="39687" xr:uid="{00000000-0005-0000-0000-000011DF0000}"/>
    <cellStyle name="Normal 2 3 2 6 3" xfId="3698" xr:uid="{00000000-0005-0000-0000-000012DF0000}"/>
    <cellStyle name="Normal 2 3 2 6 3 2" xfId="11966" xr:uid="{00000000-0005-0000-0000-000013DF0000}"/>
    <cellStyle name="Normal 2 3 2 6 3 2 2" xfId="25125" xr:uid="{00000000-0005-0000-0000-000014DF0000}"/>
    <cellStyle name="Normal 2 3 2 6 3 2 2 2" xfId="62463" xr:uid="{00000000-0005-0000-0000-000015DF0000}"/>
    <cellStyle name="Normal 2 3 2 6 3 2 3" xfId="49304" xr:uid="{00000000-0005-0000-0000-000016DF0000}"/>
    <cellStyle name="Normal 2 3 2 6 3 3" xfId="7243" xr:uid="{00000000-0005-0000-0000-000017DF0000}"/>
    <cellStyle name="Normal 2 3 2 6 3 3 2" xfId="20402" xr:uid="{00000000-0005-0000-0000-000018DF0000}"/>
    <cellStyle name="Normal 2 3 2 6 3 3 2 2" xfId="57740" xr:uid="{00000000-0005-0000-0000-000019DF0000}"/>
    <cellStyle name="Normal 2 3 2 6 3 3 3" xfId="44581" xr:uid="{00000000-0005-0000-0000-00001ADF0000}"/>
    <cellStyle name="Normal 2 3 2 6 3 4" xfId="16859" xr:uid="{00000000-0005-0000-0000-00001BDF0000}"/>
    <cellStyle name="Normal 2 3 2 6 3 4 2" xfId="54197" xr:uid="{00000000-0005-0000-0000-00001CDF0000}"/>
    <cellStyle name="Normal 2 3 2 6 3 5" xfId="33252" xr:uid="{00000000-0005-0000-0000-00001DDF0000}"/>
    <cellStyle name="Normal 2 3 2 6 3 6" xfId="41036" xr:uid="{00000000-0005-0000-0000-00001EDF0000}"/>
    <cellStyle name="Normal 2 3 2 6 4" xfId="9606" xr:uid="{00000000-0005-0000-0000-00001FDF0000}"/>
    <cellStyle name="Normal 2 3 2 6 4 2" xfId="22765" xr:uid="{00000000-0005-0000-0000-000020DF0000}"/>
    <cellStyle name="Normal 2 3 2 6 4 2 2" xfId="60103" xr:uid="{00000000-0005-0000-0000-000021DF0000}"/>
    <cellStyle name="Normal 2 3 2 6 4 3" xfId="35964" xr:uid="{00000000-0005-0000-0000-000022DF0000}"/>
    <cellStyle name="Normal 2 3 2 6 4 4" xfId="46944" xr:uid="{00000000-0005-0000-0000-000023DF0000}"/>
    <cellStyle name="Normal 2 3 2 6 5" xfId="4883" xr:uid="{00000000-0005-0000-0000-000024DF0000}"/>
    <cellStyle name="Normal 2 3 2 6 5 2" xfId="18042" xr:uid="{00000000-0005-0000-0000-000025DF0000}"/>
    <cellStyle name="Normal 2 3 2 6 5 2 2" xfId="55380" xr:uid="{00000000-0005-0000-0000-000026DF0000}"/>
    <cellStyle name="Normal 2 3 2 6 5 3" xfId="30540" xr:uid="{00000000-0005-0000-0000-000027DF0000}"/>
    <cellStyle name="Normal 2 3 2 6 5 4" xfId="42221" xr:uid="{00000000-0005-0000-0000-000028DF0000}"/>
    <cellStyle name="Normal 2 3 2 6 6" xfId="14330" xr:uid="{00000000-0005-0000-0000-000029DF0000}"/>
    <cellStyle name="Normal 2 3 2 6 6 2" xfId="51668" xr:uid="{00000000-0005-0000-0000-00002ADF0000}"/>
    <cellStyle name="Normal 2 3 2 6 7" xfId="27658" xr:uid="{00000000-0005-0000-0000-00002BDF0000}"/>
    <cellStyle name="Normal 2 3 2 6 8" xfId="38507" xr:uid="{00000000-0005-0000-0000-00002CDF0000}"/>
    <cellStyle name="Normal 2 3 2 7" xfId="1393" xr:uid="{00000000-0005-0000-0000-00002DDF0000}"/>
    <cellStyle name="Normal 2 3 2 7 2" xfId="2742" xr:uid="{00000000-0005-0000-0000-00002EDF0000}"/>
    <cellStyle name="Normal 2 3 2 7 2 2" xfId="12190" xr:uid="{00000000-0005-0000-0000-00002FDF0000}"/>
    <cellStyle name="Normal 2 3 2 7 2 2 2" xfId="25349" xr:uid="{00000000-0005-0000-0000-000030DF0000}"/>
    <cellStyle name="Normal 2 3 2 7 2 2 2 2" xfId="62687" xr:uid="{00000000-0005-0000-0000-000031DF0000}"/>
    <cellStyle name="Normal 2 3 2 7 2 2 3" xfId="33645" xr:uid="{00000000-0005-0000-0000-000032DF0000}"/>
    <cellStyle name="Normal 2 3 2 7 2 2 4" xfId="49528" xr:uid="{00000000-0005-0000-0000-000033DF0000}"/>
    <cellStyle name="Normal 2 3 2 7 2 3" xfId="7467" xr:uid="{00000000-0005-0000-0000-000034DF0000}"/>
    <cellStyle name="Normal 2 3 2 7 2 3 2" xfId="20626" xr:uid="{00000000-0005-0000-0000-000035DF0000}"/>
    <cellStyle name="Normal 2 3 2 7 2 3 2 2" xfId="57964" xr:uid="{00000000-0005-0000-0000-000036DF0000}"/>
    <cellStyle name="Normal 2 3 2 7 2 3 3" xfId="36357" xr:uid="{00000000-0005-0000-0000-000037DF0000}"/>
    <cellStyle name="Normal 2 3 2 7 2 3 4" xfId="44805" xr:uid="{00000000-0005-0000-0000-000038DF0000}"/>
    <cellStyle name="Normal 2 3 2 7 2 4" xfId="15903" xr:uid="{00000000-0005-0000-0000-000039DF0000}"/>
    <cellStyle name="Normal 2 3 2 7 2 4 2" xfId="30933" xr:uid="{00000000-0005-0000-0000-00003ADF0000}"/>
    <cellStyle name="Normal 2 3 2 7 2 4 3" xfId="53241" xr:uid="{00000000-0005-0000-0000-00003BDF0000}"/>
    <cellStyle name="Normal 2 3 2 7 2 5" xfId="28051" xr:uid="{00000000-0005-0000-0000-00003CDF0000}"/>
    <cellStyle name="Normal 2 3 2 7 2 6" xfId="40080" xr:uid="{00000000-0005-0000-0000-00003DDF0000}"/>
    <cellStyle name="Normal 2 3 2 7 3" xfId="9830" xr:uid="{00000000-0005-0000-0000-00003EDF0000}"/>
    <cellStyle name="Normal 2 3 2 7 3 2" xfId="22989" xr:uid="{00000000-0005-0000-0000-00003FDF0000}"/>
    <cellStyle name="Normal 2 3 2 7 3 2 2" xfId="60327" xr:uid="{00000000-0005-0000-0000-000040DF0000}"/>
    <cellStyle name="Normal 2 3 2 7 3 3" xfId="32296" xr:uid="{00000000-0005-0000-0000-000041DF0000}"/>
    <cellStyle name="Normal 2 3 2 7 3 4" xfId="47168" xr:uid="{00000000-0005-0000-0000-000042DF0000}"/>
    <cellStyle name="Normal 2 3 2 7 4" xfId="5107" xr:uid="{00000000-0005-0000-0000-000043DF0000}"/>
    <cellStyle name="Normal 2 3 2 7 4 2" xfId="18266" xr:uid="{00000000-0005-0000-0000-000044DF0000}"/>
    <cellStyle name="Normal 2 3 2 7 4 2 2" xfId="55604" xr:uid="{00000000-0005-0000-0000-000045DF0000}"/>
    <cellStyle name="Normal 2 3 2 7 4 3" xfId="35008" xr:uid="{00000000-0005-0000-0000-000046DF0000}"/>
    <cellStyle name="Normal 2 3 2 7 4 4" xfId="42445" xr:uid="{00000000-0005-0000-0000-000047DF0000}"/>
    <cellStyle name="Normal 2 3 2 7 5" xfId="14554" xr:uid="{00000000-0005-0000-0000-000048DF0000}"/>
    <cellStyle name="Normal 2 3 2 7 5 2" xfId="29584" xr:uid="{00000000-0005-0000-0000-000049DF0000}"/>
    <cellStyle name="Normal 2 3 2 7 5 3" xfId="51892" xr:uid="{00000000-0005-0000-0000-00004ADF0000}"/>
    <cellStyle name="Normal 2 3 2 7 6" xfId="26702" xr:uid="{00000000-0005-0000-0000-00004BDF0000}"/>
    <cellStyle name="Normal 2 3 2 7 7" xfId="38731" xr:uid="{00000000-0005-0000-0000-00004CDF0000}"/>
    <cellStyle name="Normal 2 3 2 8" xfId="2518" xr:uid="{00000000-0005-0000-0000-00004DDF0000}"/>
    <cellStyle name="Normal 2 3 2 8 2" xfId="11010" xr:uid="{00000000-0005-0000-0000-00004EDF0000}"/>
    <cellStyle name="Normal 2 3 2 8 2 2" xfId="24169" xr:uid="{00000000-0005-0000-0000-00004FDF0000}"/>
    <cellStyle name="Normal 2 3 2 8 2 2 2" xfId="61507" xr:uid="{00000000-0005-0000-0000-000050DF0000}"/>
    <cellStyle name="Normal 2 3 2 8 2 3" xfId="33421" xr:uid="{00000000-0005-0000-0000-000051DF0000}"/>
    <cellStyle name="Normal 2 3 2 8 2 4" xfId="48348" xr:uid="{00000000-0005-0000-0000-000052DF0000}"/>
    <cellStyle name="Normal 2 3 2 8 3" xfId="6287" xr:uid="{00000000-0005-0000-0000-000053DF0000}"/>
    <cellStyle name="Normal 2 3 2 8 3 2" xfId="19446" xr:uid="{00000000-0005-0000-0000-000054DF0000}"/>
    <cellStyle name="Normal 2 3 2 8 3 2 2" xfId="56784" xr:uid="{00000000-0005-0000-0000-000055DF0000}"/>
    <cellStyle name="Normal 2 3 2 8 3 3" xfId="36133" xr:uid="{00000000-0005-0000-0000-000056DF0000}"/>
    <cellStyle name="Normal 2 3 2 8 3 4" xfId="43625" xr:uid="{00000000-0005-0000-0000-000057DF0000}"/>
    <cellStyle name="Normal 2 3 2 8 4" xfId="15679" xr:uid="{00000000-0005-0000-0000-000058DF0000}"/>
    <cellStyle name="Normal 2 3 2 8 4 2" xfId="30709" xr:uid="{00000000-0005-0000-0000-000059DF0000}"/>
    <cellStyle name="Normal 2 3 2 8 4 3" xfId="53017" xr:uid="{00000000-0005-0000-0000-00005ADF0000}"/>
    <cellStyle name="Normal 2 3 2 8 5" xfId="27827" xr:uid="{00000000-0005-0000-0000-00005BDF0000}"/>
    <cellStyle name="Normal 2 3 2 8 6" xfId="39856" xr:uid="{00000000-0005-0000-0000-00005CDF0000}"/>
    <cellStyle name="Normal 2 3 2 9" xfId="8650" xr:uid="{00000000-0005-0000-0000-00005DDF0000}"/>
    <cellStyle name="Normal 2 3 2 9 2" xfId="21809" xr:uid="{00000000-0005-0000-0000-00005EDF0000}"/>
    <cellStyle name="Normal 2 3 2 9 2 2" xfId="59147" xr:uid="{00000000-0005-0000-0000-00005FDF0000}"/>
    <cellStyle name="Normal 2 3 2 9 3" xfId="29360" xr:uid="{00000000-0005-0000-0000-000060DF0000}"/>
    <cellStyle name="Normal 2 3 2 9 4" xfId="45988" xr:uid="{00000000-0005-0000-0000-000061DF0000}"/>
    <cellStyle name="Normal 2 3 3" xfId="520" xr:uid="{00000000-0005-0000-0000-000062DF0000}"/>
    <cellStyle name="Normal 2 3 3 2" xfId="1702" xr:uid="{00000000-0005-0000-0000-000063DF0000}"/>
    <cellStyle name="Normal 2 3 3 2 2" xfId="7776" xr:uid="{00000000-0005-0000-0000-000064DF0000}"/>
    <cellStyle name="Normal 2 3 3 2 2 2" xfId="12499" xr:uid="{00000000-0005-0000-0000-000065DF0000}"/>
    <cellStyle name="Normal 2 3 3 2 2 2 2" xfId="25658" xr:uid="{00000000-0005-0000-0000-000066DF0000}"/>
    <cellStyle name="Normal 2 3 3 2 2 2 2 2" xfId="62996" xr:uid="{00000000-0005-0000-0000-000067DF0000}"/>
    <cellStyle name="Normal 2 3 3 2 2 2 3" xfId="49837" xr:uid="{00000000-0005-0000-0000-000068DF0000}"/>
    <cellStyle name="Normal 2 3 3 2 2 3" xfId="20935" xr:uid="{00000000-0005-0000-0000-000069DF0000}"/>
    <cellStyle name="Normal 2 3 3 2 2 3 2" xfId="58273" xr:uid="{00000000-0005-0000-0000-00006ADF0000}"/>
    <cellStyle name="Normal 2 3 3 2 2 4" xfId="33954" xr:uid="{00000000-0005-0000-0000-00006BDF0000}"/>
    <cellStyle name="Normal 2 3 3 2 2 5" xfId="45114" xr:uid="{00000000-0005-0000-0000-00006CDF0000}"/>
    <cellStyle name="Normal 2 3 3 2 3" xfId="10139" xr:uid="{00000000-0005-0000-0000-00006DDF0000}"/>
    <cellStyle name="Normal 2 3 3 2 3 2" xfId="23298" xr:uid="{00000000-0005-0000-0000-00006EDF0000}"/>
    <cellStyle name="Normal 2 3 3 2 3 2 2" xfId="60636" xr:uid="{00000000-0005-0000-0000-00006FDF0000}"/>
    <cellStyle name="Normal 2 3 3 2 3 3" xfId="36666" xr:uid="{00000000-0005-0000-0000-000070DF0000}"/>
    <cellStyle name="Normal 2 3 3 2 3 4" xfId="47477" xr:uid="{00000000-0005-0000-0000-000071DF0000}"/>
    <cellStyle name="Normal 2 3 3 2 4" xfId="5416" xr:uid="{00000000-0005-0000-0000-000072DF0000}"/>
    <cellStyle name="Normal 2 3 3 2 4 2" xfId="18575" xr:uid="{00000000-0005-0000-0000-000073DF0000}"/>
    <cellStyle name="Normal 2 3 3 2 4 2 2" xfId="55913" xr:uid="{00000000-0005-0000-0000-000074DF0000}"/>
    <cellStyle name="Normal 2 3 3 2 4 3" xfId="31242" xr:uid="{00000000-0005-0000-0000-000075DF0000}"/>
    <cellStyle name="Normal 2 3 3 2 4 4" xfId="42754" xr:uid="{00000000-0005-0000-0000-000076DF0000}"/>
    <cellStyle name="Normal 2 3 3 2 5" xfId="14863" xr:uid="{00000000-0005-0000-0000-000077DF0000}"/>
    <cellStyle name="Normal 2 3 3 2 5 2" xfId="52201" xr:uid="{00000000-0005-0000-0000-000078DF0000}"/>
    <cellStyle name="Normal 2 3 3 2 6" xfId="28360" xr:uid="{00000000-0005-0000-0000-000079DF0000}"/>
    <cellStyle name="Normal 2 3 3 2 7" xfId="39040" xr:uid="{00000000-0005-0000-0000-00007ADF0000}"/>
    <cellStyle name="Normal 2 3 3 3" xfId="3051" xr:uid="{00000000-0005-0000-0000-00007BDF0000}"/>
    <cellStyle name="Normal 2 3 3 3 2" xfId="11319" xr:uid="{00000000-0005-0000-0000-00007CDF0000}"/>
    <cellStyle name="Normal 2 3 3 3 2 2" xfId="24478" xr:uid="{00000000-0005-0000-0000-00007DDF0000}"/>
    <cellStyle name="Normal 2 3 3 3 2 2 2" xfId="61816" xr:uid="{00000000-0005-0000-0000-00007EDF0000}"/>
    <cellStyle name="Normal 2 3 3 3 2 3" xfId="48657" xr:uid="{00000000-0005-0000-0000-00007FDF0000}"/>
    <cellStyle name="Normal 2 3 3 3 3" xfId="6596" xr:uid="{00000000-0005-0000-0000-000080DF0000}"/>
    <cellStyle name="Normal 2 3 3 3 3 2" xfId="19755" xr:uid="{00000000-0005-0000-0000-000081DF0000}"/>
    <cellStyle name="Normal 2 3 3 3 3 2 2" xfId="57093" xr:uid="{00000000-0005-0000-0000-000082DF0000}"/>
    <cellStyle name="Normal 2 3 3 3 3 3" xfId="43934" xr:uid="{00000000-0005-0000-0000-000083DF0000}"/>
    <cellStyle name="Normal 2 3 3 3 4" xfId="16212" xr:uid="{00000000-0005-0000-0000-000084DF0000}"/>
    <cellStyle name="Normal 2 3 3 3 4 2" xfId="53550" xr:uid="{00000000-0005-0000-0000-000085DF0000}"/>
    <cellStyle name="Normal 2 3 3 3 5" xfId="32605" xr:uid="{00000000-0005-0000-0000-000086DF0000}"/>
    <cellStyle name="Normal 2 3 3 3 6" xfId="40389" xr:uid="{00000000-0005-0000-0000-000087DF0000}"/>
    <cellStyle name="Normal 2 3 3 4" xfId="8959" xr:uid="{00000000-0005-0000-0000-000088DF0000}"/>
    <cellStyle name="Normal 2 3 3 4 2" xfId="22118" xr:uid="{00000000-0005-0000-0000-000089DF0000}"/>
    <cellStyle name="Normal 2 3 3 4 2 2" xfId="59456" xr:uid="{00000000-0005-0000-0000-00008ADF0000}"/>
    <cellStyle name="Normal 2 3 3 4 3" xfId="35317" xr:uid="{00000000-0005-0000-0000-00008BDF0000}"/>
    <cellStyle name="Normal 2 3 3 4 4" xfId="46297" xr:uid="{00000000-0005-0000-0000-00008CDF0000}"/>
    <cellStyle name="Normal 2 3 3 5" xfId="4236" xr:uid="{00000000-0005-0000-0000-00008DDF0000}"/>
    <cellStyle name="Normal 2 3 3 5 2" xfId="17395" xr:uid="{00000000-0005-0000-0000-00008EDF0000}"/>
    <cellStyle name="Normal 2 3 3 5 2 2" xfId="54733" xr:uid="{00000000-0005-0000-0000-00008FDF0000}"/>
    <cellStyle name="Normal 2 3 3 5 3" xfId="29893" xr:uid="{00000000-0005-0000-0000-000090DF0000}"/>
    <cellStyle name="Normal 2 3 3 5 4" xfId="41574" xr:uid="{00000000-0005-0000-0000-000091DF0000}"/>
    <cellStyle name="Normal 2 3 3 6" xfId="13683" xr:uid="{00000000-0005-0000-0000-000092DF0000}"/>
    <cellStyle name="Normal 2 3 3 6 2" xfId="51021" xr:uid="{00000000-0005-0000-0000-000093DF0000}"/>
    <cellStyle name="Normal 2 3 3 7" xfId="27011" xr:uid="{00000000-0005-0000-0000-000094DF0000}"/>
    <cellStyle name="Normal 2 3 3 8" xfId="37860" xr:uid="{00000000-0005-0000-0000-000095DF0000}"/>
    <cellStyle name="Normal 2 3 4" xfId="323" xr:uid="{00000000-0005-0000-0000-000096DF0000}"/>
    <cellStyle name="Normal 2 3 4 2" xfId="1505" xr:uid="{00000000-0005-0000-0000-000097DF0000}"/>
    <cellStyle name="Normal 2 3 4 2 2" xfId="7579" xr:uid="{00000000-0005-0000-0000-000098DF0000}"/>
    <cellStyle name="Normal 2 3 4 2 2 2" xfId="12302" xr:uid="{00000000-0005-0000-0000-000099DF0000}"/>
    <cellStyle name="Normal 2 3 4 2 2 2 2" xfId="25461" xr:uid="{00000000-0005-0000-0000-00009ADF0000}"/>
    <cellStyle name="Normal 2 3 4 2 2 2 2 2" xfId="62799" xr:uid="{00000000-0005-0000-0000-00009BDF0000}"/>
    <cellStyle name="Normal 2 3 4 2 2 2 3" xfId="49640" xr:uid="{00000000-0005-0000-0000-00009CDF0000}"/>
    <cellStyle name="Normal 2 3 4 2 2 3" xfId="20738" xr:uid="{00000000-0005-0000-0000-00009DDF0000}"/>
    <cellStyle name="Normal 2 3 4 2 2 3 2" xfId="58076" xr:uid="{00000000-0005-0000-0000-00009EDF0000}"/>
    <cellStyle name="Normal 2 3 4 2 2 4" xfId="33757" xr:uid="{00000000-0005-0000-0000-00009FDF0000}"/>
    <cellStyle name="Normal 2 3 4 2 2 5" xfId="44917" xr:uid="{00000000-0005-0000-0000-0000A0DF0000}"/>
    <cellStyle name="Normal 2 3 4 2 3" xfId="9942" xr:uid="{00000000-0005-0000-0000-0000A1DF0000}"/>
    <cellStyle name="Normal 2 3 4 2 3 2" xfId="23101" xr:uid="{00000000-0005-0000-0000-0000A2DF0000}"/>
    <cellStyle name="Normal 2 3 4 2 3 2 2" xfId="60439" xr:uid="{00000000-0005-0000-0000-0000A3DF0000}"/>
    <cellStyle name="Normal 2 3 4 2 3 3" xfId="36469" xr:uid="{00000000-0005-0000-0000-0000A4DF0000}"/>
    <cellStyle name="Normal 2 3 4 2 3 4" xfId="47280" xr:uid="{00000000-0005-0000-0000-0000A5DF0000}"/>
    <cellStyle name="Normal 2 3 4 2 4" xfId="5219" xr:uid="{00000000-0005-0000-0000-0000A6DF0000}"/>
    <cellStyle name="Normal 2 3 4 2 4 2" xfId="18378" xr:uid="{00000000-0005-0000-0000-0000A7DF0000}"/>
    <cellStyle name="Normal 2 3 4 2 4 2 2" xfId="55716" xr:uid="{00000000-0005-0000-0000-0000A8DF0000}"/>
    <cellStyle name="Normal 2 3 4 2 4 3" xfId="31045" xr:uid="{00000000-0005-0000-0000-0000A9DF0000}"/>
    <cellStyle name="Normal 2 3 4 2 4 4" xfId="42557" xr:uid="{00000000-0005-0000-0000-0000AADF0000}"/>
    <cellStyle name="Normal 2 3 4 2 5" xfId="14666" xr:uid="{00000000-0005-0000-0000-0000ABDF0000}"/>
    <cellStyle name="Normal 2 3 4 2 5 2" xfId="52004" xr:uid="{00000000-0005-0000-0000-0000ACDF0000}"/>
    <cellStyle name="Normal 2 3 4 2 6" xfId="28163" xr:uid="{00000000-0005-0000-0000-0000ADDF0000}"/>
    <cellStyle name="Normal 2 3 4 2 7" xfId="38843" xr:uid="{00000000-0005-0000-0000-0000AEDF0000}"/>
    <cellStyle name="Normal 2 3 4 3" xfId="2854" xr:uid="{00000000-0005-0000-0000-0000AFDF0000}"/>
    <cellStyle name="Normal 2 3 4 3 2" xfId="11122" xr:uid="{00000000-0005-0000-0000-0000B0DF0000}"/>
    <cellStyle name="Normal 2 3 4 3 2 2" xfId="24281" xr:uid="{00000000-0005-0000-0000-0000B1DF0000}"/>
    <cellStyle name="Normal 2 3 4 3 2 2 2" xfId="61619" xr:uid="{00000000-0005-0000-0000-0000B2DF0000}"/>
    <cellStyle name="Normal 2 3 4 3 2 3" xfId="48460" xr:uid="{00000000-0005-0000-0000-0000B3DF0000}"/>
    <cellStyle name="Normal 2 3 4 3 3" xfId="6399" xr:uid="{00000000-0005-0000-0000-0000B4DF0000}"/>
    <cellStyle name="Normal 2 3 4 3 3 2" xfId="19558" xr:uid="{00000000-0005-0000-0000-0000B5DF0000}"/>
    <cellStyle name="Normal 2 3 4 3 3 2 2" xfId="56896" xr:uid="{00000000-0005-0000-0000-0000B6DF0000}"/>
    <cellStyle name="Normal 2 3 4 3 3 3" xfId="43737" xr:uid="{00000000-0005-0000-0000-0000B7DF0000}"/>
    <cellStyle name="Normal 2 3 4 3 4" xfId="16015" xr:uid="{00000000-0005-0000-0000-0000B8DF0000}"/>
    <cellStyle name="Normal 2 3 4 3 4 2" xfId="53353" xr:uid="{00000000-0005-0000-0000-0000B9DF0000}"/>
    <cellStyle name="Normal 2 3 4 3 5" xfId="32408" xr:uid="{00000000-0005-0000-0000-0000BADF0000}"/>
    <cellStyle name="Normal 2 3 4 3 6" xfId="40192" xr:uid="{00000000-0005-0000-0000-0000BBDF0000}"/>
    <cellStyle name="Normal 2 3 4 4" xfId="8762" xr:uid="{00000000-0005-0000-0000-0000BCDF0000}"/>
    <cellStyle name="Normal 2 3 4 4 2" xfId="21921" xr:uid="{00000000-0005-0000-0000-0000BDDF0000}"/>
    <cellStyle name="Normal 2 3 4 4 2 2" xfId="59259" xr:uid="{00000000-0005-0000-0000-0000BEDF0000}"/>
    <cellStyle name="Normal 2 3 4 4 3" xfId="35120" xr:uid="{00000000-0005-0000-0000-0000BFDF0000}"/>
    <cellStyle name="Normal 2 3 4 4 4" xfId="46100" xr:uid="{00000000-0005-0000-0000-0000C0DF0000}"/>
    <cellStyle name="Normal 2 3 4 5" xfId="4039" xr:uid="{00000000-0005-0000-0000-0000C1DF0000}"/>
    <cellStyle name="Normal 2 3 4 5 2" xfId="17198" xr:uid="{00000000-0005-0000-0000-0000C2DF0000}"/>
    <cellStyle name="Normal 2 3 4 5 2 2" xfId="54536" xr:uid="{00000000-0005-0000-0000-0000C3DF0000}"/>
    <cellStyle name="Normal 2 3 4 5 3" xfId="29696" xr:uid="{00000000-0005-0000-0000-0000C4DF0000}"/>
    <cellStyle name="Normal 2 3 4 5 4" xfId="41377" xr:uid="{00000000-0005-0000-0000-0000C5DF0000}"/>
    <cellStyle name="Normal 2 3 4 6" xfId="13486" xr:uid="{00000000-0005-0000-0000-0000C6DF0000}"/>
    <cellStyle name="Normal 2 3 4 6 2" xfId="50824" xr:uid="{00000000-0005-0000-0000-0000C7DF0000}"/>
    <cellStyle name="Normal 2 3 4 7" xfId="26814" xr:uid="{00000000-0005-0000-0000-0000C8DF0000}"/>
    <cellStyle name="Normal 2 3 4 8" xfId="37663" xr:uid="{00000000-0005-0000-0000-0000C9DF0000}"/>
    <cellStyle name="Normal 2 3 5" xfId="744" xr:uid="{00000000-0005-0000-0000-0000CADF0000}"/>
    <cellStyle name="Normal 2 3 5 2" xfId="1926" xr:uid="{00000000-0005-0000-0000-0000CBDF0000}"/>
    <cellStyle name="Normal 2 3 5 2 2" xfId="8000" xr:uid="{00000000-0005-0000-0000-0000CCDF0000}"/>
    <cellStyle name="Normal 2 3 5 2 2 2" xfId="12723" xr:uid="{00000000-0005-0000-0000-0000CDDF0000}"/>
    <cellStyle name="Normal 2 3 5 2 2 2 2" xfId="25882" xr:uid="{00000000-0005-0000-0000-0000CEDF0000}"/>
    <cellStyle name="Normal 2 3 5 2 2 2 2 2" xfId="63220" xr:uid="{00000000-0005-0000-0000-0000CFDF0000}"/>
    <cellStyle name="Normal 2 3 5 2 2 2 3" xfId="50061" xr:uid="{00000000-0005-0000-0000-0000D0DF0000}"/>
    <cellStyle name="Normal 2 3 5 2 2 3" xfId="21159" xr:uid="{00000000-0005-0000-0000-0000D1DF0000}"/>
    <cellStyle name="Normal 2 3 5 2 2 3 2" xfId="58497" xr:uid="{00000000-0005-0000-0000-0000D2DF0000}"/>
    <cellStyle name="Normal 2 3 5 2 2 4" xfId="34178" xr:uid="{00000000-0005-0000-0000-0000D3DF0000}"/>
    <cellStyle name="Normal 2 3 5 2 2 5" xfId="45338" xr:uid="{00000000-0005-0000-0000-0000D4DF0000}"/>
    <cellStyle name="Normal 2 3 5 2 3" xfId="10363" xr:uid="{00000000-0005-0000-0000-0000D5DF0000}"/>
    <cellStyle name="Normal 2 3 5 2 3 2" xfId="23522" xr:uid="{00000000-0005-0000-0000-0000D6DF0000}"/>
    <cellStyle name="Normal 2 3 5 2 3 2 2" xfId="60860" xr:uid="{00000000-0005-0000-0000-0000D7DF0000}"/>
    <cellStyle name="Normal 2 3 5 2 3 3" xfId="36890" xr:uid="{00000000-0005-0000-0000-0000D8DF0000}"/>
    <cellStyle name="Normal 2 3 5 2 3 4" xfId="47701" xr:uid="{00000000-0005-0000-0000-0000D9DF0000}"/>
    <cellStyle name="Normal 2 3 5 2 4" xfId="5640" xr:uid="{00000000-0005-0000-0000-0000DADF0000}"/>
    <cellStyle name="Normal 2 3 5 2 4 2" xfId="18799" xr:uid="{00000000-0005-0000-0000-0000DBDF0000}"/>
    <cellStyle name="Normal 2 3 5 2 4 2 2" xfId="56137" xr:uid="{00000000-0005-0000-0000-0000DCDF0000}"/>
    <cellStyle name="Normal 2 3 5 2 4 3" xfId="31466" xr:uid="{00000000-0005-0000-0000-0000DDDF0000}"/>
    <cellStyle name="Normal 2 3 5 2 4 4" xfId="42978" xr:uid="{00000000-0005-0000-0000-0000DEDF0000}"/>
    <cellStyle name="Normal 2 3 5 2 5" xfId="15087" xr:uid="{00000000-0005-0000-0000-0000DFDF0000}"/>
    <cellStyle name="Normal 2 3 5 2 5 2" xfId="52425" xr:uid="{00000000-0005-0000-0000-0000E0DF0000}"/>
    <cellStyle name="Normal 2 3 5 2 6" xfId="28584" xr:uid="{00000000-0005-0000-0000-0000E1DF0000}"/>
    <cellStyle name="Normal 2 3 5 2 7" xfId="39264" xr:uid="{00000000-0005-0000-0000-0000E2DF0000}"/>
    <cellStyle name="Normal 2 3 5 3" xfId="3275" xr:uid="{00000000-0005-0000-0000-0000E3DF0000}"/>
    <cellStyle name="Normal 2 3 5 3 2" xfId="11543" xr:uid="{00000000-0005-0000-0000-0000E4DF0000}"/>
    <cellStyle name="Normal 2 3 5 3 2 2" xfId="24702" xr:uid="{00000000-0005-0000-0000-0000E5DF0000}"/>
    <cellStyle name="Normal 2 3 5 3 2 2 2" xfId="62040" xr:uid="{00000000-0005-0000-0000-0000E6DF0000}"/>
    <cellStyle name="Normal 2 3 5 3 2 3" xfId="48881" xr:uid="{00000000-0005-0000-0000-0000E7DF0000}"/>
    <cellStyle name="Normal 2 3 5 3 3" xfId="6820" xr:uid="{00000000-0005-0000-0000-0000E8DF0000}"/>
    <cellStyle name="Normal 2 3 5 3 3 2" xfId="19979" xr:uid="{00000000-0005-0000-0000-0000E9DF0000}"/>
    <cellStyle name="Normal 2 3 5 3 3 2 2" xfId="57317" xr:uid="{00000000-0005-0000-0000-0000EADF0000}"/>
    <cellStyle name="Normal 2 3 5 3 3 3" xfId="44158" xr:uid="{00000000-0005-0000-0000-0000EBDF0000}"/>
    <cellStyle name="Normal 2 3 5 3 4" xfId="16436" xr:uid="{00000000-0005-0000-0000-0000ECDF0000}"/>
    <cellStyle name="Normal 2 3 5 3 4 2" xfId="53774" xr:uid="{00000000-0005-0000-0000-0000EDDF0000}"/>
    <cellStyle name="Normal 2 3 5 3 5" xfId="32829" xr:uid="{00000000-0005-0000-0000-0000EEDF0000}"/>
    <cellStyle name="Normal 2 3 5 3 6" xfId="40613" xr:uid="{00000000-0005-0000-0000-0000EFDF0000}"/>
    <cellStyle name="Normal 2 3 5 4" xfId="9183" xr:uid="{00000000-0005-0000-0000-0000F0DF0000}"/>
    <cellStyle name="Normal 2 3 5 4 2" xfId="22342" xr:uid="{00000000-0005-0000-0000-0000F1DF0000}"/>
    <cellStyle name="Normal 2 3 5 4 2 2" xfId="59680" xr:uid="{00000000-0005-0000-0000-0000F2DF0000}"/>
    <cellStyle name="Normal 2 3 5 4 3" xfId="35541" xr:uid="{00000000-0005-0000-0000-0000F3DF0000}"/>
    <cellStyle name="Normal 2 3 5 4 4" xfId="46521" xr:uid="{00000000-0005-0000-0000-0000F4DF0000}"/>
    <cellStyle name="Normal 2 3 5 5" xfId="4460" xr:uid="{00000000-0005-0000-0000-0000F5DF0000}"/>
    <cellStyle name="Normal 2 3 5 5 2" xfId="17619" xr:uid="{00000000-0005-0000-0000-0000F6DF0000}"/>
    <cellStyle name="Normal 2 3 5 5 2 2" xfId="54957" xr:uid="{00000000-0005-0000-0000-0000F7DF0000}"/>
    <cellStyle name="Normal 2 3 5 5 3" xfId="30117" xr:uid="{00000000-0005-0000-0000-0000F8DF0000}"/>
    <cellStyle name="Normal 2 3 5 5 4" xfId="41798" xr:uid="{00000000-0005-0000-0000-0000F9DF0000}"/>
    <cellStyle name="Normal 2 3 5 6" xfId="13907" xr:uid="{00000000-0005-0000-0000-0000FADF0000}"/>
    <cellStyle name="Normal 2 3 5 6 2" xfId="51245" xr:uid="{00000000-0005-0000-0000-0000FBDF0000}"/>
    <cellStyle name="Normal 2 3 5 7" xfId="27235" xr:uid="{00000000-0005-0000-0000-0000FCDF0000}"/>
    <cellStyle name="Normal 2 3 5 8" xfId="38084" xr:uid="{00000000-0005-0000-0000-0000FDDF0000}"/>
    <cellStyle name="Normal 2 3 6" xfId="913" xr:uid="{00000000-0005-0000-0000-0000FEDF0000}"/>
    <cellStyle name="Normal 2 3 6 2" xfId="2095" xr:uid="{00000000-0005-0000-0000-0000FFDF0000}"/>
    <cellStyle name="Normal 2 3 6 2 2" xfId="8169" xr:uid="{00000000-0005-0000-0000-000000E00000}"/>
    <cellStyle name="Normal 2 3 6 2 2 2" xfId="12892" xr:uid="{00000000-0005-0000-0000-000001E00000}"/>
    <cellStyle name="Normal 2 3 6 2 2 2 2" xfId="26051" xr:uid="{00000000-0005-0000-0000-000002E00000}"/>
    <cellStyle name="Normal 2 3 6 2 2 2 2 2" xfId="63389" xr:uid="{00000000-0005-0000-0000-000003E00000}"/>
    <cellStyle name="Normal 2 3 6 2 2 2 3" xfId="50230" xr:uid="{00000000-0005-0000-0000-000004E00000}"/>
    <cellStyle name="Normal 2 3 6 2 2 3" xfId="21328" xr:uid="{00000000-0005-0000-0000-000005E00000}"/>
    <cellStyle name="Normal 2 3 6 2 2 3 2" xfId="58666" xr:uid="{00000000-0005-0000-0000-000006E00000}"/>
    <cellStyle name="Normal 2 3 6 2 2 4" xfId="34347" xr:uid="{00000000-0005-0000-0000-000007E00000}"/>
    <cellStyle name="Normal 2 3 6 2 2 5" xfId="45507" xr:uid="{00000000-0005-0000-0000-000008E00000}"/>
    <cellStyle name="Normal 2 3 6 2 3" xfId="10532" xr:uid="{00000000-0005-0000-0000-000009E00000}"/>
    <cellStyle name="Normal 2 3 6 2 3 2" xfId="23691" xr:uid="{00000000-0005-0000-0000-00000AE00000}"/>
    <cellStyle name="Normal 2 3 6 2 3 2 2" xfId="61029" xr:uid="{00000000-0005-0000-0000-00000BE00000}"/>
    <cellStyle name="Normal 2 3 6 2 3 3" xfId="37059" xr:uid="{00000000-0005-0000-0000-00000CE00000}"/>
    <cellStyle name="Normal 2 3 6 2 3 4" xfId="47870" xr:uid="{00000000-0005-0000-0000-00000DE00000}"/>
    <cellStyle name="Normal 2 3 6 2 4" xfId="5809" xr:uid="{00000000-0005-0000-0000-00000EE00000}"/>
    <cellStyle name="Normal 2 3 6 2 4 2" xfId="18968" xr:uid="{00000000-0005-0000-0000-00000FE00000}"/>
    <cellStyle name="Normal 2 3 6 2 4 2 2" xfId="56306" xr:uid="{00000000-0005-0000-0000-000010E00000}"/>
    <cellStyle name="Normal 2 3 6 2 4 3" xfId="31635" xr:uid="{00000000-0005-0000-0000-000011E00000}"/>
    <cellStyle name="Normal 2 3 6 2 4 4" xfId="43147" xr:uid="{00000000-0005-0000-0000-000012E00000}"/>
    <cellStyle name="Normal 2 3 6 2 5" xfId="15256" xr:uid="{00000000-0005-0000-0000-000013E00000}"/>
    <cellStyle name="Normal 2 3 6 2 5 2" xfId="52594" xr:uid="{00000000-0005-0000-0000-000014E00000}"/>
    <cellStyle name="Normal 2 3 6 2 6" xfId="28753" xr:uid="{00000000-0005-0000-0000-000015E00000}"/>
    <cellStyle name="Normal 2 3 6 2 7" xfId="39433" xr:uid="{00000000-0005-0000-0000-000016E00000}"/>
    <cellStyle name="Normal 2 3 6 3" xfId="3444" xr:uid="{00000000-0005-0000-0000-000017E00000}"/>
    <cellStyle name="Normal 2 3 6 3 2" xfId="11712" xr:uid="{00000000-0005-0000-0000-000018E00000}"/>
    <cellStyle name="Normal 2 3 6 3 2 2" xfId="24871" xr:uid="{00000000-0005-0000-0000-000019E00000}"/>
    <cellStyle name="Normal 2 3 6 3 2 2 2" xfId="62209" xr:uid="{00000000-0005-0000-0000-00001AE00000}"/>
    <cellStyle name="Normal 2 3 6 3 2 3" xfId="49050" xr:uid="{00000000-0005-0000-0000-00001BE00000}"/>
    <cellStyle name="Normal 2 3 6 3 3" xfId="6989" xr:uid="{00000000-0005-0000-0000-00001CE00000}"/>
    <cellStyle name="Normal 2 3 6 3 3 2" xfId="20148" xr:uid="{00000000-0005-0000-0000-00001DE00000}"/>
    <cellStyle name="Normal 2 3 6 3 3 2 2" xfId="57486" xr:uid="{00000000-0005-0000-0000-00001EE00000}"/>
    <cellStyle name="Normal 2 3 6 3 3 3" xfId="44327" xr:uid="{00000000-0005-0000-0000-00001FE00000}"/>
    <cellStyle name="Normal 2 3 6 3 4" xfId="16605" xr:uid="{00000000-0005-0000-0000-000020E00000}"/>
    <cellStyle name="Normal 2 3 6 3 4 2" xfId="53943" xr:uid="{00000000-0005-0000-0000-000021E00000}"/>
    <cellStyle name="Normal 2 3 6 3 5" xfId="32998" xr:uid="{00000000-0005-0000-0000-000022E00000}"/>
    <cellStyle name="Normal 2 3 6 3 6" xfId="40782" xr:uid="{00000000-0005-0000-0000-000023E00000}"/>
    <cellStyle name="Normal 2 3 6 4" xfId="9352" xr:uid="{00000000-0005-0000-0000-000024E00000}"/>
    <cellStyle name="Normal 2 3 6 4 2" xfId="22511" xr:uid="{00000000-0005-0000-0000-000025E00000}"/>
    <cellStyle name="Normal 2 3 6 4 2 2" xfId="59849" xr:uid="{00000000-0005-0000-0000-000026E00000}"/>
    <cellStyle name="Normal 2 3 6 4 3" xfId="35710" xr:uid="{00000000-0005-0000-0000-000027E00000}"/>
    <cellStyle name="Normal 2 3 6 4 4" xfId="46690" xr:uid="{00000000-0005-0000-0000-000028E00000}"/>
    <cellStyle name="Normal 2 3 6 5" xfId="4629" xr:uid="{00000000-0005-0000-0000-000029E00000}"/>
    <cellStyle name="Normal 2 3 6 5 2" xfId="17788" xr:uid="{00000000-0005-0000-0000-00002AE00000}"/>
    <cellStyle name="Normal 2 3 6 5 2 2" xfId="55126" xr:uid="{00000000-0005-0000-0000-00002BE00000}"/>
    <cellStyle name="Normal 2 3 6 5 3" xfId="30286" xr:uid="{00000000-0005-0000-0000-00002CE00000}"/>
    <cellStyle name="Normal 2 3 6 5 4" xfId="41967" xr:uid="{00000000-0005-0000-0000-00002DE00000}"/>
    <cellStyle name="Normal 2 3 6 6" xfId="14076" xr:uid="{00000000-0005-0000-0000-00002EE00000}"/>
    <cellStyle name="Normal 2 3 6 6 2" xfId="51414" xr:uid="{00000000-0005-0000-0000-00002FE00000}"/>
    <cellStyle name="Normal 2 3 6 7" xfId="27404" xr:uid="{00000000-0005-0000-0000-000030E00000}"/>
    <cellStyle name="Normal 2 3 6 8" xfId="38253" xr:uid="{00000000-0005-0000-0000-000031E00000}"/>
    <cellStyle name="Normal 2 3 7" xfId="1084" xr:uid="{00000000-0005-0000-0000-000032E00000}"/>
    <cellStyle name="Normal 2 3 7 2" xfId="2264" xr:uid="{00000000-0005-0000-0000-000033E00000}"/>
    <cellStyle name="Normal 2 3 7 2 2" xfId="8338" xr:uid="{00000000-0005-0000-0000-000034E00000}"/>
    <cellStyle name="Normal 2 3 7 2 2 2" xfId="13061" xr:uid="{00000000-0005-0000-0000-000035E00000}"/>
    <cellStyle name="Normal 2 3 7 2 2 2 2" xfId="26220" xr:uid="{00000000-0005-0000-0000-000036E00000}"/>
    <cellStyle name="Normal 2 3 7 2 2 2 2 2" xfId="63558" xr:uid="{00000000-0005-0000-0000-000037E00000}"/>
    <cellStyle name="Normal 2 3 7 2 2 2 3" xfId="50399" xr:uid="{00000000-0005-0000-0000-000038E00000}"/>
    <cellStyle name="Normal 2 3 7 2 2 3" xfId="21497" xr:uid="{00000000-0005-0000-0000-000039E00000}"/>
    <cellStyle name="Normal 2 3 7 2 2 3 2" xfId="58835" xr:uid="{00000000-0005-0000-0000-00003AE00000}"/>
    <cellStyle name="Normal 2 3 7 2 2 4" xfId="34516" xr:uid="{00000000-0005-0000-0000-00003BE00000}"/>
    <cellStyle name="Normal 2 3 7 2 2 5" xfId="45676" xr:uid="{00000000-0005-0000-0000-00003CE00000}"/>
    <cellStyle name="Normal 2 3 7 2 3" xfId="10701" xr:uid="{00000000-0005-0000-0000-00003DE00000}"/>
    <cellStyle name="Normal 2 3 7 2 3 2" xfId="23860" xr:uid="{00000000-0005-0000-0000-00003EE00000}"/>
    <cellStyle name="Normal 2 3 7 2 3 2 2" xfId="61198" xr:uid="{00000000-0005-0000-0000-00003FE00000}"/>
    <cellStyle name="Normal 2 3 7 2 3 3" xfId="37228" xr:uid="{00000000-0005-0000-0000-000040E00000}"/>
    <cellStyle name="Normal 2 3 7 2 3 4" xfId="48039" xr:uid="{00000000-0005-0000-0000-000041E00000}"/>
    <cellStyle name="Normal 2 3 7 2 4" xfId="5978" xr:uid="{00000000-0005-0000-0000-000042E00000}"/>
    <cellStyle name="Normal 2 3 7 2 4 2" xfId="19137" xr:uid="{00000000-0005-0000-0000-000043E00000}"/>
    <cellStyle name="Normal 2 3 7 2 4 2 2" xfId="56475" xr:uid="{00000000-0005-0000-0000-000044E00000}"/>
    <cellStyle name="Normal 2 3 7 2 4 3" xfId="31804" xr:uid="{00000000-0005-0000-0000-000045E00000}"/>
    <cellStyle name="Normal 2 3 7 2 4 4" xfId="43316" xr:uid="{00000000-0005-0000-0000-000046E00000}"/>
    <cellStyle name="Normal 2 3 7 2 5" xfId="15425" xr:uid="{00000000-0005-0000-0000-000047E00000}"/>
    <cellStyle name="Normal 2 3 7 2 5 2" xfId="52763" xr:uid="{00000000-0005-0000-0000-000048E00000}"/>
    <cellStyle name="Normal 2 3 7 2 6" xfId="28922" xr:uid="{00000000-0005-0000-0000-000049E00000}"/>
    <cellStyle name="Normal 2 3 7 2 7" xfId="39602" xr:uid="{00000000-0005-0000-0000-00004AE00000}"/>
    <cellStyle name="Normal 2 3 7 3" xfId="3613" xr:uid="{00000000-0005-0000-0000-00004BE00000}"/>
    <cellStyle name="Normal 2 3 7 3 2" xfId="11881" xr:uid="{00000000-0005-0000-0000-00004CE00000}"/>
    <cellStyle name="Normal 2 3 7 3 2 2" xfId="25040" xr:uid="{00000000-0005-0000-0000-00004DE00000}"/>
    <cellStyle name="Normal 2 3 7 3 2 2 2" xfId="62378" xr:uid="{00000000-0005-0000-0000-00004EE00000}"/>
    <cellStyle name="Normal 2 3 7 3 2 3" xfId="49219" xr:uid="{00000000-0005-0000-0000-00004FE00000}"/>
    <cellStyle name="Normal 2 3 7 3 3" xfId="7158" xr:uid="{00000000-0005-0000-0000-000050E00000}"/>
    <cellStyle name="Normal 2 3 7 3 3 2" xfId="20317" xr:uid="{00000000-0005-0000-0000-000051E00000}"/>
    <cellStyle name="Normal 2 3 7 3 3 2 2" xfId="57655" xr:uid="{00000000-0005-0000-0000-000052E00000}"/>
    <cellStyle name="Normal 2 3 7 3 3 3" xfId="44496" xr:uid="{00000000-0005-0000-0000-000053E00000}"/>
    <cellStyle name="Normal 2 3 7 3 4" xfId="16774" xr:uid="{00000000-0005-0000-0000-000054E00000}"/>
    <cellStyle name="Normal 2 3 7 3 4 2" xfId="54112" xr:uid="{00000000-0005-0000-0000-000055E00000}"/>
    <cellStyle name="Normal 2 3 7 3 5" xfId="33167" xr:uid="{00000000-0005-0000-0000-000056E00000}"/>
    <cellStyle name="Normal 2 3 7 3 6" xfId="40951" xr:uid="{00000000-0005-0000-0000-000057E00000}"/>
    <cellStyle name="Normal 2 3 7 4" xfId="9521" xr:uid="{00000000-0005-0000-0000-000058E00000}"/>
    <cellStyle name="Normal 2 3 7 4 2" xfId="22680" xr:uid="{00000000-0005-0000-0000-000059E00000}"/>
    <cellStyle name="Normal 2 3 7 4 2 2" xfId="60018" xr:uid="{00000000-0005-0000-0000-00005AE00000}"/>
    <cellStyle name="Normal 2 3 7 4 3" xfId="35879" xr:uid="{00000000-0005-0000-0000-00005BE00000}"/>
    <cellStyle name="Normal 2 3 7 4 4" xfId="46859" xr:uid="{00000000-0005-0000-0000-00005CE00000}"/>
    <cellStyle name="Normal 2 3 7 5" xfId="4798" xr:uid="{00000000-0005-0000-0000-00005DE00000}"/>
    <cellStyle name="Normal 2 3 7 5 2" xfId="17957" xr:uid="{00000000-0005-0000-0000-00005EE00000}"/>
    <cellStyle name="Normal 2 3 7 5 2 2" xfId="55295" xr:uid="{00000000-0005-0000-0000-00005FE00000}"/>
    <cellStyle name="Normal 2 3 7 5 3" xfId="30455" xr:uid="{00000000-0005-0000-0000-000060E00000}"/>
    <cellStyle name="Normal 2 3 7 5 4" xfId="42136" xr:uid="{00000000-0005-0000-0000-000061E00000}"/>
    <cellStyle name="Normal 2 3 7 6" xfId="14245" xr:uid="{00000000-0005-0000-0000-000062E00000}"/>
    <cellStyle name="Normal 2 3 7 6 2" xfId="51583" xr:uid="{00000000-0005-0000-0000-000063E00000}"/>
    <cellStyle name="Normal 2 3 7 7" xfId="27573" xr:uid="{00000000-0005-0000-0000-000064E00000}"/>
    <cellStyle name="Normal 2 3 7 8" xfId="38422" xr:uid="{00000000-0005-0000-0000-000065E00000}"/>
    <cellStyle name="Normal 2 3 8" xfId="1281" xr:uid="{00000000-0005-0000-0000-000066E00000}"/>
    <cellStyle name="Normal 2 3 8 2" xfId="2630" xr:uid="{00000000-0005-0000-0000-000067E00000}"/>
    <cellStyle name="Normal 2 3 8 2 2" xfId="12078" xr:uid="{00000000-0005-0000-0000-000068E00000}"/>
    <cellStyle name="Normal 2 3 8 2 2 2" xfId="25237" xr:uid="{00000000-0005-0000-0000-000069E00000}"/>
    <cellStyle name="Normal 2 3 8 2 2 2 2" xfId="62575" xr:uid="{00000000-0005-0000-0000-00006AE00000}"/>
    <cellStyle name="Normal 2 3 8 2 2 3" xfId="33533" xr:uid="{00000000-0005-0000-0000-00006BE00000}"/>
    <cellStyle name="Normal 2 3 8 2 2 4" xfId="49416" xr:uid="{00000000-0005-0000-0000-00006CE00000}"/>
    <cellStyle name="Normal 2 3 8 2 3" xfId="7355" xr:uid="{00000000-0005-0000-0000-00006DE00000}"/>
    <cellStyle name="Normal 2 3 8 2 3 2" xfId="20514" xr:uid="{00000000-0005-0000-0000-00006EE00000}"/>
    <cellStyle name="Normal 2 3 8 2 3 2 2" xfId="57852" xr:uid="{00000000-0005-0000-0000-00006FE00000}"/>
    <cellStyle name="Normal 2 3 8 2 3 3" xfId="36245" xr:uid="{00000000-0005-0000-0000-000070E00000}"/>
    <cellStyle name="Normal 2 3 8 2 3 4" xfId="44693" xr:uid="{00000000-0005-0000-0000-000071E00000}"/>
    <cellStyle name="Normal 2 3 8 2 4" xfId="15791" xr:uid="{00000000-0005-0000-0000-000072E00000}"/>
    <cellStyle name="Normal 2 3 8 2 4 2" xfId="30821" xr:uid="{00000000-0005-0000-0000-000073E00000}"/>
    <cellStyle name="Normal 2 3 8 2 4 3" xfId="53129" xr:uid="{00000000-0005-0000-0000-000074E00000}"/>
    <cellStyle name="Normal 2 3 8 2 5" xfId="27939" xr:uid="{00000000-0005-0000-0000-000075E00000}"/>
    <cellStyle name="Normal 2 3 8 2 6" xfId="39968" xr:uid="{00000000-0005-0000-0000-000076E00000}"/>
    <cellStyle name="Normal 2 3 8 3" xfId="9718" xr:uid="{00000000-0005-0000-0000-000077E00000}"/>
    <cellStyle name="Normal 2 3 8 3 2" xfId="22877" xr:uid="{00000000-0005-0000-0000-000078E00000}"/>
    <cellStyle name="Normal 2 3 8 3 2 2" xfId="60215" xr:uid="{00000000-0005-0000-0000-000079E00000}"/>
    <cellStyle name="Normal 2 3 8 3 3" xfId="32184" xr:uid="{00000000-0005-0000-0000-00007AE00000}"/>
    <cellStyle name="Normal 2 3 8 3 4" xfId="47056" xr:uid="{00000000-0005-0000-0000-00007BE00000}"/>
    <cellStyle name="Normal 2 3 8 4" xfId="4995" xr:uid="{00000000-0005-0000-0000-00007CE00000}"/>
    <cellStyle name="Normal 2 3 8 4 2" xfId="18154" xr:uid="{00000000-0005-0000-0000-00007DE00000}"/>
    <cellStyle name="Normal 2 3 8 4 2 2" xfId="55492" xr:uid="{00000000-0005-0000-0000-00007EE00000}"/>
    <cellStyle name="Normal 2 3 8 4 3" xfId="34896" xr:uid="{00000000-0005-0000-0000-00007FE00000}"/>
    <cellStyle name="Normal 2 3 8 4 4" xfId="42333" xr:uid="{00000000-0005-0000-0000-000080E00000}"/>
    <cellStyle name="Normal 2 3 8 5" xfId="14442" xr:uid="{00000000-0005-0000-0000-000081E00000}"/>
    <cellStyle name="Normal 2 3 8 5 2" xfId="29472" xr:uid="{00000000-0005-0000-0000-000082E00000}"/>
    <cellStyle name="Normal 2 3 8 5 3" xfId="51780" xr:uid="{00000000-0005-0000-0000-000083E00000}"/>
    <cellStyle name="Normal 2 3 8 6" xfId="26590" xr:uid="{00000000-0005-0000-0000-000084E00000}"/>
    <cellStyle name="Normal 2 3 8 7" xfId="38619" xr:uid="{00000000-0005-0000-0000-000085E00000}"/>
    <cellStyle name="Normal 2 3 9" xfId="2433" xr:uid="{00000000-0005-0000-0000-000086E00000}"/>
    <cellStyle name="Normal 2 3 9 2" xfId="10898" xr:uid="{00000000-0005-0000-0000-000087E00000}"/>
    <cellStyle name="Normal 2 3 9 2 2" xfId="24057" xr:uid="{00000000-0005-0000-0000-000088E00000}"/>
    <cellStyle name="Normal 2 3 9 2 2 2" xfId="61395" xr:uid="{00000000-0005-0000-0000-000089E00000}"/>
    <cellStyle name="Normal 2 3 9 2 3" xfId="33336" xr:uid="{00000000-0005-0000-0000-00008AE00000}"/>
    <cellStyle name="Normal 2 3 9 2 4" xfId="48236" xr:uid="{00000000-0005-0000-0000-00008BE00000}"/>
    <cellStyle name="Normal 2 3 9 3" xfId="6175" xr:uid="{00000000-0005-0000-0000-00008CE00000}"/>
    <cellStyle name="Normal 2 3 9 3 2" xfId="19334" xr:uid="{00000000-0005-0000-0000-00008DE00000}"/>
    <cellStyle name="Normal 2 3 9 3 2 2" xfId="56672" xr:uid="{00000000-0005-0000-0000-00008EE00000}"/>
    <cellStyle name="Normal 2 3 9 3 3" xfId="36048" xr:uid="{00000000-0005-0000-0000-00008FE00000}"/>
    <cellStyle name="Normal 2 3 9 3 4" xfId="43513" xr:uid="{00000000-0005-0000-0000-000090E00000}"/>
    <cellStyle name="Normal 2 3 9 4" xfId="15594" xr:uid="{00000000-0005-0000-0000-000091E00000}"/>
    <cellStyle name="Normal 2 3 9 4 2" xfId="30624" xr:uid="{00000000-0005-0000-0000-000092E00000}"/>
    <cellStyle name="Normal 2 3 9 4 3" xfId="52932" xr:uid="{00000000-0005-0000-0000-000093E00000}"/>
    <cellStyle name="Normal 2 3 9 5" xfId="27742" xr:uid="{00000000-0005-0000-0000-000094E00000}"/>
    <cellStyle name="Normal 2 3 9 6" xfId="39771" xr:uid="{00000000-0005-0000-0000-000095E00000}"/>
    <cellStyle name="Normal 2 4" xfId="127" xr:uid="{00000000-0005-0000-0000-000096E00000}"/>
    <cellStyle name="Normal 2 4 10" xfId="8566" xr:uid="{00000000-0005-0000-0000-000097E00000}"/>
    <cellStyle name="Normal 2 4 10 2" xfId="21725" xr:uid="{00000000-0005-0000-0000-000098E00000}"/>
    <cellStyle name="Normal 2 4 10 2 2" xfId="59063" xr:uid="{00000000-0005-0000-0000-000099E00000}"/>
    <cellStyle name="Normal 2 4 10 3" xfId="29303" xr:uid="{00000000-0005-0000-0000-00009AE00000}"/>
    <cellStyle name="Normal 2 4 10 4" xfId="45904" xr:uid="{00000000-0005-0000-0000-00009BE00000}"/>
    <cellStyle name="Normal 2 4 11" xfId="3843" xr:uid="{00000000-0005-0000-0000-00009CE00000}"/>
    <cellStyle name="Normal 2 4 11 2" xfId="17002" xr:uid="{00000000-0005-0000-0000-00009DE00000}"/>
    <cellStyle name="Normal 2 4 11 2 2" xfId="54340" xr:uid="{00000000-0005-0000-0000-00009EE00000}"/>
    <cellStyle name="Normal 2 4 11 3" xfId="32015" xr:uid="{00000000-0005-0000-0000-00009FE00000}"/>
    <cellStyle name="Normal 2 4 11 4" xfId="41181" xr:uid="{00000000-0005-0000-0000-0000A0E00000}"/>
    <cellStyle name="Normal 2 4 12" xfId="13290" xr:uid="{00000000-0005-0000-0000-0000A1E00000}"/>
    <cellStyle name="Normal 2 4 12 2" xfId="34727" xr:uid="{00000000-0005-0000-0000-0000A2E00000}"/>
    <cellStyle name="Normal 2 4 12 3" xfId="50628" xr:uid="{00000000-0005-0000-0000-0000A3E00000}"/>
    <cellStyle name="Normal 2 4 13" xfId="29134" xr:uid="{00000000-0005-0000-0000-0000A4E00000}"/>
    <cellStyle name="Normal 2 4 14" xfId="26421" xr:uid="{00000000-0005-0000-0000-0000A5E00000}"/>
    <cellStyle name="Normal 2 4 15" xfId="37467" xr:uid="{00000000-0005-0000-0000-0000A6E00000}"/>
    <cellStyle name="Normal 2 4 2" xfId="239" xr:uid="{00000000-0005-0000-0000-0000A7E00000}"/>
    <cellStyle name="Normal 2 4 2 10" xfId="3955" xr:uid="{00000000-0005-0000-0000-0000A8E00000}"/>
    <cellStyle name="Normal 2 4 2 10 2" xfId="17114" xr:uid="{00000000-0005-0000-0000-0000A9E00000}"/>
    <cellStyle name="Normal 2 4 2 10 2 2" xfId="54452" xr:uid="{00000000-0005-0000-0000-0000AAE00000}"/>
    <cellStyle name="Normal 2 4 2 10 3" xfId="32100" xr:uid="{00000000-0005-0000-0000-0000ABE00000}"/>
    <cellStyle name="Normal 2 4 2 10 4" xfId="41293" xr:uid="{00000000-0005-0000-0000-0000ACE00000}"/>
    <cellStyle name="Normal 2 4 2 11" xfId="13402" xr:uid="{00000000-0005-0000-0000-0000ADE00000}"/>
    <cellStyle name="Normal 2 4 2 11 2" xfId="34812" xr:uid="{00000000-0005-0000-0000-0000AEE00000}"/>
    <cellStyle name="Normal 2 4 2 11 3" xfId="50740" xr:uid="{00000000-0005-0000-0000-0000AFE00000}"/>
    <cellStyle name="Normal 2 4 2 12" xfId="29219" xr:uid="{00000000-0005-0000-0000-0000B0E00000}"/>
    <cellStyle name="Normal 2 4 2 13" xfId="26506" xr:uid="{00000000-0005-0000-0000-0000B1E00000}"/>
    <cellStyle name="Normal 2 4 2 14" xfId="37579" xr:uid="{00000000-0005-0000-0000-0000B2E00000}"/>
    <cellStyle name="Normal 2 4 2 2" xfId="660" xr:uid="{00000000-0005-0000-0000-0000B3E00000}"/>
    <cellStyle name="Normal 2 4 2 2 2" xfId="1842" xr:uid="{00000000-0005-0000-0000-0000B4E00000}"/>
    <cellStyle name="Normal 2 4 2 2 2 2" xfId="7916" xr:uid="{00000000-0005-0000-0000-0000B5E00000}"/>
    <cellStyle name="Normal 2 4 2 2 2 2 2" xfId="12639" xr:uid="{00000000-0005-0000-0000-0000B6E00000}"/>
    <cellStyle name="Normal 2 4 2 2 2 2 2 2" xfId="25798" xr:uid="{00000000-0005-0000-0000-0000B7E00000}"/>
    <cellStyle name="Normal 2 4 2 2 2 2 2 2 2" xfId="63136" xr:uid="{00000000-0005-0000-0000-0000B8E00000}"/>
    <cellStyle name="Normal 2 4 2 2 2 2 2 3" xfId="49977" xr:uid="{00000000-0005-0000-0000-0000B9E00000}"/>
    <cellStyle name="Normal 2 4 2 2 2 2 3" xfId="21075" xr:uid="{00000000-0005-0000-0000-0000BAE00000}"/>
    <cellStyle name="Normal 2 4 2 2 2 2 3 2" xfId="58413" xr:uid="{00000000-0005-0000-0000-0000BBE00000}"/>
    <cellStyle name="Normal 2 4 2 2 2 2 4" xfId="34094" xr:uid="{00000000-0005-0000-0000-0000BCE00000}"/>
    <cellStyle name="Normal 2 4 2 2 2 2 5" xfId="45254" xr:uid="{00000000-0005-0000-0000-0000BDE00000}"/>
    <cellStyle name="Normal 2 4 2 2 2 3" xfId="10279" xr:uid="{00000000-0005-0000-0000-0000BEE00000}"/>
    <cellStyle name="Normal 2 4 2 2 2 3 2" xfId="23438" xr:uid="{00000000-0005-0000-0000-0000BFE00000}"/>
    <cellStyle name="Normal 2 4 2 2 2 3 2 2" xfId="60776" xr:uid="{00000000-0005-0000-0000-0000C0E00000}"/>
    <cellStyle name="Normal 2 4 2 2 2 3 3" xfId="36806" xr:uid="{00000000-0005-0000-0000-0000C1E00000}"/>
    <cellStyle name="Normal 2 4 2 2 2 3 4" xfId="47617" xr:uid="{00000000-0005-0000-0000-0000C2E00000}"/>
    <cellStyle name="Normal 2 4 2 2 2 4" xfId="5556" xr:uid="{00000000-0005-0000-0000-0000C3E00000}"/>
    <cellStyle name="Normal 2 4 2 2 2 4 2" xfId="18715" xr:uid="{00000000-0005-0000-0000-0000C4E00000}"/>
    <cellStyle name="Normal 2 4 2 2 2 4 2 2" xfId="56053" xr:uid="{00000000-0005-0000-0000-0000C5E00000}"/>
    <cellStyle name="Normal 2 4 2 2 2 4 3" xfId="31382" xr:uid="{00000000-0005-0000-0000-0000C6E00000}"/>
    <cellStyle name="Normal 2 4 2 2 2 4 4" xfId="42894" xr:uid="{00000000-0005-0000-0000-0000C7E00000}"/>
    <cellStyle name="Normal 2 4 2 2 2 5" xfId="15003" xr:uid="{00000000-0005-0000-0000-0000C8E00000}"/>
    <cellStyle name="Normal 2 4 2 2 2 5 2" xfId="52341" xr:uid="{00000000-0005-0000-0000-0000C9E00000}"/>
    <cellStyle name="Normal 2 4 2 2 2 6" xfId="28500" xr:uid="{00000000-0005-0000-0000-0000CAE00000}"/>
    <cellStyle name="Normal 2 4 2 2 2 7" xfId="39180" xr:uid="{00000000-0005-0000-0000-0000CBE00000}"/>
    <cellStyle name="Normal 2 4 2 2 3" xfId="3191" xr:uid="{00000000-0005-0000-0000-0000CCE00000}"/>
    <cellStyle name="Normal 2 4 2 2 3 2" xfId="11459" xr:uid="{00000000-0005-0000-0000-0000CDE00000}"/>
    <cellStyle name="Normal 2 4 2 2 3 2 2" xfId="24618" xr:uid="{00000000-0005-0000-0000-0000CEE00000}"/>
    <cellStyle name="Normal 2 4 2 2 3 2 2 2" xfId="61956" xr:uid="{00000000-0005-0000-0000-0000CFE00000}"/>
    <cellStyle name="Normal 2 4 2 2 3 2 3" xfId="48797" xr:uid="{00000000-0005-0000-0000-0000D0E00000}"/>
    <cellStyle name="Normal 2 4 2 2 3 3" xfId="6736" xr:uid="{00000000-0005-0000-0000-0000D1E00000}"/>
    <cellStyle name="Normal 2 4 2 2 3 3 2" xfId="19895" xr:uid="{00000000-0005-0000-0000-0000D2E00000}"/>
    <cellStyle name="Normal 2 4 2 2 3 3 2 2" xfId="57233" xr:uid="{00000000-0005-0000-0000-0000D3E00000}"/>
    <cellStyle name="Normal 2 4 2 2 3 3 3" xfId="44074" xr:uid="{00000000-0005-0000-0000-0000D4E00000}"/>
    <cellStyle name="Normal 2 4 2 2 3 4" xfId="16352" xr:uid="{00000000-0005-0000-0000-0000D5E00000}"/>
    <cellStyle name="Normal 2 4 2 2 3 4 2" xfId="53690" xr:uid="{00000000-0005-0000-0000-0000D6E00000}"/>
    <cellStyle name="Normal 2 4 2 2 3 5" xfId="32745" xr:uid="{00000000-0005-0000-0000-0000D7E00000}"/>
    <cellStyle name="Normal 2 4 2 2 3 6" xfId="40529" xr:uid="{00000000-0005-0000-0000-0000D8E00000}"/>
    <cellStyle name="Normal 2 4 2 2 4" xfId="9099" xr:uid="{00000000-0005-0000-0000-0000D9E00000}"/>
    <cellStyle name="Normal 2 4 2 2 4 2" xfId="22258" xr:uid="{00000000-0005-0000-0000-0000DAE00000}"/>
    <cellStyle name="Normal 2 4 2 2 4 2 2" xfId="59596" xr:uid="{00000000-0005-0000-0000-0000DBE00000}"/>
    <cellStyle name="Normal 2 4 2 2 4 3" xfId="35457" xr:uid="{00000000-0005-0000-0000-0000DCE00000}"/>
    <cellStyle name="Normal 2 4 2 2 4 4" xfId="46437" xr:uid="{00000000-0005-0000-0000-0000DDE00000}"/>
    <cellStyle name="Normal 2 4 2 2 5" xfId="4376" xr:uid="{00000000-0005-0000-0000-0000DEE00000}"/>
    <cellStyle name="Normal 2 4 2 2 5 2" xfId="17535" xr:uid="{00000000-0005-0000-0000-0000DFE00000}"/>
    <cellStyle name="Normal 2 4 2 2 5 2 2" xfId="54873" xr:uid="{00000000-0005-0000-0000-0000E0E00000}"/>
    <cellStyle name="Normal 2 4 2 2 5 3" xfId="30033" xr:uid="{00000000-0005-0000-0000-0000E1E00000}"/>
    <cellStyle name="Normal 2 4 2 2 5 4" xfId="41714" xr:uid="{00000000-0005-0000-0000-0000E2E00000}"/>
    <cellStyle name="Normal 2 4 2 2 6" xfId="13823" xr:uid="{00000000-0005-0000-0000-0000E3E00000}"/>
    <cellStyle name="Normal 2 4 2 2 6 2" xfId="51161" xr:uid="{00000000-0005-0000-0000-0000E4E00000}"/>
    <cellStyle name="Normal 2 4 2 2 7" xfId="27151" xr:uid="{00000000-0005-0000-0000-0000E5E00000}"/>
    <cellStyle name="Normal 2 4 2 2 8" xfId="38000" xr:uid="{00000000-0005-0000-0000-0000E6E00000}"/>
    <cellStyle name="Normal 2 4 2 3" xfId="436" xr:uid="{00000000-0005-0000-0000-0000E7E00000}"/>
    <cellStyle name="Normal 2 4 2 3 2" xfId="1618" xr:uid="{00000000-0005-0000-0000-0000E8E00000}"/>
    <cellStyle name="Normal 2 4 2 3 2 2" xfId="7692" xr:uid="{00000000-0005-0000-0000-0000E9E00000}"/>
    <cellStyle name="Normal 2 4 2 3 2 2 2" xfId="12415" xr:uid="{00000000-0005-0000-0000-0000EAE00000}"/>
    <cellStyle name="Normal 2 4 2 3 2 2 2 2" xfId="25574" xr:uid="{00000000-0005-0000-0000-0000EBE00000}"/>
    <cellStyle name="Normal 2 4 2 3 2 2 2 2 2" xfId="62912" xr:uid="{00000000-0005-0000-0000-0000ECE00000}"/>
    <cellStyle name="Normal 2 4 2 3 2 2 2 3" xfId="49753" xr:uid="{00000000-0005-0000-0000-0000EDE00000}"/>
    <cellStyle name="Normal 2 4 2 3 2 2 3" xfId="20851" xr:uid="{00000000-0005-0000-0000-0000EEE00000}"/>
    <cellStyle name="Normal 2 4 2 3 2 2 3 2" xfId="58189" xr:uid="{00000000-0005-0000-0000-0000EFE00000}"/>
    <cellStyle name="Normal 2 4 2 3 2 2 4" xfId="33870" xr:uid="{00000000-0005-0000-0000-0000F0E00000}"/>
    <cellStyle name="Normal 2 4 2 3 2 2 5" xfId="45030" xr:uid="{00000000-0005-0000-0000-0000F1E00000}"/>
    <cellStyle name="Normal 2 4 2 3 2 3" xfId="10055" xr:uid="{00000000-0005-0000-0000-0000F2E00000}"/>
    <cellStyle name="Normal 2 4 2 3 2 3 2" xfId="23214" xr:uid="{00000000-0005-0000-0000-0000F3E00000}"/>
    <cellStyle name="Normal 2 4 2 3 2 3 2 2" xfId="60552" xr:uid="{00000000-0005-0000-0000-0000F4E00000}"/>
    <cellStyle name="Normal 2 4 2 3 2 3 3" xfId="36582" xr:uid="{00000000-0005-0000-0000-0000F5E00000}"/>
    <cellStyle name="Normal 2 4 2 3 2 3 4" xfId="47393" xr:uid="{00000000-0005-0000-0000-0000F6E00000}"/>
    <cellStyle name="Normal 2 4 2 3 2 4" xfId="5332" xr:uid="{00000000-0005-0000-0000-0000F7E00000}"/>
    <cellStyle name="Normal 2 4 2 3 2 4 2" xfId="18491" xr:uid="{00000000-0005-0000-0000-0000F8E00000}"/>
    <cellStyle name="Normal 2 4 2 3 2 4 2 2" xfId="55829" xr:uid="{00000000-0005-0000-0000-0000F9E00000}"/>
    <cellStyle name="Normal 2 4 2 3 2 4 3" xfId="31158" xr:uid="{00000000-0005-0000-0000-0000FAE00000}"/>
    <cellStyle name="Normal 2 4 2 3 2 4 4" xfId="42670" xr:uid="{00000000-0005-0000-0000-0000FBE00000}"/>
    <cellStyle name="Normal 2 4 2 3 2 5" xfId="14779" xr:uid="{00000000-0005-0000-0000-0000FCE00000}"/>
    <cellStyle name="Normal 2 4 2 3 2 5 2" xfId="52117" xr:uid="{00000000-0005-0000-0000-0000FDE00000}"/>
    <cellStyle name="Normal 2 4 2 3 2 6" xfId="28276" xr:uid="{00000000-0005-0000-0000-0000FEE00000}"/>
    <cellStyle name="Normal 2 4 2 3 2 7" xfId="38956" xr:uid="{00000000-0005-0000-0000-0000FFE00000}"/>
    <cellStyle name="Normal 2 4 2 3 3" xfId="2967" xr:uid="{00000000-0005-0000-0000-000000E10000}"/>
    <cellStyle name="Normal 2 4 2 3 3 2" xfId="11235" xr:uid="{00000000-0005-0000-0000-000001E10000}"/>
    <cellStyle name="Normal 2 4 2 3 3 2 2" xfId="24394" xr:uid="{00000000-0005-0000-0000-000002E10000}"/>
    <cellStyle name="Normal 2 4 2 3 3 2 2 2" xfId="61732" xr:uid="{00000000-0005-0000-0000-000003E10000}"/>
    <cellStyle name="Normal 2 4 2 3 3 2 3" xfId="48573" xr:uid="{00000000-0005-0000-0000-000004E10000}"/>
    <cellStyle name="Normal 2 4 2 3 3 3" xfId="6512" xr:uid="{00000000-0005-0000-0000-000005E10000}"/>
    <cellStyle name="Normal 2 4 2 3 3 3 2" xfId="19671" xr:uid="{00000000-0005-0000-0000-000006E10000}"/>
    <cellStyle name="Normal 2 4 2 3 3 3 2 2" xfId="57009" xr:uid="{00000000-0005-0000-0000-000007E10000}"/>
    <cellStyle name="Normal 2 4 2 3 3 3 3" xfId="43850" xr:uid="{00000000-0005-0000-0000-000008E10000}"/>
    <cellStyle name="Normal 2 4 2 3 3 4" xfId="16128" xr:uid="{00000000-0005-0000-0000-000009E10000}"/>
    <cellStyle name="Normal 2 4 2 3 3 4 2" xfId="53466" xr:uid="{00000000-0005-0000-0000-00000AE10000}"/>
    <cellStyle name="Normal 2 4 2 3 3 5" xfId="32521" xr:uid="{00000000-0005-0000-0000-00000BE10000}"/>
    <cellStyle name="Normal 2 4 2 3 3 6" xfId="40305" xr:uid="{00000000-0005-0000-0000-00000CE10000}"/>
    <cellStyle name="Normal 2 4 2 3 4" xfId="8875" xr:uid="{00000000-0005-0000-0000-00000DE10000}"/>
    <cellStyle name="Normal 2 4 2 3 4 2" xfId="22034" xr:uid="{00000000-0005-0000-0000-00000EE10000}"/>
    <cellStyle name="Normal 2 4 2 3 4 2 2" xfId="59372" xr:uid="{00000000-0005-0000-0000-00000FE10000}"/>
    <cellStyle name="Normal 2 4 2 3 4 3" xfId="35233" xr:uid="{00000000-0005-0000-0000-000010E10000}"/>
    <cellStyle name="Normal 2 4 2 3 4 4" xfId="46213" xr:uid="{00000000-0005-0000-0000-000011E10000}"/>
    <cellStyle name="Normal 2 4 2 3 5" xfId="4152" xr:uid="{00000000-0005-0000-0000-000012E10000}"/>
    <cellStyle name="Normal 2 4 2 3 5 2" xfId="17311" xr:uid="{00000000-0005-0000-0000-000013E10000}"/>
    <cellStyle name="Normal 2 4 2 3 5 2 2" xfId="54649" xr:uid="{00000000-0005-0000-0000-000014E10000}"/>
    <cellStyle name="Normal 2 4 2 3 5 3" xfId="29809" xr:uid="{00000000-0005-0000-0000-000015E10000}"/>
    <cellStyle name="Normal 2 4 2 3 5 4" xfId="41490" xr:uid="{00000000-0005-0000-0000-000016E10000}"/>
    <cellStyle name="Normal 2 4 2 3 6" xfId="13599" xr:uid="{00000000-0005-0000-0000-000017E10000}"/>
    <cellStyle name="Normal 2 4 2 3 6 2" xfId="50937" xr:uid="{00000000-0005-0000-0000-000018E10000}"/>
    <cellStyle name="Normal 2 4 2 3 7" xfId="26927" xr:uid="{00000000-0005-0000-0000-000019E10000}"/>
    <cellStyle name="Normal 2 4 2 3 8" xfId="37776" xr:uid="{00000000-0005-0000-0000-00001AE10000}"/>
    <cellStyle name="Normal 2 4 2 4" xfId="857" xr:uid="{00000000-0005-0000-0000-00001BE10000}"/>
    <cellStyle name="Normal 2 4 2 4 2" xfId="2039" xr:uid="{00000000-0005-0000-0000-00001CE10000}"/>
    <cellStyle name="Normal 2 4 2 4 2 2" xfId="8113" xr:uid="{00000000-0005-0000-0000-00001DE10000}"/>
    <cellStyle name="Normal 2 4 2 4 2 2 2" xfId="12836" xr:uid="{00000000-0005-0000-0000-00001EE10000}"/>
    <cellStyle name="Normal 2 4 2 4 2 2 2 2" xfId="25995" xr:uid="{00000000-0005-0000-0000-00001FE10000}"/>
    <cellStyle name="Normal 2 4 2 4 2 2 2 2 2" xfId="63333" xr:uid="{00000000-0005-0000-0000-000020E10000}"/>
    <cellStyle name="Normal 2 4 2 4 2 2 2 3" xfId="50174" xr:uid="{00000000-0005-0000-0000-000021E10000}"/>
    <cellStyle name="Normal 2 4 2 4 2 2 3" xfId="21272" xr:uid="{00000000-0005-0000-0000-000022E10000}"/>
    <cellStyle name="Normal 2 4 2 4 2 2 3 2" xfId="58610" xr:uid="{00000000-0005-0000-0000-000023E10000}"/>
    <cellStyle name="Normal 2 4 2 4 2 2 4" xfId="34291" xr:uid="{00000000-0005-0000-0000-000024E10000}"/>
    <cellStyle name="Normal 2 4 2 4 2 2 5" xfId="45451" xr:uid="{00000000-0005-0000-0000-000025E10000}"/>
    <cellStyle name="Normal 2 4 2 4 2 3" xfId="10476" xr:uid="{00000000-0005-0000-0000-000026E10000}"/>
    <cellStyle name="Normal 2 4 2 4 2 3 2" xfId="23635" xr:uid="{00000000-0005-0000-0000-000027E10000}"/>
    <cellStyle name="Normal 2 4 2 4 2 3 2 2" xfId="60973" xr:uid="{00000000-0005-0000-0000-000028E10000}"/>
    <cellStyle name="Normal 2 4 2 4 2 3 3" xfId="37003" xr:uid="{00000000-0005-0000-0000-000029E10000}"/>
    <cellStyle name="Normal 2 4 2 4 2 3 4" xfId="47814" xr:uid="{00000000-0005-0000-0000-00002AE10000}"/>
    <cellStyle name="Normal 2 4 2 4 2 4" xfId="5753" xr:uid="{00000000-0005-0000-0000-00002BE10000}"/>
    <cellStyle name="Normal 2 4 2 4 2 4 2" xfId="18912" xr:uid="{00000000-0005-0000-0000-00002CE10000}"/>
    <cellStyle name="Normal 2 4 2 4 2 4 2 2" xfId="56250" xr:uid="{00000000-0005-0000-0000-00002DE10000}"/>
    <cellStyle name="Normal 2 4 2 4 2 4 3" xfId="31579" xr:uid="{00000000-0005-0000-0000-00002EE10000}"/>
    <cellStyle name="Normal 2 4 2 4 2 4 4" xfId="43091" xr:uid="{00000000-0005-0000-0000-00002FE10000}"/>
    <cellStyle name="Normal 2 4 2 4 2 5" xfId="15200" xr:uid="{00000000-0005-0000-0000-000030E10000}"/>
    <cellStyle name="Normal 2 4 2 4 2 5 2" xfId="52538" xr:uid="{00000000-0005-0000-0000-000031E10000}"/>
    <cellStyle name="Normal 2 4 2 4 2 6" xfId="28697" xr:uid="{00000000-0005-0000-0000-000032E10000}"/>
    <cellStyle name="Normal 2 4 2 4 2 7" xfId="39377" xr:uid="{00000000-0005-0000-0000-000033E10000}"/>
    <cellStyle name="Normal 2 4 2 4 3" xfId="3388" xr:uid="{00000000-0005-0000-0000-000034E10000}"/>
    <cellStyle name="Normal 2 4 2 4 3 2" xfId="11656" xr:uid="{00000000-0005-0000-0000-000035E10000}"/>
    <cellStyle name="Normal 2 4 2 4 3 2 2" xfId="24815" xr:uid="{00000000-0005-0000-0000-000036E10000}"/>
    <cellStyle name="Normal 2 4 2 4 3 2 2 2" xfId="62153" xr:uid="{00000000-0005-0000-0000-000037E10000}"/>
    <cellStyle name="Normal 2 4 2 4 3 2 3" xfId="48994" xr:uid="{00000000-0005-0000-0000-000038E10000}"/>
    <cellStyle name="Normal 2 4 2 4 3 3" xfId="6933" xr:uid="{00000000-0005-0000-0000-000039E10000}"/>
    <cellStyle name="Normal 2 4 2 4 3 3 2" xfId="20092" xr:uid="{00000000-0005-0000-0000-00003AE10000}"/>
    <cellStyle name="Normal 2 4 2 4 3 3 2 2" xfId="57430" xr:uid="{00000000-0005-0000-0000-00003BE10000}"/>
    <cellStyle name="Normal 2 4 2 4 3 3 3" xfId="44271" xr:uid="{00000000-0005-0000-0000-00003CE10000}"/>
    <cellStyle name="Normal 2 4 2 4 3 4" xfId="16549" xr:uid="{00000000-0005-0000-0000-00003DE10000}"/>
    <cellStyle name="Normal 2 4 2 4 3 4 2" xfId="53887" xr:uid="{00000000-0005-0000-0000-00003EE10000}"/>
    <cellStyle name="Normal 2 4 2 4 3 5" xfId="32942" xr:uid="{00000000-0005-0000-0000-00003FE10000}"/>
    <cellStyle name="Normal 2 4 2 4 3 6" xfId="40726" xr:uid="{00000000-0005-0000-0000-000040E10000}"/>
    <cellStyle name="Normal 2 4 2 4 4" xfId="9296" xr:uid="{00000000-0005-0000-0000-000041E10000}"/>
    <cellStyle name="Normal 2 4 2 4 4 2" xfId="22455" xr:uid="{00000000-0005-0000-0000-000042E10000}"/>
    <cellStyle name="Normal 2 4 2 4 4 2 2" xfId="59793" xr:uid="{00000000-0005-0000-0000-000043E10000}"/>
    <cellStyle name="Normal 2 4 2 4 4 3" xfId="35654" xr:uid="{00000000-0005-0000-0000-000044E10000}"/>
    <cellStyle name="Normal 2 4 2 4 4 4" xfId="46634" xr:uid="{00000000-0005-0000-0000-000045E10000}"/>
    <cellStyle name="Normal 2 4 2 4 5" xfId="4573" xr:uid="{00000000-0005-0000-0000-000046E10000}"/>
    <cellStyle name="Normal 2 4 2 4 5 2" xfId="17732" xr:uid="{00000000-0005-0000-0000-000047E10000}"/>
    <cellStyle name="Normal 2 4 2 4 5 2 2" xfId="55070" xr:uid="{00000000-0005-0000-0000-000048E10000}"/>
    <cellStyle name="Normal 2 4 2 4 5 3" xfId="30230" xr:uid="{00000000-0005-0000-0000-000049E10000}"/>
    <cellStyle name="Normal 2 4 2 4 5 4" xfId="41911" xr:uid="{00000000-0005-0000-0000-00004AE10000}"/>
    <cellStyle name="Normal 2 4 2 4 6" xfId="14020" xr:uid="{00000000-0005-0000-0000-00004BE10000}"/>
    <cellStyle name="Normal 2 4 2 4 6 2" xfId="51358" xr:uid="{00000000-0005-0000-0000-00004CE10000}"/>
    <cellStyle name="Normal 2 4 2 4 7" xfId="27348" xr:uid="{00000000-0005-0000-0000-00004DE10000}"/>
    <cellStyle name="Normal 2 4 2 4 8" xfId="38197" xr:uid="{00000000-0005-0000-0000-00004EE10000}"/>
    <cellStyle name="Normal 2 4 2 5" xfId="1026" xr:uid="{00000000-0005-0000-0000-00004FE10000}"/>
    <cellStyle name="Normal 2 4 2 5 2" xfId="2208" xr:uid="{00000000-0005-0000-0000-000050E10000}"/>
    <cellStyle name="Normal 2 4 2 5 2 2" xfId="8282" xr:uid="{00000000-0005-0000-0000-000051E10000}"/>
    <cellStyle name="Normal 2 4 2 5 2 2 2" xfId="13005" xr:uid="{00000000-0005-0000-0000-000052E10000}"/>
    <cellStyle name="Normal 2 4 2 5 2 2 2 2" xfId="26164" xr:uid="{00000000-0005-0000-0000-000053E10000}"/>
    <cellStyle name="Normal 2 4 2 5 2 2 2 2 2" xfId="63502" xr:uid="{00000000-0005-0000-0000-000054E10000}"/>
    <cellStyle name="Normal 2 4 2 5 2 2 2 3" xfId="50343" xr:uid="{00000000-0005-0000-0000-000055E10000}"/>
    <cellStyle name="Normal 2 4 2 5 2 2 3" xfId="21441" xr:uid="{00000000-0005-0000-0000-000056E10000}"/>
    <cellStyle name="Normal 2 4 2 5 2 2 3 2" xfId="58779" xr:uid="{00000000-0005-0000-0000-000057E10000}"/>
    <cellStyle name="Normal 2 4 2 5 2 2 4" xfId="34460" xr:uid="{00000000-0005-0000-0000-000058E10000}"/>
    <cellStyle name="Normal 2 4 2 5 2 2 5" xfId="45620" xr:uid="{00000000-0005-0000-0000-000059E10000}"/>
    <cellStyle name="Normal 2 4 2 5 2 3" xfId="10645" xr:uid="{00000000-0005-0000-0000-00005AE10000}"/>
    <cellStyle name="Normal 2 4 2 5 2 3 2" xfId="23804" xr:uid="{00000000-0005-0000-0000-00005BE10000}"/>
    <cellStyle name="Normal 2 4 2 5 2 3 2 2" xfId="61142" xr:uid="{00000000-0005-0000-0000-00005CE10000}"/>
    <cellStyle name="Normal 2 4 2 5 2 3 3" xfId="37172" xr:uid="{00000000-0005-0000-0000-00005DE10000}"/>
    <cellStyle name="Normal 2 4 2 5 2 3 4" xfId="47983" xr:uid="{00000000-0005-0000-0000-00005EE10000}"/>
    <cellStyle name="Normal 2 4 2 5 2 4" xfId="5922" xr:uid="{00000000-0005-0000-0000-00005FE10000}"/>
    <cellStyle name="Normal 2 4 2 5 2 4 2" xfId="19081" xr:uid="{00000000-0005-0000-0000-000060E10000}"/>
    <cellStyle name="Normal 2 4 2 5 2 4 2 2" xfId="56419" xr:uid="{00000000-0005-0000-0000-000061E10000}"/>
    <cellStyle name="Normal 2 4 2 5 2 4 3" xfId="31748" xr:uid="{00000000-0005-0000-0000-000062E10000}"/>
    <cellStyle name="Normal 2 4 2 5 2 4 4" xfId="43260" xr:uid="{00000000-0005-0000-0000-000063E10000}"/>
    <cellStyle name="Normal 2 4 2 5 2 5" xfId="15369" xr:uid="{00000000-0005-0000-0000-000064E10000}"/>
    <cellStyle name="Normal 2 4 2 5 2 5 2" xfId="52707" xr:uid="{00000000-0005-0000-0000-000065E10000}"/>
    <cellStyle name="Normal 2 4 2 5 2 6" xfId="28866" xr:uid="{00000000-0005-0000-0000-000066E10000}"/>
    <cellStyle name="Normal 2 4 2 5 2 7" xfId="39546" xr:uid="{00000000-0005-0000-0000-000067E10000}"/>
    <cellStyle name="Normal 2 4 2 5 3" xfId="3557" xr:uid="{00000000-0005-0000-0000-000068E10000}"/>
    <cellStyle name="Normal 2 4 2 5 3 2" xfId="11825" xr:uid="{00000000-0005-0000-0000-000069E10000}"/>
    <cellStyle name="Normal 2 4 2 5 3 2 2" xfId="24984" xr:uid="{00000000-0005-0000-0000-00006AE10000}"/>
    <cellStyle name="Normal 2 4 2 5 3 2 2 2" xfId="62322" xr:uid="{00000000-0005-0000-0000-00006BE10000}"/>
    <cellStyle name="Normal 2 4 2 5 3 2 3" xfId="49163" xr:uid="{00000000-0005-0000-0000-00006CE10000}"/>
    <cellStyle name="Normal 2 4 2 5 3 3" xfId="7102" xr:uid="{00000000-0005-0000-0000-00006DE10000}"/>
    <cellStyle name="Normal 2 4 2 5 3 3 2" xfId="20261" xr:uid="{00000000-0005-0000-0000-00006EE10000}"/>
    <cellStyle name="Normal 2 4 2 5 3 3 2 2" xfId="57599" xr:uid="{00000000-0005-0000-0000-00006FE10000}"/>
    <cellStyle name="Normal 2 4 2 5 3 3 3" xfId="44440" xr:uid="{00000000-0005-0000-0000-000070E10000}"/>
    <cellStyle name="Normal 2 4 2 5 3 4" xfId="16718" xr:uid="{00000000-0005-0000-0000-000071E10000}"/>
    <cellStyle name="Normal 2 4 2 5 3 4 2" xfId="54056" xr:uid="{00000000-0005-0000-0000-000072E10000}"/>
    <cellStyle name="Normal 2 4 2 5 3 5" xfId="33111" xr:uid="{00000000-0005-0000-0000-000073E10000}"/>
    <cellStyle name="Normal 2 4 2 5 3 6" xfId="40895" xr:uid="{00000000-0005-0000-0000-000074E10000}"/>
    <cellStyle name="Normal 2 4 2 5 4" xfId="9465" xr:uid="{00000000-0005-0000-0000-000075E10000}"/>
    <cellStyle name="Normal 2 4 2 5 4 2" xfId="22624" xr:uid="{00000000-0005-0000-0000-000076E10000}"/>
    <cellStyle name="Normal 2 4 2 5 4 2 2" xfId="59962" xr:uid="{00000000-0005-0000-0000-000077E10000}"/>
    <cellStyle name="Normal 2 4 2 5 4 3" xfId="35823" xr:uid="{00000000-0005-0000-0000-000078E10000}"/>
    <cellStyle name="Normal 2 4 2 5 4 4" xfId="46803" xr:uid="{00000000-0005-0000-0000-000079E10000}"/>
    <cellStyle name="Normal 2 4 2 5 5" xfId="4742" xr:uid="{00000000-0005-0000-0000-00007AE10000}"/>
    <cellStyle name="Normal 2 4 2 5 5 2" xfId="17901" xr:uid="{00000000-0005-0000-0000-00007BE10000}"/>
    <cellStyle name="Normal 2 4 2 5 5 2 2" xfId="55239" xr:uid="{00000000-0005-0000-0000-00007CE10000}"/>
    <cellStyle name="Normal 2 4 2 5 5 3" xfId="30399" xr:uid="{00000000-0005-0000-0000-00007DE10000}"/>
    <cellStyle name="Normal 2 4 2 5 5 4" xfId="42080" xr:uid="{00000000-0005-0000-0000-00007EE10000}"/>
    <cellStyle name="Normal 2 4 2 5 6" xfId="14189" xr:uid="{00000000-0005-0000-0000-00007FE10000}"/>
    <cellStyle name="Normal 2 4 2 5 6 2" xfId="51527" xr:uid="{00000000-0005-0000-0000-000080E10000}"/>
    <cellStyle name="Normal 2 4 2 5 7" xfId="27517" xr:uid="{00000000-0005-0000-0000-000081E10000}"/>
    <cellStyle name="Normal 2 4 2 5 8" xfId="38366" xr:uid="{00000000-0005-0000-0000-000082E10000}"/>
    <cellStyle name="Normal 2 4 2 6" xfId="1197" xr:uid="{00000000-0005-0000-0000-000083E10000}"/>
    <cellStyle name="Normal 2 4 2 6 2" xfId="2377" xr:uid="{00000000-0005-0000-0000-000084E10000}"/>
    <cellStyle name="Normal 2 4 2 6 2 2" xfId="8451" xr:uid="{00000000-0005-0000-0000-000085E10000}"/>
    <cellStyle name="Normal 2 4 2 6 2 2 2" xfId="13174" xr:uid="{00000000-0005-0000-0000-000086E10000}"/>
    <cellStyle name="Normal 2 4 2 6 2 2 2 2" xfId="26333" xr:uid="{00000000-0005-0000-0000-000087E10000}"/>
    <cellStyle name="Normal 2 4 2 6 2 2 2 2 2" xfId="63671" xr:uid="{00000000-0005-0000-0000-000088E10000}"/>
    <cellStyle name="Normal 2 4 2 6 2 2 2 3" xfId="50512" xr:uid="{00000000-0005-0000-0000-000089E10000}"/>
    <cellStyle name="Normal 2 4 2 6 2 2 3" xfId="21610" xr:uid="{00000000-0005-0000-0000-00008AE10000}"/>
    <cellStyle name="Normal 2 4 2 6 2 2 3 2" xfId="58948" xr:uid="{00000000-0005-0000-0000-00008BE10000}"/>
    <cellStyle name="Normal 2 4 2 6 2 2 4" xfId="34629" xr:uid="{00000000-0005-0000-0000-00008CE10000}"/>
    <cellStyle name="Normal 2 4 2 6 2 2 5" xfId="45789" xr:uid="{00000000-0005-0000-0000-00008DE10000}"/>
    <cellStyle name="Normal 2 4 2 6 2 3" xfId="10814" xr:uid="{00000000-0005-0000-0000-00008EE10000}"/>
    <cellStyle name="Normal 2 4 2 6 2 3 2" xfId="23973" xr:uid="{00000000-0005-0000-0000-00008FE10000}"/>
    <cellStyle name="Normal 2 4 2 6 2 3 2 2" xfId="61311" xr:uid="{00000000-0005-0000-0000-000090E10000}"/>
    <cellStyle name="Normal 2 4 2 6 2 3 3" xfId="37341" xr:uid="{00000000-0005-0000-0000-000091E10000}"/>
    <cellStyle name="Normal 2 4 2 6 2 3 4" xfId="48152" xr:uid="{00000000-0005-0000-0000-000092E10000}"/>
    <cellStyle name="Normal 2 4 2 6 2 4" xfId="6091" xr:uid="{00000000-0005-0000-0000-000093E10000}"/>
    <cellStyle name="Normal 2 4 2 6 2 4 2" xfId="19250" xr:uid="{00000000-0005-0000-0000-000094E10000}"/>
    <cellStyle name="Normal 2 4 2 6 2 4 2 2" xfId="56588" xr:uid="{00000000-0005-0000-0000-000095E10000}"/>
    <cellStyle name="Normal 2 4 2 6 2 4 3" xfId="31917" xr:uid="{00000000-0005-0000-0000-000096E10000}"/>
    <cellStyle name="Normal 2 4 2 6 2 4 4" xfId="43429" xr:uid="{00000000-0005-0000-0000-000097E10000}"/>
    <cellStyle name="Normal 2 4 2 6 2 5" xfId="15538" xr:uid="{00000000-0005-0000-0000-000098E10000}"/>
    <cellStyle name="Normal 2 4 2 6 2 5 2" xfId="52876" xr:uid="{00000000-0005-0000-0000-000099E10000}"/>
    <cellStyle name="Normal 2 4 2 6 2 6" xfId="29035" xr:uid="{00000000-0005-0000-0000-00009AE10000}"/>
    <cellStyle name="Normal 2 4 2 6 2 7" xfId="39715" xr:uid="{00000000-0005-0000-0000-00009BE10000}"/>
    <cellStyle name="Normal 2 4 2 6 3" xfId="3726" xr:uid="{00000000-0005-0000-0000-00009CE10000}"/>
    <cellStyle name="Normal 2 4 2 6 3 2" xfId="11994" xr:uid="{00000000-0005-0000-0000-00009DE10000}"/>
    <cellStyle name="Normal 2 4 2 6 3 2 2" xfId="25153" xr:uid="{00000000-0005-0000-0000-00009EE10000}"/>
    <cellStyle name="Normal 2 4 2 6 3 2 2 2" xfId="62491" xr:uid="{00000000-0005-0000-0000-00009FE10000}"/>
    <cellStyle name="Normal 2 4 2 6 3 2 3" xfId="49332" xr:uid="{00000000-0005-0000-0000-0000A0E10000}"/>
    <cellStyle name="Normal 2 4 2 6 3 3" xfId="7271" xr:uid="{00000000-0005-0000-0000-0000A1E10000}"/>
    <cellStyle name="Normal 2 4 2 6 3 3 2" xfId="20430" xr:uid="{00000000-0005-0000-0000-0000A2E10000}"/>
    <cellStyle name="Normal 2 4 2 6 3 3 2 2" xfId="57768" xr:uid="{00000000-0005-0000-0000-0000A3E10000}"/>
    <cellStyle name="Normal 2 4 2 6 3 3 3" xfId="44609" xr:uid="{00000000-0005-0000-0000-0000A4E10000}"/>
    <cellStyle name="Normal 2 4 2 6 3 4" xfId="16887" xr:uid="{00000000-0005-0000-0000-0000A5E10000}"/>
    <cellStyle name="Normal 2 4 2 6 3 4 2" xfId="54225" xr:uid="{00000000-0005-0000-0000-0000A6E10000}"/>
    <cellStyle name="Normal 2 4 2 6 3 5" xfId="33280" xr:uid="{00000000-0005-0000-0000-0000A7E10000}"/>
    <cellStyle name="Normal 2 4 2 6 3 6" xfId="41064" xr:uid="{00000000-0005-0000-0000-0000A8E10000}"/>
    <cellStyle name="Normal 2 4 2 6 4" xfId="9634" xr:uid="{00000000-0005-0000-0000-0000A9E10000}"/>
    <cellStyle name="Normal 2 4 2 6 4 2" xfId="22793" xr:uid="{00000000-0005-0000-0000-0000AAE10000}"/>
    <cellStyle name="Normal 2 4 2 6 4 2 2" xfId="60131" xr:uid="{00000000-0005-0000-0000-0000ABE10000}"/>
    <cellStyle name="Normal 2 4 2 6 4 3" xfId="35992" xr:uid="{00000000-0005-0000-0000-0000ACE10000}"/>
    <cellStyle name="Normal 2 4 2 6 4 4" xfId="46972" xr:uid="{00000000-0005-0000-0000-0000ADE10000}"/>
    <cellStyle name="Normal 2 4 2 6 5" xfId="4911" xr:uid="{00000000-0005-0000-0000-0000AEE10000}"/>
    <cellStyle name="Normal 2 4 2 6 5 2" xfId="18070" xr:uid="{00000000-0005-0000-0000-0000AFE10000}"/>
    <cellStyle name="Normal 2 4 2 6 5 2 2" xfId="55408" xr:uid="{00000000-0005-0000-0000-0000B0E10000}"/>
    <cellStyle name="Normal 2 4 2 6 5 3" xfId="30568" xr:uid="{00000000-0005-0000-0000-0000B1E10000}"/>
    <cellStyle name="Normal 2 4 2 6 5 4" xfId="42249" xr:uid="{00000000-0005-0000-0000-0000B2E10000}"/>
    <cellStyle name="Normal 2 4 2 6 6" xfId="14358" xr:uid="{00000000-0005-0000-0000-0000B3E10000}"/>
    <cellStyle name="Normal 2 4 2 6 6 2" xfId="51696" xr:uid="{00000000-0005-0000-0000-0000B4E10000}"/>
    <cellStyle name="Normal 2 4 2 6 7" xfId="27686" xr:uid="{00000000-0005-0000-0000-0000B5E10000}"/>
    <cellStyle name="Normal 2 4 2 6 8" xfId="38535" xr:uid="{00000000-0005-0000-0000-0000B6E10000}"/>
    <cellStyle name="Normal 2 4 2 7" xfId="1421" xr:uid="{00000000-0005-0000-0000-0000B7E10000}"/>
    <cellStyle name="Normal 2 4 2 7 2" xfId="2770" xr:uid="{00000000-0005-0000-0000-0000B8E10000}"/>
    <cellStyle name="Normal 2 4 2 7 2 2" xfId="12218" xr:uid="{00000000-0005-0000-0000-0000B9E10000}"/>
    <cellStyle name="Normal 2 4 2 7 2 2 2" xfId="25377" xr:uid="{00000000-0005-0000-0000-0000BAE10000}"/>
    <cellStyle name="Normal 2 4 2 7 2 2 2 2" xfId="62715" xr:uid="{00000000-0005-0000-0000-0000BBE10000}"/>
    <cellStyle name="Normal 2 4 2 7 2 2 3" xfId="33673" xr:uid="{00000000-0005-0000-0000-0000BCE10000}"/>
    <cellStyle name="Normal 2 4 2 7 2 2 4" xfId="49556" xr:uid="{00000000-0005-0000-0000-0000BDE10000}"/>
    <cellStyle name="Normal 2 4 2 7 2 3" xfId="7495" xr:uid="{00000000-0005-0000-0000-0000BEE10000}"/>
    <cellStyle name="Normal 2 4 2 7 2 3 2" xfId="20654" xr:uid="{00000000-0005-0000-0000-0000BFE10000}"/>
    <cellStyle name="Normal 2 4 2 7 2 3 2 2" xfId="57992" xr:uid="{00000000-0005-0000-0000-0000C0E10000}"/>
    <cellStyle name="Normal 2 4 2 7 2 3 3" xfId="36385" xr:uid="{00000000-0005-0000-0000-0000C1E10000}"/>
    <cellStyle name="Normal 2 4 2 7 2 3 4" xfId="44833" xr:uid="{00000000-0005-0000-0000-0000C2E10000}"/>
    <cellStyle name="Normal 2 4 2 7 2 4" xfId="15931" xr:uid="{00000000-0005-0000-0000-0000C3E10000}"/>
    <cellStyle name="Normal 2 4 2 7 2 4 2" xfId="30961" xr:uid="{00000000-0005-0000-0000-0000C4E10000}"/>
    <cellStyle name="Normal 2 4 2 7 2 4 3" xfId="53269" xr:uid="{00000000-0005-0000-0000-0000C5E10000}"/>
    <cellStyle name="Normal 2 4 2 7 2 5" xfId="28079" xr:uid="{00000000-0005-0000-0000-0000C6E10000}"/>
    <cellStyle name="Normal 2 4 2 7 2 6" xfId="40108" xr:uid="{00000000-0005-0000-0000-0000C7E10000}"/>
    <cellStyle name="Normal 2 4 2 7 3" xfId="9858" xr:uid="{00000000-0005-0000-0000-0000C8E10000}"/>
    <cellStyle name="Normal 2 4 2 7 3 2" xfId="23017" xr:uid="{00000000-0005-0000-0000-0000C9E10000}"/>
    <cellStyle name="Normal 2 4 2 7 3 2 2" xfId="60355" xr:uid="{00000000-0005-0000-0000-0000CAE10000}"/>
    <cellStyle name="Normal 2 4 2 7 3 3" xfId="32324" xr:uid="{00000000-0005-0000-0000-0000CBE10000}"/>
    <cellStyle name="Normal 2 4 2 7 3 4" xfId="47196" xr:uid="{00000000-0005-0000-0000-0000CCE10000}"/>
    <cellStyle name="Normal 2 4 2 7 4" xfId="5135" xr:uid="{00000000-0005-0000-0000-0000CDE10000}"/>
    <cellStyle name="Normal 2 4 2 7 4 2" xfId="18294" xr:uid="{00000000-0005-0000-0000-0000CEE10000}"/>
    <cellStyle name="Normal 2 4 2 7 4 2 2" xfId="55632" xr:uid="{00000000-0005-0000-0000-0000CFE10000}"/>
    <cellStyle name="Normal 2 4 2 7 4 3" xfId="35036" xr:uid="{00000000-0005-0000-0000-0000D0E10000}"/>
    <cellStyle name="Normal 2 4 2 7 4 4" xfId="42473" xr:uid="{00000000-0005-0000-0000-0000D1E10000}"/>
    <cellStyle name="Normal 2 4 2 7 5" xfId="14582" xr:uid="{00000000-0005-0000-0000-0000D2E10000}"/>
    <cellStyle name="Normal 2 4 2 7 5 2" xfId="29612" xr:uid="{00000000-0005-0000-0000-0000D3E10000}"/>
    <cellStyle name="Normal 2 4 2 7 5 3" xfId="51920" xr:uid="{00000000-0005-0000-0000-0000D4E10000}"/>
    <cellStyle name="Normal 2 4 2 7 6" xfId="26730" xr:uid="{00000000-0005-0000-0000-0000D5E10000}"/>
    <cellStyle name="Normal 2 4 2 7 7" xfId="38759" xr:uid="{00000000-0005-0000-0000-0000D6E10000}"/>
    <cellStyle name="Normal 2 4 2 8" xfId="2546" xr:uid="{00000000-0005-0000-0000-0000D7E10000}"/>
    <cellStyle name="Normal 2 4 2 8 2" xfId="11038" xr:uid="{00000000-0005-0000-0000-0000D8E10000}"/>
    <cellStyle name="Normal 2 4 2 8 2 2" xfId="24197" xr:uid="{00000000-0005-0000-0000-0000D9E10000}"/>
    <cellStyle name="Normal 2 4 2 8 2 2 2" xfId="61535" xr:uid="{00000000-0005-0000-0000-0000DAE10000}"/>
    <cellStyle name="Normal 2 4 2 8 2 3" xfId="33449" xr:uid="{00000000-0005-0000-0000-0000DBE10000}"/>
    <cellStyle name="Normal 2 4 2 8 2 4" xfId="48376" xr:uid="{00000000-0005-0000-0000-0000DCE10000}"/>
    <cellStyle name="Normal 2 4 2 8 3" xfId="6315" xr:uid="{00000000-0005-0000-0000-0000DDE10000}"/>
    <cellStyle name="Normal 2 4 2 8 3 2" xfId="19474" xr:uid="{00000000-0005-0000-0000-0000DEE10000}"/>
    <cellStyle name="Normal 2 4 2 8 3 2 2" xfId="56812" xr:uid="{00000000-0005-0000-0000-0000DFE10000}"/>
    <cellStyle name="Normal 2 4 2 8 3 3" xfId="36161" xr:uid="{00000000-0005-0000-0000-0000E0E10000}"/>
    <cellStyle name="Normal 2 4 2 8 3 4" xfId="43653" xr:uid="{00000000-0005-0000-0000-0000E1E10000}"/>
    <cellStyle name="Normal 2 4 2 8 4" xfId="15707" xr:uid="{00000000-0005-0000-0000-0000E2E10000}"/>
    <cellStyle name="Normal 2 4 2 8 4 2" xfId="30737" xr:uid="{00000000-0005-0000-0000-0000E3E10000}"/>
    <cellStyle name="Normal 2 4 2 8 4 3" xfId="53045" xr:uid="{00000000-0005-0000-0000-0000E4E10000}"/>
    <cellStyle name="Normal 2 4 2 8 5" xfId="27855" xr:uid="{00000000-0005-0000-0000-0000E5E10000}"/>
    <cellStyle name="Normal 2 4 2 8 6" xfId="39884" xr:uid="{00000000-0005-0000-0000-0000E6E10000}"/>
    <cellStyle name="Normal 2 4 2 9" xfId="8678" xr:uid="{00000000-0005-0000-0000-0000E7E10000}"/>
    <cellStyle name="Normal 2 4 2 9 2" xfId="21837" xr:uid="{00000000-0005-0000-0000-0000E8E10000}"/>
    <cellStyle name="Normal 2 4 2 9 2 2" xfId="59175" xr:uid="{00000000-0005-0000-0000-0000E9E10000}"/>
    <cellStyle name="Normal 2 4 2 9 3" xfId="29388" xr:uid="{00000000-0005-0000-0000-0000EAE10000}"/>
    <cellStyle name="Normal 2 4 2 9 4" xfId="46016" xr:uid="{00000000-0005-0000-0000-0000EBE10000}"/>
    <cellStyle name="Normal 2 4 3" xfId="548" xr:uid="{00000000-0005-0000-0000-0000ECE10000}"/>
    <cellStyle name="Normal 2 4 3 2" xfId="1730" xr:uid="{00000000-0005-0000-0000-0000EDE10000}"/>
    <cellStyle name="Normal 2 4 3 2 2" xfId="7804" xr:uid="{00000000-0005-0000-0000-0000EEE10000}"/>
    <cellStyle name="Normal 2 4 3 2 2 2" xfId="12527" xr:uid="{00000000-0005-0000-0000-0000EFE10000}"/>
    <cellStyle name="Normal 2 4 3 2 2 2 2" xfId="25686" xr:uid="{00000000-0005-0000-0000-0000F0E10000}"/>
    <cellStyle name="Normal 2 4 3 2 2 2 2 2" xfId="63024" xr:uid="{00000000-0005-0000-0000-0000F1E10000}"/>
    <cellStyle name="Normal 2 4 3 2 2 2 3" xfId="49865" xr:uid="{00000000-0005-0000-0000-0000F2E10000}"/>
    <cellStyle name="Normal 2 4 3 2 2 3" xfId="20963" xr:uid="{00000000-0005-0000-0000-0000F3E10000}"/>
    <cellStyle name="Normal 2 4 3 2 2 3 2" xfId="58301" xr:uid="{00000000-0005-0000-0000-0000F4E10000}"/>
    <cellStyle name="Normal 2 4 3 2 2 4" xfId="33982" xr:uid="{00000000-0005-0000-0000-0000F5E10000}"/>
    <cellStyle name="Normal 2 4 3 2 2 5" xfId="45142" xr:uid="{00000000-0005-0000-0000-0000F6E10000}"/>
    <cellStyle name="Normal 2 4 3 2 3" xfId="10167" xr:uid="{00000000-0005-0000-0000-0000F7E10000}"/>
    <cellStyle name="Normal 2 4 3 2 3 2" xfId="23326" xr:uid="{00000000-0005-0000-0000-0000F8E10000}"/>
    <cellStyle name="Normal 2 4 3 2 3 2 2" xfId="60664" xr:uid="{00000000-0005-0000-0000-0000F9E10000}"/>
    <cellStyle name="Normal 2 4 3 2 3 3" xfId="36694" xr:uid="{00000000-0005-0000-0000-0000FAE10000}"/>
    <cellStyle name="Normal 2 4 3 2 3 4" xfId="47505" xr:uid="{00000000-0005-0000-0000-0000FBE10000}"/>
    <cellStyle name="Normal 2 4 3 2 4" xfId="5444" xr:uid="{00000000-0005-0000-0000-0000FCE10000}"/>
    <cellStyle name="Normal 2 4 3 2 4 2" xfId="18603" xr:uid="{00000000-0005-0000-0000-0000FDE10000}"/>
    <cellStyle name="Normal 2 4 3 2 4 2 2" xfId="55941" xr:uid="{00000000-0005-0000-0000-0000FEE10000}"/>
    <cellStyle name="Normal 2 4 3 2 4 3" xfId="31270" xr:uid="{00000000-0005-0000-0000-0000FFE10000}"/>
    <cellStyle name="Normal 2 4 3 2 4 4" xfId="42782" xr:uid="{00000000-0005-0000-0000-000000E20000}"/>
    <cellStyle name="Normal 2 4 3 2 5" xfId="14891" xr:uid="{00000000-0005-0000-0000-000001E20000}"/>
    <cellStyle name="Normal 2 4 3 2 5 2" xfId="52229" xr:uid="{00000000-0005-0000-0000-000002E20000}"/>
    <cellStyle name="Normal 2 4 3 2 6" xfId="28388" xr:uid="{00000000-0005-0000-0000-000003E20000}"/>
    <cellStyle name="Normal 2 4 3 2 7" xfId="39068" xr:uid="{00000000-0005-0000-0000-000004E20000}"/>
    <cellStyle name="Normal 2 4 3 3" xfId="3079" xr:uid="{00000000-0005-0000-0000-000005E20000}"/>
    <cellStyle name="Normal 2 4 3 3 2" xfId="11347" xr:uid="{00000000-0005-0000-0000-000006E20000}"/>
    <cellStyle name="Normal 2 4 3 3 2 2" xfId="24506" xr:uid="{00000000-0005-0000-0000-000007E20000}"/>
    <cellStyle name="Normal 2 4 3 3 2 2 2" xfId="61844" xr:uid="{00000000-0005-0000-0000-000008E20000}"/>
    <cellStyle name="Normal 2 4 3 3 2 3" xfId="48685" xr:uid="{00000000-0005-0000-0000-000009E20000}"/>
    <cellStyle name="Normal 2 4 3 3 3" xfId="6624" xr:uid="{00000000-0005-0000-0000-00000AE20000}"/>
    <cellStyle name="Normal 2 4 3 3 3 2" xfId="19783" xr:uid="{00000000-0005-0000-0000-00000BE20000}"/>
    <cellStyle name="Normal 2 4 3 3 3 2 2" xfId="57121" xr:uid="{00000000-0005-0000-0000-00000CE20000}"/>
    <cellStyle name="Normal 2 4 3 3 3 3" xfId="43962" xr:uid="{00000000-0005-0000-0000-00000DE20000}"/>
    <cellStyle name="Normal 2 4 3 3 4" xfId="16240" xr:uid="{00000000-0005-0000-0000-00000EE20000}"/>
    <cellStyle name="Normal 2 4 3 3 4 2" xfId="53578" xr:uid="{00000000-0005-0000-0000-00000FE20000}"/>
    <cellStyle name="Normal 2 4 3 3 5" xfId="32633" xr:uid="{00000000-0005-0000-0000-000010E20000}"/>
    <cellStyle name="Normal 2 4 3 3 6" xfId="40417" xr:uid="{00000000-0005-0000-0000-000011E20000}"/>
    <cellStyle name="Normal 2 4 3 4" xfId="8987" xr:uid="{00000000-0005-0000-0000-000012E20000}"/>
    <cellStyle name="Normal 2 4 3 4 2" xfId="22146" xr:uid="{00000000-0005-0000-0000-000013E20000}"/>
    <cellStyle name="Normal 2 4 3 4 2 2" xfId="59484" xr:uid="{00000000-0005-0000-0000-000014E20000}"/>
    <cellStyle name="Normal 2 4 3 4 3" xfId="35345" xr:uid="{00000000-0005-0000-0000-000015E20000}"/>
    <cellStyle name="Normal 2 4 3 4 4" xfId="46325" xr:uid="{00000000-0005-0000-0000-000016E20000}"/>
    <cellStyle name="Normal 2 4 3 5" xfId="4264" xr:uid="{00000000-0005-0000-0000-000017E20000}"/>
    <cellStyle name="Normal 2 4 3 5 2" xfId="17423" xr:uid="{00000000-0005-0000-0000-000018E20000}"/>
    <cellStyle name="Normal 2 4 3 5 2 2" xfId="54761" xr:uid="{00000000-0005-0000-0000-000019E20000}"/>
    <cellStyle name="Normal 2 4 3 5 3" xfId="29921" xr:uid="{00000000-0005-0000-0000-00001AE20000}"/>
    <cellStyle name="Normal 2 4 3 5 4" xfId="41602" xr:uid="{00000000-0005-0000-0000-00001BE20000}"/>
    <cellStyle name="Normal 2 4 3 6" xfId="13711" xr:uid="{00000000-0005-0000-0000-00001CE20000}"/>
    <cellStyle name="Normal 2 4 3 6 2" xfId="51049" xr:uid="{00000000-0005-0000-0000-00001DE20000}"/>
    <cellStyle name="Normal 2 4 3 7" xfId="27039" xr:uid="{00000000-0005-0000-0000-00001EE20000}"/>
    <cellStyle name="Normal 2 4 3 8" xfId="37888" xr:uid="{00000000-0005-0000-0000-00001FE20000}"/>
    <cellStyle name="Normal 2 4 4" xfId="351" xr:uid="{00000000-0005-0000-0000-000020E20000}"/>
    <cellStyle name="Normal 2 4 4 2" xfId="1533" xr:uid="{00000000-0005-0000-0000-000021E20000}"/>
    <cellStyle name="Normal 2 4 4 2 2" xfId="7607" xr:uid="{00000000-0005-0000-0000-000022E20000}"/>
    <cellStyle name="Normal 2 4 4 2 2 2" xfId="12330" xr:uid="{00000000-0005-0000-0000-000023E20000}"/>
    <cellStyle name="Normal 2 4 4 2 2 2 2" xfId="25489" xr:uid="{00000000-0005-0000-0000-000024E20000}"/>
    <cellStyle name="Normal 2 4 4 2 2 2 2 2" xfId="62827" xr:uid="{00000000-0005-0000-0000-000025E20000}"/>
    <cellStyle name="Normal 2 4 4 2 2 2 3" xfId="49668" xr:uid="{00000000-0005-0000-0000-000026E20000}"/>
    <cellStyle name="Normal 2 4 4 2 2 3" xfId="20766" xr:uid="{00000000-0005-0000-0000-000027E20000}"/>
    <cellStyle name="Normal 2 4 4 2 2 3 2" xfId="58104" xr:uid="{00000000-0005-0000-0000-000028E20000}"/>
    <cellStyle name="Normal 2 4 4 2 2 4" xfId="33785" xr:uid="{00000000-0005-0000-0000-000029E20000}"/>
    <cellStyle name="Normal 2 4 4 2 2 5" xfId="44945" xr:uid="{00000000-0005-0000-0000-00002AE20000}"/>
    <cellStyle name="Normal 2 4 4 2 3" xfId="9970" xr:uid="{00000000-0005-0000-0000-00002BE20000}"/>
    <cellStyle name="Normal 2 4 4 2 3 2" xfId="23129" xr:uid="{00000000-0005-0000-0000-00002CE20000}"/>
    <cellStyle name="Normal 2 4 4 2 3 2 2" xfId="60467" xr:uid="{00000000-0005-0000-0000-00002DE20000}"/>
    <cellStyle name="Normal 2 4 4 2 3 3" xfId="36497" xr:uid="{00000000-0005-0000-0000-00002EE20000}"/>
    <cellStyle name="Normal 2 4 4 2 3 4" xfId="47308" xr:uid="{00000000-0005-0000-0000-00002FE20000}"/>
    <cellStyle name="Normal 2 4 4 2 4" xfId="5247" xr:uid="{00000000-0005-0000-0000-000030E20000}"/>
    <cellStyle name="Normal 2 4 4 2 4 2" xfId="18406" xr:uid="{00000000-0005-0000-0000-000031E20000}"/>
    <cellStyle name="Normal 2 4 4 2 4 2 2" xfId="55744" xr:uid="{00000000-0005-0000-0000-000032E20000}"/>
    <cellStyle name="Normal 2 4 4 2 4 3" xfId="31073" xr:uid="{00000000-0005-0000-0000-000033E20000}"/>
    <cellStyle name="Normal 2 4 4 2 4 4" xfId="42585" xr:uid="{00000000-0005-0000-0000-000034E20000}"/>
    <cellStyle name="Normal 2 4 4 2 5" xfId="14694" xr:uid="{00000000-0005-0000-0000-000035E20000}"/>
    <cellStyle name="Normal 2 4 4 2 5 2" xfId="52032" xr:uid="{00000000-0005-0000-0000-000036E20000}"/>
    <cellStyle name="Normal 2 4 4 2 6" xfId="28191" xr:uid="{00000000-0005-0000-0000-000037E20000}"/>
    <cellStyle name="Normal 2 4 4 2 7" xfId="38871" xr:uid="{00000000-0005-0000-0000-000038E20000}"/>
    <cellStyle name="Normal 2 4 4 3" xfId="2882" xr:uid="{00000000-0005-0000-0000-000039E20000}"/>
    <cellStyle name="Normal 2 4 4 3 2" xfId="11150" xr:uid="{00000000-0005-0000-0000-00003AE20000}"/>
    <cellStyle name="Normal 2 4 4 3 2 2" xfId="24309" xr:uid="{00000000-0005-0000-0000-00003BE20000}"/>
    <cellStyle name="Normal 2 4 4 3 2 2 2" xfId="61647" xr:uid="{00000000-0005-0000-0000-00003CE20000}"/>
    <cellStyle name="Normal 2 4 4 3 2 3" xfId="48488" xr:uid="{00000000-0005-0000-0000-00003DE20000}"/>
    <cellStyle name="Normal 2 4 4 3 3" xfId="6427" xr:uid="{00000000-0005-0000-0000-00003EE20000}"/>
    <cellStyle name="Normal 2 4 4 3 3 2" xfId="19586" xr:uid="{00000000-0005-0000-0000-00003FE20000}"/>
    <cellStyle name="Normal 2 4 4 3 3 2 2" xfId="56924" xr:uid="{00000000-0005-0000-0000-000040E20000}"/>
    <cellStyle name="Normal 2 4 4 3 3 3" xfId="43765" xr:uid="{00000000-0005-0000-0000-000041E20000}"/>
    <cellStyle name="Normal 2 4 4 3 4" xfId="16043" xr:uid="{00000000-0005-0000-0000-000042E20000}"/>
    <cellStyle name="Normal 2 4 4 3 4 2" xfId="53381" xr:uid="{00000000-0005-0000-0000-000043E20000}"/>
    <cellStyle name="Normal 2 4 4 3 5" xfId="32436" xr:uid="{00000000-0005-0000-0000-000044E20000}"/>
    <cellStyle name="Normal 2 4 4 3 6" xfId="40220" xr:uid="{00000000-0005-0000-0000-000045E20000}"/>
    <cellStyle name="Normal 2 4 4 4" xfId="8790" xr:uid="{00000000-0005-0000-0000-000046E20000}"/>
    <cellStyle name="Normal 2 4 4 4 2" xfId="21949" xr:uid="{00000000-0005-0000-0000-000047E20000}"/>
    <cellStyle name="Normal 2 4 4 4 2 2" xfId="59287" xr:uid="{00000000-0005-0000-0000-000048E20000}"/>
    <cellStyle name="Normal 2 4 4 4 3" xfId="35148" xr:uid="{00000000-0005-0000-0000-000049E20000}"/>
    <cellStyle name="Normal 2 4 4 4 4" xfId="46128" xr:uid="{00000000-0005-0000-0000-00004AE20000}"/>
    <cellStyle name="Normal 2 4 4 5" xfId="4067" xr:uid="{00000000-0005-0000-0000-00004BE20000}"/>
    <cellStyle name="Normal 2 4 4 5 2" xfId="17226" xr:uid="{00000000-0005-0000-0000-00004CE20000}"/>
    <cellStyle name="Normal 2 4 4 5 2 2" xfId="54564" xr:uid="{00000000-0005-0000-0000-00004DE20000}"/>
    <cellStyle name="Normal 2 4 4 5 3" xfId="29724" xr:uid="{00000000-0005-0000-0000-00004EE20000}"/>
    <cellStyle name="Normal 2 4 4 5 4" xfId="41405" xr:uid="{00000000-0005-0000-0000-00004FE20000}"/>
    <cellStyle name="Normal 2 4 4 6" xfId="13514" xr:uid="{00000000-0005-0000-0000-000050E20000}"/>
    <cellStyle name="Normal 2 4 4 6 2" xfId="50852" xr:uid="{00000000-0005-0000-0000-000051E20000}"/>
    <cellStyle name="Normal 2 4 4 7" xfId="26842" xr:uid="{00000000-0005-0000-0000-000052E20000}"/>
    <cellStyle name="Normal 2 4 4 8" xfId="37691" xr:uid="{00000000-0005-0000-0000-000053E20000}"/>
    <cellStyle name="Normal 2 4 5" xfId="772" xr:uid="{00000000-0005-0000-0000-000054E20000}"/>
    <cellStyle name="Normal 2 4 5 2" xfId="1954" xr:uid="{00000000-0005-0000-0000-000055E20000}"/>
    <cellStyle name="Normal 2 4 5 2 2" xfId="8028" xr:uid="{00000000-0005-0000-0000-000056E20000}"/>
    <cellStyle name="Normal 2 4 5 2 2 2" xfId="12751" xr:uid="{00000000-0005-0000-0000-000057E20000}"/>
    <cellStyle name="Normal 2 4 5 2 2 2 2" xfId="25910" xr:uid="{00000000-0005-0000-0000-000058E20000}"/>
    <cellStyle name="Normal 2 4 5 2 2 2 2 2" xfId="63248" xr:uid="{00000000-0005-0000-0000-000059E20000}"/>
    <cellStyle name="Normal 2 4 5 2 2 2 3" xfId="50089" xr:uid="{00000000-0005-0000-0000-00005AE20000}"/>
    <cellStyle name="Normal 2 4 5 2 2 3" xfId="21187" xr:uid="{00000000-0005-0000-0000-00005BE20000}"/>
    <cellStyle name="Normal 2 4 5 2 2 3 2" xfId="58525" xr:uid="{00000000-0005-0000-0000-00005CE20000}"/>
    <cellStyle name="Normal 2 4 5 2 2 4" xfId="34206" xr:uid="{00000000-0005-0000-0000-00005DE20000}"/>
    <cellStyle name="Normal 2 4 5 2 2 5" xfId="45366" xr:uid="{00000000-0005-0000-0000-00005EE20000}"/>
    <cellStyle name="Normal 2 4 5 2 3" xfId="10391" xr:uid="{00000000-0005-0000-0000-00005FE20000}"/>
    <cellStyle name="Normal 2 4 5 2 3 2" xfId="23550" xr:uid="{00000000-0005-0000-0000-000060E20000}"/>
    <cellStyle name="Normal 2 4 5 2 3 2 2" xfId="60888" xr:uid="{00000000-0005-0000-0000-000061E20000}"/>
    <cellStyle name="Normal 2 4 5 2 3 3" xfId="36918" xr:uid="{00000000-0005-0000-0000-000062E20000}"/>
    <cellStyle name="Normal 2 4 5 2 3 4" xfId="47729" xr:uid="{00000000-0005-0000-0000-000063E20000}"/>
    <cellStyle name="Normal 2 4 5 2 4" xfId="5668" xr:uid="{00000000-0005-0000-0000-000064E20000}"/>
    <cellStyle name="Normal 2 4 5 2 4 2" xfId="18827" xr:uid="{00000000-0005-0000-0000-000065E20000}"/>
    <cellStyle name="Normal 2 4 5 2 4 2 2" xfId="56165" xr:uid="{00000000-0005-0000-0000-000066E20000}"/>
    <cellStyle name="Normal 2 4 5 2 4 3" xfId="31494" xr:uid="{00000000-0005-0000-0000-000067E20000}"/>
    <cellStyle name="Normal 2 4 5 2 4 4" xfId="43006" xr:uid="{00000000-0005-0000-0000-000068E20000}"/>
    <cellStyle name="Normal 2 4 5 2 5" xfId="15115" xr:uid="{00000000-0005-0000-0000-000069E20000}"/>
    <cellStyle name="Normal 2 4 5 2 5 2" xfId="52453" xr:uid="{00000000-0005-0000-0000-00006AE20000}"/>
    <cellStyle name="Normal 2 4 5 2 6" xfId="28612" xr:uid="{00000000-0005-0000-0000-00006BE20000}"/>
    <cellStyle name="Normal 2 4 5 2 7" xfId="39292" xr:uid="{00000000-0005-0000-0000-00006CE20000}"/>
    <cellStyle name="Normal 2 4 5 3" xfId="3303" xr:uid="{00000000-0005-0000-0000-00006DE20000}"/>
    <cellStyle name="Normal 2 4 5 3 2" xfId="11571" xr:uid="{00000000-0005-0000-0000-00006EE20000}"/>
    <cellStyle name="Normal 2 4 5 3 2 2" xfId="24730" xr:uid="{00000000-0005-0000-0000-00006FE20000}"/>
    <cellStyle name="Normal 2 4 5 3 2 2 2" xfId="62068" xr:uid="{00000000-0005-0000-0000-000070E20000}"/>
    <cellStyle name="Normal 2 4 5 3 2 3" xfId="48909" xr:uid="{00000000-0005-0000-0000-000071E20000}"/>
    <cellStyle name="Normal 2 4 5 3 3" xfId="6848" xr:uid="{00000000-0005-0000-0000-000072E20000}"/>
    <cellStyle name="Normal 2 4 5 3 3 2" xfId="20007" xr:uid="{00000000-0005-0000-0000-000073E20000}"/>
    <cellStyle name="Normal 2 4 5 3 3 2 2" xfId="57345" xr:uid="{00000000-0005-0000-0000-000074E20000}"/>
    <cellStyle name="Normal 2 4 5 3 3 3" xfId="44186" xr:uid="{00000000-0005-0000-0000-000075E20000}"/>
    <cellStyle name="Normal 2 4 5 3 4" xfId="16464" xr:uid="{00000000-0005-0000-0000-000076E20000}"/>
    <cellStyle name="Normal 2 4 5 3 4 2" xfId="53802" xr:uid="{00000000-0005-0000-0000-000077E20000}"/>
    <cellStyle name="Normal 2 4 5 3 5" xfId="32857" xr:uid="{00000000-0005-0000-0000-000078E20000}"/>
    <cellStyle name="Normal 2 4 5 3 6" xfId="40641" xr:uid="{00000000-0005-0000-0000-000079E20000}"/>
    <cellStyle name="Normal 2 4 5 4" xfId="9211" xr:uid="{00000000-0005-0000-0000-00007AE20000}"/>
    <cellStyle name="Normal 2 4 5 4 2" xfId="22370" xr:uid="{00000000-0005-0000-0000-00007BE20000}"/>
    <cellStyle name="Normal 2 4 5 4 2 2" xfId="59708" xr:uid="{00000000-0005-0000-0000-00007CE20000}"/>
    <cellStyle name="Normal 2 4 5 4 3" xfId="35569" xr:uid="{00000000-0005-0000-0000-00007DE20000}"/>
    <cellStyle name="Normal 2 4 5 4 4" xfId="46549" xr:uid="{00000000-0005-0000-0000-00007EE20000}"/>
    <cellStyle name="Normal 2 4 5 5" xfId="4488" xr:uid="{00000000-0005-0000-0000-00007FE20000}"/>
    <cellStyle name="Normal 2 4 5 5 2" xfId="17647" xr:uid="{00000000-0005-0000-0000-000080E20000}"/>
    <cellStyle name="Normal 2 4 5 5 2 2" xfId="54985" xr:uid="{00000000-0005-0000-0000-000081E20000}"/>
    <cellStyle name="Normal 2 4 5 5 3" xfId="30145" xr:uid="{00000000-0005-0000-0000-000082E20000}"/>
    <cellStyle name="Normal 2 4 5 5 4" xfId="41826" xr:uid="{00000000-0005-0000-0000-000083E20000}"/>
    <cellStyle name="Normal 2 4 5 6" xfId="13935" xr:uid="{00000000-0005-0000-0000-000084E20000}"/>
    <cellStyle name="Normal 2 4 5 6 2" xfId="51273" xr:uid="{00000000-0005-0000-0000-000085E20000}"/>
    <cellStyle name="Normal 2 4 5 7" xfId="27263" xr:uid="{00000000-0005-0000-0000-000086E20000}"/>
    <cellStyle name="Normal 2 4 5 8" xfId="38112" xr:uid="{00000000-0005-0000-0000-000087E20000}"/>
    <cellStyle name="Normal 2 4 6" xfId="941" xr:uid="{00000000-0005-0000-0000-000088E20000}"/>
    <cellStyle name="Normal 2 4 6 2" xfId="2123" xr:uid="{00000000-0005-0000-0000-000089E20000}"/>
    <cellStyle name="Normal 2 4 6 2 2" xfId="8197" xr:uid="{00000000-0005-0000-0000-00008AE20000}"/>
    <cellStyle name="Normal 2 4 6 2 2 2" xfId="12920" xr:uid="{00000000-0005-0000-0000-00008BE20000}"/>
    <cellStyle name="Normal 2 4 6 2 2 2 2" xfId="26079" xr:uid="{00000000-0005-0000-0000-00008CE20000}"/>
    <cellStyle name="Normal 2 4 6 2 2 2 2 2" xfId="63417" xr:uid="{00000000-0005-0000-0000-00008DE20000}"/>
    <cellStyle name="Normal 2 4 6 2 2 2 3" xfId="50258" xr:uid="{00000000-0005-0000-0000-00008EE20000}"/>
    <cellStyle name="Normal 2 4 6 2 2 3" xfId="21356" xr:uid="{00000000-0005-0000-0000-00008FE20000}"/>
    <cellStyle name="Normal 2 4 6 2 2 3 2" xfId="58694" xr:uid="{00000000-0005-0000-0000-000090E20000}"/>
    <cellStyle name="Normal 2 4 6 2 2 4" xfId="34375" xr:uid="{00000000-0005-0000-0000-000091E20000}"/>
    <cellStyle name="Normal 2 4 6 2 2 5" xfId="45535" xr:uid="{00000000-0005-0000-0000-000092E20000}"/>
    <cellStyle name="Normal 2 4 6 2 3" xfId="10560" xr:uid="{00000000-0005-0000-0000-000093E20000}"/>
    <cellStyle name="Normal 2 4 6 2 3 2" xfId="23719" xr:uid="{00000000-0005-0000-0000-000094E20000}"/>
    <cellStyle name="Normal 2 4 6 2 3 2 2" xfId="61057" xr:uid="{00000000-0005-0000-0000-000095E20000}"/>
    <cellStyle name="Normal 2 4 6 2 3 3" xfId="37087" xr:uid="{00000000-0005-0000-0000-000096E20000}"/>
    <cellStyle name="Normal 2 4 6 2 3 4" xfId="47898" xr:uid="{00000000-0005-0000-0000-000097E20000}"/>
    <cellStyle name="Normal 2 4 6 2 4" xfId="5837" xr:uid="{00000000-0005-0000-0000-000098E20000}"/>
    <cellStyle name="Normal 2 4 6 2 4 2" xfId="18996" xr:uid="{00000000-0005-0000-0000-000099E20000}"/>
    <cellStyle name="Normal 2 4 6 2 4 2 2" xfId="56334" xr:uid="{00000000-0005-0000-0000-00009AE20000}"/>
    <cellStyle name="Normal 2 4 6 2 4 3" xfId="31663" xr:uid="{00000000-0005-0000-0000-00009BE20000}"/>
    <cellStyle name="Normal 2 4 6 2 4 4" xfId="43175" xr:uid="{00000000-0005-0000-0000-00009CE20000}"/>
    <cellStyle name="Normal 2 4 6 2 5" xfId="15284" xr:uid="{00000000-0005-0000-0000-00009DE20000}"/>
    <cellStyle name="Normal 2 4 6 2 5 2" xfId="52622" xr:uid="{00000000-0005-0000-0000-00009EE20000}"/>
    <cellStyle name="Normal 2 4 6 2 6" xfId="28781" xr:uid="{00000000-0005-0000-0000-00009FE20000}"/>
    <cellStyle name="Normal 2 4 6 2 7" xfId="39461" xr:uid="{00000000-0005-0000-0000-0000A0E20000}"/>
    <cellStyle name="Normal 2 4 6 3" xfId="3472" xr:uid="{00000000-0005-0000-0000-0000A1E20000}"/>
    <cellStyle name="Normal 2 4 6 3 2" xfId="11740" xr:uid="{00000000-0005-0000-0000-0000A2E20000}"/>
    <cellStyle name="Normal 2 4 6 3 2 2" xfId="24899" xr:uid="{00000000-0005-0000-0000-0000A3E20000}"/>
    <cellStyle name="Normal 2 4 6 3 2 2 2" xfId="62237" xr:uid="{00000000-0005-0000-0000-0000A4E20000}"/>
    <cellStyle name="Normal 2 4 6 3 2 3" xfId="49078" xr:uid="{00000000-0005-0000-0000-0000A5E20000}"/>
    <cellStyle name="Normal 2 4 6 3 3" xfId="7017" xr:uid="{00000000-0005-0000-0000-0000A6E20000}"/>
    <cellStyle name="Normal 2 4 6 3 3 2" xfId="20176" xr:uid="{00000000-0005-0000-0000-0000A7E20000}"/>
    <cellStyle name="Normal 2 4 6 3 3 2 2" xfId="57514" xr:uid="{00000000-0005-0000-0000-0000A8E20000}"/>
    <cellStyle name="Normal 2 4 6 3 3 3" xfId="44355" xr:uid="{00000000-0005-0000-0000-0000A9E20000}"/>
    <cellStyle name="Normal 2 4 6 3 4" xfId="16633" xr:uid="{00000000-0005-0000-0000-0000AAE20000}"/>
    <cellStyle name="Normal 2 4 6 3 4 2" xfId="53971" xr:uid="{00000000-0005-0000-0000-0000ABE20000}"/>
    <cellStyle name="Normal 2 4 6 3 5" xfId="33026" xr:uid="{00000000-0005-0000-0000-0000ACE20000}"/>
    <cellStyle name="Normal 2 4 6 3 6" xfId="40810" xr:uid="{00000000-0005-0000-0000-0000ADE20000}"/>
    <cellStyle name="Normal 2 4 6 4" xfId="9380" xr:uid="{00000000-0005-0000-0000-0000AEE20000}"/>
    <cellStyle name="Normal 2 4 6 4 2" xfId="22539" xr:uid="{00000000-0005-0000-0000-0000AFE20000}"/>
    <cellStyle name="Normal 2 4 6 4 2 2" xfId="59877" xr:uid="{00000000-0005-0000-0000-0000B0E20000}"/>
    <cellStyle name="Normal 2 4 6 4 3" xfId="35738" xr:uid="{00000000-0005-0000-0000-0000B1E20000}"/>
    <cellStyle name="Normal 2 4 6 4 4" xfId="46718" xr:uid="{00000000-0005-0000-0000-0000B2E20000}"/>
    <cellStyle name="Normal 2 4 6 5" xfId="4657" xr:uid="{00000000-0005-0000-0000-0000B3E20000}"/>
    <cellStyle name="Normal 2 4 6 5 2" xfId="17816" xr:uid="{00000000-0005-0000-0000-0000B4E20000}"/>
    <cellStyle name="Normal 2 4 6 5 2 2" xfId="55154" xr:uid="{00000000-0005-0000-0000-0000B5E20000}"/>
    <cellStyle name="Normal 2 4 6 5 3" xfId="30314" xr:uid="{00000000-0005-0000-0000-0000B6E20000}"/>
    <cellStyle name="Normal 2 4 6 5 4" xfId="41995" xr:uid="{00000000-0005-0000-0000-0000B7E20000}"/>
    <cellStyle name="Normal 2 4 6 6" xfId="14104" xr:uid="{00000000-0005-0000-0000-0000B8E20000}"/>
    <cellStyle name="Normal 2 4 6 6 2" xfId="51442" xr:uid="{00000000-0005-0000-0000-0000B9E20000}"/>
    <cellStyle name="Normal 2 4 6 7" xfId="27432" xr:uid="{00000000-0005-0000-0000-0000BAE20000}"/>
    <cellStyle name="Normal 2 4 6 8" xfId="38281" xr:uid="{00000000-0005-0000-0000-0000BBE20000}"/>
    <cellStyle name="Normal 2 4 7" xfId="1112" xr:uid="{00000000-0005-0000-0000-0000BCE20000}"/>
    <cellStyle name="Normal 2 4 7 2" xfId="2292" xr:uid="{00000000-0005-0000-0000-0000BDE20000}"/>
    <cellStyle name="Normal 2 4 7 2 2" xfId="8366" xr:uid="{00000000-0005-0000-0000-0000BEE20000}"/>
    <cellStyle name="Normal 2 4 7 2 2 2" xfId="13089" xr:uid="{00000000-0005-0000-0000-0000BFE20000}"/>
    <cellStyle name="Normal 2 4 7 2 2 2 2" xfId="26248" xr:uid="{00000000-0005-0000-0000-0000C0E20000}"/>
    <cellStyle name="Normal 2 4 7 2 2 2 2 2" xfId="63586" xr:uid="{00000000-0005-0000-0000-0000C1E20000}"/>
    <cellStyle name="Normal 2 4 7 2 2 2 3" xfId="50427" xr:uid="{00000000-0005-0000-0000-0000C2E20000}"/>
    <cellStyle name="Normal 2 4 7 2 2 3" xfId="21525" xr:uid="{00000000-0005-0000-0000-0000C3E20000}"/>
    <cellStyle name="Normal 2 4 7 2 2 3 2" xfId="58863" xr:uid="{00000000-0005-0000-0000-0000C4E20000}"/>
    <cellStyle name="Normal 2 4 7 2 2 4" xfId="34544" xr:uid="{00000000-0005-0000-0000-0000C5E20000}"/>
    <cellStyle name="Normal 2 4 7 2 2 5" xfId="45704" xr:uid="{00000000-0005-0000-0000-0000C6E20000}"/>
    <cellStyle name="Normal 2 4 7 2 3" xfId="10729" xr:uid="{00000000-0005-0000-0000-0000C7E20000}"/>
    <cellStyle name="Normal 2 4 7 2 3 2" xfId="23888" xr:uid="{00000000-0005-0000-0000-0000C8E20000}"/>
    <cellStyle name="Normal 2 4 7 2 3 2 2" xfId="61226" xr:uid="{00000000-0005-0000-0000-0000C9E20000}"/>
    <cellStyle name="Normal 2 4 7 2 3 3" xfId="37256" xr:uid="{00000000-0005-0000-0000-0000CAE20000}"/>
    <cellStyle name="Normal 2 4 7 2 3 4" xfId="48067" xr:uid="{00000000-0005-0000-0000-0000CBE20000}"/>
    <cellStyle name="Normal 2 4 7 2 4" xfId="6006" xr:uid="{00000000-0005-0000-0000-0000CCE20000}"/>
    <cellStyle name="Normal 2 4 7 2 4 2" xfId="19165" xr:uid="{00000000-0005-0000-0000-0000CDE20000}"/>
    <cellStyle name="Normal 2 4 7 2 4 2 2" xfId="56503" xr:uid="{00000000-0005-0000-0000-0000CEE20000}"/>
    <cellStyle name="Normal 2 4 7 2 4 3" xfId="31832" xr:uid="{00000000-0005-0000-0000-0000CFE20000}"/>
    <cellStyle name="Normal 2 4 7 2 4 4" xfId="43344" xr:uid="{00000000-0005-0000-0000-0000D0E20000}"/>
    <cellStyle name="Normal 2 4 7 2 5" xfId="15453" xr:uid="{00000000-0005-0000-0000-0000D1E20000}"/>
    <cellStyle name="Normal 2 4 7 2 5 2" xfId="52791" xr:uid="{00000000-0005-0000-0000-0000D2E20000}"/>
    <cellStyle name="Normal 2 4 7 2 6" xfId="28950" xr:uid="{00000000-0005-0000-0000-0000D3E20000}"/>
    <cellStyle name="Normal 2 4 7 2 7" xfId="39630" xr:uid="{00000000-0005-0000-0000-0000D4E20000}"/>
    <cellStyle name="Normal 2 4 7 3" xfId="3641" xr:uid="{00000000-0005-0000-0000-0000D5E20000}"/>
    <cellStyle name="Normal 2 4 7 3 2" xfId="11909" xr:uid="{00000000-0005-0000-0000-0000D6E20000}"/>
    <cellStyle name="Normal 2 4 7 3 2 2" xfId="25068" xr:uid="{00000000-0005-0000-0000-0000D7E20000}"/>
    <cellStyle name="Normal 2 4 7 3 2 2 2" xfId="62406" xr:uid="{00000000-0005-0000-0000-0000D8E20000}"/>
    <cellStyle name="Normal 2 4 7 3 2 3" xfId="49247" xr:uid="{00000000-0005-0000-0000-0000D9E20000}"/>
    <cellStyle name="Normal 2 4 7 3 3" xfId="7186" xr:uid="{00000000-0005-0000-0000-0000DAE20000}"/>
    <cellStyle name="Normal 2 4 7 3 3 2" xfId="20345" xr:uid="{00000000-0005-0000-0000-0000DBE20000}"/>
    <cellStyle name="Normal 2 4 7 3 3 2 2" xfId="57683" xr:uid="{00000000-0005-0000-0000-0000DCE20000}"/>
    <cellStyle name="Normal 2 4 7 3 3 3" xfId="44524" xr:uid="{00000000-0005-0000-0000-0000DDE20000}"/>
    <cellStyle name="Normal 2 4 7 3 4" xfId="16802" xr:uid="{00000000-0005-0000-0000-0000DEE20000}"/>
    <cellStyle name="Normal 2 4 7 3 4 2" xfId="54140" xr:uid="{00000000-0005-0000-0000-0000DFE20000}"/>
    <cellStyle name="Normal 2 4 7 3 5" xfId="33195" xr:uid="{00000000-0005-0000-0000-0000E0E20000}"/>
    <cellStyle name="Normal 2 4 7 3 6" xfId="40979" xr:uid="{00000000-0005-0000-0000-0000E1E20000}"/>
    <cellStyle name="Normal 2 4 7 4" xfId="9549" xr:uid="{00000000-0005-0000-0000-0000E2E20000}"/>
    <cellStyle name="Normal 2 4 7 4 2" xfId="22708" xr:uid="{00000000-0005-0000-0000-0000E3E20000}"/>
    <cellStyle name="Normal 2 4 7 4 2 2" xfId="60046" xr:uid="{00000000-0005-0000-0000-0000E4E20000}"/>
    <cellStyle name="Normal 2 4 7 4 3" xfId="35907" xr:uid="{00000000-0005-0000-0000-0000E5E20000}"/>
    <cellStyle name="Normal 2 4 7 4 4" xfId="46887" xr:uid="{00000000-0005-0000-0000-0000E6E20000}"/>
    <cellStyle name="Normal 2 4 7 5" xfId="4826" xr:uid="{00000000-0005-0000-0000-0000E7E20000}"/>
    <cellStyle name="Normal 2 4 7 5 2" xfId="17985" xr:uid="{00000000-0005-0000-0000-0000E8E20000}"/>
    <cellStyle name="Normal 2 4 7 5 2 2" xfId="55323" xr:uid="{00000000-0005-0000-0000-0000E9E20000}"/>
    <cellStyle name="Normal 2 4 7 5 3" xfId="30483" xr:uid="{00000000-0005-0000-0000-0000EAE20000}"/>
    <cellStyle name="Normal 2 4 7 5 4" xfId="42164" xr:uid="{00000000-0005-0000-0000-0000EBE20000}"/>
    <cellStyle name="Normal 2 4 7 6" xfId="14273" xr:uid="{00000000-0005-0000-0000-0000ECE20000}"/>
    <cellStyle name="Normal 2 4 7 6 2" xfId="51611" xr:uid="{00000000-0005-0000-0000-0000EDE20000}"/>
    <cellStyle name="Normal 2 4 7 7" xfId="27601" xr:uid="{00000000-0005-0000-0000-0000EEE20000}"/>
    <cellStyle name="Normal 2 4 7 8" xfId="38450" xr:uid="{00000000-0005-0000-0000-0000EFE20000}"/>
    <cellStyle name="Normal 2 4 8" xfId="1309" xr:uid="{00000000-0005-0000-0000-0000F0E20000}"/>
    <cellStyle name="Normal 2 4 8 2" xfId="2658" xr:uid="{00000000-0005-0000-0000-0000F1E20000}"/>
    <cellStyle name="Normal 2 4 8 2 2" xfId="12106" xr:uid="{00000000-0005-0000-0000-0000F2E20000}"/>
    <cellStyle name="Normal 2 4 8 2 2 2" xfId="25265" xr:uid="{00000000-0005-0000-0000-0000F3E20000}"/>
    <cellStyle name="Normal 2 4 8 2 2 2 2" xfId="62603" xr:uid="{00000000-0005-0000-0000-0000F4E20000}"/>
    <cellStyle name="Normal 2 4 8 2 2 3" xfId="33561" xr:uid="{00000000-0005-0000-0000-0000F5E20000}"/>
    <cellStyle name="Normal 2 4 8 2 2 4" xfId="49444" xr:uid="{00000000-0005-0000-0000-0000F6E20000}"/>
    <cellStyle name="Normal 2 4 8 2 3" xfId="7383" xr:uid="{00000000-0005-0000-0000-0000F7E20000}"/>
    <cellStyle name="Normal 2 4 8 2 3 2" xfId="20542" xr:uid="{00000000-0005-0000-0000-0000F8E20000}"/>
    <cellStyle name="Normal 2 4 8 2 3 2 2" xfId="57880" xr:uid="{00000000-0005-0000-0000-0000F9E20000}"/>
    <cellStyle name="Normal 2 4 8 2 3 3" xfId="36273" xr:uid="{00000000-0005-0000-0000-0000FAE20000}"/>
    <cellStyle name="Normal 2 4 8 2 3 4" xfId="44721" xr:uid="{00000000-0005-0000-0000-0000FBE20000}"/>
    <cellStyle name="Normal 2 4 8 2 4" xfId="15819" xr:uid="{00000000-0005-0000-0000-0000FCE20000}"/>
    <cellStyle name="Normal 2 4 8 2 4 2" xfId="30849" xr:uid="{00000000-0005-0000-0000-0000FDE20000}"/>
    <cellStyle name="Normal 2 4 8 2 4 3" xfId="53157" xr:uid="{00000000-0005-0000-0000-0000FEE20000}"/>
    <cellStyle name="Normal 2 4 8 2 5" xfId="27967" xr:uid="{00000000-0005-0000-0000-0000FFE20000}"/>
    <cellStyle name="Normal 2 4 8 2 6" xfId="39996" xr:uid="{00000000-0005-0000-0000-000000E30000}"/>
    <cellStyle name="Normal 2 4 8 3" xfId="9746" xr:uid="{00000000-0005-0000-0000-000001E30000}"/>
    <cellStyle name="Normal 2 4 8 3 2" xfId="22905" xr:uid="{00000000-0005-0000-0000-000002E30000}"/>
    <cellStyle name="Normal 2 4 8 3 2 2" xfId="60243" xr:uid="{00000000-0005-0000-0000-000003E30000}"/>
    <cellStyle name="Normal 2 4 8 3 3" xfId="32212" xr:uid="{00000000-0005-0000-0000-000004E30000}"/>
    <cellStyle name="Normal 2 4 8 3 4" xfId="47084" xr:uid="{00000000-0005-0000-0000-000005E30000}"/>
    <cellStyle name="Normal 2 4 8 4" xfId="5023" xr:uid="{00000000-0005-0000-0000-000006E30000}"/>
    <cellStyle name="Normal 2 4 8 4 2" xfId="18182" xr:uid="{00000000-0005-0000-0000-000007E30000}"/>
    <cellStyle name="Normal 2 4 8 4 2 2" xfId="55520" xr:uid="{00000000-0005-0000-0000-000008E30000}"/>
    <cellStyle name="Normal 2 4 8 4 3" xfId="34924" xr:uid="{00000000-0005-0000-0000-000009E30000}"/>
    <cellStyle name="Normal 2 4 8 4 4" xfId="42361" xr:uid="{00000000-0005-0000-0000-00000AE30000}"/>
    <cellStyle name="Normal 2 4 8 5" xfId="14470" xr:uid="{00000000-0005-0000-0000-00000BE30000}"/>
    <cellStyle name="Normal 2 4 8 5 2" xfId="29500" xr:uid="{00000000-0005-0000-0000-00000CE30000}"/>
    <cellStyle name="Normal 2 4 8 5 3" xfId="51808" xr:uid="{00000000-0005-0000-0000-00000DE30000}"/>
    <cellStyle name="Normal 2 4 8 6" xfId="26618" xr:uid="{00000000-0005-0000-0000-00000EE30000}"/>
    <cellStyle name="Normal 2 4 8 7" xfId="38647" xr:uid="{00000000-0005-0000-0000-00000FE30000}"/>
    <cellStyle name="Normal 2 4 9" xfId="2461" xr:uid="{00000000-0005-0000-0000-000010E30000}"/>
    <cellStyle name="Normal 2 4 9 2" xfId="10926" xr:uid="{00000000-0005-0000-0000-000011E30000}"/>
    <cellStyle name="Normal 2 4 9 2 2" xfId="24085" xr:uid="{00000000-0005-0000-0000-000012E30000}"/>
    <cellStyle name="Normal 2 4 9 2 2 2" xfId="61423" xr:uid="{00000000-0005-0000-0000-000013E30000}"/>
    <cellStyle name="Normal 2 4 9 2 3" xfId="33364" xr:uid="{00000000-0005-0000-0000-000014E30000}"/>
    <cellStyle name="Normal 2 4 9 2 4" xfId="48264" xr:uid="{00000000-0005-0000-0000-000015E30000}"/>
    <cellStyle name="Normal 2 4 9 3" xfId="6203" xr:uid="{00000000-0005-0000-0000-000016E30000}"/>
    <cellStyle name="Normal 2 4 9 3 2" xfId="19362" xr:uid="{00000000-0005-0000-0000-000017E30000}"/>
    <cellStyle name="Normal 2 4 9 3 2 2" xfId="56700" xr:uid="{00000000-0005-0000-0000-000018E30000}"/>
    <cellStyle name="Normal 2 4 9 3 3" xfId="36076" xr:uid="{00000000-0005-0000-0000-000019E30000}"/>
    <cellStyle name="Normal 2 4 9 3 4" xfId="43541" xr:uid="{00000000-0005-0000-0000-00001AE30000}"/>
    <cellStyle name="Normal 2 4 9 4" xfId="15622" xr:uid="{00000000-0005-0000-0000-00001BE30000}"/>
    <cellStyle name="Normal 2 4 9 4 2" xfId="30652" xr:uid="{00000000-0005-0000-0000-00001CE30000}"/>
    <cellStyle name="Normal 2 4 9 4 3" xfId="52960" xr:uid="{00000000-0005-0000-0000-00001DE30000}"/>
    <cellStyle name="Normal 2 4 9 5" xfId="27770" xr:uid="{00000000-0005-0000-0000-00001EE30000}"/>
    <cellStyle name="Normal 2 4 9 6" xfId="39799" xr:uid="{00000000-0005-0000-0000-00001FE30000}"/>
    <cellStyle name="Normal 2 5" xfId="71" xr:uid="{00000000-0005-0000-0000-000020E30000}"/>
    <cellStyle name="Normal 2 5 10" xfId="8510" xr:uid="{00000000-0005-0000-0000-000021E30000}"/>
    <cellStyle name="Normal 2 5 10 2" xfId="21669" xr:uid="{00000000-0005-0000-0000-000022E30000}"/>
    <cellStyle name="Normal 2 5 10 2 2" xfId="59007" xr:uid="{00000000-0005-0000-0000-000023E30000}"/>
    <cellStyle name="Normal 2 5 10 3" xfId="29332" xr:uid="{00000000-0005-0000-0000-000024E30000}"/>
    <cellStyle name="Normal 2 5 10 4" xfId="45848" xr:uid="{00000000-0005-0000-0000-000025E30000}"/>
    <cellStyle name="Normal 2 5 11" xfId="3787" xr:uid="{00000000-0005-0000-0000-000026E30000}"/>
    <cellStyle name="Normal 2 5 11 2" xfId="16946" xr:uid="{00000000-0005-0000-0000-000027E30000}"/>
    <cellStyle name="Normal 2 5 11 2 2" xfId="54284" xr:uid="{00000000-0005-0000-0000-000028E30000}"/>
    <cellStyle name="Normal 2 5 11 3" xfId="32044" xr:uid="{00000000-0005-0000-0000-000029E30000}"/>
    <cellStyle name="Normal 2 5 11 4" xfId="41125" xr:uid="{00000000-0005-0000-0000-00002AE30000}"/>
    <cellStyle name="Normal 2 5 12" xfId="13234" xr:uid="{00000000-0005-0000-0000-00002BE30000}"/>
    <cellStyle name="Normal 2 5 12 2" xfId="34756" xr:uid="{00000000-0005-0000-0000-00002CE30000}"/>
    <cellStyle name="Normal 2 5 12 3" xfId="50572" xr:uid="{00000000-0005-0000-0000-00002DE30000}"/>
    <cellStyle name="Normal 2 5 13" xfId="29163" xr:uid="{00000000-0005-0000-0000-00002EE30000}"/>
    <cellStyle name="Normal 2 5 14" xfId="26450" xr:uid="{00000000-0005-0000-0000-00002FE30000}"/>
    <cellStyle name="Normal 2 5 15" xfId="37411" xr:uid="{00000000-0005-0000-0000-000030E30000}"/>
    <cellStyle name="Normal 2 5 2" xfId="183" xr:uid="{00000000-0005-0000-0000-000031E30000}"/>
    <cellStyle name="Normal 2 5 2 2" xfId="604" xr:uid="{00000000-0005-0000-0000-000032E30000}"/>
    <cellStyle name="Normal 2 5 2 2 2" xfId="1786" xr:uid="{00000000-0005-0000-0000-000033E30000}"/>
    <cellStyle name="Normal 2 5 2 2 2 2" xfId="7860" xr:uid="{00000000-0005-0000-0000-000034E30000}"/>
    <cellStyle name="Normal 2 5 2 2 2 2 2" xfId="12583" xr:uid="{00000000-0005-0000-0000-000035E30000}"/>
    <cellStyle name="Normal 2 5 2 2 2 2 2 2" xfId="25742" xr:uid="{00000000-0005-0000-0000-000036E30000}"/>
    <cellStyle name="Normal 2 5 2 2 2 2 2 2 2" xfId="63080" xr:uid="{00000000-0005-0000-0000-000037E30000}"/>
    <cellStyle name="Normal 2 5 2 2 2 2 2 3" xfId="49921" xr:uid="{00000000-0005-0000-0000-000038E30000}"/>
    <cellStyle name="Normal 2 5 2 2 2 2 3" xfId="21019" xr:uid="{00000000-0005-0000-0000-000039E30000}"/>
    <cellStyle name="Normal 2 5 2 2 2 2 3 2" xfId="58357" xr:uid="{00000000-0005-0000-0000-00003AE30000}"/>
    <cellStyle name="Normal 2 5 2 2 2 2 4" xfId="34038" xr:uid="{00000000-0005-0000-0000-00003BE30000}"/>
    <cellStyle name="Normal 2 5 2 2 2 2 5" xfId="45198" xr:uid="{00000000-0005-0000-0000-00003CE30000}"/>
    <cellStyle name="Normal 2 5 2 2 2 3" xfId="10223" xr:uid="{00000000-0005-0000-0000-00003DE30000}"/>
    <cellStyle name="Normal 2 5 2 2 2 3 2" xfId="23382" xr:uid="{00000000-0005-0000-0000-00003EE30000}"/>
    <cellStyle name="Normal 2 5 2 2 2 3 2 2" xfId="60720" xr:uid="{00000000-0005-0000-0000-00003FE30000}"/>
    <cellStyle name="Normal 2 5 2 2 2 3 3" xfId="36750" xr:uid="{00000000-0005-0000-0000-000040E30000}"/>
    <cellStyle name="Normal 2 5 2 2 2 3 4" xfId="47561" xr:uid="{00000000-0005-0000-0000-000041E30000}"/>
    <cellStyle name="Normal 2 5 2 2 2 4" xfId="5500" xr:uid="{00000000-0005-0000-0000-000042E30000}"/>
    <cellStyle name="Normal 2 5 2 2 2 4 2" xfId="18659" xr:uid="{00000000-0005-0000-0000-000043E30000}"/>
    <cellStyle name="Normal 2 5 2 2 2 4 2 2" xfId="55997" xr:uid="{00000000-0005-0000-0000-000044E30000}"/>
    <cellStyle name="Normal 2 5 2 2 2 4 3" xfId="31326" xr:uid="{00000000-0005-0000-0000-000045E30000}"/>
    <cellStyle name="Normal 2 5 2 2 2 4 4" xfId="42838" xr:uid="{00000000-0005-0000-0000-000046E30000}"/>
    <cellStyle name="Normal 2 5 2 2 2 5" xfId="14947" xr:uid="{00000000-0005-0000-0000-000047E30000}"/>
    <cellStyle name="Normal 2 5 2 2 2 5 2" xfId="52285" xr:uid="{00000000-0005-0000-0000-000048E30000}"/>
    <cellStyle name="Normal 2 5 2 2 2 6" xfId="28444" xr:uid="{00000000-0005-0000-0000-000049E30000}"/>
    <cellStyle name="Normal 2 5 2 2 2 7" xfId="39124" xr:uid="{00000000-0005-0000-0000-00004AE30000}"/>
    <cellStyle name="Normal 2 5 2 2 3" xfId="3135" xr:uid="{00000000-0005-0000-0000-00004BE30000}"/>
    <cellStyle name="Normal 2 5 2 2 3 2" xfId="11403" xr:uid="{00000000-0005-0000-0000-00004CE30000}"/>
    <cellStyle name="Normal 2 5 2 2 3 2 2" xfId="24562" xr:uid="{00000000-0005-0000-0000-00004DE30000}"/>
    <cellStyle name="Normal 2 5 2 2 3 2 2 2" xfId="61900" xr:uid="{00000000-0005-0000-0000-00004EE30000}"/>
    <cellStyle name="Normal 2 5 2 2 3 2 3" xfId="48741" xr:uid="{00000000-0005-0000-0000-00004FE30000}"/>
    <cellStyle name="Normal 2 5 2 2 3 3" xfId="6680" xr:uid="{00000000-0005-0000-0000-000050E30000}"/>
    <cellStyle name="Normal 2 5 2 2 3 3 2" xfId="19839" xr:uid="{00000000-0005-0000-0000-000051E30000}"/>
    <cellStyle name="Normal 2 5 2 2 3 3 2 2" xfId="57177" xr:uid="{00000000-0005-0000-0000-000052E30000}"/>
    <cellStyle name="Normal 2 5 2 2 3 3 3" xfId="44018" xr:uid="{00000000-0005-0000-0000-000053E30000}"/>
    <cellStyle name="Normal 2 5 2 2 3 4" xfId="16296" xr:uid="{00000000-0005-0000-0000-000054E30000}"/>
    <cellStyle name="Normal 2 5 2 2 3 4 2" xfId="53634" xr:uid="{00000000-0005-0000-0000-000055E30000}"/>
    <cellStyle name="Normal 2 5 2 2 3 5" xfId="32689" xr:uid="{00000000-0005-0000-0000-000056E30000}"/>
    <cellStyle name="Normal 2 5 2 2 3 6" xfId="40473" xr:uid="{00000000-0005-0000-0000-000057E30000}"/>
    <cellStyle name="Normal 2 5 2 2 4" xfId="9043" xr:uid="{00000000-0005-0000-0000-000058E30000}"/>
    <cellStyle name="Normal 2 5 2 2 4 2" xfId="22202" xr:uid="{00000000-0005-0000-0000-000059E30000}"/>
    <cellStyle name="Normal 2 5 2 2 4 2 2" xfId="59540" xr:uid="{00000000-0005-0000-0000-00005AE30000}"/>
    <cellStyle name="Normal 2 5 2 2 4 3" xfId="35401" xr:uid="{00000000-0005-0000-0000-00005BE30000}"/>
    <cellStyle name="Normal 2 5 2 2 4 4" xfId="46381" xr:uid="{00000000-0005-0000-0000-00005CE30000}"/>
    <cellStyle name="Normal 2 5 2 2 5" xfId="4320" xr:uid="{00000000-0005-0000-0000-00005DE30000}"/>
    <cellStyle name="Normal 2 5 2 2 5 2" xfId="17479" xr:uid="{00000000-0005-0000-0000-00005EE30000}"/>
    <cellStyle name="Normal 2 5 2 2 5 2 2" xfId="54817" xr:uid="{00000000-0005-0000-0000-00005FE30000}"/>
    <cellStyle name="Normal 2 5 2 2 5 3" xfId="29977" xr:uid="{00000000-0005-0000-0000-000060E30000}"/>
    <cellStyle name="Normal 2 5 2 2 5 4" xfId="41658" xr:uid="{00000000-0005-0000-0000-000061E30000}"/>
    <cellStyle name="Normal 2 5 2 2 6" xfId="13767" xr:uid="{00000000-0005-0000-0000-000062E30000}"/>
    <cellStyle name="Normal 2 5 2 2 6 2" xfId="51105" xr:uid="{00000000-0005-0000-0000-000063E30000}"/>
    <cellStyle name="Normal 2 5 2 2 7" xfId="27095" xr:uid="{00000000-0005-0000-0000-000064E30000}"/>
    <cellStyle name="Normal 2 5 2 2 8" xfId="37944" xr:uid="{00000000-0005-0000-0000-000065E30000}"/>
    <cellStyle name="Normal 2 5 2 3" xfId="1365" xr:uid="{00000000-0005-0000-0000-000066E30000}"/>
    <cellStyle name="Normal 2 5 2 3 2" xfId="7439" xr:uid="{00000000-0005-0000-0000-000067E30000}"/>
    <cellStyle name="Normal 2 5 2 3 2 2" xfId="12162" xr:uid="{00000000-0005-0000-0000-000068E30000}"/>
    <cellStyle name="Normal 2 5 2 3 2 2 2" xfId="25321" xr:uid="{00000000-0005-0000-0000-000069E30000}"/>
    <cellStyle name="Normal 2 5 2 3 2 2 2 2" xfId="62659" xr:uid="{00000000-0005-0000-0000-00006AE30000}"/>
    <cellStyle name="Normal 2 5 2 3 2 2 3" xfId="49500" xr:uid="{00000000-0005-0000-0000-00006BE30000}"/>
    <cellStyle name="Normal 2 5 2 3 2 3" xfId="20598" xr:uid="{00000000-0005-0000-0000-00006CE30000}"/>
    <cellStyle name="Normal 2 5 2 3 2 3 2" xfId="57936" xr:uid="{00000000-0005-0000-0000-00006DE30000}"/>
    <cellStyle name="Normal 2 5 2 3 2 4" xfId="33617" xr:uid="{00000000-0005-0000-0000-00006EE30000}"/>
    <cellStyle name="Normal 2 5 2 3 2 5" xfId="44777" xr:uid="{00000000-0005-0000-0000-00006FE30000}"/>
    <cellStyle name="Normal 2 5 2 3 3" xfId="9802" xr:uid="{00000000-0005-0000-0000-000070E30000}"/>
    <cellStyle name="Normal 2 5 2 3 3 2" xfId="22961" xr:uid="{00000000-0005-0000-0000-000071E30000}"/>
    <cellStyle name="Normal 2 5 2 3 3 2 2" xfId="60299" xr:uid="{00000000-0005-0000-0000-000072E30000}"/>
    <cellStyle name="Normal 2 5 2 3 3 3" xfId="36329" xr:uid="{00000000-0005-0000-0000-000073E30000}"/>
    <cellStyle name="Normal 2 5 2 3 3 4" xfId="47140" xr:uid="{00000000-0005-0000-0000-000074E30000}"/>
    <cellStyle name="Normal 2 5 2 3 4" xfId="5079" xr:uid="{00000000-0005-0000-0000-000075E30000}"/>
    <cellStyle name="Normal 2 5 2 3 4 2" xfId="18238" xr:uid="{00000000-0005-0000-0000-000076E30000}"/>
    <cellStyle name="Normal 2 5 2 3 4 2 2" xfId="55576" xr:uid="{00000000-0005-0000-0000-000077E30000}"/>
    <cellStyle name="Normal 2 5 2 3 4 3" xfId="30905" xr:uid="{00000000-0005-0000-0000-000078E30000}"/>
    <cellStyle name="Normal 2 5 2 3 4 4" xfId="42417" xr:uid="{00000000-0005-0000-0000-000079E30000}"/>
    <cellStyle name="Normal 2 5 2 3 5" xfId="14526" xr:uid="{00000000-0005-0000-0000-00007AE30000}"/>
    <cellStyle name="Normal 2 5 2 3 5 2" xfId="51864" xr:uid="{00000000-0005-0000-0000-00007BE30000}"/>
    <cellStyle name="Normal 2 5 2 3 6" xfId="28023" xr:uid="{00000000-0005-0000-0000-00007CE30000}"/>
    <cellStyle name="Normal 2 5 2 3 7" xfId="38703" xr:uid="{00000000-0005-0000-0000-00007DE30000}"/>
    <cellStyle name="Normal 2 5 2 4" xfId="2714" xr:uid="{00000000-0005-0000-0000-00007EE30000}"/>
    <cellStyle name="Normal 2 5 2 4 2" xfId="10982" xr:uid="{00000000-0005-0000-0000-00007FE30000}"/>
    <cellStyle name="Normal 2 5 2 4 2 2" xfId="24141" xr:uid="{00000000-0005-0000-0000-000080E30000}"/>
    <cellStyle name="Normal 2 5 2 4 2 2 2" xfId="61479" xr:uid="{00000000-0005-0000-0000-000081E30000}"/>
    <cellStyle name="Normal 2 5 2 4 2 3" xfId="48320" xr:uid="{00000000-0005-0000-0000-000082E30000}"/>
    <cellStyle name="Normal 2 5 2 4 3" xfId="6259" xr:uid="{00000000-0005-0000-0000-000083E30000}"/>
    <cellStyle name="Normal 2 5 2 4 3 2" xfId="19418" xr:uid="{00000000-0005-0000-0000-000084E30000}"/>
    <cellStyle name="Normal 2 5 2 4 3 2 2" xfId="56756" xr:uid="{00000000-0005-0000-0000-000085E30000}"/>
    <cellStyle name="Normal 2 5 2 4 3 3" xfId="43597" xr:uid="{00000000-0005-0000-0000-000086E30000}"/>
    <cellStyle name="Normal 2 5 2 4 4" xfId="15875" xr:uid="{00000000-0005-0000-0000-000087E30000}"/>
    <cellStyle name="Normal 2 5 2 4 4 2" xfId="53213" xr:uid="{00000000-0005-0000-0000-000088E30000}"/>
    <cellStyle name="Normal 2 5 2 4 5" xfId="32268" xr:uid="{00000000-0005-0000-0000-000089E30000}"/>
    <cellStyle name="Normal 2 5 2 4 6" xfId="40052" xr:uid="{00000000-0005-0000-0000-00008AE30000}"/>
    <cellStyle name="Normal 2 5 2 5" xfId="8622" xr:uid="{00000000-0005-0000-0000-00008BE30000}"/>
    <cellStyle name="Normal 2 5 2 5 2" xfId="21781" xr:uid="{00000000-0005-0000-0000-00008CE30000}"/>
    <cellStyle name="Normal 2 5 2 5 2 2" xfId="59119" xr:uid="{00000000-0005-0000-0000-00008DE30000}"/>
    <cellStyle name="Normal 2 5 2 5 3" xfId="34980" xr:uid="{00000000-0005-0000-0000-00008EE30000}"/>
    <cellStyle name="Normal 2 5 2 5 4" xfId="45960" xr:uid="{00000000-0005-0000-0000-00008FE30000}"/>
    <cellStyle name="Normal 2 5 2 6" xfId="3899" xr:uid="{00000000-0005-0000-0000-000090E30000}"/>
    <cellStyle name="Normal 2 5 2 6 2" xfId="17058" xr:uid="{00000000-0005-0000-0000-000091E30000}"/>
    <cellStyle name="Normal 2 5 2 6 2 2" xfId="54396" xr:uid="{00000000-0005-0000-0000-000092E30000}"/>
    <cellStyle name="Normal 2 5 2 6 3" xfId="29556" xr:uid="{00000000-0005-0000-0000-000093E30000}"/>
    <cellStyle name="Normal 2 5 2 6 4" xfId="41237" xr:uid="{00000000-0005-0000-0000-000094E30000}"/>
    <cellStyle name="Normal 2 5 2 7" xfId="13346" xr:uid="{00000000-0005-0000-0000-000095E30000}"/>
    <cellStyle name="Normal 2 5 2 7 2" xfId="50684" xr:uid="{00000000-0005-0000-0000-000096E30000}"/>
    <cellStyle name="Normal 2 5 2 8" xfId="26674" xr:uid="{00000000-0005-0000-0000-000097E30000}"/>
    <cellStyle name="Normal 2 5 2 9" xfId="37523" xr:uid="{00000000-0005-0000-0000-000098E30000}"/>
    <cellStyle name="Normal 2 5 3" xfId="492" xr:uid="{00000000-0005-0000-0000-000099E30000}"/>
    <cellStyle name="Normal 2 5 3 2" xfId="1674" xr:uid="{00000000-0005-0000-0000-00009AE30000}"/>
    <cellStyle name="Normal 2 5 3 2 2" xfId="7748" xr:uid="{00000000-0005-0000-0000-00009BE30000}"/>
    <cellStyle name="Normal 2 5 3 2 2 2" xfId="12471" xr:uid="{00000000-0005-0000-0000-00009CE30000}"/>
    <cellStyle name="Normal 2 5 3 2 2 2 2" xfId="25630" xr:uid="{00000000-0005-0000-0000-00009DE30000}"/>
    <cellStyle name="Normal 2 5 3 2 2 2 2 2" xfId="62968" xr:uid="{00000000-0005-0000-0000-00009EE30000}"/>
    <cellStyle name="Normal 2 5 3 2 2 2 3" xfId="49809" xr:uid="{00000000-0005-0000-0000-00009FE30000}"/>
    <cellStyle name="Normal 2 5 3 2 2 3" xfId="20907" xr:uid="{00000000-0005-0000-0000-0000A0E30000}"/>
    <cellStyle name="Normal 2 5 3 2 2 3 2" xfId="58245" xr:uid="{00000000-0005-0000-0000-0000A1E30000}"/>
    <cellStyle name="Normal 2 5 3 2 2 4" xfId="33926" xr:uid="{00000000-0005-0000-0000-0000A2E30000}"/>
    <cellStyle name="Normal 2 5 3 2 2 5" xfId="45086" xr:uid="{00000000-0005-0000-0000-0000A3E30000}"/>
    <cellStyle name="Normal 2 5 3 2 3" xfId="10111" xr:uid="{00000000-0005-0000-0000-0000A4E30000}"/>
    <cellStyle name="Normal 2 5 3 2 3 2" xfId="23270" xr:uid="{00000000-0005-0000-0000-0000A5E30000}"/>
    <cellStyle name="Normal 2 5 3 2 3 2 2" xfId="60608" xr:uid="{00000000-0005-0000-0000-0000A6E30000}"/>
    <cellStyle name="Normal 2 5 3 2 3 3" xfId="36638" xr:uid="{00000000-0005-0000-0000-0000A7E30000}"/>
    <cellStyle name="Normal 2 5 3 2 3 4" xfId="47449" xr:uid="{00000000-0005-0000-0000-0000A8E30000}"/>
    <cellStyle name="Normal 2 5 3 2 4" xfId="5388" xr:uid="{00000000-0005-0000-0000-0000A9E30000}"/>
    <cellStyle name="Normal 2 5 3 2 4 2" xfId="18547" xr:uid="{00000000-0005-0000-0000-0000AAE30000}"/>
    <cellStyle name="Normal 2 5 3 2 4 2 2" xfId="55885" xr:uid="{00000000-0005-0000-0000-0000ABE30000}"/>
    <cellStyle name="Normal 2 5 3 2 4 3" xfId="31214" xr:uid="{00000000-0005-0000-0000-0000ACE30000}"/>
    <cellStyle name="Normal 2 5 3 2 4 4" xfId="42726" xr:uid="{00000000-0005-0000-0000-0000ADE30000}"/>
    <cellStyle name="Normal 2 5 3 2 5" xfId="14835" xr:uid="{00000000-0005-0000-0000-0000AEE30000}"/>
    <cellStyle name="Normal 2 5 3 2 5 2" xfId="52173" xr:uid="{00000000-0005-0000-0000-0000AFE30000}"/>
    <cellStyle name="Normal 2 5 3 2 6" xfId="28332" xr:uid="{00000000-0005-0000-0000-0000B0E30000}"/>
    <cellStyle name="Normal 2 5 3 2 7" xfId="39012" xr:uid="{00000000-0005-0000-0000-0000B1E30000}"/>
    <cellStyle name="Normal 2 5 3 3" xfId="3023" xr:uid="{00000000-0005-0000-0000-0000B2E30000}"/>
    <cellStyle name="Normal 2 5 3 3 2" xfId="11291" xr:uid="{00000000-0005-0000-0000-0000B3E30000}"/>
    <cellStyle name="Normal 2 5 3 3 2 2" xfId="24450" xr:uid="{00000000-0005-0000-0000-0000B4E30000}"/>
    <cellStyle name="Normal 2 5 3 3 2 2 2" xfId="61788" xr:uid="{00000000-0005-0000-0000-0000B5E30000}"/>
    <cellStyle name="Normal 2 5 3 3 2 3" xfId="48629" xr:uid="{00000000-0005-0000-0000-0000B6E30000}"/>
    <cellStyle name="Normal 2 5 3 3 3" xfId="6568" xr:uid="{00000000-0005-0000-0000-0000B7E30000}"/>
    <cellStyle name="Normal 2 5 3 3 3 2" xfId="19727" xr:uid="{00000000-0005-0000-0000-0000B8E30000}"/>
    <cellStyle name="Normal 2 5 3 3 3 2 2" xfId="57065" xr:uid="{00000000-0005-0000-0000-0000B9E30000}"/>
    <cellStyle name="Normal 2 5 3 3 3 3" xfId="43906" xr:uid="{00000000-0005-0000-0000-0000BAE30000}"/>
    <cellStyle name="Normal 2 5 3 3 4" xfId="16184" xr:uid="{00000000-0005-0000-0000-0000BBE30000}"/>
    <cellStyle name="Normal 2 5 3 3 4 2" xfId="53522" xr:uid="{00000000-0005-0000-0000-0000BCE30000}"/>
    <cellStyle name="Normal 2 5 3 3 5" xfId="32577" xr:uid="{00000000-0005-0000-0000-0000BDE30000}"/>
    <cellStyle name="Normal 2 5 3 3 6" xfId="40361" xr:uid="{00000000-0005-0000-0000-0000BEE30000}"/>
    <cellStyle name="Normal 2 5 3 4" xfId="8931" xr:uid="{00000000-0005-0000-0000-0000BFE30000}"/>
    <cellStyle name="Normal 2 5 3 4 2" xfId="22090" xr:uid="{00000000-0005-0000-0000-0000C0E30000}"/>
    <cellStyle name="Normal 2 5 3 4 2 2" xfId="59428" xr:uid="{00000000-0005-0000-0000-0000C1E30000}"/>
    <cellStyle name="Normal 2 5 3 4 3" xfId="35289" xr:uid="{00000000-0005-0000-0000-0000C2E30000}"/>
    <cellStyle name="Normal 2 5 3 4 4" xfId="46269" xr:uid="{00000000-0005-0000-0000-0000C3E30000}"/>
    <cellStyle name="Normal 2 5 3 5" xfId="4208" xr:uid="{00000000-0005-0000-0000-0000C4E30000}"/>
    <cellStyle name="Normal 2 5 3 5 2" xfId="17367" xr:uid="{00000000-0005-0000-0000-0000C5E30000}"/>
    <cellStyle name="Normal 2 5 3 5 2 2" xfId="54705" xr:uid="{00000000-0005-0000-0000-0000C6E30000}"/>
    <cellStyle name="Normal 2 5 3 5 3" xfId="29865" xr:uid="{00000000-0005-0000-0000-0000C7E30000}"/>
    <cellStyle name="Normal 2 5 3 5 4" xfId="41546" xr:uid="{00000000-0005-0000-0000-0000C8E30000}"/>
    <cellStyle name="Normal 2 5 3 6" xfId="13655" xr:uid="{00000000-0005-0000-0000-0000C9E30000}"/>
    <cellStyle name="Normal 2 5 3 6 2" xfId="50993" xr:uid="{00000000-0005-0000-0000-0000CAE30000}"/>
    <cellStyle name="Normal 2 5 3 7" xfId="26983" xr:uid="{00000000-0005-0000-0000-0000CBE30000}"/>
    <cellStyle name="Normal 2 5 3 8" xfId="37832" xr:uid="{00000000-0005-0000-0000-0000CCE30000}"/>
    <cellStyle name="Normal 2 5 4" xfId="380" xr:uid="{00000000-0005-0000-0000-0000CDE30000}"/>
    <cellStyle name="Normal 2 5 4 2" xfId="1562" xr:uid="{00000000-0005-0000-0000-0000CEE30000}"/>
    <cellStyle name="Normal 2 5 4 2 2" xfId="7636" xr:uid="{00000000-0005-0000-0000-0000CFE30000}"/>
    <cellStyle name="Normal 2 5 4 2 2 2" xfId="12359" xr:uid="{00000000-0005-0000-0000-0000D0E30000}"/>
    <cellStyle name="Normal 2 5 4 2 2 2 2" xfId="25518" xr:uid="{00000000-0005-0000-0000-0000D1E30000}"/>
    <cellStyle name="Normal 2 5 4 2 2 2 2 2" xfId="62856" xr:uid="{00000000-0005-0000-0000-0000D2E30000}"/>
    <cellStyle name="Normal 2 5 4 2 2 2 3" xfId="49697" xr:uid="{00000000-0005-0000-0000-0000D3E30000}"/>
    <cellStyle name="Normal 2 5 4 2 2 3" xfId="20795" xr:uid="{00000000-0005-0000-0000-0000D4E30000}"/>
    <cellStyle name="Normal 2 5 4 2 2 3 2" xfId="58133" xr:uid="{00000000-0005-0000-0000-0000D5E30000}"/>
    <cellStyle name="Normal 2 5 4 2 2 4" xfId="33814" xr:uid="{00000000-0005-0000-0000-0000D6E30000}"/>
    <cellStyle name="Normal 2 5 4 2 2 5" xfId="44974" xr:uid="{00000000-0005-0000-0000-0000D7E30000}"/>
    <cellStyle name="Normal 2 5 4 2 3" xfId="9999" xr:uid="{00000000-0005-0000-0000-0000D8E30000}"/>
    <cellStyle name="Normal 2 5 4 2 3 2" xfId="23158" xr:uid="{00000000-0005-0000-0000-0000D9E30000}"/>
    <cellStyle name="Normal 2 5 4 2 3 2 2" xfId="60496" xr:uid="{00000000-0005-0000-0000-0000DAE30000}"/>
    <cellStyle name="Normal 2 5 4 2 3 3" xfId="36526" xr:uid="{00000000-0005-0000-0000-0000DBE30000}"/>
    <cellStyle name="Normal 2 5 4 2 3 4" xfId="47337" xr:uid="{00000000-0005-0000-0000-0000DCE30000}"/>
    <cellStyle name="Normal 2 5 4 2 4" xfId="5276" xr:uid="{00000000-0005-0000-0000-0000DDE30000}"/>
    <cellStyle name="Normal 2 5 4 2 4 2" xfId="18435" xr:uid="{00000000-0005-0000-0000-0000DEE30000}"/>
    <cellStyle name="Normal 2 5 4 2 4 2 2" xfId="55773" xr:uid="{00000000-0005-0000-0000-0000DFE30000}"/>
    <cellStyle name="Normal 2 5 4 2 4 3" xfId="31102" xr:uid="{00000000-0005-0000-0000-0000E0E30000}"/>
    <cellStyle name="Normal 2 5 4 2 4 4" xfId="42614" xr:uid="{00000000-0005-0000-0000-0000E1E30000}"/>
    <cellStyle name="Normal 2 5 4 2 5" xfId="14723" xr:uid="{00000000-0005-0000-0000-0000E2E30000}"/>
    <cellStyle name="Normal 2 5 4 2 5 2" xfId="52061" xr:uid="{00000000-0005-0000-0000-0000E3E30000}"/>
    <cellStyle name="Normal 2 5 4 2 6" xfId="28220" xr:uid="{00000000-0005-0000-0000-0000E4E30000}"/>
    <cellStyle name="Normal 2 5 4 2 7" xfId="38900" xr:uid="{00000000-0005-0000-0000-0000E5E30000}"/>
    <cellStyle name="Normal 2 5 4 3" xfId="2911" xr:uid="{00000000-0005-0000-0000-0000E6E30000}"/>
    <cellStyle name="Normal 2 5 4 3 2" xfId="11179" xr:uid="{00000000-0005-0000-0000-0000E7E30000}"/>
    <cellStyle name="Normal 2 5 4 3 2 2" xfId="24338" xr:uid="{00000000-0005-0000-0000-0000E8E30000}"/>
    <cellStyle name="Normal 2 5 4 3 2 2 2" xfId="61676" xr:uid="{00000000-0005-0000-0000-0000E9E30000}"/>
    <cellStyle name="Normal 2 5 4 3 2 3" xfId="48517" xr:uid="{00000000-0005-0000-0000-0000EAE30000}"/>
    <cellStyle name="Normal 2 5 4 3 3" xfId="6456" xr:uid="{00000000-0005-0000-0000-0000EBE30000}"/>
    <cellStyle name="Normal 2 5 4 3 3 2" xfId="19615" xr:uid="{00000000-0005-0000-0000-0000ECE30000}"/>
    <cellStyle name="Normal 2 5 4 3 3 2 2" xfId="56953" xr:uid="{00000000-0005-0000-0000-0000EDE30000}"/>
    <cellStyle name="Normal 2 5 4 3 3 3" xfId="43794" xr:uid="{00000000-0005-0000-0000-0000EEE30000}"/>
    <cellStyle name="Normal 2 5 4 3 4" xfId="16072" xr:uid="{00000000-0005-0000-0000-0000EFE30000}"/>
    <cellStyle name="Normal 2 5 4 3 4 2" xfId="53410" xr:uid="{00000000-0005-0000-0000-0000F0E30000}"/>
    <cellStyle name="Normal 2 5 4 3 5" xfId="32465" xr:uid="{00000000-0005-0000-0000-0000F1E30000}"/>
    <cellStyle name="Normal 2 5 4 3 6" xfId="40249" xr:uid="{00000000-0005-0000-0000-0000F2E30000}"/>
    <cellStyle name="Normal 2 5 4 4" xfId="8819" xr:uid="{00000000-0005-0000-0000-0000F3E30000}"/>
    <cellStyle name="Normal 2 5 4 4 2" xfId="21978" xr:uid="{00000000-0005-0000-0000-0000F4E30000}"/>
    <cellStyle name="Normal 2 5 4 4 2 2" xfId="59316" xr:uid="{00000000-0005-0000-0000-0000F5E30000}"/>
    <cellStyle name="Normal 2 5 4 4 3" xfId="35177" xr:uid="{00000000-0005-0000-0000-0000F6E30000}"/>
    <cellStyle name="Normal 2 5 4 4 4" xfId="46157" xr:uid="{00000000-0005-0000-0000-0000F7E30000}"/>
    <cellStyle name="Normal 2 5 4 5" xfId="4096" xr:uid="{00000000-0005-0000-0000-0000F8E30000}"/>
    <cellStyle name="Normal 2 5 4 5 2" xfId="17255" xr:uid="{00000000-0005-0000-0000-0000F9E30000}"/>
    <cellStyle name="Normal 2 5 4 5 2 2" xfId="54593" xr:uid="{00000000-0005-0000-0000-0000FAE30000}"/>
    <cellStyle name="Normal 2 5 4 5 3" xfId="29753" xr:uid="{00000000-0005-0000-0000-0000FBE30000}"/>
    <cellStyle name="Normal 2 5 4 5 4" xfId="41434" xr:uid="{00000000-0005-0000-0000-0000FCE30000}"/>
    <cellStyle name="Normal 2 5 4 6" xfId="13543" xr:uid="{00000000-0005-0000-0000-0000FDE30000}"/>
    <cellStyle name="Normal 2 5 4 6 2" xfId="50881" xr:uid="{00000000-0005-0000-0000-0000FEE30000}"/>
    <cellStyle name="Normal 2 5 4 7" xfId="26871" xr:uid="{00000000-0005-0000-0000-0000FFE30000}"/>
    <cellStyle name="Normal 2 5 4 8" xfId="37720" xr:uid="{00000000-0005-0000-0000-000000E40000}"/>
    <cellStyle name="Normal 2 5 5" xfId="801" xr:uid="{00000000-0005-0000-0000-000001E40000}"/>
    <cellStyle name="Normal 2 5 5 2" xfId="1983" xr:uid="{00000000-0005-0000-0000-000002E40000}"/>
    <cellStyle name="Normal 2 5 5 2 2" xfId="8057" xr:uid="{00000000-0005-0000-0000-000003E40000}"/>
    <cellStyle name="Normal 2 5 5 2 2 2" xfId="12780" xr:uid="{00000000-0005-0000-0000-000004E40000}"/>
    <cellStyle name="Normal 2 5 5 2 2 2 2" xfId="25939" xr:uid="{00000000-0005-0000-0000-000005E40000}"/>
    <cellStyle name="Normal 2 5 5 2 2 2 2 2" xfId="63277" xr:uid="{00000000-0005-0000-0000-000006E40000}"/>
    <cellStyle name="Normal 2 5 5 2 2 2 3" xfId="50118" xr:uid="{00000000-0005-0000-0000-000007E40000}"/>
    <cellStyle name="Normal 2 5 5 2 2 3" xfId="21216" xr:uid="{00000000-0005-0000-0000-000008E40000}"/>
    <cellStyle name="Normal 2 5 5 2 2 3 2" xfId="58554" xr:uid="{00000000-0005-0000-0000-000009E40000}"/>
    <cellStyle name="Normal 2 5 5 2 2 4" xfId="34235" xr:uid="{00000000-0005-0000-0000-00000AE40000}"/>
    <cellStyle name="Normal 2 5 5 2 2 5" xfId="45395" xr:uid="{00000000-0005-0000-0000-00000BE40000}"/>
    <cellStyle name="Normal 2 5 5 2 3" xfId="10420" xr:uid="{00000000-0005-0000-0000-00000CE40000}"/>
    <cellStyle name="Normal 2 5 5 2 3 2" xfId="23579" xr:uid="{00000000-0005-0000-0000-00000DE40000}"/>
    <cellStyle name="Normal 2 5 5 2 3 2 2" xfId="60917" xr:uid="{00000000-0005-0000-0000-00000EE40000}"/>
    <cellStyle name="Normal 2 5 5 2 3 3" xfId="36947" xr:uid="{00000000-0005-0000-0000-00000FE40000}"/>
    <cellStyle name="Normal 2 5 5 2 3 4" xfId="47758" xr:uid="{00000000-0005-0000-0000-000010E40000}"/>
    <cellStyle name="Normal 2 5 5 2 4" xfId="5697" xr:uid="{00000000-0005-0000-0000-000011E40000}"/>
    <cellStyle name="Normal 2 5 5 2 4 2" xfId="18856" xr:uid="{00000000-0005-0000-0000-000012E40000}"/>
    <cellStyle name="Normal 2 5 5 2 4 2 2" xfId="56194" xr:uid="{00000000-0005-0000-0000-000013E40000}"/>
    <cellStyle name="Normal 2 5 5 2 4 3" xfId="31523" xr:uid="{00000000-0005-0000-0000-000014E40000}"/>
    <cellStyle name="Normal 2 5 5 2 4 4" xfId="43035" xr:uid="{00000000-0005-0000-0000-000015E40000}"/>
    <cellStyle name="Normal 2 5 5 2 5" xfId="15144" xr:uid="{00000000-0005-0000-0000-000016E40000}"/>
    <cellStyle name="Normal 2 5 5 2 5 2" xfId="52482" xr:uid="{00000000-0005-0000-0000-000017E40000}"/>
    <cellStyle name="Normal 2 5 5 2 6" xfId="28641" xr:uid="{00000000-0005-0000-0000-000018E40000}"/>
    <cellStyle name="Normal 2 5 5 2 7" xfId="39321" xr:uid="{00000000-0005-0000-0000-000019E40000}"/>
    <cellStyle name="Normal 2 5 5 3" xfId="3332" xr:uid="{00000000-0005-0000-0000-00001AE40000}"/>
    <cellStyle name="Normal 2 5 5 3 2" xfId="11600" xr:uid="{00000000-0005-0000-0000-00001BE40000}"/>
    <cellStyle name="Normal 2 5 5 3 2 2" xfId="24759" xr:uid="{00000000-0005-0000-0000-00001CE40000}"/>
    <cellStyle name="Normal 2 5 5 3 2 2 2" xfId="62097" xr:uid="{00000000-0005-0000-0000-00001DE40000}"/>
    <cellStyle name="Normal 2 5 5 3 2 3" xfId="48938" xr:uid="{00000000-0005-0000-0000-00001EE40000}"/>
    <cellStyle name="Normal 2 5 5 3 3" xfId="6877" xr:uid="{00000000-0005-0000-0000-00001FE40000}"/>
    <cellStyle name="Normal 2 5 5 3 3 2" xfId="20036" xr:uid="{00000000-0005-0000-0000-000020E40000}"/>
    <cellStyle name="Normal 2 5 5 3 3 2 2" xfId="57374" xr:uid="{00000000-0005-0000-0000-000021E40000}"/>
    <cellStyle name="Normal 2 5 5 3 3 3" xfId="44215" xr:uid="{00000000-0005-0000-0000-000022E40000}"/>
    <cellStyle name="Normal 2 5 5 3 4" xfId="16493" xr:uid="{00000000-0005-0000-0000-000023E40000}"/>
    <cellStyle name="Normal 2 5 5 3 4 2" xfId="53831" xr:uid="{00000000-0005-0000-0000-000024E40000}"/>
    <cellStyle name="Normal 2 5 5 3 5" xfId="32886" xr:uid="{00000000-0005-0000-0000-000025E40000}"/>
    <cellStyle name="Normal 2 5 5 3 6" xfId="40670" xr:uid="{00000000-0005-0000-0000-000026E40000}"/>
    <cellStyle name="Normal 2 5 5 4" xfId="9240" xr:uid="{00000000-0005-0000-0000-000027E40000}"/>
    <cellStyle name="Normal 2 5 5 4 2" xfId="22399" xr:uid="{00000000-0005-0000-0000-000028E40000}"/>
    <cellStyle name="Normal 2 5 5 4 2 2" xfId="59737" xr:uid="{00000000-0005-0000-0000-000029E40000}"/>
    <cellStyle name="Normal 2 5 5 4 3" xfId="35598" xr:uid="{00000000-0005-0000-0000-00002AE40000}"/>
    <cellStyle name="Normal 2 5 5 4 4" xfId="46578" xr:uid="{00000000-0005-0000-0000-00002BE40000}"/>
    <cellStyle name="Normal 2 5 5 5" xfId="4517" xr:uid="{00000000-0005-0000-0000-00002CE40000}"/>
    <cellStyle name="Normal 2 5 5 5 2" xfId="17676" xr:uid="{00000000-0005-0000-0000-00002DE40000}"/>
    <cellStyle name="Normal 2 5 5 5 2 2" xfId="55014" xr:uid="{00000000-0005-0000-0000-00002EE40000}"/>
    <cellStyle name="Normal 2 5 5 5 3" xfId="30174" xr:uid="{00000000-0005-0000-0000-00002FE40000}"/>
    <cellStyle name="Normal 2 5 5 5 4" xfId="41855" xr:uid="{00000000-0005-0000-0000-000030E40000}"/>
    <cellStyle name="Normal 2 5 5 6" xfId="13964" xr:uid="{00000000-0005-0000-0000-000031E40000}"/>
    <cellStyle name="Normal 2 5 5 6 2" xfId="51302" xr:uid="{00000000-0005-0000-0000-000032E40000}"/>
    <cellStyle name="Normal 2 5 5 7" xfId="27292" xr:uid="{00000000-0005-0000-0000-000033E40000}"/>
    <cellStyle name="Normal 2 5 5 8" xfId="38141" xr:uid="{00000000-0005-0000-0000-000034E40000}"/>
    <cellStyle name="Normal 2 5 6" xfId="970" xr:uid="{00000000-0005-0000-0000-000035E40000}"/>
    <cellStyle name="Normal 2 5 6 2" xfId="2152" xr:uid="{00000000-0005-0000-0000-000036E40000}"/>
    <cellStyle name="Normal 2 5 6 2 2" xfId="8226" xr:uid="{00000000-0005-0000-0000-000037E40000}"/>
    <cellStyle name="Normal 2 5 6 2 2 2" xfId="12949" xr:uid="{00000000-0005-0000-0000-000038E40000}"/>
    <cellStyle name="Normal 2 5 6 2 2 2 2" xfId="26108" xr:uid="{00000000-0005-0000-0000-000039E40000}"/>
    <cellStyle name="Normal 2 5 6 2 2 2 2 2" xfId="63446" xr:uid="{00000000-0005-0000-0000-00003AE40000}"/>
    <cellStyle name="Normal 2 5 6 2 2 2 3" xfId="50287" xr:uid="{00000000-0005-0000-0000-00003BE40000}"/>
    <cellStyle name="Normal 2 5 6 2 2 3" xfId="21385" xr:uid="{00000000-0005-0000-0000-00003CE40000}"/>
    <cellStyle name="Normal 2 5 6 2 2 3 2" xfId="58723" xr:uid="{00000000-0005-0000-0000-00003DE40000}"/>
    <cellStyle name="Normal 2 5 6 2 2 4" xfId="34404" xr:uid="{00000000-0005-0000-0000-00003EE40000}"/>
    <cellStyle name="Normal 2 5 6 2 2 5" xfId="45564" xr:uid="{00000000-0005-0000-0000-00003FE40000}"/>
    <cellStyle name="Normal 2 5 6 2 3" xfId="10589" xr:uid="{00000000-0005-0000-0000-000040E40000}"/>
    <cellStyle name="Normal 2 5 6 2 3 2" xfId="23748" xr:uid="{00000000-0005-0000-0000-000041E40000}"/>
    <cellStyle name="Normal 2 5 6 2 3 2 2" xfId="61086" xr:uid="{00000000-0005-0000-0000-000042E40000}"/>
    <cellStyle name="Normal 2 5 6 2 3 3" xfId="37116" xr:uid="{00000000-0005-0000-0000-000043E40000}"/>
    <cellStyle name="Normal 2 5 6 2 3 4" xfId="47927" xr:uid="{00000000-0005-0000-0000-000044E40000}"/>
    <cellStyle name="Normal 2 5 6 2 4" xfId="5866" xr:uid="{00000000-0005-0000-0000-000045E40000}"/>
    <cellStyle name="Normal 2 5 6 2 4 2" xfId="19025" xr:uid="{00000000-0005-0000-0000-000046E40000}"/>
    <cellStyle name="Normal 2 5 6 2 4 2 2" xfId="56363" xr:uid="{00000000-0005-0000-0000-000047E40000}"/>
    <cellStyle name="Normal 2 5 6 2 4 3" xfId="31692" xr:uid="{00000000-0005-0000-0000-000048E40000}"/>
    <cellStyle name="Normal 2 5 6 2 4 4" xfId="43204" xr:uid="{00000000-0005-0000-0000-000049E40000}"/>
    <cellStyle name="Normal 2 5 6 2 5" xfId="15313" xr:uid="{00000000-0005-0000-0000-00004AE40000}"/>
    <cellStyle name="Normal 2 5 6 2 5 2" xfId="52651" xr:uid="{00000000-0005-0000-0000-00004BE40000}"/>
    <cellStyle name="Normal 2 5 6 2 6" xfId="28810" xr:uid="{00000000-0005-0000-0000-00004CE40000}"/>
    <cellStyle name="Normal 2 5 6 2 7" xfId="39490" xr:uid="{00000000-0005-0000-0000-00004DE40000}"/>
    <cellStyle name="Normal 2 5 6 3" xfId="3501" xr:uid="{00000000-0005-0000-0000-00004EE40000}"/>
    <cellStyle name="Normal 2 5 6 3 2" xfId="11769" xr:uid="{00000000-0005-0000-0000-00004FE40000}"/>
    <cellStyle name="Normal 2 5 6 3 2 2" xfId="24928" xr:uid="{00000000-0005-0000-0000-000050E40000}"/>
    <cellStyle name="Normal 2 5 6 3 2 2 2" xfId="62266" xr:uid="{00000000-0005-0000-0000-000051E40000}"/>
    <cellStyle name="Normal 2 5 6 3 2 3" xfId="49107" xr:uid="{00000000-0005-0000-0000-000052E40000}"/>
    <cellStyle name="Normal 2 5 6 3 3" xfId="7046" xr:uid="{00000000-0005-0000-0000-000053E40000}"/>
    <cellStyle name="Normal 2 5 6 3 3 2" xfId="20205" xr:uid="{00000000-0005-0000-0000-000054E40000}"/>
    <cellStyle name="Normal 2 5 6 3 3 2 2" xfId="57543" xr:uid="{00000000-0005-0000-0000-000055E40000}"/>
    <cellStyle name="Normal 2 5 6 3 3 3" xfId="44384" xr:uid="{00000000-0005-0000-0000-000056E40000}"/>
    <cellStyle name="Normal 2 5 6 3 4" xfId="16662" xr:uid="{00000000-0005-0000-0000-000057E40000}"/>
    <cellStyle name="Normal 2 5 6 3 4 2" xfId="54000" xr:uid="{00000000-0005-0000-0000-000058E40000}"/>
    <cellStyle name="Normal 2 5 6 3 5" xfId="33055" xr:uid="{00000000-0005-0000-0000-000059E40000}"/>
    <cellStyle name="Normal 2 5 6 3 6" xfId="40839" xr:uid="{00000000-0005-0000-0000-00005AE40000}"/>
    <cellStyle name="Normal 2 5 6 4" xfId="9409" xr:uid="{00000000-0005-0000-0000-00005BE40000}"/>
    <cellStyle name="Normal 2 5 6 4 2" xfId="22568" xr:uid="{00000000-0005-0000-0000-00005CE40000}"/>
    <cellStyle name="Normal 2 5 6 4 2 2" xfId="59906" xr:uid="{00000000-0005-0000-0000-00005DE40000}"/>
    <cellStyle name="Normal 2 5 6 4 3" xfId="35767" xr:uid="{00000000-0005-0000-0000-00005EE40000}"/>
    <cellStyle name="Normal 2 5 6 4 4" xfId="46747" xr:uid="{00000000-0005-0000-0000-00005FE40000}"/>
    <cellStyle name="Normal 2 5 6 5" xfId="4686" xr:uid="{00000000-0005-0000-0000-000060E40000}"/>
    <cellStyle name="Normal 2 5 6 5 2" xfId="17845" xr:uid="{00000000-0005-0000-0000-000061E40000}"/>
    <cellStyle name="Normal 2 5 6 5 2 2" xfId="55183" xr:uid="{00000000-0005-0000-0000-000062E40000}"/>
    <cellStyle name="Normal 2 5 6 5 3" xfId="30343" xr:uid="{00000000-0005-0000-0000-000063E40000}"/>
    <cellStyle name="Normal 2 5 6 5 4" xfId="42024" xr:uid="{00000000-0005-0000-0000-000064E40000}"/>
    <cellStyle name="Normal 2 5 6 6" xfId="14133" xr:uid="{00000000-0005-0000-0000-000065E40000}"/>
    <cellStyle name="Normal 2 5 6 6 2" xfId="51471" xr:uid="{00000000-0005-0000-0000-000066E40000}"/>
    <cellStyle name="Normal 2 5 6 7" xfId="27461" xr:uid="{00000000-0005-0000-0000-000067E40000}"/>
    <cellStyle name="Normal 2 5 6 8" xfId="38310" xr:uid="{00000000-0005-0000-0000-000068E40000}"/>
    <cellStyle name="Normal 2 5 7" xfId="1141" xr:uid="{00000000-0005-0000-0000-000069E40000}"/>
    <cellStyle name="Normal 2 5 7 2" xfId="2321" xr:uid="{00000000-0005-0000-0000-00006AE40000}"/>
    <cellStyle name="Normal 2 5 7 2 2" xfId="8395" xr:uid="{00000000-0005-0000-0000-00006BE40000}"/>
    <cellStyle name="Normal 2 5 7 2 2 2" xfId="13118" xr:uid="{00000000-0005-0000-0000-00006CE40000}"/>
    <cellStyle name="Normal 2 5 7 2 2 2 2" xfId="26277" xr:uid="{00000000-0005-0000-0000-00006DE40000}"/>
    <cellStyle name="Normal 2 5 7 2 2 2 2 2" xfId="63615" xr:uid="{00000000-0005-0000-0000-00006EE40000}"/>
    <cellStyle name="Normal 2 5 7 2 2 2 3" xfId="50456" xr:uid="{00000000-0005-0000-0000-00006FE40000}"/>
    <cellStyle name="Normal 2 5 7 2 2 3" xfId="21554" xr:uid="{00000000-0005-0000-0000-000070E40000}"/>
    <cellStyle name="Normal 2 5 7 2 2 3 2" xfId="58892" xr:uid="{00000000-0005-0000-0000-000071E40000}"/>
    <cellStyle name="Normal 2 5 7 2 2 4" xfId="34573" xr:uid="{00000000-0005-0000-0000-000072E40000}"/>
    <cellStyle name="Normal 2 5 7 2 2 5" xfId="45733" xr:uid="{00000000-0005-0000-0000-000073E40000}"/>
    <cellStyle name="Normal 2 5 7 2 3" xfId="10758" xr:uid="{00000000-0005-0000-0000-000074E40000}"/>
    <cellStyle name="Normal 2 5 7 2 3 2" xfId="23917" xr:uid="{00000000-0005-0000-0000-000075E40000}"/>
    <cellStyle name="Normal 2 5 7 2 3 2 2" xfId="61255" xr:uid="{00000000-0005-0000-0000-000076E40000}"/>
    <cellStyle name="Normal 2 5 7 2 3 3" xfId="37285" xr:uid="{00000000-0005-0000-0000-000077E40000}"/>
    <cellStyle name="Normal 2 5 7 2 3 4" xfId="48096" xr:uid="{00000000-0005-0000-0000-000078E40000}"/>
    <cellStyle name="Normal 2 5 7 2 4" xfId="6035" xr:uid="{00000000-0005-0000-0000-000079E40000}"/>
    <cellStyle name="Normal 2 5 7 2 4 2" xfId="19194" xr:uid="{00000000-0005-0000-0000-00007AE40000}"/>
    <cellStyle name="Normal 2 5 7 2 4 2 2" xfId="56532" xr:uid="{00000000-0005-0000-0000-00007BE40000}"/>
    <cellStyle name="Normal 2 5 7 2 4 3" xfId="31861" xr:uid="{00000000-0005-0000-0000-00007CE40000}"/>
    <cellStyle name="Normal 2 5 7 2 4 4" xfId="43373" xr:uid="{00000000-0005-0000-0000-00007DE40000}"/>
    <cellStyle name="Normal 2 5 7 2 5" xfId="15482" xr:uid="{00000000-0005-0000-0000-00007EE40000}"/>
    <cellStyle name="Normal 2 5 7 2 5 2" xfId="52820" xr:uid="{00000000-0005-0000-0000-00007FE40000}"/>
    <cellStyle name="Normal 2 5 7 2 6" xfId="28979" xr:uid="{00000000-0005-0000-0000-000080E40000}"/>
    <cellStyle name="Normal 2 5 7 2 7" xfId="39659" xr:uid="{00000000-0005-0000-0000-000081E40000}"/>
    <cellStyle name="Normal 2 5 7 3" xfId="3670" xr:uid="{00000000-0005-0000-0000-000082E40000}"/>
    <cellStyle name="Normal 2 5 7 3 2" xfId="11938" xr:uid="{00000000-0005-0000-0000-000083E40000}"/>
    <cellStyle name="Normal 2 5 7 3 2 2" xfId="25097" xr:uid="{00000000-0005-0000-0000-000084E40000}"/>
    <cellStyle name="Normal 2 5 7 3 2 2 2" xfId="62435" xr:uid="{00000000-0005-0000-0000-000085E40000}"/>
    <cellStyle name="Normal 2 5 7 3 2 3" xfId="49276" xr:uid="{00000000-0005-0000-0000-000086E40000}"/>
    <cellStyle name="Normal 2 5 7 3 3" xfId="7215" xr:uid="{00000000-0005-0000-0000-000087E40000}"/>
    <cellStyle name="Normal 2 5 7 3 3 2" xfId="20374" xr:uid="{00000000-0005-0000-0000-000088E40000}"/>
    <cellStyle name="Normal 2 5 7 3 3 2 2" xfId="57712" xr:uid="{00000000-0005-0000-0000-000089E40000}"/>
    <cellStyle name="Normal 2 5 7 3 3 3" xfId="44553" xr:uid="{00000000-0005-0000-0000-00008AE40000}"/>
    <cellStyle name="Normal 2 5 7 3 4" xfId="16831" xr:uid="{00000000-0005-0000-0000-00008BE40000}"/>
    <cellStyle name="Normal 2 5 7 3 4 2" xfId="54169" xr:uid="{00000000-0005-0000-0000-00008CE40000}"/>
    <cellStyle name="Normal 2 5 7 3 5" xfId="33224" xr:uid="{00000000-0005-0000-0000-00008DE40000}"/>
    <cellStyle name="Normal 2 5 7 3 6" xfId="41008" xr:uid="{00000000-0005-0000-0000-00008EE40000}"/>
    <cellStyle name="Normal 2 5 7 4" xfId="9578" xr:uid="{00000000-0005-0000-0000-00008FE40000}"/>
    <cellStyle name="Normal 2 5 7 4 2" xfId="22737" xr:uid="{00000000-0005-0000-0000-000090E40000}"/>
    <cellStyle name="Normal 2 5 7 4 2 2" xfId="60075" xr:uid="{00000000-0005-0000-0000-000091E40000}"/>
    <cellStyle name="Normal 2 5 7 4 3" xfId="35936" xr:uid="{00000000-0005-0000-0000-000092E40000}"/>
    <cellStyle name="Normal 2 5 7 4 4" xfId="46916" xr:uid="{00000000-0005-0000-0000-000093E40000}"/>
    <cellStyle name="Normal 2 5 7 5" xfId="4855" xr:uid="{00000000-0005-0000-0000-000094E40000}"/>
    <cellStyle name="Normal 2 5 7 5 2" xfId="18014" xr:uid="{00000000-0005-0000-0000-000095E40000}"/>
    <cellStyle name="Normal 2 5 7 5 2 2" xfId="55352" xr:uid="{00000000-0005-0000-0000-000096E40000}"/>
    <cellStyle name="Normal 2 5 7 5 3" xfId="30512" xr:uid="{00000000-0005-0000-0000-000097E40000}"/>
    <cellStyle name="Normal 2 5 7 5 4" xfId="42193" xr:uid="{00000000-0005-0000-0000-000098E40000}"/>
    <cellStyle name="Normal 2 5 7 6" xfId="14302" xr:uid="{00000000-0005-0000-0000-000099E40000}"/>
    <cellStyle name="Normal 2 5 7 6 2" xfId="51640" xr:uid="{00000000-0005-0000-0000-00009AE40000}"/>
    <cellStyle name="Normal 2 5 7 7" xfId="27630" xr:uid="{00000000-0005-0000-0000-00009BE40000}"/>
    <cellStyle name="Normal 2 5 7 8" xfId="38479" xr:uid="{00000000-0005-0000-0000-00009CE40000}"/>
    <cellStyle name="Normal 2 5 8" xfId="1253" xr:uid="{00000000-0005-0000-0000-00009DE40000}"/>
    <cellStyle name="Normal 2 5 8 2" xfId="2602" xr:uid="{00000000-0005-0000-0000-00009EE40000}"/>
    <cellStyle name="Normal 2 5 8 2 2" xfId="12050" xr:uid="{00000000-0005-0000-0000-00009FE40000}"/>
    <cellStyle name="Normal 2 5 8 2 2 2" xfId="25209" xr:uid="{00000000-0005-0000-0000-0000A0E40000}"/>
    <cellStyle name="Normal 2 5 8 2 2 2 2" xfId="62547" xr:uid="{00000000-0005-0000-0000-0000A1E40000}"/>
    <cellStyle name="Normal 2 5 8 2 2 3" xfId="33505" xr:uid="{00000000-0005-0000-0000-0000A2E40000}"/>
    <cellStyle name="Normal 2 5 8 2 2 4" xfId="49388" xr:uid="{00000000-0005-0000-0000-0000A3E40000}"/>
    <cellStyle name="Normal 2 5 8 2 3" xfId="7327" xr:uid="{00000000-0005-0000-0000-0000A4E40000}"/>
    <cellStyle name="Normal 2 5 8 2 3 2" xfId="20486" xr:uid="{00000000-0005-0000-0000-0000A5E40000}"/>
    <cellStyle name="Normal 2 5 8 2 3 2 2" xfId="57824" xr:uid="{00000000-0005-0000-0000-0000A6E40000}"/>
    <cellStyle name="Normal 2 5 8 2 3 3" xfId="36217" xr:uid="{00000000-0005-0000-0000-0000A7E40000}"/>
    <cellStyle name="Normal 2 5 8 2 3 4" xfId="44665" xr:uid="{00000000-0005-0000-0000-0000A8E40000}"/>
    <cellStyle name="Normal 2 5 8 2 4" xfId="15763" xr:uid="{00000000-0005-0000-0000-0000A9E40000}"/>
    <cellStyle name="Normal 2 5 8 2 4 2" xfId="30793" xr:uid="{00000000-0005-0000-0000-0000AAE40000}"/>
    <cellStyle name="Normal 2 5 8 2 4 3" xfId="53101" xr:uid="{00000000-0005-0000-0000-0000ABE40000}"/>
    <cellStyle name="Normal 2 5 8 2 5" xfId="27911" xr:uid="{00000000-0005-0000-0000-0000ACE40000}"/>
    <cellStyle name="Normal 2 5 8 2 6" xfId="39940" xr:uid="{00000000-0005-0000-0000-0000ADE40000}"/>
    <cellStyle name="Normal 2 5 8 3" xfId="9690" xr:uid="{00000000-0005-0000-0000-0000AEE40000}"/>
    <cellStyle name="Normal 2 5 8 3 2" xfId="22849" xr:uid="{00000000-0005-0000-0000-0000AFE40000}"/>
    <cellStyle name="Normal 2 5 8 3 2 2" xfId="60187" xr:uid="{00000000-0005-0000-0000-0000B0E40000}"/>
    <cellStyle name="Normal 2 5 8 3 3" xfId="32156" xr:uid="{00000000-0005-0000-0000-0000B1E40000}"/>
    <cellStyle name="Normal 2 5 8 3 4" xfId="47028" xr:uid="{00000000-0005-0000-0000-0000B2E40000}"/>
    <cellStyle name="Normal 2 5 8 4" xfId="4967" xr:uid="{00000000-0005-0000-0000-0000B3E40000}"/>
    <cellStyle name="Normal 2 5 8 4 2" xfId="18126" xr:uid="{00000000-0005-0000-0000-0000B4E40000}"/>
    <cellStyle name="Normal 2 5 8 4 2 2" xfId="55464" xr:uid="{00000000-0005-0000-0000-0000B5E40000}"/>
    <cellStyle name="Normal 2 5 8 4 3" xfId="34868" xr:uid="{00000000-0005-0000-0000-0000B6E40000}"/>
    <cellStyle name="Normal 2 5 8 4 4" xfId="42305" xr:uid="{00000000-0005-0000-0000-0000B7E40000}"/>
    <cellStyle name="Normal 2 5 8 5" xfId="14414" xr:uid="{00000000-0005-0000-0000-0000B8E40000}"/>
    <cellStyle name="Normal 2 5 8 5 2" xfId="29444" xr:uid="{00000000-0005-0000-0000-0000B9E40000}"/>
    <cellStyle name="Normal 2 5 8 5 3" xfId="51752" xr:uid="{00000000-0005-0000-0000-0000BAE40000}"/>
    <cellStyle name="Normal 2 5 8 6" xfId="26562" xr:uid="{00000000-0005-0000-0000-0000BBE40000}"/>
    <cellStyle name="Normal 2 5 8 7" xfId="38591" xr:uid="{00000000-0005-0000-0000-0000BCE40000}"/>
    <cellStyle name="Normal 2 5 9" xfId="2490" xr:uid="{00000000-0005-0000-0000-0000BDE40000}"/>
    <cellStyle name="Normal 2 5 9 2" xfId="10870" xr:uid="{00000000-0005-0000-0000-0000BEE40000}"/>
    <cellStyle name="Normal 2 5 9 2 2" xfId="24029" xr:uid="{00000000-0005-0000-0000-0000BFE40000}"/>
    <cellStyle name="Normal 2 5 9 2 2 2" xfId="61367" xr:uid="{00000000-0005-0000-0000-0000C0E40000}"/>
    <cellStyle name="Normal 2 5 9 2 3" xfId="33393" xr:uid="{00000000-0005-0000-0000-0000C1E40000}"/>
    <cellStyle name="Normal 2 5 9 2 4" xfId="48208" xr:uid="{00000000-0005-0000-0000-0000C2E40000}"/>
    <cellStyle name="Normal 2 5 9 3" xfId="6147" xr:uid="{00000000-0005-0000-0000-0000C3E40000}"/>
    <cellStyle name="Normal 2 5 9 3 2" xfId="19306" xr:uid="{00000000-0005-0000-0000-0000C4E40000}"/>
    <cellStyle name="Normal 2 5 9 3 2 2" xfId="56644" xr:uid="{00000000-0005-0000-0000-0000C5E40000}"/>
    <cellStyle name="Normal 2 5 9 3 3" xfId="36105" xr:uid="{00000000-0005-0000-0000-0000C6E40000}"/>
    <cellStyle name="Normal 2 5 9 3 4" xfId="43485" xr:uid="{00000000-0005-0000-0000-0000C7E40000}"/>
    <cellStyle name="Normal 2 5 9 4" xfId="15651" xr:uid="{00000000-0005-0000-0000-0000C8E40000}"/>
    <cellStyle name="Normal 2 5 9 4 2" xfId="30681" xr:uid="{00000000-0005-0000-0000-0000C9E40000}"/>
    <cellStyle name="Normal 2 5 9 4 3" xfId="52989" xr:uid="{00000000-0005-0000-0000-0000CAE40000}"/>
    <cellStyle name="Normal 2 5 9 5" xfId="27799" xr:uid="{00000000-0005-0000-0000-0000CBE40000}"/>
    <cellStyle name="Normal 2 5 9 6" xfId="39828" xr:uid="{00000000-0005-0000-0000-0000CCE40000}"/>
    <cellStyle name="Normal 2 6" xfId="267" xr:uid="{00000000-0005-0000-0000-0000CDE40000}"/>
    <cellStyle name="Normal 2 6 2" xfId="688" xr:uid="{00000000-0005-0000-0000-0000CEE40000}"/>
    <cellStyle name="Normal 2 6 2 2" xfId="1870" xr:uid="{00000000-0005-0000-0000-0000CFE40000}"/>
    <cellStyle name="Normal 2 6 2 2 2" xfId="7944" xr:uid="{00000000-0005-0000-0000-0000D0E40000}"/>
    <cellStyle name="Normal 2 6 2 2 2 2" xfId="12667" xr:uid="{00000000-0005-0000-0000-0000D1E40000}"/>
    <cellStyle name="Normal 2 6 2 2 2 2 2" xfId="25826" xr:uid="{00000000-0005-0000-0000-0000D2E40000}"/>
    <cellStyle name="Normal 2 6 2 2 2 2 2 2" xfId="63164" xr:uid="{00000000-0005-0000-0000-0000D3E40000}"/>
    <cellStyle name="Normal 2 6 2 2 2 2 3" xfId="50005" xr:uid="{00000000-0005-0000-0000-0000D4E40000}"/>
    <cellStyle name="Normal 2 6 2 2 2 3" xfId="21103" xr:uid="{00000000-0005-0000-0000-0000D5E40000}"/>
    <cellStyle name="Normal 2 6 2 2 2 3 2" xfId="58441" xr:uid="{00000000-0005-0000-0000-0000D6E40000}"/>
    <cellStyle name="Normal 2 6 2 2 2 4" xfId="34122" xr:uid="{00000000-0005-0000-0000-0000D7E40000}"/>
    <cellStyle name="Normal 2 6 2 2 2 5" xfId="45282" xr:uid="{00000000-0005-0000-0000-0000D8E40000}"/>
    <cellStyle name="Normal 2 6 2 2 3" xfId="10307" xr:uid="{00000000-0005-0000-0000-0000D9E40000}"/>
    <cellStyle name="Normal 2 6 2 2 3 2" xfId="23466" xr:uid="{00000000-0005-0000-0000-0000DAE40000}"/>
    <cellStyle name="Normal 2 6 2 2 3 2 2" xfId="60804" xr:uid="{00000000-0005-0000-0000-0000DBE40000}"/>
    <cellStyle name="Normal 2 6 2 2 3 3" xfId="36834" xr:uid="{00000000-0005-0000-0000-0000DCE40000}"/>
    <cellStyle name="Normal 2 6 2 2 3 4" xfId="47645" xr:uid="{00000000-0005-0000-0000-0000DDE40000}"/>
    <cellStyle name="Normal 2 6 2 2 4" xfId="5584" xr:uid="{00000000-0005-0000-0000-0000DEE40000}"/>
    <cellStyle name="Normal 2 6 2 2 4 2" xfId="18743" xr:uid="{00000000-0005-0000-0000-0000DFE40000}"/>
    <cellStyle name="Normal 2 6 2 2 4 2 2" xfId="56081" xr:uid="{00000000-0005-0000-0000-0000E0E40000}"/>
    <cellStyle name="Normal 2 6 2 2 4 3" xfId="31410" xr:uid="{00000000-0005-0000-0000-0000E1E40000}"/>
    <cellStyle name="Normal 2 6 2 2 4 4" xfId="42922" xr:uid="{00000000-0005-0000-0000-0000E2E40000}"/>
    <cellStyle name="Normal 2 6 2 2 5" xfId="15031" xr:uid="{00000000-0005-0000-0000-0000E3E40000}"/>
    <cellStyle name="Normal 2 6 2 2 5 2" xfId="52369" xr:uid="{00000000-0005-0000-0000-0000E4E40000}"/>
    <cellStyle name="Normal 2 6 2 2 6" xfId="28528" xr:uid="{00000000-0005-0000-0000-0000E5E40000}"/>
    <cellStyle name="Normal 2 6 2 2 7" xfId="39208" xr:uid="{00000000-0005-0000-0000-0000E6E40000}"/>
    <cellStyle name="Normal 2 6 2 3" xfId="3219" xr:uid="{00000000-0005-0000-0000-0000E7E40000}"/>
    <cellStyle name="Normal 2 6 2 3 2" xfId="11487" xr:uid="{00000000-0005-0000-0000-0000E8E40000}"/>
    <cellStyle name="Normal 2 6 2 3 2 2" xfId="24646" xr:uid="{00000000-0005-0000-0000-0000E9E40000}"/>
    <cellStyle name="Normal 2 6 2 3 2 2 2" xfId="61984" xr:uid="{00000000-0005-0000-0000-0000EAE40000}"/>
    <cellStyle name="Normal 2 6 2 3 2 3" xfId="48825" xr:uid="{00000000-0005-0000-0000-0000EBE40000}"/>
    <cellStyle name="Normal 2 6 2 3 3" xfId="6764" xr:uid="{00000000-0005-0000-0000-0000ECE40000}"/>
    <cellStyle name="Normal 2 6 2 3 3 2" xfId="19923" xr:uid="{00000000-0005-0000-0000-0000EDE40000}"/>
    <cellStyle name="Normal 2 6 2 3 3 2 2" xfId="57261" xr:uid="{00000000-0005-0000-0000-0000EEE40000}"/>
    <cellStyle name="Normal 2 6 2 3 3 3" xfId="44102" xr:uid="{00000000-0005-0000-0000-0000EFE40000}"/>
    <cellStyle name="Normal 2 6 2 3 4" xfId="16380" xr:uid="{00000000-0005-0000-0000-0000F0E40000}"/>
    <cellStyle name="Normal 2 6 2 3 4 2" xfId="53718" xr:uid="{00000000-0005-0000-0000-0000F1E40000}"/>
    <cellStyle name="Normal 2 6 2 3 5" xfId="32773" xr:uid="{00000000-0005-0000-0000-0000F2E40000}"/>
    <cellStyle name="Normal 2 6 2 3 6" xfId="40557" xr:uid="{00000000-0005-0000-0000-0000F3E40000}"/>
    <cellStyle name="Normal 2 6 2 4" xfId="9127" xr:uid="{00000000-0005-0000-0000-0000F4E40000}"/>
    <cellStyle name="Normal 2 6 2 4 2" xfId="22286" xr:uid="{00000000-0005-0000-0000-0000F5E40000}"/>
    <cellStyle name="Normal 2 6 2 4 2 2" xfId="59624" xr:uid="{00000000-0005-0000-0000-0000F6E40000}"/>
    <cellStyle name="Normal 2 6 2 4 3" xfId="35485" xr:uid="{00000000-0005-0000-0000-0000F7E40000}"/>
    <cellStyle name="Normal 2 6 2 4 4" xfId="46465" xr:uid="{00000000-0005-0000-0000-0000F8E40000}"/>
    <cellStyle name="Normal 2 6 2 5" xfId="4404" xr:uid="{00000000-0005-0000-0000-0000F9E40000}"/>
    <cellStyle name="Normal 2 6 2 5 2" xfId="17563" xr:uid="{00000000-0005-0000-0000-0000FAE40000}"/>
    <cellStyle name="Normal 2 6 2 5 2 2" xfId="54901" xr:uid="{00000000-0005-0000-0000-0000FBE40000}"/>
    <cellStyle name="Normal 2 6 2 5 3" xfId="30061" xr:uid="{00000000-0005-0000-0000-0000FCE40000}"/>
    <cellStyle name="Normal 2 6 2 5 4" xfId="41742" xr:uid="{00000000-0005-0000-0000-0000FDE40000}"/>
    <cellStyle name="Normal 2 6 2 6" xfId="13851" xr:uid="{00000000-0005-0000-0000-0000FEE40000}"/>
    <cellStyle name="Normal 2 6 2 6 2" xfId="51189" xr:uid="{00000000-0005-0000-0000-0000FFE40000}"/>
    <cellStyle name="Normal 2 6 2 7" xfId="27179" xr:uid="{00000000-0005-0000-0000-000000E50000}"/>
    <cellStyle name="Normal 2 6 2 8" xfId="38028" xr:uid="{00000000-0005-0000-0000-000001E50000}"/>
    <cellStyle name="Normal 2 6 3" xfId="1043" xr:uid="{00000000-0005-0000-0000-000002E50000}"/>
    <cellStyle name="Normal 2 6 4" xfId="1449" xr:uid="{00000000-0005-0000-0000-000003E50000}"/>
    <cellStyle name="Normal 2 6 4 2" xfId="2798" xr:uid="{00000000-0005-0000-0000-000004E50000}"/>
    <cellStyle name="Normal 2 6 4 2 2" xfId="12246" xr:uid="{00000000-0005-0000-0000-000005E50000}"/>
    <cellStyle name="Normal 2 6 4 2 2 2" xfId="25405" xr:uid="{00000000-0005-0000-0000-000006E50000}"/>
    <cellStyle name="Normal 2 6 4 2 2 2 2" xfId="62743" xr:uid="{00000000-0005-0000-0000-000007E50000}"/>
    <cellStyle name="Normal 2 6 4 2 2 3" xfId="33701" xr:uid="{00000000-0005-0000-0000-000008E50000}"/>
    <cellStyle name="Normal 2 6 4 2 2 4" xfId="49584" xr:uid="{00000000-0005-0000-0000-000009E50000}"/>
    <cellStyle name="Normal 2 6 4 2 3" xfId="7523" xr:uid="{00000000-0005-0000-0000-00000AE50000}"/>
    <cellStyle name="Normal 2 6 4 2 3 2" xfId="20682" xr:uid="{00000000-0005-0000-0000-00000BE50000}"/>
    <cellStyle name="Normal 2 6 4 2 3 2 2" xfId="58020" xr:uid="{00000000-0005-0000-0000-00000CE50000}"/>
    <cellStyle name="Normal 2 6 4 2 3 3" xfId="36413" xr:uid="{00000000-0005-0000-0000-00000DE50000}"/>
    <cellStyle name="Normal 2 6 4 2 3 4" xfId="44861" xr:uid="{00000000-0005-0000-0000-00000EE50000}"/>
    <cellStyle name="Normal 2 6 4 2 4" xfId="15959" xr:uid="{00000000-0005-0000-0000-00000FE50000}"/>
    <cellStyle name="Normal 2 6 4 2 4 2" xfId="30989" xr:uid="{00000000-0005-0000-0000-000010E50000}"/>
    <cellStyle name="Normal 2 6 4 2 4 3" xfId="53297" xr:uid="{00000000-0005-0000-0000-000011E50000}"/>
    <cellStyle name="Normal 2 6 4 2 5" xfId="28107" xr:uid="{00000000-0005-0000-0000-000012E50000}"/>
    <cellStyle name="Normal 2 6 4 2 6" xfId="40136" xr:uid="{00000000-0005-0000-0000-000013E50000}"/>
    <cellStyle name="Normal 2 6 4 3" xfId="9886" xr:uid="{00000000-0005-0000-0000-000014E50000}"/>
    <cellStyle name="Normal 2 6 4 3 2" xfId="23045" xr:uid="{00000000-0005-0000-0000-000015E50000}"/>
    <cellStyle name="Normal 2 6 4 3 2 2" xfId="60383" xr:uid="{00000000-0005-0000-0000-000016E50000}"/>
    <cellStyle name="Normal 2 6 4 3 3" xfId="32352" xr:uid="{00000000-0005-0000-0000-000017E50000}"/>
    <cellStyle name="Normal 2 6 4 3 4" xfId="47224" xr:uid="{00000000-0005-0000-0000-000018E50000}"/>
    <cellStyle name="Normal 2 6 4 4" xfId="5163" xr:uid="{00000000-0005-0000-0000-000019E50000}"/>
    <cellStyle name="Normal 2 6 4 4 2" xfId="18322" xr:uid="{00000000-0005-0000-0000-00001AE50000}"/>
    <cellStyle name="Normal 2 6 4 4 2 2" xfId="55660" xr:uid="{00000000-0005-0000-0000-00001BE50000}"/>
    <cellStyle name="Normal 2 6 4 4 3" xfId="35064" xr:uid="{00000000-0005-0000-0000-00001CE50000}"/>
    <cellStyle name="Normal 2 6 4 4 4" xfId="42501" xr:uid="{00000000-0005-0000-0000-00001DE50000}"/>
    <cellStyle name="Normal 2 6 4 5" xfId="14610" xr:uid="{00000000-0005-0000-0000-00001EE50000}"/>
    <cellStyle name="Normal 2 6 4 5 2" xfId="29640" xr:uid="{00000000-0005-0000-0000-00001FE50000}"/>
    <cellStyle name="Normal 2 6 4 5 3" xfId="51948" xr:uid="{00000000-0005-0000-0000-000020E50000}"/>
    <cellStyle name="Normal 2 6 4 6" xfId="26758" xr:uid="{00000000-0005-0000-0000-000021E50000}"/>
    <cellStyle name="Normal 2 6 4 7" xfId="38787" xr:uid="{00000000-0005-0000-0000-000022E50000}"/>
    <cellStyle name="Normal 2 6 5" xfId="6343" xr:uid="{00000000-0005-0000-0000-000023E50000}"/>
    <cellStyle name="Normal 2 6 5 2" xfId="11066" xr:uid="{00000000-0005-0000-0000-000024E50000}"/>
    <cellStyle name="Normal 2 6 5 2 2" xfId="24225" xr:uid="{00000000-0005-0000-0000-000025E50000}"/>
    <cellStyle name="Normal 2 6 5 2 2 2" xfId="61563" xr:uid="{00000000-0005-0000-0000-000026E50000}"/>
    <cellStyle name="Normal 2 6 5 2 3" xfId="48404" xr:uid="{00000000-0005-0000-0000-000027E50000}"/>
    <cellStyle name="Normal 2 6 5 3" xfId="19502" xr:uid="{00000000-0005-0000-0000-000028E50000}"/>
    <cellStyle name="Normal 2 6 5 3 2" xfId="56840" xr:uid="{00000000-0005-0000-0000-000029E50000}"/>
    <cellStyle name="Normal 2 6 5 4" xfId="43681" xr:uid="{00000000-0005-0000-0000-00002AE50000}"/>
    <cellStyle name="Normal 2 6 6" xfId="8706" xr:uid="{00000000-0005-0000-0000-00002BE50000}"/>
    <cellStyle name="Normal 2 6 6 2" xfId="21865" xr:uid="{00000000-0005-0000-0000-00002CE50000}"/>
    <cellStyle name="Normal 2 6 6 2 2" xfId="59203" xr:uid="{00000000-0005-0000-0000-00002DE50000}"/>
    <cellStyle name="Normal 2 6 6 3" xfId="46044" xr:uid="{00000000-0005-0000-0000-00002EE50000}"/>
    <cellStyle name="Normal 2 6 7" xfId="3983" xr:uid="{00000000-0005-0000-0000-00002FE50000}"/>
    <cellStyle name="Normal 2 6 7 2" xfId="17142" xr:uid="{00000000-0005-0000-0000-000030E50000}"/>
    <cellStyle name="Normal 2 6 7 2 2" xfId="54480" xr:uid="{00000000-0005-0000-0000-000031E50000}"/>
    <cellStyle name="Normal 2 6 7 3" xfId="41321" xr:uid="{00000000-0005-0000-0000-000032E50000}"/>
    <cellStyle name="Normal 2 6 8" xfId="13430" xr:uid="{00000000-0005-0000-0000-000033E50000}"/>
    <cellStyle name="Normal 2 6 8 2" xfId="50768" xr:uid="{00000000-0005-0000-0000-000034E50000}"/>
    <cellStyle name="Normal 2 6 9" xfId="37607" xr:uid="{00000000-0005-0000-0000-000035E50000}"/>
    <cellStyle name="Normal 2 7" xfId="155" xr:uid="{00000000-0005-0000-0000-000036E50000}"/>
    <cellStyle name="Normal 2 7 2" xfId="576" xr:uid="{00000000-0005-0000-0000-000037E50000}"/>
    <cellStyle name="Normal 2 7 2 2" xfId="1758" xr:uid="{00000000-0005-0000-0000-000038E50000}"/>
    <cellStyle name="Normal 2 7 2 2 2" xfId="7832" xr:uid="{00000000-0005-0000-0000-000039E50000}"/>
    <cellStyle name="Normal 2 7 2 2 2 2" xfId="12555" xr:uid="{00000000-0005-0000-0000-00003AE50000}"/>
    <cellStyle name="Normal 2 7 2 2 2 2 2" xfId="25714" xr:uid="{00000000-0005-0000-0000-00003BE50000}"/>
    <cellStyle name="Normal 2 7 2 2 2 2 2 2" xfId="63052" xr:uid="{00000000-0005-0000-0000-00003CE50000}"/>
    <cellStyle name="Normal 2 7 2 2 2 2 3" xfId="49893" xr:uid="{00000000-0005-0000-0000-00003DE50000}"/>
    <cellStyle name="Normal 2 7 2 2 2 3" xfId="20991" xr:uid="{00000000-0005-0000-0000-00003EE50000}"/>
    <cellStyle name="Normal 2 7 2 2 2 3 2" xfId="58329" xr:uid="{00000000-0005-0000-0000-00003FE50000}"/>
    <cellStyle name="Normal 2 7 2 2 2 4" xfId="34010" xr:uid="{00000000-0005-0000-0000-000040E50000}"/>
    <cellStyle name="Normal 2 7 2 2 2 5" xfId="45170" xr:uid="{00000000-0005-0000-0000-000041E50000}"/>
    <cellStyle name="Normal 2 7 2 2 3" xfId="10195" xr:uid="{00000000-0005-0000-0000-000042E50000}"/>
    <cellStyle name="Normal 2 7 2 2 3 2" xfId="23354" xr:uid="{00000000-0005-0000-0000-000043E50000}"/>
    <cellStyle name="Normal 2 7 2 2 3 2 2" xfId="60692" xr:uid="{00000000-0005-0000-0000-000044E50000}"/>
    <cellStyle name="Normal 2 7 2 2 3 3" xfId="36722" xr:uid="{00000000-0005-0000-0000-000045E50000}"/>
    <cellStyle name="Normal 2 7 2 2 3 4" xfId="47533" xr:uid="{00000000-0005-0000-0000-000046E50000}"/>
    <cellStyle name="Normal 2 7 2 2 4" xfId="5472" xr:uid="{00000000-0005-0000-0000-000047E50000}"/>
    <cellStyle name="Normal 2 7 2 2 4 2" xfId="18631" xr:uid="{00000000-0005-0000-0000-000048E50000}"/>
    <cellStyle name="Normal 2 7 2 2 4 2 2" xfId="55969" xr:uid="{00000000-0005-0000-0000-000049E50000}"/>
    <cellStyle name="Normal 2 7 2 2 4 3" xfId="31298" xr:uid="{00000000-0005-0000-0000-00004AE50000}"/>
    <cellStyle name="Normal 2 7 2 2 4 4" xfId="42810" xr:uid="{00000000-0005-0000-0000-00004BE50000}"/>
    <cellStyle name="Normal 2 7 2 2 5" xfId="14919" xr:uid="{00000000-0005-0000-0000-00004CE50000}"/>
    <cellStyle name="Normal 2 7 2 2 5 2" xfId="52257" xr:uid="{00000000-0005-0000-0000-00004DE50000}"/>
    <cellStyle name="Normal 2 7 2 2 6" xfId="28416" xr:uid="{00000000-0005-0000-0000-00004EE50000}"/>
    <cellStyle name="Normal 2 7 2 2 7" xfId="39096" xr:uid="{00000000-0005-0000-0000-00004FE50000}"/>
    <cellStyle name="Normal 2 7 2 3" xfId="3107" xr:uid="{00000000-0005-0000-0000-000050E50000}"/>
    <cellStyle name="Normal 2 7 2 3 2" xfId="11375" xr:uid="{00000000-0005-0000-0000-000051E50000}"/>
    <cellStyle name="Normal 2 7 2 3 2 2" xfId="24534" xr:uid="{00000000-0005-0000-0000-000052E50000}"/>
    <cellStyle name="Normal 2 7 2 3 2 2 2" xfId="61872" xr:uid="{00000000-0005-0000-0000-000053E50000}"/>
    <cellStyle name="Normal 2 7 2 3 2 3" xfId="48713" xr:uid="{00000000-0005-0000-0000-000054E50000}"/>
    <cellStyle name="Normal 2 7 2 3 3" xfId="6652" xr:uid="{00000000-0005-0000-0000-000055E50000}"/>
    <cellStyle name="Normal 2 7 2 3 3 2" xfId="19811" xr:uid="{00000000-0005-0000-0000-000056E50000}"/>
    <cellStyle name="Normal 2 7 2 3 3 2 2" xfId="57149" xr:uid="{00000000-0005-0000-0000-000057E50000}"/>
    <cellStyle name="Normal 2 7 2 3 3 3" xfId="43990" xr:uid="{00000000-0005-0000-0000-000058E50000}"/>
    <cellStyle name="Normal 2 7 2 3 4" xfId="16268" xr:uid="{00000000-0005-0000-0000-000059E50000}"/>
    <cellStyle name="Normal 2 7 2 3 4 2" xfId="53606" xr:uid="{00000000-0005-0000-0000-00005AE50000}"/>
    <cellStyle name="Normal 2 7 2 3 5" xfId="32661" xr:uid="{00000000-0005-0000-0000-00005BE50000}"/>
    <cellStyle name="Normal 2 7 2 3 6" xfId="40445" xr:uid="{00000000-0005-0000-0000-00005CE50000}"/>
    <cellStyle name="Normal 2 7 2 4" xfId="9015" xr:uid="{00000000-0005-0000-0000-00005DE50000}"/>
    <cellStyle name="Normal 2 7 2 4 2" xfId="22174" xr:uid="{00000000-0005-0000-0000-00005EE50000}"/>
    <cellStyle name="Normal 2 7 2 4 2 2" xfId="59512" xr:uid="{00000000-0005-0000-0000-00005FE50000}"/>
    <cellStyle name="Normal 2 7 2 4 3" xfId="35373" xr:uid="{00000000-0005-0000-0000-000060E50000}"/>
    <cellStyle name="Normal 2 7 2 4 4" xfId="46353" xr:uid="{00000000-0005-0000-0000-000061E50000}"/>
    <cellStyle name="Normal 2 7 2 5" xfId="4292" xr:uid="{00000000-0005-0000-0000-000062E50000}"/>
    <cellStyle name="Normal 2 7 2 5 2" xfId="17451" xr:uid="{00000000-0005-0000-0000-000063E50000}"/>
    <cellStyle name="Normal 2 7 2 5 2 2" xfId="54789" xr:uid="{00000000-0005-0000-0000-000064E50000}"/>
    <cellStyle name="Normal 2 7 2 5 3" xfId="29949" xr:uid="{00000000-0005-0000-0000-000065E50000}"/>
    <cellStyle name="Normal 2 7 2 5 4" xfId="41630" xr:uid="{00000000-0005-0000-0000-000066E50000}"/>
    <cellStyle name="Normal 2 7 2 6" xfId="13739" xr:uid="{00000000-0005-0000-0000-000067E50000}"/>
    <cellStyle name="Normal 2 7 2 6 2" xfId="51077" xr:uid="{00000000-0005-0000-0000-000068E50000}"/>
    <cellStyle name="Normal 2 7 2 7" xfId="27067" xr:uid="{00000000-0005-0000-0000-000069E50000}"/>
    <cellStyle name="Normal 2 7 2 8" xfId="37916" xr:uid="{00000000-0005-0000-0000-00006AE50000}"/>
    <cellStyle name="Normal 2 7 3" xfId="1337" xr:uid="{00000000-0005-0000-0000-00006BE50000}"/>
    <cellStyle name="Normal 2 7 3 2" xfId="7411" xr:uid="{00000000-0005-0000-0000-00006CE50000}"/>
    <cellStyle name="Normal 2 7 3 2 2" xfId="12134" xr:uid="{00000000-0005-0000-0000-00006DE50000}"/>
    <cellStyle name="Normal 2 7 3 2 2 2" xfId="25293" xr:uid="{00000000-0005-0000-0000-00006EE50000}"/>
    <cellStyle name="Normal 2 7 3 2 2 2 2" xfId="62631" xr:uid="{00000000-0005-0000-0000-00006FE50000}"/>
    <cellStyle name="Normal 2 7 3 2 2 3" xfId="49472" xr:uid="{00000000-0005-0000-0000-000070E50000}"/>
    <cellStyle name="Normal 2 7 3 2 3" xfId="20570" xr:uid="{00000000-0005-0000-0000-000071E50000}"/>
    <cellStyle name="Normal 2 7 3 2 3 2" xfId="57908" xr:uid="{00000000-0005-0000-0000-000072E50000}"/>
    <cellStyle name="Normal 2 7 3 2 4" xfId="33589" xr:uid="{00000000-0005-0000-0000-000073E50000}"/>
    <cellStyle name="Normal 2 7 3 2 5" xfId="44749" xr:uid="{00000000-0005-0000-0000-000074E50000}"/>
    <cellStyle name="Normal 2 7 3 3" xfId="9774" xr:uid="{00000000-0005-0000-0000-000075E50000}"/>
    <cellStyle name="Normal 2 7 3 3 2" xfId="22933" xr:uid="{00000000-0005-0000-0000-000076E50000}"/>
    <cellStyle name="Normal 2 7 3 3 2 2" xfId="60271" xr:uid="{00000000-0005-0000-0000-000077E50000}"/>
    <cellStyle name="Normal 2 7 3 3 3" xfId="36301" xr:uid="{00000000-0005-0000-0000-000078E50000}"/>
    <cellStyle name="Normal 2 7 3 3 4" xfId="47112" xr:uid="{00000000-0005-0000-0000-000079E50000}"/>
    <cellStyle name="Normal 2 7 3 4" xfId="5051" xr:uid="{00000000-0005-0000-0000-00007AE50000}"/>
    <cellStyle name="Normal 2 7 3 4 2" xfId="18210" xr:uid="{00000000-0005-0000-0000-00007BE50000}"/>
    <cellStyle name="Normal 2 7 3 4 2 2" xfId="55548" xr:uid="{00000000-0005-0000-0000-00007CE50000}"/>
    <cellStyle name="Normal 2 7 3 4 3" xfId="30877" xr:uid="{00000000-0005-0000-0000-00007DE50000}"/>
    <cellStyle name="Normal 2 7 3 4 4" xfId="42389" xr:uid="{00000000-0005-0000-0000-00007EE50000}"/>
    <cellStyle name="Normal 2 7 3 5" xfId="14498" xr:uid="{00000000-0005-0000-0000-00007FE50000}"/>
    <cellStyle name="Normal 2 7 3 5 2" xfId="51836" xr:uid="{00000000-0005-0000-0000-000080E50000}"/>
    <cellStyle name="Normal 2 7 3 6" xfId="27995" xr:uid="{00000000-0005-0000-0000-000081E50000}"/>
    <cellStyle name="Normal 2 7 3 7" xfId="38675" xr:uid="{00000000-0005-0000-0000-000082E50000}"/>
    <cellStyle name="Normal 2 7 4" xfId="2686" xr:uid="{00000000-0005-0000-0000-000083E50000}"/>
    <cellStyle name="Normal 2 7 4 2" xfId="10954" xr:uid="{00000000-0005-0000-0000-000084E50000}"/>
    <cellStyle name="Normal 2 7 4 2 2" xfId="24113" xr:uid="{00000000-0005-0000-0000-000085E50000}"/>
    <cellStyle name="Normal 2 7 4 2 2 2" xfId="61451" xr:uid="{00000000-0005-0000-0000-000086E50000}"/>
    <cellStyle name="Normal 2 7 4 2 3" xfId="48292" xr:uid="{00000000-0005-0000-0000-000087E50000}"/>
    <cellStyle name="Normal 2 7 4 3" xfId="6231" xr:uid="{00000000-0005-0000-0000-000088E50000}"/>
    <cellStyle name="Normal 2 7 4 3 2" xfId="19390" xr:uid="{00000000-0005-0000-0000-000089E50000}"/>
    <cellStyle name="Normal 2 7 4 3 2 2" xfId="56728" xr:uid="{00000000-0005-0000-0000-00008AE50000}"/>
    <cellStyle name="Normal 2 7 4 3 3" xfId="43569" xr:uid="{00000000-0005-0000-0000-00008BE50000}"/>
    <cellStyle name="Normal 2 7 4 4" xfId="15847" xr:uid="{00000000-0005-0000-0000-00008CE50000}"/>
    <cellStyle name="Normal 2 7 4 4 2" xfId="53185" xr:uid="{00000000-0005-0000-0000-00008DE50000}"/>
    <cellStyle name="Normal 2 7 4 5" xfId="32240" xr:uid="{00000000-0005-0000-0000-00008EE50000}"/>
    <cellStyle name="Normal 2 7 4 6" xfId="40024" xr:uid="{00000000-0005-0000-0000-00008FE50000}"/>
    <cellStyle name="Normal 2 7 5" xfId="8594" xr:uid="{00000000-0005-0000-0000-000090E50000}"/>
    <cellStyle name="Normal 2 7 5 2" xfId="21753" xr:uid="{00000000-0005-0000-0000-000091E50000}"/>
    <cellStyle name="Normal 2 7 5 2 2" xfId="59091" xr:uid="{00000000-0005-0000-0000-000092E50000}"/>
    <cellStyle name="Normal 2 7 5 3" xfId="34952" xr:uid="{00000000-0005-0000-0000-000093E50000}"/>
    <cellStyle name="Normal 2 7 5 4" xfId="45932" xr:uid="{00000000-0005-0000-0000-000094E50000}"/>
    <cellStyle name="Normal 2 7 6" xfId="3871" xr:uid="{00000000-0005-0000-0000-000095E50000}"/>
    <cellStyle name="Normal 2 7 6 2" xfId="17030" xr:uid="{00000000-0005-0000-0000-000096E50000}"/>
    <cellStyle name="Normal 2 7 6 2 2" xfId="54368" xr:uid="{00000000-0005-0000-0000-000097E50000}"/>
    <cellStyle name="Normal 2 7 6 3" xfId="29528" xr:uid="{00000000-0005-0000-0000-000098E50000}"/>
    <cellStyle name="Normal 2 7 6 4" xfId="41209" xr:uid="{00000000-0005-0000-0000-000099E50000}"/>
    <cellStyle name="Normal 2 7 7" xfId="13318" xr:uid="{00000000-0005-0000-0000-00009AE50000}"/>
    <cellStyle name="Normal 2 7 7 2" xfId="50656" xr:uid="{00000000-0005-0000-0000-00009BE50000}"/>
    <cellStyle name="Normal 2 7 8" xfId="26646" xr:uid="{00000000-0005-0000-0000-00009CE50000}"/>
    <cellStyle name="Normal 2 7 9" xfId="37495" xr:uid="{00000000-0005-0000-0000-00009DE50000}"/>
    <cellStyle name="Normal 2 8" xfId="464" xr:uid="{00000000-0005-0000-0000-00009EE50000}"/>
    <cellStyle name="Normal 2 8 2" xfId="1646" xr:uid="{00000000-0005-0000-0000-00009FE50000}"/>
    <cellStyle name="Normal 2 8 2 2" xfId="7720" xr:uid="{00000000-0005-0000-0000-0000A0E50000}"/>
    <cellStyle name="Normal 2 8 2 2 2" xfId="12443" xr:uid="{00000000-0005-0000-0000-0000A1E50000}"/>
    <cellStyle name="Normal 2 8 2 2 2 2" xfId="25602" xr:uid="{00000000-0005-0000-0000-0000A2E50000}"/>
    <cellStyle name="Normal 2 8 2 2 2 2 2" xfId="62940" xr:uid="{00000000-0005-0000-0000-0000A3E50000}"/>
    <cellStyle name="Normal 2 8 2 2 2 3" xfId="49781" xr:uid="{00000000-0005-0000-0000-0000A4E50000}"/>
    <cellStyle name="Normal 2 8 2 2 3" xfId="20879" xr:uid="{00000000-0005-0000-0000-0000A5E50000}"/>
    <cellStyle name="Normal 2 8 2 2 3 2" xfId="58217" xr:uid="{00000000-0005-0000-0000-0000A6E50000}"/>
    <cellStyle name="Normal 2 8 2 2 4" xfId="33898" xr:uid="{00000000-0005-0000-0000-0000A7E50000}"/>
    <cellStyle name="Normal 2 8 2 2 5" xfId="45058" xr:uid="{00000000-0005-0000-0000-0000A8E50000}"/>
    <cellStyle name="Normal 2 8 2 3" xfId="10083" xr:uid="{00000000-0005-0000-0000-0000A9E50000}"/>
    <cellStyle name="Normal 2 8 2 3 2" xfId="23242" xr:uid="{00000000-0005-0000-0000-0000AAE50000}"/>
    <cellStyle name="Normal 2 8 2 3 2 2" xfId="60580" xr:uid="{00000000-0005-0000-0000-0000ABE50000}"/>
    <cellStyle name="Normal 2 8 2 3 3" xfId="36610" xr:uid="{00000000-0005-0000-0000-0000ACE50000}"/>
    <cellStyle name="Normal 2 8 2 3 4" xfId="47421" xr:uid="{00000000-0005-0000-0000-0000ADE50000}"/>
    <cellStyle name="Normal 2 8 2 4" xfId="5360" xr:uid="{00000000-0005-0000-0000-0000AEE50000}"/>
    <cellStyle name="Normal 2 8 2 4 2" xfId="18519" xr:uid="{00000000-0005-0000-0000-0000AFE50000}"/>
    <cellStyle name="Normal 2 8 2 4 2 2" xfId="55857" xr:uid="{00000000-0005-0000-0000-0000B0E50000}"/>
    <cellStyle name="Normal 2 8 2 4 3" xfId="31186" xr:uid="{00000000-0005-0000-0000-0000B1E50000}"/>
    <cellStyle name="Normal 2 8 2 4 4" xfId="42698" xr:uid="{00000000-0005-0000-0000-0000B2E50000}"/>
    <cellStyle name="Normal 2 8 2 5" xfId="14807" xr:uid="{00000000-0005-0000-0000-0000B3E50000}"/>
    <cellStyle name="Normal 2 8 2 5 2" xfId="52145" xr:uid="{00000000-0005-0000-0000-0000B4E50000}"/>
    <cellStyle name="Normal 2 8 2 6" xfId="28304" xr:uid="{00000000-0005-0000-0000-0000B5E50000}"/>
    <cellStyle name="Normal 2 8 2 7" xfId="38984" xr:uid="{00000000-0005-0000-0000-0000B6E50000}"/>
    <cellStyle name="Normal 2 8 3" xfId="2995" xr:uid="{00000000-0005-0000-0000-0000B7E50000}"/>
    <cellStyle name="Normal 2 8 3 2" xfId="11263" xr:uid="{00000000-0005-0000-0000-0000B8E50000}"/>
    <cellStyle name="Normal 2 8 3 2 2" xfId="24422" xr:uid="{00000000-0005-0000-0000-0000B9E50000}"/>
    <cellStyle name="Normal 2 8 3 2 2 2" xfId="61760" xr:uid="{00000000-0005-0000-0000-0000BAE50000}"/>
    <cellStyle name="Normal 2 8 3 2 3" xfId="48601" xr:uid="{00000000-0005-0000-0000-0000BBE50000}"/>
    <cellStyle name="Normal 2 8 3 3" xfId="6540" xr:uid="{00000000-0005-0000-0000-0000BCE50000}"/>
    <cellStyle name="Normal 2 8 3 3 2" xfId="19699" xr:uid="{00000000-0005-0000-0000-0000BDE50000}"/>
    <cellStyle name="Normal 2 8 3 3 2 2" xfId="57037" xr:uid="{00000000-0005-0000-0000-0000BEE50000}"/>
    <cellStyle name="Normal 2 8 3 3 3" xfId="43878" xr:uid="{00000000-0005-0000-0000-0000BFE50000}"/>
    <cellStyle name="Normal 2 8 3 4" xfId="16156" xr:uid="{00000000-0005-0000-0000-0000C0E50000}"/>
    <cellStyle name="Normal 2 8 3 4 2" xfId="53494" xr:uid="{00000000-0005-0000-0000-0000C1E50000}"/>
    <cellStyle name="Normal 2 8 3 5" xfId="32549" xr:uid="{00000000-0005-0000-0000-0000C2E50000}"/>
    <cellStyle name="Normal 2 8 3 6" xfId="40333" xr:uid="{00000000-0005-0000-0000-0000C3E50000}"/>
    <cellStyle name="Normal 2 8 4" xfId="8903" xr:uid="{00000000-0005-0000-0000-0000C4E50000}"/>
    <cellStyle name="Normal 2 8 4 2" xfId="22062" xr:uid="{00000000-0005-0000-0000-0000C5E50000}"/>
    <cellStyle name="Normal 2 8 4 2 2" xfId="59400" xr:uid="{00000000-0005-0000-0000-0000C6E50000}"/>
    <cellStyle name="Normal 2 8 4 3" xfId="35261" xr:uid="{00000000-0005-0000-0000-0000C7E50000}"/>
    <cellStyle name="Normal 2 8 4 4" xfId="46241" xr:uid="{00000000-0005-0000-0000-0000C8E50000}"/>
    <cellStyle name="Normal 2 8 5" xfId="4180" xr:uid="{00000000-0005-0000-0000-0000C9E50000}"/>
    <cellStyle name="Normal 2 8 5 2" xfId="17339" xr:uid="{00000000-0005-0000-0000-0000CAE50000}"/>
    <cellStyle name="Normal 2 8 5 2 2" xfId="54677" xr:uid="{00000000-0005-0000-0000-0000CBE50000}"/>
    <cellStyle name="Normal 2 8 5 3" xfId="29837" xr:uid="{00000000-0005-0000-0000-0000CCE50000}"/>
    <cellStyle name="Normal 2 8 5 4" xfId="41518" xr:uid="{00000000-0005-0000-0000-0000CDE50000}"/>
    <cellStyle name="Normal 2 8 6" xfId="13627" xr:uid="{00000000-0005-0000-0000-0000CEE50000}"/>
    <cellStyle name="Normal 2 8 6 2" xfId="50965" xr:uid="{00000000-0005-0000-0000-0000CFE50000}"/>
    <cellStyle name="Normal 2 8 7" xfId="26955" xr:uid="{00000000-0005-0000-0000-0000D0E50000}"/>
    <cellStyle name="Normal 2 8 8" xfId="37804" xr:uid="{00000000-0005-0000-0000-0000D1E50000}"/>
    <cellStyle name="Normal 2 9" xfId="295" xr:uid="{00000000-0005-0000-0000-0000D2E50000}"/>
    <cellStyle name="Normal 2 9 2" xfId="1477" xr:uid="{00000000-0005-0000-0000-0000D3E50000}"/>
    <cellStyle name="Normal 2 9 2 2" xfId="7551" xr:uid="{00000000-0005-0000-0000-0000D4E50000}"/>
    <cellStyle name="Normal 2 9 2 2 2" xfId="12274" xr:uid="{00000000-0005-0000-0000-0000D5E50000}"/>
    <cellStyle name="Normal 2 9 2 2 2 2" xfId="25433" xr:uid="{00000000-0005-0000-0000-0000D6E50000}"/>
    <cellStyle name="Normal 2 9 2 2 2 2 2" xfId="62771" xr:uid="{00000000-0005-0000-0000-0000D7E50000}"/>
    <cellStyle name="Normal 2 9 2 2 2 3" xfId="49612" xr:uid="{00000000-0005-0000-0000-0000D8E50000}"/>
    <cellStyle name="Normal 2 9 2 2 3" xfId="20710" xr:uid="{00000000-0005-0000-0000-0000D9E50000}"/>
    <cellStyle name="Normal 2 9 2 2 3 2" xfId="58048" xr:uid="{00000000-0005-0000-0000-0000DAE50000}"/>
    <cellStyle name="Normal 2 9 2 2 4" xfId="33729" xr:uid="{00000000-0005-0000-0000-0000DBE50000}"/>
    <cellStyle name="Normal 2 9 2 2 5" xfId="44889" xr:uid="{00000000-0005-0000-0000-0000DCE50000}"/>
    <cellStyle name="Normal 2 9 2 3" xfId="9914" xr:uid="{00000000-0005-0000-0000-0000DDE50000}"/>
    <cellStyle name="Normal 2 9 2 3 2" xfId="23073" xr:uid="{00000000-0005-0000-0000-0000DEE50000}"/>
    <cellStyle name="Normal 2 9 2 3 2 2" xfId="60411" xr:uid="{00000000-0005-0000-0000-0000DFE50000}"/>
    <cellStyle name="Normal 2 9 2 3 3" xfId="36441" xr:uid="{00000000-0005-0000-0000-0000E0E50000}"/>
    <cellStyle name="Normal 2 9 2 3 4" xfId="47252" xr:uid="{00000000-0005-0000-0000-0000E1E50000}"/>
    <cellStyle name="Normal 2 9 2 4" xfId="5191" xr:uid="{00000000-0005-0000-0000-0000E2E50000}"/>
    <cellStyle name="Normal 2 9 2 4 2" xfId="18350" xr:uid="{00000000-0005-0000-0000-0000E3E50000}"/>
    <cellStyle name="Normal 2 9 2 4 2 2" xfId="55688" xr:uid="{00000000-0005-0000-0000-0000E4E50000}"/>
    <cellStyle name="Normal 2 9 2 4 3" xfId="31017" xr:uid="{00000000-0005-0000-0000-0000E5E50000}"/>
    <cellStyle name="Normal 2 9 2 4 4" xfId="42529" xr:uid="{00000000-0005-0000-0000-0000E6E50000}"/>
    <cellStyle name="Normal 2 9 2 5" xfId="14638" xr:uid="{00000000-0005-0000-0000-0000E7E50000}"/>
    <cellStyle name="Normal 2 9 2 5 2" xfId="51976" xr:uid="{00000000-0005-0000-0000-0000E8E50000}"/>
    <cellStyle name="Normal 2 9 2 6" xfId="28135" xr:uid="{00000000-0005-0000-0000-0000E9E50000}"/>
    <cellStyle name="Normal 2 9 2 7" xfId="38815" xr:uid="{00000000-0005-0000-0000-0000EAE50000}"/>
    <cellStyle name="Normal 2 9 3" xfId="2826" xr:uid="{00000000-0005-0000-0000-0000EBE50000}"/>
    <cellStyle name="Normal 2 9 3 2" xfId="11094" xr:uid="{00000000-0005-0000-0000-0000ECE50000}"/>
    <cellStyle name="Normal 2 9 3 2 2" xfId="24253" xr:uid="{00000000-0005-0000-0000-0000EDE50000}"/>
    <cellStyle name="Normal 2 9 3 2 2 2" xfId="61591" xr:uid="{00000000-0005-0000-0000-0000EEE50000}"/>
    <cellStyle name="Normal 2 9 3 2 3" xfId="48432" xr:uid="{00000000-0005-0000-0000-0000EFE50000}"/>
    <cellStyle name="Normal 2 9 3 3" xfId="6371" xr:uid="{00000000-0005-0000-0000-0000F0E50000}"/>
    <cellStyle name="Normal 2 9 3 3 2" xfId="19530" xr:uid="{00000000-0005-0000-0000-0000F1E50000}"/>
    <cellStyle name="Normal 2 9 3 3 2 2" xfId="56868" xr:uid="{00000000-0005-0000-0000-0000F2E50000}"/>
    <cellStyle name="Normal 2 9 3 3 3" xfId="43709" xr:uid="{00000000-0005-0000-0000-0000F3E50000}"/>
    <cellStyle name="Normal 2 9 3 4" xfId="15987" xr:uid="{00000000-0005-0000-0000-0000F4E50000}"/>
    <cellStyle name="Normal 2 9 3 4 2" xfId="53325" xr:uid="{00000000-0005-0000-0000-0000F5E50000}"/>
    <cellStyle name="Normal 2 9 3 5" xfId="32380" xr:uid="{00000000-0005-0000-0000-0000F6E50000}"/>
    <cellStyle name="Normal 2 9 3 6" xfId="40164" xr:uid="{00000000-0005-0000-0000-0000F7E50000}"/>
    <cellStyle name="Normal 2 9 4" xfId="8734" xr:uid="{00000000-0005-0000-0000-0000F8E50000}"/>
    <cellStyle name="Normal 2 9 4 2" xfId="21893" xr:uid="{00000000-0005-0000-0000-0000F9E50000}"/>
    <cellStyle name="Normal 2 9 4 2 2" xfId="59231" xr:uid="{00000000-0005-0000-0000-0000FAE50000}"/>
    <cellStyle name="Normal 2 9 4 3" xfId="35092" xr:uid="{00000000-0005-0000-0000-0000FBE50000}"/>
    <cellStyle name="Normal 2 9 4 4" xfId="46072" xr:uid="{00000000-0005-0000-0000-0000FCE50000}"/>
    <cellStyle name="Normal 2 9 5" xfId="4011" xr:uid="{00000000-0005-0000-0000-0000FDE50000}"/>
    <cellStyle name="Normal 2 9 5 2" xfId="17170" xr:uid="{00000000-0005-0000-0000-0000FEE50000}"/>
    <cellStyle name="Normal 2 9 5 2 2" xfId="54508" xr:uid="{00000000-0005-0000-0000-0000FFE50000}"/>
    <cellStyle name="Normal 2 9 5 3" xfId="29668" xr:uid="{00000000-0005-0000-0000-000000E60000}"/>
    <cellStyle name="Normal 2 9 5 4" xfId="41349" xr:uid="{00000000-0005-0000-0000-000001E60000}"/>
    <cellStyle name="Normal 2 9 6" xfId="13458" xr:uid="{00000000-0005-0000-0000-000002E60000}"/>
    <cellStyle name="Normal 2 9 6 2" xfId="50796" xr:uid="{00000000-0005-0000-0000-000003E60000}"/>
    <cellStyle name="Normal 2 9 7" xfId="26786" xr:uid="{00000000-0005-0000-0000-000004E60000}"/>
    <cellStyle name="Normal 2 9 8" xfId="37635" xr:uid="{00000000-0005-0000-0000-000005E60000}"/>
    <cellStyle name="Normal 3" xfId="44" xr:uid="{00000000-0005-0000-0000-000006E60000}"/>
    <cellStyle name="Normal 3 2" xfId="3744" xr:uid="{00000000-0005-0000-0000-000007E60000}"/>
    <cellStyle name="Normal 3 2 2" xfId="16903" xr:uid="{00000000-0005-0000-0000-000008E60000}"/>
    <cellStyle name="Normal 3 2 2 2" xfId="54241" xr:uid="{00000000-0005-0000-0000-000009E60000}"/>
    <cellStyle name="Normal 3 2 3" xfId="41082" xr:uid="{00000000-0005-0000-0000-00000AE60000}"/>
    <cellStyle name="Normal 4" xfId="367" xr:uid="{00000000-0005-0000-0000-00000BE60000}"/>
    <cellStyle name="Normal 4 10" xfId="29150" xr:uid="{00000000-0005-0000-0000-00000CE60000}"/>
    <cellStyle name="Normal 4 11" xfId="26437" xr:uid="{00000000-0005-0000-0000-00000DE60000}"/>
    <cellStyle name="Normal 4 12" xfId="37707" xr:uid="{00000000-0005-0000-0000-00000EE60000}"/>
    <cellStyle name="Normal 4 2" xfId="788" xr:uid="{00000000-0005-0000-0000-00000FE60000}"/>
    <cellStyle name="Normal 4 2 2" xfId="1970" xr:uid="{00000000-0005-0000-0000-000010E60000}"/>
    <cellStyle name="Normal 4 2 2 2" xfId="8044" xr:uid="{00000000-0005-0000-0000-000011E60000}"/>
    <cellStyle name="Normal 4 2 2 2 2" xfId="12767" xr:uid="{00000000-0005-0000-0000-000012E60000}"/>
    <cellStyle name="Normal 4 2 2 2 2 2" xfId="25926" xr:uid="{00000000-0005-0000-0000-000013E60000}"/>
    <cellStyle name="Normal 4 2 2 2 2 2 2" xfId="63264" xr:uid="{00000000-0005-0000-0000-000014E60000}"/>
    <cellStyle name="Normal 4 2 2 2 2 3" xfId="50105" xr:uid="{00000000-0005-0000-0000-000015E60000}"/>
    <cellStyle name="Normal 4 2 2 2 3" xfId="21203" xr:uid="{00000000-0005-0000-0000-000016E60000}"/>
    <cellStyle name="Normal 4 2 2 2 3 2" xfId="58541" xr:uid="{00000000-0005-0000-0000-000017E60000}"/>
    <cellStyle name="Normal 4 2 2 2 4" xfId="34222" xr:uid="{00000000-0005-0000-0000-000018E60000}"/>
    <cellStyle name="Normal 4 2 2 2 5" xfId="45382" xr:uid="{00000000-0005-0000-0000-000019E60000}"/>
    <cellStyle name="Normal 4 2 2 3" xfId="10407" xr:uid="{00000000-0005-0000-0000-00001AE60000}"/>
    <cellStyle name="Normal 4 2 2 3 2" xfId="23566" xr:uid="{00000000-0005-0000-0000-00001BE60000}"/>
    <cellStyle name="Normal 4 2 2 3 2 2" xfId="60904" xr:uid="{00000000-0005-0000-0000-00001CE60000}"/>
    <cellStyle name="Normal 4 2 2 3 3" xfId="36934" xr:uid="{00000000-0005-0000-0000-00001DE60000}"/>
    <cellStyle name="Normal 4 2 2 3 4" xfId="47745" xr:uid="{00000000-0005-0000-0000-00001EE60000}"/>
    <cellStyle name="Normal 4 2 2 4" xfId="5684" xr:uid="{00000000-0005-0000-0000-00001FE60000}"/>
    <cellStyle name="Normal 4 2 2 4 2" xfId="18843" xr:uid="{00000000-0005-0000-0000-000020E60000}"/>
    <cellStyle name="Normal 4 2 2 4 2 2" xfId="56181" xr:uid="{00000000-0005-0000-0000-000021E60000}"/>
    <cellStyle name="Normal 4 2 2 4 3" xfId="31510" xr:uid="{00000000-0005-0000-0000-000022E60000}"/>
    <cellStyle name="Normal 4 2 2 4 4" xfId="43022" xr:uid="{00000000-0005-0000-0000-000023E60000}"/>
    <cellStyle name="Normal 4 2 2 5" xfId="15131" xr:uid="{00000000-0005-0000-0000-000024E60000}"/>
    <cellStyle name="Normal 4 2 2 5 2" xfId="52469" xr:uid="{00000000-0005-0000-0000-000025E60000}"/>
    <cellStyle name="Normal 4 2 2 6" xfId="28628" xr:uid="{00000000-0005-0000-0000-000026E60000}"/>
    <cellStyle name="Normal 4 2 2 7" xfId="39308" xr:uid="{00000000-0005-0000-0000-000027E60000}"/>
    <cellStyle name="Normal 4 2 3" xfId="3319" xr:uid="{00000000-0005-0000-0000-000028E60000}"/>
    <cellStyle name="Normal 4 2 3 2" xfId="11587" xr:uid="{00000000-0005-0000-0000-000029E60000}"/>
    <cellStyle name="Normal 4 2 3 2 2" xfId="24746" xr:uid="{00000000-0005-0000-0000-00002AE60000}"/>
    <cellStyle name="Normal 4 2 3 2 2 2" xfId="62084" xr:uid="{00000000-0005-0000-0000-00002BE60000}"/>
    <cellStyle name="Normal 4 2 3 2 3" xfId="48925" xr:uid="{00000000-0005-0000-0000-00002CE60000}"/>
    <cellStyle name="Normal 4 2 3 3" xfId="6864" xr:uid="{00000000-0005-0000-0000-00002DE60000}"/>
    <cellStyle name="Normal 4 2 3 3 2" xfId="20023" xr:uid="{00000000-0005-0000-0000-00002EE60000}"/>
    <cellStyle name="Normal 4 2 3 3 2 2" xfId="57361" xr:uid="{00000000-0005-0000-0000-00002FE60000}"/>
    <cellStyle name="Normal 4 2 3 3 3" xfId="44202" xr:uid="{00000000-0005-0000-0000-000030E60000}"/>
    <cellStyle name="Normal 4 2 3 4" xfId="16480" xr:uid="{00000000-0005-0000-0000-000031E60000}"/>
    <cellStyle name="Normal 4 2 3 4 2" xfId="53818" xr:uid="{00000000-0005-0000-0000-000032E60000}"/>
    <cellStyle name="Normal 4 2 3 5" xfId="32873" xr:uid="{00000000-0005-0000-0000-000033E60000}"/>
    <cellStyle name="Normal 4 2 3 6" xfId="40657" xr:uid="{00000000-0005-0000-0000-000034E60000}"/>
    <cellStyle name="Normal 4 2 4" xfId="9227" xr:uid="{00000000-0005-0000-0000-000035E60000}"/>
    <cellStyle name="Normal 4 2 4 2" xfId="22386" xr:uid="{00000000-0005-0000-0000-000036E60000}"/>
    <cellStyle name="Normal 4 2 4 2 2" xfId="59724" xr:uid="{00000000-0005-0000-0000-000037E60000}"/>
    <cellStyle name="Normal 4 2 4 3" xfId="35585" xr:uid="{00000000-0005-0000-0000-000038E60000}"/>
    <cellStyle name="Normal 4 2 4 4" xfId="46565" xr:uid="{00000000-0005-0000-0000-000039E60000}"/>
    <cellStyle name="Normal 4 2 5" xfId="4504" xr:uid="{00000000-0005-0000-0000-00003AE60000}"/>
    <cellStyle name="Normal 4 2 5 2" xfId="17663" xr:uid="{00000000-0005-0000-0000-00003BE60000}"/>
    <cellStyle name="Normal 4 2 5 2 2" xfId="55001" xr:uid="{00000000-0005-0000-0000-00003CE60000}"/>
    <cellStyle name="Normal 4 2 5 3" xfId="30161" xr:uid="{00000000-0005-0000-0000-00003DE60000}"/>
    <cellStyle name="Normal 4 2 5 4" xfId="41842" xr:uid="{00000000-0005-0000-0000-00003EE60000}"/>
    <cellStyle name="Normal 4 2 6" xfId="13951" xr:uid="{00000000-0005-0000-0000-00003FE60000}"/>
    <cellStyle name="Normal 4 2 6 2" xfId="51289" xr:uid="{00000000-0005-0000-0000-000040E60000}"/>
    <cellStyle name="Normal 4 2 7" xfId="27279" xr:uid="{00000000-0005-0000-0000-000041E60000}"/>
    <cellStyle name="Normal 4 2 8" xfId="38128" xr:uid="{00000000-0005-0000-0000-000042E60000}"/>
    <cellStyle name="Normal 4 3" xfId="957" xr:uid="{00000000-0005-0000-0000-000043E60000}"/>
    <cellStyle name="Normal 4 3 2" xfId="2139" xr:uid="{00000000-0005-0000-0000-000044E60000}"/>
    <cellStyle name="Normal 4 3 2 2" xfId="8213" xr:uid="{00000000-0005-0000-0000-000045E60000}"/>
    <cellStyle name="Normal 4 3 2 2 2" xfId="12936" xr:uid="{00000000-0005-0000-0000-000046E60000}"/>
    <cellStyle name="Normal 4 3 2 2 2 2" xfId="26095" xr:uid="{00000000-0005-0000-0000-000047E60000}"/>
    <cellStyle name="Normal 4 3 2 2 2 2 2" xfId="63433" xr:uid="{00000000-0005-0000-0000-000048E60000}"/>
    <cellStyle name="Normal 4 3 2 2 2 3" xfId="50274" xr:uid="{00000000-0005-0000-0000-000049E60000}"/>
    <cellStyle name="Normal 4 3 2 2 3" xfId="21372" xr:uid="{00000000-0005-0000-0000-00004AE60000}"/>
    <cellStyle name="Normal 4 3 2 2 3 2" xfId="58710" xr:uid="{00000000-0005-0000-0000-00004BE60000}"/>
    <cellStyle name="Normal 4 3 2 2 4" xfId="34391" xr:uid="{00000000-0005-0000-0000-00004CE60000}"/>
    <cellStyle name="Normal 4 3 2 2 5" xfId="45551" xr:uid="{00000000-0005-0000-0000-00004DE60000}"/>
    <cellStyle name="Normal 4 3 2 3" xfId="10576" xr:uid="{00000000-0005-0000-0000-00004EE60000}"/>
    <cellStyle name="Normal 4 3 2 3 2" xfId="23735" xr:uid="{00000000-0005-0000-0000-00004FE60000}"/>
    <cellStyle name="Normal 4 3 2 3 2 2" xfId="61073" xr:uid="{00000000-0005-0000-0000-000050E60000}"/>
    <cellStyle name="Normal 4 3 2 3 3" xfId="37103" xr:uid="{00000000-0005-0000-0000-000051E60000}"/>
    <cellStyle name="Normal 4 3 2 3 4" xfId="47914" xr:uid="{00000000-0005-0000-0000-000052E60000}"/>
    <cellStyle name="Normal 4 3 2 4" xfId="5853" xr:uid="{00000000-0005-0000-0000-000053E60000}"/>
    <cellStyle name="Normal 4 3 2 4 2" xfId="19012" xr:uid="{00000000-0005-0000-0000-000054E60000}"/>
    <cellStyle name="Normal 4 3 2 4 2 2" xfId="56350" xr:uid="{00000000-0005-0000-0000-000055E60000}"/>
    <cellStyle name="Normal 4 3 2 4 3" xfId="31679" xr:uid="{00000000-0005-0000-0000-000056E60000}"/>
    <cellStyle name="Normal 4 3 2 4 4" xfId="43191" xr:uid="{00000000-0005-0000-0000-000057E60000}"/>
    <cellStyle name="Normal 4 3 2 5" xfId="15300" xr:uid="{00000000-0005-0000-0000-000058E60000}"/>
    <cellStyle name="Normal 4 3 2 5 2" xfId="52638" xr:uid="{00000000-0005-0000-0000-000059E60000}"/>
    <cellStyle name="Normal 4 3 2 6" xfId="28797" xr:uid="{00000000-0005-0000-0000-00005AE60000}"/>
    <cellStyle name="Normal 4 3 2 7" xfId="39477" xr:uid="{00000000-0005-0000-0000-00005BE60000}"/>
    <cellStyle name="Normal 4 3 3" xfId="3488" xr:uid="{00000000-0005-0000-0000-00005CE60000}"/>
    <cellStyle name="Normal 4 3 3 2" xfId="11756" xr:uid="{00000000-0005-0000-0000-00005DE60000}"/>
    <cellStyle name="Normal 4 3 3 2 2" xfId="24915" xr:uid="{00000000-0005-0000-0000-00005EE60000}"/>
    <cellStyle name="Normal 4 3 3 2 2 2" xfId="62253" xr:uid="{00000000-0005-0000-0000-00005FE60000}"/>
    <cellStyle name="Normal 4 3 3 2 3" xfId="49094" xr:uid="{00000000-0005-0000-0000-000060E60000}"/>
    <cellStyle name="Normal 4 3 3 3" xfId="7033" xr:uid="{00000000-0005-0000-0000-000061E60000}"/>
    <cellStyle name="Normal 4 3 3 3 2" xfId="20192" xr:uid="{00000000-0005-0000-0000-000062E60000}"/>
    <cellStyle name="Normal 4 3 3 3 2 2" xfId="57530" xr:uid="{00000000-0005-0000-0000-000063E60000}"/>
    <cellStyle name="Normal 4 3 3 3 3" xfId="44371" xr:uid="{00000000-0005-0000-0000-000064E60000}"/>
    <cellStyle name="Normal 4 3 3 4" xfId="16649" xr:uid="{00000000-0005-0000-0000-000065E60000}"/>
    <cellStyle name="Normal 4 3 3 4 2" xfId="53987" xr:uid="{00000000-0005-0000-0000-000066E60000}"/>
    <cellStyle name="Normal 4 3 3 5" xfId="33042" xr:uid="{00000000-0005-0000-0000-000067E60000}"/>
    <cellStyle name="Normal 4 3 3 6" xfId="40826" xr:uid="{00000000-0005-0000-0000-000068E60000}"/>
    <cellStyle name="Normal 4 3 4" xfId="9396" xr:uid="{00000000-0005-0000-0000-000069E60000}"/>
    <cellStyle name="Normal 4 3 4 2" xfId="22555" xr:uid="{00000000-0005-0000-0000-00006AE60000}"/>
    <cellStyle name="Normal 4 3 4 2 2" xfId="59893" xr:uid="{00000000-0005-0000-0000-00006BE60000}"/>
    <cellStyle name="Normal 4 3 4 3" xfId="35754" xr:uid="{00000000-0005-0000-0000-00006CE60000}"/>
    <cellStyle name="Normal 4 3 4 4" xfId="46734" xr:uid="{00000000-0005-0000-0000-00006DE60000}"/>
    <cellStyle name="Normal 4 3 5" xfId="4673" xr:uid="{00000000-0005-0000-0000-00006EE60000}"/>
    <cellStyle name="Normal 4 3 5 2" xfId="17832" xr:uid="{00000000-0005-0000-0000-00006FE60000}"/>
    <cellStyle name="Normal 4 3 5 2 2" xfId="55170" xr:uid="{00000000-0005-0000-0000-000070E60000}"/>
    <cellStyle name="Normal 4 3 5 3" xfId="30330" xr:uid="{00000000-0005-0000-0000-000071E60000}"/>
    <cellStyle name="Normal 4 3 5 4" xfId="42011" xr:uid="{00000000-0005-0000-0000-000072E60000}"/>
    <cellStyle name="Normal 4 3 6" xfId="14120" xr:uid="{00000000-0005-0000-0000-000073E60000}"/>
    <cellStyle name="Normal 4 3 6 2" xfId="51458" xr:uid="{00000000-0005-0000-0000-000074E60000}"/>
    <cellStyle name="Normal 4 3 7" xfId="27448" xr:uid="{00000000-0005-0000-0000-000075E60000}"/>
    <cellStyle name="Normal 4 3 8" xfId="38297" xr:uid="{00000000-0005-0000-0000-000076E60000}"/>
    <cellStyle name="Normal 4 4" xfId="1128" xr:uid="{00000000-0005-0000-0000-000077E60000}"/>
    <cellStyle name="Normal 4 4 2" xfId="2308" xr:uid="{00000000-0005-0000-0000-000078E60000}"/>
    <cellStyle name="Normal 4 4 2 2" xfId="8382" xr:uid="{00000000-0005-0000-0000-000079E60000}"/>
    <cellStyle name="Normal 4 4 2 2 2" xfId="13105" xr:uid="{00000000-0005-0000-0000-00007AE60000}"/>
    <cellStyle name="Normal 4 4 2 2 2 2" xfId="26264" xr:uid="{00000000-0005-0000-0000-00007BE60000}"/>
    <cellStyle name="Normal 4 4 2 2 2 2 2" xfId="63602" xr:uid="{00000000-0005-0000-0000-00007CE60000}"/>
    <cellStyle name="Normal 4 4 2 2 2 3" xfId="50443" xr:uid="{00000000-0005-0000-0000-00007DE60000}"/>
    <cellStyle name="Normal 4 4 2 2 3" xfId="21541" xr:uid="{00000000-0005-0000-0000-00007EE60000}"/>
    <cellStyle name="Normal 4 4 2 2 3 2" xfId="58879" xr:uid="{00000000-0005-0000-0000-00007FE60000}"/>
    <cellStyle name="Normal 4 4 2 2 4" xfId="34560" xr:uid="{00000000-0005-0000-0000-000080E60000}"/>
    <cellStyle name="Normal 4 4 2 2 5" xfId="45720" xr:uid="{00000000-0005-0000-0000-000081E60000}"/>
    <cellStyle name="Normal 4 4 2 3" xfId="10745" xr:uid="{00000000-0005-0000-0000-000082E60000}"/>
    <cellStyle name="Normal 4 4 2 3 2" xfId="23904" xr:uid="{00000000-0005-0000-0000-000083E60000}"/>
    <cellStyle name="Normal 4 4 2 3 2 2" xfId="61242" xr:uid="{00000000-0005-0000-0000-000084E60000}"/>
    <cellStyle name="Normal 4 4 2 3 3" xfId="37272" xr:uid="{00000000-0005-0000-0000-000085E60000}"/>
    <cellStyle name="Normal 4 4 2 3 4" xfId="48083" xr:uid="{00000000-0005-0000-0000-000086E60000}"/>
    <cellStyle name="Normal 4 4 2 4" xfId="6022" xr:uid="{00000000-0005-0000-0000-000087E60000}"/>
    <cellStyle name="Normal 4 4 2 4 2" xfId="19181" xr:uid="{00000000-0005-0000-0000-000088E60000}"/>
    <cellStyle name="Normal 4 4 2 4 2 2" xfId="56519" xr:uid="{00000000-0005-0000-0000-000089E60000}"/>
    <cellStyle name="Normal 4 4 2 4 3" xfId="31848" xr:uid="{00000000-0005-0000-0000-00008AE60000}"/>
    <cellStyle name="Normal 4 4 2 4 4" xfId="43360" xr:uid="{00000000-0005-0000-0000-00008BE60000}"/>
    <cellStyle name="Normal 4 4 2 5" xfId="15469" xr:uid="{00000000-0005-0000-0000-00008CE60000}"/>
    <cellStyle name="Normal 4 4 2 5 2" xfId="52807" xr:uid="{00000000-0005-0000-0000-00008DE60000}"/>
    <cellStyle name="Normal 4 4 2 6" xfId="28966" xr:uid="{00000000-0005-0000-0000-00008EE60000}"/>
    <cellStyle name="Normal 4 4 2 7" xfId="39646" xr:uid="{00000000-0005-0000-0000-00008FE60000}"/>
    <cellStyle name="Normal 4 4 3" xfId="3657" xr:uid="{00000000-0005-0000-0000-000090E60000}"/>
    <cellStyle name="Normal 4 4 3 2" xfId="11925" xr:uid="{00000000-0005-0000-0000-000091E60000}"/>
    <cellStyle name="Normal 4 4 3 2 2" xfId="25084" xr:uid="{00000000-0005-0000-0000-000092E60000}"/>
    <cellStyle name="Normal 4 4 3 2 2 2" xfId="62422" xr:uid="{00000000-0005-0000-0000-000093E60000}"/>
    <cellStyle name="Normal 4 4 3 2 3" xfId="49263" xr:uid="{00000000-0005-0000-0000-000094E60000}"/>
    <cellStyle name="Normal 4 4 3 3" xfId="7202" xr:uid="{00000000-0005-0000-0000-000095E60000}"/>
    <cellStyle name="Normal 4 4 3 3 2" xfId="20361" xr:uid="{00000000-0005-0000-0000-000096E60000}"/>
    <cellStyle name="Normal 4 4 3 3 2 2" xfId="57699" xr:uid="{00000000-0005-0000-0000-000097E60000}"/>
    <cellStyle name="Normal 4 4 3 3 3" xfId="44540" xr:uid="{00000000-0005-0000-0000-000098E60000}"/>
    <cellStyle name="Normal 4 4 3 4" xfId="16818" xr:uid="{00000000-0005-0000-0000-000099E60000}"/>
    <cellStyle name="Normal 4 4 3 4 2" xfId="54156" xr:uid="{00000000-0005-0000-0000-00009AE60000}"/>
    <cellStyle name="Normal 4 4 3 5" xfId="33211" xr:uid="{00000000-0005-0000-0000-00009BE60000}"/>
    <cellStyle name="Normal 4 4 3 6" xfId="40995" xr:uid="{00000000-0005-0000-0000-00009CE60000}"/>
    <cellStyle name="Normal 4 4 4" xfId="9565" xr:uid="{00000000-0005-0000-0000-00009DE60000}"/>
    <cellStyle name="Normal 4 4 4 2" xfId="22724" xr:uid="{00000000-0005-0000-0000-00009EE60000}"/>
    <cellStyle name="Normal 4 4 4 2 2" xfId="60062" xr:uid="{00000000-0005-0000-0000-00009FE60000}"/>
    <cellStyle name="Normal 4 4 4 3" xfId="35923" xr:uid="{00000000-0005-0000-0000-0000A0E60000}"/>
    <cellStyle name="Normal 4 4 4 4" xfId="46903" xr:uid="{00000000-0005-0000-0000-0000A1E60000}"/>
    <cellStyle name="Normal 4 4 5" xfId="4842" xr:uid="{00000000-0005-0000-0000-0000A2E60000}"/>
    <cellStyle name="Normal 4 4 5 2" xfId="18001" xr:uid="{00000000-0005-0000-0000-0000A3E60000}"/>
    <cellStyle name="Normal 4 4 5 2 2" xfId="55339" xr:uid="{00000000-0005-0000-0000-0000A4E60000}"/>
    <cellStyle name="Normal 4 4 5 3" xfId="30499" xr:uid="{00000000-0005-0000-0000-0000A5E60000}"/>
    <cellStyle name="Normal 4 4 5 4" xfId="42180" xr:uid="{00000000-0005-0000-0000-0000A6E60000}"/>
    <cellStyle name="Normal 4 4 6" xfId="14289" xr:uid="{00000000-0005-0000-0000-0000A7E60000}"/>
    <cellStyle name="Normal 4 4 6 2" xfId="51627" xr:uid="{00000000-0005-0000-0000-0000A8E60000}"/>
    <cellStyle name="Normal 4 4 7" xfId="27617" xr:uid="{00000000-0005-0000-0000-0000A9E60000}"/>
    <cellStyle name="Normal 4 4 8" xfId="38466" xr:uid="{00000000-0005-0000-0000-0000AAE60000}"/>
    <cellStyle name="Normal 4 5" xfId="1549" xr:uid="{00000000-0005-0000-0000-0000ABE60000}"/>
    <cellStyle name="Normal 4 5 2" xfId="2898" xr:uid="{00000000-0005-0000-0000-0000ACE60000}"/>
    <cellStyle name="Normal 4 5 2 2" xfId="12346" xr:uid="{00000000-0005-0000-0000-0000ADE60000}"/>
    <cellStyle name="Normal 4 5 2 2 2" xfId="25505" xr:uid="{00000000-0005-0000-0000-0000AEE60000}"/>
    <cellStyle name="Normal 4 5 2 2 2 2" xfId="62843" xr:uid="{00000000-0005-0000-0000-0000AFE60000}"/>
    <cellStyle name="Normal 4 5 2 2 3" xfId="33801" xr:uid="{00000000-0005-0000-0000-0000B0E60000}"/>
    <cellStyle name="Normal 4 5 2 2 4" xfId="49684" xr:uid="{00000000-0005-0000-0000-0000B1E60000}"/>
    <cellStyle name="Normal 4 5 2 3" xfId="7623" xr:uid="{00000000-0005-0000-0000-0000B2E60000}"/>
    <cellStyle name="Normal 4 5 2 3 2" xfId="20782" xr:uid="{00000000-0005-0000-0000-0000B3E60000}"/>
    <cellStyle name="Normal 4 5 2 3 2 2" xfId="58120" xr:uid="{00000000-0005-0000-0000-0000B4E60000}"/>
    <cellStyle name="Normal 4 5 2 3 3" xfId="36513" xr:uid="{00000000-0005-0000-0000-0000B5E60000}"/>
    <cellStyle name="Normal 4 5 2 3 4" xfId="44961" xr:uid="{00000000-0005-0000-0000-0000B6E60000}"/>
    <cellStyle name="Normal 4 5 2 4" xfId="16059" xr:uid="{00000000-0005-0000-0000-0000B7E60000}"/>
    <cellStyle name="Normal 4 5 2 4 2" xfId="31089" xr:uid="{00000000-0005-0000-0000-0000B8E60000}"/>
    <cellStyle name="Normal 4 5 2 4 3" xfId="53397" xr:uid="{00000000-0005-0000-0000-0000B9E60000}"/>
    <cellStyle name="Normal 4 5 2 5" xfId="28207" xr:uid="{00000000-0005-0000-0000-0000BAE60000}"/>
    <cellStyle name="Normal 4 5 2 6" xfId="40236" xr:uid="{00000000-0005-0000-0000-0000BBE60000}"/>
    <cellStyle name="Normal 4 5 3" xfId="9986" xr:uid="{00000000-0005-0000-0000-0000BCE60000}"/>
    <cellStyle name="Normal 4 5 3 2" xfId="23145" xr:uid="{00000000-0005-0000-0000-0000BDE60000}"/>
    <cellStyle name="Normal 4 5 3 2 2" xfId="60483" xr:uid="{00000000-0005-0000-0000-0000BEE60000}"/>
    <cellStyle name="Normal 4 5 3 3" xfId="32452" xr:uid="{00000000-0005-0000-0000-0000BFE60000}"/>
    <cellStyle name="Normal 4 5 3 4" xfId="47324" xr:uid="{00000000-0005-0000-0000-0000C0E60000}"/>
    <cellStyle name="Normal 4 5 4" xfId="5263" xr:uid="{00000000-0005-0000-0000-0000C1E60000}"/>
    <cellStyle name="Normal 4 5 4 2" xfId="18422" xr:uid="{00000000-0005-0000-0000-0000C2E60000}"/>
    <cellStyle name="Normal 4 5 4 2 2" xfId="55760" xr:uid="{00000000-0005-0000-0000-0000C3E60000}"/>
    <cellStyle name="Normal 4 5 4 3" xfId="35164" xr:uid="{00000000-0005-0000-0000-0000C4E60000}"/>
    <cellStyle name="Normal 4 5 4 4" xfId="42601" xr:uid="{00000000-0005-0000-0000-0000C5E60000}"/>
    <cellStyle name="Normal 4 5 5" xfId="14710" xr:uid="{00000000-0005-0000-0000-0000C6E60000}"/>
    <cellStyle name="Normal 4 5 5 2" xfId="29740" xr:uid="{00000000-0005-0000-0000-0000C7E60000}"/>
    <cellStyle name="Normal 4 5 5 3" xfId="52048" xr:uid="{00000000-0005-0000-0000-0000C8E60000}"/>
    <cellStyle name="Normal 4 5 6" xfId="26858" xr:uid="{00000000-0005-0000-0000-0000C9E60000}"/>
    <cellStyle name="Normal 4 5 7" xfId="38887" xr:uid="{00000000-0005-0000-0000-0000CAE60000}"/>
    <cellStyle name="Normal 4 6" xfId="3745" xr:uid="{00000000-0005-0000-0000-0000CBE60000}"/>
    <cellStyle name="Normal 4 6 2" xfId="11166" xr:uid="{00000000-0005-0000-0000-0000CCE60000}"/>
    <cellStyle name="Normal 4 6 2 2" xfId="24325" xr:uid="{00000000-0005-0000-0000-0000CDE60000}"/>
    <cellStyle name="Normal 4 6 2 2 2" xfId="61663" xr:uid="{00000000-0005-0000-0000-0000CEE60000}"/>
    <cellStyle name="Normal 4 6 2 3" xfId="33380" xr:uid="{00000000-0005-0000-0000-0000CFE60000}"/>
    <cellStyle name="Normal 4 6 2 4" xfId="48504" xr:uid="{00000000-0005-0000-0000-0000D0E60000}"/>
    <cellStyle name="Normal 4 6 3" xfId="6443" xr:uid="{00000000-0005-0000-0000-0000D1E60000}"/>
    <cellStyle name="Normal 4 6 3 2" xfId="19602" xr:uid="{00000000-0005-0000-0000-0000D2E60000}"/>
    <cellStyle name="Normal 4 6 3 2 2" xfId="56940" xr:uid="{00000000-0005-0000-0000-0000D3E60000}"/>
    <cellStyle name="Normal 4 6 3 3" xfId="36092" xr:uid="{00000000-0005-0000-0000-0000D4E60000}"/>
    <cellStyle name="Normal 4 6 3 4" xfId="43781" xr:uid="{00000000-0005-0000-0000-0000D5E60000}"/>
    <cellStyle name="Normal 4 6 4" xfId="16904" xr:uid="{00000000-0005-0000-0000-0000D6E60000}"/>
    <cellStyle name="Normal 4 6 4 2" xfId="30668" xr:uid="{00000000-0005-0000-0000-0000D7E60000}"/>
    <cellStyle name="Normal 4 6 4 3" xfId="54242" xr:uid="{00000000-0005-0000-0000-0000D8E60000}"/>
    <cellStyle name="Normal 4 6 5" xfId="27786" xr:uid="{00000000-0005-0000-0000-0000D9E60000}"/>
    <cellStyle name="Normal 4 6 6" xfId="41083" xr:uid="{00000000-0005-0000-0000-0000DAE60000}"/>
    <cellStyle name="Normal 4 7" xfId="2477" xr:uid="{00000000-0005-0000-0000-0000DBE60000}"/>
    <cellStyle name="Normal 4 7 2" xfId="8806" xr:uid="{00000000-0005-0000-0000-0000DCE60000}"/>
    <cellStyle name="Normal 4 7 2 2" xfId="21965" xr:uid="{00000000-0005-0000-0000-0000DDE60000}"/>
    <cellStyle name="Normal 4 7 2 2 2" xfId="59303" xr:uid="{00000000-0005-0000-0000-0000DEE60000}"/>
    <cellStyle name="Normal 4 7 2 3" xfId="46144" xr:uid="{00000000-0005-0000-0000-0000DFE60000}"/>
    <cellStyle name="Normal 4 7 3" xfId="15638" xr:uid="{00000000-0005-0000-0000-0000E0E60000}"/>
    <cellStyle name="Normal 4 7 3 2" xfId="52976" xr:uid="{00000000-0005-0000-0000-0000E1E60000}"/>
    <cellStyle name="Normal 4 7 4" xfId="29319" xr:uid="{00000000-0005-0000-0000-0000E2E60000}"/>
    <cellStyle name="Normal 4 7 5" xfId="39815" xr:uid="{00000000-0005-0000-0000-0000E3E60000}"/>
    <cellStyle name="Normal 4 8" xfId="4083" xr:uid="{00000000-0005-0000-0000-0000E4E60000}"/>
    <cellStyle name="Normal 4 8 2" xfId="17242" xr:uid="{00000000-0005-0000-0000-0000E5E60000}"/>
    <cellStyle name="Normal 4 8 2 2" xfId="54580" xr:uid="{00000000-0005-0000-0000-0000E6E60000}"/>
    <cellStyle name="Normal 4 8 3" xfId="32031" xr:uid="{00000000-0005-0000-0000-0000E7E60000}"/>
    <cellStyle name="Normal 4 8 4" xfId="41421" xr:uid="{00000000-0005-0000-0000-0000E8E60000}"/>
    <cellStyle name="Normal 4 9" xfId="13530" xr:uid="{00000000-0005-0000-0000-0000E9E60000}"/>
    <cellStyle name="Normal 4 9 2" xfId="34743" xr:uid="{00000000-0005-0000-0000-0000EAE60000}"/>
    <cellStyle name="Normal 4 9 3" xfId="50868" xr:uid="{00000000-0005-0000-0000-0000EBE60000}"/>
    <cellStyle name="Normal 5" xfId="1042" xr:uid="{00000000-0005-0000-0000-0000ECE60000}"/>
    <cellStyle name="Normal 5 2" xfId="3746" xr:uid="{00000000-0005-0000-0000-0000EDE60000}"/>
    <cellStyle name="Normal 5 2 2" xfId="16905" xr:uid="{00000000-0005-0000-0000-0000EEE60000}"/>
    <cellStyle name="Normal 5 2 2 2" xfId="54243" xr:uid="{00000000-0005-0000-0000-0000EFE60000}"/>
    <cellStyle name="Normal 5 2 3" xfId="41084" xr:uid="{00000000-0005-0000-0000-0000F0E60000}"/>
    <cellStyle name="Normal 6" xfId="3742" xr:uid="{00000000-0005-0000-0000-0000F1E60000}"/>
    <cellStyle name="Normal 6 2" xfId="13190" xr:uid="{00000000-0005-0000-0000-0000F2E60000}"/>
    <cellStyle name="Normal 6 2 2" xfId="26349" xr:uid="{00000000-0005-0000-0000-0000F3E60000}"/>
    <cellStyle name="Normal 6 2 2 2" xfId="63687" xr:uid="{00000000-0005-0000-0000-0000F4E60000}"/>
    <cellStyle name="Normal 6 2 3" xfId="34645" xr:uid="{00000000-0005-0000-0000-0000F5E60000}"/>
    <cellStyle name="Normal 6 2 4" xfId="50528" xr:uid="{00000000-0005-0000-0000-0000F6E60000}"/>
    <cellStyle name="Normal 6 3" xfId="8467" xr:uid="{00000000-0005-0000-0000-0000F7E60000}"/>
    <cellStyle name="Normal 6 3 2" xfId="21626" xr:uid="{00000000-0005-0000-0000-0000F8E60000}"/>
    <cellStyle name="Normal 6 3 2 2" xfId="58964" xr:uid="{00000000-0005-0000-0000-0000F9E60000}"/>
    <cellStyle name="Normal 6 3 3" xfId="37357" xr:uid="{00000000-0005-0000-0000-0000FAE60000}"/>
    <cellStyle name="Normal 6 3 4" xfId="45805" xr:uid="{00000000-0005-0000-0000-0000FBE60000}"/>
    <cellStyle name="Normal 6 4" xfId="31933" xr:uid="{00000000-0005-0000-0000-0000FCE60000}"/>
    <cellStyle name="Normal 6 5" xfId="29051" xr:uid="{00000000-0005-0000-0000-0000FDE60000}"/>
    <cellStyle name="Normal 6 6" xfId="41080" xr:uid="{00000000-0005-0000-0000-0000FEE60000}"/>
    <cellStyle name="Normal 7" xfId="3743" xr:uid="{00000000-0005-0000-0000-0000FFE60000}"/>
    <cellStyle name="Normal 7 2" xfId="13191" xr:uid="{00000000-0005-0000-0000-000000E70000}"/>
    <cellStyle name="Normal 7 2 2" xfId="26350" xr:uid="{00000000-0005-0000-0000-000001E70000}"/>
    <cellStyle name="Normal 7 2 2 2" xfId="63688" xr:uid="{00000000-0005-0000-0000-000002E70000}"/>
    <cellStyle name="Normal 7 2 3" xfId="50529" xr:uid="{00000000-0005-0000-0000-000003E70000}"/>
    <cellStyle name="Normal 7 3" xfId="8468" xr:uid="{00000000-0005-0000-0000-000004E70000}"/>
    <cellStyle name="Normal 7 3 2" xfId="21627" xr:uid="{00000000-0005-0000-0000-000005E70000}"/>
    <cellStyle name="Normal 7 3 2 2" xfId="58965" xr:uid="{00000000-0005-0000-0000-000006E70000}"/>
    <cellStyle name="Normal 7 3 3" xfId="45806" xr:uid="{00000000-0005-0000-0000-000007E70000}"/>
    <cellStyle name="Normal 7 4" xfId="41081" xr:uid="{00000000-0005-0000-0000-000008E70000}"/>
    <cellStyle name="Normal 8" xfId="8469" xr:uid="{00000000-0005-0000-0000-000009E70000}"/>
    <cellStyle name="Normal 8 2" xfId="13192" xr:uid="{00000000-0005-0000-0000-00000AE70000}"/>
    <cellStyle name="Normal 8 2 2" xfId="26351" xr:uid="{00000000-0005-0000-0000-00000BE70000}"/>
    <cellStyle name="Normal 8 2 2 2" xfId="63689" xr:uid="{00000000-0005-0000-0000-00000CE70000}"/>
    <cellStyle name="Normal 8 2 3" xfId="50530" xr:uid="{00000000-0005-0000-0000-00000DE70000}"/>
    <cellStyle name="Normal 8 3" xfId="21628" xr:uid="{00000000-0005-0000-0000-00000EE70000}"/>
    <cellStyle name="Normal 8 3 2" xfId="58966" xr:uid="{00000000-0005-0000-0000-00000FE70000}"/>
    <cellStyle name="Normal 8 4" xfId="45807" xr:uid="{00000000-0005-0000-0000-000010E70000}"/>
    <cellStyle name="Normal 9" xfId="13193" xr:uid="{00000000-0005-0000-0000-000011E70000}"/>
    <cellStyle name="Normal 9 2" xfId="26352" xr:uid="{00000000-0005-0000-0000-000012E70000}"/>
    <cellStyle name="Normal 9 2 2" xfId="63690" xr:uid="{00000000-0005-0000-0000-000013E70000}"/>
    <cellStyle name="Normal 9 3" xfId="50531" xr:uid="{00000000-0005-0000-0000-000014E70000}"/>
    <cellStyle name="Note 2" xfId="43" xr:uid="{00000000-0005-0000-0000-000015E70000}"/>
    <cellStyle name="Note 2 10" xfId="717" xr:uid="{00000000-0005-0000-0000-000016E70000}"/>
    <cellStyle name="Note 2 10 2" xfId="1899" xr:uid="{00000000-0005-0000-0000-000017E70000}"/>
    <cellStyle name="Note 2 10 2 2" xfId="7973" xr:uid="{00000000-0005-0000-0000-000018E70000}"/>
    <cellStyle name="Note 2 10 2 2 2" xfId="12696" xr:uid="{00000000-0005-0000-0000-000019E70000}"/>
    <cellStyle name="Note 2 10 2 2 2 2" xfId="25855" xr:uid="{00000000-0005-0000-0000-00001AE70000}"/>
    <cellStyle name="Note 2 10 2 2 2 2 2" xfId="63193" xr:uid="{00000000-0005-0000-0000-00001BE70000}"/>
    <cellStyle name="Note 2 10 2 2 2 3" xfId="50034" xr:uid="{00000000-0005-0000-0000-00001CE70000}"/>
    <cellStyle name="Note 2 10 2 2 3" xfId="21132" xr:uid="{00000000-0005-0000-0000-00001DE70000}"/>
    <cellStyle name="Note 2 10 2 2 3 2" xfId="58470" xr:uid="{00000000-0005-0000-0000-00001EE70000}"/>
    <cellStyle name="Note 2 10 2 2 4" xfId="34151" xr:uid="{00000000-0005-0000-0000-00001FE70000}"/>
    <cellStyle name="Note 2 10 2 2 5" xfId="45311" xr:uid="{00000000-0005-0000-0000-000020E70000}"/>
    <cellStyle name="Note 2 10 2 3" xfId="10336" xr:uid="{00000000-0005-0000-0000-000021E70000}"/>
    <cellStyle name="Note 2 10 2 3 2" xfId="23495" xr:uid="{00000000-0005-0000-0000-000022E70000}"/>
    <cellStyle name="Note 2 10 2 3 2 2" xfId="60833" xr:uid="{00000000-0005-0000-0000-000023E70000}"/>
    <cellStyle name="Note 2 10 2 3 3" xfId="36863" xr:uid="{00000000-0005-0000-0000-000024E70000}"/>
    <cellStyle name="Note 2 10 2 3 4" xfId="47674" xr:uid="{00000000-0005-0000-0000-000025E70000}"/>
    <cellStyle name="Note 2 10 2 4" xfId="5613" xr:uid="{00000000-0005-0000-0000-000026E70000}"/>
    <cellStyle name="Note 2 10 2 4 2" xfId="18772" xr:uid="{00000000-0005-0000-0000-000027E70000}"/>
    <cellStyle name="Note 2 10 2 4 2 2" xfId="56110" xr:uid="{00000000-0005-0000-0000-000028E70000}"/>
    <cellStyle name="Note 2 10 2 4 3" xfId="31439" xr:uid="{00000000-0005-0000-0000-000029E70000}"/>
    <cellStyle name="Note 2 10 2 4 4" xfId="42951" xr:uid="{00000000-0005-0000-0000-00002AE70000}"/>
    <cellStyle name="Note 2 10 2 5" xfId="15060" xr:uid="{00000000-0005-0000-0000-00002BE70000}"/>
    <cellStyle name="Note 2 10 2 5 2" xfId="52398" xr:uid="{00000000-0005-0000-0000-00002CE70000}"/>
    <cellStyle name="Note 2 10 2 6" xfId="28557" xr:uid="{00000000-0005-0000-0000-00002DE70000}"/>
    <cellStyle name="Note 2 10 2 7" xfId="39237" xr:uid="{00000000-0005-0000-0000-00002EE70000}"/>
    <cellStyle name="Note 2 10 3" xfId="3248" xr:uid="{00000000-0005-0000-0000-00002FE70000}"/>
    <cellStyle name="Note 2 10 3 2" xfId="11516" xr:uid="{00000000-0005-0000-0000-000030E70000}"/>
    <cellStyle name="Note 2 10 3 2 2" xfId="24675" xr:uid="{00000000-0005-0000-0000-000031E70000}"/>
    <cellStyle name="Note 2 10 3 2 2 2" xfId="62013" xr:uid="{00000000-0005-0000-0000-000032E70000}"/>
    <cellStyle name="Note 2 10 3 2 3" xfId="48854" xr:uid="{00000000-0005-0000-0000-000033E70000}"/>
    <cellStyle name="Note 2 10 3 3" xfId="6793" xr:uid="{00000000-0005-0000-0000-000034E70000}"/>
    <cellStyle name="Note 2 10 3 3 2" xfId="19952" xr:uid="{00000000-0005-0000-0000-000035E70000}"/>
    <cellStyle name="Note 2 10 3 3 2 2" xfId="57290" xr:uid="{00000000-0005-0000-0000-000036E70000}"/>
    <cellStyle name="Note 2 10 3 3 3" xfId="44131" xr:uid="{00000000-0005-0000-0000-000037E70000}"/>
    <cellStyle name="Note 2 10 3 4" xfId="16409" xr:uid="{00000000-0005-0000-0000-000038E70000}"/>
    <cellStyle name="Note 2 10 3 4 2" xfId="53747" xr:uid="{00000000-0005-0000-0000-000039E70000}"/>
    <cellStyle name="Note 2 10 3 5" xfId="32802" xr:uid="{00000000-0005-0000-0000-00003AE70000}"/>
    <cellStyle name="Note 2 10 3 6" xfId="40586" xr:uid="{00000000-0005-0000-0000-00003BE70000}"/>
    <cellStyle name="Note 2 10 4" xfId="9156" xr:uid="{00000000-0005-0000-0000-00003CE70000}"/>
    <cellStyle name="Note 2 10 4 2" xfId="22315" xr:uid="{00000000-0005-0000-0000-00003DE70000}"/>
    <cellStyle name="Note 2 10 4 2 2" xfId="59653" xr:uid="{00000000-0005-0000-0000-00003EE70000}"/>
    <cellStyle name="Note 2 10 4 3" xfId="35514" xr:uid="{00000000-0005-0000-0000-00003FE70000}"/>
    <cellStyle name="Note 2 10 4 4" xfId="46494" xr:uid="{00000000-0005-0000-0000-000040E70000}"/>
    <cellStyle name="Note 2 10 5" xfId="4433" xr:uid="{00000000-0005-0000-0000-000041E70000}"/>
    <cellStyle name="Note 2 10 5 2" xfId="17592" xr:uid="{00000000-0005-0000-0000-000042E70000}"/>
    <cellStyle name="Note 2 10 5 2 2" xfId="54930" xr:uid="{00000000-0005-0000-0000-000043E70000}"/>
    <cellStyle name="Note 2 10 5 3" xfId="30090" xr:uid="{00000000-0005-0000-0000-000044E70000}"/>
    <cellStyle name="Note 2 10 5 4" xfId="41771" xr:uid="{00000000-0005-0000-0000-000045E70000}"/>
    <cellStyle name="Note 2 10 6" xfId="13880" xr:uid="{00000000-0005-0000-0000-000046E70000}"/>
    <cellStyle name="Note 2 10 6 2" xfId="51218" xr:uid="{00000000-0005-0000-0000-000047E70000}"/>
    <cellStyle name="Note 2 10 7" xfId="27208" xr:uid="{00000000-0005-0000-0000-000048E70000}"/>
    <cellStyle name="Note 2 10 8" xfId="38057" xr:uid="{00000000-0005-0000-0000-000049E70000}"/>
    <cellStyle name="Note 2 11" xfId="886" xr:uid="{00000000-0005-0000-0000-00004AE70000}"/>
    <cellStyle name="Note 2 11 2" xfId="2068" xr:uid="{00000000-0005-0000-0000-00004BE70000}"/>
    <cellStyle name="Note 2 11 2 2" xfId="8142" xr:uid="{00000000-0005-0000-0000-00004CE70000}"/>
    <cellStyle name="Note 2 11 2 2 2" xfId="12865" xr:uid="{00000000-0005-0000-0000-00004DE70000}"/>
    <cellStyle name="Note 2 11 2 2 2 2" xfId="26024" xr:uid="{00000000-0005-0000-0000-00004EE70000}"/>
    <cellStyle name="Note 2 11 2 2 2 2 2" xfId="63362" xr:uid="{00000000-0005-0000-0000-00004FE70000}"/>
    <cellStyle name="Note 2 11 2 2 2 3" xfId="50203" xr:uid="{00000000-0005-0000-0000-000050E70000}"/>
    <cellStyle name="Note 2 11 2 2 3" xfId="21301" xr:uid="{00000000-0005-0000-0000-000051E70000}"/>
    <cellStyle name="Note 2 11 2 2 3 2" xfId="58639" xr:uid="{00000000-0005-0000-0000-000052E70000}"/>
    <cellStyle name="Note 2 11 2 2 4" xfId="34320" xr:uid="{00000000-0005-0000-0000-000053E70000}"/>
    <cellStyle name="Note 2 11 2 2 5" xfId="45480" xr:uid="{00000000-0005-0000-0000-000054E70000}"/>
    <cellStyle name="Note 2 11 2 3" xfId="10505" xr:uid="{00000000-0005-0000-0000-000055E70000}"/>
    <cellStyle name="Note 2 11 2 3 2" xfId="23664" xr:uid="{00000000-0005-0000-0000-000056E70000}"/>
    <cellStyle name="Note 2 11 2 3 2 2" xfId="61002" xr:uid="{00000000-0005-0000-0000-000057E70000}"/>
    <cellStyle name="Note 2 11 2 3 3" xfId="37032" xr:uid="{00000000-0005-0000-0000-000058E70000}"/>
    <cellStyle name="Note 2 11 2 3 4" xfId="47843" xr:uid="{00000000-0005-0000-0000-000059E70000}"/>
    <cellStyle name="Note 2 11 2 4" xfId="5782" xr:uid="{00000000-0005-0000-0000-00005AE70000}"/>
    <cellStyle name="Note 2 11 2 4 2" xfId="18941" xr:uid="{00000000-0005-0000-0000-00005BE70000}"/>
    <cellStyle name="Note 2 11 2 4 2 2" xfId="56279" xr:uid="{00000000-0005-0000-0000-00005CE70000}"/>
    <cellStyle name="Note 2 11 2 4 3" xfId="31608" xr:uid="{00000000-0005-0000-0000-00005DE70000}"/>
    <cellStyle name="Note 2 11 2 4 4" xfId="43120" xr:uid="{00000000-0005-0000-0000-00005EE70000}"/>
    <cellStyle name="Note 2 11 2 5" xfId="15229" xr:uid="{00000000-0005-0000-0000-00005FE70000}"/>
    <cellStyle name="Note 2 11 2 5 2" xfId="52567" xr:uid="{00000000-0005-0000-0000-000060E70000}"/>
    <cellStyle name="Note 2 11 2 6" xfId="28726" xr:uid="{00000000-0005-0000-0000-000061E70000}"/>
    <cellStyle name="Note 2 11 2 7" xfId="39406" xr:uid="{00000000-0005-0000-0000-000062E70000}"/>
    <cellStyle name="Note 2 11 3" xfId="3417" xr:uid="{00000000-0005-0000-0000-000063E70000}"/>
    <cellStyle name="Note 2 11 3 2" xfId="11685" xr:uid="{00000000-0005-0000-0000-000064E70000}"/>
    <cellStyle name="Note 2 11 3 2 2" xfId="24844" xr:uid="{00000000-0005-0000-0000-000065E70000}"/>
    <cellStyle name="Note 2 11 3 2 2 2" xfId="62182" xr:uid="{00000000-0005-0000-0000-000066E70000}"/>
    <cellStyle name="Note 2 11 3 2 3" xfId="49023" xr:uid="{00000000-0005-0000-0000-000067E70000}"/>
    <cellStyle name="Note 2 11 3 3" xfId="6962" xr:uid="{00000000-0005-0000-0000-000068E70000}"/>
    <cellStyle name="Note 2 11 3 3 2" xfId="20121" xr:uid="{00000000-0005-0000-0000-000069E70000}"/>
    <cellStyle name="Note 2 11 3 3 2 2" xfId="57459" xr:uid="{00000000-0005-0000-0000-00006AE70000}"/>
    <cellStyle name="Note 2 11 3 3 3" xfId="44300" xr:uid="{00000000-0005-0000-0000-00006BE70000}"/>
    <cellStyle name="Note 2 11 3 4" xfId="16578" xr:uid="{00000000-0005-0000-0000-00006CE70000}"/>
    <cellStyle name="Note 2 11 3 4 2" xfId="53916" xr:uid="{00000000-0005-0000-0000-00006DE70000}"/>
    <cellStyle name="Note 2 11 3 5" xfId="32971" xr:uid="{00000000-0005-0000-0000-00006EE70000}"/>
    <cellStyle name="Note 2 11 3 6" xfId="40755" xr:uid="{00000000-0005-0000-0000-00006FE70000}"/>
    <cellStyle name="Note 2 11 4" xfId="9325" xr:uid="{00000000-0005-0000-0000-000070E70000}"/>
    <cellStyle name="Note 2 11 4 2" xfId="22484" xr:uid="{00000000-0005-0000-0000-000071E70000}"/>
    <cellStyle name="Note 2 11 4 2 2" xfId="59822" xr:uid="{00000000-0005-0000-0000-000072E70000}"/>
    <cellStyle name="Note 2 11 4 3" xfId="35683" xr:uid="{00000000-0005-0000-0000-000073E70000}"/>
    <cellStyle name="Note 2 11 4 4" xfId="46663" xr:uid="{00000000-0005-0000-0000-000074E70000}"/>
    <cellStyle name="Note 2 11 5" xfId="4602" xr:uid="{00000000-0005-0000-0000-000075E70000}"/>
    <cellStyle name="Note 2 11 5 2" xfId="17761" xr:uid="{00000000-0005-0000-0000-000076E70000}"/>
    <cellStyle name="Note 2 11 5 2 2" xfId="55099" xr:uid="{00000000-0005-0000-0000-000077E70000}"/>
    <cellStyle name="Note 2 11 5 3" xfId="30259" xr:uid="{00000000-0005-0000-0000-000078E70000}"/>
    <cellStyle name="Note 2 11 5 4" xfId="41940" xr:uid="{00000000-0005-0000-0000-000079E70000}"/>
    <cellStyle name="Note 2 11 6" xfId="14049" xr:uid="{00000000-0005-0000-0000-00007AE70000}"/>
    <cellStyle name="Note 2 11 6 2" xfId="51387" xr:uid="{00000000-0005-0000-0000-00007BE70000}"/>
    <cellStyle name="Note 2 11 7" xfId="27377" xr:uid="{00000000-0005-0000-0000-00007CE70000}"/>
    <cellStyle name="Note 2 11 8" xfId="38226" xr:uid="{00000000-0005-0000-0000-00007DE70000}"/>
    <cellStyle name="Note 2 12" xfId="1057" xr:uid="{00000000-0005-0000-0000-00007EE70000}"/>
    <cellStyle name="Note 2 12 2" xfId="2237" xr:uid="{00000000-0005-0000-0000-00007FE70000}"/>
    <cellStyle name="Note 2 12 2 2" xfId="8311" xr:uid="{00000000-0005-0000-0000-000080E70000}"/>
    <cellStyle name="Note 2 12 2 2 2" xfId="13034" xr:uid="{00000000-0005-0000-0000-000081E70000}"/>
    <cellStyle name="Note 2 12 2 2 2 2" xfId="26193" xr:uid="{00000000-0005-0000-0000-000082E70000}"/>
    <cellStyle name="Note 2 12 2 2 2 2 2" xfId="63531" xr:uid="{00000000-0005-0000-0000-000083E70000}"/>
    <cellStyle name="Note 2 12 2 2 2 3" xfId="50372" xr:uid="{00000000-0005-0000-0000-000084E70000}"/>
    <cellStyle name="Note 2 12 2 2 3" xfId="21470" xr:uid="{00000000-0005-0000-0000-000085E70000}"/>
    <cellStyle name="Note 2 12 2 2 3 2" xfId="58808" xr:uid="{00000000-0005-0000-0000-000086E70000}"/>
    <cellStyle name="Note 2 12 2 2 4" xfId="34489" xr:uid="{00000000-0005-0000-0000-000087E70000}"/>
    <cellStyle name="Note 2 12 2 2 5" xfId="45649" xr:uid="{00000000-0005-0000-0000-000088E70000}"/>
    <cellStyle name="Note 2 12 2 3" xfId="10674" xr:uid="{00000000-0005-0000-0000-000089E70000}"/>
    <cellStyle name="Note 2 12 2 3 2" xfId="23833" xr:uid="{00000000-0005-0000-0000-00008AE70000}"/>
    <cellStyle name="Note 2 12 2 3 2 2" xfId="61171" xr:uid="{00000000-0005-0000-0000-00008BE70000}"/>
    <cellStyle name="Note 2 12 2 3 3" xfId="37201" xr:uid="{00000000-0005-0000-0000-00008CE70000}"/>
    <cellStyle name="Note 2 12 2 3 4" xfId="48012" xr:uid="{00000000-0005-0000-0000-00008DE70000}"/>
    <cellStyle name="Note 2 12 2 4" xfId="5951" xr:uid="{00000000-0005-0000-0000-00008EE70000}"/>
    <cellStyle name="Note 2 12 2 4 2" xfId="19110" xr:uid="{00000000-0005-0000-0000-00008FE70000}"/>
    <cellStyle name="Note 2 12 2 4 2 2" xfId="56448" xr:uid="{00000000-0005-0000-0000-000090E70000}"/>
    <cellStyle name="Note 2 12 2 4 3" xfId="31777" xr:uid="{00000000-0005-0000-0000-000091E70000}"/>
    <cellStyle name="Note 2 12 2 4 4" xfId="43289" xr:uid="{00000000-0005-0000-0000-000092E70000}"/>
    <cellStyle name="Note 2 12 2 5" xfId="15398" xr:uid="{00000000-0005-0000-0000-000093E70000}"/>
    <cellStyle name="Note 2 12 2 5 2" xfId="52736" xr:uid="{00000000-0005-0000-0000-000094E70000}"/>
    <cellStyle name="Note 2 12 2 6" xfId="28895" xr:uid="{00000000-0005-0000-0000-000095E70000}"/>
    <cellStyle name="Note 2 12 2 7" xfId="39575" xr:uid="{00000000-0005-0000-0000-000096E70000}"/>
    <cellStyle name="Note 2 12 3" xfId="3586" xr:uid="{00000000-0005-0000-0000-000097E70000}"/>
    <cellStyle name="Note 2 12 3 2" xfId="11854" xr:uid="{00000000-0005-0000-0000-000098E70000}"/>
    <cellStyle name="Note 2 12 3 2 2" xfId="25013" xr:uid="{00000000-0005-0000-0000-000099E70000}"/>
    <cellStyle name="Note 2 12 3 2 2 2" xfId="62351" xr:uid="{00000000-0005-0000-0000-00009AE70000}"/>
    <cellStyle name="Note 2 12 3 2 3" xfId="49192" xr:uid="{00000000-0005-0000-0000-00009BE70000}"/>
    <cellStyle name="Note 2 12 3 3" xfId="7131" xr:uid="{00000000-0005-0000-0000-00009CE70000}"/>
    <cellStyle name="Note 2 12 3 3 2" xfId="20290" xr:uid="{00000000-0005-0000-0000-00009DE70000}"/>
    <cellStyle name="Note 2 12 3 3 2 2" xfId="57628" xr:uid="{00000000-0005-0000-0000-00009EE70000}"/>
    <cellStyle name="Note 2 12 3 3 3" xfId="44469" xr:uid="{00000000-0005-0000-0000-00009FE70000}"/>
    <cellStyle name="Note 2 12 3 4" xfId="16747" xr:uid="{00000000-0005-0000-0000-0000A0E70000}"/>
    <cellStyle name="Note 2 12 3 4 2" xfId="54085" xr:uid="{00000000-0005-0000-0000-0000A1E70000}"/>
    <cellStyle name="Note 2 12 3 5" xfId="33140" xr:uid="{00000000-0005-0000-0000-0000A2E70000}"/>
    <cellStyle name="Note 2 12 3 6" xfId="40924" xr:uid="{00000000-0005-0000-0000-0000A3E70000}"/>
    <cellStyle name="Note 2 12 4" xfId="9494" xr:uid="{00000000-0005-0000-0000-0000A4E70000}"/>
    <cellStyle name="Note 2 12 4 2" xfId="22653" xr:uid="{00000000-0005-0000-0000-0000A5E70000}"/>
    <cellStyle name="Note 2 12 4 2 2" xfId="59991" xr:uid="{00000000-0005-0000-0000-0000A6E70000}"/>
    <cellStyle name="Note 2 12 4 3" xfId="35852" xr:uid="{00000000-0005-0000-0000-0000A7E70000}"/>
    <cellStyle name="Note 2 12 4 4" xfId="46832" xr:uid="{00000000-0005-0000-0000-0000A8E70000}"/>
    <cellStyle name="Note 2 12 5" xfId="4771" xr:uid="{00000000-0005-0000-0000-0000A9E70000}"/>
    <cellStyle name="Note 2 12 5 2" xfId="17930" xr:uid="{00000000-0005-0000-0000-0000AAE70000}"/>
    <cellStyle name="Note 2 12 5 2 2" xfId="55268" xr:uid="{00000000-0005-0000-0000-0000ABE70000}"/>
    <cellStyle name="Note 2 12 5 3" xfId="30428" xr:uid="{00000000-0005-0000-0000-0000ACE70000}"/>
    <cellStyle name="Note 2 12 5 4" xfId="42109" xr:uid="{00000000-0005-0000-0000-0000ADE70000}"/>
    <cellStyle name="Note 2 12 6" xfId="14218" xr:uid="{00000000-0005-0000-0000-0000AEE70000}"/>
    <cellStyle name="Note 2 12 6 2" xfId="51556" xr:uid="{00000000-0005-0000-0000-0000AFE70000}"/>
    <cellStyle name="Note 2 12 7" xfId="27546" xr:uid="{00000000-0005-0000-0000-0000B0E70000}"/>
    <cellStyle name="Note 2 12 8" xfId="38395" xr:uid="{00000000-0005-0000-0000-0000B1E70000}"/>
    <cellStyle name="Note 2 13" xfId="1226" xr:uid="{00000000-0005-0000-0000-0000B2E70000}"/>
    <cellStyle name="Note 2 13 2" xfId="2575" xr:uid="{00000000-0005-0000-0000-0000B3E70000}"/>
    <cellStyle name="Note 2 13 2 2" xfId="12023" xr:uid="{00000000-0005-0000-0000-0000B4E70000}"/>
    <cellStyle name="Note 2 13 2 2 2" xfId="25182" xr:uid="{00000000-0005-0000-0000-0000B5E70000}"/>
    <cellStyle name="Note 2 13 2 2 2 2" xfId="62520" xr:uid="{00000000-0005-0000-0000-0000B6E70000}"/>
    <cellStyle name="Note 2 13 2 2 3" xfId="33478" xr:uid="{00000000-0005-0000-0000-0000B7E70000}"/>
    <cellStyle name="Note 2 13 2 2 4" xfId="49361" xr:uid="{00000000-0005-0000-0000-0000B8E70000}"/>
    <cellStyle name="Note 2 13 2 3" xfId="7300" xr:uid="{00000000-0005-0000-0000-0000B9E70000}"/>
    <cellStyle name="Note 2 13 2 3 2" xfId="20459" xr:uid="{00000000-0005-0000-0000-0000BAE70000}"/>
    <cellStyle name="Note 2 13 2 3 2 2" xfId="57797" xr:uid="{00000000-0005-0000-0000-0000BBE70000}"/>
    <cellStyle name="Note 2 13 2 3 3" xfId="36190" xr:uid="{00000000-0005-0000-0000-0000BCE70000}"/>
    <cellStyle name="Note 2 13 2 3 4" xfId="44638" xr:uid="{00000000-0005-0000-0000-0000BDE70000}"/>
    <cellStyle name="Note 2 13 2 4" xfId="15736" xr:uid="{00000000-0005-0000-0000-0000BEE70000}"/>
    <cellStyle name="Note 2 13 2 4 2" xfId="30766" xr:uid="{00000000-0005-0000-0000-0000BFE70000}"/>
    <cellStyle name="Note 2 13 2 4 3" xfId="53074" xr:uid="{00000000-0005-0000-0000-0000C0E70000}"/>
    <cellStyle name="Note 2 13 2 5" xfId="27884" xr:uid="{00000000-0005-0000-0000-0000C1E70000}"/>
    <cellStyle name="Note 2 13 2 6" xfId="39913" xr:uid="{00000000-0005-0000-0000-0000C2E70000}"/>
    <cellStyle name="Note 2 13 3" xfId="9663" xr:uid="{00000000-0005-0000-0000-0000C3E70000}"/>
    <cellStyle name="Note 2 13 3 2" xfId="22822" xr:uid="{00000000-0005-0000-0000-0000C4E70000}"/>
    <cellStyle name="Note 2 13 3 2 2" xfId="60160" xr:uid="{00000000-0005-0000-0000-0000C5E70000}"/>
    <cellStyle name="Note 2 13 3 3" xfId="32129" xr:uid="{00000000-0005-0000-0000-0000C6E70000}"/>
    <cellStyle name="Note 2 13 3 4" xfId="47001" xr:uid="{00000000-0005-0000-0000-0000C7E70000}"/>
    <cellStyle name="Note 2 13 4" xfId="4940" xr:uid="{00000000-0005-0000-0000-0000C8E70000}"/>
    <cellStyle name="Note 2 13 4 2" xfId="18099" xr:uid="{00000000-0005-0000-0000-0000C9E70000}"/>
    <cellStyle name="Note 2 13 4 2 2" xfId="55437" xr:uid="{00000000-0005-0000-0000-0000CAE70000}"/>
    <cellStyle name="Note 2 13 4 3" xfId="34841" xr:uid="{00000000-0005-0000-0000-0000CBE70000}"/>
    <cellStyle name="Note 2 13 4 4" xfId="42278" xr:uid="{00000000-0005-0000-0000-0000CCE70000}"/>
    <cellStyle name="Note 2 13 5" xfId="14387" xr:uid="{00000000-0005-0000-0000-0000CDE70000}"/>
    <cellStyle name="Note 2 13 5 2" xfId="29417" xr:uid="{00000000-0005-0000-0000-0000CEE70000}"/>
    <cellStyle name="Note 2 13 5 3" xfId="51725" xr:uid="{00000000-0005-0000-0000-0000CFE70000}"/>
    <cellStyle name="Note 2 13 6" xfId="26535" xr:uid="{00000000-0005-0000-0000-0000D0E70000}"/>
    <cellStyle name="Note 2 13 7" xfId="38564" xr:uid="{00000000-0005-0000-0000-0000D1E70000}"/>
    <cellStyle name="Note 2 14" xfId="2406" xr:uid="{00000000-0005-0000-0000-0000D2E70000}"/>
    <cellStyle name="Note 2 14 2" xfId="10843" xr:uid="{00000000-0005-0000-0000-0000D3E70000}"/>
    <cellStyle name="Note 2 14 2 2" xfId="24002" xr:uid="{00000000-0005-0000-0000-0000D4E70000}"/>
    <cellStyle name="Note 2 14 2 2 2" xfId="61340" xr:uid="{00000000-0005-0000-0000-0000D5E70000}"/>
    <cellStyle name="Note 2 14 2 3" xfId="33309" xr:uid="{00000000-0005-0000-0000-0000D6E70000}"/>
    <cellStyle name="Note 2 14 2 4" xfId="48181" xr:uid="{00000000-0005-0000-0000-0000D7E70000}"/>
    <cellStyle name="Note 2 14 3" xfId="6120" xr:uid="{00000000-0005-0000-0000-0000D8E70000}"/>
    <cellStyle name="Note 2 14 3 2" xfId="19279" xr:uid="{00000000-0005-0000-0000-0000D9E70000}"/>
    <cellStyle name="Note 2 14 3 2 2" xfId="56617" xr:uid="{00000000-0005-0000-0000-0000DAE70000}"/>
    <cellStyle name="Note 2 14 3 3" xfId="36021" xr:uid="{00000000-0005-0000-0000-0000DBE70000}"/>
    <cellStyle name="Note 2 14 3 4" xfId="43458" xr:uid="{00000000-0005-0000-0000-0000DCE70000}"/>
    <cellStyle name="Note 2 14 4" xfId="15567" xr:uid="{00000000-0005-0000-0000-0000DDE70000}"/>
    <cellStyle name="Note 2 14 4 2" xfId="30597" xr:uid="{00000000-0005-0000-0000-0000DEE70000}"/>
    <cellStyle name="Note 2 14 4 3" xfId="52905" xr:uid="{00000000-0005-0000-0000-0000DFE70000}"/>
    <cellStyle name="Note 2 14 5" xfId="27715" xr:uid="{00000000-0005-0000-0000-0000E0E70000}"/>
    <cellStyle name="Note 2 14 6" xfId="39744" xr:uid="{00000000-0005-0000-0000-0000E1E70000}"/>
    <cellStyle name="Note 2 15" xfId="8483" xr:uid="{00000000-0005-0000-0000-0000E2E70000}"/>
    <cellStyle name="Note 2 15 2" xfId="21642" xr:uid="{00000000-0005-0000-0000-0000E3E70000}"/>
    <cellStyle name="Note 2 15 2 2" xfId="58980" xr:uid="{00000000-0005-0000-0000-0000E4E70000}"/>
    <cellStyle name="Note 2 15 3" xfId="29248" xr:uid="{00000000-0005-0000-0000-0000E5E70000}"/>
    <cellStyle name="Note 2 15 4" xfId="45821" xr:uid="{00000000-0005-0000-0000-0000E6E70000}"/>
    <cellStyle name="Note 2 16" xfId="3760" xr:uid="{00000000-0005-0000-0000-0000E7E70000}"/>
    <cellStyle name="Note 2 16 2" xfId="16919" xr:uid="{00000000-0005-0000-0000-0000E8E70000}"/>
    <cellStyle name="Note 2 16 2 2" xfId="54257" xr:uid="{00000000-0005-0000-0000-0000E9E70000}"/>
    <cellStyle name="Note 2 16 3" xfId="31960" xr:uid="{00000000-0005-0000-0000-0000EAE70000}"/>
    <cellStyle name="Note 2 16 4" xfId="41098" xr:uid="{00000000-0005-0000-0000-0000EBE70000}"/>
    <cellStyle name="Note 2 17" xfId="13207" xr:uid="{00000000-0005-0000-0000-0000ECE70000}"/>
    <cellStyle name="Note 2 17 2" xfId="34672" xr:uid="{00000000-0005-0000-0000-0000EDE70000}"/>
    <cellStyle name="Note 2 17 3" xfId="50545" xr:uid="{00000000-0005-0000-0000-0000EEE70000}"/>
    <cellStyle name="Note 2 18" xfId="29079" xr:uid="{00000000-0005-0000-0000-0000EFE70000}"/>
    <cellStyle name="Note 2 19" xfId="26366" xr:uid="{00000000-0005-0000-0000-0000F0E70000}"/>
    <cellStyle name="Note 2 2" xfId="58" xr:uid="{00000000-0005-0000-0000-0000F1E70000}"/>
    <cellStyle name="Note 2 2 10" xfId="900" xr:uid="{00000000-0005-0000-0000-0000F2E70000}"/>
    <cellStyle name="Note 2 2 10 2" xfId="2082" xr:uid="{00000000-0005-0000-0000-0000F3E70000}"/>
    <cellStyle name="Note 2 2 10 2 2" xfId="8156" xr:uid="{00000000-0005-0000-0000-0000F4E70000}"/>
    <cellStyle name="Note 2 2 10 2 2 2" xfId="12879" xr:uid="{00000000-0005-0000-0000-0000F5E70000}"/>
    <cellStyle name="Note 2 2 10 2 2 2 2" xfId="26038" xr:uid="{00000000-0005-0000-0000-0000F6E70000}"/>
    <cellStyle name="Note 2 2 10 2 2 2 2 2" xfId="63376" xr:uid="{00000000-0005-0000-0000-0000F7E70000}"/>
    <cellStyle name="Note 2 2 10 2 2 2 3" xfId="50217" xr:uid="{00000000-0005-0000-0000-0000F8E70000}"/>
    <cellStyle name="Note 2 2 10 2 2 3" xfId="21315" xr:uid="{00000000-0005-0000-0000-0000F9E70000}"/>
    <cellStyle name="Note 2 2 10 2 2 3 2" xfId="58653" xr:uid="{00000000-0005-0000-0000-0000FAE70000}"/>
    <cellStyle name="Note 2 2 10 2 2 4" xfId="34334" xr:uid="{00000000-0005-0000-0000-0000FBE70000}"/>
    <cellStyle name="Note 2 2 10 2 2 5" xfId="45494" xr:uid="{00000000-0005-0000-0000-0000FCE70000}"/>
    <cellStyle name="Note 2 2 10 2 3" xfId="10519" xr:uid="{00000000-0005-0000-0000-0000FDE70000}"/>
    <cellStyle name="Note 2 2 10 2 3 2" xfId="23678" xr:uid="{00000000-0005-0000-0000-0000FEE70000}"/>
    <cellStyle name="Note 2 2 10 2 3 2 2" xfId="61016" xr:uid="{00000000-0005-0000-0000-0000FFE70000}"/>
    <cellStyle name="Note 2 2 10 2 3 3" xfId="37046" xr:uid="{00000000-0005-0000-0000-000000E80000}"/>
    <cellStyle name="Note 2 2 10 2 3 4" xfId="47857" xr:uid="{00000000-0005-0000-0000-000001E80000}"/>
    <cellStyle name="Note 2 2 10 2 4" xfId="5796" xr:uid="{00000000-0005-0000-0000-000002E80000}"/>
    <cellStyle name="Note 2 2 10 2 4 2" xfId="18955" xr:uid="{00000000-0005-0000-0000-000003E80000}"/>
    <cellStyle name="Note 2 2 10 2 4 2 2" xfId="56293" xr:uid="{00000000-0005-0000-0000-000004E80000}"/>
    <cellStyle name="Note 2 2 10 2 4 3" xfId="31622" xr:uid="{00000000-0005-0000-0000-000005E80000}"/>
    <cellStyle name="Note 2 2 10 2 4 4" xfId="43134" xr:uid="{00000000-0005-0000-0000-000006E80000}"/>
    <cellStyle name="Note 2 2 10 2 5" xfId="15243" xr:uid="{00000000-0005-0000-0000-000007E80000}"/>
    <cellStyle name="Note 2 2 10 2 5 2" xfId="52581" xr:uid="{00000000-0005-0000-0000-000008E80000}"/>
    <cellStyle name="Note 2 2 10 2 6" xfId="28740" xr:uid="{00000000-0005-0000-0000-000009E80000}"/>
    <cellStyle name="Note 2 2 10 2 7" xfId="39420" xr:uid="{00000000-0005-0000-0000-00000AE80000}"/>
    <cellStyle name="Note 2 2 10 3" xfId="3431" xr:uid="{00000000-0005-0000-0000-00000BE80000}"/>
    <cellStyle name="Note 2 2 10 3 2" xfId="11699" xr:uid="{00000000-0005-0000-0000-00000CE80000}"/>
    <cellStyle name="Note 2 2 10 3 2 2" xfId="24858" xr:uid="{00000000-0005-0000-0000-00000DE80000}"/>
    <cellStyle name="Note 2 2 10 3 2 2 2" xfId="62196" xr:uid="{00000000-0005-0000-0000-00000EE80000}"/>
    <cellStyle name="Note 2 2 10 3 2 3" xfId="49037" xr:uid="{00000000-0005-0000-0000-00000FE80000}"/>
    <cellStyle name="Note 2 2 10 3 3" xfId="6976" xr:uid="{00000000-0005-0000-0000-000010E80000}"/>
    <cellStyle name="Note 2 2 10 3 3 2" xfId="20135" xr:uid="{00000000-0005-0000-0000-000011E80000}"/>
    <cellStyle name="Note 2 2 10 3 3 2 2" xfId="57473" xr:uid="{00000000-0005-0000-0000-000012E80000}"/>
    <cellStyle name="Note 2 2 10 3 3 3" xfId="44314" xr:uid="{00000000-0005-0000-0000-000013E80000}"/>
    <cellStyle name="Note 2 2 10 3 4" xfId="16592" xr:uid="{00000000-0005-0000-0000-000014E80000}"/>
    <cellStyle name="Note 2 2 10 3 4 2" xfId="53930" xr:uid="{00000000-0005-0000-0000-000015E80000}"/>
    <cellStyle name="Note 2 2 10 3 5" xfId="32985" xr:uid="{00000000-0005-0000-0000-000016E80000}"/>
    <cellStyle name="Note 2 2 10 3 6" xfId="40769" xr:uid="{00000000-0005-0000-0000-000017E80000}"/>
    <cellStyle name="Note 2 2 10 4" xfId="9339" xr:uid="{00000000-0005-0000-0000-000018E80000}"/>
    <cellStyle name="Note 2 2 10 4 2" xfId="22498" xr:uid="{00000000-0005-0000-0000-000019E80000}"/>
    <cellStyle name="Note 2 2 10 4 2 2" xfId="59836" xr:uid="{00000000-0005-0000-0000-00001AE80000}"/>
    <cellStyle name="Note 2 2 10 4 3" xfId="35697" xr:uid="{00000000-0005-0000-0000-00001BE80000}"/>
    <cellStyle name="Note 2 2 10 4 4" xfId="46677" xr:uid="{00000000-0005-0000-0000-00001CE80000}"/>
    <cellStyle name="Note 2 2 10 5" xfId="4616" xr:uid="{00000000-0005-0000-0000-00001DE80000}"/>
    <cellStyle name="Note 2 2 10 5 2" xfId="17775" xr:uid="{00000000-0005-0000-0000-00001EE80000}"/>
    <cellStyle name="Note 2 2 10 5 2 2" xfId="55113" xr:uid="{00000000-0005-0000-0000-00001FE80000}"/>
    <cellStyle name="Note 2 2 10 5 3" xfId="30273" xr:uid="{00000000-0005-0000-0000-000020E80000}"/>
    <cellStyle name="Note 2 2 10 5 4" xfId="41954" xr:uid="{00000000-0005-0000-0000-000021E80000}"/>
    <cellStyle name="Note 2 2 10 6" xfId="14063" xr:uid="{00000000-0005-0000-0000-000022E80000}"/>
    <cellStyle name="Note 2 2 10 6 2" xfId="51401" xr:uid="{00000000-0005-0000-0000-000023E80000}"/>
    <cellStyle name="Note 2 2 10 7" xfId="27391" xr:uid="{00000000-0005-0000-0000-000024E80000}"/>
    <cellStyle name="Note 2 2 10 8" xfId="38240" xr:uid="{00000000-0005-0000-0000-000025E80000}"/>
    <cellStyle name="Note 2 2 11" xfId="1071" xr:uid="{00000000-0005-0000-0000-000026E80000}"/>
    <cellStyle name="Note 2 2 11 2" xfId="2251" xr:uid="{00000000-0005-0000-0000-000027E80000}"/>
    <cellStyle name="Note 2 2 11 2 2" xfId="8325" xr:uid="{00000000-0005-0000-0000-000028E80000}"/>
    <cellStyle name="Note 2 2 11 2 2 2" xfId="13048" xr:uid="{00000000-0005-0000-0000-000029E80000}"/>
    <cellStyle name="Note 2 2 11 2 2 2 2" xfId="26207" xr:uid="{00000000-0005-0000-0000-00002AE80000}"/>
    <cellStyle name="Note 2 2 11 2 2 2 2 2" xfId="63545" xr:uid="{00000000-0005-0000-0000-00002BE80000}"/>
    <cellStyle name="Note 2 2 11 2 2 2 3" xfId="50386" xr:uid="{00000000-0005-0000-0000-00002CE80000}"/>
    <cellStyle name="Note 2 2 11 2 2 3" xfId="21484" xr:uid="{00000000-0005-0000-0000-00002DE80000}"/>
    <cellStyle name="Note 2 2 11 2 2 3 2" xfId="58822" xr:uid="{00000000-0005-0000-0000-00002EE80000}"/>
    <cellStyle name="Note 2 2 11 2 2 4" xfId="34503" xr:uid="{00000000-0005-0000-0000-00002FE80000}"/>
    <cellStyle name="Note 2 2 11 2 2 5" xfId="45663" xr:uid="{00000000-0005-0000-0000-000030E80000}"/>
    <cellStyle name="Note 2 2 11 2 3" xfId="10688" xr:uid="{00000000-0005-0000-0000-000031E80000}"/>
    <cellStyle name="Note 2 2 11 2 3 2" xfId="23847" xr:uid="{00000000-0005-0000-0000-000032E80000}"/>
    <cellStyle name="Note 2 2 11 2 3 2 2" xfId="61185" xr:uid="{00000000-0005-0000-0000-000033E80000}"/>
    <cellStyle name="Note 2 2 11 2 3 3" xfId="37215" xr:uid="{00000000-0005-0000-0000-000034E80000}"/>
    <cellStyle name="Note 2 2 11 2 3 4" xfId="48026" xr:uid="{00000000-0005-0000-0000-000035E80000}"/>
    <cellStyle name="Note 2 2 11 2 4" xfId="5965" xr:uid="{00000000-0005-0000-0000-000036E80000}"/>
    <cellStyle name="Note 2 2 11 2 4 2" xfId="19124" xr:uid="{00000000-0005-0000-0000-000037E80000}"/>
    <cellStyle name="Note 2 2 11 2 4 2 2" xfId="56462" xr:uid="{00000000-0005-0000-0000-000038E80000}"/>
    <cellStyle name="Note 2 2 11 2 4 3" xfId="31791" xr:uid="{00000000-0005-0000-0000-000039E80000}"/>
    <cellStyle name="Note 2 2 11 2 4 4" xfId="43303" xr:uid="{00000000-0005-0000-0000-00003AE80000}"/>
    <cellStyle name="Note 2 2 11 2 5" xfId="15412" xr:uid="{00000000-0005-0000-0000-00003BE80000}"/>
    <cellStyle name="Note 2 2 11 2 5 2" xfId="52750" xr:uid="{00000000-0005-0000-0000-00003CE80000}"/>
    <cellStyle name="Note 2 2 11 2 6" xfId="28909" xr:uid="{00000000-0005-0000-0000-00003DE80000}"/>
    <cellStyle name="Note 2 2 11 2 7" xfId="39589" xr:uid="{00000000-0005-0000-0000-00003EE80000}"/>
    <cellStyle name="Note 2 2 11 3" xfId="3600" xr:uid="{00000000-0005-0000-0000-00003FE80000}"/>
    <cellStyle name="Note 2 2 11 3 2" xfId="11868" xr:uid="{00000000-0005-0000-0000-000040E80000}"/>
    <cellStyle name="Note 2 2 11 3 2 2" xfId="25027" xr:uid="{00000000-0005-0000-0000-000041E80000}"/>
    <cellStyle name="Note 2 2 11 3 2 2 2" xfId="62365" xr:uid="{00000000-0005-0000-0000-000042E80000}"/>
    <cellStyle name="Note 2 2 11 3 2 3" xfId="49206" xr:uid="{00000000-0005-0000-0000-000043E80000}"/>
    <cellStyle name="Note 2 2 11 3 3" xfId="7145" xr:uid="{00000000-0005-0000-0000-000044E80000}"/>
    <cellStyle name="Note 2 2 11 3 3 2" xfId="20304" xr:uid="{00000000-0005-0000-0000-000045E80000}"/>
    <cellStyle name="Note 2 2 11 3 3 2 2" xfId="57642" xr:uid="{00000000-0005-0000-0000-000046E80000}"/>
    <cellStyle name="Note 2 2 11 3 3 3" xfId="44483" xr:uid="{00000000-0005-0000-0000-000047E80000}"/>
    <cellStyle name="Note 2 2 11 3 4" xfId="16761" xr:uid="{00000000-0005-0000-0000-000048E80000}"/>
    <cellStyle name="Note 2 2 11 3 4 2" xfId="54099" xr:uid="{00000000-0005-0000-0000-000049E80000}"/>
    <cellStyle name="Note 2 2 11 3 5" xfId="33154" xr:uid="{00000000-0005-0000-0000-00004AE80000}"/>
    <cellStyle name="Note 2 2 11 3 6" xfId="40938" xr:uid="{00000000-0005-0000-0000-00004BE80000}"/>
    <cellStyle name="Note 2 2 11 4" xfId="9508" xr:uid="{00000000-0005-0000-0000-00004CE80000}"/>
    <cellStyle name="Note 2 2 11 4 2" xfId="22667" xr:uid="{00000000-0005-0000-0000-00004DE80000}"/>
    <cellStyle name="Note 2 2 11 4 2 2" xfId="60005" xr:uid="{00000000-0005-0000-0000-00004EE80000}"/>
    <cellStyle name="Note 2 2 11 4 3" xfId="35866" xr:uid="{00000000-0005-0000-0000-00004FE80000}"/>
    <cellStyle name="Note 2 2 11 4 4" xfId="46846" xr:uid="{00000000-0005-0000-0000-000050E80000}"/>
    <cellStyle name="Note 2 2 11 5" xfId="4785" xr:uid="{00000000-0005-0000-0000-000051E80000}"/>
    <cellStyle name="Note 2 2 11 5 2" xfId="17944" xr:uid="{00000000-0005-0000-0000-000052E80000}"/>
    <cellStyle name="Note 2 2 11 5 2 2" xfId="55282" xr:uid="{00000000-0005-0000-0000-000053E80000}"/>
    <cellStyle name="Note 2 2 11 5 3" xfId="30442" xr:uid="{00000000-0005-0000-0000-000054E80000}"/>
    <cellStyle name="Note 2 2 11 5 4" xfId="42123" xr:uid="{00000000-0005-0000-0000-000055E80000}"/>
    <cellStyle name="Note 2 2 11 6" xfId="14232" xr:uid="{00000000-0005-0000-0000-000056E80000}"/>
    <cellStyle name="Note 2 2 11 6 2" xfId="51570" xr:uid="{00000000-0005-0000-0000-000057E80000}"/>
    <cellStyle name="Note 2 2 11 7" xfId="27560" xr:uid="{00000000-0005-0000-0000-000058E80000}"/>
    <cellStyle name="Note 2 2 11 8" xfId="38409" xr:uid="{00000000-0005-0000-0000-000059E80000}"/>
    <cellStyle name="Note 2 2 12" xfId="1240" xr:uid="{00000000-0005-0000-0000-00005AE80000}"/>
    <cellStyle name="Note 2 2 12 2" xfId="2589" xr:uid="{00000000-0005-0000-0000-00005BE80000}"/>
    <cellStyle name="Note 2 2 12 2 2" xfId="12037" xr:uid="{00000000-0005-0000-0000-00005CE80000}"/>
    <cellStyle name="Note 2 2 12 2 2 2" xfId="25196" xr:uid="{00000000-0005-0000-0000-00005DE80000}"/>
    <cellStyle name="Note 2 2 12 2 2 2 2" xfId="62534" xr:uid="{00000000-0005-0000-0000-00005EE80000}"/>
    <cellStyle name="Note 2 2 12 2 2 3" xfId="33492" xr:uid="{00000000-0005-0000-0000-00005FE80000}"/>
    <cellStyle name="Note 2 2 12 2 2 4" xfId="49375" xr:uid="{00000000-0005-0000-0000-000060E80000}"/>
    <cellStyle name="Note 2 2 12 2 3" xfId="7314" xr:uid="{00000000-0005-0000-0000-000061E80000}"/>
    <cellStyle name="Note 2 2 12 2 3 2" xfId="20473" xr:uid="{00000000-0005-0000-0000-000062E80000}"/>
    <cellStyle name="Note 2 2 12 2 3 2 2" xfId="57811" xr:uid="{00000000-0005-0000-0000-000063E80000}"/>
    <cellStyle name="Note 2 2 12 2 3 3" xfId="36204" xr:uid="{00000000-0005-0000-0000-000064E80000}"/>
    <cellStyle name="Note 2 2 12 2 3 4" xfId="44652" xr:uid="{00000000-0005-0000-0000-000065E80000}"/>
    <cellStyle name="Note 2 2 12 2 4" xfId="15750" xr:uid="{00000000-0005-0000-0000-000066E80000}"/>
    <cellStyle name="Note 2 2 12 2 4 2" xfId="30780" xr:uid="{00000000-0005-0000-0000-000067E80000}"/>
    <cellStyle name="Note 2 2 12 2 4 3" xfId="53088" xr:uid="{00000000-0005-0000-0000-000068E80000}"/>
    <cellStyle name="Note 2 2 12 2 5" xfId="27898" xr:uid="{00000000-0005-0000-0000-000069E80000}"/>
    <cellStyle name="Note 2 2 12 2 6" xfId="39927" xr:uid="{00000000-0005-0000-0000-00006AE80000}"/>
    <cellStyle name="Note 2 2 12 3" xfId="9677" xr:uid="{00000000-0005-0000-0000-00006BE80000}"/>
    <cellStyle name="Note 2 2 12 3 2" xfId="22836" xr:uid="{00000000-0005-0000-0000-00006CE80000}"/>
    <cellStyle name="Note 2 2 12 3 2 2" xfId="60174" xr:uid="{00000000-0005-0000-0000-00006DE80000}"/>
    <cellStyle name="Note 2 2 12 3 3" xfId="32143" xr:uid="{00000000-0005-0000-0000-00006EE80000}"/>
    <cellStyle name="Note 2 2 12 3 4" xfId="47015" xr:uid="{00000000-0005-0000-0000-00006FE80000}"/>
    <cellStyle name="Note 2 2 12 4" xfId="4954" xr:uid="{00000000-0005-0000-0000-000070E80000}"/>
    <cellStyle name="Note 2 2 12 4 2" xfId="18113" xr:uid="{00000000-0005-0000-0000-000071E80000}"/>
    <cellStyle name="Note 2 2 12 4 2 2" xfId="55451" xr:uid="{00000000-0005-0000-0000-000072E80000}"/>
    <cellStyle name="Note 2 2 12 4 3" xfId="34855" xr:uid="{00000000-0005-0000-0000-000073E80000}"/>
    <cellStyle name="Note 2 2 12 4 4" xfId="42292" xr:uid="{00000000-0005-0000-0000-000074E80000}"/>
    <cellStyle name="Note 2 2 12 5" xfId="14401" xr:uid="{00000000-0005-0000-0000-000075E80000}"/>
    <cellStyle name="Note 2 2 12 5 2" xfId="29431" xr:uid="{00000000-0005-0000-0000-000076E80000}"/>
    <cellStyle name="Note 2 2 12 5 3" xfId="51739" xr:uid="{00000000-0005-0000-0000-000077E80000}"/>
    <cellStyle name="Note 2 2 12 6" xfId="26549" xr:uid="{00000000-0005-0000-0000-000078E80000}"/>
    <cellStyle name="Note 2 2 12 7" xfId="38578" xr:uid="{00000000-0005-0000-0000-000079E80000}"/>
    <cellStyle name="Note 2 2 13" xfId="2420" xr:uid="{00000000-0005-0000-0000-00007AE80000}"/>
    <cellStyle name="Note 2 2 13 2" xfId="10857" xr:uid="{00000000-0005-0000-0000-00007BE80000}"/>
    <cellStyle name="Note 2 2 13 2 2" xfId="24016" xr:uid="{00000000-0005-0000-0000-00007CE80000}"/>
    <cellStyle name="Note 2 2 13 2 2 2" xfId="61354" xr:uid="{00000000-0005-0000-0000-00007DE80000}"/>
    <cellStyle name="Note 2 2 13 2 3" xfId="33323" xr:uid="{00000000-0005-0000-0000-00007EE80000}"/>
    <cellStyle name="Note 2 2 13 2 4" xfId="48195" xr:uid="{00000000-0005-0000-0000-00007FE80000}"/>
    <cellStyle name="Note 2 2 13 3" xfId="6134" xr:uid="{00000000-0005-0000-0000-000080E80000}"/>
    <cellStyle name="Note 2 2 13 3 2" xfId="19293" xr:uid="{00000000-0005-0000-0000-000081E80000}"/>
    <cellStyle name="Note 2 2 13 3 2 2" xfId="56631" xr:uid="{00000000-0005-0000-0000-000082E80000}"/>
    <cellStyle name="Note 2 2 13 3 3" xfId="36035" xr:uid="{00000000-0005-0000-0000-000083E80000}"/>
    <cellStyle name="Note 2 2 13 3 4" xfId="43472" xr:uid="{00000000-0005-0000-0000-000084E80000}"/>
    <cellStyle name="Note 2 2 13 4" xfId="15581" xr:uid="{00000000-0005-0000-0000-000085E80000}"/>
    <cellStyle name="Note 2 2 13 4 2" xfId="30611" xr:uid="{00000000-0005-0000-0000-000086E80000}"/>
    <cellStyle name="Note 2 2 13 4 3" xfId="52919" xr:uid="{00000000-0005-0000-0000-000087E80000}"/>
    <cellStyle name="Note 2 2 13 5" xfId="27729" xr:uid="{00000000-0005-0000-0000-000088E80000}"/>
    <cellStyle name="Note 2 2 13 6" xfId="39758" xr:uid="{00000000-0005-0000-0000-000089E80000}"/>
    <cellStyle name="Note 2 2 14" xfId="8497" xr:uid="{00000000-0005-0000-0000-00008AE80000}"/>
    <cellStyle name="Note 2 2 14 2" xfId="21656" xr:uid="{00000000-0005-0000-0000-00008BE80000}"/>
    <cellStyle name="Note 2 2 14 2 2" xfId="58994" xr:uid="{00000000-0005-0000-0000-00008CE80000}"/>
    <cellStyle name="Note 2 2 14 3" xfId="29262" xr:uid="{00000000-0005-0000-0000-00008DE80000}"/>
    <cellStyle name="Note 2 2 14 4" xfId="45835" xr:uid="{00000000-0005-0000-0000-00008EE80000}"/>
    <cellStyle name="Note 2 2 15" xfId="3774" xr:uid="{00000000-0005-0000-0000-00008FE80000}"/>
    <cellStyle name="Note 2 2 15 2" xfId="16933" xr:uid="{00000000-0005-0000-0000-000090E80000}"/>
    <cellStyle name="Note 2 2 15 2 2" xfId="54271" xr:uid="{00000000-0005-0000-0000-000091E80000}"/>
    <cellStyle name="Note 2 2 15 3" xfId="31974" xr:uid="{00000000-0005-0000-0000-000092E80000}"/>
    <cellStyle name="Note 2 2 15 4" xfId="41112" xr:uid="{00000000-0005-0000-0000-000093E80000}"/>
    <cellStyle name="Note 2 2 16" xfId="13221" xr:uid="{00000000-0005-0000-0000-000094E80000}"/>
    <cellStyle name="Note 2 2 16 2" xfId="34686" xr:uid="{00000000-0005-0000-0000-000095E80000}"/>
    <cellStyle name="Note 2 2 16 3" xfId="50559" xr:uid="{00000000-0005-0000-0000-000096E80000}"/>
    <cellStyle name="Note 2 2 17" xfId="29093" xr:uid="{00000000-0005-0000-0000-000097E80000}"/>
    <cellStyle name="Note 2 2 18" xfId="26380" xr:uid="{00000000-0005-0000-0000-000098E80000}"/>
    <cellStyle name="Note 2 2 19" xfId="37398" xr:uid="{00000000-0005-0000-0000-000099E80000}"/>
    <cellStyle name="Note 2 2 2" xfId="114" xr:uid="{00000000-0005-0000-0000-00009AE80000}"/>
    <cellStyle name="Note 2 2 2 10" xfId="8553" xr:uid="{00000000-0005-0000-0000-00009BE80000}"/>
    <cellStyle name="Note 2 2 2 10 2" xfId="21712" xr:uid="{00000000-0005-0000-0000-00009CE80000}"/>
    <cellStyle name="Note 2 2 2 10 2 2" xfId="59050" xr:uid="{00000000-0005-0000-0000-00009DE80000}"/>
    <cellStyle name="Note 2 2 2 10 3" xfId="29290" xr:uid="{00000000-0005-0000-0000-00009EE80000}"/>
    <cellStyle name="Note 2 2 2 10 4" xfId="45891" xr:uid="{00000000-0005-0000-0000-00009FE80000}"/>
    <cellStyle name="Note 2 2 2 11" xfId="3830" xr:uid="{00000000-0005-0000-0000-0000A0E80000}"/>
    <cellStyle name="Note 2 2 2 11 2" xfId="16989" xr:uid="{00000000-0005-0000-0000-0000A1E80000}"/>
    <cellStyle name="Note 2 2 2 11 2 2" xfId="54327" xr:uid="{00000000-0005-0000-0000-0000A2E80000}"/>
    <cellStyle name="Note 2 2 2 11 3" xfId="32002" xr:uid="{00000000-0005-0000-0000-0000A3E80000}"/>
    <cellStyle name="Note 2 2 2 11 4" xfId="41168" xr:uid="{00000000-0005-0000-0000-0000A4E80000}"/>
    <cellStyle name="Note 2 2 2 12" xfId="13277" xr:uid="{00000000-0005-0000-0000-0000A5E80000}"/>
    <cellStyle name="Note 2 2 2 12 2" xfId="34714" xr:uid="{00000000-0005-0000-0000-0000A6E80000}"/>
    <cellStyle name="Note 2 2 2 12 3" xfId="50615" xr:uid="{00000000-0005-0000-0000-0000A7E80000}"/>
    <cellStyle name="Note 2 2 2 13" xfId="29121" xr:uid="{00000000-0005-0000-0000-0000A8E80000}"/>
    <cellStyle name="Note 2 2 2 14" xfId="26408" xr:uid="{00000000-0005-0000-0000-0000A9E80000}"/>
    <cellStyle name="Note 2 2 2 15" xfId="37454" xr:uid="{00000000-0005-0000-0000-0000AAE80000}"/>
    <cellStyle name="Note 2 2 2 2" xfId="226" xr:uid="{00000000-0005-0000-0000-0000ABE80000}"/>
    <cellStyle name="Note 2 2 2 2 10" xfId="3942" xr:uid="{00000000-0005-0000-0000-0000ACE80000}"/>
    <cellStyle name="Note 2 2 2 2 10 2" xfId="17101" xr:uid="{00000000-0005-0000-0000-0000ADE80000}"/>
    <cellStyle name="Note 2 2 2 2 10 2 2" xfId="54439" xr:uid="{00000000-0005-0000-0000-0000AEE80000}"/>
    <cellStyle name="Note 2 2 2 2 10 3" xfId="32087" xr:uid="{00000000-0005-0000-0000-0000AFE80000}"/>
    <cellStyle name="Note 2 2 2 2 10 4" xfId="41280" xr:uid="{00000000-0005-0000-0000-0000B0E80000}"/>
    <cellStyle name="Note 2 2 2 2 11" xfId="13389" xr:uid="{00000000-0005-0000-0000-0000B1E80000}"/>
    <cellStyle name="Note 2 2 2 2 11 2" xfId="34799" xr:uid="{00000000-0005-0000-0000-0000B2E80000}"/>
    <cellStyle name="Note 2 2 2 2 11 3" xfId="50727" xr:uid="{00000000-0005-0000-0000-0000B3E80000}"/>
    <cellStyle name="Note 2 2 2 2 12" xfId="29206" xr:uid="{00000000-0005-0000-0000-0000B4E80000}"/>
    <cellStyle name="Note 2 2 2 2 13" xfId="26493" xr:uid="{00000000-0005-0000-0000-0000B5E80000}"/>
    <cellStyle name="Note 2 2 2 2 14" xfId="37566" xr:uid="{00000000-0005-0000-0000-0000B6E80000}"/>
    <cellStyle name="Note 2 2 2 2 2" xfId="647" xr:uid="{00000000-0005-0000-0000-0000B7E80000}"/>
    <cellStyle name="Note 2 2 2 2 2 2" xfId="1829" xr:uid="{00000000-0005-0000-0000-0000B8E80000}"/>
    <cellStyle name="Note 2 2 2 2 2 2 2" xfId="7903" xr:uid="{00000000-0005-0000-0000-0000B9E80000}"/>
    <cellStyle name="Note 2 2 2 2 2 2 2 2" xfId="12626" xr:uid="{00000000-0005-0000-0000-0000BAE80000}"/>
    <cellStyle name="Note 2 2 2 2 2 2 2 2 2" xfId="25785" xr:uid="{00000000-0005-0000-0000-0000BBE80000}"/>
    <cellStyle name="Note 2 2 2 2 2 2 2 2 2 2" xfId="63123" xr:uid="{00000000-0005-0000-0000-0000BCE80000}"/>
    <cellStyle name="Note 2 2 2 2 2 2 2 2 3" xfId="49964" xr:uid="{00000000-0005-0000-0000-0000BDE80000}"/>
    <cellStyle name="Note 2 2 2 2 2 2 2 3" xfId="21062" xr:uid="{00000000-0005-0000-0000-0000BEE80000}"/>
    <cellStyle name="Note 2 2 2 2 2 2 2 3 2" xfId="58400" xr:uid="{00000000-0005-0000-0000-0000BFE80000}"/>
    <cellStyle name="Note 2 2 2 2 2 2 2 4" xfId="34081" xr:uid="{00000000-0005-0000-0000-0000C0E80000}"/>
    <cellStyle name="Note 2 2 2 2 2 2 2 5" xfId="45241" xr:uid="{00000000-0005-0000-0000-0000C1E80000}"/>
    <cellStyle name="Note 2 2 2 2 2 2 3" xfId="10266" xr:uid="{00000000-0005-0000-0000-0000C2E80000}"/>
    <cellStyle name="Note 2 2 2 2 2 2 3 2" xfId="23425" xr:uid="{00000000-0005-0000-0000-0000C3E80000}"/>
    <cellStyle name="Note 2 2 2 2 2 2 3 2 2" xfId="60763" xr:uid="{00000000-0005-0000-0000-0000C4E80000}"/>
    <cellStyle name="Note 2 2 2 2 2 2 3 3" xfId="36793" xr:uid="{00000000-0005-0000-0000-0000C5E80000}"/>
    <cellStyle name="Note 2 2 2 2 2 2 3 4" xfId="47604" xr:uid="{00000000-0005-0000-0000-0000C6E80000}"/>
    <cellStyle name="Note 2 2 2 2 2 2 4" xfId="5543" xr:uid="{00000000-0005-0000-0000-0000C7E80000}"/>
    <cellStyle name="Note 2 2 2 2 2 2 4 2" xfId="18702" xr:uid="{00000000-0005-0000-0000-0000C8E80000}"/>
    <cellStyle name="Note 2 2 2 2 2 2 4 2 2" xfId="56040" xr:uid="{00000000-0005-0000-0000-0000C9E80000}"/>
    <cellStyle name="Note 2 2 2 2 2 2 4 3" xfId="31369" xr:uid="{00000000-0005-0000-0000-0000CAE80000}"/>
    <cellStyle name="Note 2 2 2 2 2 2 4 4" xfId="42881" xr:uid="{00000000-0005-0000-0000-0000CBE80000}"/>
    <cellStyle name="Note 2 2 2 2 2 2 5" xfId="14990" xr:uid="{00000000-0005-0000-0000-0000CCE80000}"/>
    <cellStyle name="Note 2 2 2 2 2 2 5 2" xfId="52328" xr:uid="{00000000-0005-0000-0000-0000CDE80000}"/>
    <cellStyle name="Note 2 2 2 2 2 2 6" xfId="28487" xr:uid="{00000000-0005-0000-0000-0000CEE80000}"/>
    <cellStyle name="Note 2 2 2 2 2 2 7" xfId="39167" xr:uid="{00000000-0005-0000-0000-0000CFE80000}"/>
    <cellStyle name="Note 2 2 2 2 2 3" xfId="3178" xr:uid="{00000000-0005-0000-0000-0000D0E80000}"/>
    <cellStyle name="Note 2 2 2 2 2 3 2" xfId="11446" xr:uid="{00000000-0005-0000-0000-0000D1E80000}"/>
    <cellStyle name="Note 2 2 2 2 2 3 2 2" xfId="24605" xr:uid="{00000000-0005-0000-0000-0000D2E80000}"/>
    <cellStyle name="Note 2 2 2 2 2 3 2 2 2" xfId="61943" xr:uid="{00000000-0005-0000-0000-0000D3E80000}"/>
    <cellStyle name="Note 2 2 2 2 2 3 2 3" xfId="48784" xr:uid="{00000000-0005-0000-0000-0000D4E80000}"/>
    <cellStyle name="Note 2 2 2 2 2 3 3" xfId="6723" xr:uid="{00000000-0005-0000-0000-0000D5E80000}"/>
    <cellStyle name="Note 2 2 2 2 2 3 3 2" xfId="19882" xr:uid="{00000000-0005-0000-0000-0000D6E80000}"/>
    <cellStyle name="Note 2 2 2 2 2 3 3 2 2" xfId="57220" xr:uid="{00000000-0005-0000-0000-0000D7E80000}"/>
    <cellStyle name="Note 2 2 2 2 2 3 3 3" xfId="44061" xr:uid="{00000000-0005-0000-0000-0000D8E80000}"/>
    <cellStyle name="Note 2 2 2 2 2 3 4" xfId="16339" xr:uid="{00000000-0005-0000-0000-0000D9E80000}"/>
    <cellStyle name="Note 2 2 2 2 2 3 4 2" xfId="53677" xr:uid="{00000000-0005-0000-0000-0000DAE80000}"/>
    <cellStyle name="Note 2 2 2 2 2 3 5" xfId="32732" xr:uid="{00000000-0005-0000-0000-0000DBE80000}"/>
    <cellStyle name="Note 2 2 2 2 2 3 6" xfId="40516" xr:uid="{00000000-0005-0000-0000-0000DCE80000}"/>
    <cellStyle name="Note 2 2 2 2 2 4" xfId="9086" xr:uid="{00000000-0005-0000-0000-0000DDE80000}"/>
    <cellStyle name="Note 2 2 2 2 2 4 2" xfId="22245" xr:uid="{00000000-0005-0000-0000-0000DEE80000}"/>
    <cellStyle name="Note 2 2 2 2 2 4 2 2" xfId="59583" xr:uid="{00000000-0005-0000-0000-0000DFE80000}"/>
    <cellStyle name="Note 2 2 2 2 2 4 3" xfId="35444" xr:uid="{00000000-0005-0000-0000-0000E0E80000}"/>
    <cellStyle name="Note 2 2 2 2 2 4 4" xfId="46424" xr:uid="{00000000-0005-0000-0000-0000E1E80000}"/>
    <cellStyle name="Note 2 2 2 2 2 5" xfId="4363" xr:uid="{00000000-0005-0000-0000-0000E2E80000}"/>
    <cellStyle name="Note 2 2 2 2 2 5 2" xfId="17522" xr:uid="{00000000-0005-0000-0000-0000E3E80000}"/>
    <cellStyle name="Note 2 2 2 2 2 5 2 2" xfId="54860" xr:uid="{00000000-0005-0000-0000-0000E4E80000}"/>
    <cellStyle name="Note 2 2 2 2 2 5 3" xfId="30020" xr:uid="{00000000-0005-0000-0000-0000E5E80000}"/>
    <cellStyle name="Note 2 2 2 2 2 5 4" xfId="41701" xr:uid="{00000000-0005-0000-0000-0000E6E80000}"/>
    <cellStyle name="Note 2 2 2 2 2 6" xfId="13810" xr:uid="{00000000-0005-0000-0000-0000E7E80000}"/>
    <cellStyle name="Note 2 2 2 2 2 6 2" xfId="51148" xr:uid="{00000000-0005-0000-0000-0000E8E80000}"/>
    <cellStyle name="Note 2 2 2 2 2 7" xfId="27138" xr:uid="{00000000-0005-0000-0000-0000E9E80000}"/>
    <cellStyle name="Note 2 2 2 2 2 8" xfId="37987" xr:uid="{00000000-0005-0000-0000-0000EAE80000}"/>
    <cellStyle name="Note 2 2 2 2 3" xfId="423" xr:uid="{00000000-0005-0000-0000-0000EBE80000}"/>
    <cellStyle name="Note 2 2 2 2 3 2" xfId="1605" xr:uid="{00000000-0005-0000-0000-0000ECE80000}"/>
    <cellStyle name="Note 2 2 2 2 3 2 2" xfId="7679" xr:uid="{00000000-0005-0000-0000-0000EDE80000}"/>
    <cellStyle name="Note 2 2 2 2 3 2 2 2" xfId="12402" xr:uid="{00000000-0005-0000-0000-0000EEE80000}"/>
    <cellStyle name="Note 2 2 2 2 3 2 2 2 2" xfId="25561" xr:uid="{00000000-0005-0000-0000-0000EFE80000}"/>
    <cellStyle name="Note 2 2 2 2 3 2 2 2 2 2" xfId="62899" xr:uid="{00000000-0005-0000-0000-0000F0E80000}"/>
    <cellStyle name="Note 2 2 2 2 3 2 2 2 3" xfId="49740" xr:uid="{00000000-0005-0000-0000-0000F1E80000}"/>
    <cellStyle name="Note 2 2 2 2 3 2 2 3" xfId="20838" xr:uid="{00000000-0005-0000-0000-0000F2E80000}"/>
    <cellStyle name="Note 2 2 2 2 3 2 2 3 2" xfId="58176" xr:uid="{00000000-0005-0000-0000-0000F3E80000}"/>
    <cellStyle name="Note 2 2 2 2 3 2 2 4" xfId="33857" xr:uid="{00000000-0005-0000-0000-0000F4E80000}"/>
    <cellStyle name="Note 2 2 2 2 3 2 2 5" xfId="45017" xr:uid="{00000000-0005-0000-0000-0000F5E80000}"/>
    <cellStyle name="Note 2 2 2 2 3 2 3" xfId="10042" xr:uid="{00000000-0005-0000-0000-0000F6E80000}"/>
    <cellStyle name="Note 2 2 2 2 3 2 3 2" xfId="23201" xr:uid="{00000000-0005-0000-0000-0000F7E80000}"/>
    <cellStyle name="Note 2 2 2 2 3 2 3 2 2" xfId="60539" xr:uid="{00000000-0005-0000-0000-0000F8E80000}"/>
    <cellStyle name="Note 2 2 2 2 3 2 3 3" xfId="36569" xr:uid="{00000000-0005-0000-0000-0000F9E80000}"/>
    <cellStyle name="Note 2 2 2 2 3 2 3 4" xfId="47380" xr:uid="{00000000-0005-0000-0000-0000FAE80000}"/>
    <cellStyle name="Note 2 2 2 2 3 2 4" xfId="5319" xr:uid="{00000000-0005-0000-0000-0000FBE80000}"/>
    <cellStyle name="Note 2 2 2 2 3 2 4 2" xfId="18478" xr:uid="{00000000-0005-0000-0000-0000FCE80000}"/>
    <cellStyle name="Note 2 2 2 2 3 2 4 2 2" xfId="55816" xr:uid="{00000000-0005-0000-0000-0000FDE80000}"/>
    <cellStyle name="Note 2 2 2 2 3 2 4 3" xfId="31145" xr:uid="{00000000-0005-0000-0000-0000FEE80000}"/>
    <cellStyle name="Note 2 2 2 2 3 2 4 4" xfId="42657" xr:uid="{00000000-0005-0000-0000-0000FFE80000}"/>
    <cellStyle name="Note 2 2 2 2 3 2 5" xfId="14766" xr:uid="{00000000-0005-0000-0000-000000E90000}"/>
    <cellStyle name="Note 2 2 2 2 3 2 5 2" xfId="52104" xr:uid="{00000000-0005-0000-0000-000001E90000}"/>
    <cellStyle name="Note 2 2 2 2 3 2 6" xfId="28263" xr:uid="{00000000-0005-0000-0000-000002E90000}"/>
    <cellStyle name="Note 2 2 2 2 3 2 7" xfId="38943" xr:uid="{00000000-0005-0000-0000-000003E90000}"/>
    <cellStyle name="Note 2 2 2 2 3 3" xfId="2954" xr:uid="{00000000-0005-0000-0000-000004E90000}"/>
    <cellStyle name="Note 2 2 2 2 3 3 2" xfId="11222" xr:uid="{00000000-0005-0000-0000-000005E90000}"/>
    <cellStyle name="Note 2 2 2 2 3 3 2 2" xfId="24381" xr:uid="{00000000-0005-0000-0000-000006E90000}"/>
    <cellStyle name="Note 2 2 2 2 3 3 2 2 2" xfId="61719" xr:uid="{00000000-0005-0000-0000-000007E90000}"/>
    <cellStyle name="Note 2 2 2 2 3 3 2 3" xfId="48560" xr:uid="{00000000-0005-0000-0000-000008E90000}"/>
    <cellStyle name="Note 2 2 2 2 3 3 3" xfId="6499" xr:uid="{00000000-0005-0000-0000-000009E90000}"/>
    <cellStyle name="Note 2 2 2 2 3 3 3 2" xfId="19658" xr:uid="{00000000-0005-0000-0000-00000AE90000}"/>
    <cellStyle name="Note 2 2 2 2 3 3 3 2 2" xfId="56996" xr:uid="{00000000-0005-0000-0000-00000BE90000}"/>
    <cellStyle name="Note 2 2 2 2 3 3 3 3" xfId="43837" xr:uid="{00000000-0005-0000-0000-00000CE90000}"/>
    <cellStyle name="Note 2 2 2 2 3 3 4" xfId="16115" xr:uid="{00000000-0005-0000-0000-00000DE90000}"/>
    <cellStyle name="Note 2 2 2 2 3 3 4 2" xfId="53453" xr:uid="{00000000-0005-0000-0000-00000EE90000}"/>
    <cellStyle name="Note 2 2 2 2 3 3 5" xfId="32508" xr:uid="{00000000-0005-0000-0000-00000FE90000}"/>
    <cellStyle name="Note 2 2 2 2 3 3 6" xfId="40292" xr:uid="{00000000-0005-0000-0000-000010E90000}"/>
    <cellStyle name="Note 2 2 2 2 3 4" xfId="8862" xr:uid="{00000000-0005-0000-0000-000011E90000}"/>
    <cellStyle name="Note 2 2 2 2 3 4 2" xfId="22021" xr:uid="{00000000-0005-0000-0000-000012E90000}"/>
    <cellStyle name="Note 2 2 2 2 3 4 2 2" xfId="59359" xr:uid="{00000000-0005-0000-0000-000013E90000}"/>
    <cellStyle name="Note 2 2 2 2 3 4 3" xfId="35220" xr:uid="{00000000-0005-0000-0000-000014E90000}"/>
    <cellStyle name="Note 2 2 2 2 3 4 4" xfId="46200" xr:uid="{00000000-0005-0000-0000-000015E90000}"/>
    <cellStyle name="Note 2 2 2 2 3 5" xfId="4139" xr:uid="{00000000-0005-0000-0000-000016E90000}"/>
    <cellStyle name="Note 2 2 2 2 3 5 2" xfId="17298" xr:uid="{00000000-0005-0000-0000-000017E90000}"/>
    <cellStyle name="Note 2 2 2 2 3 5 2 2" xfId="54636" xr:uid="{00000000-0005-0000-0000-000018E90000}"/>
    <cellStyle name="Note 2 2 2 2 3 5 3" xfId="29796" xr:uid="{00000000-0005-0000-0000-000019E90000}"/>
    <cellStyle name="Note 2 2 2 2 3 5 4" xfId="41477" xr:uid="{00000000-0005-0000-0000-00001AE90000}"/>
    <cellStyle name="Note 2 2 2 2 3 6" xfId="13586" xr:uid="{00000000-0005-0000-0000-00001BE90000}"/>
    <cellStyle name="Note 2 2 2 2 3 6 2" xfId="50924" xr:uid="{00000000-0005-0000-0000-00001CE90000}"/>
    <cellStyle name="Note 2 2 2 2 3 7" xfId="26914" xr:uid="{00000000-0005-0000-0000-00001DE90000}"/>
    <cellStyle name="Note 2 2 2 2 3 8" xfId="37763" xr:uid="{00000000-0005-0000-0000-00001EE90000}"/>
    <cellStyle name="Note 2 2 2 2 4" xfId="844" xr:uid="{00000000-0005-0000-0000-00001FE90000}"/>
    <cellStyle name="Note 2 2 2 2 4 2" xfId="2026" xr:uid="{00000000-0005-0000-0000-000020E90000}"/>
    <cellStyle name="Note 2 2 2 2 4 2 2" xfId="8100" xr:uid="{00000000-0005-0000-0000-000021E90000}"/>
    <cellStyle name="Note 2 2 2 2 4 2 2 2" xfId="12823" xr:uid="{00000000-0005-0000-0000-000022E90000}"/>
    <cellStyle name="Note 2 2 2 2 4 2 2 2 2" xfId="25982" xr:uid="{00000000-0005-0000-0000-000023E90000}"/>
    <cellStyle name="Note 2 2 2 2 4 2 2 2 2 2" xfId="63320" xr:uid="{00000000-0005-0000-0000-000024E90000}"/>
    <cellStyle name="Note 2 2 2 2 4 2 2 2 3" xfId="50161" xr:uid="{00000000-0005-0000-0000-000025E90000}"/>
    <cellStyle name="Note 2 2 2 2 4 2 2 3" xfId="21259" xr:uid="{00000000-0005-0000-0000-000026E90000}"/>
    <cellStyle name="Note 2 2 2 2 4 2 2 3 2" xfId="58597" xr:uid="{00000000-0005-0000-0000-000027E90000}"/>
    <cellStyle name="Note 2 2 2 2 4 2 2 4" xfId="34278" xr:uid="{00000000-0005-0000-0000-000028E90000}"/>
    <cellStyle name="Note 2 2 2 2 4 2 2 5" xfId="45438" xr:uid="{00000000-0005-0000-0000-000029E90000}"/>
    <cellStyle name="Note 2 2 2 2 4 2 3" xfId="10463" xr:uid="{00000000-0005-0000-0000-00002AE90000}"/>
    <cellStyle name="Note 2 2 2 2 4 2 3 2" xfId="23622" xr:uid="{00000000-0005-0000-0000-00002BE90000}"/>
    <cellStyle name="Note 2 2 2 2 4 2 3 2 2" xfId="60960" xr:uid="{00000000-0005-0000-0000-00002CE90000}"/>
    <cellStyle name="Note 2 2 2 2 4 2 3 3" xfId="36990" xr:uid="{00000000-0005-0000-0000-00002DE90000}"/>
    <cellStyle name="Note 2 2 2 2 4 2 3 4" xfId="47801" xr:uid="{00000000-0005-0000-0000-00002EE90000}"/>
    <cellStyle name="Note 2 2 2 2 4 2 4" xfId="5740" xr:uid="{00000000-0005-0000-0000-00002FE90000}"/>
    <cellStyle name="Note 2 2 2 2 4 2 4 2" xfId="18899" xr:uid="{00000000-0005-0000-0000-000030E90000}"/>
    <cellStyle name="Note 2 2 2 2 4 2 4 2 2" xfId="56237" xr:uid="{00000000-0005-0000-0000-000031E90000}"/>
    <cellStyle name="Note 2 2 2 2 4 2 4 3" xfId="31566" xr:uid="{00000000-0005-0000-0000-000032E90000}"/>
    <cellStyle name="Note 2 2 2 2 4 2 4 4" xfId="43078" xr:uid="{00000000-0005-0000-0000-000033E90000}"/>
    <cellStyle name="Note 2 2 2 2 4 2 5" xfId="15187" xr:uid="{00000000-0005-0000-0000-000034E90000}"/>
    <cellStyle name="Note 2 2 2 2 4 2 5 2" xfId="52525" xr:uid="{00000000-0005-0000-0000-000035E90000}"/>
    <cellStyle name="Note 2 2 2 2 4 2 6" xfId="28684" xr:uid="{00000000-0005-0000-0000-000036E90000}"/>
    <cellStyle name="Note 2 2 2 2 4 2 7" xfId="39364" xr:uid="{00000000-0005-0000-0000-000037E90000}"/>
    <cellStyle name="Note 2 2 2 2 4 3" xfId="3375" xr:uid="{00000000-0005-0000-0000-000038E90000}"/>
    <cellStyle name="Note 2 2 2 2 4 3 2" xfId="11643" xr:uid="{00000000-0005-0000-0000-000039E90000}"/>
    <cellStyle name="Note 2 2 2 2 4 3 2 2" xfId="24802" xr:uid="{00000000-0005-0000-0000-00003AE90000}"/>
    <cellStyle name="Note 2 2 2 2 4 3 2 2 2" xfId="62140" xr:uid="{00000000-0005-0000-0000-00003BE90000}"/>
    <cellStyle name="Note 2 2 2 2 4 3 2 3" xfId="48981" xr:uid="{00000000-0005-0000-0000-00003CE90000}"/>
    <cellStyle name="Note 2 2 2 2 4 3 3" xfId="6920" xr:uid="{00000000-0005-0000-0000-00003DE90000}"/>
    <cellStyle name="Note 2 2 2 2 4 3 3 2" xfId="20079" xr:uid="{00000000-0005-0000-0000-00003EE90000}"/>
    <cellStyle name="Note 2 2 2 2 4 3 3 2 2" xfId="57417" xr:uid="{00000000-0005-0000-0000-00003FE90000}"/>
    <cellStyle name="Note 2 2 2 2 4 3 3 3" xfId="44258" xr:uid="{00000000-0005-0000-0000-000040E90000}"/>
    <cellStyle name="Note 2 2 2 2 4 3 4" xfId="16536" xr:uid="{00000000-0005-0000-0000-000041E90000}"/>
    <cellStyle name="Note 2 2 2 2 4 3 4 2" xfId="53874" xr:uid="{00000000-0005-0000-0000-000042E90000}"/>
    <cellStyle name="Note 2 2 2 2 4 3 5" xfId="32929" xr:uid="{00000000-0005-0000-0000-000043E90000}"/>
    <cellStyle name="Note 2 2 2 2 4 3 6" xfId="40713" xr:uid="{00000000-0005-0000-0000-000044E90000}"/>
    <cellStyle name="Note 2 2 2 2 4 4" xfId="9283" xr:uid="{00000000-0005-0000-0000-000045E90000}"/>
    <cellStyle name="Note 2 2 2 2 4 4 2" xfId="22442" xr:uid="{00000000-0005-0000-0000-000046E90000}"/>
    <cellStyle name="Note 2 2 2 2 4 4 2 2" xfId="59780" xr:uid="{00000000-0005-0000-0000-000047E90000}"/>
    <cellStyle name="Note 2 2 2 2 4 4 3" xfId="35641" xr:uid="{00000000-0005-0000-0000-000048E90000}"/>
    <cellStyle name="Note 2 2 2 2 4 4 4" xfId="46621" xr:uid="{00000000-0005-0000-0000-000049E90000}"/>
    <cellStyle name="Note 2 2 2 2 4 5" xfId="4560" xr:uid="{00000000-0005-0000-0000-00004AE90000}"/>
    <cellStyle name="Note 2 2 2 2 4 5 2" xfId="17719" xr:uid="{00000000-0005-0000-0000-00004BE90000}"/>
    <cellStyle name="Note 2 2 2 2 4 5 2 2" xfId="55057" xr:uid="{00000000-0005-0000-0000-00004CE90000}"/>
    <cellStyle name="Note 2 2 2 2 4 5 3" xfId="30217" xr:uid="{00000000-0005-0000-0000-00004DE90000}"/>
    <cellStyle name="Note 2 2 2 2 4 5 4" xfId="41898" xr:uid="{00000000-0005-0000-0000-00004EE90000}"/>
    <cellStyle name="Note 2 2 2 2 4 6" xfId="14007" xr:uid="{00000000-0005-0000-0000-00004FE90000}"/>
    <cellStyle name="Note 2 2 2 2 4 6 2" xfId="51345" xr:uid="{00000000-0005-0000-0000-000050E90000}"/>
    <cellStyle name="Note 2 2 2 2 4 7" xfId="27335" xr:uid="{00000000-0005-0000-0000-000051E90000}"/>
    <cellStyle name="Note 2 2 2 2 4 8" xfId="38184" xr:uid="{00000000-0005-0000-0000-000052E90000}"/>
    <cellStyle name="Note 2 2 2 2 5" xfId="1013" xr:uid="{00000000-0005-0000-0000-000053E90000}"/>
    <cellStyle name="Note 2 2 2 2 5 2" xfId="2195" xr:uid="{00000000-0005-0000-0000-000054E90000}"/>
    <cellStyle name="Note 2 2 2 2 5 2 2" xfId="8269" xr:uid="{00000000-0005-0000-0000-000055E90000}"/>
    <cellStyle name="Note 2 2 2 2 5 2 2 2" xfId="12992" xr:uid="{00000000-0005-0000-0000-000056E90000}"/>
    <cellStyle name="Note 2 2 2 2 5 2 2 2 2" xfId="26151" xr:uid="{00000000-0005-0000-0000-000057E90000}"/>
    <cellStyle name="Note 2 2 2 2 5 2 2 2 2 2" xfId="63489" xr:uid="{00000000-0005-0000-0000-000058E90000}"/>
    <cellStyle name="Note 2 2 2 2 5 2 2 2 3" xfId="50330" xr:uid="{00000000-0005-0000-0000-000059E90000}"/>
    <cellStyle name="Note 2 2 2 2 5 2 2 3" xfId="21428" xr:uid="{00000000-0005-0000-0000-00005AE90000}"/>
    <cellStyle name="Note 2 2 2 2 5 2 2 3 2" xfId="58766" xr:uid="{00000000-0005-0000-0000-00005BE90000}"/>
    <cellStyle name="Note 2 2 2 2 5 2 2 4" xfId="34447" xr:uid="{00000000-0005-0000-0000-00005CE90000}"/>
    <cellStyle name="Note 2 2 2 2 5 2 2 5" xfId="45607" xr:uid="{00000000-0005-0000-0000-00005DE90000}"/>
    <cellStyle name="Note 2 2 2 2 5 2 3" xfId="10632" xr:uid="{00000000-0005-0000-0000-00005EE90000}"/>
    <cellStyle name="Note 2 2 2 2 5 2 3 2" xfId="23791" xr:uid="{00000000-0005-0000-0000-00005FE90000}"/>
    <cellStyle name="Note 2 2 2 2 5 2 3 2 2" xfId="61129" xr:uid="{00000000-0005-0000-0000-000060E90000}"/>
    <cellStyle name="Note 2 2 2 2 5 2 3 3" xfId="37159" xr:uid="{00000000-0005-0000-0000-000061E90000}"/>
    <cellStyle name="Note 2 2 2 2 5 2 3 4" xfId="47970" xr:uid="{00000000-0005-0000-0000-000062E90000}"/>
    <cellStyle name="Note 2 2 2 2 5 2 4" xfId="5909" xr:uid="{00000000-0005-0000-0000-000063E90000}"/>
    <cellStyle name="Note 2 2 2 2 5 2 4 2" xfId="19068" xr:uid="{00000000-0005-0000-0000-000064E90000}"/>
    <cellStyle name="Note 2 2 2 2 5 2 4 2 2" xfId="56406" xr:uid="{00000000-0005-0000-0000-000065E90000}"/>
    <cellStyle name="Note 2 2 2 2 5 2 4 3" xfId="31735" xr:uid="{00000000-0005-0000-0000-000066E90000}"/>
    <cellStyle name="Note 2 2 2 2 5 2 4 4" xfId="43247" xr:uid="{00000000-0005-0000-0000-000067E90000}"/>
    <cellStyle name="Note 2 2 2 2 5 2 5" xfId="15356" xr:uid="{00000000-0005-0000-0000-000068E90000}"/>
    <cellStyle name="Note 2 2 2 2 5 2 5 2" xfId="52694" xr:uid="{00000000-0005-0000-0000-000069E90000}"/>
    <cellStyle name="Note 2 2 2 2 5 2 6" xfId="28853" xr:uid="{00000000-0005-0000-0000-00006AE90000}"/>
    <cellStyle name="Note 2 2 2 2 5 2 7" xfId="39533" xr:uid="{00000000-0005-0000-0000-00006BE90000}"/>
    <cellStyle name="Note 2 2 2 2 5 3" xfId="3544" xr:uid="{00000000-0005-0000-0000-00006CE90000}"/>
    <cellStyle name="Note 2 2 2 2 5 3 2" xfId="11812" xr:uid="{00000000-0005-0000-0000-00006DE90000}"/>
    <cellStyle name="Note 2 2 2 2 5 3 2 2" xfId="24971" xr:uid="{00000000-0005-0000-0000-00006EE90000}"/>
    <cellStyle name="Note 2 2 2 2 5 3 2 2 2" xfId="62309" xr:uid="{00000000-0005-0000-0000-00006FE90000}"/>
    <cellStyle name="Note 2 2 2 2 5 3 2 3" xfId="49150" xr:uid="{00000000-0005-0000-0000-000070E90000}"/>
    <cellStyle name="Note 2 2 2 2 5 3 3" xfId="7089" xr:uid="{00000000-0005-0000-0000-000071E90000}"/>
    <cellStyle name="Note 2 2 2 2 5 3 3 2" xfId="20248" xr:uid="{00000000-0005-0000-0000-000072E90000}"/>
    <cellStyle name="Note 2 2 2 2 5 3 3 2 2" xfId="57586" xr:uid="{00000000-0005-0000-0000-000073E90000}"/>
    <cellStyle name="Note 2 2 2 2 5 3 3 3" xfId="44427" xr:uid="{00000000-0005-0000-0000-000074E90000}"/>
    <cellStyle name="Note 2 2 2 2 5 3 4" xfId="16705" xr:uid="{00000000-0005-0000-0000-000075E90000}"/>
    <cellStyle name="Note 2 2 2 2 5 3 4 2" xfId="54043" xr:uid="{00000000-0005-0000-0000-000076E90000}"/>
    <cellStyle name="Note 2 2 2 2 5 3 5" xfId="33098" xr:uid="{00000000-0005-0000-0000-000077E90000}"/>
    <cellStyle name="Note 2 2 2 2 5 3 6" xfId="40882" xr:uid="{00000000-0005-0000-0000-000078E90000}"/>
    <cellStyle name="Note 2 2 2 2 5 4" xfId="9452" xr:uid="{00000000-0005-0000-0000-000079E90000}"/>
    <cellStyle name="Note 2 2 2 2 5 4 2" xfId="22611" xr:uid="{00000000-0005-0000-0000-00007AE90000}"/>
    <cellStyle name="Note 2 2 2 2 5 4 2 2" xfId="59949" xr:uid="{00000000-0005-0000-0000-00007BE90000}"/>
    <cellStyle name="Note 2 2 2 2 5 4 3" xfId="35810" xr:uid="{00000000-0005-0000-0000-00007CE90000}"/>
    <cellStyle name="Note 2 2 2 2 5 4 4" xfId="46790" xr:uid="{00000000-0005-0000-0000-00007DE90000}"/>
    <cellStyle name="Note 2 2 2 2 5 5" xfId="4729" xr:uid="{00000000-0005-0000-0000-00007EE90000}"/>
    <cellStyle name="Note 2 2 2 2 5 5 2" xfId="17888" xr:uid="{00000000-0005-0000-0000-00007FE90000}"/>
    <cellStyle name="Note 2 2 2 2 5 5 2 2" xfId="55226" xr:uid="{00000000-0005-0000-0000-000080E90000}"/>
    <cellStyle name="Note 2 2 2 2 5 5 3" xfId="30386" xr:uid="{00000000-0005-0000-0000-000081E90000}"/>
    <cellStyle name="Note 2 2 2 2 5 5 4" xfId="42067" xr:uid="{00000000-0005-0000-0000-000082E90000}"/>
    <cellStyle name="Note 2 2 2 2 5 6" xfId="14176" xr:uid="{00000000-0005-0000-0000-000083E90000}"/>
    <cellStyle name="Note 2 2 2 2 5 6 2" xfId="51514" xr:uid="{00000000-0005-0000-0000-000084E90000}"/>
    <cellStyle name="Note 2 2 2 2 5 7" xfId="27504" xr:uid="{00000000-0005-0000-0000-000085E90000}"/>
    <cellStyle name="Note 2 2 2 2 5 8" xfId="38353" xr:uid="{00000000-0005-0000-0000-000086E90000}"/>
    <cellStyle name="Note 2 2 2 2 6" xfId="1184" xr:uid="{00000000-0005-0000-0000-000087E90000}"/>
    <cellStyle name="Note 2 2 2 2 6 2" xfId="2364" xr:uid="{00000000-0005-0000-0000-000088E90000}"/>
    <cellStyle name="Note 2 2 2 2 6 2 2" xfId="8438" xr:uid="{00000000-0005-0000-0000-000089E90000}"/>
    <cellStyle name="Note 2 2 2 2 6 2 2 2" xfId="13161" xr:uid="{00000000-0005-0000-0000-00008AE90000}"/>
    <cellStyle name="Note 2 2 2 2 6 2 2 2 2" xfId="26320" xr:uid="{00000000-0005-0000-0000-00008BE90000}"/>
    <cellStyle name="Note 2 2 2 2 6 2 2 2 2 2" xfId="63658" xr:uid="{00000000-0005-0000-0000-00008CE90000}"/>
    <cellStyle name="Note 2 2 2 2 6 2 2 2 3" xfId="50499" xr:uid="{00000000-0005-0000-0000-00008DE90000}"/>
    <cellStyle name="Note 2 2 2 2 6 2 2 3" xfId="21597" xr:uid="{00000000-0005-0000-0000-00008EE90000}"/>
    <cellStyle name="Note 2 2 2 2 6 2 2 3 2" xfId="58935" xr:uid="{00000000-0005-0000-0000-00008FE90000}"/>
    <cellStyle name="Note 2 2 2 2 6 2 2 4" xfId="34616" xr:uid="{00000000-0005-0000-0000-000090E90000}"/>
    <cellStyle name="Note 2 2 2 2 6 2 2 5" xfId="45776" xr:uid="{00000000-0005-0000-0000-000091E90000}"/>
    <cellStyle name="Note 2 2 2 2 6 2 3" xfId="10801" xr:uid="{00000000-0005-0000-0000-000092E90000}"/>
    <cellStyle name="Note 2 2 2 2 6 2 3 2" xfId="23960" xr:uid="{00000000-0005-0000-0000-000093E90000}"/>
    <cellStyle name="Note 2 2 2 2 6 2 3 2 2" xfId="61298" xr:uid="{00000000-0005-0000-0000-000094E90000}"/>
    <cellStyle name="Note 2 2 2 2 6 2 3 3" xfId="37328" xr:uid="{00000000-0005-0000-0000-000095E90000}"/>
    <cellStyle name="Note 2 2 2 2 6 2 3 4" xfId="48139" xr:uid="{00000000-0005-0000-0000-000096E90000}"/>
    <cellStyle name="Note 2 2 2 2 6 2 4" xfId="6078" xr:uid="{00000000-0005-0000-0000-000097E90000}"/>
    <cellStyle name="Note 2 2 2 2 6 2 4 2" xfId="19237" xr:uid="{00000000-0005-0000-0000-000098E90000}"/>
    <cellStyle name="Note 2 2 2 2 6 2 4 2 2" xfId="56575" xr:uid="{00000000-0005-0000-0000-000099E90000}"/>
    <cellStyle name="Note 2 2 2 2 6 2 4 3" xfId="31904" xr:uid="{00000000-0005-0000-0000-00009AE90000}"/>
    <cellStyle name="Note 2 2 2 2 6 2 4 4" xfId="43416" xr:uid="{00000000-0005-0000-0000-00009BE90000}"/>
    <cellStyle name="Note 2 2 2 2 6 2 5" xfId="15525" xr:uid="{00000000-0005-0000-0000-00009CE90000}"/>
    <cellStyle name="Note 2 2 2 2 6 2 5 2" xfId="52863" xr:uid="{00000000-0005-0000-0000-00009DE90000}"/>
    <cellStyle name="Note 2 2 2 2 6 2 6" xfId="29022" xr:uid="{00000000-0005-0000-0000-00009EE90000}"/>
    <cellStyle name="Note 2 2 2 2 6 2 7" xfId="39702" xr:uid="{00000000-0005-0000-0000-00009FE90000}"/>
    <cellStyle name="Note 2 2 2 2 6 3" xfId="3713" xr:uid="{00000000-0005-0000-0000-0000A0E90000}"/>
    <cellStyle name="Note 2 2 2 2 6 3 2" xfId="11981" xr:uid="{00000000-0005-0000-0000-0000A1E90000}"/>
    <cellStyle name="Note 2 2 2 2 6 3 2 2" xfId="25140" xr:uid="{00000000-0005-0000-0000-0000A2E90000}"/>
    <cellStyle name="Note 2 2 2 2 6 3 2 2 2" xfId="62478" xr:uid="{00000000-0005-0000-0000-0000A3E90000}"/>
    <cellStyle name="Note 2 2 2 2 6 3 2 3" xfId="49319" xr:uid="{00000000-0005-0000-0000-0000A4E90000}"/>
    <cellStyle name="Note 2 2 2 2 6 3 3" xfId="7258" xr:uid="{00000000-0005-0000-0000-0000A5E90000}"/>
    <cellStyle name="Note 2 2 2 2 6 3 3 2" xfId="20417" xr:uid="{00000000-0005-0000-0000-0000A6E90000}"/>
    <cellStyle name="Note 2 2 2 2 6 3 3 2 2" xfId="57755" xr:uid="{00000000-0005-0000-0000-0000A7E90000}"/>
    <cellStyle name="Note 2 2 2 2 6 3 3 3" xfId="44596" xr:uid="{00000000-0005-0000-0000-0000A8E90000}"/>
    <cellStyle name="Note 2 2 2 2 6 3 4" xfId="16874" xr:uid="{00000000-0005-0000-0000-0000A9E90000}"/>
    <cellStyle name="Note 2 2 2 2 6 3 4 2" xfId="54212" xr:uid="{00000000-0005-0000-0000-0000AAE90000}"/>
    <cellStyle name="Note 2 2 2 2 6 3 5" xfId="33267" xr:uid="{00000000-0005-0000-0000-0000ABE90000}"/>
    <cellStyle name="Note 2 2 2 2 6 3 6" xfId="41051" xr:uid="{00000000-0005-0000-0000-0000ACE90000}"/>
    <cellStyle name="Note 2 2 2 2 6 4" xfId="9621" xr:uid="{00000000-0005-0000-0000-0000ADE90000}"/>
    <cellStyle name="Note 2 2 2 2 6 4 2" xfId="22780" xr:uid="{00000000-0005-0000-0000-0000AEE90000}"/>
    <cellStyle name="Note 2 2 2 2 6 4 2 2" xfId="60118" xr:uid="{00000000-0005-0000-0000-0000AFE90000}"/>
    <cellStyle name="Note 2 2 2 2 6 4 3" xfId="35979" xr:uid="{00000000-0005-0000-0000-0000B0E90000}"/>
    <cellStyle name="Note 2 2 2 2 6 4 4" xfId="46959" xr:uid="{00000000-0005-0000-0000-0000B1E90000}"/>
    <cellStyle name="Note 2 2 2 2 6 5" xfId="4898" xr:uid="{00000000-0005-0000-0000-0000B2E90000}"/>
    <cellStyle name="Note 2 2 2 2 6 5 2" xfId="18057" xr:uid="{00000000-0005-0000-0000-0000B3E90000}"/>
    <cellStyle name="Note 2 2 2 2 6 5 2 2" xfId="55395" xr:uid="{00000000-0005-0000-0000-0000B4E90000}"/>
    <cellStyle name="Note 2 2 2 2 6 5 3" xfId="30555" xr:uid="{00000000-0005-0000-0000-0000B5E90000}"/>
    <cellStyle name="Note 2 2 2 2 6 5 4" xfId="42236" xr:uid="{00000000-0005-0000-0000-0000B6E90000}"/>
    <cellStyle name="Note 2 2 2 2 6 6" xfId="14345" xr:uid="{00000000-0005-0000-0000-0000B7E90000}"/>
    <cellStyle name="Note 2 2 2 2 6 6 2" xfId="51683" xr:uid="{00000000-0005-0000-0000-0000B8E90000}"/>
    <cellStyle name="Note 2 2 2 2 6 7" xfId="27673" xr:uid="{00000000-0005-0000-0000-0000B9E90000}"/>
    <cellStyle name="Note 2 2 2 2 6 8" xfId="38522" xr:uid="{00000000-0005-0000-0000-0000BAE90000}"/>
    <cellStyle name="Note 2 2 2 2 7" xfId="1408" xr:uid="{00000000-0005-0000-0000-0000BBE90000}"/>
    <cellStyle name="Note 2 2 2 2 7 2" xfId="2757" xr:uid="{00000000-0005-0000-0000-0000BCE90000}"/>
    <cellStyle name="Note 2 2 2 2 7 2 2" xfId="12205" xr:uid="{00000000-0005-0000-0000-0000BDE90000}"/>
    <cellStyle name="Note 2 2 2 2 7 2 2 2" xfId="25364" xr:uid="{00000000-0005-0000-0000-0000BEE90000}"/>
    <cellStyle name="Note 2 2 2 2 7 2 2 2 2" xfId="62702" xr:uid="{00000000-0005-0000-0000-0000BFE90000}"/>
    <cellStyle name="Note 2 2 2 2 7 2 2 3" xfId="33660" xr:uid="{00000000-0005-0000-0000-0000C0E90000}"/>
    <cellStyle name="Note 2 2 2 2 7 2 2 4" xfId="49543" xr:uid="{00000000-0005-0000-0000-0000C1E90000}"/>
    <cellStyle name="Note 2 2 2 2 7 2 3" xfId="7482" xr:uid="{00000000-0005-0000-0000-0000C2E90000}"/>
    <cellStyle name="Note 2 2 2 2 7 2 3 2" xfId="20641" xr:uid="{00000000-0005-0000-0000-0000C3E90000}"/>
    <cellStyle name="Note 2 2 2 2 7 2 3 2 2" xfId="57979" xr:uid="{00000000-0005-0000-0000-0000C4E90000}"/>
    <cellStyle name="Note 2 2 2 2 7 2 3 3" xfId="36372" xr:uid="{00000000-0005-0000-0000-0000C5E90000}"/>
    <cellStyle name="Note 2 2 2 2 7 2 3 4" xfId="44820" xr:uid="{00000000-0005-0000-0000-0000C6E90000}"/>
    <cellStyle name="Note 2 2 2 2 7 2 4" xfId="15918" xr:uid="{00000000-0005-0000-0000-0000C7E90000}"/>
    <cellStyle name="Note 2 2 2 2 7 2 4 2" xfId="30948" xr:uid="{00000000-0005-0000-0000-0000C8E90000}"/>
    <cellStyle name="Note 2 2 2 2 7 2 4 3" xfId="53256" xr:uid="{00000000-0005-0000-0000-0000C9E90000}"/>
    <cellStyle name="Note 2 2 2 2 7 2 5" xfId="28066" xr:uid="{00000000-0005-0000-0000-0000CAE90000}"/>
    <cellStyle name="Note 2 2 2 2 7 2 6" xfId="40095" xr:uid="{00000000-0005-0000-0000-0000CBE90000}"/>
    <cellStyle name="Note 2 2 2 2 7 3" xfId="9845" xr:uid="{00000000-0005-0000-0000-0000CCE90000}"/>
    <cellStyle name="Note 2 2 2 2 7 3 2" xfId="23004" xr:uid="{00000000-0005-0000-0000-0000CDE90000}"/>
    <cellStyle name="Note 2 2 2 2 7 3 2 2" xfId="60342" xr:uid="{00000000-0005-0000-0000-0000CEE90000}"/>
    <cellStyle name="Note 2 2 2 2 7 3 3" xfId="32311" xr:uid="{00000000-0005-0000-0000-0000CFE90000}"/>
    <cellStyle name="Note 2 2 2 2 7 3 4" xfId="47183" xr:uid="{00000000-0005-0000-0000-0000D0E90000}"/>
    <cellStyle name="Note 2 2 2 2 7 4" xfId="5122" xr:uid="{00000000-0005-0000-0000-0000D1E90000}"/>
    <cellStyle name="Note 2 2 2 2 7 4 2" xfId="18281" xr:uid="{00000000-0005-0000-0000-0000D2E90000}"/>
    <cellStyle name="Note 2 2 2 2 7 4 2 2" xfId="55619" xr:uid="{00000000-0005-0000-0000-0000D3E90000}"/>
    <cellStyle name="Note 2 2 2 2 7 4 3" xfId="35023" xr:uid="{00000000-0005-0000-0000-0000D4E90000}"/>
    <cellStyle name="Note 2 2 2 2 7 4 4" xfId="42460" xr:uid="{00000000-0005-0000-0000-0000D5E90000}"/>
    <cellStyle name="Note 2 2 2 2 7 5" xfId="14569" xr:uid="{00000000-0005-0000-0000-0000D6E90000}"/>
    <cellStyle name="Note 2 2 2 2 7 5 2" xfId="29599" xr:uid="{00000000-0005-0000-0000-0000D7E90000}"/>
    <cellStyle name="Note 2 2 2 2 7 5 3" xfId="51907" xr:uid="{00000000-0005-0000-0000-0000D8E90000}"/>
    <cellStyle name="Note 2 2 2 2 7 6" xfId="26717" xr:uid="{00000000-0005-0000-0000-0000D9E90000}"/>
    <cellStyle name="Note 2 2 2 2 7 7" xfId="38746" xr:uid="{00000000-0005-0000-0000-0000DAE90000}"/>
    <cellStyle name="Note 2 2 2 2 8" xfId="2533" xr:uid="{00000000-0005-0000-0000-0000DBE90000}"/>
    <cellStyle name="Note 2 2 2 2 8 2" xfId="11025" xr:uid="{00000000-0005-0000-0000-0000DCE90000}"/>
    <cellStyle name="Note 2 2 2 2 8 2 2" xfId="24184" xr:uid="{00000000-0005-0000-0000-0000DDE90000}"/>
    <cellStyle name="Note 2 2 2 2 8 2 2 2" xfId="61522" xr:uid="{00000000-0005-0000-0000-0000DEE90000}"/>
    <cellStyle name="Note 2 2 2 2 8 2 3" xfId="33436" xr:uid="{00000000-0005-0000-0000-0000DFE90000}"/>
    <cellStyle name="Note 2 2 2 2 8 2 4" xfId="48363" xr:uid="{00000000-0005-0000-0000-0000E0E90000}"/>
    <cellStyle name="Note 2 2 2 2 8 3" xfId="6302" xr:uid="{00000000-0005-0000-0000-0000E1E90000}"/>
    <cellStyle name="Note 2 2 2 2 8 3 2" xfId="19461" xr:uid="{00000000-0005-0000-0000-0000E2E90000}"/>
    <cellStyle name="Note 2 2 2 2 8 3 2 2" xfId="56799" xr:uid="{00000000-0005-0000-0000-0000E3E90000}"/>
    <cellStyle name="Note 2 2 2 2 8 3 3" xfId="36148" xr:uid="{00000000-0005-0000-0000-0000E4E90000}"/>
    <cellStyle name="Note 2 2 2 2 8 3 4" xfId="43640" xr:uid="{00000000-0005-0000-0000-0000E5E90000}"/>
    <cellStyle name="Note 2 2 2 2 8 4" xfId="15694" xr:uid="{00000000-0005-0000-0000-0000E6E90000}"/>
    <cellStyle name="Note 2 2 2 2 8 4 2" xfId="30724" xr:uid="{00000000-0005-0000-0000-0000E7E90000}"/>
    <cellStyle name="Note 2 2 2 2 8 4 3" xfId="53032" xr:uid="{00000000-0005-0000-0000-0000E8E90000}"/>
    <cellStyle name="Note 2 2 2 2 8 5" xfId="27842" xr:uid="{00000000-0005-0000-0000-0000E9E90000}"/>
    <cellStyle name="Note 2 2 2 2 8 6" xfId="39871" xr:uid="{00000000-0005-0000-0000-0000EAE90000}"/>
    <cellStyle name="Note 2 2 2 2 9" xfId="8665" xr:uid="{00000000-0005-0000-0000-0000EBE90000}"/>
    <cellStyle name="Note 2 2 2 2 9 2" xfId="21824" xr:uid="{00000000-0005-0000-0000-0000ECE90000}"/>
    <cellStyle name="Note 2 2 2 2 9 2 2" xfId="59162" xr:uid="{00000000-0005-0000-0000-0000EDE90000}"/>
    <cellStyle name="Note 2 2 2 2 9 3" xfId="29375" xr:uid="{00000000-0005-0000-0000-0000EEE90000}"/>
    <cellStyle name="Note 2 2 2 2 9 4" xfId="46003" xr:uid="{00000000-0005-0000-0000-0000EFE90000}"/>
    <cellStyle name="Note 2 2 2 3" xfId="535" xr:uid="{00000000-0005-0000-0000-0000F0E90000}"/>
    <cellStyle name="Note 2 2 2 3 2" xfId="1717" xr:uid="{00000000-0005-0000-0000-0000F1E90000}"/>
    <cellStyle name="Note 2 2 2 3 2 2" xfId="7791" xr:uid="{00000000-0005-0000-0000-0000F2E90000}"/>
    <cellStyle name="Note 2 2 2 3 2 2 2" xfId="12514" xr:uid="{00000000-0005-0000-0000-0000F3E90000}"/>
    <cellStyle name="Note 2 2 2 3 2 2 2 2" xfId="25673" xr:uid="{00000000-0005-0000-0000-0000F4E90000}"/>
    <cellStyle name="Note 2 2 2 3 2 2 2 2 2" xfId="63011" xr:uid="{00000000-0005-0000-0000-0000F5E90000}"/>
    <cellStyle name="Note 2 2 2 3 2 2 2 3" xfId="49852" xr:uid="{00000000-0005-0000-0000-0000F6E90000}"/>
    <cellStyle name="Note 2 2 2 3 2 2 3" xfId="20950" xr:uid="{00000000-0005-0000-0000-0000F7E90000}"/>
    <cellStyle name="Note 2 2 2 3 2 2 3 2" xfId="58288" xr:uid="{00000000-0005-0000-0000-0000F8E90000}"/>
    <cellStyle name="Note 2 2 2 3 2 2 4" xfId="33969" xr:uid="{00000000-0005-0000-0000-0000F9E90000}"/>
    <cellStyle name="Note 2 2 2 3 2 2 5" xfId="45129" xr:uid="{00000000-0005-0000-0000-0000FAE90000}"/>
    <cellStyle name="Note 2 2 2 3 2 3" xfId="10154" xr:uid="{00000000-0005-0000-0000-0000FBE90000}"/>
    <cellStyle name="Note 2 2 2 3 2 3 2" xfId="23313" xr:uid="{00000000-0005-0000-0000-0000FCE90000}"/>
    <cellStyle name="Note 2 2 2 3 2 3 2 2" xfId="60651" xr:uid="{00000000-0005-0000-0000-0000FDE90000}"/>
    <cellStyle name="Note 2 2 2 3 2 3 3" xfId="36681" xr:uid="{00000000-0005-0000-0000-0000FEE90000}"/>
    <cellStyle name="Note 2 2 2 3 2 3 4" xfId="47492" xr:uid="{00000000-0005-0000-0000-0000FFE90000}"/>
    <cellStyle name="Note 2 2 2 3 2 4" xfId="5431" xr:uid="{00000000-0005-0000-0000-000000EA0000}"/>
    <cellStyle name="Note 2 2 2 3 2 4 2" xfId="18590" xr:uid="{00000000-0005-0000-0000-000001EA0000}"/>
    <cellStyle name="Note 2 2 2 3 2 4 2 2" xfId="55928" xr:uid="{00000000-0005-0000-0000-000002EA0000}"/>
    <cellStyle name="Note 2 2 2 3 2 4 3" xfId="31257" xr:uid="{00000000-0005-0000-0000-000003EA0000}"/>
    <cellStyle name="Note 2 2 2 3 2 4 4" xfId="42769" xr:uid="{00000000-0005-0000-0000-000004EA0000}"/>
    <cellStyle name="Note 2 2 2 3 2 5" xfId="14878" xr:uid="{00000000-0005-0000-0000-000005EA0000}"/>
    <cellStyle name="Note 2 2 2 3 2 5 2" xfId="52216" xr:uid="{00000000-0005-0000-0000-000006EA0000}"/>
    <cellStyle name="Note 2 2 2 3 2 6" xfId="28375" xr:uid="{00000000-0005-0000-0000-000007EA0000}"/>
    <cellStyle name="Note 2 2 2 3 2 7" xfId="39055" xr:uid="{00000000-0005-0000-0000-000008EA0000}"/>
    <cellStyle name="Note 2 2 2 3 3" xfId="3066" xr:uid="{00000000-0005-0000-0000-000009EA0000}"/>
    <cellStyle name="Note 2 2 2 3 3 2" xfId="11334" xr:uid="{00000000-0005-0000-0000-00000AEA0000}"/>
    <cellStyle name="Note 2 2 2 3 3 2 2" xfId="24493" xr:uid="{00000000-0005-0000-0000-00000BEA0000}"/>
    <cellStyle name="Note 2 2 2 3 3 2 2 2" xfId="61831" xr:uid="{00000000-0005-0000-0000-00000CEA0000}"/>
    <cellStyle name="Note 2 2 2 3 3 2 3" xfId="48672" xr:uid="{00000000-0005-0000-0000-00000DEA0000}"/>
    <cellStyle name="Note 2 2 2 3 3 3" xfId="6611" xr:uid="{00000000-0005-0000-0000-00000EEA0000}"/>
    <cellStyle name="Note 2 2 2 3 3 3 2" xfId="19770" xr:uid="{00000000-0005-0000-0000-00000FEA0000}"/>
    <cellStyle name="Note 2 2 2 3 3 3 2 2" xfId="57108" xr:uid="{00000000-0005-0000-0000-000010EA0000}"/>
    <cellStyle name="Note 2 2 2 3 3 3 3" xfId="43949" xr:uid="{00000000-0005-0000-0000-000011EA0000}"/>
    <cellStyle name="Note 2 2 2 3 3 4" xfId="16227" xr:uid="{00000000-0005-0000-0000-000012EA0000}"/>
    <cellStyle name="Note 2 2 2 3 3 4 2" xfId="53565" xr:uid="{00000000-0005-0000-0000-000013EA0000}"/>
    <cellStyle name="Note 2 2 2 3 3 5" xfId="32620" xr:uid="{00000000-0005-0000-0000-000014EA0000}"/>
    <cellStyle name="Note 2 2 2 3 3 6" xfId="40404" xr:uid="{00000000-0005-0000-0000-000015EA0000}"/>
    <cellStyle name="Note 2 2 2 3 4" xfId="8974" xr:uid="{00000000-0005-0000-0000-000016EA0000}"/>
    <cellStyle name="Note 2 2 2 3 4 2" xfId="22133" xr:uid="{00000000-0005-0000-0000-000017EA0000}"/>
    <cellStyle name="Note 2 2 2 3 4 2 2" xfId="59471" xr:uid="{00000000-0005-0000-0000-000018EA0000}"/>
    <cellStyle name="Note 2 2 2 3 4 3" xfId="35332" xr:uid="{00000000-0005-0000-0000-000019EA0000}"/>
    <cellStyle name="Note 2 2 2 3 4 4" xfId="46312" xr:uid="{00000000-0005-0000-0000-00001AEA0000}"/>
    <cellStyle name="Note 2 2 2 3 5" xfId="4251" xr:uid="{00000000-0005-0000-0000-00001BEA0000}"/>
    <cellStyle name="Note 2 2 2 3 5 2" xfId="17410" xr:uid="{00000000-0005-0000-0000-00001CEA0000}"/>
    <cellStyle name="Note 2 2 2 3 5 2 2" xfId="54748" xr:uid="{00000000-0005-0000-0000-00001DEA0000}"/>
    <cellStyle name="Note 2 2 2 3 5 3" xfId="29908" xr:uid="{00000000-0005-0000-0000-00001EEA0000}"/>
    <cellStyle name="Note 2 2 2 3 5 4" xfId="41589" xr:uid="{00000000-0005-0000-0000-00001FEA0000}"/>
    <cellStyle name="Note 2 2 2 3 6" xfId="13698" xr:uid="{00000000-0005-0000-0000-000020EA0000}"/>
    <cellStyle name="Note 2 2 2 3 6 2" xfId="51036" xr:uid="{00000000-0005-0000-0000-000021EA0000}"/>
    <cellStyle name="Note 2 2 2 3 7" xfId="27026" xr:uid="{00000000-0005-0000-0000-000022EA0000}"/>
    <cellStyle name="Note 2 2 2 3 8" xfId="37875" xr:uid="{00000000-0005-0000-0000-000023EA0000}"/>
    <cellStyle name="Note 2 2 2 4" xfId="338" xr:uid="{00000000-0005-0000-0000-000024EA0000}"/>
    <cellStyle name="Note 2 2 2 4 2" xfId="1520" xr:uid="{00000000-0005-0000-0000-000025EA0000}"/>
    <cellStyle name="Note 2 2 2 4 2 2" xfId="7594" xr:uid="{00000000-0005-0000-0000-000026EA0000}"/>
    <cellStyle name="Note 2 2 2 4 2 2 2" xfId="12317" xr:uid="{00000000-0005-0000-0000-000027EA0000}"/>
    <cellStyle name="Note 2 2 2 4 2 2 2 2" xfId="25476" xr:uid="{00000000-0005-0000-0000-000028EA0000}"/>
    <cellStyle name="Note 2 2 2 4 2 2 2 2 2" xfId="62814" xr:uid="{00000000-0005-0000-0000-000029EA0000}"/>
    <cellStyle name="Note 2 2 2 4 2 2 2 3" xfId="49655" xr:uid="{00000000-0005-0000-0000-00002AEA0000}"/>
    <cellStyle name="Note 2 2 2 4 2 2 3" xfId="20753" xr:uid="{00000000-0005-0000-0000-00002BEA0000}"/>
    <cellStyle name="Note 2 2 2 4 2 2 3 2" xfId="58091" xr:uid="{00000000-0005-0000-0000-00002CEA0000}"/>
    <cellStyle name="Note 2 2 2 4 2 2 4" xfId="33772" xr:uid="{00000000-0005-0000-0000-00002DEA0000}"/>
    <cellStyle name="Note 2 2 2 4 2 2 5" xfId="44932" xr:uid="{00000000-0005-0000-0000-00002EEA0000}"/>
    <cellStyle name="Note 2 2 2 4 2 3" xfId="9957" xr:uid="{00000000-0005-0000-0000-00002FEA0000}"/>
    <cellStyle name="Note 2 2 2 4 2 3 2" xfId="23116" xr:uid="{00000000-0005-0000-0000-000030EA0000}"/>
    <cellStyle name="Note 2 2 2 4 2 3 2 2" xfId="60454" xr:uid="{00000000-0005-0000-0000-000031EA0000}"/>
    <cellStyle name="Note 2 2 2 4 2 3 3" xfId="36484" xr:uid="{00000000-0005-0000-0000-000032EA0000}"/>
    <cellStyle name="Note 2 2 2 4 2 3 4" xfId="47295" xr:uid="{00000000-0005-0000-0000-000033EA0000}"/>
    <cellStyle name="Note 2 2 2 4 2 4" xfId="5234" xr:uid="{00000000-0005-0000-0000-000034EA0000}"/>
    <cellStyle name="Note 2 2 2 4 2 4 2" xfId="18393" xr:uid="{00000000-0005-0000-0000-000035EA0000}"/>
    <cellStyle name="Note 2 2 2 4 2 4 2 2" xfId="55731" xr:uid="{00000000-0005-0000-0000-000036EA0000}"/>
    <cellStyle name="Note 2 2 2 4 2 4 3" xfId="31060" xr:uid="{00000000-0005-0000-0000-000037EA0000}"/>
    <cellStyle name="Note 2 2 2 4 2 4 4" xfId="42572" xr:uid="{00000000-0005-0000-0000-000038EA0000}"/>
    <cellStyle name="Note 2 2 2 4 2 5" xfId="14681" xr:uid="{00000000-0005-0000-0000-000039EA0000}"/>
    <cellStyle name="Note 2 2 2 4 2 5 2" xfId="52019" xr:uid="{00000000-0005-0000-0000-00003AEA0000}"/>
    <cellStyle name="Note 2 2 2 4 2 6" xfId="28178" xr:uid="{00000000-0005-0000-0000-00003BEA0000}"/>
    <cellStyle name="Note 2 2 2 4 2 7" xfId="38858" xr:uid="{00000000-0005-0000-0000-00003CEA0000}"/>
    <cellStyle name="Note 2 2 2 4 3" xfId="2869" xr:uid="{00000000-0005-0000-0000-00003DEA0000}"/>
    <cellStyle name="Note 2 2 2 4 3 2" xfId="11137" xr:uid="{00000000-0005-0000-0000-00003EEA0000}"/>
    <cellStyle name="Note 2 2 2 4 3 2 2" xfId="24296" xr:uid="{00000000-0005-0000-0000-00003FEA0000}"/>
    <cellStyle name="Note 2 2 2 4 3 2 2 2" xfId="61634" xr:uid="{00000000-0005-0000-0000-000040EA0000}"/>
    <cellStyle name="Note 2 2 2 4 3 2 3" xfId="48475" xr:uid="{00000000-0005-0000-0000-000041EA0000}"/>
    <cellStyle name="Note 2 2 2 4 3 3" xfId="6414" xr:uid="{00000000-0005-0000-0000-000042EA0000}"/>
    <cellStyle name="Note 2 2 2 4 3 3 2" xfId="19573" xr:uid="{00000000-0005-0000-0000-000043EA0000}"/>
    <cellStyle name="Note 2 2 2 4 3 3 2 2" xfId="56911" xr:uid="{00000000-0005-0000-0000-000044EA0000}"/>
    <cellStyle name="Note 2 2 2 4 3 3 3" xfId="43752" xr:uid="{00000000-0005-0000-0000-000045EA0000}"/>
    <cellStyle name="Note 2 2 2 4 3 4" xfId="16030" xr:uid="{00000000-0005-0000-0000-000046EA0000}"/>
    <cellStyle name="Note 2 2 2 4 3 4 2" xfId="53368" xr:uid="{00000000-0005-0000-0000-000047EA0000}"/>
    <cellStyle name="Note 2 2 2 4 3 5" xfId="32423" xr:uid="{00000000-0005-0000-0000-000048EA0000}"/>
    <cellStyle name="Note 2 2 2 4 3 6" xfId="40207" xr:uid="{00000000-0005-0000-0000-000049EA0000}"/>
    <cellStyle name="Note 2 2 2 4 4" xfId="8777" xr:uid="{00000000-0005-0000-0000-00004AEA0000}"/>
    <cellStyle name="Note 2 2 2 4 4 2" xfId="21936" xr:uid="{00000000-0005-0000-0000-00004BEA0000}"/>
    <cellStyle name="Note 2 2 2 4 4 2 2" xfId="59274" xr:uid="{00000000-0005-0000-0000-00004CEA0000}"/>
    <cellStyle name="Note 2 2 2 4 4 3" xfId="35135" xr:uid="{00000000-0005-0000-0000-00004DEA0000}"/>
    <cellStyle name="Note 2 2 2 4 4 4" xfId="46115" xr:uid="{00000000-0005-0000-0000-00004EEA0000}"/>
    <cellStyle name="Note 2 2 2 4 5" xfId="4054" xr:uid="{00000000-0005-0000-0000-00004FEA0000}"/>
    <cellStyle name="Note 2 2 2 4 5 2" xfId="17213" xr:uid="{00000000-0005-0000-0000-000050EA0000}"/>
    <cellStyle name="Note 2 2 2 4 5 2 2" xfId="54551" xr:uid="{00000000-0005-0000-0000-000051EA0000}"/>
    <cellStyle name="Note 2 2 2 4 5 3" xfId="29711" xr:uid="{00000000-0005-0000-0000-000052EA0000}"/>
    <cellStyle name="Note 2 2 2 4 5 4" xfId="41392" xr:uid="{00000000-0005-0000-0000-000053EA0000}"/>
    <cellStyle name="Note 2 2 2 4 6" xfId="13501" xr:uid="{00000000-0005-0000-0000-000054EA0000}"/>
    <cellStyle name="Note 2 2 2 4 6 2" xfId="50839" xr:uid="{00000000-0005-0000-0000-000055EA0000}"/>
    <cellStyle name="Note 2 2 2 4 7" xfId="26829" xr:uid="{00000000-0005-0000-0000-000056EA0000}"/>
    <cellStyle name="Note 2 2 2 4 8" xfId="37678" xr:uid="{00000000-0005-0000-0000-000057EA0000}"/>
    <cellStyle name="Note 2 2 2 5" xfId="759" xr:uid="{00000000-0005-0000-0000-000058EA0000}"/>
    <cellStyle name="Note 2 2 2 5 2" xfId="1941" xr:uid="{00000000-0005-0000-0000-000059EA0000}"/>
    <cellStyle name="Note 2 2 2 5 2 2" xfId="8015" xr:uid="{00000000-0005-0000-0000-00005AEA0000}"/>
    <cellStyle name="Note 2 2 2 5 2 2 2" xfId="12738" xr:uid="{00000000-0005-0000-0000-00005BEA0000}"/>
    <cellStyle name="Note 2 2 2 5 2 2 2 2" xfId="25897" xr:uid="{00000000-0005-0000-0000-00005CEA0000}"/>
    <cellStyle name="Note 2 2 2 5 2 2 2 2 2" xfId="63235" xr:uid="{00000000-0005-0000-0000-00005DEA0000}"/>
    <cellStyle name="Note 2 2 2 5 2 2 2 3" xfId="50076" xr:uid="{00000000-0005-0000-0000-00005EEA0000}"/>
    <cellStyle name="Note 2 2 2 5 2 2 3" xfId="21174" xr:uid="{00000000-0005-0000-0000-00005FEA0000}"/>
    <cellStyle name="Note 2 2 2 5 2 2 3 2" xfId="58512" xr:uid="{00000000-0005-0000-0000-000060EA0000}"/>
    <cellStyle name="Note 2 2 2 5 2 2 4" xfId="34193" xr:uid="{00000000-0005-0000-0000-000061EA0000}"/>
    <cellStyle name="Note 2 2 2 5 2 2 5" xfId="45353" xr:uid="{00000000-0005-0000-0000-000062EA0000}"/>
    <cellStyle name="Note 2 2 2 5 2 3" xfId="10378" xr:uid="{00000000-0005-0000-0000-000063EA0000}"/>
    <cellStyle name="Note 2 2 2 5 2 3 2" xfId="23537" xr:uid="{00000000-0005-0000-0000-000064EA0000}"/>
    <cellStyle name="Note 2 2 2 5 2 3 2 2" xfId="60875" xr:uid="{00000000-0005-0000-0000-000065EA0000}"/>
    <cellStyle name="Note 2 2 2 5 2 3 3" xfId="36905" xr:uid="{00000000-0005-0000-0000-000066EA0000}"/>
    <cellStyle name="Note 2 2 2 5 2 3 4" xfId="47716" xr:uid="{00000000-0005-0000-0000-000067EA0000}"/>
    <cellStyle name="Note 2 2 2 5 2 4" xfId="5655" xr:uid="{00000000-0005-0000-0000-000068EA0000}"/>
    <cellStyle name="Note 2 2 2 5 2 4 2" xfId="18814" xr:uid="{00000000-0005-0000-0000-000069EA0000}"/>
    <cellStyle name="Note 2 2 2 5 2 4 2 2" xfId="56152" xr:uid="{00000000-0005-0000-0000-00006AEA0000}"/>
    <cellStyle name="Note 2 2 2 5 2 4 3" xfId="31481" xr:uid="{00000000-0005-0000-0000-00006BEA0000}"/>
    <cellStyle name="Note 2 2 2 5 2 4 4" xfId="42993" xr:uid="{00000000-0005-0000-0000-00006CEA0000}"/>
    <cellStyle name="Note 2 2 2 5 2 5" xfId="15102" xr:uid="{00000000-0005-0000-0000-00006DEA0000}"/>
    <cellStyle name="Note 2 2 2 5 2 5 2" xfId="52440" xr:uid="{00000000-0005-0000-0000-00006EEA0000}"/>
    <cellStyle name="Note 2 2 2 5 2 6" xfId="28599" xr:uid="{00000000-0005-0000-0000-00006FEA0000}"/>
    <cellStyle name="Note 2 2 2 5 2 7" xfId="39279" xr:uid="{00000000-0005-0000-0000-000070EA0000}"/>
    <cellStyle name="Note 2 2 2 5 3" xfId="3290" xr:uid="{00000000-0005-0000-0000-000071EA0000}"/>
    <cellStyle name="Note 2 2 2 5 3 2" xfId="11558" xr:uid="{00000000-0005-0000-0000-000072EA0000}"/>
    <cellStyle name="Note 2 2 2 5 3 2 2" xfId="24717" xr:uid="{00000000-0005-0000-0000-000073EA0000}"/>
    <cellStyle name="Note 2 2 2 5 3 2 2 2" xfId="62055" xr:uid="{00000000-0005-0000-0000-000074EA0000}"/>
    <cellStyle name="Note 2 2 2 5 3 2 3" xfId="48896" xr:uid="{00000000-0005-0000-0000-000075EA0000}"/>
    <cellStyle name="Note 2 2 2 5 3 3" xfId="6835" xr:uid="{00000000-0005-0000-0000-000076EA0000}"/>
    <cellStyle name="Note 2 2 2 5 3 3 2" xfId="19994" xr:uid="{00000000-0005-0000-0000-000077EA0000}"/>
    <cellStyle name="Note 2 2 2 5 3 3 2 2" xfId="57332" xr:uid="{00000000-0005-0000-0000-000078EA0000}"/>
    <cellStyle name="Note 2 2 2 5 3 3 3" xfId="44173" xr:uid="{00000000-0005-0000-0000-000079EA0000}"/>
    <cellStyle name="Note 2 2 2 5 3 4" xfId="16451" xr:uid="{00000000-0005-0000-0000-00007AEA0000}"/>
    <cellStyle name="Note 2 2 2 5 3 4 2" xfId="53789" xr:uid="{00000000-0005-0000-0000-00007BEA0000}"/>
    <cellStyle name="Note 2 2 2 5 3 5" xfId="32844" xr:uid="{00000000-0005-0000-0000-00007CEA0000}"/>
    <cellStyle name="Note 2 2 2 5 3 6" xfId="40628" xr:uid="{00000000-0005-0000-0000-00007DEA0000}"/>
    <cellStyle name="Note 2 2 2 5 4" xfId="9198" xr:uid="{00000000-0005-0000-0000-00007EEA0000}"/>
    <cellStyle name="Note 2 2 2 5 4 2" xfId="22357" xr:uid="{00000000-0005-0000-0000-00007FEA0000}"/>
    <cellStyle name="Note 2 2 2 5 4 2 2" xfId="59695" xr:uid="{00000000-0005-0000-0000-000080EA0000}"/>
    <cellStyle name="Note 2 2 2 5 4 3" xfId="35556" xr:uid="{00000000-0005-0000-0000-000081EA0000}"/>
    <cellStyle name="Note 2 2 2 5 4 4" xfId="46536" xr:uid="{00000000-0005-0000-0000-000082EA0000}"/>
    <cellStyle name="Note 2 2 2 5 5" xfId="4475" xr:uid="{00000000-0005-0000-0000-000083EA0000}"/>
    <cellStyle name="Note 2 2 2 5 5 2" xfId="17634" xr:uid="{00000000-0005-0000-0000-000084EA0000}"/>
    <cellStyle name="Note 2 2 2 5 5 2 2" xfId="54972" xr:uid="{00000000-0005-0000-0000-000085EA0000}"/>
    <cellStyle name="Note 2 2 2 5 5 3" xfId="30132" xr:uid="{00000000-0005-0000-0000-000086EA0000}"/>
    <cellStyle name="Note 2 2 2 5 5 4" xfId="41813" xr:uid="{00000000-0005-0000-0000-000087EA0000}"/>
    <cellStyle name="Note 2 2 2 5 6" xfId="13922" xr:uid="{00000000-0005-0000-0000-000088EA0000}"/>
    <cellStyle name="Note 2 2 2 5 6 2" xfId="51260" xr:uid="{00000000-0005-0000-0000-000089EA0000}"/>
    <cellStyle name="Note 2 2 2 5 7" xfId="27250" xr:uid="{00000000-0005-0000-0000-00008AEA0000}"/>
    <cellStyle name="Note 2 2 2 5 8" xfId="38099" xr:uid="{00000000-0005-0000-0000-00008BEA0000}"/>
    <cellStyle name="Note 2 2 2 6" xfId="928" xr:uid="{00000000-0005-0000-0000-00008CEA0000}"/>
    <cellStyle name="Note 2 2 2 6 2" xfId="2110" xr:uid="{00000000-0005-0000-0000-00008DEA0000}"/>
    <cellStyle name="Note 2 2 2 6 2 2" xfId="8184" xr:uid="{00000000-0005-0000-0000-00008EEA0000}"/>
    <cellStyle name="Note 2 2 2 6 2 2 2" xfId="12907" xr:uid="{00000000-0005-0000-0000-00008FEA0000}"/>
    <cellStyle name="Note 2 2 2 6 2 2 2 2" xfId="26066" xr:uid="{00000000-0005-0000-0000-000090EA0000}"/>
    <cellStyle name="Note 2 2 2 6 2 2 2 2 2" xfId="63404" xr:uid="{00000000-0005-0000-0000-000091EA0000}"/>
    <cellStyle name="Note 2 2 2 6 2 2 2 3" xfId="50245" xr:uid="{00000000-0005-0000-0000-000092EA0000}"/>
    <cellStyle name="Note 2 2 2 6 2 2 3" xfId="21343" xr:uid="{00000000-0005-0000-0000-000093EA0000}"/>
    <cellStyle name="Note 2 2 2 6 2 2 3 2" xfId="58681" xr:uid="{00000000-0005-0000-0000-000094EA0000}"/>
    <cellStyle name="Note 2 2 2 6 2 2 4" xfId="34362" xr:uid="{00000000-0005-0000-0000-000095EA0000}"/>
    <cellStyle name="Note 2 2 2 6 2 2 5" xfId="45522" xr:uid="{00000000-0005-0000-0000-000096EA0000}"/>
    <cellStyle name="Note 2 2 2 6 2 3" xfId="10547" xr:uid="{00000000-0005-0000-0000-000097EA0000}"/>
    <cellStyle name="Note 2 2 2 6 2 3 2" xfId="23706" xr:uid="{00000000-0005-0000-0000-000098EA0000}"/>
    <cellStyle name="Note 2 2 2 6 2 3 2 2" xfId="61044" xr:uid="{00000000-0005-0000-0000-000099EA0000}"/>
    <cellStyle name="Note 2 2 2 6 2 3 3" xfId="37074" xr:uid="{00000000-0005-0000-0000-00009AEA0000}"/>
    <cellStyle name="Note 2 2 2 6 2 3 4" xfId="47885" xr:uid="{00000000-0005-0000-0000-00009BEA0000}"/>
    <cellStyle name="Note 2 2 2 6 2 4" xfId="5824" xr:uid="{00000000-0005-0000-0000-00009CEA0000}"/>
    <cellStyle name="Note 2 2 2 6 2 4 2" xfId="18983" xr:uid="{00000000-0005-0000-0000-00009DEA0000}"/>
    <cellStyle name="Note 2 2 2 6 2 4 2 2" xfId="56321" xr:uid="{00000000-0005-0000-0000-00009EEA0000}"/>
    <cellStyle name="Note 2 2 2 6 2 4 3" xfId="31650" xr:uid="{00000000-0005-0000-0000-00009FEA0000}"/>
    <cellStyle name="Note 2 2 2 6 2 4 4" xfId="43162" xr:uid="{00000000-0005-0000-0000-0000A0EA0000}"/>
    <cellStyle name="Note 2 2 2 6 2 5" xfId="15271" xr:uid="{00000000-0005-0000-0000-0000A1EA0000}"/>
    <cellStyle name="Note 2 2 2 6 2 5 2" xfId="52609" xr:uid="{00000000-0005-0000-0000-0000A2EA0000}"/>
    <cellStyle name="Note 2 2 2 6 2 6" xfId="28768" xr:uid="{00000000-0005-0000-0000-0000A3EA0000}"/>
    <cellStyle name="Note 2 2 2 6 2 7" xfId="39448" xr:uid="{00000000-0005-0000-0000-0000A4EA0000}"/>
    <cellStyle name="Note 2 2 2 6 3" xfId="3459" xr:uid="{00000000-0005-0000-0000-0000A5EA0000}"/>
    <cellStyle name="Note 2 2 2 6 3 2" xfId="11727" xr:uid="{00000000-0005-0000-0000-0000A6EA0000}"/>
    <cellStyle name="Note 2 2 2 6 3 2 2" xfId="24886" xr:uid="{00000000-0005-0000-0000-0000A7EA0000}"/>
    <cellStyle name="Note 2 2 2 6 3 2 2 2" xfId="62224" xr:uid="{00000000-0005-0000-0000-0000A8EA0000}"/>
    <cellStyle name="Note 2 2 2 6 3 2 3" xfId="49065" xr:uid="{00000000-0005-0000-0000-0000A9EA0000}"/>
    <cellStyle name="Note 2 2 2 6 3 3" xfId="7004" xr:uid="{00000000-0005-0000-0000-0000AAEA0000}"/>
    <cellStyle name="Note 2 2 2 6 3 3 2" xfId="20163" xr:uid="{00000000-0005-0000-0000-0000ABEA0000}"/>
    <cellStyle name="Note 2 2 2 6 3 3 2 2" xfId="57501" xr:uid="{00000000-0005-0000-0000-0000ACEA0000}"/>
    <cellStyle name="Note 2 2 2 6 3 3 3" xfId="44342" xr:uid="{00000000-0005-0000-0000-0000ADEA0000}"/>
    <cellStyle name="Note 2 2 2 6 3 4" xfId="16620" xr:uid="{00000000-0005-0000-0000-0000AEEA0000}"/>
    <cellStyle name="Note 2 2 2 6 3 4 2" xfId="53958" xr:uid="{00000000-0005-0000-0000-0000AFEA0000}"/>
    <cellStyle name="Note 2 2 2 6 3 5" xfId="33013" xr:uid="{00000000-0005-0000-0000-0000B0EA0000}"/>
    <cellStyle name="Note 2 2 2 6 3 6" xfId="40797" xr:uid="{00000000-0005-0000-0000-0000B1EA0000}"/>
    <cellStyle name="Note 2 2 2 6 4" xfId="9367" xr:uid="{00000000-0005-0000-0000-0000B2EA0000}"/>
    <cellStyle name="Note 2 2 2 6 4 2" xfId="22526" xr:uid="{00000000-0005-0000-0000-0000B3EA0000}"/>
    <cellStyle name="Note 2 2 2 6 4 2 2" xfId="59864" xr:uid="{00000000-0005-0000-0000-0000B4EA0000}"/>
    <cellStyle name="Note 2 2 2 6 4 3" xfId="35725" xr:uid="{00000000-0005-0000-0000-0000B5EA0000}"/>
    <cellStyle name="Note 2 2 2 6 4 4" xfId="46705" xr:uid="{00000000-0005-0000-0000-0000B6EA0000}"/>
    <cellStyle name="Note 2 2 2 6 5" xfId="4644" xr:uid="{00000000-0005-0000-0000-0000B7EA0000}"/>
    <cellStyle name="Note 2 2 2 6 5 2" xfId="17803" xr:uid="{00000000-0005-0000-0000-0000B8EA0000}"/>
    <cellStyle name="Note 2 2 2 6 5 2 2" xfId="55141" xr:uid="{00000000-0005-0000-0000-0000B9EA0000}"/>
    <cellStyle name="Note 2 2 2 6 5 3" xfId="30301" xr:uid="{00000000-0005-0000-0000-0000BAEA0000}"/>
    <cellStyle name="Note 2 2 2 6 5 4" xfId="41982" xr:uid="{00000000-0005-0000-0000-0000BBEA0000}"/>
    <cellStyle name="Note 2 2 2 6 6" xfId="14091" xr:uid="{00000000-0005-0000-0000-0000BCEA0000}"/>
    <cellStyle name="Note 2 2 2 6 6 2" xfId="51429" xr:uid="{00000000-0005-0000-0000-0000BDEA0000}"/>
    <cellStyle name="Note 2 2 2 6 7" xfId="27419" xr:uid="{00000000-0005-0000-0000-0000BEEA0000}"/>
    <cellStyle name="Note 2 2 2 6 8" xfId="38268" xr:uid="{00000000-0005-0000-0000-0000BFEA0000}"/>
    <cellStyle name="Note 2 2 2 7" xfId="1099" xr:uid="{00000000-0005-0000-0000-0000C0EA0000}"/>
    <cellStyle name="Note 2 2 2 7 2" xfId="2279" xr:uid="{00000000-0005-0000-0000-0000C1EA0000}"/>
    <cellStyle name="Note 2 2 2 7 2 2" xfId="8353" xr:uid="{00000000-0005-0000-0000-0000C2EA0000}"/>
    <cellStyle name="Note 2 2 2 7 2 2 2" xfId="13076" xr:uid="{00000000-0005-0000-0000-0000C3EA0000}"/>
    <cellStyle name="Note 2 2 2 7 2 2 2 2" xfId="26235" xr:uid="{00000000-0005-0000-0000-0000C4EA0000}"/>
    <cellStyle name="Note 2 2 2 7 2 2 2 2 2" xfId="63573" xr:uid="{00000000-0005-0000-0000-0000C5EA0000}"/>
    <cellStyle name="Note 2 2 2 7 2 2 2 3" xfId="50414" xr:uid="{00000000-0005-0000-0000-0000C6EA0000}"/>
    <cellStyle name="Note 2 2 2 7 2 2 3" xfId="21512" xr:uid="{00000000-0005-0000-0000-0000C7EA0000}"/>
    <cellStyle name="Note 2 2 2 7 2 2 3 2" xfId="58850" xr:uid="{00000000-0005-0000-0000-0000C8EA0000}"/>
    <cellStyle name="Note 2 2 2 7 2 2 4" xfId="34531" xr:uid="{00000000-0005-0000-0000-0000C9EA0000}"/>
    <cellStyle name="Note 2 2 2 7 2 2 5" xfId="45691" xr:uid="{00000000-0005-0000-0000-0000CAEA0000}"/>
    <cellStyle name="Note 2 2 2 7 2 3" xfId="10716" xr:uid="{00000000-0005-0000-0000-0000CBEA0000}"/>
    <cellStyle name="Note 2 2 2 7 2 3 2" xfId="23875" xr:uid="{00000000-0005-0000-0000-0000CCEA0000}"/>
    <cellStyle name="Note 2 2 2 7 2 3 2 2" xfId="61213" xr:uid="{00000000-0005-0000-0000-0000CDEA0000}"/>
    <cellStyle name="Note 2 2 2 7 2 3 3" xfId="37243" xr:uid="{00000000-0005-0000-0000-0000CEEA0000}"/>
    <cellStyle name="Note 2 2 2 7 2 3 4" xfId="48054" xr:uid="{00000000-0005-0000-0000-0000CFEA0000}"/>
    <cellStyle name="Note 2 2 2 7 2 4" xfId="5993" xr:uid="{00000000-0005-0000-0000-0000D0EA0000}"/>
    <cellStyle name="Note 2 2 2 7 2 4 2" xfId="19152" xr:uid="{00000000-0005-0000-0000-0000D1EA0000}"/>
    <cellStyle name="Note 2 2 2 7 2 4 2 2" xfId="56490" xr:uid="{00000000-0005-0000-0000-0000D2EA0000}"/>
    <cellStyle name="Note 2 2 2 7 2 4 3" xfId="31819" xr:uid="{00000000-0005-0000-0000-0000D3EA0000}"/>
    <cellStyle name="Note 2 2 2 7 2 4 4" xfId="43331" xr:uid="{00000000-0005-0000-0000-0000D4EA0000}"/>
    <cellStyle name="Note 2 2 2 7 2 5" xfId="15440" xr:uid="{00000000-0005-0000-0000-0000D5EA0000}"/>
    <cellStyle name="Note 2 2 2 7 2 5 2" xfId="52778" xr:uid="{00000000-0005-0000-0000-0000D6EA0000}"/>
    <cellStyle name="Note 2 2 2 7 2 6" xfId="28937" xr:uid="{00000000-0005-0000-0000-0000D7EA0000}"/>
    <cellStyle name="Note 2 2 2 7 2 7" xfId="39617" xr:uid="{00000000-0005-0000-0000-0000D8EA0000}"/>
    <cellStyle name="Note 2 2 2 7 3" xfId="3628" xr:uid="{00000000-0005-0000-0000-0000D9EA0000}"/>
    <cellStyle name="Note 2 2 2 7 3 2" xfId="11896" xr:uid="{00000000-0005-0000-0000-0000DAEA0000}"/>
    <cellStyle name="Note 2 2 2 7 3 2 2" xfId="25055" xr:uid="{00000000-0005-0000-0000-0000DBEA0000}"/>
    <cellStyle name="Note 2 2 2 7 3 2 2 2" xfId="62393" xr:uid="{00000000-0005-0000-0000-0000DCEA0000}"/>
    <cellStyle name="Note 2 2 2 7 3 2 3" xfId="49234" xr:uid="{00000000-0005-0000-0000-0000DDEA0000}"/>
    <cellStyle name="Note 2 2 2 7 3 3" xfId="7173" xr:uid="{00000000-0005-0000-0000-0000DEEA0000}"/>
    <cellStyle name="Note 2 2 2 7 3 3 2" xfId="20332" xr:uid="{00000000-0005-0000-0000-0000DFEA0000}"/>
    <cellStyle name="Note 2 2 2 7 3 3 2 2" xfId="57670" xr:uid="{00000000-0005-0000-0000-0000E0EA0000}"/>
    <cellStyle name="Note 2 2 2 7 3 3 3" xfId="44511" xr:uid="{00000000-0005-0000-0000-0000E1EA0000}"/>
    <cellStyle name="Note 2 2 2 7 3 4" xfId="16789" xr:uid="{00000000-0005-0000-0000-0000E2EA0000}"/>
    <cellStyle name="Note 2 2 2 7 3 4 2" xfId="54127" xr:uid="{00000000-0005-0000-0000-0000E3EA0000}"/>
    <cellStyle name="Note 2 2 2 7 3 5" xfId="33182" xr:uid="{00000000-0005-0000-0000-0000E4EA0000}"/>
    <cellStyle name="Note 2 2 2 7 3 6" xfId="40966" xr:uid="{00000000-0005-0000-0000-0000E5EA0000}"/>
    <cellStyle name="Note 2 2 2 7 4" xfId="9536" xr:uid="{00000000-0005-0000-0000-0000E6EA0000}"/>
    <cellStyle name="Note 2 2 2 7 4 2" xfId="22695" xr:uid="{00000000-0005-0000-0000-0000E7EA0000}"/>
    <cellStyle name="Note 2 2 2 7 4 2 2" xfId="60033" xr:uid="{00000000-0005-0000-0000-0000E8EA0000}"/>
    <cellStyle name="Note 2 2 2 7 4 3" xfId="35894" xr:uid="{00000000-0005-0000-0000-0000E9EA0000}"/>
    <cellStyle name="Note 2 2 2 7 4 4" xfId="46874" xr:uid="{00000000-0005-0000-0000-0000EAEA0000}"/>
    <cellStyle name="Note 2 2 2 7 5" xfId="4813" xr:uid="{00000000-0005-0000-0000-0000EBEA0000}"/>
    <cellStyle name="Note 2 2 2 7 5 2" xfId="17972" xr:uid="{00000000-0005-0000-0000-0000ECEA0000}"/>
    <cellStyle name="Note 2 2 2 7 5 2 2" xfId="55310" xr:uid="{00000000-0005-0000-0000-0000EDEA0000}"/>
    <cellStyle name="Note 2 2 2 7 5 3" xfId="30470" xr:uid="{00000000-0005-0000-0000-0000EEEA0000}"/>
    <cellStyle name="Note 2 2 2 7 5 4" xfId="42151" xr:uid="{00000000-0005-0000-0000-0000EFEA0000}"/>
    <cellStyle name="Note 2 2 2 7 6" xfId="14260" xr:uid="{00000000-0005-0000-0000-0000F0EA0000}"/>
    <cellStyle name="Note 2 2 2 7 6 2" xfId="51598" xr:uid="{00000000-0005-0000-0000-0000F1EA0000}"/>
    <cellStyle name="Note 2 2 2 7 7" xfId="27588" xr:uid="{00000000-0005-0000-0000-0000F2EA0000}"/>
    <cellStyle name="Note 2 2 2 7 8" xfId="38437" xr:uid="{00000000-0005-0000-0000-0000F3EA0000}"/>
    <cellStyle name="Note 2 2 2 8" xfId="1296" xr:uid="{00000000-0005-0000-0000-0000F4EA0000}"/>
    <cellStyle name="Note 2 2 2 8 2" xfId="2645" xr:uid="{00000000-0005-0000-0000-0000F5EA0000}"/>
    <cellStyle name="Note 2 2 2 8 2 2" xfId="12093" xr:uid="{00000000-0005-0000-0000-0000F6EA0000}"/>
    <cellStyle name="Note 2 2 2 8 2 2 2" xfId="25252" xr:uid="{00000000-0005-0000-0000-0000F7EA0000}"/>
    <cellStyle name="Note 2 2 2 8 2 2 2 2" xfId="62590" xr:uid="{00000000-0005-0000-0000-0000F8EA0000}"/>
    <cellStyle name="Note 2 2 2 8 2 2 3" xfId="33548" xr:uid="{00000000-0005-0000-0000-0000F9EA0000}"/>
    <cellStyle name="Note 2 2 2 8 2 2 4" xfId="49431" xr:uid="{00000000-0005-0000-0000-0000FAEA0000}"/>
    <cellStyle name="Note 2 2 2 8 2 3" xfId="7370" xr:uid="{00000000-0005-0000-0000-0000FBEA0000}"/>
    <cellStyle name="Note 2 2 2 8 2 3 2" xfId="20529" xr:uid="{00000000-0005-0000-0000-0000FCEA0000}"/>
    <cellStyle name="Note 2 2 2 8 2 3 2 2" xfId="57867" xr:uid="{00000000-0005-0000-0000-0000FDEA0000}"/>
    <cellStyle name="Note 2 2 2 8 2 3 3" xfId="36260" xr:uid="{00000000-0005-0000-0000-0000FEEA0000}"/>
    <cellStyle name="Note 2 2 2 8 2 3 4" xfId="44708" xr:uid="{00000000-0005-0000-0000-0000FFEA0000}"/>
    <cellStyle name="Note 2 2 2 8 2 4" xfId="15806" xr:uid="{00000000-0005-0000-0000-000000EB0000}"/>
    <cellStyle name="Note 2 2 2 8 2 4 2" xfId="30836" xr:uid="{00000000-0005-0000-0000-000001EB0000}"/>
    <cellStyle name="Note 2 2 2 8 2 4 3" xfId="53144" xr:uid="{00000000-0005-0000-0000-000002EB0000}"/>
    <cellStyle name="Note 2 2 2 8 2 5" xfId="27954" xr:uid="{00000000-0005-0000-0000-000003EB0000}"/>
    <cellStyle name="Note 2 2 2 8 2 6" xfId="39983" xr:uid="{00000000-0005-0000-0000-000004EB0000}"/>
    <cellStyle name="Note 2 2 2 8 3" xfId="9733" xr:uid="{00000000-0005-0000-0000-000005EB0000}"/>
    <cellStyle name="Note 2 2 2 8 3 2" xfId="22892" xr:uid="{00000000-0005-0000-0000-000006EB0000}"/>
    <cellStyle name="Note 2 2 2 8 3 2 2" xfId="60230" xr:uid="{00000000-0005-0000-0000-000007EB0000}"/>
    <cellStyle name="Note 2 2 2 8 3 3" xfId="32199" xr:uid="{00000000-0005-0000-0000-000008EB0000}"/>
    <cellStyle name="Note 2 2 2 8 3 4" xfId="47071" xr:uid="{00000000-0005-0000-0000-000009EB0000}"/>
    <cellStyle name="Note 2 2 2 8 4" xfId="5010" xr:uid="{00000000-0005-0000-0000-00000AEB0000}"/>
    <cellStyle name="Note 2 2 2 8 4 2" xfId="18169" xr:uid="{00000000-0005-0000-0000-00000BEB0000}"/>
    <cellStyle name="Note 2 2 2 8 4 2 2" xfId="55507" xr:uid="{00000000-0005-0000-0000-00000CEB0000}"/>
    <cellStyle name="Note 2 2 2 8 4 3" xfId="34911" xr:uid="{00000000-0005-0000-0000-00000DEB0000}"/>
    <cellStyle name="Note 2 2 2 8 4 4" xfId="42348" xr:uid="{00000000-0005-0000-0000-00000EEB0000}"/>
    <cellStyle name="Note 2 2 2 8 5" xfId="14457" xr:uid="{00000000-0005-0000-0000-00000FEB0000}"/>
    <cellStyle name="Note 2 2 2 8 5 2" xfId="29487" xr:uid="{00000000-0005-0000-0000-000010EB0000}"/>
    <cellStyle name="Note 2 2 2 8 5 3" xfId="51795" xr:uid="{00000000-0005-0000-0000-000011EB0000}"/>
    <cellStyle name="Note 2 2 2 8 6" xfId="26605" xr:uid="{00000000-0005-0000-0000-000012EB0000}"/>
    <cellStyle name="Note 2 2 2 8 7" xfId="38634" xr:uid="{00000000-0005-0000-0000-000013EB0000}"/>
    <cellStyle name="Note 2 2 2 9" xfId="2448" xr:uid="{00000000-0005-0000-0000-000014EB0000}"/>
    <cellStyle name="Note 2 2 2 9 2" xfId="10913" xr:uid="{00000000-0005-0000-0000-000015EB0000}"/>
    <cellStyle name="Note 2 2 2 9 2 2" xfId="24072" xr:uid="{00000000-0005-0000-0000-000016EB0000}"/>
    <cellStyle name="Note 2 2 2 9 2 2 2" xfId="61410" xr:uid="{00000000-0005-0000-0000-000017EB0000}"/>
    <cellStyle name="Note 2 2 2 9 2 3" xfId="33351" xr:uid="{00000000-0005-0000-0000-000018EB0000}"/>
    <cellStyle name="Note 2 2 2 9 2 4" xfId="48251" xr:uid="{00000000-0005-0000-0000-000019EB0000}"/>
    <cellStyle name="Note 2 2 2 9 3" xfId="6190" xr:uid="{00000000-0005-0000-0000-00001AEB0000}"/>
    <cellStyle name="Note 2 2 2 9 3 2" xfId="19349" xr:uid="{00000000-0005-0000-0000-00001BEB0000}"/>
    <cellStyle name="Note 2 2 2 9 3 2 2" xfId="56687" xr:uid="{00000000-0005-0000-0000-00001CEB0000}"/>
    <cellStyle name="Note 2 2 2 9 3 3" xfId="36063" xr:uid="{00000000-0005-0000-0000-00001DEB0000}"/>
    <cellStyle name="Note 2 2 2 9 3 4" xfId="43528" xr:uid="{00000000-0005-0000-0000-00001EEB0000}"/>
    <cellStyle name="Note 2 2 2 9 4" xfId="15609" xr:uid="{00000000-0005-0000-0000-00001FEB0000}"/>
    <cellStyle name="Note 2 2 2 9 4 2" xfId="30639" xr:uid="{00000000-0005-0000-0000-000020EB0000}"/>
    <cellStyle name="Note 2 2 2 9 4 3" xfId="52947" xr:uid="{00000000-0005-0000-0000-000021EB0000}"/>
    <cellStyle name="Note 2 2 2 9 5" xfId="27757" xr:uid="{00000000-0005-0000-0000-000022EB0000}"/>
    <cellStyle name="Note 2 2 2 9 6" xfId="39786" xr:uid="{00000000-0005-0000-0000-000023EB0000}"/>
    <cellStyle name="Note 2 2 3" xfId="142" xr:uid="{00000000-0005-0000-0000-000024EB0000}"/>
    <cellStyle name="Note 2 2 3 10" xfId="8581" xr:uid="{00000000-0005-0000-0000-000025EB0000}"/>
    <cellStyle name="Note 2 2 3 10 2" xfId="21740" xr:uid="{00000000-0005-0000-0000-000026EB0000}"/>
    <cellStyle name="Note 2 2 3 10 2 2" xfId="59078" xr:uid="{00000000-0005-0000-0000-000027EB0000}"/>
    <cellStyle name="Note 2 2 3 10 3" xfId="29318" xr:uid="{00000000-0005-0000-0000-000028EB0000}"/>
    <cellStyle name="Note 2 2 3 10 4" xfId="45919" xr:uid="{00000000-0005-0000-0000-000029EB0000}"/>
    <cellStyle name="Note 2 2 3 11" xfId="3858" xr:uid="{00000000-0005-0000-0000-00002AEB0000}"/>
    <cellStyle name="Note 2 2 3 11 2" xfId="17017" xr:uid="{00000000-0005-0000-0000-00002BEB0000}"/>
    <cellStyle name="Note 2 2 3 11 2 2" xfId="54355" xr:uid="{00000000-0005-0000-0000-00002CEB0000}"/>
    <cellStyle name="Note 2 2 3 11 3" xfId="32030" xr:uid="{00000000-0005-0000-0000-00002DEB0000}"/>
    <cellStyle name="Note 2 2 3 11 4" xfId="41196" xr:uid="{00000000-0005-0000-0000-00002EEB0000}"/>
    <cellStyle name="Note 2 2 3 12" xfId="13305" xr:uid="{00000000-0005-0000-0000-00002FEB0000}"/>
    <cellStyle name="Note 2 2 3 12 2" xfId="34742" xr:uid="{00000000-0005-0000-0000-000030EB0000}"/>
    <cellStyle name="Note 2 2 3 12 3" xfId="50643" xr:uid="{00000000-0005-0000-0000-000031EB0000}"/>
    <cellStyle name="Note 2 2 3 13" xfId="29149" xr:uid="{00000000-0005-0000-0000-000032EB0000}"/>
    <cellStyle name="Note 2 2 3 14" xfId="26436" xr:uid="{00000000-0005-0000-0000-000033EB0000}"/>
    <cellStyle name="Note 2 2 3 15" xfId="37482" xr:uid="{00000000-0005-0000-0000-000034EB0000}"/>
    <cellStyle name="Note 2 2 3 2" xfId="254" xr:uid="{00000000-0005-0000-0000-000035EB0000}"/>
    <cellStyle name="Note 2 2 3 2 10" xfId="3970" xr:uid="{00000000-0005-0000-0000-000036EB0000}"/>
    <cellStyle name="Note 2 2 3 2 10 2" xfId="17129" xr:uid="{00000000-0005-0000-0000-000037EB0000}"/>
    <cellStyle name="Note 2 2 3 2 10 2 2" xfId="54467" xr:uid="{00000000-0005-0000-0000-000038EB0000}"/>
    <cellStyle name="Note 2 2 3 2 10 3" xfId="32115" xr:uid="{00000000-0005-0000-0000-000039EB0000}"/>
    <cellStyle name="Note 2 2 3 2 10 4" xfId="41308" xr:uid="{00000000-0005-0000-0000-00003AEB0000}"/>
    <cellStyle name="Note 2 2 3 2 11" xfId="13417" xr:uid="{00000000-0005-0000-0000-00003BEB0000}"/>
    <cellStyle name="Note 2 2 3 2 11 2" xfId="34827" xr:uid="{00000000-0005-0000-0000-00003CEB0000}"/>
    <cellStyle name="Note 2 2 3 2 11 3" xfId="50755" xr:uid="{00000000-0005-0000-0000-00003DEB0000}"/>
    <cellStyle name="Note 2 2 3 2 12" xfId="29234" xr:uid="{00000000-0005-0000-0000-00003EEB0000}"/>
    <cellStyle name="Note 2 2 3 2 13" xfId="26521" xr:uid="{00000000-0005-0000-0000-00003FEB0000}"/>
    <cellStyle name="Note 2 2 3 2 14" xfId="37594" xr:uid="{00000000-0005-0000-0000-000040EB0000}"/>
    <cellStyle name="Note 2 2 3 2 2" xfId="675" xr:uid="{00000000-0005-0000-0000-000041EB0000}"/>
    <cellStyle name="Note 2 2 3 2 2 2" xfId="1857" xr:uid="{00000000-0005-0000-0000-000042EB0000}"/>
    <cellStyle name="Note 2 2 3 2 2 2 2" xfId="7931" xr:uid="{00000000-0005-0000-0000-000043EB0000}"/>
    <cellStyle name="Note 2 2 3 2 2 2 2 2" xfId="12654" xr:uid="{00000000-0005-0000-0000-000044EB0000}"/>
    <cellStyle name="Note 2 2 3 2 2 2 2 2 2" xfId="25813" xr:uid="{00000000-0005-0000-0000-000045EB0000}"/>
    <cellStyle name="Note 2 2 3 2 2 2 2 2 2 2" xfId="63151" xr:uid="{00000000-0005-0000-0000-000046EB0000}"/>
    <cellStyle name="Note 2 2 3 2 2 2 2 2 3" xfId="49992" xr:uid="{00000000-0005-0000-0000-000047EB0000}"/>
    <cellStyle name="Note 2 2 3 2 2 2 2 3" xfId="21090" xr:uid="{00000000-0005-0000-0000-000048EB0000}"/>
    <cellStyle name="Note 2 2 3 2 2 2 2 3 2" xfId="58428" xr:uid="{00000000-0005-0000-0000-000049EB0000}"/>
    <cellStyle name="Note 2 2 3 2 2 2 2 4" xfId="34109" xr:uid="{00000000-0005-0000-0000-00004AEB0000}"/>
    <cellStyle name="Note 2 2 3 2 2 2 2 5" xfId="45269" xr:uid="{00000000-0005-0000-0000-00004BEB0000}"/>
    <cellStyle name="Note 2 2 3 2 2 2 3" xfId="10294" xr:uid="{00000000-0005-0000-0000-00004CEB0000}"/>
    <cellStyle name="Note 2 2 3 2 2 2 3 2" xfId="23453" xr:uid="{00000000-0005-0000-0000-00004DEB0000}"/>
    <cellStyle name="Note 2 2 3 2 2 2 3 2 2" xfId="60791" xr:uid="{00000000-0005-0000-0000-00004EEB0000}"/>
    <cellStyle name="Note 2 2 3 2 2 2 3 3" xfId="36821" xr:uid="{00000000-0005-0000-0000-00004FEB0000}"/>
    <cellStyle name="Note 2 2 3 2 2 2 3 4" xfId="47632" xr:uid="{00000000-0005-0000-0000-000050EB0000}"/>
    <cellStyle name="Note 2 2 3 2 2 2 4" xfId="5571" xr:uid="{00000000-0005-0000-0000-000051EB0000}"/>
    <cellStyle name="Note 2 2 3 2 2 2 4 2" xfId="18730" xr:uid="{00000000-0005-0000-0000-000052EB0000}"/>
    <cellStyle name="Note 2 2 3 2 2 2 4 2 2" xfId="56068" xr:uid="{00000000-0005-0000-0000-000053EB0000}"/>
    <cellStyle name="Note 2 2 3 2 2 2 4 3" xfId="31397" xr:uid="{00000000-0005-0000-0000-000054EB0000}"/>
    <cellStyle name="Note 2 2 3 2 2 2 4 4" xfId="42909" xr:uid="{00000000-0005-0000-0000-000055EB0000}"/>
    <cellStyle name="Note 2 2 3 2 2 2 5" xfId="15018" xr:uid="{00000000-0005-0000-0000-000056EB0000}"/>
    <cellStyle name="Note 2 2 3 2 2 2 5 2" xfId="52356" xr:uid="{00000000-0005-0000-0000-000057EB0000}"/>
    <cellStyle name="Note 2 2 3 2 2 2 6" xfId="28515" xr:uid="{00000000-0005-0000-0000-000058EB0000}"/>
    <cellStyle name="Note 2 2 3 2 2 2 7" xfId="39195" xr:uid="{00000000-0005-0000-0000-000059EB0000}"/>
    <cellStyle name="Note 2 2 3 2 2 3" xfId="3206" xr:uid="{00000000-0005-0000-0000-00005AEB0000}"/>
    <cellStyle name="Note 2 2 3 2 2 3 2" xfId="11474" xr:uid="{00000000-0005-0000-0000-00005BEB0000}"/>
    <cellStyle name="Note 2 2 3 2 2 3 2 2" xfId="24633" xr:uid="{00000000-0005-0000-0000-00005CEB0000}"/>
    <cellStyle name="Note 2 2 3 2 2 3 2 2 2" xfId="61971" xr:uid="{00000000-0005-0000-0000-00005DEB0000}"/>
    <cellStyle name="Note 2 2 3 2 2 3 2 3" xfId="48812" xr:uid="{00000000-0005-0000-0000-00005EEB0000}"/>
    <cellStyle name="Note 2 2 3 2 2 3 3" xfId="6751" xr:uid="{00000000-0005-0000-0000-00005FEB0000}"/>
    <cellStyle name="Note 2 2 3 2 2 3 3 2" xfId="19910" xr:uid="{00000000-0005-0000-0000-000060EB0000}"/>
    <cellStyle name="Note 2 2 3 2 2 3 3 2 2" xfId="57248" xr:uid="{00000000-0005-0000-0000-000061EB0000}"/>
    <cellStyle name="Note 2 2 3 2 2 3 3 3" xfId="44089" xr:uid="{00000000-0005-0000-0000-000062EB0000}"/>
    <cellStyle name="Note 2 2 3 2 2 3 4" xfId="16367" xr:uid="{00000000-0005-0000-0000-000063EB0000}"/>
    <cellStyle name="Note 2 2 3 2 2 3 4 2" xfId="53705" xr:uid="{00000000-0005-0000-0000-000064EB0000}"/>
    <cellStyle name="Note 2 2 3 2 2 3 5" xfId="32760" xr:uid="{00000000-0005-0000-0000-000065EB0000}"/>
    <cellStyle name="Note 2 2 3 2 2 3 6" xfId="40544" xr:uid="{00000000-0005-0000-0000-000066EB0000}"/>
    <cellStyle name="Note 2 2 3 2 2 4" xfId="9114" xr:uid="{00000000-0005-0000-0000-000067EB0000}"/>
    <cellStyle name="Note 2 2 3 2 2 4 2" xfId="22273" xr:uid="{00000000-0005-0000-0000-000068EB0000}"/>
    <cellStyle name="Note 2 2 3 2 2 4 2 2" xfId="59611" xr:uid="{00000000-0005-0000-0000-000069EB0000}"/>
    <cellStyle name="Note 2 2 3 2 2 4 3" xfId="35472" xr:uid="{00000000-0005-0000-0000-00006AEB0000}"/>
    <cellStyle name="Note 2 2 3 2 2 4 4" xfId="46452" xr:uid="{00000000-0005-0000-0000-00006BEB0000}"/>
    <cellStyle name="Note 2 2 3 2 2 5" xfId="4391" xr:uid="{00000000-0005-0000-0000-00006CEB0000}"/>
    <cellStyle name="Note 2 2 3 2 2 5 2" xfId="17550" xr:uid="{00000000-0005-0000-0000-00006DEB0000}"/>
    <cellStyle name="Note 2 2 3 2 2 5 2 2" xfId="54888" xr:uid="{00000000-0005-0000-0000-00006EEB0000}"/>
    <cellStyle name="Note 2 2 3 2 2 5 3" xfId="30048" xr:uid="{00000000-0005-0000-0000-00006FEB0000}"/>
    <cellStyle name="Note 2 2 3 2 2 5 4" xfId="41729" xr:uid="{00000000-0005-0000-0000-000070EB0000}"/>
    <cellStyle name="Note 2 2 3 2 2 6" xfId="13838" xr:uid="{00000000-0005-0000-0000-000071EB0000}"/>
    <cellStyle name="Note 2 2 3 2 2 6 2" xfId="51176" xr:uid="{00000000-0005-0000-0000-000072EB0000}"/>
    <cellStyle name="Note 2 2 3 2 2 7" xfId="27166" xr:uid="{00000000-0005-0000-0000-000073EB0000}"/>
    <cellStyle name="Note 2 2 3 2 2 8" xfId="38015" xr:uid="{00000000-0005-0000-0000-000074EB0000}"/>
    <cellStyle name="Note 2 2 3 2 3" xfId="451" xr:uid="{00000000-0005-0000-0000-000075EB0000}"/>
    <cellStyle name="Note 2 2 3 2 3 2" xfId="1633" xr:uid="{00000000-0005-0000-0000-000076EB0000}"/>
    <cellStyle name="Note 2 2 3 2 3 2 2" xfId="7707" xr:uid="{00000000-0005-0000-0000-000077EB0000}"/>
    <cellStyle name="Note 2 2 3 2 3 2 2 2" xfId="12430" xr:uid="{00000000-0005-0000-0000-000078EB0000}"/>
    <cellStyle name="Note 2 2 3 2 3 2 2 2 2" xfId="25589" xr:uid="{00000000-0005-0000-0000-000079EB0000}"/>
    <cellStyle name="Note 2 2 3 2 3 2 2 2 2 2" xfId="62927" xr:uid="{00000000-0005-0000-0000-00007AEB0000}"/>
    <cellStyle name="Note 2 2 3 2 3 2 2 2 3" xfId="49768" xr:uid="{00000000-0005-0000-0000-00007BEB0000}"/>
    <cellStyle name="Note 2 2 3 2 3 2 2 3" xfId="20866" xr:uid="{00000000-0005-0000-0000-00007CEB0000}"/>
    <cellStyle name="Note 2 2 3 2 3 2 2 3 2" xfId="58204" xr:uid="{00000000-0005-0000-0000-00007DEB0000}"/>
    <cellStyle name="Note 2 2 3 2 3 2 2 4" xfId="33885" xr:uid="{00000000-0005-0000-0000-00007EEB0000}"/>
    <cellStyle name="Note 2 2 3 2 3 2 2 5" xfId="45045" xr:uid="{00000000-0005-0000-0000-00007FEB0000}"/>
    <cellStyle name="Note 2 2 3 2 3 2 3" xfId="10070" xr:uid="{00000000-0005-0000-0000-000080EB0000}"/>
    <cellStyle name="Note 2 2 3 2 3 2 3 2" xfId="23229" xr:uid="{00000000-0005-0000-0000-000081EB0000}"/>
    <cellStyle name="Note 2 2 3 2 3 2 3 2 2" xfId="60567" xr:uid="{00000000-0005-0000-0000-000082EB0000}"/>
    <cellStyle name="Note 2 2 3 2 3 2 3 3" xfId="36597" xr:uid="{00000000-0005-0000-0000-000083EB0000}"/>
    <cellStyle name="Note 2 2 3 2 3 2 3 4" xfId="47408" xr:uid="{00000000-0005-0000-0000-000084EB0000}"/>
    <cellStyle name="Note 2 2 3 2 3 2 4" xfId="5347" xr:uid="{00000000-0005-0000-0000-000085EB0000}"/>
    <cellStyle name="Note 2 2 3 2 3 2 4 2" xfId="18506" xr:uid="{00000000-0005-0000-0000-000086EB0000}"/>
    <cellStyle name="Note 2 2 3 2 3 2 4 2 2" xfId="55844" xr:uid="{00000000-0005-0000-0000-000087EB0000}"/>
    <cellStyle name="Note 2 2 3 2 3 2 4 3" xfId="31173" xr:uid="{00000000-0005-0000-0000-000088EB0000}"/>
    <cellStyle name="Note 2 2 3 2 3 2 4 4" xfId="42685" xr:uid="{00000000-0005-0000-0000-000089EB0000}"/>
    <cellStyle name="Note 2 2 3 2 3 2 5" xfId="14794" xr:uid="{00000000-0005-0000-0000-00008AEB0000}"/>
    <cellStyle name="Note 2 2 3 2 3 2 5 2" xfId="52132" xr:uid="{00000000-0005-0000-0000-00008BEB0000}"/>
    <cellStyle name="Note 2 2 3 2 3 2 6" xfId="28291" xr:uid="{00000000-0005-0000-0000-00008CEB0000}"/>
    <cellStyle name="Note 2 2 3 2 3 2 7" xfId="38971" xr:uid="{00000000-0005-0000-0000-00008DEB0000}"/>
    <cellStyle name="Note 2 2 3 2 3 3" xfId="2982" xr:uid="{00000000-0005-0000-0000-00008EEB0000}"/>
    <cellStyle name="Note 2 2 3 2 3 3 2" xfId="11250" xr:uid="{00000000-0005-0000-0000-00008FEB0000}"/>
    <cellStyle name="Note 2 2 3 2 3 3 2 2" xfId="24409" xr:uid="{00000000-0005-0000-0000-000090EB0000}"/>
    <cellStyle name="Note 2 2 3 2 3 3 2 2 2" xfId="61747" xr:uid="{00000000-0005-0000-0000-000091EB0000}"/>
    <cellStyle name="Note 2 2 3 2 3 3 2 3" xfId="48588" xr:uid="{00000000-0005-0000-0000-000092EB0000}"/>
    <cellStyle name="Note 2 2 3 2 3 3 3" xfId="6527" xr:uid="{00000000-0005-0000-0000-000093EB0000}"/>
    <cellStyle name="Note 2 2 3 2 3 3 3 2" xfId="19686" xr:uid="{00000000-0005-0000-0000-000094EB0000}"/>
    <cellStyle name="Note 2 2 3 2 3 3 3 2 2" xfId="57024" xr:uid="{00000000-0005-0000-0000-000095EB0000}"/>
    <cellStyle name="Note 2 2 3 2 3 3 3 3" xfId="43865" xr:uid="{00000000-0005-0000-0000-000096EB0000}"/>
    <cellStyle name="Note 2 2 3 2 3 3 4" xfId="16143" xr:uid="{00000000-0005-0000-0000-000097EB0000}"/>
    <cellStyle name="Note 2 2 3 2 3 3 4 2" xfId="53481" xr:uid="{00000000-0005-0000-0000-000098EB0000}"/>
    <cellStyle name="Note 2 2 3 2 3 3 5" xfId="32536" xr:uid="{00000000-0005-0000-0000-000099EB0000}"/>
    <cellStyle name="Note 2 2 3 2 3 3 6" xfId="40320" xr:uid="{00000000-0005-0000-0000-00009AEB0000}"/>
    <cellStyle name="Note 2 2 3 2 3 4" xfId="8890" xr:uid="{00000000-0005-0000-0000-00009BEB0000}"/>
    <cellStyle name="Note 2 2 3 2 3 4 2" xfId="22049" xr:uid="{00000000-0005-0000-0000-00009CEB0000}"/>
    <cellStyle name="Note 2 2 3 2 3 4 2 2" xfId="59387" xr:uid="{00000000-0005-0000-0000-00009DEB0000}"/>
    <cellStyle name="Note 2 2 3 2 3 4 3" xfId="35248" xr:uid="{00000000-0005-0000-0000-00009EEB0000}"/>
    <cellStyle name="Note 2 2 3 2 3 4 4" xfId="46228" xr:uid="{00000000-0005-0000-0000-00009FEB0000}"/>
    <cellStyle name="Note 2 2 3 2 3 5" xfId="4167" xr:uid="{00000000-0005-0000-0000-0000A0EB0000}"/>
    <cellStyle name="Note 2 2 3 2 3 5 2" xfId="17326" xr:uid="{00000000-0005-0000-0000-0000A1EB0000}"/>
    <cellStyle name="Note 2 2 3 2 3 5 2 2" xfId="54664" xr:uid="{00000000-0005-0000-0000-0000A2EB0000}"/>
    <cellStyle name="Note 2 2 3 2 3 5 3" xfId="29824" xr:uid="{00000000-0005-0000-0000-0000A3EB0000}"/>
    <cellStyle name="Note 2 2 3 2 3 5 4" xfId="41505" xr:uid="{00000000-0005-0000-0000-0000A4EB0000}"/>
    <cellStyle name="Note 2 2 3 2 3 6" xfId="13614" xr:uid="{00000000-0005-0000-0000-0000A5EB0000}"/>
    <cellStyle name="Note 2 2 3 2 3 6 2" xfId="50952" xr:uid="{00000000-0005-0000-0000-0000A6EB0000}"/>
    <cellStyle name="Note 2 2 3 2 3 7" xfId="26942" xr:uid="{00000000-0005-0000-0000-0000A7EB0000}"/>
    <cellStyle name="Note 2 2 3 2 3 8" xfId="37791" xr:uid="{00000000-0005-0000-0000-0000A8EB0000}"/>
    <cellStyle name="Note 2 2 3 2 4" xfId="872" xr:uid="{00000000-0005-0000-0000-0000A9EB0000}"/>
    <cellStyle name="Note 2 2 3 2 4 2" xfId="2054" xr:uid="{00000000-0005-0000-0000-0000AAEB0000}"/>
    <cellStyle name="Note 2 2 3 2 4 2 2" xfId="8128" xr:uid="{00000000-0005-0000-0000-0000ABEB0000}"/>
    <cellStyle name="Note 2 2 3 2 4 2 2 2" xfId="12851" xr:uid="{00000000-0005-0000-0000-0000ACEB0000}"/>
    <cellStyle name="Note 2 2 3 2 4 2 2 2 2" xfId="26010" xr:uid="{00000000-0005-0000-0000-0000ADEB0000}"/>
    <cellStyle name="Note 2 2 3 2 4 2 2 2 2 2" xfId="63348" xr:uid="{00000000-0005-0000-0000-0000AEEB0000}"/>
    <cellStyle name="Note 2 2 3 2 4 2 2 2 3" xfId="50189" xr:uid="{00000000-0005-0000-0000-0000AFEB0000}"/>
    <cellStyle name="Note 2 2 3 2 4 2 2 3" xfId="21287" xr:uid="{00000000-0005-0000-0000-0000B0EB0000}"/>
    <cellStyle name="Note 2 2 3 2 4 2 2 3 2" xfId="58625" xr:uid="{00000000-0005-0000-0000-0000B1EB0000}"/>
    <cellStyle name="Note 2 2 3 2 4 2 2 4" xfId="34306" xr:uid="{00000000-0005-0000-0000-0000B2EB0000}"/>
    <cellStyle name="Note 2 2 3 2 4 2 2 5" xfId="45466" xr:uid="{00000000-0005-0000-0000-0000B3EB0000}"/>
    <cellStyle name="Note 2 2 3 2 4 2 3" xfId="10491" xr:uid="{00000000-0005-0000-0000-0000B4EB0000}"/>
    <cellStyle name="Note 2 2 3 2 4 2 3 2" xfId="23650" xr:uid="{00000000-0005-0000-0000-0000B5EB0000}"/>
    <cellStyle name="Note 2 2 3 2 4 2 3 2 2" xfId="60988" xr:uid="{00000000-0005-0000-0000-0000B6EB0000}"/>
    <cellStyle name="Note 2 2 3 2 4 2 3 3" xfId="37018" xr:uid="{00000000-0005-0000-0000-0000B7EB0000}"/>
    <cellStyle name="Note 2 2 3 2 4 2 3 4" xfId="47829" xr:uid="{00000000-0005-0000-0000-0000B8EB0000}"/>
    <cellStyle name="Note 2 2 3 2 4 2 4" xfId="5768" xr:uid="{00000000-0005-0000-0000-0000B9EB0000}"/>
    <cellStyle name="Note 2 2 3 2 4 2 4 2" xfId="18927" xr:uid="{00000000-0005-0000-0000-0000BAEB0000}"/>
    <cellStyle name="Note 2 2 3 2 4 2 4 2 2" xfId="56265" xr:uid="{00000000-0005-0000-0000-0000BBEB0000}"/>
    <cellStyle name="Note 2 2 3 2 4 2 4 3" xfId="31594" xr:uid="{00000000-0005-0000-0000-0000BCEB0000}"/>
    <cellStyle name="Note 2 2 3 2 4 2 4 4" xfId="43106" xr:uid="{00000000-0005-0000-0000-0000BDEB0000}"/>
    <cellStyle name="Note 2 2 3 2 4 2 5" xfId="15215" xr:uid="{00000000-0005-0000-0000-0000BEEB0000}"/>
    <cellStyle name="Note 2 2 3 2 4 2 5 2" xfId="52553" xr:uid="{00000000-0005-0000-0000-0000BFEB0000}"/>
    <cellStyle name="Note 2 2 3 2 4 2 6" xfId="28712" xr:uid="{00000000-0005-0000-0000-0000C0EB0000}"/>
    <cellStyle name="Note 2 2 3 2 4 2 7" xfId="39392" xr:uid="{00000000-0005-0000-0000-0000C1EB0000}"/>
    <cellStyle name="Note 2 2 3 2 4 3" xfId="3403" xr:uid="{00000000-0005-0000-0000-0000C2EB0000}"/>
    <cellStyle name="Note 2 2 3 2 4 3 2" xfId="11671" xr:uid="{00000000-0005-0000-0000-0000C3EB0000}"/>
    <cellStyle name="Note 2 2 3 2 4 3 2 2" xfId="24830" xr:uid="{00000000-0005-0000-0000-0000C4EB0000}"/>
    <cellStyle name="Note 2 2 3 2 4 3 2 2 2" xfId="62168" xr:uid="{00000000-0005-0000-0000-0000C5EB0000}"/>
    <cellStyle name="Note 2 2 3 2 4 3 2 3" xfId="49009" xr:uid="{00000000-0005-0000-0000-0000C6EB0000}"/>
    <cellStyle name="Note 2 2 3 2 4 3 3" xfId="6948" xr:uid="{00000000-0005-0000-0000-0000C7EB0000}"/>
    <cellStyle name="Note 2 2 3 2 4 3 3 2" xfId="20107" xr:uid="{00000000-0005-0000-0000-0000C8EB0000}"/>
    <cellStyle name="Note 2 2 3 2 4 3 3 2 2" xfId="57445" xr:uid="{00000000-0005-0000-0000-0000C9EB0000}"/>
    <cellStyle name="Note 2 2 3 2 4 3 3 3" xfId="44286" xr:uid="{00000000-0005-0000-0000-0000CAEB0000}"/>
    <cellStyle name="Note 2 2 3 2 4 3 4" xfId="16564" xr:uid="{00000000-0005-0000-0000-0000CBEB0000}"/>
    <cellStyle name="Note 2 2 3 2 4 3 4 2" xfId="53902" xr:uid="{00000000-0005-0000-0000-0000CCEB0000}"/>
    <cellStyle name="Note 2 2 3 2 4 3 5" xfId="32957" xr:uid="{00000000-0005-0000-0000-0000CDEB0000}"/>
    <cellStyle name="Note 2 2 3 2 4 3 6" xfId="40741" xr:uid="{00000000-0005-0000-0000-0000CEEB0000}"/>
    <cellStyle name="Note 2 2 3 2 4 4" xfId="9311" xr:uid="{00000000-0005-0000-0000-0000CFEB0000}"/>
    <cellStyle name="Note 2 2 3 2 4 4 2" xfId="22470" xr:uid="{00000000-0005-0000-0000-0000D0EB0000}"/>
    <cellStyle name="Note 2 2 3 2 4 4 2 2" xfId="59808" xr:uid="{00000000-0005-0000-0000-0000D1EB0000}"/>
    <cellStyle name="Note 2 2 3 2 4 4 3" xfId="35669" xr:uid="{00000000-0005-0000-0000-0000D2EB0000}"/>
    <cellStyle name="Note 2 2 3 2 4 4 4" xfId="46649" xr:uid="{00000000-0005-0000-0000-0000D3EB0000}"/>
    <cellStyle name="Note 2 2 3 2 4 5" xfId="4588" xr:uid="{00000000-0005-0000-0000-0000D4EB0000}"/>
    <cellStyle name="Note 2 2 3 2 4 5 2" xfId="17747" xr:uid="{00000000-0005-0000-0000-0000D5EB0000}"/>
    <cellStyle name="Note 2 2 3 2 4 5 2 2" xfId="55085" xr:uid="{00000000-0005-0000-0000-0000D6EB0000}"/>
    <cellStyle name="Note 2 2 3 2 4 5 3" xfId="30245" xr:uid="{00000000-0005-0000-0000-0000D7EB0000}"/>
    <cellStyle name="Note 2 2 3 2 4 5 4" xfId="41926" xr:uid="{00000000-0005-0000-0000-0000D8EB0000}"/>
    <cellStyle name="Note 2 2 3 2 4 6" xfId="14035" xr:uid="{00000000-0005-0000-0000-0000D9EB0000}"/>
    <cellStyle name="Note 2 2 3 2 4 6 2" xfId="51373" xr:uid="{00000000-0005-0000-0000-0000DAEB0000}"/>
    <cellStyle name="Note 2 2 3 2 4 7" xfId="27363" xr:uid="{00000000-0005-0000-0000-0000DBEB0000}"/>
    <cellStyle name="Note 2 2 3 2 4 8" xfId="38212" xr:uid="{00000000-0005-0000-0000-0000DCEB0000}"/>
    <cellStyle name="Note 2 2 3 2 5" xfId="1041" xr:uid="{00000000-0005-0000-0000-0000DDEB0000}"/>
    <cellStyle name="Note 2 2 3 2 5 2" xfId="2223" xr:uid="{00000000-0005-0000-0000-0000DEEB0000}"/>
    <cellStyle name="Note 2 2 3 2 5 2 2" xfId="8297" xr:uid="{00000000-0005-0000-0000-0000DFEB0000}"/>
    <cellStyle name="Note 2 2 3 2 5 2 2 2" xfId="13020" xr:uid="{00000000-0005-0000-0000-0000E0EB0000}"/>
    <cellStyle name="Note 2 2 3 2 5 2 2 2 2" xfId="26179" xr:uid="{00000000-0005-0000-0000-0000E1EB0000}"/>
    <cellStyle name="Note 2 2 3 2 5 2 2 2 2 2" xfId="63517" xr:uid="{00000000-0005-0000-0000-0000E2EB0000}"/>
    <cellStyle name="Note 2 2 3 2 5 2 2 2 3" xfId="50358" xr:uid="{00000000-0005-0000-0000-0000E3EB0000}"/>
    <cellStyle name="Note 2 2 3 2 5 2 2 3" xfId="21456" xr:uid="{00000000-0005-0000-0000-0000E4EB0000}"/>
    <cellStyle name="Note 2 2 3 2 5 2 2 3 2" xfId="58794" xr:uid="{00000000-0005-0000-0000-0000E5EB0000}"/>
    <cellStyle name="Note 2 2 3 2 5 2 2 4" xfId="34475" xr:uid="{00000000-0005-0000-0000-0000E6EB0000}"/>
    <cellStyle name="Note 2 2 3 2 5 2 2 5" xfId="45635" xr:uid="{00000000-0005-0000-0000-0000E7EB0000}"/>
    <cellStyle name="Note 2 2 3 2 5 2 3" xfId="10660" xr:uid="{00000000-0005-0000-0000-0000E8EB0000}"/>
    <cellStyle name="Note 2 2 3 2 5 2 3 2" xfId="23819" xr:uid="{00000000-0005-0000-0000-0000E9EB0000}"/>
    <cellStyle name="Note 2 2 3 2 5 2 3 2 2" xfId="61157" xr:uid="{00000000-0005-0000-0000-0000EAEB0000}"/>
    <cellStyle name="Note 2 2 3 2 5 2 3 3" xfId="37187" xr:uid="{00000000-0005-0000-0000-0000EBEB0000}"/>
    <cellStyle name="Note 2 2 3 2 5 2 3 4" xfId="47998" xr:uid="{00000000-0005-0000-0000-0000ECEB0000}"/>
    <cellStyle name="Note 2 2 3 2 5 2 4" xfId="5937" xr:uid="{00000000-0005-0000-0000-0000EDEB0000}"/>
    <cellStyle name="Note 2 2 3 2 5 2 4 2" xfId="19096" xr:uid="{00000000-0005-0000-0000-0000EEEB0000}"/>
    <cellStyle name="Note 2 2 3 2 5 2 4 2 2" xfId="56434" xr:uid="{00000000-0005-0000-0000-0000EFEB0000}"/>
    <cellStyle name="Note 2 2 3 2 5 2 4 3" xfId="31763" xr:uid="{00000000-0005-0000-0000-0000F0EB0000}"/>
    <cellStyle name="Note 2 2 3 2 5 2 4 4" xfId="43275" xr:uid="{00000000-0005-0000-0000-0000F1EB0000}"/>
    <cellStyle name="Note 2 2 3 2 5 2 5" xfId="15384" xr:uid="{00000000-0005-0000-0000-0000F2EB0000}"/>
    <cellStyle name="Note 2 2 3 2 5 2 5 2" xfId="52722" xr:uid="{00000000-0005-0000-0000-0000F3EB0000}"/>
    <cellStyle name="Note 2 2 3 2 5 2 6" xfId="28881" xr:uid="{00000000-0005-0000-0000-0000F4EB0000}"/>
    <cellStyle name="Note 2 2 3 2 5 2 7" xfId="39561" xr:uid="{00000000-0005-0000-0000-0000F5EB0000}"/>
    <cellStyle name="Note 2 2 3 2 5 3" xfId="3572" xr:uid="{00000000-0005-0000-0000-0000F6EB0000}"/>
    <cellStyle name="Note 2 2 3 2 5 3 2" xfId="11840" xr:uid="{00000000-0005-0000-0000-0000F7EB0000}"/>
    <cellStyle name="Note 2 2 3 2 5 3 2 2" xfId="24999" xr:uid="{00000000-0005-0000-0000-0000F8EB0000}"/>
    <cellStyle name="Note 2 2 3 2 5 3 2 2 2" xfId="62337" xr:uid="{00000000-0005-0000-0000-0000F9EB0000}"/>
    <cellStyle name="Note 2 2 3 2 5 3 2 3" xfId="49178" xr:uid="{00000000-0005-0000-0000-0000FAEB0000}"/>
    <cellStyle name="Note 2 2 3 2 5 3 3" xfId="7117" xr:uid="{00000000-0005-0000-0000-0000FBEB0000}"/>
    <cellStyle name="Note 2 2 3 2 5 3 3 2" xfId="20276" xr:uid="{00000000-0005-0000-0000-0000FCEB0000}"/>
    <cellStyle name="Note 2 2 3 2 5 3 3 2 2" xfId="57614" xr:uid="{00000000-0005-0000-0000-0000FDEB0000}"/>
    <cellStyle name="Note 2 2 3 2 5 3 3 3" xfId="44455" xr:uid="{00000000-0005-0000-0000-0000FEEB0000}"/>
    <cellStyle name="Note 2 2 3 2 5 3 4" xfId="16733" xr:uid="{00000000-0005-0000-0000-0000FFEB0000}"/>
    <cellStyle name="Note 2 2 3 2 5 3 4 2" xfId="54071" xr:uid="{00000000-0005-0000-0000-000000EC0000}"/>
    <cellStyle name="Note 2 2 3 2 5 3 5" xfId="33126" xr:uid="{00000000-0005-0000-0000-000001EC0000}"/>
    <cellStyle name="Note 2 2 3 2 5 3 6" xfId="40910" xr:uid="{00000000-0005-0000-0000-000002EC0000}"/>
    <cellStyle name="Note 2 2 3 2 5 4" xfId="9480" xr:uid="{00000000-0005-0000-0000-000003EC0000}"/>
    <cellStyle name="Note 2 2 3 2 5 4 2" xfId="22639" xr:uid="{00000000-0005-0000-0000-000004EC0000}"/>
    <cellStyle name="Note 2 2 3 2 5 4 2 2" xfId="59977" xr:uid="{00000000-0005-0000-0000-000005EC0000}"/>
    <cellStyle name="Note 2 2 3 2 5 4 3" xfId="35838" xr:uid="{00000000-0005-0000-0000-000006EC0000}"/>
    <cellStyle name="Note 2 2 3 2 5 4 4" xfId="46818" xr:uid="{00000000-0005-0000-0000-000007EC0000}"/>
    <cellStyle name="Note 2 2 3 2 5 5" xfId="4757" xr:uid="{00000000-0005-0000-0000-000008EC0000}"/>
    <cellStyle name="Note 2 2 3 2 5 5 2" xfId="17916" xr:uid="{00000000-0005-0000-0000-000009EC0000}"/>
    <cellStyle name="Note 2 2 3 2 5 5 2 2" xfId="55254" xr:uid="{00000000-0005-0000-0000-00000AEC0000}"/>
    <cellStyle name="Note 2 2 3 2 5 5 3" xfId="30414" xr:uid="{00000000-0005-0000-0000-00000BEC0000}"/>
    <cellStyle name="Note 2 2 3 2 5 5 4" xfId="42095" xr:uid="{00000000-0005-0000-0000-00000CEC0000}"/>
    <cellStyle name="Note 2 2 3 2 5 6" xfId="14204" xr:uid="{00000000-0005-0000-0000-00000DEC0000}"/>
    <cellStyle name="Note 2 2 3 2 5 6 2" xfId="51542" xr:uid="{00000000-0005-0000-0000-00000EEC0000}"/>
    <cellStyle name="Note 2 2 3 2 5 7" xfId="27532" xr:uid="{00000000-0005-0000-0000-00000FEC0000}"/>
    <cellStyle name="Note 2 2 3 2 5 8" xfId="38381" xr:uid="{00000000-0005-0000-0000-000010EC0000}"/>
    <cellStyle name="Note 2 2 3 2 6" xfId="1212" xr:uid="{00000000-0005-0000-0000-000011EC0000}"/>
    <cellStyle name="Note 2 2 3 2 6 2" xfId="2392" xr:uid="{00000000-0005-0000-0000-000012EC0000}"/>
    <cellStyle name="Note 2 2 3 2 6 2 2" xfId="8466" xr:uid="{00000000-0005-0000-0000-000013EC0000}"/>
    <cellStyle name="Note 2 2 3 2 6 2 2 2" xfId="13189" xr:uid="{00000000-0005-0000-0000-000014EC0000}"/>
    <cellStyle name="Note 2 2 3 2 6 2 2 2 2" xfId="26348" xr:uid="{00000000-0005-0000-0000-000015EC0000}"/>
    <cellStyle name="Note 2 2 3 2 6 2 2 2 2 2" xfId="63686" xr:uid="{00000000-0005-0000-0000-000016EC0000}"/>
    <cellStyle name="Note 2 2 3 2 6 2 2 2 3" xfId="50527" xr:uid="{00000000-0005-0000-0000-000017EC0000}"/>
    <cellStyle name="Note 2 2 3 2 6 2 2 3" xfId="21625" xr:uid="{00000000-0005-0000-0000-000018EC0000}"/>
    <cellStyle name="Note 2 2 3 2 6 2 2 3 2" xfId="58963" xr:uid="{00000000-0005-0000-0000-000019EC0000}"/>
    <cellStyle name="Note 2 2 3 2 6 2 2 4" xfId="34644" xr:uid="{00000000-0005-0000-0000-00001AEC0000}"/>
    <cellStyle name="Note 2 2 3 2 6 2 2 5" xfId="45804" xr:uid="{00000000-0005-0000-0000-00001BEC0000}"/>
    <cellStyle name="Note 2 2 3 2 6 2 3" xfId="10829" xr:uid="{00000000-0005-0000-0000-00001CEC0000}"/>
    <cellStyle name="Note 2 2 3 2 6 2 3 2" xfId="23988" xr:uid="{00000000-0005-0000-0000-00001DEC0000}"/>
    <cellStyle name="Note 2 2 3 2 6 2 3 2 2" xfId="61326" xr:uid="{00000000-0005-0000-0000-00001EEC0000}"/>
    <cellStyle name="Note 2 2 3 2 6 2 3 3" xfId="37356" xr:uid="{00000000-0005-0000-0000-00001FEC0000}"/>
    <cellStyle name="Note 2 2 3 2 6 2 3 4" xfId="48167" xr:uid="{00000000-0005-0000-0000-000020EC0000}"/>
    <cellStyle name="Note 2 2 3 2 6 2 4" xfId="6106" xr:uid="{00000000-0005-0000-0000-000021EC0000}"/>
    <cellStyle name="Note 2 2 3 2 6 2 4 2" xfId="19265" xr:uid="{00000000-0005-0000-0000-000022EC0000}"/>
    <cellStyle name="Note 2 2 3 2 6 2 4 2 2" xfId="56603" xr:uid="{00000000-0005-0000-0000-000023EC0000}"/>
    <cellStyle name="Note 2 2 3 2 6 2 4 3" xfId="31932" xr:uid="{00000000-0005-0000-0000-000024EC0000}"/>
    <cellStyle name="Note 2 2 3 2 6 2 4 4" xfId="43444" xr:uid="{00000000-0005-0000-0000-000025EC0000}"/>
    <cellStyle name="Note 2 2 3 2 6 2 5" xfId="15553" xr:uid="{00000000-0005-0000-0000-000026EC0000}"/>
    <cellStyle name="Note 2 2 3 2 6 2 5 2" xfId="52891" xr:uid="{00000000-0005-0000-0000-000027EC0000}"/>
    <cellStyle name="Note 2 2 3 2 6 2 6" xfId="29050" xr:uid="{00000000-0005-0000-0000-000028EC0000}"/>
    <cellStyle name="Note 2 2 3 2 6 2 7" xfId="39730" xr:uid="{00000000-0005-0000-0000-000029EC0000}"/>
    <cellStyle name="Note 2 2 3 2 6 3" xfId="3741" xr:uid="{00000000-0005-0000-0000-00002AEC0000}"/>
    <cellStyle name="Note 2 2 3 2 6 3 2" xfId="12009" xr:uid="{00000000-0005-0000-0000-00002BEC0000}"/>
    <cellStyle name="Note 2 2 3 2 6 3 2 2" xfId="25168" xr:uid="{00000000-0005-0000-0000-00002CEC0000}"/>
    <cellStyle name="Note 2 2 3 2 6 3 2 2 2" xfId="62506" xr:uid="{00000000-0005-0000-0000-00002DEC0000}"/>
    <cellStyle name="Note 2 2 3 2 6 3 2 3" xfId="49347" xr:uid="{00000000-0005-0000-0000-00002EEC0000}"/>
    <cellStyle name="Note 2 2 3 2 6 3 3" xfId="7286" xr:uid="{00000000-0005-0000-0000-00002FEC0000}"/>
    <cellStyle name="Note 2 2 3 2 6 3 3 2" xfId="20445" xr:uid="{00000000-0005-0000-0000-000030EC0000}"/>
    <cellStyle name="Note 2 2 3 2 6 3 3 2 2" xfId="57783" xr:uid="{00000000-0005-0000-0000-000031EC0000}"/>
    <cellStyle name="Note 2 2 3 2 6 3 3 3" xfId="44624" xr:uid="{00000000-0005-0000-0000-000032EC0000}"/>
    <cellStyle name="Note 2 2 3 2 6 3 4" xfId="16902" xr:uid="{00000000-0005-0000-0000-000033EC0000}"/>
    <cellStyle name="Note 2 2 3 2 6 3 4 2" xfId="54240" xr:uid="{00000000-0005-0000-0000-000034EC0000}"/>
    <cellStyle name="Note 2 2 3 2 6 3 5" xfId="33295" xr:uid="{00000000-0005-0000-0000-000035EC0000}"/>
    <cellStyle name="Note 2 2 3 2 6 3 6" xfId="41079" xr:uid="{00000000-0005-0000-0000-000036EC0000}"/>
    <cellStyle name="Note 2 2 3 2 6 4" xfId="9649" xr:uid="{00000000-0005-0000-0000-000037EC0000}"/>
    <cellStyle name="Note 2 2 3 2 6 4 2" xfId="22808" xr:uid="{00000000-0005-0000-0000-000038EC0000}"/>
    <cellStyle name="Note 2 2 3 2 6 4 2 2" xfId="60146" xr:uid="{00000000-0005-0000-0000-000039EC0000}"/>
    <cellStyle name="Note 2 2 3 2 6 4 3" xfId="36007" xr:uid="{00000000-0005-0000-0000-00003AEC0000}"/>
    <cellStyle name="Note 2 2 3 2 6 4 4" xfId="46987" xr:uid="{00000000-0005-0000-0000-00003BEC0000}"/>
    <cellStyle name="Note 2 2 3 2 6 5" xfId="4926" xr:uid="{00000000-0005-0000-0000-00003CEC0000}"/>
    <cellStyle name="Note 2 2 3 2 6 5 2" xfId="18085" xr:uid="{00000000-0005-0000-0000-00003DEC0000}"/>
    <cellStyle name="Note 2 2 3 2 6 5 2 2" xfId="55423" xr:uid="{00000000-0005-0000-0000-00003EEC0000}"/>
    <cellStyle name="Note 2 2 3 2 6 5 3" xfId="30583" xr:uid="{00000000-0005-0000-0000-00003FEC0000}"/>
    <cellStyle name="Note 2 2 3 2 6 5 4" xfId="42264" xr:uid="{00000000-0005-0000-0000-000040EC0000}"/>
    <cellStyle name="Note 2 2 3 2 6 6" xfId="14373" xr:uid="{00000000-0005-0000-0000-000041EC0000}"/>
    <cellStyle name="Note 2 2 3 2 6 6 2" xfId="51711" xr:uid="{00000000-0005-0000-0000-000042EC0000}"/>
    <cellStyle name="Note 2 2 3 2 6 7" xfId="27701" xr:uid="{00000000-0005-0000-0000-000043EC0000}"/>
    <cellStyle name="Note 2 2 3 2 6 8" xfId="38550" xr:uid="{00000000-0005-0000-0000-000044EC0000}"/>
    <cellStyle name="Note 2 2 3 2 7" xfId="1436" xr:uid="{00000000-0005-0000-0000-000045EC0000}"/>
    <cellStyle name="Note 2 2 3 2 7 2" xfId="2785" xr:uid="{00000000-0005-0000-0000-000046EC0000}"/>
    <cellStyle name="Note 2 2 3 2 7 2 2" xfId="12233" xr:uid="{00000000-0005-0000-0000-000047EC0000}"/>
    <cellStyle name="Note 2 2 3 2 7 2 2 2" xfId="25392" xr:uid="{00000000-0005-0000-0000-000048EC0000}"/>
    <cellStyle name="Note 2 2 3 2 7 2 2 2 2" xfId="62730" xr:uid="{00000000-0005-0000-0000-000049EC0000}"/>
    <cellStyle name="Note 2 2 3 2 7 2 2 3" xfId="33688" xr:uid="{00000000-0005-0000-0000-00004AEC0000}"/>
    <cellStyle name="Note 2 2 3 2 7 2 2 4" xfId="49571" xr:uid="{00000000-0005-0000-0000-00004BEC0000}"/>
    <cellStyle name="Note 2 2 3 2 7 2 3" xfId="7510" xr:uid="{00000000-0005-0000-0000-00004CEC0000}"/>
    <cellStyle name="Note 2 2 3 2 7 2 3 2" xfId="20669" xr:uid="{00000000-0005-0000-0000-00004DEC0000}"/>
    <cellStyle name="Note 2 2 3 2 7 2 3 2 2" xfId="58007" xr:uid="{00000000-0005-0000-0000-00004EEC0000}"/>
    <cellStyle name="Note 2 2 3 2 7 2 3 3" xfId="36400" xr:uid="{00000000-0005-0000-0000-00004FEC0000}"/>
    <cellStyle name="Note 2 2 3 2 7 2 3 4" xfId="44848" xr:uid="{00000000-0005-0000-0000-000050EC0000}"/>
    <cellStyle name="Note 2 2 3 2 7 2 4" xfId="15946" xr:uid="{00000000-0005-0000-0000-000051EC0000}"/>
    <cellStyle name="Note 2 2 3 2 7 2 4 2" xfId="30976" xr:uid="{00000000-0005-0000-0000-000052EC0000}"/>
    <cellStyle name="Note 2 2 3 2 7 2 4 3" xfId="53284" xr:uid="{00000000-0005-0000-0000-000053EC0000}"/>
    <cellStyle name="Note 2 2 3 2 7 2 5" xfId="28094" xr:uid="{00000000-0005-0000-0000-000054EC0000}"/>
    <cellStyle name="Note 2 2 3 2 7 2 6" xfId="40123" xr:uid="{00000000-0005-0000-0000-000055EC0000}"/>
    <cellStyle name="Note 2 2 3 2 7 3" xfId="9873" xr:uid="{00000000-0005-0000-0000-000056EC0000}"/>
    <cellStyle name="Note 2 2 3 2 7 3 2" xfId="23032" xr:uid="{00000000-0005-0000-0000-000057EC0000}"/>
    <cellStyle name="Note 2 2 3 2 7 3 2 2" xfId="60370" xr:uid="{00000000-0005-0000-0000-000058EC0000}"/>
    <cellStyle name="Note 2 2 3 2 7 3 3" xfId="32339" xr:uid="{00000000-0005-0000-0000-000059EC0000}"/>
    <cellStyle name="Note 2 2 3 2 7 3 4" xfId="47211" xr:uid="{00000000-0005-0000-0000-00005AEC0000}"/>
    <cellStyle name="Note 2 2 3 2 7 4" xfId="5150" xr:uid="{00000000-0005-0000-0000-00005BEC0000}"/>
    <cellStyle name="Note 2 2 3 2 7 4 2" xfId="18309" xr:uid="{00000000-0005-0000-0000-00005CEC0000}"/>
    <cellStyle name="Note 2 2 3 2 7 4 2 2" xfId="55647" xr:uid="{00000000-0005-0000-0000-00005DEC0000}"/>
    <cellStyle name="Note 2 2 3 2 7 4 3" xfId="35051" xr:uid="{00000000-0005-0000-0000-00005EEC0000}"/>
    <cellStyle name="Note 2 2 3 2 7 4 4" xfId="42488" xr:uid="{00000000-0005-0000-0000-00005FEC0000}"/>
    <cellStyle name="Note 2 2 3 2 7 5" xfId="14597" xr:uid="{00000000-0005-0000-0000-000060EC0000}"/>
    <cellStyle name="Note 2 2 3 2 7 5 2" xfId="29627" xr:uid="{00000000-0005-0000-0000-000061EC0000}"/>
    <cellStyle name="Note 2 2 3 2 7 5 3" xfId="51935" xr:uid="{00000000-0005-0000-0000-000062EC0000}"/>
    <cellStyle name="Note 2 2 3 2 7 6" xfId="26745" xr:uid="{00000000-0005-0000-0000-000063EC0000}"/>
    <cellStyle name="Note 2 2 3 2 7 7" xfId="38774" xr:uid="{00000000-0005-0000-0000-000064EC0000}"/>
    <cellStyle name="Note 2 2 3 2 8" xfId="2561" xr:uid="{00000000-0005-0000-0000-000065EC0000}"/>
    <cellStyle name="Note 2 2 3 2 8 2" xfId="11053" xr:uid="{00000000-0005-0000-0000-000066EC0000}"/>
    <cellStyle name="Note 2 2 3 2 8 2 2" xfId="24212" xr:uid="{00000000-0005-0000-0000-000067EC0000}"/>
    <cellStyle name="Note 2 2 3 2 8 2 2 2" xfId="61550" xr:uid="{00000000-0005-0000-0000-000068EC0000}"/>
    <cellStyle name="Note 2 2 3 2 8 2 3" xfId="33464" xr:uid="{00000000-0005-0000-0000-000069EC0000}"/>
    <cellStyle name="Note 2 2 3 2 8 2 4" xfId="48391" xr:uid="{00000000-0005-0000-0000-00006AEC0000}"/>
    <cellStyle name="Note 2 2 3 2 8 3" xfId="6330" xr:uid="{00000000-0005-0000-0000-00006BEC0000}"/>
    <cellStyle name="Note 2 2 3 2 8 3 2" xfId="19489" xr:uid="{00000000-0005-0000-0000-00006CEC0000}"/>
    <cellStyle name="Note 2 2 3 2 8 3 2 2" xfId="56827" xr:uid="{00000000-0005-0000-0000-00006DEC0000}"/>
    <cellStyle name="Note 2 2 3 2 8 3 3" xfId="36176" xr:uid="{00000000-0005-0000-0000-00006EEC0000}"/>
    <cellStyle name="Note 2 2 3 2 8 3 4" xfId="43668" xr:uid="{00000000-0005-0000-0000-00006FEC0000}"/>
    <cellStyle name="Note 2 2 3 2 8 4" xfId="15722" xr:uid="{00000000-0005-0000-0000-000070EC0000}"/>
    <cellStyle name="Note 2 2 3 2 8 4 2" xfId="30752" xr:uid="{00000000-0005-0000-0000-000071EC0000}"/>
    <cellStyle name="Note 2 2 3 2 8 4 3" xfId="53060" xr:uid="{00000000-0005-0000-0000-000072EC0000}"/>
    <cellStyle name="Note 2 2 3 2 8 5" xfId="27870" xr:uid="{00000000-0005-0000-0000-000073EC0000}"/>
    <cellStyle name="Note 2 2 3 2 8 6" xfId="39899" xr:uid="{00000000-0005-0000-0000-000074EC0000}"/>
    <cellStyle name="Note 2 2 3 2 9" xfId="8693" xr:uid="{00000000-0005-0000-0000-000075EC0000}"/>
    <cellStyle name="Note 2 2 3 2 9 2" xfId="21852" xr:uid="{00000000-0005-0000-0000-000076EC0000}"/>
    <cellStyle name="Note 2 2 3 2 9 2 2" xfId="59190" xr:uid="{00000000-0005-0000-0000-000077EC0000}"/>
    <cellStyle name="Note 2 2 3 2 9 3" xfId="29403" xr:uid="{00000000-0005-0000-0000-000078EC0000}"/>
    <cellStyle name="Note 2 2 3 2 9 4" xfId="46031" xr:uid="{00000000-0005-0000-0000-000079EC0000}"/>
    <cellStyle name="Note 2 2 3 3" xfId="563" xr:uid="{00000000-0005-0000-0000-00007AEC0000}"/>
    <cellStyle name="Note 2 2 3 3 2" xfId="1745" xr:uid="{00000000-0005-0000-0000-00007BEC0000}"/>
    <cellStyle name="Note 2 2 3 3 2 2" xfId="7819" xr:uid="{00000000-0005-0000-0000-00007CEC0000}"/>
    <cellStyle name="Note 2 2 3 3 2 2 2" xfId="12542" xr:uid="{00000000-0005-0000-0000-00007DEC0000}"/>
    <cellStyle name="Note 2 2 3 3 2 2 2 2" xfId="25701" xr:uid="{00000000-0005-0000-0000-00007EEC0000}"/>
    <cellStyle name="Note 2 2 3 3 2 2 2 2 2" xfId="63039" xr:uid="{00000000-0005-0000-0000-00007FEC0000}"/>
    <cellStyle name="Note 2 2 3 3 2 2 2 3" xfId="49880" xr:uid="{00000000-0005-0000-0000-000080EC0000}"/>
    <cellStyle name="Note 2 2 3 3 2 2 3" xfId="20978" xr:uid="{00000000-0005-0000-0000-000081EC0000}"/>
    <cellStyle name="Note 2 2 3 3 2 2 3 2" xfId="58316" xr:uid="{00000000-0005-0000-0000-000082EC0000}"/>
    <cellStyle name="Note 2 2 3 3 2 2 4" xfId="33997" xr:uid="{00000000-0005-0000-0000-000083EC0000}"/>
    <cellStyle name="Note 2 2 3 3 2 2 5" xfId="45157" xr:uid="{00000000-0005-0000-0000-000084EC0000}"/>
    <cellStyle name="Note 2 2 3 3 2 3" xfId="10182" xr:uid="{00000000-0005-0000-0000-000085EC0000}"/>
    <cellStyle name="Note 2 2 3 3 2 3 2" xfId="23341" xr:uid="{00000000-0005-0000-0000-000086EC0000}"/>
    <cellStyle name="Note 2 2 3 3 2 3 2 2" xfId="60679" xr:uid="{00000000-0005-0000-0000-000087EC0000}"/>
    <cellStyle name="Note 2 2 3 3 2 3 3" xfId="36709" xr:uid="{00000000-0005-0000-0000-000088EC0000}"/>
    <cellStyle name="Note 2 2 3 3 2 3 4" xfId="47520" xr:uid="{00000000-0005-0000-0000-000089EC0000}"/>
    <cellStyle name="Note 2 2 3 3 2 4" xfId="5459" xr:uid="{00000000-0005-0000-0000-00008AEC0000}"/>
    <cellStyle name="Note 2 2 3 3 2 4 2" xfId="18618" xr:uid="{00000000-0005-0000-0000-00008BEC0000}"/>
    <cellStyle name="Note 2 2 3 3 2 4 2 2" xfId="55956" xr:uid="{00000000-0005-0000-0000-00008CEC0000}"/>
    <cellStyle name="Note 2 2 3 3 2 4 3" xfId="31285" xr:uid="{00000000-0005-0000-0000-00008DEC0000}"/>
    <cellStyle name="Note 2 2 3 3 2 4 4" xfId="42797" xr:uid="{00000000-0005-0000-0000-00008EEC0000}"/>
    <cellStyle name="Note 2 2 3 3 2 5" xfId="14906" xr:uid="{00000000-0005-0000-0000-00008FEC0000}"/>
    <cellStyle name="Note 2 2 3 3 2 5 2" xfId="52244" xr:uid="{00000000-0005-0000-0000-000090EC0000}"/>
    <cellStyle name="Note 2 2 3 3 2 6" xfId="28403" xr:uid="{00000000-0005-0000-0000-000091EC0000}"/>
    <cellStyle name="Note 2 2 3 3 2 7" xfId="39083" xr:uid="{00000000-0005-0000-0000-000092EC0000}"/>
    <cellStyle name="Note 2 2 3 3 3" xfId="3094" xr:uid="{00000000-0005-0000-0000-000093EC0000}"/>
    <cellStyle name="Note 2 2 3 3 3 2" xfId="11362" xr:uid="{00000000-0005-0000-0000-000094EC0000}"/>
    <cellStyle name="Note 2 2 3 3 3 2 2" xfId="24521" xr:uid="{00000000-0005-0000-0000-000095EC0000}"/>
    <cellStyle name="Note 2 2 3 3 3 2 2 2" xfId="61859" xr:uid="{00000000-0005-0000-0000-000096EC0000}"/>
    <cellStyle name="Note 2 2 3 3 3 2 3" xfId="48700" xr:uid="{00000000-0005-0000-0000-000097EC0000}"/>
    <cellStyle name="Note 2 2 3 3 3 3" xfId="6639" xr:uid="{00000000-0005-0000-0000-000098EC0000}"/>
    <cellStyle name="Note 2 2 3 3 3 3 2" xfId="19798" xr:uid="{00000000-0005-0000-0000-000099EC0000}"/>
    <cellStyle name="Note 2 2 3 3 3 3 2 2" xfId="57136" xr:uid="{00000000-0005-0000-0000-00009AEC0000}"/>
    <cellStyle name="Note 2 2 3 3 3 3 3" xfId="43977" xr:uid="{00000000-0005-0000-0000-00009BEC0000}"/>
    <cellStyle name="Note 2 2 3 3 3 4" xfId="16255" xr:uid="{00000000-0005-0000-0000-00009CEC0000}"/>
    <cellStyle name="Note 2 2 3 3 3 4 2" xfId="53593" xr:uid="{00000000-0005-0000-0000-00009DEC0000}"/>
    <cellStyle name="Note 2 2 3 3 3 5" xfId="32648" xr:uid="{00000000-0005-0000-0000-00009EEC0000}"/>
    <cellStyle name="Note 2 2 3 3 3 6" xfId="40432" xr:uid="{00000000-0005-0000-0000-00009FEC0000}"/>
    <cellStyle name="Note 2 2 3 3 4" xfId="9002" xr:uid="{00000000-0005-0000-0000-0000A0EC0000}"/>
    <cellStyle name="Note 2 2 3 3 4 2" xfId="22161" xr:uid="{00000000-0005-0000-0000-0000A1EC0000}"/>
    <cellStyle name="Note 2 2 3 3 4 2 2" xfId="59499" xr:uid="{00000000-0005-0000-0000-0000A2EC0000}"/>
    <cellStyle name="Note 2 2 3 3 4 3" xfId="35360" xr:uid="{00000000-0005-0000-0000-0000A3EC0000}"/>
    <cellStyle name="Note 2 2 3 3 4 4" xfId="46340" xr:uid="{00000000-0005-0000-0000-0000A4EC0000}"/>
    <cellStyle name="Note 2 2 3 3 5" xfId="4279" xr:uid="{00000000-0005-0000-0000-0000A5EC0000}"/>
    <cellStyle name="Note 2 2 3 3 5 2" xfId="17438" xr:uid="{00000000-0005-0000-0000-0000A6EC0000}"/>
    <cellStyle name="Note 2 2 3 3 5 2 2" xfId="54776" xr:uid="{00000000-0005-0000-0000-0000A7EC0000}"/>
    <cellStyle name="Note 2 2 3 3 5 3" xfId="29936" xr:uid="{00000000-0005-0000-0000-0000A8EC0000}"/>
    <cellStyle name="Note 2 2 3 3 5 4" xfId="41617" xr:uid="{00000000-0005-0000-0000-0000A9EC0000}"/>
    <cellStyle name="Note 2 2 3 3 6" xfId="13726" xr:uid="{00000000-0005-0000-0000-0000AAEC0000}"/>
    <cellStyle name="Note 2 2 3 3 6 2" xfId="51064" xr:uid="{00000000-0005-0000-0000-0000ABEC0000}"/>
    <cellStyle name="Note 2 2 3 3 7" xfId="27054" xr:uid="{00000000-0005-0000-0000-0000ACEC0000}"/>
    <cellStyle name="Note 2 2 3 3 8" xfId="37903" xr:uid="{00000000-0005-0000-0000-0000ADEC0000}"/>
    <cellStyle name="Note 2 2 3 4" xfId="366" xr:uid="{00000000-0005-0000-0000-0000AEEC0000}"/>
    <cellStyle name="Note 2 2 3 4 2" xfId="1548" xr:uid="{00000000-0005-0000-0000-0000AFEC0000}"/>
    <cellStyle name="Note 2 2 3 4 2 2" xfId="7622" xr:uid="{00000000-0005-0000-0000-0000B0EC0000}"/>
    <cellStyle name="Note 2 2 3 4 2 2 2" xfId="12345" xr:uid="{00000000-0005-0000-0000-0000B1EC0000}"/>
    <cellStyle name="Note 2 2 3 4 2 2 2 2" xfId="25504" xr:uid="{00000000-0005-0000-0000-0000B2EC0000}"/>
    <cellStyle name="Note 2 2 3 4 2 2 2 2 2" xfId="62842" xr:uid="{00000000-0005-0000-0000-0000B3EC0000}"/>
    <cellStyle name="Note 2 2 3 4 2 2 2 3" xfId="49683" xr:uid="{00000000-0005-0000-0000-0000B4EC0000}"/>
    <cellStyle name="Note 2 2 3 4 2 2 3" xfId="20781" xr:uid="{00000000-0005-0000-0000-0000B5EC0000}"/>
    <cellStyle name="Note 2 2 3 4 2 2 3 2" xfId="58119" xr:uid="{00000000-0005-0000-0000-0000B6EC0000}"/>
    <cellStyle name="Note 2 2 3 4 2 2 4" xfId="33800" xr:uid="{00000000-0005-0000-0000-0000B7EC0000}"/>
    <cellStyle name="Note 2 2 3 4 2 2 5" xfId="44960" xr:uid="{00000000-0005-0000-0000-0000B8EC0000}"/>
    <cellStyle name="Note 2 2 3 4 2 3" xfId="9985" xr:uid="{00000000-0005-0000-0000-0000B9EC0000}"/>
    <cellStyle name="Note 2 2 3 4 2 3 2" xfId="23144" xr:uid="{00000000-0005-0000-0000-0000BAEC0000}"/>
    <cellStyle name="Note 2 2 3 4 2 3 2 2" xfId="60482" xr:uid="{00000000-0005-0000-0000-0000BBEC0000}"/>
    <cellStyle name="Note 2 2 3 4 2 3 3" xfId="36512" xr:uid="{00000000-0005-0000-0000-0000BCEC0000}"/>
    <cellStyle name="Note 2 2 3 4 2 3 4" xfId="47323" xr:uid="{00000000-0005-0000-0000-0000BDEC0000}"/>
    <cellStyle name="Note 2 2 3 4 2 4" xfId="5262" xr:uid="{00000000-0005-0000-0000-0000BEEC0000}"/>
    <cellStyle name="Note 2 2 3 4 2 4 2" xfId="18421" xr:uid="{00000000-0005-0000-0000-0000BFEC0000}"/>
    <cellStyle name="Note 2 2 3 4 2 4 2 2" xfId="55759" xr:uid="{00000000-0005-0000-0000-0000C0EC0000}"/>
    <cellStyle name="Note 2 2 3 4 2 4 3" xfId="31088" xr:uid="{00000000-0005-0000-0000-0000C1EC0000}"/>
    <cellStyle name="Note 2 2 3 4 2 4 4" xfId="42600" xr:uid="{00000000-0005-0000-0000-0000C2EC0000}"/>
    <cellStyle name="Note 2 2 3 4 2 5" xfId="14709" xr:uid="{00000000-0005-0000-0000-0000C3EC0000}"/>
    <cellStyle name="Note 2 2 3 4 2 5 2" xfId="52047" xr:uid="{00000000-0005-0000-0000-0000C4EC0000}"/>
    <cellStyle name="Note 2 2 3 4 2 6" xfId="28206" xr:uid="{00000000-0005-0000-0000-0000C5EC0000}"/>
    <cellStyle name="Note 2 2 3 4 2 7" xfId="38886" xr:uid="{00000000-0005-0000-0000-0000C6EC0000}"/>
    <cellStyle name="Note 2 2 3 4 3" xfId="2897" xr:uid="{00000000-0005-0000-0000-0000C7EC0000}"/>
    <cellStyle name="Note 2 2 3 4 3 2" xfId="11165" xr:uid="{00000000-0005-0000-0000-0000C8EC0000}"/>
    <cellStyle name="Note 2 2 3 4 3 2 2" xfId="24324" xr:uid="{00000000-0005-0000-0000-0000C9EC0000}"/>
    <cellStyle name="Note 2 2 3 4 3 2 2 2" xfId="61662" xr:uid="{00000000-0005-0000-0000-0000CAEC0000}"/>
    <cellStyle name="Note 2 2 3 4 3 2 3" xfId="48503" xr:uid="{00000000-0005-0000-0000-0000CBEC0000}"/>
    <cellStyle name="Note 2 2 3 4 3 3" xfId="6442" xr:uid="{00000000-0005-0000-0000-0000CCEC0000}"/>
    <cellStyle name="Note 2 2 3 4 3 3 2" xfId="19601" xr:uid="{00000000-0005-0000-0000-0000CDEC0000}"/>
    <cellStyle name="Note 2 2 3 4 3 3 2 2" xfId="56939" xr:uid="{00000000-0005-0000-0000-0000CEEC0000}"/>
    <cellStyle name="Note 2 2 3 4 3 3 3" xfId="43780" xr:uid="{00000000-0005-0000-0000-0000CFEC0000}"/>
    <cellStyle name="Note 2 2 3 4 3 4" xfId="16058" xr:uid="{00000000-0005-0000-0000-0000D0EC0000}"/>
    <cellStyle name="Note 2 2 3 4 3 4 2" xfId="53396" xr:uid="{00000000-0005-0000-0000-0000D1EC0000}"/>
    <cellStyle name="Note 2 2 3 4 3 5" xfId="32451" xr:uid="{00000000-0005-0000-0000-0000D2EC0000}"/>
    <cellStyle name="Note 2 2 3 4 3 6" xfId="40235" xr:uid="{00000000-0005-0000-0000-0000D3EC0000}"/>
    <cellStyle name="Note 2 2 3 4 4" xfId="8805" xr:uid="{00000000-0005-0000-0000-0000D4EC0000}"/>
    <cellStyle name="Note 2 2 3 4 4 2" xfId="21964" xr:uid="{00000000-0005-0000-0000-0000D5EC0000}"/>
    <cellStyle name="Note 2 2 3 4 4 2 2" xfId="59302" xr:uid="{00000000-0005-0000-0000-0000D6EC0000}"/>
    <cellStyle name="Note 2 2 3 4 4 3" xfId="35163" xr:uid="{00000000-0005-0000-0000-0000D7EC0000}"/>
    <cellStyle name="Note 2 2 3 4 4 4" xfId="46143" xr:uid="{00000000-0005-0000-0000-0000D8EC0000}"/>
    <cellStyle name="Note 2 2 3 4 5" xfId="4082" xr:uid="{00000000-0005-0000-0000-0000D9EC0000}"/>
    <cellStyle name="Note 2 2 3 4 5 2" xfId="17241" xr:uid="{00000000-0005-0000-0000-0000DAEC0000}"/>
    <cellStyle name="Note 2 2 3 4 5 2 2" xfId="54579" xr:uid="{00000000-0005-0000-0000-0000DBEC0000}"/>
    <cellStyle name="Note 2 2 3 4 5 3" xfId="29739" xr:uid="{00000000-0005-0000-0000-0000DCEC0000}"/>
    <cellStyle name="Note 2 2 3 4 5 4" xfId="41420" xr:uid="{00000000-0005-0000-0000-0000DDEC0000}"/>
    <cellStyle name="Note 2 2 3 4 6" xfId="13529" xr:uid="{00000000-0005-0000-0000-0000DEEC0000}"/>
    <cellStyle name="Note 2 2 3 4 6 2" xfId="50867" xr:uid="{00000000-0005-0000-0000-0000DFEC0000}"/>
    <cellStyle name="Note 2 2 3 4 7" xfId="26857" xr:uid="{00000000-0005-0000-0000-0000E0EC0000}"/>
    <cellStyle name="Note 2 2 3 4 8" xfId="37706" xr:uid="{00000000-0005-0000-0000-0000E1EC0000}"/>
    <cellStyle name="Note 2 2 3 5" xfId="787" xr:uid="{00000000-0005-0000-0000-0000E2EC0000}"/>
    <cellStyle name="Note 2 2 3 5 2" xfId="1969" xr:uid="{00000000-0005-0000-0000-0000E3EC0000}"/>
    <cellStyle name="Note 2 2 3 5 2 2" xfId="8043" xr:uid="{00000000-0005-0000-0000-0000E4EC0000}"/>
    <cellStyle name="Note 2 2 3 5 2 2 2" xfId="12766" xr:uid="{00000000-0005-0000-0000-0000E5EC0000}"/>
    <cellStyle name="Note 2 2 3 5 2 2 2 2" xfId="25925" xr:uid="{00000000-0005-0000-0000-0000E6EC0000}"/>
    <cellStyle name="Note 2 2 3 5 2 2 2 2 2" xfId="63263" xr:uid="{00000000-0005-0000-0000-0000E7EC0000}"/>
    <cellStyle name="Note 2 2 3 5 2 2 2 3" xfId="50104" xr:uid="{00000000-0005-0000-0000-0000E8EC0000}"/>
    <cellStyle name="Note 2 2 3 5 2 2 3" xfId="21202" xr:uid="{00000000-0005-0000-0000-0000E9EC0000}"/>
    <cellStyle name="Note 2 2 3 5 2 2 3 2" xfId="58540" xr:uid="{00000000-0005-0000-0000-0000EAEC0000}"/>
    <cellStyle name="Note 2 2 3 5 2 2 4" xfId="34221" xr:uid="{00000000-0005-0000-0000-0000EBEC0000}"/>
    <cellStyle name="Note 2 2 3 5 2 2 5" xfId="45381" xr:uid="{00000000-0005-0000-0000-0000ECEC0000}"/>
    <cellStyle name="Note 2 2 3 5 2 3" xfId="10406" xr:uid="{00000000-0005-0000-0000-0000EDEC0000}"/>
    <cellStyle name="Note 2 2 3 5 2 3 2" xfId="23565" xr:uid="{00000000-0005-0000-0000-0000EEEC0000}"/>
    <cellStyle name="Note 2 2 3 5 2 3 2 2" xfId="60903" xr:uid="{00000000-0005-0000-0000-0000EFEC0000}"/>
    <cellStyle name="Note 2 2 3 5 2 3 3" xfId="36933" xr:uid="{00000000-0005-0000-0000-0000F0EC0000}"/>
    <cellStyle name="Note 2 2 3 5 2 3 4" xfId="47744" xr:uid="{00000000-0005-0000-0000-0000F1EC0000}"/>
    <cellStyle name="Note 2 2 3 5 2 4" xfId="5683" xr:uid="{00000000-0005-0000-0000-0000F2EC0000}"/>
    <cellStyle name="Note 2 2 3 5 2 4 2" xfId="18842" xr:uid="{00000000-0005-0000-0000-0000F3EC0000}"/>
    <cellStyle name="Note 2 2 3 5 2 4 2 2" xfId="56180" xr:uid="{00000000-0005-0000-0000-0000F4EC0000}"/>
    <cellStyle name="Note 2 2 3 5 2 4 3" xfId="31509" xr:uid="{00000000-0005-0000-0000-0000F5EC0000}"/>
    <cellStyle name="Note 2 2 3 5 2 4 4" xfId="43021" xr:uid="{00000000-0005-0000-0000-0000F6EC0000}"/>
    <cellStyle name="Note 2 2 3 5 2 5" xfId="15130" xr:uid="{00000000-0005-0000-0000-0000F7EC0000}"/>
    <cellStyle name="Note 2 2 3 5 2 5 2" xfId="52468" xr:uid="{00000000-0005-0000-0000-0000F8EC0000}"/>
    <cellStyle name="Note 2 2 3 5 2 6" xfId="28627" xr:uid="{00000000-0005-0000-0000-0000F9EC0000}"/>
    <cellStyle name="Note 2 2 3 5 2 7" xfId="39307" xr:uid="{00000000-0005-0000-0000-0000FAEC0000}"/>
    <cellStyle name="Note 2 2 3 5 3" xfId="3318" xr:uid="{00000000-0005-0000-0000-0000FBEC0000}"/>
    <cellStyle name="Note 2 2 3 5 3 2" xfId="11586" xr:uid="{00000000-0005-0000-0000-0000FCEC0000}"/>
    <cellStyle name="Note 2 2 3 5 3 2 2" xfId="24745" xr:uid="{00000000-0005-0000-0000-0000FDEC0000}"/>
    <cellStyle name="Note 2 2 3 5 3 2 2 2" xfId="62083" xr:uid="{00000000-0005-0000-0000-0000FEEC0000}"/>
    <cellStyle name="Note 2 2 3 5 3 2 3" xfId="48924" xr:uid="{00000000-0005-0000-0000-0000FFEC0000}"/>
    <cellStyle name="Note 2 2 3 5 3 3" xfId="6863" xr:uid="{00000000-0005-0000-0000-000000ED0000}"/>
    <cellStyle name="Note 2 2 3 5 3 3 2" xfId="20022" xr:uid="{00000000-0005-0000-0000-000001ED0000}"/>
    <cellStyle name="Note 2 2 3 5 3 3 2 2" xfId="57360" xr:uid="{00000000-0005-0000-0000-000002ED0000}"/>
    <cellStyle name="Note 2 2 3 5 3 3 3" xfId="44201" xr:uid="{00000000-0005-0000-0000-000003ED0000}"/>
    <cellStyle name="Note 2 2 3 5 3 4" xfId="16479" xr:uid="{00000000-0005-0000-0000-000004ED0000}"/>
    <cellStyle name="Note 2 2 3 5 3 4 2" xfId="53817" xr:uid="{00000000-0005-0000-0000-000005ED0000}"/>
    <cellStyle name="Note 2 2 3 5 3 5" xfId="32872" xr:uid="{00000000-0005-0000-0000-000006ED0000}"/>
    <cellStyle name="Note 2 2 3 5 3 6" xfId="40656" xr:uid="{00000000-0005-0000-0000-000007ED0000}"/>
    <cellStyle name="Note 2 2 3 5 4" xfId="9226" xr:uid="{00000000-0005-0000-0000-000008ED0000}"/>
    <cellStyle name="Note 2 2 3 5 4 2" xfId="22385" xr:uid="{00000000-0005-0000-0000-000009ED0000}"/>
    <cellStyle name="Note 2 2 3 5 4 2 2" xfId="59723" xr:uid="{00000000-0005-0000-0000-00000AED0000}"/>
    <cellStyle name="Note 2 2 3 5 4 3" xfId="35584" xr:uid="{00000000-0005-0000-0000-00000BED0000}"/>
    <cellStyle name="Note 2 2 3 5 4 4" xfId="46564" xr:uid="{00000000-0005-0000-0000-00000CED0000}"/>
    <cellStyle name="Note 2 2 3 5 5" xfId="4503" xr:uid="{00000000-0005-0000-0000-00000DED0000}"/>
    <cellStyle name="Note 2 2 3 5 5 2" xfId="17662" xr:uid="{00000000-0005-0000-0000-00000EED0000}"/>
    <cellStyle name="Note 2 2 3 5 5 2 2" xfId="55000" xr:uid="{00000000-0005-0000-0000-00000FED0000}"/>
    <cellStyle name="Note 2 2 3 5 5 3" xfId="30160" xr:uid="{00000000-0005-0000-0000-000010ED0000}"/>
    <cellStyle name="Note 2 2 3 5 5 4" xfId="41841" xr:uid="{00000000-0005-0000-0000-000011ED0000}"/>
    <cellStyle name="Note 2 2 3 5 6" xfId="13950" xr:uid="{00000000-0005-0000-0000-000012ED0000}"/>
    <cellStyle name="Note 2 2 3 5 6 2" xfId="51288" xr:uid="{00000000-0005-0000-0000-000013ED0000}"/>
    <cellStyle name="Note 2 2 3 5 7" xfId="27278" xr:uid="{00000000-0005-0000-0000-000014ED0000}"/>
    <cellStyle name="Note 2 2 3 5 8" xfId="38127" xr:uid="{00000000-0005-0000-0000-000015ED0000}"/>
    <cellStyle name="Note 2 2 3 6" xfId="956" xr:uid="{00000000-0005-0000-0000-000016ED0000}"/>
    <cellStyle name="Note 2 2 3 6 2" xfId="2138" xr:uid="{00000000-0005-0000-0000-000017ED0000}"/>
    <cellStyle name="Note 2 2 3 6 2 2" xfId="8212" xr:uid="{00000000-0005-0000-0000-000018ED0000}"/>
    <cellStyle name="Note 2 2 3 6 2 2 2" xfId="12935" xr:uid="{00000000-0005-0000-0000-000019ED0000}"/>
    <cellStyle name="Note 2 2 3 6 2 2 2 2" xfId="26094" xr:uid="{00000000-0005-0000-0000-00001AED0000}"/>
    <cellStyle name="Note 2 2 3 6 2 2 2 2 2" xfId="63432" xr:uid="{00000000-0005-0000-0000-00001BED0000}"/>
    <cellStyle name="Note 2 2 3 6 2 2 2 3" xfId="50273" xr:uid="{00000000-0005-0000-0000-00001CED0000}"/>
    <cellStyle name="Note 2 2 3 6 2 2 3" xfId="21371" xr:uid="{00000000-0005-0000-0000-00001DED0000}"/>
    <cellStyle name="Note 2 2 3 6 2 2 3 2" xfId="58709" xr:uid="{00000000-0005-0000-0000-00001EED0000}"/>
    <cellStyle name="Note 2 2 3 6 2 2 4" xfId="34390" xr:uid="{00000000-0005-0000-0000-00001FED0000}"/>
    <cellStyle name="Note 2 2 3 6 2 2 5" xfId="45550" xr:uid="{00000000-0005-0000-0000-000020ED0000}"/>
    <cellStyle name="Note 2 2 3 6 2 3" xfId="10575" xr:uid="{00000000-0005-0000-0000-000021ED0000}"/>
    <cellStyle name="Note 2 2 3 6 2 3 2" xfId="23734" xr:uid="{00000000-0005-0000-0000-000022ED0000}"/>
    <cellStyle name="Note 2 2 3 6 2 3 2 2" xfId="61072" xr:uid="{00000000-0005-0000-0000-000023ED0000}"/>
    <cellStyle name="Note 2 2 3 6 2 3 3" xfId="37102" xr:uid="{00000000-0005-0000-0000-000024ED0000}"/>
    <cellStyle name="Note 2 2 3 6 2 3 4" xfId="47913" xr:uid="{00000000-0005-0000-0000-000025ED0000}"/>
    <cellStyle name="Note 2 2 3 6 2 4" xfId="5852" xr:uid="{00000000-0005-0000-0000-000026ED0000}"/>
    <cellStyle name="Note 2 2 3 6 2 4 2" xfId="19011" xr:uid="{00000000-0005-0000-0000-000027ED0000}"/>
    <cellStyle name="Note 2 2 3 6 2 4 2 2" xfId="56349" xr:uid="{00000000-0005-0000-0000-000028ED0000}"/>
    <cellStyle name="Note 2 2 3 6 2 4 3" xfId="31678" xr:uid="{00000000-0005-0000-0000-000029ED0000}"/>
    <cellStyle name="Note 2 2 3 6 2 4 4" xfId="43190" xr:uid="{00000000-0005-0000-0000-00002AED0000}"/>
    <cellStyle name="Note 2 2 3 6 2 5" xfId="15299" xr:uid="{00000000-0005-0000-0000-00002BED0000}"/>
    <cellStyle name="Note 2 2 3 6 2 5 2" xfId="52637" xr:uid="{00000000-0005-0000-0000-00002CED0000}"/>
    <cellStyle name="Note 2 2 3 6 2 6" xfId="28796" xr:uid="{00000000-0005-0000-0000-00002DED0000}"/>
    <cellStyle name="Note 2 2 3 6 2 7" xfId="39476" xr:uid="{00000000-0005-0000-0000-00002EED0000}"/>
    <cellStyle name="Note 2 2 3 6 3" xfId="3487" xr:uid="{00000000-0005-0000-0000-00002FED0000}"/>
    <cellStyle name="Note 2 2 3 6 3 2" xfId="11755" xr:uid="{00000000-0005-0000-0000-000030ED0000}"/>
    <cellStyle name="Note 2 2 3 6 3 2 2" xfId="24914" xr:uid="{00000000-0005-0000-0000-000031ED0000}"/>
    <cellStyle name="Note 2 2 3 6 3 2 2 2" xfId="62252" xr:uid="{00000000-0005-0000-0000-000032ED0000}"/>
    <cellStyle name="Note 2 2 3 6 3 2 3" xfId="49093" xr:uid="{00000000-0005-0000-0000-000033ED0000}"/>
    <cellStyle name="Note 2 2 3 6 3 3" xfId="7032" xr:uid="{00000000-0005-0000-0000-000034ED0000}"/>
    <cellStyle name="Note 2 2 3 6 3 3 2" xfId="20191" xr:uid="{00000000-0005-0000-0000-000035ED0000}"/>
    <cellStyle name="Note 2 2 3 6 3 3 2 2" xfId="57529" xr:uid="{00000000-0005-0000-0000-000036ED0000}"/>
    <cellStyle name="Note 2 2 3 6 3 3 3" xfId="44370" xr:uid="{00000000-0005-0000-0000-000037ED0000}"/>
    <cellStyle name="Note 2 2 3 6 3 4" xfId="16648" xr:uid="{00000000-0005-0000-0000-000038ED0000}"/>
    <cellStyle name="Note 2 2 3 6 3 4 2" xfId="53986" xr:uid="{00000000-0005-0000-0000-000039ED0000}"/>
    <cellStyle name="Note 2 2 3 6 3 5" xfId="33041" xr:uid="{00000000-0005-0000-0000-00003AED0000}"/>
    <cellStyle name="Note 2 2 3 6 3 6" xfId="40825" xr:uid="{00000000-0005-0000-0000-00003BED0000}"/>
    <cellStyle name="Note 2 2 3 6 4" xfId="9395" xr:uid="{00000000-0005-0000-0000-00003CED0000}"/>
    <cellStyle name="Note 2 2 3 6 4 2" xfId="22554" xr:uid="{00000000-0005-0000-0000-00003DED0000}"/>
    <cellStyle name="Note 2 2 3 6 4 2 2" xfId="59892" xr:uid="{00000000-0005-0000-0000-00003EED0000}"/>
    <cellStyle name="Note 2 2 3 6 4 3" xfId="35753" xr:uid="{00000000-0005-0000-0000-00003FED0000}"/>
    <cellStyle name="Note 2 2 3 6 4 4" xfId="46733" xr:uid="{00000000-0005-0000-0000-000040ED0000}"/>
    <cellStyle name="Note 2 2 3 6 5" xfId="4672" xr:uid="{00000000-0005-0000-0000-000041ED0000}"/>
    <cellStyle name="Note 2 2 3 6 5 2" xfId="17831" xr:uid="{00000000-0005-0000-0000-000042ED0000}"/>
    <cellStyle name="Note 2 2 3 6 5 2 2" xfId="55169" xr:uid="{00000000-0005-0000-0000-000043ED0000}"/>
    <cellStyle name="Note 2 2 3 6 5 3" xfId="30329" xr:uid="{00000000-0005-0000-0000-000044ED0000}"/>
    <cellStyle name="Note 2 2 3 6 5 4" xfId="42010" xr:uid="{00000000-0005-0000-0000-000045ED0000}"/>
    <cellStyle name="Note 2 2 3 6 6" xfId="14119" xr:uid="{00000000-0005-0000-0000-000046ED0000}"/>
    <cellStyle name="Note 2 2 3 6 6 2" xfId="51457" xr:uid="{00000000-0005-0000-0000-000047ED0000}"/>
    <cellStyle name="Note 2 2 3 6 7" xfId="27447" xr:uid="{00000000-0005-0000-0000-000048ED0000}"/>
    <cellStyle name="Note 2 2 3 6 8" xfId="38296" xr:uid="{00000000-0005-0000-0000-000049ED0000}"/>
    <cellStyle name="Note 2 2 3 7" xfId="1127" xr:uid="{00000000-0005-0000-0000-00004AED0000}"/>
    <cellStyle name="Note 2 2 3 7 2" xfId="2307" xr:uid="{00000000-0005-0000-0000-00004BED0000}"/>
    <cellStyle name="Note 2 2 3 7 2 2" xfId="8381" xr:uid="{00000000-0005-0000-0000-00004CED0000}"/>
    <cellStyle name="Note 2 2 3 7 2 2 2" xfId="13104" xr:uid="{00000000-0005-0000-0000-00004DED0000}"/>
    <cellStyle name="Note 2 2 3 7 2 2 2 2" xfId="26263" xr:uid="{00000000-0005-0000-0000-00004EED0000}"/>
    <cellStyle name="Note 2 2 3 7 2 2 2 2 2" xfId="63601" xr:uid="{00000000-0005-0000-0000-00004FED0000}"/>
    <cellStyle name="Note 2 2 3 7 2 2 2 3" xfId="50442" xr:uid="{00000000-0005-0000-0000-000050ED0000}"/>
    <cellStyle name="Note 2 2 3 7 2 2 3" xfId="21540" xr:uid="{00000000-0005-0000-0000-000051ED0000}"/>
    <cellStyle name="Note 2 2 3 7 2 2 3 2" xfId="58878" xr:uid="{00000000-0005-0000-0000-000052ED0000}"/>
    <cellStyle name="Note 2 2 3 7 2 2 4" xfId="34559" xr:uid="{00000000-0005-0000-0000-000053ED0000}"/>
    <cellStyle name="Note 2 2 3 7 2 2 5" xfId="45719" xr:uid="{00000000-0005-0000-0000-000054ED0000}"/>
    <cellStyle name="Note 2 2 3 7 2 3" xfId="10744" xr:uid="{00000000-0005-0000-0000-000055ED0000}"/>
    <cellStyle name="Note 2 2 3 7 2 3 2" xfId="23903" xr:uid="{00000000-0005-0000-0000-000056ED0000}"/>
    <cellStyle name="Note 2 2 3 7 2 3 2 2" xfId="61241" xr:uid="{00000000-0005-0000-0000-000057ED0000}"/>
    <cellStyle name="Note 2 2 3 7 2 3 3" xfId="37271" xr:uid="{00000000-0005-0000-0000-000058ED0000}"/>
    <cellStyle name="Note 2 2 3 7 2 3 4" xfId="48082" xr:uid="{00000000-0005-0000-0000-000059ED0000}"/>
    <cellStyle name="Note 2 2 3 7 2 4" xfId="6021" xr:uid="{00000000-0005-0000-0000-00005AED0000}"/>
    <cellStyle name="Note 2 2 3 7 2 4 2" xfId="19180" xr:uid="{00000000-0005-0000-0000-00005BED0000}"/>
    <cellStyle name="Note 2 2 3 7 2 4 2 2" xfId="56518" xr:uid="{00000000-0005-0000-0000-00005CED0000}"/>
    <cellStyle name="Note 2 2 3 7 2 4 3" xfId="31847" xr:uid="{00000000-0005-0000-0000-00005DED0000}"/>
    <cellStyle name="Note 2 2 3 7 2 4 4" xfId="43359" xr:uid="{00000000-0005-0000-0000-00005EED0000}"/>
    <cellStyle name="Note 2 2 3 7 2 5" xfId="15468" xr:uid="{00000000-0005-0000-0000-00005FED0000}"/>
    <cellStyle name="Note 2 2 3 7 2 5 2" xfId="52806" xr:uid="{00000000-0005-0000-0000-000060ED0000}"/>
    <cellStyle name="Note 2 2 3 7 2 6" xfId="28965" xr:uid="{00000000-0005-0000-0000-000061ED0000}"/>
    <cellStyle name="Note 2 2 3 7 2 7" xfId="39645" xr:uid="{00000000-0005-0000-0000-000062ED0000}"/>
    <cellStyle name="Note 2 2 3 7 3" xfId="3656" xr:uid="{00000000-0005-0000-0000-000063ED0000}"/>
    <cellStyle name="Note 2 2 3 7 3 2" xfId="11924" xr:uid="{00000000-0005-0000-0000-000064ED0000}"/>
    <cellStyle name="Note 2 2 3 7 3 2 2" xfId="25083" xr:uid="{00000000-0005-0000-0000-000065ED0000}"/>
    <cellStyle name="Note 2 2 3 7 3 2 2 2" xfId="62421" xr:uid="{00000000-0005-0000-0000-000066ED0000}"/>
    <cellStyle name="Note 2 2 3 7 3 2 3" xfId="49262" xr:uid="{00000000-0005-0000-0000-000067ED0000}"/>
    <cellStyle name="Note 2 2 3 7 3 3" xfId="7201" xr:uid="{00000000-0005-0000-0000-000068ED0000}"/>
    <cellStyle name="Note 2 2 3 7 3 3 2" xfId="20360" xr:uid="{00000000-0005-0000-0000-000069ED0000}"/>
    <cellStyle name="Note 2 2 3 7 3 3 2 2" xfId="57698" xr:uid="{00000000-0005-0000-0000-00006AED0000}"/>
    <cellStyle name="Note 2 2 3 7 3 3 3" xfId="44539" xr:uid="{00000000-0005-0000-0000-00006BED0000}"/>
    <cellStyle name="Note 2 2 3 7 3 4" xfId="16817" xr:uid="{00000000-0005-0000-0000-00006CED0000}"/>
    <cellStyle name="Note 2 2 3 7 3 4 2" xfId="54155" xr:uid="{00000000-0005-0000-0000-00006DED0000}"/>
    <cellStyle name="Note 2 2 3 7 3 5" xfId="33210" xr:uid="{00000000-0005-0000-0000-00006EED0000}"/>
    <cellStyle name="Note 2 2 3 7 3 6" xfId="40994" xr:uid="{00000000-0005-0000-0000-00006FED0000}"/>
    <cellStyle name="Note 2 2 3 7 4" xfId="9564" xr:uid="{00000000-0005-0000-0000-000070ED0000}"/>
    <cellStyle name="Note 2 2 3 7 4 2" xfId="22723" xr:uid="{00000000-0005-0000-0000-000071ED0000}"/>
    <cellStyle name="Note 2 2 3 7 4 2 2" xfId="60061" xr:uid="{00000000-0005-0000-0000-000072ED0000}"/>
    <cellStyle name="Note 2 2 3 7 4 3" xfId="35922" xr:uid="{00000000-0005-0000-0000-000073ED0000}"/>
    <cellStyle name="Note 2 2 3 7 4 4" xfId="46902" xr:uid="{00000000-0005-0000-0000-000074ED0000}"/>
    <cellStyle name="Note 2 2 3 7 5" xfId="4841" xr:uid="{00000000-0005-0000-0000-000075ED0000}"/>
    <cellStyle name="Note 2 2 3 7 5 2" xfId="18000" xr:uid="{00000000-0005-0000-0000-000076ED0000}"/>
    <cellStyle name="Note 2 2 3 7 5 2 2" xfId="55338" xr:uid="{00000000-0005-0000-0000-000077ED0000}"/>
    <cellStyle name="Note 2 2 3 7 5 3" xfId="30498" xr:uid="{00000000-0005-0000-0000-000078ED0000}"/>
    <cellStyle name="Note 2 2 3 7 5 4" xfId="42179" xr:uid="{00000000-0005-0000-0000-000079ED0000}"/>
    <cellStyle name="Note 2 2 3 7 6" xfId="14288" xr:uid="{00000000-0005-0000-0000-00007AED0000}"/>
    <cellStyle name="Note 2 2 3 7 6 2" xfId="51626" xr:uid="{00000000-0005-0000-0000-00007BED0000}"/>
    <cellStyle name="Note 2 2 3 7 7" xfId="27616" xr:uid="{00000000-0005-0000-0000-00007CED0000}"/>
    <cellStyle name="Note 2 2 3 7 8" xfId="38465" xr:uid="{00000000-0005-0000-0000-00007DED0000}"/>
    <cellStyle name="Note 2 2 3 8" xfId="1324" xr:uid="{00000000-0005-0000-0000-00007EED0000}"/>
    <cellStyle name="Note 2 2 3 8 2" xfId="2673" xr:uid="{00000000-0005-0000-0000-00007FED0000}"/>
    <cellStyle name="Note 2 2 3 8 2 2" xfId="12121" xr:uid="{00000000-0005-0000-0000-000080ED0000}"/>
    <cellStyle name="Note 2 2 3 8 2 2 2" xfId="25280" xr:uid="{00000000-0005-0000-0000-000081ED0000}"/>
    <cellStyle name="Note 2 2 3 8 2 2 2 2" xfId="62618" xr:uid="{00000000-0005-0000-0000-000082ED0000}"/>
    <cellStyle name="Note 2 2 3 8 2 2 3" xfId="33576" xr:uid="{00000000-0005-0000-0000-000083ED0000}"/>
    <cellStyle name="Note 2 2 3 8 2 2 4" xfId="49459" xr:uid="{00000000-0005-0000-0000-000084ED0000}"/>
    <cellStyle name="Note 2 2 3 8 2 3" xfId="7398" xr:uid="{00000000-0005-0000-0000-000085ED0000}"/>
    <cellStyle name="Note 2 2 3 8 2 3 2" xfId="20557" xr:uid="{00000000-0005-0000-0000-000086ED0000}"/>
    <cellStyle name="Note 2 2 3 8 2 3 2 2" xfId="57895" xr:uid="{00000000-0005-0000-0000-000087ED0000}"/>
    <cellStyle name="Note 2 2 3 8 2 3 3" xfId="36288" xr:uid="{00000000-0005-0000-0000-000088ED0000}"/>
    <cellStyle name="Note 2 2 3 8 2 3 4" xfId="44736" xr:uid="{00000000-0005-0000-0000-000089ED0000}"/>
    <cellStyle name="Note 2 2 3 8 2 4" xfId="15834" xr:uid="{00000000-0005-0000-0000-00008AED0000}"/>
    <cellStyle name="Note 2 2 3 8 2 4 2" xfId="30864" xr:uid="{00000000-0005-0000-0000-00008BED0000}"/>
    <cellStyle name="Note 2 2 3 8 2 4 3" xfId="53172" xr:uid="{00000000-0005-0000-0000-00008CED0000}"/>
    <cellStyle name="Note 2 2 3 8 2 5" xfId="27982" xr:uid="{00000000-0005-0000-0000-00008DED0000}"/>
    <cellStyle name="Note 2 2 3 8 2 6" xfId="40011" xr:uid="{00000000-0005-0000-0000-00008EED0000}"/>
    <cellStyle name="Note 2 2 3 8 3" xfId="9761" xr:uid="{00000000-0005-0000-0000-00008FED0000}"/>
    <cellStyle name="Note 2 2 3 8 3 2" xfId="22920" xr:uid="{00000000-0005-0000-0000-000090ED0000}"/>
    <cellStyle name="Note 2 2 3 8 3 2 2" xfId="60258" xr:uid="{00000000-0005-0000-0000-000091ED0000}"/>
    <cellStyle name="Note 2 2 3 8 3 3" xfId="32227" xr:uid="{00000000-0005-0000-0000-000092ED0000}"/>
    <cellStyle name="Note 2 2 3 8 3 4" xfId="47099" xr:uid="{00000000-0005-0000-0000-000093ED0000}"/>
    <cellStyle name="Note 2 2 3 8 4" xfId="5038" xr:uid="{00000000-0005-0000-0000-000094ED0000}"/>
    <cellStyle name="Note 2 2 3 8 4 2" xfId="18197" xr:uid="{00000000-0005-0000-0000-000095ED0000}"/>
    <cellStyle name="Note 2 2 3 8 4 2 2" xfId="55535" xr:uid="{00000000-0005-0000-0000-000096ED0000}"/>
    <cellStyle name="Note 2 2 3 8 4 3" xfId="34939" xr:uid="{00000000-0005-0000-0000-000097ED0000}"/>
    <cellStyle name="Note 2 2 3 8 4 4" xfId="42376" xr:uid="{00000000-0005-0000-0000-000098ED0000}"/>
    <cellStyle name="Note 2 2 3 8 5" xfId="14485" xr:uid="{00000000-0005-0000-0000-000099ED0000}"/>
    <cellStyle name="Note 2 2 3 8 5 2" xfId="29515" xr:uid="{00000000-0005-0000-0000-00009AED0000}"/>
    <cellStyle name="Note 2 2 3 8 5 3" xfId="51823" xr:uid="{00000000-0005-0000-0000-00009BED0000}"/>
    <cellStyle name="Note 2 2 3 8 6" xfId="26633" xr:uid="{00000000-0005-0000-0000-00009CED0000}"/>
    <cellStyle name="Note 2 2 3 8 7" xfId="38662" xr:uid="{00000000-0005-0000-0000-00009DED0000}"/>
    <cellStyle name="Note 2 2 3 9" xfId="2476" xr:uid="{00000000-0005-0000-0000-00009EED0000}"/>
    <cellStyle name="Note 2 2 3 9 2" xfId="10941" xr:uid="{00000000-0005-0000-0000-00009FED0000}"/>
    <cellStyle name="Note 2 2 3 9 2 2" xfId="24100" xr:uid="{00000000-0005-0000-0000-0000A0ED0000}"/>
    <cellStyle name="Note 2 2 3 9 2 2 2" xfId="61438" xr:uid="{00000000-0005-0000-0000-0000A1ED0000}"/>
    <cellStyle name="Note 2 2 3 9 2 3" xfId="33379" xr:uid="{00000000-0005-0000-0000-0000A2ED0000}"/>
    <cellStyle name="Note 2 2 3 9 2 4" xfId="48279" xr:uid="{00000000-0005-0000-0000-0000A3ED0000}"/>
    <cellStyle name="Note 2 2 3 9 3" xfId="6218" xr:uid="{00000000-0005-0000-0000-0000A4ED0000}"/>
    <cellStyle name="Note 2 2 3 9 3 2" xfId="19377" xr:uid="{00000000-0005-0000-0000-0000A5ED0000}"/>
    <cellStyle name="Note 2 2 3 9 3 2 2" xfId="56715" xr:uid="{00000000-0005-0000-0000-0000A6ED0000}"/>
    <cellStyle name="Note 2 2 3 9 3 3" xfId="36091" xr:uid="{00000000-0005-0000-0000-0000A7ED0000}"/>
    <cellStyle name="Note 2 2 3 9 3 4" xfId="43556" xr:uid="{00000000-0005-0000-0000-0000A8ED0000}"/>
    <cellStyle name="Note 2 2 3 9 4" xfId="15637" xr:uid="{00000000-0005-0000-0000-0000A9ED0000}"/>
    <cellStyle name="Note 2 2 3 9 4 2" xfId="30667" xr:uid="{00000000-0005-0000-0000-0000AAED0000}"/>
    <cellStyle name="Note 2 2 3 9 4 3" xfId="52975" xr:uid="{00000000-0005-0000-0000-0000ABED0000}"/>
    <cellStyle name="Note 2 2 3 9 5" xfId="27785" xr:uid="{00000000-0005-0000-0000-0000ACED0000}"/>
    <cellStyle name="Note 2 2 3 9 6" xfId="39814" xr:uid="{00000000-0005-0000-0000-0000ADED0000}"/>
    <cellStyle name="Note 2 2 4" xfId="86" xr:uid="{00000000-0005-0000-0000-0000AEED0000}"/>
    <cellStyle name="Note 2 2 4 10" xfId="8525" xr:uid="{00000000-0005-0000-0000-0000AFED0000}"/>
    <cellStyle name="Note 2 2 4 10 2" xfId="21684" xr:uid="{00000000-0005-0000-0000-0000B0ED0000}"/>
    <cellStyle name="Note 2 2 4 10 2 2" xfId="59022" xr:uid="{00000000-0005-0000-0000-0000B1ED0000}"/>
    <cellStyle name="Note 2 2 4 10 3" xfId="29347" xr:uid="{00000000-0005-0000-0000-0000B2ED0000}"/>
    <cellStyle name="Note 2 2 4 10 4" xfId="45863" xr:uid="{00000000-0005-0000-0000-0000B3ED0000}"/>
    <cellStyle name="Note 2 2 4 11" xfId="3802" xr:uid="{00000000-0005-0000-0000-0000B4ED0000}"/>
    <cellStyle name="Note 2 2 4 11 2" xfId="16961" xr:uid="{00000000-0005-0000-0000-0000B5ED0000}"/>
    <cellStyle name="Note 2 2 4 11 2 2" xfId="54299" xr:uid="{00000000-0005-0000-0000-0000B6ED0000}"/>
    <cellStyle name="Note 2 2 4 11 3" xfId="32059" xr:uid="{00000000-0005-0000-0000-0000B7ED0000}"/>
    <cellStyle name="Note 2 2 4 11 4" xfId="41140" xr:uid="{00000000-0005-0000-0000-0000B8ED0000}"/>
    <cellStyle name="Note 2 2 4 12" xfId="13249" xr:uid="{00000000-0005-0000-0000-0000B9ED0000}"/>
    <cellStyle name="Note 2 2 4 12 2" xfId="34771" xr:uid="{00000000-0005-0000-0000-0000BAED0000}"/>
    <cellStyle name="Note 2 2 4 12 3" xfId="50587" xr:uid="{00000000-0005-0000-0000-0000BBED0000}"/>
    <cellStyle name="Note 2 2 4 13" xfId="29178" xr:uid="{00000000-0005-0000-0000-0000BCED0000}"/>
    <cellStyle name="Note 2 2 4 14" xfId="26465" xr:uid="{00000000-0005-0000-0000-0000BDED0000}"/>
    <cellStyle name="Note 2 2 4 15" xfId="37426" xr:uid="{00000000-0005-0000-0000-0000BEED0000}"/>
    <cellStyle name="Note 2 2 4 2" xfId="198" xr:uid="{00000000-0005-0000-0000-0000BFED0000}"/>
    <cellStyle name="Note 2 2 4 2 2" xfId="619" xr:uid="{00000000-0005-0000-0000-0000C0ED0000}"/>
    <cellStyle name="Note 2 2 4 2 2 2" xfId="1801" xr:uid="{00000000-0005-0000-0000-0000C1ED0000}"/>
    <cellStyle name="Note 2 2 4 2 2 2 2" xfId="7875" xr:uid="{00000000-0005-0000-0000-0000C2ED0000}"/>
    <cellStyle name="Note 2 2 4 2 2 2 2 2" xfId="12598" xr:uid="{00000000-0005-0000-0000-0000C3ED0000}"/>
    <cellStyle name="Note 2 2 4 2 2 2 2 2 2" xfId="25757" xr:uid="{00000000-0005-0000-0000-0000C4ED0000}"/>
    <cellStyle name="Note 2 2 4 2 2 2 2 2 2 2" xfId="63095" xr:uid="{00000000-0005-0000-0000-0000C5ED0000}"/>
    <cellStyle name="Note 2 2 4 2 2 2 2 2 3" xfId="49936" xr:uid="{00000000-0005-0000-0000-0000C6ED0000}"/>
    <cellStyle name="Note 2 2 4 2 2 2 2 3" xfId="21034" xr:uid="{00000000-0005-0000-0000-0000C7ED0000}"/>
    <cellStyle name="Note 2 2 4 2 2 2 2 3 2" xfId="58372" xr:uid="{00000000-0005-0000-0000-0000C8ED0000}"/>
    <cellStyle name="Note 2 2 4 2 2 2 2 4" xfId="34053" xr:uid="{00000000-0005-0000-0000-0000C9ED0000}"/>
    <cellStyle name="Note 2 2 4 2 2 2 2 5" xfId="45213" xr:uid="{00000000-0005-0000-0000-0000CAED0000}"/>
    <cellStyle name="Note 2 2 4 2 2 2 3" xfId="10238" xr:uid="{00000000-0005-0000-0000-0000CBED0000}"/>
    <cellStyle name="Note 2 2 4 2 2 2 3 2" xfId="23397" xr:uid="{00000000-0005-0000-0000-0000CCED0000}"/>
    <cellStyle name="Note 2 2 4 2 2 2 3 2 2" xfId="60735" xr:uid="{00000000-0005-0000-0000-0000CDED0000}"/>
    <cellStyle name="Note 2 2 4 2 2 2 3 3" xfId="36765" xr:uid="{00000000-0005-0000-0000-0000CEED0000}"/>
    <cellStyle name="Note 2 2 4 2 2 2 3 4" xfId="47576" xr:uid="{00000000-0005-0000-0000-0000CFED0000}"/>
    <cellStyle name="Note 2 2 4 2 2 2 4" xfId="5515" xr:uid="{00000000-0005-0000-0000-0000D0ED0000}"/>
    <cellStyle name="Note 2 2 4 2 2 2 4 2" xfId="18674" xr:uid="{00000000-0005-0000-0000-0000D1ED0000}"/>
    <cellStyle name="Note 2 2 4 2 2 2 4 2 2" xfId="56012" xr:uid="{00000000-0005-0000-0000-0000D2ED0000}"/>
    <cellStyle name="Note 2 2 4 2 2 2 4 3" xfId="31341" xr:uid="{00000000-0005-0000-0000-0000D3ED0000}"/>
    <cellStyle name="Note 2 2 4 2 2 2 4 4" xfId="42853" xr:uid="{00000000-0005-0000-0000-0000D4ED0000}"/>
    <cellStyle name="Note 2 2 4 2 2 2 5" xfId="14962" xr:uid="{00000000-0005-0000-0000-0000D5ED0000}"/>
    <cellStyle name="Note 2 2 4 2 2 2 5 2" xfId="52300" xr:uid="{00000000-0005-0000-0000-0000D6ED0000}"/>
    <cellStyle name="Note 2 2 4 2 2 2 6" xfId="28459" xr:uid="{00000000-0005-0000-0000-0000D7ED0000}"/>
    <cellStyle name="Note 2 2 4 2 2 2 7" xfId="39139" xr:uid="{00000000-0005-0000-0000-0000D8ED0000}"/>
    <cellStyle name="Note 2 2 4 2 2 3" xfId="3150" xr:uid="{00000000-0005-0000-0000-0000D9ED0000}"/>
    <cellStyle name="Note 2 2 4 2 2 3 2" xfId="11418" xr:uid="{00000000-0005-0000-0000-0000DAED0000}"/>
    <cellStyle name="Note 2 2 4 2 2 3 2 2" xfId="24577" xr:uid="{00000000-0005-0000-0000-0000DBED0000}"/>
    <cellStyle name="Note 2 2 4 2 2 3 2 2 2" xfId="61915" xr:uid="{00000000-0005-0000-0000-0000DCED0000}"/>
    <cellStyle name="Note 2 2 4 2 2 3 2 3" xfId="48756" xr:uid="{00000000-0005-0000-0000-0000DDED0000}"/>
    <cellStyle name="Note 2 2 4 2 2 3 3" xfId="6695" xr:uid="{00000000-0005-0000-0000-0000DEED0000}"/>
    <cellStyle name="Note 2 2 4 2 2 3 3 2" xfId="19854" xr:uid="{00000000-0005-0000-0000-0000DFED0000}"/>
    <cellStyle name="Note 2 2 4 2 2 3 3 2 2" xfId="57192" xr:uid="{00000000-0005-0000-0000-0000E0ED0000}"/>
    <cellStyle name="Note 2 2 4 2 2 3 3 3" xfId="44033" xr:uid="{00000000-0005-0000-0000-0000E1ED0000}"/>
    <cellStyle name="Note 2 2 4 2 2 3 4" xfId="16311" xr:uid="{00000000-0005-0000-0000-0000E2ED0000}"/>
    <cellStyle name="Note 2 2 4 2 2 3 4 2" xfId="53649" xr:uid="{00000000-0005-0000-0000-0000E3ED0000}"/>
    <cellStyle name="Note 2 2 4 2 2 3 5" xfId="32704" xr:uid="{00000000-0005-0000-0000-0000E4ED0000}"/>
    <cellStyle name="Note 2 2 4 2 2 3 6" xfId="40488" xr:uid="{00000000-0005-0000-0000-0000E5ED0000}"/>
    <cellStyle name="Note 2 2 4 2 2 4" xfId="9058" xr:uid="{00000000-0005-0000-0000-0000E6ED0000}"/>
    <cellStyle name="Note 2 2 4 2 2 4 2" xfId="22217" xr:uid="{00000000-0005-0000-0000-0000E7ED0000}"/>
    <cellStyle name="Note 2 2 4 2 2 4 2 2" xfId="59555" xr:uid="{00000000-0005-0000-0000-0000E8ED0000}"/>
    <cellStyle name="Note 2 2 4 2 2 4 3" xfId="35416" xr:uid="{00000000-0005-0000-0000-0000E9ED0000}"/>
    <cellStyle name="Note 2 2 4 2 2 4 4" xfId="46396" xr:uid="{00000000-0005-0000-0000-0000EAED0000}"/>
    <cellStyle name="Note 2 2 4 2 2 5" xfId="4335" xr:uid="{00000000-0005-0000-0000-0000EBED0000}"/>
    <cellStyle name="Note 2 2 4 2 2 5 2" xfId="17494" xr:uid="{00000000-0005-0000-0000-0000ECED0000}"/>
    <cellStyle name="Note 2 2 4 2 2 5 2 2" xfId="54832" xr:uid="{00000000-0005-0000-0000-0000EDED0000}"/>
    <cellStyle name="Note 2 2 4 2 2 5 3" xfId="29992" xr:uid="{00000000-0005-0000-0000-0000EEED0000}"/>
    <cellStyle name="Note 2 2 4 2 2 5 4" xfId="41673" xr:uid="{00000000-0005-0000-0000-0000EFED0000}"/>
    <cellStyle name="Note 2 2 4 2 2 6" xfId="13782" xr:uid="{00000000-0005-0000-0000-0000F0ED0000}"/>
    <cellStyle name="Note 2 2 4 2 2 6 2" xfId="51120" xr:uid="{00000000-0005-0000-0000-0000F1ED0000}"/>
    <cellStyle name="Note 2 2 4 2 2 7" xfId="27110" xr:uid="{00000000-0005-0000-0000-0000F2ED0000}"/>
    <cellStyle name="Note 2 2 4 2 2 8" xfId="37959" xr:uid="{00000000-0005-0000-0000-0000F3ED0000}"/>
    <cellStyle name="Note 2 2 4 2 3" xfId="1380" xr:uid="{00000000-0005-0000-0000-0000F4ED0000}"/>
    <cellStyle name="Note 2 2 4 2 3 2" xfId="7454" xr:uid="{00000000-0005-0000-0000-0000F5ED0000}"/>
    <cellStyle name="Note 2 2 4 2 3 2 2" xfId="12177" xr:uid="{00000000-0005-0000-0000-0000F6ED0000}"/>
    <cellStyle name="Note 2 2 4 2 3 2 2 2" xfId="25336" xr:uid="{00000000-0005-0000-0000-0000F7ED0000}"/>
    <cellStyle name="Note 2 2 4 2 3 2 2 2 2" xfId="62674" xr:uid="{00000000-0005-0000-0000-0000F8ED0000}"/>
    <cellStyle name="Note 2 2 4 2 3 2 2 3" xfId="49515" xr:uid="{00000000-0005-0000-0000-0000F9ED0000}"/>
    <cellStyle name="Note 2 2 4 2 3 2 3" xfId="20613" xr:uid="{00000000-0005-0000-0000-0000FAED0000}"/>
    <cellStyle name="Note 2 2 4 2 3 2 3 2" xfId="57951" xr:uid="{00000000-0005-0000-0000-0000FBED0000}"/>
    <cellStyle name="Note 2 2 4 2 3 2 4" xfId="33632" xr:uid="{00000000-0005-0000-0000-0000FCED0000}"/>
    <cellStyle name="Note 2 2 4 2 3 2 5" xfId="44792" xr:uid="{00000000-0005-0000-0000-0000FDED0000}"/>
    <cellStyle name="Note 2 2 4 2 3 3" xfId="9817" xr:uid="{00000000-0005-0000-0000-0000FEED0000}"/>
    <cellStyle name="Note 2 2 4 2 3 3 2" xfId="22976" xr:uid="{00000000-0005-0000-0000-0000FFED0000}"/>
    <cellStyle name="Note 2 2 4 2 3 3 2 2" xfId="60314" xr:uid="{00000000-0005-0000-0000-000000EE0000}"/>
    <cellStyle name="Note 2 2 4 2 3 3 3" xfId="36344" xr:uid="{00000000-0005-0000-0000-000001EE0000}"/>
    <cellStyle name="Note 2 2 4 2 3 3 4" xfId="47155" xr:uid="{00000000-0005-0000-0000-000002EE0000}"/>
    <cellStyle name="Note 2 2 4 2 3 4" xfId="5094" xr:uid="{00000000-0005-0000-0000-000003EE0000}"/>
    <cellStyle name="Note 2 2 4 2 3 4 2" xfId="18253" xr:uid="{00000000-0005-0000-0000-000004EE0000}"/>
    <cellStyle name="Note 2 2 4 2 3 4 2 2" xfId="55591" xr:uid="{00000000-0005-0000-0000-000005EE0000}"/>
    <cellStyle name="Note 2 2 4 2 3 4 3" xfId="30920" xr:uid="{00000000-0005-0000-0000-000006EE0000}"/>
    <cellStyle name="Note 2 2 4 2 3 4 4" xfId="42432" xr:uid="{00000000-0005-0000-0000-000007EE0000}"/>
    <cellStyle name="Note 2 2 4 2 3 5" xfId="14541" xr:uid="{00000000-0005-0000-0000-000008EE0000}"/>
    <cellStyle name="Note 2 2 4 2 3 5 2" xfId="51879" xr:uid="{00000000-0005-0000-0000-000009EE0000}"/>
    <cellStyle name="Note 2 2 4 2 3 6" xfId="28038" xr:uid="{00000000-0005-0000-0000-00000AEE0000}"/>
    <cellStyle name="Note 2 2 4 2 3 7" xfId="38718" xr:uid="{00000000-0005-0000-0000-00000BEE0000}"/>
    <cellStyle name="Note 2 2 4 2 4" xfId="2729" xr:uid="{00000000-0005-0000-0000-00000CEE0000}"/>
    <cellStyle name="Note 2 2 4 2 4 2" xfId="10997" xr:uid="{00000000-0005-0000-0000-00000DEE0000}"/>
    <cellStyle name="Note 2 2 4 2 4 2 2" xfId="24156" xr:uid="{00000000-0005-0000-0000-00000EEE0000}"/>
    <cellStyle name="Note 2 2 4 2 4 2 2 2" xfId="61494" xr:uid="{00000000-0005-0000-0000-00000FEE0000}"/>
    <cellStyle name="Note 2 2 4 2 4 2 3" xfId="48335" xr:uid="{00000000-0005-0000-0000-000010EE0000}"/>
    <cellStyle name="Note 2 2 4 2 4 3" xfId="6274" xr:uid="{00000000-0005-0000-0000-000011EE0000}"/>
    <cellStyle name="Note 2 2 4 2 4 3 2" xfId="19433" xr:uid="{00000000-0005-0000-0000-000012EE0000}"/>
    <cellStyle name="Note 2 2 4 2 4 3 2 2" xfId="56771" xr:uid="{00000000-0005-0000-0000-000013EE0000}"/>
    <cellStyle name="Note 2 2 4 2 4 3 3" xfId="43612" xr:uid="{00000000-0005-0000-0000-000014EE0000}"/>
    <cellStyle name="Note 2 2 4 2 4 4" xfId="15890" xr:uid="{00000000-0005-0000-0000-000015EE0000}"/>
    <cellStyle name="Note 2 2 4 2 4 4 2" xfId="53228" xr:uid="{00000000-0005-0000-0000-000016EE0000}"/>
    <cellStyle name="Note 2 2 4 2 4 5" xfId="32283" xr:uid="{00000000-0005-0000-0000-000017EE0000}"/>
    <cellStyle name="Note 2 2 4 2 4 6" xfId="40067" xr:uid="{00000000-0005-0000-0000-000018EE0000}"/>
    <cellStyle name="Note 2 2 4 2 5" xfId="8637" xr:uid="{00000000-0005-0000-0000-000019EE0000}"/>
    <cellStyle name="Note 2 2 4 2 5 2" xfId="21796" xr:uid="{00000000-0005-0000-0000-00001AEE0000}"/>
    <cellStyle name="Note 2 2 4 2 5 2 2" xfId="59134" xr:uid="{00000000-0005-0000-0000-00001BEE0000}"/>
    <cellStyle name="Note 2 2 4 2 5 3" xfId="34995" xr:uid="{00000000-0005-0000-0000-00001CEE0000}"/>
    <cellStyle name="Note 2 2 4 2 5 4" xfId="45975" xr:uid="{00000000-0005-0000-0000-00001DEE0000}"/>
    <cellStyle name="Note 2 2 4 2 6" xfId="3914" xr:uid="{00000000-0005-0000-0000-00001EEE0000}"/>
    <cellStyle name="Note 2 2 4 2 6 2" xfId="17073" xr:uid="{00000000-0005-0000-0000-00001FEE0000}"/>
    <cellStyle name="Note 2 2 4 2 6 2 2" xfId="54411" xr:uid="{00000000-0005-0000-0000-000020EE0000}"/>
    <cellStyle name="Note 2 2 4 2 6 3" xfId="29571" xr:uid="{00000000-0005-0000-0000-000021EE0000}"/>
    <cellStyle name="Note 2 2 4 2 6 4" xfId="41252" xr:uid="{00000000-0005-0000-0000-000022EE0000}"/>
    <cellStyle name="Note 2 2 4 2 7" xfId="13361" xr:uid="{00000000-0005-0000-0000-000023EE0000}"/>
    <cellStyle name="Note 2 2 4 2 7 2" xfId="50699" xr:uid="{00000000-0005-0000-0000-000024EE0000}"/>
    <cellStyle name="Note 2 2 4 2 8" xfId="26689" xr:uid="{00000000-0005-0000-0000-000025EE0000}"/>
    <cellStyle name="Note 2 2 4 2 9" xfId="37538" xr:uid="{00000000-0005-0000-0000-000026EE0000}"/>
    <cellStyle name="Note 2 2 4 3" xfId="507" xr:uid="{00000000-0005-0000-0000-000027EE0000}"/>
    <cellStyle name="Note 2 2 4 3 2" xfId="1689" xr:uid="{00000000-0005-0000-0000-000028EE0000}"/>
    <cellStyle name="Note 2 2 4 3 2 2" xfId="7763" xr:uid="{00000000-0005-0000-0000-000029EE0000}"/>
    <cellStyle name="Note 2 2 4 3 2 2 2" xfId="12486" xr:uid="{00000000-0005-0000-0000-00002AEE0000}"/>
    <cellStyle name="Note 2 2 4 3 2 2 2 2" xfId="25645" xr:uid="{00000000-0005-0000-0000-00002BEE0000}"/>
    <cellStyle name="Note 2 2 4 3 2 2 2 2 2" xfId="62983" xr:uid="{00000000-0005-0000-0000-00002CEE0000}"/>
    <cellStyle name="Note 2 2 4 3 2 2 2 3" xfId="49824" xr:uid="{00000000-0005-0000-0000-00002DEE0000}"/>
    <cellStyle name="Note 2 2 4 3 2 2 3" xfId="20922" xr:uid="{00000000-0005-0000-0000-00002EEE0000}"/>
    <cellStyle name="Note 2 2 4 3 2 2 3 2" xfId="58260" xr:uid="{00000000-0005-0000-0000-00002FEE0000}"/>
    <cellStyle name="Note 2 2 4 3 2 2 4" xfId="33941" xr:uid="{00000000-0005-0000-0000-000030EE0000}"/>
    <cellStyle name="Note 2 2 4 3 2 2 5" xfId="45101" xr:uid="{00000000-0005-0000-0000-000031EE0000}"/>
    <cellStyle name="Note 2 2 4 3 2 3" xfId="10126" xr:uid="{00000000-0005-0000-0000-000032EE0000}"/>
    <cellStyle name="Note 2 2 4 3 2 3 2" xfId="23285" xr:uid="{00000000-0005-0000-0000-000033EE0000}"/>
    <cellStyle name="Note 2 2 4 3 2 3 2 2" xfId="60623" xr:uid="{00000000-0005-0000-0000-000034EE0000}"/>
    <cellStyle name="Note 2 2 4 3 2 3 3" xfId="36653" xr:uid="{00000000-0005-0000-0000-000035EE0000}"/>
    <cellStyle name="Note 2 2 4 3 2 3 4" xfId="47464" xr:uid="{00000000-0005-0000-0000-000036EE0000}"/>
    <cellStyle name="Note 2 2 4 3 2 4" xfId="5403" xr:uid="{00000000-0005-0000-0000-000037EE0000}"/>
    <cellStyle name="Note 2 2 4 3 2 4 2" xfId="18562" xr:uid="{00000000-0005-0000-0000-000038EE0000}"/>
    <cellStyle name="Note 2 2 4 3 2 4 2 2" xfId="55900" xr:uid="{00000000-0005-0000-0000-000039EE0000}"/>
    <cellStyle name="Note 2 2 4 3 2 4 3" xfId="31229" xr:uid="{00000000-0005-0000-0000-00003AEE0000}"/>
    <cellStyle name="Note 2 2 4 3 2 4 4" xfId="42741" xr:uid="{00000000-0005-0000-0000-00003BEE0000}"/>
    <cellStyle name="Note 2 2 4 3 2 5" xfId="14850" xr:uid="{00000000-0005-0000-0000-00003CEE0000}"/>
    <cellStyle name="Note 2 2 4 3 2 5 2" xfId="52188" xr:uid="{00000000-0005-0000-0000-00003DEE0000}"/>
    <cellStyle name="Note 2 2 4 3 2 6" xfId="28347" xr:uid="{00000000-0005-0000-0000-00003EEE0000}"/>
    <cellStyle name="Note 2 2 4 3 2 7" xfId="39027" xr:uid="{00000000-0005-0000-0000-00003FEE0000}"/>
    <cellStyle name="Note 2 2 4 3 3" xfId="3038" xr:uid="{00000000-0005-0000-0000-000040EE0000}"/>
    <cellStyle name="Note 2 2 4 3 3 2" xfId="11306" xr:uid="{00000000-0005-0000-0000-000041EE0000}"/>
    <cellStyle name="Note 2 2 4 3 3 2 2" xfId="24465" xr:uid="{00000000-0005-0000-0000-000042EE0000}"/>
    <cellStyle name="Note 2 2 4 3 3 2 2 2" xfId="61803" xr:uid="{00000000-0005-0000-0000-000043EE0000}"/>
    <cellStyle name="Note 2 2 4 3 3 2 3" xfId="48644" xr:uid="{00000000-0005-0000-0000-000044EE0000}"/>
    <cellStyle name="Note 2 2 4 3 3 3" xfId="6583" xr:uid="{00000000-0005-0000-0000-000045EE0000}"/>
    <cellStyle name="Note 2 2 4 3 3 3 2" xfId="19742" xr:uid="{00000000-0005-0000-0000-000046EE0000}"/>
    <cellStyle name="Note 2 2 4 3 3 3 2 2" xfId="57080" xr:uid="{00000000-0005-0000-0000-000047EE0000}"/>
    <cellStyle name="Note 2 2 4 3 3 3 3" xfId="43921" xr:uid="{00000000-0005-0000-0000-000048EE0000}"/>
    <cellStyle name="Note 2 2 4 3 3 4" xfId="16199" xr:uid="{00000000-0005-0000-0000-000049EE0000}"/>
    <cellStyle name="Note 2 2 4 3 3 4 2" xfId="53537" xr:uid="{00000000-0005-0000-0000-00004AEE0000}"/>
    <cellStyle name="Note 2 2 4 3 3 5" xfId="32592" xr:uid="{00000000-0005-0000-0000-00004BEE0000}"/>
    <cellStyle name="Note 2 2 4 3 3 6" xfId="40376" xr:uid="{00000000-0005-0000-0000-00004CEE0000}"/>
    <cellStyle name="Note 2 2 4 3 4" xfId="8946" xr:uid="{00000000-0005-0000-0000-00004DEE0000}"/>
    <cellStyle name="Note 2 2 4 3 4 2" xfId="22105" xr:uid="{00000000-0005-0000-0000-00004EEE0000}"/>
    <cellStyle name="Note 2 2 4 3 4 2 2" xfId="59443" xr:uid="{00000000-0005-0000-0000-00004FEE0000}"/>
    <cellStyle name="Note 2 2 4 3 4 3" xfId="35304" xr:uid="{00000000-0005-0000-0000-000050EE0000}"/>
    <cellStyle name="Note 2 2 4 3 4 4" xfId="46284" xr:uid="{00000000-0005-0000-0000-000051EE0000}"/>
    <cellStyle name="Note 2 2 4 3 5" xfId="4223" xr:uid="{00000000-0005-0000-0000-000052EE0000}"/>
    <cellStyle name="Note 2 2 4 3 5 2" xfId="17382" xr:uid="{00000000-0005-0000-0000-000053EE0000}"/>
    <cellStyle name="Note 2 2 4 3 5 2 2" xfId="54720" xr:uid="{00000000-0005-0000-0000-000054EE0000}"/>
    <cellStyle name="Note 2 2 4 3 5 3" xfId="29880" xr:uid="{00000000-0005-0000-0000-000055EE0000}"/>
    <cellStyle name="Note 2 2 4 3 5 4" xfId="41561" xr:uid="{00000000-0005-0000-0000-000056EE0000}"/>
    <cellStyle name="Note 2 2 4 3 6" xfId="13670" xr:uid="{00000000-0005-0000-0000-000057EE0000}"/>
    <cellStyle name="Note 2 2 4 3 6 2" xfId="51008" xr:uid="{00000000-0005-0000-0000-000058EE0000}"/>
    <cellStyle name="Note 2 2 4 3 7" xfId="26998" xr:uid="{00000000-0005-0000-0000-000059EE0000}"/>
    <cellStyle name="Note 2 2 4 3 8" xfId="37847" xr:uid="{00000000-0005-0000-0000-00005AEE0000}"/>
    <cellStyle name="Note 2 2 4 4" xfId="395" xr:uid="{00000000-0005-0000-0000-00005BEE0000}"/>
    <cellStyle name="Note 2 2 4 4 2" xfId="1577" xr:uid="{00000000-0005-0000-0000-00005CEE0000}"/>
    <cellStyle name="Note 2 2 4 4 2 2" xfId="7651" xr:uid="{00000000-0005-0000-0000-00005DEE0000}"/>
    <cellStyle name="Note 2 2 4 4 2 2 2" xfId="12374" xr:uid="{00000000-0005-0000-0000-00005EEE0000}"/>
    <cellStyle name="Note 2 2 4 4 2 2 2 2" xfId="25533" xr:uid="{00000000-0005-0000-0000-00005FEE0000}"/>
    <cellStyle name="Note 2 2 4 4 2 2 2 2 2" xfId="62871" xr:uid="{00000000-0005-0000-0000-000060EE0000}"/>
    <cellStyle name="Note 2 2 4 4 2 2 2 3" xfId="49712" xr:uid="{00000000-0005-0000-0000-000061EE0000}"/>
    <cellStyle name="Note 2 2 4 4 2 2 3" xfId="20810" xr:uid="{00000000-0005-0000-0000-000062EE0000}"/>
    <cellStyle name="Note 2 2 4 4 2 2 3 2" xfId="58148" xr:uid="{00000000-0005-0000-0000-000063EE0000}"/>
    <cellStyle name="Note 2 2 4 4 2 2 4" xfId="33829" xr:uid="{00000000-0005-0000-0000-000064EE0000}"/>
    <cellStyle name="Note 2 2 4 4 2 2 5" xfId="44989" xr:uid="{00000000-0005-0000-0000-000065EE0000}"/>
    <cellStyle name="Note 2 2 4 4 2 3" xfId="10014" xr:uid="{00000000-0005-0000-0000-000066EE0000}"/>
    <cellStyle name="Note 2 2 4 4 2 3 2" xfId="23173" xr:uid="{00000000-0005-0000-0000-000067EE0000}"/>
    <cellStyle name="Note 2 2 4 4 2 3 2 2" xfId="60511" xr:uid="{00000000-0005-0000-0000-000068EE0000}"/>
    <cellStyle name="Note 2 2 4 4 2 3 3" xfId="36541" xr:uid="{00000000-0005-0000-0000-000069EE0000}"/>
    <cellStyle name="Note 2 2 4 4 2 3 4" xfId="47352" xr:uid="{00000000-0005-0000-0000-00006AEE0000}"/>
    <cellStyle name="Note 2 2 4 4 2 4" xfId="5291" xr:uid="{00000000-0005-0000-0000-00006BEE0000}"/>
    <cellStyle name="Note 2 2 4 4 2 4 2" xfId="18450" xr:uid="{00000000-0005-0000-0000-00006CEE0000}"/>
    <cellStyle name="Note 2 2 4 4 2 4 2 2" xfId="55788" xr:uid="{00000000-0005-0000-0000-00006DEE0000}"/>
    <cellStyle name="Note 2 2 4 4 2 4 3" xfId="31117" xr:uid="{00000000-0005-0000-0000-00006EEE0000}"/>
    <cellStyle name="Note 2 2 4 4 2 4 4" xfId="42629" xr:uid="{00000000-0005-0000-0000-00006FEE0000}"/>
    <cellStyle name="Note 2 2 4 4 2 5" xfId="14738" xr:uid="{00000000-0005-0000-0000-000070EE0000}"/>
    <cellStyle name="Note 2 2 4 4 2 5 2" xfId="52076" xr:uid="{00000000-0005-0000-0000-000071EE0000}"/>
    <cellStyle name="Note 2 2 4 4 2 6" xfId="28235" xr:uid="{00000000-0005-0000-0000-000072EE0000}"/>
    <cellStyle name="Note 2 2 4 4 2 7" xfId="38915" xr:uid="{00000000-0005-0000-0000-000073EE0000}"/>
    <cellStyle name="Note 2 2 4 4 3" xfId="2926" xr:uid="{00000000-0005-0000-0000-000074EE0000}"/>
    <cellStyle name="Note 2 2 4 4 3 2" xfId="11194" xr:uid="{00000000-0005-0000-0000-000075EE0000}"/>
    <cellStyle name="Note 2 2 4 4 3 2 2" xfId="24353" xr:uid="{00000000-0005-0000-0000-000076EE0000}"/>
    <cellStyle name="Note 2 2 4 4 3 2 2 2" xfId="61691" xr:uid="{00000000-0005-0000-0000-000077EE0000}"/>
    <cellStyle name="Note 2 2 4 4 3 2 3" xfId="48532" xr:uid="{00000000-0005-0000-0000-000078EE0000}"/>
    <cellStyle name="Note 2 2 4 4 3 3" xfId="6471" xr:uid="{00000000-0005-0000-0000-000079EE0000}"/>
    <cellStyle name="Note 2 2 4 4 3 3 2" xfId="19630" xr:uid="{00000000-0005-0000-0000-00007AEE0000}"/>
    <cellStyle name="Note 2 2 4 4 3 3 2 2" xfId="56968" xr:uid="{00000000-0005-0000-0000-00007BEE0000}"/>
    <cellStyle name="Note 2 2 4 4 3 3 3" xfId="43809" xr:uid="{00000000-0005-0000-0000-00007CEE0000}"/>
    <cellStyle name="Note 2 2 4 4 3 4" xfId="16087" xr:uid="{00000000-0005-0000-0000-00007DEE0000}"/>
    <cellStyle name="Note 2 2 4 4 3 4 2" xfId="53425" xr:uid="{00000000-0005-0000-0000-00007EEE0000}"/>
    <cellStyle name="Note 2 2 4 4 3 5" xfId="32480" xr:uid="{00000000-0005-0000-0000-00007FEE0000}"/>
    <cellStyle name="Note 2 2 4 4 3 6" xfId="40264" xr:uid="{00000000-0005-0000-0000-000080EE0000}"/>
    <cellStyle name="Note 2 2 4 4 4" xfId="8834" xr:uid="{00000000-0005-0000-0000-000081EE0000}"/>
    <cellStyle name="Note 2 2 4 4 4 2" xfId="21993" xr:uid="{00000000-0005-0000-0000-000082EE0000}"/>
    <cellStyle name="Note 2 2 4 4 4 2 2" xfId="59331" xr:uid="{00000000-0005-0000-0000-000083EE0000}"/>
    <cellStyle name="Note 2 2 4 4 4 3" xfId="35192" xr:uid="{00000000-0005-0000-0000-000084EE0000}"/>
    <cellStyle name="Note 2 2 4 4 4 4" xfId="46172" xr:uid="{00000000-0005-0000-0000-000085EE0000}"/>
    <cellStyle name="Note 2 2 4 4 5" xfId="4111" xr:uid="{00000000-0005-0000-0000-000086EE0000}"/>
    <cellStyle name="Note 2 2 4 4 5 2" xfId="17270" xr:uid="{00000000-0005-0000-0000-000087EE0000}"/>
    <cellStyle name="Note 2 2 4 4 5 2 2" xfId="54608" xr:uid="{00000000-0005-0000-0000-000088EE0000}"/>
    <cellStyle name="Note 2 2 4 4 5 3" xfId="29768" xr:uid="{00000000-0005-0000-0000-000089EE0000}"/>
    <cellStyle name="Note 2 2 4 4 5 4" xfId="41449" xr:uid="{00000000-0005-0000-0000-00008AEE0000}"/>
    <cellStyle name="Note 2 2 4 4 6" xfId="13558" xr:uid="{00000000-0005-0000-0000-00008BEE0000}"/>
    <cellStyle name="Note 2 2 4 4 6 2" xfId="50896" xr:uid="{00000000-0005-0000-0000-00008CEE0000}"/>
    <cellStyle name="Note 2 2 4 4 7" xfId="26886" xr:uid="{00000000-0005-0000-0000-00008DEE0000}"/>
    <cellStyle name="Note 2 2 4 4 8" xfId="37735" xr:uid="{00000000-0005-0000-0000-00008EEE0000}"/>
    <cellStyle name="Note 2 2 4 5" xfId="816" xr:uid="{00000000-0005-0000-0000-00008FEE0000}"/>
    <cellStyle name="Note 2 2 4 5 2" xfId="1998" xr:uid="{00000000-0005-0000-0000-000090EE0000}"/>
    <cellStyle name="Note 2 2 4 5 2 2" xfId="8072" xr:uid="{00000000-0005-0000-0000-000091EE0000}"/>
    <cellStyle name="Note 2 2 4 5 2 2 2" xfId="12795" xr:uid="{00000000-0005-0000-0000-000092EE0000}"/>
    <cellStyle name="Note 2 2 4 5 2 2 2 2" xfId="25954" xr:uid="{00000000-0005-0000-0000-000093EE0000}"/>
    <cellStyle name="Note 2 2 4 5 2 2 2 2 2" xfId="63292" xr:uid="{00000000-0005-0000-0000-000094EE0000}"/>
    <cellStyle name="Note 2 2 4 5 2 2 2 3" xfId="50133" xr:uid="{00000000-0005-0000-0000-000095EE0000}"/>
    <cellStyle name="Note 2 2 4 5 2 2 3" xfId="21231" xr:uid="{00000000-0005-0000-0000-000096EE0000}"/>
    <cellStyle name="Note 2 2 4 5 2 2 3 2" xfId="58569" xr:uid="{00000000-0005-0000-0000-000097EE0000}"/>
    <cellStyle name="Note 2 2 4 5 2 2 4" xfId="34250" xr:uid="{00000000-0005-0000-0000-000098EE0000}"/>
    <cellStyle name="Note 2 2 4 5 2 2 5" xfId="45410" xr:uid="{00000000-0005-0000-0000-000099EE0000}"/>
    <cellStyle name="Note 2 2 4 5 2 3" xfId="10435" xr:uid="{00000000-0005-0000-0000-00009AEE0000}"/>
    <cellStyle name="Note 2 2 4 5 2 3 2" xfId="23594" xr:uid="{00000000-0005-0000-0000-00009BEE0000}"/>
    <cellStyle name="Note 2 2 4 5 2 3 2 2" xfId="60932" xr:uid="{00000000-0005-0000-0000-00009CEE0000}"/>
    <cellStyle name="Note 2 2 4 5 2 3 3" xfId="36962" xr:uid="{00000000-0005-0000-0000-00009DEE0000}"/>
    <cellStyle name="Note 2 2 4 5 2 3 4" xfId="47773" xr:uid="{00000000-0005-0000-0000-00009EEE0000}"/>
    <cellStyle name="Note 2 2 4 5 2 4" xfId="5712" xr:uid="{00000000-0005-0000-0000-00009FEE0000}"/>
    <cellStyle name="Note 2 2 4 5 2 4 2" xfId="18871" xr:uid="{00000000-0005-0000-0000-0000A0EE0000}"/>
    <cellStyle name="Note 2 2 4 5 2 4 2 2" xfId="56209" xr:uid="{00000000-0005-0000-0000-0000A1EE0000}"/>
    <cellStyle name="Note 2 2 4 5 2 4 3" xfId="31538" xr:uid="{00000000-0005-0000-0000-0000A2EE0000}"/>
    <cellStyle name="Note 2 2 4 5 2 4 4" xfId="43050" xr:uid="{00000000-0005-0000-0000-0000A3EE0000}"/>
    <cellStyle name="Note 2 2 4 5 2 5" xfId="15159" xr:uid="{00000000-0005-0000-0000-0000A4EE0000}"/>
    <cellStyle name="Note 2 2 4 5 2 5 2" xfId="52497" xr:uid="{00000000-0005-0000-0000-0000A5EE0000}"/>
    <cellStyle name="Note 2 2 4 5 2 6" xfId="28656" xr:uid="{00000000-0005-0000-0000-0000A6EE0000}"/>
    <cellStyle name="Note 2 2 4 5 2 7" xfId="39336" xr:uid="{00000000-0005-0000-0000-0000A7EE0000}"/>
    <cellStyle name="Note 2 2 4 5 3" xfId="3347" xr:uid="{00000000-0005-0000-0000-0000A8EE0000}"/>
    <cellStyle name="Note 2 2 4 5 3 2" xfId="11615" xr:uid="{00000000-0005-0000-0000-0000A9EE0000}"/>
    <cellStyle name="Note 2 2 4 5 3 2 2" xfId="24774" xr:uid="{00000000-0005-0000-0000-0000AAEE0000}"/>
    <cellStyle name="Note 2 2 4 5 3 2 2 2" xfId="62112" xr:uid="{00000000-0005-0000-0000-0000ABEE0000}"/>
    <cellStyle name="Note 2 2 4 5 3 2 3" xfId="48953" xr:uid="{00000000-0005-0000-0000-0000ACEE0000}"/>
    <cellStyle name="Note 2 2 4 5 3 3" xfId="6892" xr:uid="{00000000-0005-0000-0000-0000ADEE0000}"/>
    <cellStyle name="Note 2 2 4 5 3 3 2" xfId="20051" xr:uid="{00000000-0005-0000-0000-0000AEEE0000}"/>
    <cellStyle name="Note 2 2 4 5 3 3 2 2" xfId="57389" xr:uid="{00000000-0005-0000-0000-0000AFEE0000}"/>
    <cellStyle name="Note 2 2 4 5 3 3 3" xfId="44230" xr:uid="{00000000-0005-0000-0000-0000B0EE0000}"/>
    <cellStyle name="Note 2 2 4 5 3 4" xfId="16508" xr:uid="{00000000-0005-0000-0000-0000B1EE0000}"/>
    <cellStyle name="Note 2 2 4 5 3 4 2" xfId="53846" xr:uid="{00000000-0005-0000-0000-0000B2EE0000}"/>
    <cellStyle name="Note 2 2 4 5 3 5" xfId="32901" xr:uid="{00000000-0005-0000-0000-0000B3EE0000}"/>
    <cellStyle name="Note 2 2 4 5 3 6" xfId="40685" xr:uid="{00000000-0005-0000-0000-0000B4EE0000}"/>
    <cellStyle name="Note 2 2 4 5 4" xfId="9255" xr:uid="{00000000-0005-0000-0000-0000B5EE0000}"/>
    <cellStyle name="Note 2 2 4 5 4 2" xfId="22414" xr:uid="{00000000-0005-0000-0000-0000B6EE0000}"/>
    <cellStyle name="Note 2 2 4 5 4 2 2" xfId="59752" xr:uid="{00000000-0005-0000-0000-0000B7EE0000}"/>
    <cellStyle name="Note 2 2 4 5 4 3" xfId="35613" xr:uid="{00000000-0005-0000-0000-0000B8EE0000}"/>
    <cellStyle name="Note 2 2 4 5 4 4" xfId="46593" xr:uid="{00000000-0005-0000-0000-0000B9EE0000}"/>
    <cellStyle name="Note 2 2 4 5 5" xfId="4532" xr:uid="{00000000-0005-0000-0000-0000BAEE0000}"/>
    <cellStyle name="Note 2 2 4 5 5 2" xfId="17691" xr:uid="{00000000-0005-0000-0000-0000BBEE0000}"/>
    <cellStyle name="Note 2 2 4 5 5 2 2" xfId="55029" xr:uid="{00000000-0005-0000-0000-0000BCEE0000}"/>
    <cellStyle name="Note 2 2 4 5 5 3" xfId="30189" xr:uid="{00000000-0005-0000-0000-0000BDEE0000}"/>
    <cellStyle name="Note 2 2 4 5 5 4" xfId="41870" xr:uid="{00000000-0005-0000-0000-0000BEEE0000}"/>
    <cellStyle name="Note 2 2 4 5 6" xfId="13979" xr:uid="{00000000-0005-0000-0000-0000BFEE0000}"/>
    <cellStyle name="Note 2 2 4 5 6 2" xfId="51317" xr:uid="{00000000-0005-0000-0000-0000C0EE0000}"/>
    <cellStyle name="Note 2 2 4 5 7" xfId="27307" xr:uid="{00000000-0005-0000-0000-0000C1EE0000}"/>
    <cellStyle name="Note 2 2 4 5 8" xfId="38156" xr:uid="{00000000-0005-0000-0000-0000C2EE0000}"/>
    <cellStyle name="Note 2 2 4 6" xfId="985" xr:uid="{00000000-0005-0000-0000-0000C3EE0000}"/>
    <cellStyle name="Note 2 2 4 6 2" xfId="2167" xr:uid="{00000000-0005-0000-0000-0000C4EE0000}"/>
    <cellStyle name="Note 2 2 4 6 2 2" xfId="8241" xr:uid="{00000000-0005-0000-0000-0000C5EE0000}"/>
    <cellStyle name="Note 2 2 4 6 2 2 2" xfId="12964" xr:uid="{00000000-0005-0000-0000-0000C6EE0000}"/>
    <cellStyle name="Note 2 2 4 6 2 2 2 2" xfId="26123" xr:uid="{00000000-0005-0000-0000-0000C7EE0000}"/>
    <cellStyle name="Note 2 2 4 6 2 2 2 2 2" xfId="63461" xr:uid="{00000000-0005-0000-0000-0000C8EE0000}"/>
    <cellStyle name="Note 2 2 4 6 2 2 2 3" xfId="50302" xr:uid="{00000000-0005-0000-0000-0000C9EE0000}"/>
    <cellStyle name="Note 2 2 4 6 2 2 3" xfId="21400" xr:uid="{00000000-0005-0000-0000-0000CAEE0000}"/>
    <cellStyle name="Note 2 2 4 6 2 2 3 2" xfId="58738" xr:uid="{00000000-0005-0000-0000-0000CBEE0000}"/>
    <cellStyle name="Note 2 2 4 6 2 2 4" xfId="34419" xr:uid="{00000000-0005-0000-0000-0000CCEE0000}"/>
    <cellStyle name="Note 2 2 4 6 2 2 5" xfId="45579" xr:uid="{00000000-0005-0000-0000-0000CDEE0000}"/>
    <cellStyle name="Note 2 2 4 6 2 3" xfId="10604" xr:uid="{00000000-0005-0000-0000-0000CEEE0000}"/>
    <cellStyle name="Note 2 2 4 6 2 3 2" xfId="23763" xr:uid="{00000000-0005-0000-0000-0000CFEE0000}"/>
    <cellStyle name="Note 2 2 4 6 2 3 2 2" xfId="61101" xr:uid="{00000000-0005-0000-0000-0000D0EE0000}"/>
    <cellStyle name="Note 2 2 4 6 2 3 3" xfId="37131" xr:uid="{00000000-0005-0000-0000-0000D1EE0000}"/>
    <cellStyle name="Note 2 2 4 6 2 3 4" xfId="47942" xr:uid="{00000000-0005-0000-0000-0000D2EE0000}"/>
    <cellStyle name="Note 2 2 4 6 2 4" xfId="5881" xr:uid="{00000000-0005-0000-0000-0000D3EE0000}"/>
    <cellStyle name="Note 2 2 4 6 2 4 2" xfId="19040" xr:uid="{00000000-0005-0000-0000-0000D4EE0000}"/>
    <cellStyle name="Note 2 2 4 6 2 4 2 2" xfId="56378" xr:uid="{00000000-0005-0000-0000-0000D5EE0000}"/>
    <cellStyle name="Note 2 2 4 6 2 4 3" xfId="31707" xr:uid="{00000000-0005-0000-0000-0000D6EE0000}"/>
    <cellStyle name="Note 2 2 4 6 2 4 4" xfId="43219" xr:uid="{00000000-0005-0000-0000-0000D7EE0000}"/>
    <cellStyle name="Note 2 2 4 6 2 5" xfId="15328" xr:uid="{00000000-0005-0000-0000-0000D8EE0000}"/>
    <cellStyle name="Note 2 2 4 6 2 5 2" xfId="52666" xr:uid="{00000000-0005-0000-0000-0000D9EE0000}"/>
    <cellStyle name="Note 2 2 4 6 2 6" xfId="28825" xr:uid="{00000000-0005-0000-0000-0000DAEE0000}"/>
    <cellStyle name="Note 2 2 4 6 2 7" xfId="39505" xr:uid="{00000000-0005-0000-0000-0000DBEE0000}"/>
    <cellStyle name="Note 2 2 4 6 3" xfId="3516" xr:uid="{00000000-0005-0000-0000-0000DCEE0000}"/>
    <cellStyle name="Note 2 2 4 6 3 2" xfId="11784" xr:uid="{00000000-0005-0000-0000-0000DDEE0000}"/>
    <cellStyle name="Note 2 2 4 6 3 2 2" xfId="24943" xr:uid="{00000000-0005-0000-0000-0000DEEE0000}"/>
    <cellStyle name="Note 2 2 4 6 3 2 2 2" xfId="62281" xr:uid="{00000000-0005-0000-0000-0000DFEE0000}"/>
    <cellStyle name="Note 2 2 4 6 3 2 3" xfId="49122" xr:uid="{00000000-0005-0000-0000-0000E0EE0000}"/>
    <cellStyle name="Note 2 2 4 6 3 3" xfId="7061" xr:uid="{00000000-0005-0000-0000-0000E1EE0000}"/>
    <cellStyle name="Note 2 2 4 6 3 3 2" xfId="20220" xr:uid="{00000000-0005-0000-0000-0000E2EE0000}"/>
    <cellStyle name="Note 2 2 4 6 3 3 2 2" xfId="57558" xr:uid="{00000000-0005-0000-0000-0000E3EE0000}"/>
    <cellStyle name="Note 2 2 4 6 3 3 3" xfId="44399" xr:uid="{00000000-0005-0000-0000-0000E4EE0000}"/>
    <cellStyle name="Note 2 2 4 6 3 4" xfId="16677" xr:uid="{00000000-0005-0000-0000-0000E5EE0000}"/>
    <cellStyle name="Note 2 2 4 6 3 4 2" xfId="54015" xr:uid="{00000000-0005-0000-0000-0000E6EE0000}"/>
    <cellStyle name="Note 2 2 4 6 3 5" xfId="33070" xr:uid="{00000000-0005-0000-0000-0000E7EE0000}"/>
    <cellStyle name="Note 2 2 4 6 3 6" xfId="40854" xr:uid="{00000000-0005-0000-0000-0000E8EE0000}"/>
    <cellStyle name="Note 2 2 4 6 4" xfId="9424" xr:uid="{00000000-0005-0000-0000-0000E9EE0000}"/>
    <cellStyle name="Note 2 2 4 6 4 2" xfId="22583" xr:uid="{00000000-0005-0000-0000-0000EAEE0000}"/>
    <cellStyle name="Note 2 2 4 6 4 2 2" xfId="59921" xr:uid="{00000000-0005-0000-0000-0000EBEE0000}"/>
    <cellStyle name="Note 2 2 4 6 4 3" xfId="35782" xr:uid="{00000000-0005-0000-0000-0000ECEE0000}"/>
    <cellStyle name="Note 2 2 4 6 4 4" xfId="46762" xr:uid="{00000000-0005-0000-0000-0000EDEE0000}"/>
    <cellStyle name="Note 2 2 4 6 5" xfId="4701" xr:uid="{00000000-0005-0000-0000-0000EEEE0000}"/>
    <cellStyle name="Note 2 2 4 6 5 2" xfId="17860" xr:uid="{00000000-0005-0000-0000-0000EFEE0000}"/>
    <cellStyle name="Note 2 2 4 6 5 2 2" xfId="55198" xr:uid="{00000000-0005-0000-0000-0000F0EE0000}"/>
    <cellStyle name="Note 2 2 4 6 5 3" xfId="30358" xr:uid="{00000000-0005-0000-0000-0000F1EE0000}"/>
    <cellStyle name="Note 2 2 4 6 5 4" xfId="42039" xr:uid="{00000000-0005-0000-0000-0000F2EE0000}"/>
    <cellStyle name="Note 2 2 4 6 6" xfId="14148" xr:uid="{00000000-0005-0000-0000-0000F3EE0000}"/>
    <cellStyle name="Note 2 2 4 6 6 2" xfId="51486" xr:uid="{00000000-0005-0000-0000-0000F4EE0000}"/>
    <cellStyle name="Note 2 2 4 6 7" xfId="27476" xr:uid="{00000000-0005-0000-0000-0000F5EE0000}"/>
    <cellStyle name="Note 2 2 4 6 8" xfId="38325" xr:uid="{00000000-0005-0000-0000-0000F6EE0000}"/>
    <cellStyle name="Note 2 2 4 7" xfId="1156" xr:uid="{00000000-0005-0000-0000-0000F7EE0000}"/>
    <cellStyle name="Note 2 2 4 7 2" xfId="2336" xr:uid="{00000000-0005-0000-0000-0000F8EE0000}"/>
    <cellStyle name="Note 2 2 4 7 2 2" xfId="8410" xr:uid="{00000000-0005-0000-0000-0000F9EE0000}"/>
    <cellStyle name="Note 2 2 4 7 2 2 2" xfId="13133" xr:uid="{00000000-0005-0000-0000-0000FAEE0000}"/>
    <cellStyle name="Note 2 2 4 7 2 2 2 2" xfId="26292" xr:uid="{00000000-0005-0000-0000-0000FBEE0000}"/>
    <cellStyle name="Note 2 2 4 7 2 2 2 2 2" xfId="63630" xr:uid="{00000000-0005-0000-0000-0000FCEE0000}"/>
    <cellStyle name="Note 2 2 4 7 2 2 2 3" xfId="50471" xr:uid="{00000000-0005-0000-0000-0000FDEE0000}"/>
    <cellStyle name="Note 2 2 4 7 2 2 3" xfId="21569" xr:uid="{00000000-0005-0000-0000-0000FEEE0000}"/>
    <cellStyle name="Note 2 2 4 7 2 2 3 2" xfId="58907" xr:uid="{00000000-0005-0000-0000-0000FFEE0000}"/>
    <cellStyle name="Note 2 2 4 7 2 2 4" xfId="34588" xr:uid="{00000000-0005-0000-0000-000000EF0000}"/>
    <cellStyle name="Note 2 2 4 7 2 2 5" xfId="45748" xr:uid="{00000000-0005-0000-0000-000001EF0000}"/>
    <cellStyle name="Note 2 2 4 7 2 3" xfId="10773" xr:uid="{00000000-0005-0000-0000-000002EF0000}"/>
    <cellStyle name="Note 2 2 4 7 2 3 2" xfId="23932" xr:uid="{00000000-0005-0000-0000-000003EF0000}"/>
    <cellStyle name="Note 2 2 4 7 2 3 2 2" xfId="61270" xr:uid="{00000000-0005-0000-0000-000004EF0000}"/>
    <cellStyle name="Note 2 2 4 7 2 3 3" xfId="37300" xr:uid="{00000000-0005-0000-0000-000005EF0000}"/>
    <cellStyle name="Note 2 2 4 7 2 3 4" xfId="48111" xr:uid="{00000000-0005-0000-0000-000006EF0000}"/>
    <cellStyle name="Note 2 2 4 7 2 4" xfId="6050" xr:uid="{00000000-0005-0000-0000-000007EF0000}"/>
    <cellStyle name="Note 2 2 4 7 2 4 2" xfId="19209" xr:uid="{00000000-0005-0000-0000-000008EF0000}"/>
    <cellStyle name="Note 2 2 4 7 2 4 2 2" xfId="56547" xr:uid="{00000000-0005-0000-0000-000009EF0000}"/>
    <cellStyle name="Note 2 2 4 7 2 4 3" xfId="31876" xr:uid="{00000000-0005-0000-0000-00000AEF0000}"/>
    <cellStyle name="Note 2 2 4 7 2 4 4" xfId="43388" xr:uid="{00000000-0005-0000-0000-00000BEF0000}"/>
    <cellStyle name="Note 2 2 4 7 2 5" xfId="15497" xr:uid="{00000000-0005-0000-0000-00000CEF0000}"/>
    <cellStyle name="Note 2 2 4 7 2 5 2" xfId="52835" xr:uid="{00000000-0005-0000-0000-00000DEF0000}"/>
    <cellStyle name="Note 2 2 4 7 2 6" xfId="28994" xr:uid="{00000000-0005-0000-0000-00000EEF0000}"/>
    <cellStyle name="Note 2 2 4 7 2 7" xfId="39674" xr:uid="{00000000-0005-0000-0000-00000FEF0000}"/>
    <cellStyle name="Note 2 2 4 7 3" xfId="3685" xr:uid="{00000000-0005-0000-0000-000010EF0000}"/>
    <cellStyle name="Note 2 2 4 7 3 2" xfId="11953" xr:uid="{00000000-0005-0000-0000-000011EF0000}"/>
    <cellStyle name="Note 2 2 4 7 3 2 2" xfId="25112" xr:uid="{00000000-0005-0000-0000-000012EF0000}"/>
    <cellStyle name="Note 2 2 4 7 3 2 2 2" xfId="62450" xr:uid="{00000000-0005-0000-0000-000013EF0000}"/>
    <cellStyle name="Note 2 2 4 7 3 2 3" xfId="49291" xr:uid="{00000000-0005-0000-0000-000014EF0000}"/>
    <cellStyle name="Note 2 2 4 7 3 3" xfId="7230" xr:uid="{00000000-0005-0000-0000-000015EF0000}"/>
    <cellStyle name="Note 2 2 4 7 3 3 2" xfId="20389" xr:uid="{00000000-0005-0000-0000-000016EF0000}"/>
    <cellStyle name="Note 2 2 4 7 3 3 2 2" xfId="57727" xr:uid="{00000000-0005-0000-0000-000017EF0000}"/>
    <cellStyle name="Note 2 2 4 7 3 3 3" xfId="44568" xr:uid="{00000000-0005-0000-0000-000018EF0000}"/>
    <cellStyle name="Note 2 2 4 7 3 4" xfId="16846" xr:uid="{00000000-0005-0000-0000-000019EF0000}"/>
    <cellStyle name="Note 2 2 4 7 3 4 2" xfId="54184" xr:uid="{00000000-0005-0000-0000-00001AEF0000}"/>
    <cellStyle name="Note 2 2 4 7 3 5" xfId="33239" xr:uid="{00000000-0005-0000-0000-00001BEF0000}"/>
    <cellStyle name="Note 2 2 4 7 3 6" xfId="41023" xr:uid="{00000000-0005-0000-0000-00001CEF0000}"/>
    <cellStyle name="Note 2 2 4 7 4" xfId="9593" xr:uid="{00000000-0005-0000-0000-00001DEF0000}"/>
    <cellStyle name="Note 2 2 4 7 4 2" xfId="22752" xr:uid="{00000000-0005-0000-0000-00001EEF0000}"/>
    <cellStyle name="Note 2 2 4 7 4 2 2" xfId="60090" xr:uid="{00000000-0005-0000-0000-00001FEF0000}"/>
    <cellStyle name="Note 2 2 4 7 4 3" xfId="35951" xr:uid="{00000000-0005-0000-0000-000020EF0000}"/>
    <cellStyle name="Note 2 2 4 7 4 4" xfId="46931" xr:uid="{00000000-0005-0000-0000-000021EF0000}"/>
    <cellStyle name="Note 2 2 4 7 5" xfId="4870" xr:uid="{00000000-0005-0000-0000-000022EF0000}"/>
    <cellStyle name="Note 2 2 4 7 5 2" xfId="18029" xr:uid="{00000000-0005-0000-0000-000023EF0000}"/>
    <cellStyle name="Note 2 2 4 7 5 2 2" xfId="55367" xr:uid="{00000000-0005-0000-0000-000024EF0000}"/>
    <cellStyle name="Note 2 2 4 7 5 3" xfId="30527" xr:uid="{00000000-0005-0000-0000-000025EF0000}"/>
    <cellStyle name="Note 2 2 4 7 5 4" xfId="42208" xr:uid="{00000000-0005-0000-0000-000026EF0000}"/>
    <cellStyle name="Note 2 2 4 7 6" xfId="14317" xr:uid="{00000000-0005-0000-0000-000027EF0000}"/>
    <cellStyle name="Note 2 2 4 7 6 2" xfId="51655" xr:uid="{00000000-0005-0000-0000-000028EF0000}"/>
    <cellStyle name="Note 2 2 4 7 7" xfId="27645" xr:uid="{00000000-0005-0000-0000-000029EF0000}"/>
    <cellStyle name="Note 2 2 4 7 8" xfId="38494" xr:uid="{00000000-0005-0000-0000-00002AEF0000}"/>
    <cellStyle name="Note 2 2 4 8" xfId="1268" xr:uid="{00000000-0005-0000-0000-00002BEF0000}"/>
    <cellStyle name="Note 2 2 4 8 2" xfId="2617" xr:uid="{00000000-0005-0000-0000-00002CEF0000}"/>
    <cellStyle name="Note 2 2 4 8 2 2" xfId="12065" xr:uid="{00000000-0005-0000-0000-00002DEF0000}"/>
    <cellStyle name="Note 2 2 4 8 2 2 2" xfId="25224" xr:uid="{00000000-0005-0000-0000-00002EEF0000}"/>
    <cellStyle name="Note 2 2 4 8 2 2 2 2" xfId="62562" xr:uid="{00000000-0005-0000-0000-00002FEF0000}"/>
    <cellStyle name="Note 2 2 4 8 2 2 3" xfId="33520" xr:uid="{00000000-0005-0000-0000-000030EF0000}"/>
    <cellStyle name="Note 2 2 4 8 2 2 4" xfId="49403" xr:uid="{00000000-0005-0000-0000-000031EF0000}"/>
    <cellStyle name="Note 2 2 4 8 2 3" xfId="7342" xr:uid="{00000000-0005-0000-0000-000032EF0000}"/>
    <cellStyle name="Note 2 2 4 8 2 3 2" xfId="20501" xr:uid="{00000000-0005-0000-0000-000033EF0000}"/>
    <cellStyle name="Note 2 2 4 8 2 3 2 2" xfId="57839" xr:uid="{00000000-0005-0000-0000-000034EF0000}"/>
    <cellStyle name="Note 2 2 4 8 2 3 3" xfId="36232" xr:uid="{00000000-0005-0000-0000-000035EF0000}"/>
    <cellStyle name="Note 2 2 4 8 2 3 4" xfId="44680" xr:uid="{00000000-0005-0000-0000-000036EF0000}"/>
    <cellStyle name="Note 2 2 4 8 2 4" xfId="15778" xr:uid="{00000000-0005-0000-0000-000037EF0000}"/>
    <cellStyle name="Note 2 2 4 8 2 4 2" xfId="30808" xr:uid="{00000000-0005-0000-0000-000038EF0000}"/>
    <cellStyle name="Note 2 2 4 8 2 4 3" xfId="53116" xr:uid="{00000000-0005-0000-0000-000039EF0000}"/>
    <cellStyle name="Note 2 2 4 8 2 5" xfId="27926" xr:uid="{00000000-0005-0000-0000-00003AEF0000}"/>
    <cellStyle name="Note 2 2 4 8 2 6" xfId="39955" xr:uid="{00000000-0005-0000-0000-00003BEF0000}"/>
    <cellStyle name="Note 2 2 4 8 3" xfId="9705" xr:uid="{00000000-0005-0000-0000-00003CEF0000}"/>
    <cellStyle name="Note 2 2 4 8 3 2" xfId="22864" xr:uid="{00000000-0005-0000-0000-00003DEF0000}"/>
    <cellStyle name="Note 2 2 4 8 3 2 2" xfId="60202" xr:uid="{00000000-0005-0000-0000-00003EEF0000}"/>
    <cellStyle name="Note 2 2 4 8 3 3" xfId="32171" xr:uid="{00000000-0005-0000-0000-00003FEF0000}"/>
    <cellStyle name="Note 2 2 4 8 3 4" xfId="47043" xr:uid="{00000000-0005-0000-0000-000040EF0000}"/>
    <cellStyle name="Note 2 2 4 8 4" xfId="4982" xr:uid="{00000000-0005-0000-0000-000041EF0000}"/>
    <cellStyle name="Note 2 2 4 8 4 2" xfId="18141" xr:uid="{00000000-0005-0000-0000-000042EF0000}"/>
    <cellStyle name="Note 2 2 4 8 4 2 2" xfId="55479" xr:uid="{00000000-0005-0000-0000-000043EF0000}"/>
    <cellStyle name="Note 2 2 4 8 4 3" xfId="34883" xr:uid="{00000000-0005-0000-0000-000044EF0000}"/>
    <cellStyle name="Note 2 2 4 8 4 4" xfId="42320" xr:uid="{00000000-0005-0000-0000-000045EF0000}"/>
    <cellStyle name="Note 2 2 4 8 5" xfId="14429" xr:uid="{00000000-0005-0000-0000-000046EF0000}"/>
    <cellStyle name="Note 2 2 4 8 5 2" xfId="29459" xr:uid="{00000000-0005-0000-0000-000047EF0000}"/>
    <cellStyle name="Note 2 2 4 8 5 3" xfId="51767" xr:uid="{00000000-0005-0000-0000-000048EF0000}"/>
    <cellStyle name="Note 2 2 4 8 6" xfId="26577" xr:uid="{00000000-0005-0000-0000-000049EF0000}"/>
    <cellStyle name="Note 2 2 4 8 7" xfId="38606" xr:uid="{00000000-0005-0000-0000-00004AEF0000}"/>
    <cellStyle name="Note 2 2 4 9" xfId="2505" xr:uid="{00000000-0005-0000-0000-00004BEF0000}"/>
    <cellStyle name="Note 2 2 4 9 2" xfId="10885" xr:uid="{00000000-0005-0000-0000-00004CEF0000}"/>
    <cellStyle name="Note 2 2 4 9 2 2" xfId="24044" xr:uid="{00000000-0005-0000-0000-00004DEF0000}"/>
    <cellStyle name="Note 2 2 4 9 2 2 2" xfId="61382" xr:uid="{00000000-0005-0000-0000-00004EEF0000}"/>
    <cellStyle name="Note 2 2 4 9 2 3" xfId="33408" xr:uid="{00000000-0005-0000-0000-00004FEF0000}"/>
    <cellStyle name="Note 2 2 4 9 2 4" xfId="48223" xr:uid="{00000000-0005-0000-0000-000050EF0000}"/>
    <cellStyle name="Note 2 2 4 9 3" xfId="6162" xr:uid="{00000000-0005-0000-0000-000051EF0000}"/>
    <cellStyle name="Note 2 2 4 9 3 2" xfId="19321" xr:uid="{00000000-0005-0000-0000-000052EF0000}"/>
    <cellStyle name="Note 2 2 4 9 3 2 2" xfId="56659" xr:uid="{00000000-0005-0000-0000-000053EF0000}"/>
    <cellStyle name="Note 2 2 4 9 3 3" xfId="36120" xr:uid="{00000000-0005-0000-0000-000054EF0000}"/>
    <cellStyle name="Note 2 2 4 9 3 4" xfId="43500" xr:uid="{00000000-0005-0000-0000-000055EF0000}"/>
    <cellStyle name="Note 2 2 4 9 4" xfId="15666" xr:uid="{00000000-0005-0000-0000-000056EF0000}"/>
    <cellStyle name="Note 2 2 4 9 4 2" xfId="30696" xr:uid="{00000000-0005-0000-0000-000057EF0000}"/>
    <cellStyle name="Note 2 2 4 9 4 3" xfId="53004" xr:uid="{00000000-0005-0000-0000-000058EF0000}"/>
    <cellStyle name="Note 2 2 4 9 5" xfId="27814" xr:uid="{00000000-0005-0000-0000-000059EF0000}"/>
    <cellStyle name="Note 2 2 4 9 6" xfId="39843" xr:uid="{00000000-0005-0000-0000-00005AEF0000}"/>
    <cellStyle name="Note 2 2 5" xfId="282" xr:uid="{00000000-0005-0000-0000-00005BEF0000}"/>
    <cellStyle name="Note 2 2 5 2" xfId="703" xr:uid="{00000000-0005-0000-0000-00005CEF0000}"/>
    <cellStyle name="Note 2 2 5 2 2" xfId="1885" xr:uid="{00000000-0005-0000-0000-00005DEF0000}"/>
    <cellStyle name="Note 2 2 5 2 2 2" xfId="7959" xr:uid="{00000000-0005-0000-0000-00005EEF0000}"/>
    <cellStyle name="Note 2 2 5 2 2 2 2" xfId="12682" xr:uid="{00000000-0005-0000-0000-00005FEF0000}"/>
    <cellStyle name="Note 2 2 5 2 2 2 2 2" xfId="25841" xr:uid="{00000000-0005-0000-0000-000060EF0000}"/>
    <cellStyle name="Note 2 2 5 2 2 2 2 2 2" xfId="63179" xr:uid="{00000000-0005-0000-0000-000061EF0000}"/>
    <cellStyle name="Note 2 2 5 2 2 2 2 3" xfId="50020" xr:uid="{00000000-0005-0000-0000-000062EF0000}"/>
    <cellStyle name="Note 2 2 5 2 2 2 3" xfId="21118" xr:uid="{00000000-0005-0000-0000-000063EF0000}"/>
    <cellStyle name="Note 2 2 5 2 2 2 3 2" xfId="58456" xr:uid="{00000000-0005-0000-0000-000064EF0000}"/>
    <cellStyle name="Note 2 2 5 2 2 2 4" xfId="34137" xr:uid="{00000000-0005-0000-0000-000065EF0000}"/>
    <cellStyle name="Note 2 2 5 2 2 2 5" xfId="45297" xr:uid="{00000000-0005-0000-0000-000066EF0000}"/>
    <cellStyle name="Note 2 2 5 2 2 3" xfId="10322" xr:uid="{00000000-0005-0000-0000-000067EF0000}"/>
    <cellStyle name="Note 2 2 5 2 2 3 2" xfId="23481" xr:uid="{00000000-0005-0000-0000-000068EF0000}"/>
    <cellStyle name="Note 2 2 5 2 2 3 2 2" xfId="60819" xr:uid="{00000000-0005-0000-0000-000069EF0000}"/>
    <cellStyle name="Note 2 2 5 2 2 3 3" xfId="36849" xr:uid="{00000000-0005-0000-0000-00006AEF0000}"/>
    <cellStyle name="Note 2 2 5 2 2 3 4" xfId="47660" xr:uid="{00000000-0005-0000-0000-00006BEF0000}"/>
    <cellStyle name="Note 2 2 5 2 2 4" xfId="5599" xr:uid="{00000000-0005-0000-0000-00006CEF0000}"/>
    <cellStyle name="Note 2 2 5 2 2 4 2" xfId="18758" xr:uid="{00000000-0005-0000-0000-00006DEF0000}"/>
    <cellStyle name="Note 2 2 5 2 2 4 2 2" xfId="56096" xr:uid="{00000000-0005-0000-0000-00006EEF0000}"/>
    <cellStyle name="Note 2 2 5 2 2 4 3" xfId="31425" xr:uid="{00000000-0005-0000-0000-00006FEF0000}"/>
    <cellStyle name="Note 2 2 5 2 2 4 4" xfId="42937" xr:uid="{00000000-0005-0000-0000-000070EF0000}"/>
    <cellStyle name="Note 2 2 5 2 2 5" xfId="15046" xr:uid="{00000000-0005-0000-0000-000071EF0000}"/>
    <cellStyle name="Note 2 2 5 2 2 5 2" xfId="52384" xr:uid="{00000000-0005-0000-0000-000072EF0000}"/>
    <cellStyle name="Note 2 2 5 2 2 6" xfId="28543" xr:uid="{00000000-0005-0000-0000-000073EF0000}"/>
    <cellStyle name="Note 2 2 5 2 2 7" xfId="39223" xr:uid="{00000000-0005-0000-0000-000074EF0000}"/>
    <cellStyle name="Note 2 2 5 2 3" xfId="3234" xr:uid="{00000000-0005-0000-0000-000075EF0000}"/>
    <cellStyle name="Note 2 2 5 2 3 2" xfId="11502" xr:uid="{00000000-0005-0000-0000-000076EF0000}"/>
    <cellStyle name="Note 2 2 5 2 3 2 2" xfId="24661" xr:uid="{00000000-0005-0000-0000-000077EF0000}"/>
    <cellStyle name="Note 2 2 5 2 3 2 2 2" xfId="61999" xr:uid="{00000000-0005-0000-0000-000078EF0000}"/>
    <cellStyle name="Note 2 2 5 2 3 2 3" xfId="48840" xr:uid="{00000000-0005-0000-0000-000079EF0000}"/>
    <cellStyle name="Note 2 2 5 2 3 3" xfId="6779" xr:uid="{00000000-0005-0000-0000-00007AEF0000}"/>
    <cellStyle name="Note 2 2 5 2 3 3 2" xfId="19938" xr:uid="{00000000-0005-0000-0000-00007BEF0000}"/>
    <cellStyle name="Note 2 2 5 2 3 3 2 2" xfId="57276" xr:uid="{00000000-0005-0000-0000-00007CEF0000}"/>
    <cellStyle name="Note 2 2 5 2 3 3 3" xfId="44117" xr:uid="{00000000-0005-0000-0000-00007DEF0000}"/>
    <cellStyle name="Note 2 2 5 2 3 4" xfId="16395" xr:uid="{00000000-0005-0000-0000-00007EEF0000}"/>
    <cellStyle name="Note 2 2 5 2 3 4 2" xfId="53733" xr:uid="{00000000-0005-0000-0000-00007FEF0000}"/>
    <cellStyle name="Note 2 2 5 2 3 5" xfId="32788" xr:uid="{00000000-0005-0000-0000-000080EF0000}"/>
    <cellStyle name="Note 2 2 5 2 3 6" xfId="40572" xr:uid="{00000000-0005-0000-0000-000081EF0000}"/>
    <cellStyle name="Note 2 2 5 2 4" xfId="9142" xr:uid="{00000000-0005-0000-0000-000082EF0000}"/>
    <cellStyle name="Note 2 2 5 2 4 2" xfId="22301" xr:uid="{00000000-0005-0000-0000-000083EF0000}"/>
    <cellStyle name="Note 2 2 5 2 4 2 2" xfId="59639" xr:uid="{00000000-0005-0000-0000-000084EF0000}"/>
    <cellStyle name="Note 2 2 5 2 4 3" xfId="35500" xr:uid="{00000000-0005-0000-0000-000085EF0000}"/>
    <cellStyle name="Note 2 2 5 2 4 4" xfId="46480" xr:uid="{00000000-0005-0000-0000-000086EF0000}"/>
    <cellStyle name="Note 2 2 5 2 5" xfId="4419" xr:uid="{00000000-0005-0000-0000-000087EF0000}"/>
    <cellStyle name="Note 2 2 5 2 5 2" xfId="17578" xr:uid="{00000000-0005-0000-0000-000088EF0000}"/>
    <cellStyle name="Note 2 2 5 2 5 2 2" xfId="54916" xr:uid="{00000000-0005-0000-0000-000089EF0000}"/>
    <cellStyle name="Note 2 2 5 2 5 3" xfId="30076" xr:uid="{00000000-0005-0000-0000-00008AEF0000}"/>
    <cellStyle name="Note 2 2 5 2 5 4" xfId="41757" xr:uid="{00000000-0005-0000-0000-00008BEF0000}"/>
    <cellStyle name="Note 2 2 5 2 6" xfId="13866" xr:uid="{00000000-0005-0000-0000-00008CEF0000}"/>
    <cellStyle name="Note 2 2 5 2 6 2" xfId="51204" xr:uid="{00000000-0005-0000-0000-00008DEF0000}"/>
    <cellStyle name="Note 2 2 5 2 7" xfId="27194" xr:uid="{00000000-0005-0000-0000-00008EEF0000}"/>
    <cellStyle name="Note 2 2 5 2 8" xfId="38043" xr:uid="{00000000-0005-0000-0000-00008FEF0000}"/>
    <cellStyle name="Note 2 2 5 3" xfId="1464" xr:uid="{00000000-0005-0000-0000-000090EF0000}"/>
    <cellStyle name="Note 2 2 5 3 2" xfId="7538" xr:uid="{00000000-0005-0000-0000-000091EF0000}"/>
    <cellStyle name="Note 2 2 5 3 2 2" xfId="12261" xr:uid="{00000000-0005-0000-0000-000092EF0000}"/>
    <cellStyle name="Note 2 2 5 3 2 2 2" xfId="25420" xr:uid="{00000000-0005-0000-0000-000093EF0000}"/>
    <cellStyle name="Note 2 2 5 3 2 2 2 2" xfId="62758" xr:uid="{00000000-0005-0000-0000-000094EF0000}"/>
    <cellStyle name="Note 2 2 5 3 2 2 3" xfId="49599" xr:uid="{00000000-0005-0000-0000-000095EF0000}"/>
    <cellStyle name="Note 2 2 5 3 2 3" xfId="20697" xr:uid="{00000000-0005-0000-0000-000096EF0000}"/>
    <cellStyle name="Note 2 2 5 3 2 3 2" xfId="58035" xr:uid="{00000000-0005-0000-0000-000097EF0000}"/>
    <cellStyle name="Note 2 2 5 3 2 4" xfId="33716" xr:uid="{00000000-0005-0000-0000-000098EF0000}"/>
    <cellStyle name="Note 2 2 5 3 2 5" xfId="44876" xr:uid="{00000000-0005-0000-0000-000099EF0000}"/>
    <cellStyle name="Note 2 2 5 3 3" xfId="9901" xr:uid="{00000000-0005-0000-0000-00009AEF0000}"/>
    <cellStyle name="Note 2 2 5 3 3 2" xfId="23060" xr:uid="{00000000-0005-0000-0000-00009BEF0000}"/>
    <cellStyle name="Note 2 2 5 3 3 2 2" xfId="60398" xr:uid="{00000000-0005-0000-0000-00009CEF0000}"/>
    <cellStyle name="Note 2 2 5 3 3 3" xfId="36428" xr:uid="{00000000-0005-0000-0000-00009DEF0000}"/>
    <cellStyle name="Note 2 2 5 3 3 4" xfId="47239" xr:uid="{00000000-0005-0000-0000-00009EEF0000}"/>
    <cellStyle name="Note 2 2 5 3 4" xfId="5178" xr:uid="{00000000-0005-0000-0000-00009FEF0000}"/>
    <cellStyle name="Note 2 2 5 3 4 2" xfId="18337" xr:uid="{00000000-0005-0000-0000-0000A0EF0000}"/>
    <cellStyle name="Note 2 2 5 3 4 2 2" xfId="55675" xr:uid="{00000000-0005-0000-0000-0000A1EF0000}"/>
    <cellStyle name="Note 2 2 5 3 4 3" xfId="31004" xr:uid="{00000000-0005-0000-0000-0000A2EF0000}"/>
    <cellStyle name="Note 2 2 5 3 4 4" xfId="42516" xr:uid="{00000000-0005-0000-0000-0000A3EF0000}"/>
    <cellStyle name="Note 2 2 5 3 5" xfId="14625" xr:uid="{00000000-0005-0000-0000-0000A4EF0000}"/>
    <cellStyle name="Note 2 2 5 3 5 2" xfId="51963" xr:uid="{00000000-0005-0000-0000-0000A5EF0000}"/>
    <cellStyle name="Note 2 2 5 3 6" xfId="28122" xr:uid="{00000000-0005-0000-0000-0000A6EF0000}"/>
    <cellStyle name="Note 2 2 5 3 7" xfId="38802" xr:uid="{00000000-0005-0000-0000-0000A7EF0000}"/>
    <cellStyle name="Note 2 2 5 4" xfId="2813" xr:uid="{00000000-0005-0000-0000-0000A8EF0000}"/>
    <cellStyle name="Note 2 2 5 4 2" xfId="11081" xr:uid="{00000000-0005-0000-0000-0000A9EF0000}"/>
    <cellStyle name="Note 2 2 5 4 2 2" xfId="24240" xr:uid="{00000000-0005-0000-0000-0000AAEF0000}"/>
    <cellStyle name="Note 2 2 5 4 2 2 2" xfId="61578" xr:uid="{00000000-0005-0000-0000-0000ABEF0000}"/>
    <cellStyle name="Note 2 2 5 4 2 3" xfId="48419" xr:uid="{00000000-0005-0000-0000-0000ACEF0000}"/>
    <cellStyle name="Note 2 2 5 4 3" xfId="6358" xr:uid="{00000000-0005-0000-0000-0000ADEF0000}"/>
    <cellStyle name="Note 2 2 5 4 3 2" xfId="19517" xr:uid="{00000000-0005-0000-0000-0000AEEF0000}"/>
    <cellStyle name="Note 2 2 5 4 3 2 2" xfId="56855" xr:uid="{00000000-0005-0000-0000-0000AFEF0000}"/>
    <cellStyle name="Note 2 2 5 4 3 3" xfId="43696" xr:uid="{00000000-0005-0000-0000-0000B0EF0000}"/>
    <cellStyle name="Note 2 2 5 4 4" xfId="15974" xr:uid="{00000000-0005-0000-0000-0000B1EF0000}"/>
    <cellStyle name="Note 2 2 5 4 4 2" xfId="53312" xr:uid="{00000000-0005-0000-0000-0000B2EF0000}"/>
    <cellStyle name="Note 2 2 5 4 5" xfId="32367" xr:uid="{00000000-0005-0000-0000-0000B3EF0000}"/>
    <cellStyle name="Note 2 2 5 4 6" xfId="40151" xr:uid="{00000000-0005-0000-0000-0000B4EF0000}"/>
    <cellStyle name="Note 2 2 5 5" xfId="8721" xr:uid="{00000000-0005-0000-0000-0000B5EF0000}"/>
    <cellStyle name="Note 2 2 5 5 2" xfId="21880" xr:uid="{00000000-0005-0000-0000-0000B6EF0000}"/>
    <cellStyle name="Note 2 2 5 5 2 2" xfId="59218" xr:uid="{00000000-0005-0000-0000-0000B7EF0000}"/>
    <cellStyle name="Note 2 2 5 5 3" xfId="35079" xr:uid="{00000000-0005-0000-0000-0000B8EF0000}"/>
    <cellStyle name="Note 2 2 5 5 4" xfId="46059" xr:uid="{00000000-0005-0000-0000-0000B9EF0000}"/>
    <cellStyle name="Note 2 2 5 6" xfId="3998" xr:uid="{00000000-0005-0000-0000-0000BAEF0000}"/>
    <cellStyle name="Note 2 2 5 6 2" xfId="17157" xr:uid="{00000000-0005-0000-0000-0000BBEF0000}"/>
    <cellStyle name="Note 2 2 5 6 2 2" xfId="54495" xr:uid="{00000000-0005-0000-0000-0000BCEF0000}"/>
    <cellStyle name="Note 2 2 5 6 3" xfId="29655" xr:uid="{00000000-0005-0000-0000-0000BDEF0000}"/>
    <cellStyle name="Note 2 2 5 6 4" xfId="41336" xr:uid="{00000000-0005-0000-0000-0000BEEF0000}"/>
    <cellStyle name="Note 2 2 5 7" xfId="13445" xr:uid="{00000000-0005-0000-0000-0000BFEF0000}"/>
    <cellStyle name="Note 2 2 5 7 2" xfId="50783" xr:uid="{00000000-0005-0000-0000-0000C0EF0000}"/>
    <cellStyle name="Note 2 2 5 8" xfId="26773" xr:uid="{00000000-0005-0000-0000-0000C1EF0000}"/>
    <cellStyle name="Note 2 2 5 9" xfId="37622" xr:uid="{00000000-0005-0000-0000-0000C2EF0000}"/>
    <cellStyle name="Note 2 2 6" xfId="170" xr:uid="{00000000-0005-0000-0000-0000C3EF0000}"/>
    <cellStyle name="Note 2 2 6 2" xfId="591" xr:uid="{00000000-0005-0000-0000-0000C4EF0000}"/>
    <cellStyle name="Note 2 2 6 2 2" xfId="1773" xr:uid="{00000000-0005-0000-0000-0000C5EF0000}"/>
    <cellStyle name="Note 2 2 6 2 2 2" xfId="7847" xr:uid="{00000000-0005-0000-0000-0000C6EF0000}"/>
    <cellStyle name="Note 2 2 6 2 2 2 2" xfId="12570" xr:uid="{00000000-0005-0000-0000-0000C7EF0000}"/>
    <cellStyle name="Note 2 2 6 2 2 2 2 2" xfId="25729" xr:uid="{00000000-0005-0000-0000-0000C8EF0000}"/>
    <cellStyle name="Note 2 2 6 2 2 2 2 2 2" xfId="63067" xr:uid="{00000000-0005-0000-0000-0000C9EF0000}"/>
    <cellStyle name="Note 2 2 6 2 2 2 2 3" xfId="49908" xr:uid="{00000000-0005-0000-0000-0000CAEF0000}"/>
    <cellStyle name="Note 2 2 6 2 2 2 3" xfId="21006" xr:uid="{00000000-0005-0000-0000-0000CBEF0000}"/>
    <cellStyle name="Note 2 2 6 2 2 2 3 2" xfId="58344" xr:uid="{00000000-0005-0000-0000-0000CCEF0000}"/>
    <cellStyle name="Note 2 2 6 2 2 2 4" xfId="34025" xr:uid="{00000000-0005-0000-0000-0000CDEF0000}"/>
    <cellStyle name="Note 2 2 6 2 2 2 5" xfId="45185" xr:uid="{00000000-0005-0000-0000-0000CEEF0000}"/>
    <cellStyle name="Note 2 2 6 2 2 3" xfId="10210" xr:uid="{00000000-0005-0000-0000-0000CFEF0000}"/>
    <cellStyle name="Note 2 2 6 2 2 3 2" xfId="23369" xr:uid="{00000000-0005-0000-0000-0000D0EF0000}"/>
    <cellStyle name="Note 2 2 6 2 2 3 2 2" xfId="60707" xr:uid="{00000000-0005-0000-0000-0000D1EF0000}"/>
    <cellStyle name="Note 2 2 6 2 2 3 3" xfId="36737" xr:uid="{00000000-0005-0000-0000-0000D2EF0000}"/>
    <cellStyle name="Note 2 2 6 2 2 3 4" xfId="47548" xr:uid="{00000000-0005-0000-0000-0000D3EF0000}"/>
    <cellStyle name="Note 2 2 6 2 2 4" xfId="5487" xr:uid="{00000000-0005-0000-0000-0000D4EF0000}"/>
    <cellStyle name="Note 2 2 6 2 2 4 2" xfId="18646" xr:uid="{00000000-0005-0000-0000-0000D5EF0000}"/>
    <cellStyle name="Note 2 2 6 2 2 4 2 2" xfId="55984" xr:uid="{00000000-0005-0000-0000-0000D6EF0000}"/>
    <cellStyle name="Note 2 2 6 2 2 4 3" xfId="31313" xr:uid="{00000000-0005-0000-0000-0000D7EF0000}"/>
    <cellStyle name="Note 2 2 6 2 2 4 4" xfId="42825" xr:uid="{00000000-0005-0000-0000-0000D8EF0000}"/>
    <cellStyle name="Note 2 2 6 2 2 5" xfId="14934" xr:uid="{00000000-0005-0000-0000-0000D9EF0000}"/>
    <cellStyle name="Note 2 2 6 2 2 5 2" xfId="52272" xr:uid="{00000000-0005-0000-0000-0000DAEF0000}"/>
    <cellStyle name="Note 2 2 6 2 2 6" xfId="28431" xr:uid="{00000000-0005-0000-0000-0000DBEF0000}"/>
    <cellStyle name="Note 2 2 6 2 2 7" xfId="39111" xr:uid="{00000000-0005-0000-0000-0000DCEF0000}"/>
    <cellStyle name="Note 2 2 6 2 3" xfId="3122" xr:uid="{00000000-0005-0000-0000-0000DDEF0000}"/>
    <cellStyle name="Note 2 2 6 2 3 2" xfId="11390" xr:uid="{00000000-0005-0000-0000-0000DEEF0000}"/>
    <cellStyle name="Note 2 2 6 2 3 2 2" xfId="24549" xr:uid="{00000000-0005-0000-0000-0000DFEF0000}"/>
    <cellStyle name="Note 2 2 6 2 3 2 2 2" xfId="61887" xr:uid="{00000000-0005-0000-0000-0000E0EF0000}"/>
    <cellStyle name="Note 2 2 6 2 3 2 3" xfId="48728" xr:uid="{00000000-0005-0000-0000-0000E1EF0000}"/>
    <cellStyle name="Note 2 2 6 2 3 3" xfId="6667" xr:uid="{00000000-0005-0000-0000-0000E2EF0000}"/>
    <cellStyle name="Note 2 2 6 2 3 3 2" xfId="19826" xr:uid="{00000000-0005-0000-0000-0000E3EF0000}"/>
    <cellStyle name="Note 2 2 6 2 3 3 2 2" xfId="57164" xr:uid="{00000000-0005-0000-0000-0000E4EF0000}"/>
    <cellStyle name="Note 2 2 6 2 3 3 3" xfId="44005" xr:uid="{00000000-0005-0000-0000-0000E5EF0000}"/>
    <cellStyle name="Note 2 2 6 2 3 4" xfId="16283" xr:uid="{00000000-0005-0000-0000-0000E6EF0000}"/>
    <cellStyle name="Note 2 2 6 2 3 4 2" xfId="53621" xr:uid="{00000000-0005-0000-0000-0000E7EF0000}"/>
    <cellStyle name="Note 2 2 6 2 3 5" xfId="32676" xr:uid="{00000000-0005-0000-0000-0000E8EF0000}"/>
    <cellStyle name="Note 2 2 6 2 3 6" xfId="40460" xr:uid="{00000000-0005-0000-0000-0000E9EF0000}"/>
    <cellStyle name="Note 2 2 6 2 4" xfId="9030" xr:uid="{00000000-0005-0000-0000-0000EAEF0000}"/>
    <cellStyle name="Note 2 2 6 2 4 2" xfId="22189" xr:uid="{00000000-0005-0000-0000-0000EBEF0000}"/>
    <cellStyle name="Note 2 2 6 2 4 2 2" xfId="59527" xr:uid="{00000000-0005-0000-0000-0000ECEF0000}"/>
    <cellStyle name="Note 2 2 6 2 4 3" xfId="35388" xr:uid="{00000000-0005-0000-0000-0000EDEF0000}"/>
    <cellStyle name="Note 2 2 6 2 4 4" xfId="46368" xr:uid="{00000000-0005-0000-0000-0000EEEF0000}"/>
    <cellStyle name="Note 2 2 6 2 5" xfId="4307" xr:uid="{00000000-0005-0000-0000-0000EFEF0000}"/>
    <cellStyle name="Note 2 2 6 2 5 2" xfId="17466" xr:uid="{00000000-0005-0000-0000-0000F0EF0000}"/>
    <cellStyle name="Note 2 2 6 2 5 2 2" xfId="54804" xr:uid="{00000000-0005-0000-0000-0000F1EF0000}"/>
    <cellStyle name="Note 2 2 6 2 5 3" xfId="29964" xr:uid="{00000000-0005-0000-0000-0000F2EF0000}"/>
    <cellStyle name="Note 2 2 6 2 5 4" xfId="41645" xr:uid="{00000000-0005-0000-0000-0000F3EF0000}"/>
    <cellStyle name="Note 2 2 6 2 6" xfId="13754" xr:uid="{00000000-0005-0000-0000-0000F4EF0000}"/>
    <cellStyle name="Note 2 2 6 2 6 2" xfId="51092" xr:uid="{00000000-0005-0000-0000-0000F5EF0000}"/>
    <cellStyle name="Note 2 2 6 2 7" xfId="27082" xr:uid="{00000000-0005-0000-0000-0000F6EF0000}"/>
    <cellStyle name="Note 2 2 6 2 8" xfId="37931" xr:uid="{00000000-0005-0000-0000-0000F7EF0000}"/>
    <cellStyle name="Note 2 2 6 3" xfId="1352" xr:uid="{00000000-0005-0000-0000-0000F8EF0000}"/>
    <cellStyle name="Note 2 2 6 3 2" xfId="7426" xr:uid="{00000000-0005-0000-0000-0000F9EF0000}"/>
    <cellStyle name="Note 2 2 6 3 2 2" xfId="12149" xr:uid="{00000000-0005-0000-0000-0000FAEF0000}"/>
    <cellStyle name="Note 2 2 6 3 2 2 2" xfId="25308" xr:uid="{00000000-0005-0000-0000-0000FBEF0000}"/>
    <cellStyle name="Note 2 2 6 3 2 2 2 2" xfId="62646" xr:uid="{00000000-0005-0000-0000-0000FCEF0000}"/>
    <cellStyle name="Note 2 2 6 3 2 2 3" xfId="49487" xr:uid="{00000000-0005-0000-0000-0000FDEF0000}"/>
    <cellStyle name="Note 2 2 6 3 2 3" xfId="20585" xr:uid="{00000000-0005-0000-0000-0000FEEF0000}"/>
    <cellStyle name="Note 2 2 6 3 2 3 2" xfId="57923" xr:uid="{00000000-0005-0000-0000-0000FFEF0000}"/>
    <cellStyle name="Note 2 2 6 3 2 4" xfId="33604" xr:uid="{00000000-0005-0000-0000-000000F00000}"/>
    <cellStyle name="Note 2 2 6 3 2 5" xfId="44764" xr:uid="{00000000-0005-0000-0000-000001F00000}"/>
    <cellStyle name="Note 2 2 6 3 3" xfId="9789" xr:uid="{00000000-0005-0000-0000-000002F00000}"/>
    <cellStyle name="Note 2 2 6 3 3 2" xfId="22948" xr:uid="{00000000-0005-0000-0000-000003F00000}"/>
    <cellStyle name="Note 2 2 6 3 3 2 2" xfId="60286" xr:uid="{00000000-0005-0000-0000-000004F00000}"/>
    <cellStyle name="Note 2 2 6 3 3 3" xfId="36316" xr:uid="{00000000-0005-0000-0000-000005F00000}"/>
    <cellStyle name="Note 2 2 6 3 3 4" xfId="47127" xr:uid="{00000000-0005-0000-0000-000006F00000}"/>
    <cellStyle name="Note 2 2 6 3 4" xfId="5066" xr:uid="{00000000-0005-0000-0000-000007F00000}"/>
    <cellStyle name="Note 2 2 6 3 4 2" xfId="18225" xr:uid="{00000000-0005-0000-0000-000008F00000}"/>
    <cellStyle name="Note 2 2 6 3 4 2 2" xfId="55563" xr:uid="{00000000-0005-0000-0000-000009F00000}"/>
    <cellStyle name="Note 2 2 6 3 4 3" xfId="30892" xr:uid="{00000000-0005-0000-0000-00000AF00000}"/>
    <cellStyle name="Note 2 2 6 3 4 4" xfId="42404" xr:uid="{00000000-0005-0000-0000-00000BF00000}"/>
    <cellStyle name="Note 2 2 6 3 5" xfId="14513" xr:uid="{00000000-0005-0000-0000-00000CF00000}"/>
    <cellStyle name="Note 2 2 6 3 5 2" xfId="51851" xr:uid="{00000000-0005-0000-0000-00000DF00000}"/>
    <cellStyle name="Note 2 2 6 3 6" xfId="28010" xr:uid="{00000000-0005-0000-0000-00000EF00000}"/>
    <cellStyle name="Note 2 2 6 3 7" xfId="38690" xr:uid="{00000000-0005-0000-0000-00000FF00000}"/>
    <cellStyle name="Note 2 2 6 4" xfId="2701" xr:uid="{00000000-0005-0000-0000-000010F00000}"/>
    <cellStyle name="Note 2 2 6 4 2" xfId="10969" xr:uid="{00000000-0005-0000-0000-000011F00000}"/>
    <cellStyle name="Note 2 2 6 4 2 2" xfId="24128" xr:uid="{00000000-0005-0000-0000-000012F00000}"/>
    <cellStyle name="Note 2 2 6 4 2 2 2" xfId="61466" xr:uid="{00000000-0005-0000-0000-000013F00000}"/>
    <cellStyle name="Note 2 2 6 4 2 3" xfId="48307" xr:uid="{00000000-0005-0000-0000-000014F00000}"/>
    <cellStyle name="Note 2 2 6 4 3" xfId="6246" xr:uid="{00000000-0005-0000-0000-000015F00000}"/>
    <cellStyle name="Note 2 2 6 4 3 2" xfId="19405" xr:uid="{00000000-0005-0000-0000-000016F00000}"/>
    <cellStyle name="Note 2 2 6 4 3 2 2" xfId="56743" xr:uid="{00000000-0005-0000-0000-000017F00000}"/>
    <cellStyle name="Note 2 2 6 4 3 3" xfId="43584" xr:uid="{00000000-0005-0000-0000-000018F00000}"/>
    <cellStyle name="Note 2 2 6 4 4" xfId="15862" xr:uid="{00000000-0005-0000-0000-000019F00000}"/>
    <cellStyle name="Note 2 2 6 4 4 2" xfId="53200" xr:uid="{00000000-0005-0000-0000-00001AF00000}"/>
    <cellStyle name="Note 2 2 6 4 5" xfId="32255" xr:uid="{00000000-0005-0000-0000-00001BF00000}"/>
    <cellStyle name="Note 2 2 6 4 6" xfId="40039" xr:uid="{00000000-0005-0000-0000-00001CF00000}"/>
    <cellStyle name="Note 2 2 6 5" xfId="8609" xr:uid="{00000000-0005-0000-0000-00001DF00000}"/>
    <cellStyle name="Note 2 2 6 5 2" xfId="21768" xr:uid="{00000000-0005-0000-0000-00001EF00000}"/>
    <cellStyle name="Note 2 2 6 5 2 2" xfId="59106" xr:uid="{00000000-0005-0000-0000-00001FF00000}"/>
    <cellStyle name="Note 2 2 6 5 3" xfId="34967" xr:uid="{00000000-0005-0000-0000-000020F00000}"/>
    <cellStyle name="Note 2 2 6 5 4" xfId="45947" xr:uid="{00000000-0005-0000-0000-000021F00000}"/>
    <cellStyle name="Note 2 2 6 6" xfId="3886" xr:uid="{00000000-0005-0000-0000-000022F00000}"/>
    <cellStyle name="Note 2 2 6 6 2" xfId="17045" xr:uid="{00000000-0005-0000-0000-000023F00000}"/>
    <cellStyle name="Note 2 2 6 6 2 2" xfId="54383" xr:uid="{00000000-0005-0000-0000-000024F00000}"/>
    <cellStyle name="Note 2 2 6 6 3" xfId="29543" xr:uid="{00000000-0005-0000-0000-000025F00000}"/>
    <cellStyle name="Note 2 2 6 6 4" xfId="41224" xr:uid="{00000000-0005-0000-0000-000026F00000}"/>
    <cellStyle name="Note 2 2 6 7" xfId="13333" xr:uid="{00000000-0005-0000-0000-000027F00000}"/>
    <cellStyle name="Note 2 2 6 7 2" xfId="50671" xr:uid="{00000000-0005-0000-0000-000028F00000}"/>
    <cellStyle name="Note 2 2 6 8" xfId="26661" xr:uid="{00000000-0005-0000-0000-000029F00000}"/>
    <cellStyle name="Note 2 2 6 9" xfId="37510" xr:uid="{00000000-0005-0000-0000-00002AF00000}"/>
    <cellStyle name="Note 2 2 7" xfId="479" xr:uid="{00000000-0005-0000-0000-00002BF00000}"/>
    <cellStyle name="Note 2 2 7 2" xfId="1661" xr:uid="{00000000-0005-0000-0000-00002CF00000}"/>
    <cellStyle name="Note 2 2 7 2 2" xfId="7735" xr:uid="{00000000-0005-0000-0000-00002DF00000}"/>
    <cellStyle name="Note 2 2 7 2 2 2" xfId="12458" xr:uid="{00000000-0005-0000-0000-00002EF00000}"/>
    <cellStyle name="Note 2 2 7 2 2 2 2" xfId="25617" xr:uid="{00000000-0005-0000-0000-00002FF00000}"/>
    <cellStyle name="Note 2 2 7 2 2 2 2 2" xfId="62955" xr:uid="{00000000-0005-0000-0000-000030F00000}"/>
    <cellStyle name="Note 2 2 7 2 2 2 3" xfId="49796" xr:uid="{00000000-0005-0000-0000-000031F00000}"/>
    <cellStyle name="Note 2 2 7 2 2 3" xfId="20894" xr:uid="{00000000-0005-0000-0000-000032F00000}"/>
    <cellStyle name="Note 2 2 7 2 2 3 2" xfId="58232" xr:uid="{00000000-0005-0000-0000-000033F00000}"/>
    <cellStyle name="Note 2 2 7 2 2 4" xfId="33913" xr:uid="{00000000-0005-0000-0000-000034F00000}"/>
    <cellStyle name="Note 2 2 7 2 2 5" xfId="45073" xr:uid="{00000000-0005-0000-0000-000035F00000}"/>
    <cellStyle name="Note 2 2 7 2 3" xfId="10098" xr:uid="{00000000-0005-0000-0000-000036F00000}"/>
    <cellStyle name="Note 2 2 7 2 3 2" xfId="23257" xr:uid="{00000000-0005-0000-0000-000037F00000}"/>
    <cellStyle name="Note 2 2 7 2 3 2 2" xfId="60595" xr:uid="{00000000-0005-0000-0000-000038F00000}"/>
    <cellStyle name="Note 2 2 7 2 3 3" xfId="36625" xr:uid="{00000000-0005-0000-0000-000039F00000}"/>
    <cellStyle name="Note 2 2 7 2 3 4" xfId="47436" xr:uid="{00000000-0005-0000-0000-00003AF00000}"/>
    <cellStyle name="Note 2 2 7 2 4" xfId="5375" xr:uid="{00000000-0005-0000-0000-00003BF00000}"/>
    <cellStyle name="Note 2 2 7 2 4 2" xfId="18534" xr:uid="{00000000-0005-0000-0000-00003CF00000}"/>
    <cellStyle name="Note 2 2 7 2 4 2 2" xfId="55872" xr:uid="{00000000-0005-0000-0000-00003DF00000}"/>
    <cellStyle name="Note 2 2 7 2 4 3" xfId="31201" xr:uid="{00000000-0005-0000-0000-00003EF00000}"/>
    <cellStyle name="Note 2 2 7 2 4 4" xfId="42713" xr:uid="{00000000-0005-0000-0000-00003FF00000}"/>
    <cellStyle name="Note 2 2 7 2 5" xfId="14822" xr:uid="{00000000-0005-0000-0000-000040F00000}"/>
    <cellStyle name="Note 2 2 7 2 5 2" xfId="52160" xr:uid="{00000000-0005-0000-0000-000041F00000}"/>
    <cellStyle name="Note 2 2 7 2 6" xfId="28319" xr:uid="{00000000-0005-0000-0000-000042F00000}"/>
    <cellStyle name="Note 2 2 7 2 7" xfId="38999" xr:uid="{00000000-0005-0000-0000-000043F00000}"/>
    <cellStyle name="Note 2 2 7 3" xfId="3010" xr:uid="{00000000-0005-0000-0000-000044F00000}"/>
    <cellStyle name="Note 2 2 7 3 2" xfId="11278" xr:uid="{00000000-0005-0000-0000-000045F00000}"/>
    <cellStyle name="Note 2 2 7 3 2 2" xfId="24437" xr:uid="{00000000-0005-0000-0000-000046F00000}"/>
    <cellStyle name="Note 2 2 7 3 2 2 2" xfId="61775" xr:uid="{00000000-0005-0000-0000-000047F00000}"/>
    <cellStyle name="Note 2 2 7 3 2 3" xfId="48616" xr:uid="{00000000-0005-0000-0000-000048F00000}"/>
    <cellStyle name="Note 2 2 7 3 3" xfId="6555" xr:uid="{00000000-0005-0000-0000-000049F00000}"/>
    <cellStyle name="Note 2 2 7 3 3 2" xfId="19714" xr:uid="{00000000-0005-0000-0000-00004AF00000}"/>
    <cellStyle name="Note 2 2 7 3 3 2 2" xfId="57052" xr:uid="{00000000-0005-0000-0000-00004BF00000}"/>
    <cellStyle name="Note 2 2 7 3 3 3" xfId="43893" xr:uid="{00000000-0005-0000-0000-00004CF00000}"/>
    <cellStyle name="Note 2 2 7 3 4" xfId="16171" xr:uid="{00000000-0005-0000-0000-00004DF00000}"/>
    <cellStyle name="Note 2 2 7 3 4 2" xfId="53509" xr:uid="{00000000-0005-0000-0000-00004EF00000}"/>
    <cellStyle name="Note 2 2 7 3 5" xfId="32564" xr:uid="{00000000-0005-0000-0000-00004FF00000}"/>
    <cellStyle name="Note 2 2 7 3 6" xfId="40348" xr:uid="{00000000-0005-0000-0000-000050F00000}"/>
    <cellStyle name="Note 2 2 7 4" xfId="8918" xr:uid="{00000000-0005-0000-0000-000051F00000}"/>
    <cellStyle name="Note 2 2 7 4 2" xfId="22077" xr:uid="{00000000-0005-0000-0000-000052F00000}"/>
    <cellStyle name="Note 2 2 7 4 2 2" xfId="59415" xr:uid="{00000000-0005-0000-0000-000053F00000}"/>
    <cellStyle name="Note 2 2 7 4 3" xfId="35276" xr:uid="{00000000-0005-0000-0000-000054F00000}"/>
    <cellStyle name="Note 2 2 7 4 4" xfId="46256" xr:uid="{00000000-0005-0000-0000-000055F00000}"/>
    <cellStyle name="Note 2 2 7 5" xfId="4195" xr:uid="{00000000-0005-0000-0000-000056F00000}"/>
    <cellStyle name="Note 2 2 7 5 2" xfId="17354" xr:uid="{00000000-0005-0000-0000-000057F00000}"/>
    <cellStyle name="Note 2 2 7 5 2 2" xfId="54692" xr:uid="{00000000-0005-0000-0000-000058F00000}"/>
    <cellStyle name="Note 2 2 7 5 3" xfId="29852" xr:uid="{00000000-0005-0000-0000-000059F00000}"/>
    <cellStyle name="Note 2 2 7 5 4" xfId="41533" xr:uid="{00000000-0005-0000-0000-00005AF00000}"/>
    <cellStyle name="Note 2 2 7 6" xfId="13642" xr:uid="{00000000-0005-0000-0000-00005BF00000}"/>
    <cellStyle name="Note 2 2 7 6 2" xfId="50980" xr:uid="{00000000-0005-0000-0000-00005CF00000}"/>
    <cellStyle name="Note 2 2 7 7" xfId="26970" xr:uid="{00000000-0005-0000-0000-00005DF00000}"/>
    <cellStyle name="Note 2 2 7 8" xfId="37819" xr:uid="{00000000-0005-0000-0000-00005EF00000}"/>
    <cellStyle name="Note 2 2 8" xfId="310" xr:uid="{00000000-0005-0000-0000-00005FF00000}"/>
    <cellStyle name="Note 2 2 8 2" xfId="1492" xr:uid="{00000000-0005-0000-0000-000060F00000}"/>
    <cellStyle name="Note 2 2 8 2 2" xfId="7566" xr:uid="{00000000-0005-0000-0000-000061F00000}"/>
    <cellStyle name="Note 2 2 8 2 2 2" xfId="12289" xr:uid="{00000000-0005-0000-0000-000062F00000}"/>
    <cellStyle name="Note 2 2 8 2 2 2 2" xfId="25448" xr:uid="{00000000-0005-0000-0000-000063F00000}"/>
    <cellStyle name="Note 2 2 8 2 2 2 2 2" xfId="62786" xr:uid="{00000000-0005-0000-0000-000064F00000}"/>
    <cellStyle name="Note 2 2 8 2 2 2 3" xfId="49627" xr:uid="{00000000-0005-0000-0000-000065F00000}"/>
    <cellStyle name="Note 2 2 8 2 2 3" xfId="20725" xr:uid="{00000000-0005-0000-0000-000066F00000}"/>
    <cellStyle name="Note 2 2 8 2 2 3 2" xfId="58063" xr:uid="{00000000-0005-0000-0000-000067F00000}"/>
    <cellStyle name="Note 2 2 8 2 2 4" xfId="33744" xr:uid="{00000000-0005-0000-0000-000068F00000}"/>
    <cellStyle name="Note 2 2 8 2 2 5" xfId="44904" xr:uid="{00000000-0005-0000-0000-000069F00000}"/>
    <cellStyle name="Note 2 2 8 2 3" xfId="9929" xr:uid="{00000000-0005-0000-0000-00006AF00000}"/>
    <cellStyle name="Note 2 2 8 2 3 2" xfId="23088" xr:uid="{00000000-0005-0000-0000-00006BF00000}"/>
    <cellStyle name="Note 2 2 8 2 3 2 2" xfId="60426" xr:uid="{00000000-0005-0000-0000-00006CF00000}"/>
    <cellStyle name="Note 2 2 8 2 3 3" xfId="36456" xr:uid="{00000000-0005-0000-0000-00006DF00000}"/>
    <cellStyle name="Note 2 2 8 2 3 4" xfId="47267" xr:uid="{00000000-0005-0000-0000-00006EF00000}"/>
    <cellStyle name="Note 2 2 8 2 4" xfId="5206" xr:uid="{00000000-0005-0000-0000-00006FF00000}"/>
    <cellStyle name="Note 2 2 8 2 4 2" xfId="18365" xr:uid="{00000000-0005-0000-0000-000070F00000}"/>
    <cellStyle name="Note 2 2 8 2 4 2 2" xfId="55703" xr:uid="{00000000-0005-0000-0000-000071F00000}"/>
    <cellStyle name="Note 2 2 8 2 4 3" xfId="31032" xr:uid="{00000000-0005-0000-0000-000072F00000}"/>
    <cellStyle name="Note 2 2 8 2 4 4" xfId="42544" xr:uid="{00000000-0005-0000-0000-000073F00000}"/>
    <cellStyle name="Note 2 2 8 2 5" xfId="14653" xr:uid="{00000000-0005-0000-0000-000074F00000}"/>
    <cellStyle name="Note 2 2 8 2 5 2" xfId="51991" xr:uid="{00000000-0005-0000-0000-000075F00000}"/>
    <cellStyle name="Note 2 2 8 2 6" xfId="28150" xr:uid="{00000000-0005-0000-0000-000076F00000}"/>
    <cellStyle name="Note 2 2 8 2 7" xfId="38830" xr:uid="{00000000-0005-0000-0000-000077F00000}"/>
    <cellStyle name="Note 2 2 8 3" xfId="2841" xr:uid="{00000000-0005-0000-0000-000078F00000}"/>
    <cellStyle name="Note 2 2 8 3 2" xfId="11109" xr:uid="{00000000-0005-0000-0000-000079F00000}"/>
    <cellStyle name="Note 2 2 8 3 2 2" xfId="24268" xr:uid="{00000000-0005-0000-0000-00007AF00000}"/>
    <cellStyle name="Note 2 2 8 3 2 2 2" xfId="61606" xr:uid="{00000000-0005-0000-0000-00007BF00000}"/>
    <cellStyle name="Note 2 2 8 3 2 3" xfId="48447" xr:uid="{00000000-0005-0000-0000-00007CF00000}"/>
    <cellStyle name="Note 2 2 8 3 3" xfId="6386" xr:uid="{00000000-0005-0000-0000-00007DF00000}"/>
    <cellStyle name="Note 2 2 8 3 3 2" xfId="19545" xr:uid="{00000000-0005-0000-0000-00007EF00000}"/>
    <cellStyle name="Note 2 2 8 3 3 2 2" xfId="56883" xr:uid="{00000000-0005-0000-0000-00007FF00000}"/>
    <cellStyle name="Note 2 2 8 3 3 3" xfId="43724" xr:uid="{00000000-0005-0000-0000-000080F00000}"/>
    <cellStyle name="Note 2 2 8 3 4" xfId="16002" xr:uid="{00000000-0005-0000-0000-000081F00000}"/>
    <cellStyle name="Note 2 2 8 3 4 2" xfId="53340" xr:uid="{00000000-0005-0000-0000-000082F00000}"/>
    <cellStyle name="Note 2 2 8 3 5" xfId="32395" xr:uid="{00000000-0005-0000-0000-000083F00000}"/>
    <cellStyle name="Note 2 2 8 3 6" xfId="40179" xr:uid="{00000000-0005-0000-0000-000084F00000}"/>
    <cellStyle name="Note 2 2 8 4" xfId="8749" xr:uid="{00000000-0005-0000-0000-000085F00000}"/>
    <cellStyle name="Note 2 2 8 4 2" xfId="21908" xr:uid="{00000000-0005-0000-0000-000086F00000}"/>
    <cellStyle name="Note 2 2 8 4 2 2" xfId="59246" xr:uid="{00000000-0005-0000-0000-000087F00000}"/>
    <cellStyle name="Note 2 2 8 4 3" xfId="35107" xr:uid="{00000000-0005-0000-0000-000088F00000}"/>
    <cellStyle name="Note 2 2 8 4 4" xfId="46087" xr:uid="{00000000-0005-0000-0000-000089F00000}"/>
    <cellStyle name="Note 2 2 8 5" xfId="4026" xr:uid="{00000000-0005-0000-0000-00008AF00000}"/>
    <cellStyle name="Note 2 2 8 5 2" xfId="17185" xr:uid="{00000000-0005-0000-0000-00008BF00000}"/>
    <cellStyle name="Note 2 2 8 5 2 2" xfId="54523" xr:uid="{00000000-0005-0000-0000-00008CF00000}"/>
    <cellStyle name="Note 2 2 8 5 3" xfId="29683" xr:uid="{00000000-0005-0000-0000-00008DF00000}"/>
    <cellStyle name="Note 2 2 8 5 4" xfId="41364" xr:uid="{00000000-0005-0000-0000-00008EF00000}"/>
    <cellStyle name="Note 2 2 8 6" xfId="13473" xr:uid="{00000000-0005-0000-0000-00008FF00000}"/>
    <cellStyle name="Note 2 2 8 6 2" xfId="50811" xr:uid="{00000000-0005-0000-0000-000090F00000}"/>
    <cellStyle name="Note 2 2 8 7" xfId="26801" xr:uid="{00000000-0005-0000-0000-000091F00000}"/>
    <cellStyle name="Note 2 2 8 8" xfId="37650" xr:uid="{00000000-0005-0000-0000-000092F00000}"/>
    <cellStyle name="Note 2 2 9" xfId="731" xr:uid="{00000000-0005-0000-0000-000093F00000}"/>
    <cellStyle name="Note 2 2 9 2" xfId="1913" xr:uid="{00000000-0005-0000-0000-000094F00000}"/>
    <cellStyle name="Note 2 2 9 2 2" xfId="7987" xr:uid="{00000000-0005-0000-0000-000095F00000}"/>
    <cellStyle name="Note 2 2 9 2 2 2" xfId="12710" xr:uid="{00000000-0005-0000-0000-000096F00000}"/>
    <cellStyle name="Note 2 2 9 2 2 2 2" xfId="25869" xr:uid="{00000000-0005-0000-0000-000097F00000}"/>
    <cellStyle name="Note 2 2 9 2 2 2 2 2" xfId="63207" xr:uid="{00000000-0005-0000-0000-000098F00000}"/>
    <cellStyle name="Note 2 2 9 2 2 2 3" xfId="50048" xr:uid="{00000000-0005-0000-0000-000099F00000}"/>
    <cellStyle name="Note 2 2 9 2 2 3" xfId="21146" xr:uid="{00000000-0005-0000-0000-00009AF00000}"/>
    <cellStyle name="Note 2 2 9 2 2 3 2" xfId="58484" xr:uid="{00000000-0005-0000-0000-00009BF00000}"/>
    <cellStyle name="Note 2 2 9 2 2 4" xfId="34165" xr:uid="{00000000-0005-0000-0000-00009CF00000}"/>
    <cellStyle name="Note 2 2 9 2 2 5" xfId="45325" xr:uid="{00000000-0005-0000-0000-00009DF00000}"/>
    <cellStyle name="Note 2 2 9 2 3" xfId="10350" xr:uid="{00000000-0005-0000-0000-00009EF00000}"/>
    <cellStyle name="Note 2 2 9 2 3 2" xfId="23509" xr:uid="{00000000-0005-0000-0000-00009FF00000}"/>
    <cellStyle name="Note 2 2 9 2 3 2 2" xfId="60847" xr:uid="{00000000-0005-0000-0000-0000A0F00000}"/>
    <cellStyle name="Note 2 2 9 2 3 3" xfId="36877" xr:uid="{00000000-0005-0000-0000-0000A1F00000}"/>
    <cellStyle name="Note 2 2 9 2 3 4" xfId="47688" xr:uid="{00000000-0005-0000-0000-0000A2F00000}"/>
    <cellStyle name="Note 2 2 9 2 4" xfId="5627" xr:uid="{00000000-0005-0000-0000-0000A3F00000}"/>
    <cellStyle name="Note 2 2 9 2 4 2" xfId="18786" xr:uid="{00000000-0005-0000-0000-0000A4F00000}"/>
    <cellStyle name="Note 2 2 9 2 4 2 2" xfId="56124" xr:uid="{00000000-0005-0000-0000-0000A5F00000}"/>
    <cellStyle name="Note 2 2 9 2 4 3" xfId="31453" xr:uid="{00000000-0005-0000-0000-0000A6F00000}"/>
    <cellStyle name="Note 2 2 9 2 4 4" xfId="42965" xr:uid="{00000000-0005-0000-0000-0000A7F00000}"/>
    <cellStyle name="Note 2 2 9 2 5" xfId="15074" xr:uid="{00000000-0005-0000-0000-0000A8F00000}"/>
    <cellStyle name="Note 2 2 9 2 5 2" xfId="52412" xr:uid="{00000000-0005-0000-0000-0000A9F00000}"/>
    <cellStyle name="Note 2 2 9 2 6" xfId="28571" xr:uid="{00000000-0005-0000-0000-0000AAF00000}"/>
    <cellStyle name="Note 2 2 9 2 7" xfId="39251" xr:uid="{00000000-0005-0000-0000-0000ABF00000}"/>
    <cellStyle name="Note 2 2 9 3" xfId="3262" xr:uid="{00000000-0005-0000-0000-0000ACF00000}"/>
    <cellStyle name="Note 2 2 9 3 2" xfId="11530" xr:uid="{00000000-0005-0000-0000-0000ADF00000}"/>
    <cellStyle name="Note 2 2 9 3 2 2" xfId="24689" xr:uid="{00000000-0005-0000-0000-0000AEF00000}"/>
    <cellStyle name="Note 2 2 9 3 2 2 2" xfId="62027" xr:uid="{00000000-0005-0000-0000-0000AFF00000}"/>
    <cellStyle name="Note 2 2 9 3 2 3" xfId="48868" xr:uid="{00000000-0005-0000-0000-0000B0F00000}"/>
    <cellStyle name="Note 2 2 9 3 3" xfId="6807" xr:uid="{00000000-0005-0000-0000-0000B1F00000}"/>
    <cellStyle name="Note 2 2 9 3 3 2" xfId="19966" xr:uid="{00000000-0005-0000-0000-0000B2F00000}"/>
    <cellStyle name="Note 2 2 9 3 3 2 2" xfId="57304" xr:uid="{00000000-0005-0000-0000-0000B3F00000}"/>
    <cellStyle name="Note 2 2 9 3 3 3" xfId="44145" xr:uid="{00000000-0005-0000-0000-0000B4F00000}"/>
    <cellStyle name="Note 2 2 9 3 4" xfId="16423" xr:uid="{00000000-0005-0000-0000-0000B5F00000}"/>
    <cellStyle name="Note 2 2 9 3 4 2" xfId="53761" xr:uid="{00000000-0005-0000-0000-0000B6F00000}"/>
    <cellStyle name="Note 2 2 9 3 5" xfId="32816" xr:uid="{00000000-0005-0000-0000-0000B7F00000}"/>
    <cellStyle name="Note 2 2 9 3 6" xfId="40600" xr:uid="{00000000-0005-0000-0000-0000B8F00000}"/>
    <cellStyle name="Note 2 2 9 4" xfId="9170" xr:uid="{00000000-0005-0000-0000-0000B9F00000}"/>
    <cellStyle name="Note 2 2 9 4 2" xfId="22329" xr:uid="{00000000-0005-0000-0000-0000BAF00000}"/>
    <cellStyle name="Note 2 2 9 4 2 2" xfId="59667" xr:uid="{00000000-0005-0000-0000-0000BBF00000}"/>
    <cellStyle name="Note 2 2 9 4 3" xfId="35528" xr:uid="{00000000-0005-0000-0000-0000BCF00000}"/>
    <cellStyle name="Note 2 2 9 4 4" xfId="46508" xr:uid="{00000000-0005-0000-0000-0000BDF00000}"/>
    <cellStyle name="Note 2 2 9 5" xfId="4447" xr:uid="{00000000-0005-0000-0000-0000BEF00000}"/>
    <cellStyle name="Note 2 2 9 5 2" xfId="17606" xr:uid="{00000000-0005-0000-0000-0000BFF00000}"/>
    <cellStyle name="Note 2 2 9 5 2 2" xfId="54944" xr:uid="{00000000-0005-0000-0000-0000C0F00000}"/>
    <cellStyle name="Note 2 2 9 5 3" xfId="30104" xr:uid="{00000000-0005-0000-0000-0000C1F00000}"/>
    <cellStyle name="Note 2 2 9 5 4" xfId="41785" xr:uid="{00000000-0005-0000-0000-0000C2F00000}"/>
    <cellStyle name="Note 2 2 9 6" xfId="13894" xr:uid="{00000000-0005-0000-0000-0000C3F00000}"/>
    <cellStyle name="Note 2 2 9 6 2" xfId="51232" xr:uid="{00000000-0005-0000-0000-0000C4F00000}"/>
    <cellStyle name="Note 2 2 9 7" xfId="27222" xr:uid="{00000000-0005-0000-0000-0000C5F00000}"/>
    <cellStyle name="Note 2 2 9 8" xfId="38071" xr:uid="{00000000-0005-0000-0000-0000C6F00000}"/>
    <cellStyle name="Note 2 20" xfId="37384" xr:uid="{00000000-0005-0000-0000-0000C7F00000}"/>
    <cellStyle name="Note 2 3" xfId="100" xr:uid="{00000000-0005-0000-0000-0000C8F00000}"/>
    <cellStyle name="Note 2 3 10" xfId="8539" xr:uid="{00000000-0005-0000-0000-0000C9F00000}"/>
    <cellStyle name="Note 2 3 10 2" xfId="21698" xr:uid="{00000000-0005-0000-0000-0000CAF00000}"/>
    <cellStyle name="Note 2 3 10 2 2" xfId="59036" xr:uid="{00000000-0005-0000-0000-0000CBF00000}"/>
    <cellStyle name="Note 2 3 10 3" xfId="29276" xr:uid="{00000000-0005-0000-0000-0000CCF00000}"/>
    <cellStyle name="Note 2 3 10 4" xfId="45877" xr:uid="{00000000-0005-0000-0000-0000CDF00000}"/>
    <cellStyle name="Note 2 3 11" xfId="3816" xr:uid="{00000000-0005-0000-0000-0000CEF00000}"/>
    <cellStyle name="Note 2 3 11 2" xfId="16975" xr:uid="{00000000-0005-0000-0000-0000CFF00000}"/>
    <cellStyle name="Note 2 3 11 2 2" xfId="54313" xr:uid="{00000000-0005-0000-0000-0000D0F00000}"/>
    <cellStyle name="Note 2 3 11 3" xfId="31988" xr:uid="{00000000-0005-0000-0000-0000D1F00000}"/>
    <cellStyle name="Note 2 3 11 4" xfId="41154" xr:uid="{00000000-0005-0000-0000-0000D2F00000}"/>
    <cellStyle name="Note 2 3 12" xfId="13263" xr:uid="{00000000-0005-0000-0000-0000D3F00000}"/>
    <cellStyle name="Note 2 3 12 2" xfId="34700" xr:uid="{00000000-0005-0000-0000-0000D4F00000}"/>
    <cellStyle name="Note 2 3 12 3" xfId="50601" xr:uid="{00000000-0005-0000-0000-0000D5F00000}"/>
    <cellStyle name="Note 2 3 13" xfId="29107" xr:uid="{00000000-0005-0000-0000-0000D6F00000}"/>
    <cellStyle name="Note 2 3 14" xfId="26394" xr:uid="{00000000-0005-0000-0000-0000D7F00000}"/>
    <cellStyle name="Note 2 3 15" xfId="37440" xr:uid="{00000000-0005-0000-0000-0000D8F00000}"/>
    <cellStyle name="Note 2 3 2" xfId="212" xr:uid="{00000000-0005-0000-0000-0000D9F00000}"/>
    <cellStyle name="Note 2 3 2 10" xfId="3928" xr:uid="{00000000-0005-0000-0000-0000DAF00000}"/>
    <cellStyle name="Note 2 3 2 10 2" xfId="17087" xr:uid="{00000000-0005-0000-0000-0000DBF00000}"/>
    <cellStyle name="Note 2 3 2 10 2 2" xfId="54425" xr:uid="{00000000-0005-0000-0000-0000DCF00000}"/>
    <cellStyle name="Note 2 3 2 10 3" xfId="32073" xr:uid="{00000000-0005-0000-0000-0000DDF00000}"/>
    <cellStyle name="Note 2 3 2 10 4" xfId="41266" xr:uid="{00000000-0005-0000-0000-0000DEF00000}"/>
    <cellStyle name="Note 2 3 2 11" xfId="13375" xr:uid="{00000000-0005-0000-0000-0000DFF00000}"/>
    <cellStyle name="Note 2 3 2 11 2" xfId="34785" xr:uid="{00000000-0005-0000-0000-0000E0F00000}"/>
    <cellStyle name="Note 2 3 2 11 3" xfId="50713" xr:uid="{00000000-0005-0000-0000-0000E1F00000}"/>
    <cellStyle name="Note 2 3 2 12" xfId="29192" xr:uid="{00000000-0005-0000-0000-0000E2F00000}"/>
    <cellStyle name="Note 2 3 2 13" xfId="26479" xr:uid="{00000000-0005-0000-0000-0000E3F00000}"/>
    <cellStyle name="Note 2 3 2 14" xfId="37552" xr:uid="{00000000-0005-0000-0000-0000E4F00000}"/>
    <cellStyle name="Note 2 3 2 2" xfId="633" xr:uid="{00000000-0005-0000-0000-0000E5F00000}"/>
    <cellStyle name="Note 2 3 2 2 2" xfId="1815" xr:uid="{00000000-0005-0000-0000-0000E6F00000}"/>
    <cellStyle name="Note 2 3 2 2 2 2" xfId="7889" xr:uid="{00000000-0005-0000-0000-0000E7F00000}"/>
    <cellStyle name="Note 2 3 2 2 2 2 2" xfId="12612" xr:uid="{00000000-0005-0000-0000-0000E8F00000}"/>
    <cellStyle name="Note 2 3 2 2 2 2 2 2" xfId="25771" xr:uid="{00000000-0005-0000-0000-0000E9F00000}"/>
    <cellStyle name="Note 2 3 2 2 2 2 2 2 2" xfId="63109" xr:uid="{00000000-0005-0000-0000-0000EAF00000}"/>
    <cellStyle name="Note 2 3 2 2 2 2 2 3" xfId="49950" xr:uid="{00000000-0005-0000-0000-0000EBF00000}"/>
    <cellStyle name="Note 2 3 2 2 2 2 3" xfId="21048" xr:uid="{00000000-0005-0000-0000-0000ECF00000}"/>
    <cellStyle name="Note 2 3 2 2 2 2 3 2" xfId="58386" xr:uid="{00000000-0005-0000-0000-0000EDF00000}"/>
    <cellStyle name="Note 2 3 2 2 2 2 4" xfId="34067" xr:uid="{00000000-0005-0000-0000-0000EEF00000}"/>
    <cellStyle name="Note 2 3 2 2 2 2 5" xfId="45227" xr:uid="{00000000-0005-0000-0000-0000EFF00000}"/>
    <cellStyle name="Note 2 3 2 2 2 3" xfId="10252" xr:uid="{00000000-0005-0000-0000-0000F0F00000}"/>
    <cellStyle name="Note 2 3 2 2 2 3 2" xfId="23411" xr:uid="{00000000-0005-0000-0000-0000F1F00000}"/>
    <cellStyle name="Note 2 3 2 2 2 3 2 2" xfId="60749" xr:uid="{00000000-0005-0000-0000-0000F2F00000}"/>
    <cellStyle name="Note 2 3 2 2 2 3 3" xfId="36779" xr:uid="{00000000-0005-0000-0000-0000F3F00000}"/>
    <cellStyle name="Note 2 3 2 2 2 3 4" xfId="47590" xr:uid="{00000000-0005-0000-0000-0000F4F00000}"/>
    <cellStyle name="Note 2 3 2 2 2 4" xfId="5529" xr:uid="{00000000-0005-0000-0000-0000F5F00000}"/>
    <cellStyle name="Note 2 3 2 2 2 4 2" xfId="18688" xr:uid="{00000000-0005-0000-0000-0000F6F00000}"/>
    <cellStyle name="Note 2 3 2 2 2 4 2 2" xfId="56026" xr:uid="{00000000-0005-0000-0000-0000F7F00000}"/>
    <cellStyle name="Note 2 3 2 2 2 4 3" xfId="31355" xr:uid="{00000000-0005-0000-0000-0000F8F00000}"/>
    <cellStyle name="Note 2 3 2 2 2 4 4" xfId="42867" xr:uid="{00000000-0005-0000-0000-0000F9F00000}"/>
    <cellStyle name="Note 2 3 2 2 2 5" xfId="14976" xr:uid="{00000000-0005-0000-0000-0000FAF00000}"/>
    <cellStyle name="Note 2 3 2 2 2 5 2" xfId="52314" xr:uid="{00000000-0005-0000-0000-0000FBF00000}"/>
    <cellStyle name="Note 2 3 2 2 2 6" xfId="28473" xr:uid="{00000000-0005-0000-0000-0000FCF00000}"/>
    <cellStyle name="Note 2 3 2 2 2 7" xfId="39153" xr:uid="{00000000-0005-0000-0000-0000FDF00000}"/>
    <cellStyle name="Note 2 3 2 2 3" xfId="3164" xr:uid="{00000000-0005-0000-0000-0000FEF00000}"/>
    <cellStyle name="Note 2 3 2 2 3 2" xfId="11432" xr:uid="{00000000-0005-0000-0000-0000FFF00000}"/>
    <cellStyle name="Note 2 3 2 2 3 2 2" xfId="24591" xr:uid="{00000000-0005-0000-0000-000000F10000}"/>
    <cellStyle name="Note 2 3 2 2 3 2 2 2" xfId="61929" xr:uid="{00000000-0005-0000-0000-000001F10000}"/>
    <cellStyle name="Note 2 3 2 2 3 2 3" xfId="48770" xr:uid="{00000000-0005-0000-0000-000002F10000}"/>
    <cellStyle name="Note 2 3 2 2 3 3" xfId="6709" xr:uid="{00000000-0005-0000-0000-000003F10000}"/>
    <cellStyle name="Note 2 3 2 2 3 3 2" xfId="19868" xr:uid="{00000000-0005-0000-0000-000004F10000}"/>
    <cellStyle name="Note 2 3 2 2 3 3 2 2" xfId="57206" xr:uid="{00000000-0005-0000-0000-000005F10000}"/>
    <cellStyle name="Note 2 3 2 2 3 3 3" xfId="44047" xr:uid="{00000000-0005-0000-0000-000006F10000}"/>
    <cellStyle name="Note 2 3 2 2 3 4" xfId="16325" xr:uid="{00000000-0005-0000-0000-000007F10000}"/>
    <cellStyle name="Note 2 3 2 2 3 4 2" xfId="53663" xr:uid="{00000000-0005-0000-0000-000008F10000}"/>
    <cellStyle name="Note 2 3 2 2 3 5" xfId="32718" xr:uid="{00000000-0005-0000-0000-000009F10000}"/>
    <cellStyle name="Note 2 3 2 2 3 6" xfId="40502" xr:uid="{00000000-0005-0000-0000-00000AF10000}"/>
    <cellStyle name="Note 2 3 2 2 4" xfId="9072" xr:uid="{00000000-0005-0000-0000-00000BF10000}"/>
    <cellStyle name="Note 2 3 2 2 4 2" xfId="22231" xr:uid="{00000000-0005-0000-0000-00000CF10000}"/>
    <cellStyle name="Note 2 3 2 2 4 2 2" xfId="59569" xr:uid="{00000000-0005-0000-0000-00000DF10000}"/>
    <cellStyle name="Note 2 3 2 2 4 3" xfId="35430" xr:uid="{00000000-0005-0000-0000-00000EF10000}"/>
    <cellStyle name="Note 2 3 2 2 4 4" xfId="46410" xr:uid="{00000000-0005-0000-0000-00000FF10000}"/>
    <cellStyle name="Note 2 3 2 2 5" xfId="4349" xr:uid="{00000000-0005-0000-0000-000010F10000}"/>
    <cellStyle name="Note 2 3 2 2 5 2" xfId="17508" xr:uid="{00000000-0005-0000-0000-000011F10000}"/>
    <cellStyle name="Note 2 3 2 2 5 2 2" xfId="54846" xr:uid="{00000000-0005-0000-0000-000012F10000}"/>
    <cellStyle name="Note 2 3 2 2 5 3" xfId="30006" xr:uid="{00000000-0005-0000-0000-000013F10000}"/>
    <cellStyle name="Note 2 3 2 2 5 4" xfId="41687" xr:uid="{00000000-0005-0000-0000-000014F10000}"/>
    <cellStyle name="Note 2 3 2 2 6" xfId="13796" xr:uid="{00000000-0005-0000-0000-000015F10000}"/>
    <cellStyle name="Note 2 3 2 2 6 2" xfId="51134" xr:uid="{00000000-0005-0000-0000-000016F10000}"/>
    <cellStyle name="Note 2 3 2 2 7" xfId="27124" xr:uid="{00000000-0005-0000-0000-000017F10000}"/>
    <cellStyle name="Note 2 3 2 2 8" xfId="37973" xr:uid="{00000000-0005-0000-0000-000018F10000}"/>
    <cellStyle name="Note 2 3 2 3" xfId="409" xr:uid="{00000000-0005-0000-0000-000019F10000}"/>
    <cellStyle name="Note 2 3 2 3 2" xfId="1591" xr:uid="{00000000-0005-0000-0000-00001AF10000}"/>
    <cellStyle name="Note 2 3 2 3 2 2" xfId="7665" xr:uid="{00000000-0005-0000-0000-00001BF10000}"/>
    <cellStyle name="Note 2 3 2 3 2 2 2" xfId="12388" xr:uid="{00000000-0005-0000-0000-00001CF10000}"/>
    <cellStyle name="Note 2 3 2 3 2 2 2 2" xfId="25547" xr:uid="{00000000-0005-0000-0000-00001DF10000}"/>
    <cellStyle name="Note 2 3 2 3 2 2 2 2 2" xfId="62885" xr:uid="{00000000-0005-0000-0000-00001EF10000}"/>
    <cellStyle name="Note 2 3 2 3 2 2 2 3" xfId="49726" xr:uid="{00000000-0005-0000-0000-00001FF10000}"/>
    <cellStyle name="Note 2 3 2 3 2 2 3" xfId="20824" xr:uid="{00000000-0005-0000-0000-000020F10000}"/>
    <cellStyle name="Note 2 3 2 3 2 2 3 2" xfId="58162" xr:uid="{00000000-0005-0000-0000-000021F10000}"/>
    <cellStyle name="Note 2 3 2 3 2 2 4" xfId="33843" xr:uid="{00000000-0005-0000-0000-000022F10000}"/>
    <cellStyle name="Note 2 3 2 3 2 2 5" xfId="45003" xr:uid="{00000000-0005-0000-0000-000023F10000}"/>
    <cellStyle name="Note 2 3 2 3 2 3" xfId="10028" xr:uid="{00000000-0005-0000-0000-000024F10000}"/>
    <cellStyle name="Note 2 3 2 3 2 3 2" xfId="23187" xr:uid="{00000000-0005-0000-0000-000025F10000}"/>
    <cellStyle name="Note 2 3 2 3 2 3 2 2" xfId="60525" xr:uid="{00000000-0005-0000-0000-000026F10000}"/>
    <cellStyle name="Note 2 3 2 3 2 3 3" xfId="36555" xr:uid="{00000000-0005-0000-0000-000027F10000}"/>
    <cellStyle name="Note 2 3 2 3 2 3 4" xfId="47366" xr:uid="{00000000-0005-0000-0000-000028F10000}"/>
    <cellStyle name="Note 2 3 2 3 2 4" xfId="5305" xr:uid="{00000000-0005-0000-0000-000029F10000}"/>
    <cellStyle name="Note 2 3 2 3 2 4 2" xfId="18464" xr:uid="{00000000-0005-0000-0000-00002AF10000}"/>
    <cellStyle name="Note 2 3 2 3 2 4 2 2" xfId="55802" xr:uid="{00000000-0005-0000-0000-00002BF10000}"/>
    <cellStyle name="Note 2 3 2 3 2 4 3" xfId="31131" xr:uid="{00000000-0005-0000-0000-00002CF10000}"/>
    <cellStyle name="Note 2 3 2 3 2 4 4" xfId="42643" xr:uid="{00000000-0005-0000-0000-00002DF10000}"/>
    <cellStyle name="Note 2 3 2 3 2 5" xfId="14752" xr:uid="{00000000-0005-0000-0000-00002EF10000}"/>
    <cellStyle name="Note 2 3 2 3 2 5 2" xfId="52090" xr:uid="{00000000-0005-0000-0000-00002FF10000}"/>
    <cellStyle name="Note 2 3 2 3 2 6" xfId="28249" xr:uid="{00000000-0005-0000-0000-000030F10000}"/>
    <cellStyle name="Note 2 3 2 3 2 7" xfId="38929" xr:uid="{00000000-0005-0000-0000-000031F10000}"/>
    <cellStyle name="Note 2 3 2 3 3" xfId="2940" xr:uid="{00000000-0005-0000-0000-000032F10000}"/>
    <cellStyle name="Note 2 3 2 3 3 2" xfId="11208" xr:uid="{00000000-0005-0000-0000-000033F10000}"/>
    <cellStyle name="Note 2 3 2 3 3 2 2" xfId="24367" xr:uid="{00000000-0005-0000-0000-000034F10000}"/>
    <cellStyle name="Note 2 3 2 3 3 2 2 2" xfId="61705" xr:uid="{00000000-0005-0000-0000-000035F10000}"/>
    <cellStyle name="Note 2 3 2 3 3 2 3" xfId="48546" xr:uid="{00000000-0005-0000-0000-000036F10000}"/>
    <cellStyle name="Note 2 3 2 3 3 3" xfId="6485" xr:uid="{00000000-0005-0000-0000-000037F10000}"/>
    <cellStyle name="Note 2 3 2 3 3 3 2" xfId="19644" xr:uid="{00000000-0005-0000-0000-000038F10000}"/>
    <cellStyle name="Note 2 3 2 3 3 3 2 2" xfId="56982" xr:uid="{00000000-0005-0000-0000-000039F10000}"/>
    <cellStyle name="Note 2 3 2 3 3 3 3" xfId="43823" xr:uid="{00000000-0005-0000-0000-00003AF10000}"/>
    <cellStyle name="Note 2 3 2 3 3 4" xfId="16101" xr:uid="{00000000-0005-0000-0000-00003BF10000}"/>
    <cellStyle name="Note 2 3 2 3 3 4 2" xfId="53439" xr:uid="{00000000-0005-0000-0000-00003CF10000}"/>
    <cellStyle name="Note 2 3 2 3 3 5" xfId="32494" xr:uid="{00000000-0005-0000-0000-00003DF10000}"/>
    <cellStyle name="Note 2 3 2 3 3 6" xfId="40278" xr:uid="{00000000-0005-0000-0000-00003EF10000}"/>
    <cellStyle name="Note 2 3 2 3 4" xfId="8848" xr:uid="{00000000-0005-0000-0000-00003FF10000}"/>
    <cellStyle name="Note 2 3 2 3 4 2" xfId="22007" xr:uid="{00000000-0005-0000-0000-000040F10000}"/>
    <cellStyle name="Note 2 3 2 3 4 2 2" xfId="59345" xr:uid="{00000000-0005-0000-0000-000041F10000}"/>
    <cellStyle name="Note 2 3 2 3 4 3" xfId="35206" xr:uid="{00000000-0005-0000-0000-000042F10000}"/>
    <cellStyle name="Note 2 3 2 3 4 4" xfId="46186" xr:uid="{00000000-0005-0000-0000-000043F10000}"/>
    <cellStyle name="Note 2 3 2 3 5" xfId="4125" xr:uid="{00000000-0005-0000-0000-000044F10000}"/>
    <cellStyle name="Note 2 3 2 3 5 2" xfId="17284" xr:uid="{00000000-0005-0000-0000-000045F10000}"/>
    <cellStyle name="Note 2 3 2 3 5 2 2" xfId="54622" xr:uid="{00000000-0005-0000-0000-000046F10000}"/>
    <cellStyle name="Note 2 3 2 3 5 3" xfId="29782" xr:uid="{00000000-0005-0000-0000-000047F10000}"/>
    <cellStyle name="Note 2 3 2 3 5 4" xfId="41463" xr:uid="{00000000-0005-0000-0000-000048F10000}"/>
    <cellStyle name="Note 2 3 2 3 6" xfId="13572" xr:uid="{00000000-0005-0000-0000-000049F10000}"/>
    <cellStyle name="Note 2 3 2 3 6 2" xfId="50910" xr:uid="{00000000-0005-0000-0000-00004AF10000}"/>
    <cellStyle name="Note 2 3 2 3 7" xfId="26900" xr:uid="{00000000-0005-0000-0000-00004BF10000}"/>
    <cellStyle name="Note 2 3 2 3 8" xfId="37749" xr:uid="{00000000-0005-0000-0000-00004CF10000}"/>
    <cellStyle name="Note 2 3 2 4" xfId="830" xr:uid="{00000000-0005-0000-0000-00004DF10000}"/>
    <cellStyle name="Note 2 3 2 4 2" xfId="2012" xr:uid="{00000000-0005-0000-0000-00004EF10000}"/>
    <cellStyle name="Note 2 3 2 4 2 2" xfId="8086" xr:uid="{00000000-0005-0000-0000-00004FF10000}"/>
    <cellStyle name="Note 2 3 2 4 2 2 2" xfId="12809" xr:uid="{00000000-0005-0000-0000-000050F10000}"/>
    <cellStyle name="Note 2 3 2 4 2 2 2 2" xfId="25968" xr:uid="{00000000-0005-0000-0000-000051F10000}"/>
    <cellStyle name="Note 2 3 2 4 2 2 2 2 2" xfId="63306" xr:uid="{00000000-0005-0000-0000-000052F10000}"/>
    <cellStyle name="Note 2 3 2 4 2 2 2 3" xfId="50147" xr:uid="{00000000-0005-0000-0000-000053F10000}"/>
    <cellStyle name="Note 2 3 2 4 2 2 3" xfId="21245" xr:uid="{00000000-0005-0000-0000-000054F10000}"/>
    <cellStyle name="Note 2 3 2 4 2 2 3 2" xfId="58583" xr:uid="{00000000-0005-0000-0000-000055F10000}"/>
    <cellStyle name="Note 2 3 2 4 2 2 4" xfId="34264" xr:uid="{00000000-0005-0000-0000-000056F10000}"/>
    <cellStyle name="Note 2 3 2 4 2 2 5" xfId="45424" xr:uid="{00000000-0005-0000-0000-000057F10000}"/>
    <cellStyle name="Note 2 3 2 4 2 3" xfId="10449" xr:uid="{00000000-0005-0000-0000-000058F10000}"/>
    <cellStyle name="Note 2 3 2 4 2 3 2" xfId="23608" xr:uid="{00000000-0005-0000-0000-000059F10000}"/>
    <cellStyle name="Note 2 3 2 4 2 3 2 2" xfId="60946" xr:uid="{00000000-0005-0000-0000-00005AF10000}"/>
    <cellStyle name="Note 2 3 2 4 2 3 3" xfId="36976" xr:uid="{00000000-0005-0000-0000-00005BF10000}"/>
    <cellStyle name="Note 2 3 2 4 2 3 4" xfId="47787" xr:uid="{00000000-0005-0000-0000-00005CF10000}"/>
    <cellStyle name="Note 2 3 2 4 2 4" xfId="5726" xr:uid="{00000000-0005-0000-0000-00005DF10000}"/>
    <cellStyle name="Note 2 3 2 4 2 4 2" xfId="18885" xr:uid="{00000000-0005-0000-0000-00005EF10000}"/>
    <cellStyle name="Note 2 3 2 4 2 4 2 2" xfId="56223" xr:uid="{00000000-0005-0000-0000-00005FF10000}"/>
    <cellStyle name="Note 2 3 2 4 2 4 3" xfId="31552" xr:uid="{00000000-0005-0000-0000-000060F10000}"/>
    <cellStyle name="Note 2 3 2 4 2 4 4" xfId="43064" xr:uid="{00000000-0005-0000-0000-000061F10000}"/>
    <cellStyle name="Note 2 3 2 4 2 5" xfId="15173" xr:uid="{00000000-0005-0000-0000-000062F10000}"/>
    <cellStyle name="Note 2 3 2 4 2 5 2" xfId="52511" xr:uid="{00000000-0005-0000-0000-000063F10000}"/>
    <cellStyle name="Note 2 3 2 4 2 6" xfId="28670" xr:uid="{00000000-0005-0000-0000-000064F10000}"/>
    <cellStyle name="Note 2 3 2 4 2 7" xfId="39350" xr:uid="{00000000-0005-0000-0000-000065F10000}"/>
    <cellStyle name="Note 2 3 2 4 3" xfId="3361" xr:uid="{00000000-0005-0000-0000-000066F10000}"/>
    <cellStyle name="Note 2 3 2 4 3 2" xfId="11629" xr:uid="{00000000-0005-0000-0000-000067F10000}"/>
    <cellStyle name="Note 2 3 2 4 3 2 2" xfId="24788" xr:uid="{00000000-0005-0000-0000-000068F10000}"/>
    <cellStyle name="Note 2 3 2 4 3 2 2 2" xfId="62126" xr:uid="{00000000-0005-0000-0000-000069F10000}"/>
    <cellStyle name="Note 2 3 2 4 3 2 3" xfId="48967" xr:uid="{00000000-0005-0000-0000-00006AF10000}"/>
    <cellStyle name="Note 2 3 2 4 3 3" xfId="6906" xr:uid="{00000000-0005-0000-0000-00006BF10000}"/>
    <cellStyle name="Note 2 3 2 4 3 3 2" xfId="20065" xr:uid="{00000000-0005-0000-0000-00006CF10000}"/>
    <cellStyle name="Note 2 3 2 4 3 3 2 2" xfId="57403" xr:uid="{00000000-0005-0000-0000-00006DF10000}"/>
    <cellStyle name="Note 2 3 2 4 3 3 3" xfId="44244" xr:uid="{00000000-0005-0000-0000-00006EF10000}"/>
    <cellStyle name="Note 2 3 2 4 3 4" xfId="16522" xr:uid="{00000000-0005-0000-0000-00006FF10000}"/>
    <cellStyle name="Note 2 3 2 4 3 4 2" xfId="53860" xr:uid="{00000000-0005-0000-0000-000070F10000}"/>
    <cellStyle name="Note 2 3 2 4 3 5" xfId="32915" xr:uid="{00000000-0005-0000-0000-000071F10000}"/>
    <cellStyle name="Note 2 3 2 4 3 6" xfId="40699" xr:uid="{00000000-0005-0000-0000-000072F10000}"/>
    <cellStyle name="Note 2 3 2 4 4" xfId="9269" xr:uid="{00000000-0005-0000-0000-000073F10000}"/>
    <cellStyle name="Note 2 3 2 4 4 2" xfId="22428" xr:uid="{00000000-0005-0000-0000-000074F10000}"/>
    <cellStyle name="Note 2 3 2 4 4 2 2" xfId="59766" xr:uid="{00000000-0005-0000-0000-000075F10000}"/>
    <cellStyle name="Note 2 3 2 4 4 3" xfId="35627" xr:uid="{00000000-0005-0000-0000-000076F10000}"/>
    <cellStyle name="Note 2 3 2 4 4 4" xfId="46607" xr:uid="{00000000-0005-0000-0000-000077F10000}"/>
    <cellStyle name="Note 2 3 2 4 5" xfId="4546" xr:uid="{00000000-0005-0000-0000-000078F10000}"/>
    <cellStyle name="Note 2 3 2 4 5 2" xfId="17705" xr:uid="{00000000-0005-0000-0000-000079F10000}"/>
    <cellStyle name="Note 2 3 2 4 5 2 2" xfId="55043" xr:uid="{00000000-0005-0000-0000-00007AF10000}"/>
    <cellStyle name="Note 2 3 2 4 5 3" xfId="30203" xr:uid="{00000000-0005-0000-0000-00007BF10000}"/>
    <cellStyle name="Note 2 3 2 4 5 4" xfId="41884" xr:uid="{00000000-0005-0000-0000-00007CF10000}"/>
    <cellStyle name="Note 2 3 2 4 6" xfId="13993" xr:uid="{00000000-0005-0000-0000-00007DF10000}"/>
    <cellStyle name="Note 2 3 2 4 6 2" xfId="51331" xr:uid="{00000000-0005-0000-0000-00007EF10000}"/>
    <cellStyle name="Note 2 3 2 4 7" xfId="27321" xr:uid="{00000000-0005-0000-0000-00007FF10000}"/>
    <cellStyle name="Note 2 3 2 4 8" xfId="38170" xr:uid="{00000000-0005-0000-0000-000080F10000}"/>
    <cellStyle name="Note 2 3 2 5" xfId="999" xr:uid="{00000000-0005-0000-0000-000081F10000}"/>
    <cellStyle name="Note 2 3 2 5 2" xfId="2181" xr:uid="{00000000-0005-0000-0000-000082F10000}"/>
    <cellStyle name="Note 2 3 2 5 2 2" xfId="8255" xr:uid="{00000000-0005-0000-0000-000083F10000}"/>
    <cellStyle name="Note 2 3 2 5 2 2 2" xfId="12978" xr:uid="{00000000-0005-0000-0000-000084F10000}"/>
    <cellStyle name="Note 2 3 2 5 2 2 2 2" xfId="26137" xr:uid="{00000000-0005-0000-0000-000085F10000}"/>
    <cellStyle name="Note 2 3 2 5 2 2 2 2 2" xfId="63475" xr:uid="{00000000-0005-0000-0000-000086F10000}"/>
    <cellStyle name="Note 2 3 2 5 2 2 2 3" xfId="50316" xr:uid="{00000000-0005-0000-0000-000087F10000}"/>
    <cellStyle name="Note 2 3 2 5 2 2 3" xfId="21414" xr:uid="{00000000-0005-0000-0000-000088F10000}"/>
    <cellStyle name="Note 2 3 2 5 2 2 3 2" xfId="58752" xr:uid="{00000000-0005-0000-0000-000089F10000}"/>
    <cellStyle name="Note 2 3 2 5 2 2 4" xfId="34433" xr:uid="{00000000-0005-0000-0000-00008AF10000}"/>
    <cellStyle name="Note 2 3 2 5 2 2 5" xfId="45593" xr:uid="{00000000-0005-0000-0000-00008BF10000}"/>
    <cellStyle name="Note 2 3 2 5 2 3" xfId="10618" xr:uid="{00000000-0005-0000-0000-00008CF10000}"/>
    <cellStyle name="Note 2 3 2 5 2 3 2" xfId="23777" xr:uid="{00000000-0005-0000-0000-00008DF10000}"/>
    <cellStyle name="Note 2 3 2 5 2 3 2 2" xfId="61115" xr:uid="{00000000-0005-0000-0000-00008EF10000}"/>
    <cellStyle name="Note 2 3 2 5 2 3 3" xfId="37145" xr:uid="{00000000-0005-0000-0000-00008FF10000}"/>
    <cellStyle name="Note 2 3 2 5 2 3 4" xfId="47956" xr:uid="{00000000-0005-0000-0000-000090F10000}"/>
    <cellStyle name="Note 2 3 2 5 2 4" xfId="5895" xr:uid="{00000000-0005-0000-0000-000091F10000}"/>
    <cellStyle name="Note 2 3 2 5 2 4 2" xfId="19054" xr:uid="{00000000-0005-0000-0000-000092F10000}"/>
    <cellStyle name="Note 2 3 2 5 2 4 2 2" xfId="56392" xr:uid="{00000000-0005-0000-0000-000093F10000}"/>
    <cellStyle name="Note 2 3 2 5 2 4 3" xfId="31721" xr:uid="{00000000-0005-0000-0000-000094F10000}"/>
    <cellStyle name="Note 2 3 2 5 2 4 4" xfId="43233" xr:uid="{00000000-0005-0000-0000-000095F10000}"/>
    <cellStyle name="Note 2 3 2 5 2 5" xfId="15342" xr:uid="{00000000-0005-0000-0000-000096F10000}"/>
    <cellStyle name="Note 2 3 2 5 2 5 2" xfId="52680" xr:uid="{00000000-0005-0000-0000-000097F10000}"/>
    <cellStyle name="Note 2 3 2 5 2 6" xfId="28839" xr:uid="{00000000-0005-0000-0000-000098F10000}"/>
    <cellStyle name="Note 2 3 2 5 2 7" xfId="39519" xr:uid="{00000000-0005-0000-0000-000099F10000}"/>
    <cellStyle name="Note 2 3 2 5 3" xfId="3530" xr:uid="{00000000-0005-0000-0000-00009AF10000}"/>
    <cellStyle name="Note 2 3 2 5 3 2" xfId="11798" xr:uid="{00000000-0005-0000-0000-00009BF10000}"/>
    <cellStyle name="Note 2 3 2 5 3 2 2" xfId="24957" xr:uid="{00000000-0005-0000-0000-00009CF10000}"/>
    <cellStyle name="Note 2 3 2 5 3 2 2 2" xfId="62295" xr:uid="{00000000-0005-0000-0000-00009DF10000}"/>
    <cellStyle name="Note 2 3 2 5 3 2 3" xfId="49136" xr:uid="{00000000-0005-0000-0000-00009EF10000}"/>
    <cellStyle name="Note 2 3 2 5 3 3" xfId="7075" xr:uid="{00000000-0005-0000-0000-00009FF10000}"/>
    <cellStyle name="Note 2 3 2 5 3 3 2" xfId="20234" xr:uid="{00000000-0005-0000-0000-0000A0F10000}"/>
    <cellStyle name="Note 2 3 2 5 3 3 2 2" xfId="57572" xr:uid="{00000000-0005-0000-0000-0000A1F10000}"/>
    <cellStyle name="Note 2 3 2 5 3 3 3" xfId="44413" xr:uid="{00000000-0005-0000-0000-0000A2F10000}"/>
    <cellStyle name="Note 2 3 2 5 3 4" xfId="16691" xr:uid="{00000000-0005-0000-0000-0000A3F10000}"/>
    <cellStyle name="Note 2 3 2 5 3 4 2" xfId="54029" xr:uid="{00000000-0005-0000-0000-0000A4F10000}"/>
    <cellStyle name="Note 2 3 2 5 3 5" xfId="33084" xr:uid="{00000000-0005-0000-0000-0000A5F10000}"/>
    <cellStyle name="Note 2 3 2 5 3 6" xfId="40868" xr:uid="{00000000-0005-0000-0000-0000A6F10000}"/>
    <cellStyle name="Note 2 3 2 5 4" xfId="9438" xr:uid="{00000000-0005-0000-0000-0000A7F10000}"/>
    <cellStyle name="Note 2 3 2 5 4 2" xfId="22597" xr:uid="{00000000-0005-0000-0000-0000A8F10000}"/>
    <cellStyle name="Note 2 3 2 5 4 2 2" xfId="59935" xr:uid="{00000000-0005-0000-0000-0000A9F10000}"/>
    <cellStyle name="Note 2 3 2 5 4 3" xfId="35796" xr:uid="{00000000-0005-0000-0000-0000AAF10000}"/>
    <cellStyle name="Note 2 3 2 5 4 4" xfId="46776" xr:uid="{00000000-0005-0000-0000-0000ABF10000}"/>
    <cellStyle name="Note 2 3 2 5 5" xfId="4715" xr:uid="{00000000-0005-0000-0000-0000ACF10000}"/>
    <cellStyle name="Note 2 3 2 5 5 2" xfId="17874" xr:uid="{00000000-0005-0000-0000-0000ADF10000}"/>
    <cellStyle name="Note 2 3 2 5 5 2 2" xfId="55212" xr:uid="{00000000-0005-0000-0000-0000AEF10000}"/>
    <cellStyle name="Note 2 3 2 5 5 3" xfId="30372" xr:uid="{00000000-0005-0000-0000-0000AFF10000}"/>
    <cellStyle name="Note 2 3 2 5 5 4" xfId="42053" xr:uid="{00000000-0005-0000-0000-0000B0F10000}"/>
    <cellStyle name="Note 2 3 2 5 6" xfId="14162" xr:uid="{00000000-0005-0000-0000-0000B1F10000}"/>
    <cellStyle name="Note 2 3 2 5 6 2" xfId="51500" xr:uid="{00000000-0005-0000-0000-0000B2F10000}"/>
    <cellStyle name="Note 2 3 2 5 7" xfId="27490" xr:uid="{00000000-0005-0000-0000-0000B3F10000}"/>
    <cellStyle name="Note 2 3 2 5 8" xfId="38339" xr:uid="{00000000-0005-0000-0000-0000B4F10000}"/>
    <cellStyle name="Note 2 3 2 6" xfId="1170" xr:uid="{00000000-0005-0000-0000-0000B5F10000}"/>
    <cellStyle name="Note 2 3 2 6 2" xfId="2350" xr:uid="{00000000-0005-0000-0000-0000B6F10000}"/>
    <cellStyle name="Note 2 3 2 6 2 2" xfId="8424" xr:uid="{00000000-0005-0000-0000-0000B7F10000}"/>
    <cellStyle name="Note 2 3 2 6 2 2 2" xfId="13147" xr:uid="{00000000-0005-0000-0000-0000B8F10000}"/>
    <cellStyle name="Note 2 3 2 6 2 2 2 2" xfId="26306" xr:uid="{00000000-0005-0000-0000-0000B9F10000}"/>
    <cellStyle name="Note 2 3 2 6 2 2 2 2 2" xfId="63644" xr:uid="{00000000-0005-0000-0000-0000BAF10000}"/>
    <cellStyle name="Note 2 3 2 6 2 2 2 3" xfId="50485" xr:uid="{00000000-0005-0000-0000-0000BBF10000}"/>
    <cellStyle name="Note 2 3 2 6 2 2 3" xfId="21583" xr:uid="{00000000-0005-0000-0000-0000BCF10000}"/>
    <cellStyle name="Note 2 3 2 6 2 2 3 2" xfId="58921" xr:uid="{00000000-0005-0000-0000-0000BDF10000}"/>
    <cellStyle name="Note 2 3 2 6 2 2 4" xfId="34602" xr:uid="{00000000-0005-0000-0000-0000BEF10000}"/>
    <cellStyle name="Note 2 3 2 6 2 2 5" xfId="45762" xr:uid="{00000000-0005-0000-0000-0000BFF10000}"/>
    <cellStyle name="Note 2 3 2 6 2 3" xfId="10787" xr:uid="{00000000-0005-0000-0000-0000C0F10000}"/>
    <cellStyle name="Note 2 3 2 6 2 3 2" xfId="23946" xr:uid="{00000000-0005-0000-0000-0000C1F10000}"/>
    <cellStyle name="Note 2 3 2 6 2 3 2 2" xfId="61284" xr:uid="{00000000-0005-0000-0000-0000C2F10000}"/>
    <cellStyle name="Note 2 3 2 6 2 3 3" xfId="37314" xr:uid="{00000000-0005-0000-0000-0000C3F10000}"/>
    <cellStyle name="Note 2 3 2 6 2 3 4" xfId="48125" xr:uid="{00000000-0005-0000-0000-0000C4F10000}"/>
    <cellStyle name="Note 2 3 2 6 2 4" xfId="6064" xr:uid="{00000000-0005-0000-0000-0000C5F10000}"/>
    <cellStyle name="Note 2 3 2 6 2 4 2" xfId="19223" xr:uid="{00000000-0005-0000-0000-0000C6F10000}"/>
    <cellStyle name="Note 2 3 2 6 2 4 2 2" xfId="56561" xr:uid="{00000000-0005-0000-0000-0000C7F10000}"/>
    <cellStyle name="Note 2 3 2 6 2 4 3" xfId="31890" xr:uid="{00000000-0005-0000-0000-0000C8F10000}"/>
    <cellStyle name="Note 2 3 2 6 2 4 4" xfId="43402" xr:uid="{00000000-0005-0000-0000-0000C9F10000}"/>
    <cellStyle name="Note 2 3 2 6 2 5" xfId="15511" xr:uid="{00000000-0005-0000-0000-0000CAF10000}"/>
    <cellStyle name="Note 2 3 2 6 2 5 2" xfId="52849" xr:uid="{00000000-0005-0000-0000-0000CBF10000}"/>
    <cellStyle name="Note 2 3 2 6 2 6" xfId="29008" xr:uid="{00000000-0005-0000-0000-0000CCF10000}"/>
    <cellStyle name="Note 2 3 2 6 2 7" xfId="39688" xr:uid="{00000000-0005-0000-0000-0000CDF10000}"/>
    <cellStyle name="Note 2 3 2 6 3" xfId="3699" xr:uid="{00000000-0005-0000-0000-0000CEF10000}"/>
    <cellStyle name="Note 2 3 2 6 3 2" xfId="11967" xr:uid="{00000000-0005-0000-0000-0000CFF10000}"/>
    <cellStyle name="Note 2 3 2 6 3 2 2" xfId="25126" xr:uid="{00000000-0005-0000-0000-0000D0F10000}"/>
    <cellStyle name="Note 2 3 2 6 3 2 2 2" xfId="62464" xr:uid="{00000000-0005-0000-0000-0000D1F10000}"/>
    <cellStyle name="Note 2 3 2 6 3 2 3" xfId="49305" xr:uid="{00000000-0005-0000-0000-0000D2F10000}"/>
    <cellStyle name="Note 2 3 2 6 3 3" xfId="7244" xr:uid="{00000000-0005-0000-0000-0000D3F10000}"/>
    <cellStyle name="Note 2 3 2 6 3 3 2" xfId="20403" xr:uid="{00000000-0005-0000-0000-0000D4F10000}"/>
    <cellStyle name="Note 2 3 2 6 3 3 2 2" xfId="57741" xr:uid="{00000000-0005-0000-0000-0000D5F10000}"/>
    <cellStyle name="Note 2 3 2 6 3 3 3" xfId="44582" xr:uid="{00000000-0005-0000-0000-0000D6F10000}"/>
    <cellStyle name="Note 2 3 2 6 3 4" xfId="16860" xr:uid="{00000000-0005-0000-0000-0000D7F10000}"/>
    <cellStyle name="Note 2 3 2 6 3 4 2" xfId="54198" xr:uid="{00000000-0005-0000-0000-0000D8F10000}"/>
    <cellStyle name="Note 2 3 2 6 3 5" xfId="33253" xr:uid="{00000000-0005-0000-0000-0000D9F10000}"/>
    <cellStyle name="Note 2 3 2 6 3 6" xfId="41037" xr:uid="{00000000-0005-0000-0000-0000DAF10000}"/>
    <cellStyle name="Note 2 3 2 6 4" xfId="9607" xr:uid="{00000000-0005-0000-0000-0000DBF10000}"/>
    <cellStyle name="Note 2 3 2 6 4 2" xfId="22766" xr:uid="{00000000-0005-0000-0000-0000DCF10000}"/>
    <cellStyle name="Note 2 3 2 6 4 2 2" xfId="60104" xr:uid="{00000000-0005-0000-0000-0000DDF10000}"/>
    <cellStyle name="Note 2 3 2 6 4 3" xfId="35965" xr:uid="{00000000-0005-0000-0000-0000DEF10000}"/>
    <cellStyle name="Note 2 3 2 6 4 4" xfId="46945" xr:uid="{00000000-0005-0000-0000-0000DFF10000}"/>
    <cellStyle name="Note 2 3 2 6 5" xfId="4884" xr:uid="{00000000-0005-0000-0000-0000E0F10000}"/>
    <cellStyle name="Note 2 3 2 6 5 2" xfId="18043" xr:uid="{00000000-0005-0000-0000-0000E1F10000}"/>
    <cellStyle name="Note 2 3 2 6 5 2 2" xfId="55381" xr:uid="{00000000-0005-0000-0000-0000E2F10000}"/>
    <cellStyle name="Note 2 3 2 6 5 3" xfId="30541" xr:uid="{00000000-0005-0000-0000-0000E3F10000}"/>
    <cellStyle name="Note 2 3 2 6 5 4" xfId="42222" xr:uid="{00000000-0005-0000-0000-0000E4F10000}"/>
    <cellStyle name="Note 2 3 2 6 6" xfId="14331" xr:uid="{00000000-0005-0000-0000-0000E5F10000}"/>
    <cellStyle name="Note 2 3 2 6 6 2" xfId="51669" xr:uid="{00000000-0005-0000-0000-0000E6F10000}"/>
    <cellStyle name="Note 2 3 2 6 7" xfId="27659" xr:uid="{00000000-0005-0000-0000-0000E7F10000}"/>
    <cellStyle name="Note 2 3 2 6 8" xfId="38508" xr:uid="{00000000-0005-0000-0000-0000E8F10000}"/>
    <cellStyle name="Note 2 3 2 7" xfId="1394" xr:uid="{00000000-0005-0000-0000-0000E9F10000}"/>
    <cellStyle name="Note 2 3 2 7 2" xfId="2743" xr:uid="{00000000-0005-0000-0000-0000EAF10000}"/>
    <cellStyle name="Note 2 3 2 7 2 2" xfId="12191" xr:uid="{00000000-0005-0000-0000-0000EBF10000}"/>
    <cellStyle name="Note 2 3 2 7 2 2 2" xfId="25350" xr:uid="{00000000-0005-0000-0000-0000ECF10000}"/>
    <cellStyle name="Note 2 3 2 7 2 2 2 2" xfId="62688" xr:uid="{00000000-0005-0000-0000-0000EDF10000}"/>
    <cellStyle name="Note 2 3 2 7 2 2 3" xfId="33646" xr:uid="{00000000-0005-0000-0000-0000EEF10000}"/>
    <cellStyle name="Note 2 3 2 7 2 2 4" xfId="49529" xr:uid="{00000000-0005-0000-0000-0000EFF10000}"/>
    <cellStyle name="Note 2 3 2 7 2 3" xfId="7468" xr:uid="{00000000-0005-0000-0000-0000F0F10000}"/>
    <cellStyle name="Note 2 3 2 7 2 3 2" xfId="20627" xr:uid="{00000000-0005-0000-0000-0000F1F10000}"/>
    <cellStyle name="Note 2 3 2 7 2 3 2 2" xfId="57965" xr:uid="{00000000-0005-0000-0000-0000F2F10000}"/>
    <cellStyle name="Note 2 3 2 7 2 3 3" xfId="36358" xr:uid="{00000000-0005-0000-0000-0000F3F10000}"/>
    <cellStyle name="Note 2 3 2 7 2 3 4" xfId="44806" xr:uid="{00000000-0005-0000-0000-0000F4F10000}"/>
    <cellStyle name="Note 2 3 2 7 2 4" xfId="15904" xr:uid="{00000000-0005-0000-0000-0000F5F10000}"/>
    <cellStyle name="Note 2 3 2 7 2 4 2" xfId="30934" xr:uid="{00000000-0005-0000-0000-0000F6F10000}"/>
    <cellStyle name="Note 2 3 2 7 2 4 3" xfId="53242" xr:uid="{00000000-0005-0000-0000-0000F7F10000}"/>
    <cellStyle name="Note 2 3 2 7 2 5" xfId="28052" xr:uid="{00000000-0005-0000-0000-0000F8F10000}"/>
    <cellStyle name="Note 2 3 2 7 2 6" xfId="40081" xr:uid="{00000000-0005-0000-0000-0000F9F10000}"/>
    <cellStyle name="Note 2 3 2 7 3" xfId="9831" xr:uid="{00000000-0005-0000-0000-0000FAF10000}"/>
    <cellStyle name="Note 2 3 2 7 3 2" xfId="22990" xr:uid="{00000000-0005-0000-0000-0000FBF10000}"/>
    <cellStyle name="Note 2 3 2 7 3 2 2" xfId="60328" xr:uid="{00000000-0005-0000-0000-0000FCF10000}"/>
    <cellStyle name="Note 2 3 2 7 3 3" xfId="32297" xr:uid="{00000000-0005-0000-0000-0000FDF10000}"/>
    <cellStyle name="Note 2 3 2 7 3 4" xfId="47169" xr:uid="{00000000-0005-0000-0000-0000FEF10000}"/>
    <cellStyle name="Note 2 3 2 7 4" xfId="5108" xr:uid="{00000000-0005-0000-0000-0000FFF10000}"/>
    <cellStyle name="Note 2 3 2 7 4 2" xfId="18267" xr:uid="{00000000-0005-0000-0000-000000F20000}"/>
    <cellStyle name="Note 2 3 2 7 4 2 2" xfId="55605" xr:uid="{00000000-0005-0000-0000-000001F20000}"/>
    <cellStyle name="Note 2 3 2 7 4 3" xfId="35009" xr:uid="{00000000-0005-0000-0000-000002F20000}"/>
    <cellStyle name="Note 2 3 2 7 4 4" xfId="42446" xr:uid="{00000000-0005-0000-0000-000003F20000}"/>
    <cellStyle name="Note 2 3 2 7 5" xfId="14555" xr:uid="{00000000-0005-0000-0000-000004F20000}"/>
    <cellStyle name="Note 2 3 2 7 5 2" xfId="29585" xr:uid="{00000000-0005-0000-0000-000005F20000}"/>
    <cellStyle name="Note 2 3 2 7 5 3" xfId="51893" xr:uid="{00000000-0005-0000-0000-000006F20000}"/>
    <cellStyle name="Note 2 3 2 7 6" xfId="26703" xr:uid="{00000000-0005-0000-0000-000007F20000}"/>
    <cellStyle name="Note 2 3 2 7 7" xfId="38732" xr:uid="{00000000-0005-0000-0000-000008F20000}"/>
    <cellStyle name="Note 2 3 2 8" xfId="2519" xr:uid="{00000000-0005-0000-0000-000009F20000}"/>
    <cellStyle name="Note 2 3 2 8 2" xfId="11011" xr:uid="{00000000-0005-0000-0000-00000AF20000}"/>
    <cellStyle name="Note 2 3 2 8 2 2" xfId="24170" xr:uid="{00000000-0005-0000-0000-00000BF20000}"/>
    <cellStyle name="Note 2 3 2 8 2 2 2" xfId="61508" xr:uid="{00000000-0005-0000-0000-00000CF20000}"/>
    <cellStyle name="Note 2 3 2 8 2 3" xfId="33422" xr:uid="{00000000-0005-0000-0000-00000DF20000}"/>
    <cellStyle name="Note 2 3 2 8 2 4" xfId="48349" xr:uid="{00000000-0005-0000-0000-00000EF20000}"/>
    <cellStyle name="Note 2 3 2 8 3" xfId="6288" xr:uid="{00000000-0005-0000-0000-00000FF20000}"/>
    <cellStyle name="Note 2 3 2 8 3 2" xfId="19447" xr:uid="{00000000-0005-0000-0000-000010F20000}"/>
    <cellStyle name="Note 2 3 2 8 3 2 2" xfId="56785" xr:uid="{00000000-0005-0000-0000-000011F20000}"/>
    <cellStyle name="Note 2 3 2 8 3 3" xfId="36134" xr:uid="{00000000-0005-0000-0000-000012F20000}"/>
    <cellStyle name="Note 2 3 2 8 3 4" xfId="43626" xr:uid="{00000000-0005-0000-0000-000013F20000}"/>
    <cellStyle name="Note 2 3 2 8 4" xfId="15680" xr:uid="{00000000-0005-0000-0000-000014F20000}"/>
    <cellStyle name="Note 2 3 2 8 4 2" xfId="30710" xr:uid="{00000000-0005-0000-0000-000015F20000}"/>
    <cellStyle name="Note 2 3 2 8 4 3" xfId="53018" xr:uid="{00000000-0005-0000-0000-000016F20000}"/>
    <cellStyle name="Note 2 3 2 8 5" xfId="27828" xr:uid="{00000000-0005-0000-0000-000017F20000}"/>
    <cellStyle name="Note 2 3 2 8 6" xfId="39857" xr:uid="{00000000-0005-0000-0000-000018F20000}"/>
    <cellStyle name="Note 2 3 2 9" xfId="8651" xr:uid="{00000000-0005-0000-0000-000019F20000}"/>
    <cellStyle name="Note 2 3 2 9 2" xfId="21810" xr:uid="{00000000-0005-0000-0000-00001AF20000}"/>
    <cellStyle name="Note 2 3 2 9 2 2" xfId="59148" xr:uid="{00000000-0005-0000-0000-00001BF20000}"/>
    <cellStyle name="Note 2 3 2 9 3" xfId="29361" xr:uid="{00000000-0005-0000-0000-00001CF20000}"/>
    <cellStyle name="Note 2 3 2 9 4" xfId="45989" xr:uid="{00000000-0005-0000-0000-00001DF20000}"/>
    <cellStyle name="Note 2 3 3" xfId="521" xr:uid="{00000000-0005-0000-0000-00001EF20000}"/>
    <cellStyle name="Note 2 3 3 2" xfId="1703" xr:uid="{00000000-0005-0000-0000-00001FF20000}"/>
    <cellStyle name="Note 2 3 3 2 2" xfId="7777" xr:uid="{00000000-0005-0000-0000-000020F20000}"/>
    <cellStyle name="Note 2 3 3 2 2 2" xfId="12500" xr:uid="{00000000-0005-0000-0000-000021F20000}"/>
    <cellStyle name="Note 2 3 3 2 2 2 2" xfId="25659" xr:uid="{00000000-0005-0000-0000-000022F20000}"/>
    <cellStyle name="Note 2 3 3 2 2 2 2 2" xfId="62997" xr:uid="{00000000-0005-0000-0000-000023F20000}"/>
    <cellStyle name="Note 2 3 3 2 2 2 3" xfId="49838" xr:uid="{00000000-0005-0000-0000-000024F20000}"/>
    <cellStyle name="Note 2 3 3 2 2 3" xfId="20936" xr:uid="{00000000-0005-0000-0000-000025F20000}"/>
    <cellStyle name="Note 2 3 3 2 2 3 2" xfId="58274" xr:uid="{00000000-0005-0000-0000-000026F20000}"/>
    <cellStyle name="Note 2 3 3 2 2 4" xfId="33955" xr:uid="{00000000-0005-0000-0000-000027F20000}"/>
    <cellStyle name="Note 2 3 3 2 2 5" xfId="45115" xr:uid="{00000000-0005-0000-0000-000028F20000}"/>
    <cellStyle name="Note 2 3 3 2 3" xfId="10140" xr:uid="{00000000-0005-0000-0000-000029F20000}"/>
    <cellStyle name="Note 2 3 3 2 3 2" xfId="23299" xr:uid="{00000000-0005-0000-0000-00002AF20000}"/>
    <cellStyle name="Note 2 3 3 2 3 2 2" xfId="60637" xr:uid="{00000000-0005-0000-0000-00002BF20000}"/>
    <cellStyle name="Note 2 3 3 2 3 3" xfId="36667" xr:uid="{00000000-0005-0000-0000-00002CF20000}"/>
    <cellStyle name="Note 2 3 3 2 3 4" xfId="47478" xr:uid="{00000000-0005-0000-0000-00002DF20000}"/>
    <cellStyle name="Note 2 3 3 2 4" xfId="5417" xr:uid="{00000000-0005-0000-0000-00002EF20000}"/>
    <cellStyle name="Note 2 3 3 2 4 2" xfId="18576" xr:uid="{00000000-0005-0000-0000-00002FF20000}"/>
    <cellStyle name="Note 2 3 3 2 4 2 2" xfId="55914" xr:uid="{00000000-0005-0000-0000-000030F20000}"/>
    <cellStyle name="Note 2 3 3 2 4 3" xfId="31243" xr:uid="{00000000-0005-0000-0000-000031F20000}"/>
    <cellStyle name="Note 2 3 3 2 4 4" xfId="42755" xr:uid="{00000000-0005-0000-0000-000032F20000}"/>
    <cellStyle name="Note 2 3 3 2 5" xfId="14864" xr:uid="{00000000-0005-0000-0000-000033F20000}"/>
    <cellStyle name="Note 2 3 3 2 5 2" xfId="52202" xr:uid="{00000000-0005-0000-0000-000034F20000}"/>
    <cellStyle name="Note 2 3 3 2 6" xfId="28361" xr:uid="{00000000-0005-0000-0000-000035F20000}"/>
    <cellStyle name="Note 2 3 3 2 7" xfId="39041" xr:uid="{00000000-0005-0000-0000-000036F20000}"/>
    <cellStyle name="Note 2 3 3 3" xfId="3052" xr:uid="{00000000-0005-0000-0000-000037F20000}"/>
    <cellStyle name="Note 2 3 3 3 2" xfId="11320" xr:uid="{00000000-0005-0000-0000-000038F20000}"/>
    <cellStyle name="Note 2 3 3 3 2 2" xfId="24479" xr:uid="{00000000-0005-0000-0000-000039F20000}"/>
    <cellStyle name="Note 2 3 3 3 2 2 2" xfId="61817" xr:uid="{00000000-0005-0000-0000-00003AF20000}"/>
    <cellStyle name="Note 2 3 3 3 2 3" xfId="48658" xr:uid="{00000000-0005-0000-0000-00003BF20000}"/>
    <cellStyle name="Note 2 3 3 3 3" xfId="6597" xr:uid="{00000000-0005-0000-0000-00003CF20000}"/>
    <cellStyle name="Note 2 3 3 3 3 2" xfId="19756" xr:uid="{00000000-0005-0000-0000-00003DF20000}"/>
    <cellStyle name="Note 2 3 3 3 3 2 2" xfId="57094" xr:uid="{00000000-0005-0000-0000-00003EF20000}"/>
    <cellStyle name="Note 2 3 3 3 3 3" xfId="43935" xr:uid="{00000000-0005-0000-0000-00003FF20000}"/>
    <cellStyle name="Note 2 3 3 3 4" xfId="16213" xr:uid="{00000000-0005-0000-0000-000040F20000}"/>
    <cellStyle name="Note 2 3 3 3 4 2" xfId="53551" xr:uid="{00000000-0005-0000-0000-000041F20000}"/>
    <cellStyle name="Note 2 3 3 3 5" xfId="32606" xr:uid="{00000000-0005-0000-0000-000042F20000}"/>
    <cellStyle name="Note 2 3 3 3 6" xfId="40390" xr:uid="{00000000-0005-0000-0000-000043F20000}"/>
    <cellStyle name="Note 2 3 3 4" xfId="8960" xr:uid="{00000000-0005-0000-0000-000044F20000}"/>
    <cellStyle name="Note 2 3 3 4 2" xfId="22119" xr:uid="{00000000-0005-0000-0000-000045F20000}"/>
    <cellStyle name="Note 2 3 3 4 2 2" xfId="59457" xr:uid="{00000000-0005-0000-0000-000046F20000}"/>
    <cellStyle name="Note 2 3 3 4 3" xfId="35318" xr:uid="{00000000-0005-0000-0000-000047F20000}"/>
    <cellStyle name="Note 2 3 3 4 4" xfId="46298" xr:uid="{00000000-0005-0000-0000-000048F20000}"/>
    <cellStyle name="Note 2 3 3 5" xfId="4237" xr:uid="{00000000-0005-0000-0000-000049F20000}"/>
    <cellStyle name="Note 2 3 3 5 2" xfId="17396" xr:uid="{00000000-0005-0000-0000-00004AF20000}"/>
    <cellStyle name="Note 2 3 3 5 2 2" xfId="54734" xr:uid="{00000000-0005-0000-0000-00004BF20000}"/>
    <cellStyle name="Note 2 3 3 5 3" xfId="29894" xr:uid="{00000000-0005-0000-0000-00004CF20000}"/>
    <cellStyle name="Note 2 3 3 5 4" xfId="41575" xr:uid="{00000000-0005-0000-0000-00004DF20000}"/>
    <cellStyle name="Note 2 3 3 6" xfId="13684" xr:uid="{00000000-0005-0000-0000-00004EF20000}"/>
    <cellStyle name="Note 2 3 3 6 2" xfId="51022" xr:uid="{00000000-0005-0000-0000-00004FF20000}"/>
    <cellStyle name="Note 2 3 3 7" xfId="27012" xr:uid="{00000000-0005-0000-0000-000050F20000}"/>
    <cellStyle name="Note 2 3 3 8" xfId="37861" xr:uid="{00000000-0005-0000-0000-000051F20000}"/>
    <cellStyle name="Note 2 3 4" xfId="324" xr:uid="{00000000-0005-0000-0000-000052F20000}"/>
    <cellStyle name="Note 2 3 4 2" xfId="1506" xr:uid="{00000000-0005-0000-0000-000053F20000}"/>
    <cellStyle name="Note 2 3 4 2 2" xfId="7580" xr:uid="{00000000-0005-0000-0000-000054F20000}"/>
    <cellStyle name="Note 2 3 4 2 2 2" xfId="12303" xr:uid="{00000000-0005-0000-0000-000055F20000}"/>
    <cellStyle name="Note 2 3 4 2 2 2 2" xfId="25462" xr:uid="{00000000-0005-0000-0000-000056F20000}"/>
    <cellStyle name="Note 2 3 4 2 2 2 2 2" xfId="62800" xr:uid="{00000000-0005-0000-0000-000057F20000}"/>
    <cellStyle name="Note 2 3 4 2 2 2 3" xfId="49641" xr:uid="{00000000-0005-0000-0000-000058F20000}"/>
    <cellStyle name="Note 2 3 4 2 2 3" xfId="20739" xr:uid="{00000000-0005-0000-0000-000059F20000}"/>
    <cellStyle name="Note 2 3 4 2 2 3 2" xfId="58077" xr:uid="{00000000-0005-0000-0000-00005AF20000}"/>
    <cellStyle name="Note 2 3 4 2 2 4" xfId="33758" xr:uid="{00000000-0005-0000-0000-00005BF20000}"/>
    <cellStyle name="Note 2 3 4 2 2 5" xfId="44918" xr:uid="{00000000-0005-0000-0000-00005CF20000}"/>
    <cellStyle name="Note 2 3 4 2 3" xfId="9943" xr:uid="{00000000-0005-0000-0000-00005DF20000}"/>
    <cellStyle name="Note 2 3 4 2 3 2" xfId="23102" xr:uid="{00000000-0005-0000-0000-00005EF20000}"/>
    <cellStyle name="Note 2 3 4 2 3 2 2" xfId="60440" xr:uid="{00000000-0005-0000-0000-00005FF20000}"/>
    <cellStyle name="Note 2 3 4 2 3 3" xfId="36470" xr:uid="{00000000-0005-0000-0000-000060F20000}"/>
    <cellStyle name="Note 2 3 4 2 3 4" xfId="47281" xr:uid="{00000000-0005-0000-0000-000061F20000}"/>
    <cellStyle name="Note 2 3 4 2 4" xfId="5220" xr:uid="{00000000-0005-0000-0000-000062F20000}"/>
    <cellStyle name="Note 2 3 4 2 4 2" xfId="18379" xr:uid="{00000000-0005-0000-0000-000063F20000}"/>
    <cellStyle name="Note 2 3 4 2 4 2 2" xfId="55717" xr:uid="{00000000-0005-0000-0000-000064F20000}"/>
    <cellStyle name="Note 2 3 4 2 4 3" xfId="31046" xr:uid="{00000000-0005-0000-0000-000065F20000}"/>
    <cellStyle name="Note 2 3 4 2 4 4" xfId="42558" xr:uid="{00000000-0005-0000-0000-000066F20000}"/>
    <cellStyle name="Note 2 3 4 2 5" xfId="14667" xr:uid="{00000000-0005-0000-0000-000067F20000}"/>
    <cellStyle name="Note 2 3 4 2 5 2" xfId="52005" xr:uid="{00000000-0005-0000-0000-000068F20000}"/>
    <cellStyle name="Note 2 3 4 2 6" xfId="28164" xr:uid="{00000000-0005-0000-0000-000069F20000}"/>
    <cellStyle name="Note 2 3 4 2 7" xfId="38844" xr:uid="{00000000-0005-0000-0000-00006AF20000}"/>
    <cellStyle name="Note 2 3 4 3" xfId="2855" xr:uid="{00000000-0005-0000-0000-00006BF20000}"/>
    <cellStyle name="Note 2 3 4 3 2" xfId="11123" xr:uid="{00000000-0005-0000-0000-00006CF20000}"/>
    <cellStyle name="Note 2 3 4 3 2 2" xfId="24282" xr:uid="{00000000-0005-0000-0000-00006DF20000}"/>
    <cellStyle name="Note 2 3 4 3 2 2 2" xfId="61620" xr:uid="{00000000-0005-0000-0000-00006EF20000}"/>
    <cellStyle name="Note 2 3 4 3 2 3" xfId="48461" xr:uid="{00000000-0005-0000-0000-00006FF20000}"/>
    <cellStyle name="Note 2 3 4 3 3" xfId="6400" xr:uid="{00000000-0005-0000-0000-000070F20000}"/>
    <cellStyle name="Note 2 3 4 3 3 2" xfId="19559" xr:uid="{00000000-0005-0000-0000-000071F20000}"/>
    <cellStyle name="Note 2 3 4 3 3 2 2" xfId="56897" xr:uid="{00000000-0005-0000-0000-000072F20000}"/>
    <cellStyle name="Note 2 3 4 3 3 3" xfId="43738" xr:uid="{00000000-0005-0000-0000-000073F20000}"/>
    <cellStyle name="Note 2 3 4 3 4" xfId="16016" xr:uid="{00000000-0005-0000-0000-000074F20000}"/>
    <cellStyle name="Note 2 3 4 3 4 2" xfId="53354" xr:uid="{00000000-0005-0000-0000-000075F20000}"/>
    <cellStyle name="Note 2 3 4 3 5" xfId="32409" xr:uid="{00000000-0005-0000-0000-000076F20000}"/>
    <cellStyle name="Note 2 3 4 3 6" xfId="40193" xr:uid="{00000000-0005-0000-0000-000077F20000}"/>
    <cellStyle name="Note 2 3 4 4" xfId="8763" xr:uid="{00000000-0005-0000-0000-000078F20000}"/>
    <cellStyle name="Note 2 3 4 4 2" xfId="21922" xr:uid="{00000000-0005-0000-0000-000079F20000}"/>
    <cellStyle name="Note 2 3 4 4 2 2" xfId="59260" xr:uid="{00000000-0005-0000-0000-00007AF20000}"/>
    <cellStyle name="Note 2 3 4 4 3" xfId="35121" xr:uid="{00000000-0005-0000-0000-00007BF20000}"/>
    <cellStyle name="Note 2 3 4 4 4" xfId="46101" xr:uid="{00000000-0005-0000-0000-00007CF20000}"/>
    <cellStyle name="Note 2 3 4 5" xfId="4040" xr:uid="{00000000-0005-0000-0000-00007DF20000}"/>
    <cellStyle name="Note 2 3 4 5 2" xfId="17199" xr:uid="{00000000-0005-0000-0000-00007EF20000}"/>
    <cellStyle name="Note 2 3 4 5 2 2" xfId="54537" xr:uid="{00000000-0005-0000-0000-00007FF20000}"/>
    <cellStyle name="Note 2 3 4 5 3" xfId="29697" xr:uid="{00000000-0005-0000-0000-000080F20000}"/>
    <cellStyle name="Note 2 3 4 5 4" xfId="41378" xr:uid="{00000000-0005-0000-0000-000081F20000}"/>
    <cellStyle name="Note 2 3 4 6" xfId="13487" xr:uid="{00000000-0005-0000-0000-000082F20000}"/>
    <cellStyle name="Note 2 3 4 6 2" xfId="50825" xr:uid="{00000000-0005-0000-0000-000083F20000}"/>
    <cellStyle name="Note 2 3 4 7" xfId="26815" xr:uid="{00000000-0005-0000-0000-000084F20000}"/>
    <cellStyle name="Note 2 3 4 8" xfId="37664" xr:uid="{00000000-0005-0000-0000-000085F20000}"/>
    <cellStyle name="Note 2 3 5" xfId="745" xr:uid="{00000000-0005-0000-0000-000086F20000}"/>
    <cellStyle name="Note 2 3 5 2" xfId="1927" xr:uid="{00000000-0005-0000-0000-000087F20000}"/>
    <cellStyle name="Note 2 3 5 2 2" xfId="8001" xr:uid="{00000000-0005-0000-0000-000088F20000}"/>
    <cellStyle name="Note 2 3 5 2 2 2" xfId="12724" xr:uid="{00000000-0005-0000-0000-000089F20000}"/>
    <cellStyle name="Note 2 3 5 2 2 2 2" xfId="25883" xr:uid="{00000000-0005-0000-0000-00008AF20000}"/>
    <cellStyle name="Note 2 3 5 2 2 2 2 2" xfId="63221" xr:uid="{00000000-0005-0000-0000-00008BF20000}"/>
    <cellStyle name="Note 2 3 5 2 2 2 3" xfId="50062" xr:uid="{00000000-0005-0000-0000-00008CF20000}"/>
    <cellStyle name="Note 2 3 5 2 2 3" xfId="21160" xr:uid="{00000000-0005-0000-0000-00008DF20000}"/>
    <cellStyle name="Note 2 3 5 2 2 3 2" xfId="58498" xr:uid="{00000000-0005-0000-0000-00008EF20000}"/>
    <cellStyle name="Note 2 3 5 2 2 4" xfId="34179" xr:uid="{00000000-0005-0000-0000-00008FF20000}"/>
    <cellStyle name="Note 2 3 5 2 2 5" xfId="45339" xr:uid="{00000000-0005-0000-0000-000090F20000}"/>
    <cellStyle name="Note 2 3 5 2 3" xfId="10364" xr:uid="{00000000-0005-0000-0000-000091F20000}"/>
    <cellStyle name="Note 2 3 5 2 3 2" xfId="23523" xr:uid="{00000000-0005-0000-0000-000092F20000}"/>
    <cellStyle name="Note 2 3 5 2 3 2 2" xfId="60861" xr:uid="{00000000-0005-0000-0000-000093F20000}"/>
    <cellStyle name="Note 2 3 5 2 3 3" xfId="36891" xr:uid="{00000000-0005-0000-0000-000094F20000}"/>
    <cellStyle name="Note 2 3 5 2 3 4" xfId="47702" xr:uid="{00000000-0005-0000-0000-000095F20000}"/>
    <cellStyle name="Note 2 3 5 2 4" xfId="5641" xr:uid="{00000000-0005-0000-0000-000096F20000}"/>
    <cellStyle name="Note 2 3 5 2 4 2" xfId="18800" xr:uid="{00000000-0005-0000-0000-000097F20000}"/>
    <cellStyle name="Note 2 3 5 2 4 2 2" xfId="56138" xr:uid="{00000000-0005-0000-0000-000098F20000}"/>
    <cellStyle name="Note 2 3 5 2 4 3" xfId="31467" xr:uid="{00000000-0005-0000-0000-000099F20000}"/>
    <cellStyle name="Note 2 3 5 2 4 4" xfId="42979" xr:uid="{00000000-0005-0000-0000-00009AF20000}"/>
    <cellStyle name="Note 2 3 5 2 5" xfId="15088" xr:uid="{00000000-0005-0000-0000-00009BF20000}"/>
    <cellStyle name="Note 2 3 5 2 5 2" xfId="52426" xr:uid="{00000000-0005-0000-0000-00009CF20000}"/>
    <cellStyle name="Note 2 3 5 2 6" xfId="28585" xr:uid="{00000000-0005-0000-0000-00009DF20000}"/>
    <cellStyle name="Note 2 3 5 2 7" xfId="39265" xr:uid="{00000000-0005-0000-0000-00009EF20000}"/>
    <cellStyle name="Note 2 3 5 3" xfId="3276" xr:uid="{00000000-0005-0000-0000-00009FF20000}"/>
    <cellStyle name="Note 2 3 5 3 2" xfId="11544" xr:uid="{00000000-0005-0000-0000-0000A0F20000}"/>
    <cellStyle name="Note 2 3 5 3 2 2" xfId="24703" xr:uid="{00000000-0005-0000-0000-0000A1F20000}"/>
    <cellStyle name="Note 2 3 5 3 2 2 2" xfId="62041" xr:uid="{00000000-0005-0000-0000-0000A2F20000}"/>
    <cellStyle name="Note 2 3 5 3 2 3" xfId="48882" xr:uid="{00000000-0005-0000-0000-0000A3F20000}"/>
    <cellStyle name="Note 2 3 5 3 3" xfId="6821" xr:uid="{00000000-0005-0000-0000-0000A4F20000}"/>
    <cellStyle name="Note 2 3 5 3 3 2" xfId="19980" xr:uid="{00000000-0005-0000-0000-0000A5F20000}"/>
    <cellStyle name="Note 2 3 5 3 3 2 2" xfId="57318" xr:uid="{00000000-0005-0000-0000-0000A6F20000}"/>
    <cellStyle name="Note 2 3 5 3 3 3" xfId="44159" xr:uid="{00000000-0005-0000-0000-0000A7F20000}"/>
    <cellStyle name="Note 2 3 5 3 4" xfId="16437" xr:uid="{00000000-0005-0000-0000-0000A8F20000}"/>
    <cellStyle name="Note 2 3 5 3 4 2" xfId="53775" xr:uid="{00000000-0005-0000-0000-0000A9F20000}"/>
    <cellStyle name="Note 2 3 5 3 5" xfId="32830" xr:uid="{00000000-0005-0000-0000-0000AAF20000}"/>
    <cellStyle name="Note 2 3 5 3 6" xfId="40614" xr:uid="{00000000-0005-0000-0000-0000ABF20000}"/>
    <cellStyle name="Note 2 3 5 4" xfId="9184" xr:uid="{00000000-0005-0000-0000-0000ACF20000}"/>
    <cellStyle name="Note 2 3 5 4 2" xfId="22343" xr:uid="{00000000-0005-0000-0000-0000ADF20000}"/>
    <cellStyle name="Note 2 3 5 4 2 2" xfId="59681" xr:uid="{00000000-0005-0000-0000-0000AEF20000}"/>
    <cellStyle name="Note 2 3 5 4 3" xfId="35542" xr:uid="{00000000-0005-0000-0000-0000AFF20000}"/>
    <cellStyle name="Note 2 3 5 4 4" xfId="46522" xr:uid="{00000000-0005-0000-0000-0000B0F20000}"/>
    <cellStyle name="Note 2 3 5 5" xfId="4461" xr:uid="{00000000-0005-0000-0000-0000B1F20000}"/>
    <cellStyle name="Note 2 3 5 5 2" xfId="17620" xr:uid="{00000000-0005-0000-0000-0000B2F20000}"/>
    <cellStyle name="Note 2 3 5 5 2 2" xfId="54958" xr:uid="{00000000-0005-0000-0000-0000B3F20000}"/>
    <cellStyle name="Note 2 3 5 5 3" xfId="30118" xr:uid="{00000000-0005-0000-0000-0000B4F20000}"/>
    <cellStyle name="Note 2 3 5 5 4" xfId="41799" xr:uid="{00000000-0005-0000-0000-0000B5F20000}"/>
    <cellStyle name="Note 2 3 5 6" xfId="13908" xr:uid="{00000000-0005-0000-0000-0000B6F20000}"/>
    <cellStyle name="Note 2 3 5 6 2" xfId="51246" xr:uid="{00000000-0005-0000-0000-0000B7F20000}"/>
    <cellStyle name="Note 2 3 5 7" xfId="27236" xr:uid="{00000000-0005-0000-0000-0000B8F20000}"/>
    <cellStyle name="Note 2 3 5 8" xfId="38085" xr:uid="{00000000-0005-0000-0000-0000B9F20000}"/>
    <cellStyle name="Note 2 3 6" xfId="914" xr:uid="{00000000-0005-0000-0000-0000BAF20000}"/>
    <cellStyle name="Note 2 3 6 2" xfId="2096" xr:uid="{00000000-0005-0000-0000-0000BBF20000}"/>
    <cellStyle name="Note 2 3 6 2 2" xfId="8170" xr:uid="{00000000-0005-0000-0000-0000BCF20000}"/>
    <cellStyle name="Note 2 3 6 2 2 2" xfId="12893" xr:uid="{00000000-0005-0000-0000-0000BDF20000}"/>
    <cellStyle name="Note 2 3 6 2 2 2 2" xfId="26052" xr:uid="{00000000-0005-0000-0000-0000BEF20000}"/>
    <cellStyle name="Note 2 3 6 2 2 2 2 2" xfId="63390" xr:uid="{00000000-0005-0000-0000-0000BFF20000}"/>
    <cellStyle name="Note 2 3 6 2 2 2 3" xfId="50231" xr:uid="{00000000-0005-0000-0000-0000C0F20000}"/>
    <cellStyle name="Note 2 3 6 2 2 3" xfId="21329" xr:uid="{00000000-0005-0000-0000-0000C1F20000}"/>
    <cellStyle name="Note 2 3 6 2 2 3 2" xfId="58667" xr:uid="{00000000-0005-0000-0000-0000C2F20000}"/>
    <cellStyle name="Note 2 3 6 2 2 4" xfId="34348" xr:uid="{00000000-0005-0000-0000-0000C3F20000}"/>
    <cellStyle name="Note 2 3 6 2 2 5" xfId="45508" xr:uid="{00000000-0005-0000-0000-0000C4F20000}"/>
    <cellStyle name="Note 2 3 6 2 3" xfId="10533" xr:uid="{00000000-0005-0000-0000-0000C5F20000}"/>
    <cellStyle name="Note 2 3 6 2 3 2" xfId="23692" xr:uid="{00000000-0005-0000-0000-0000C6F20000}"/>
    <cellStyle name="Note 2 3 6 2 3 2 2" xfId="61030" xr:uid="{00000000-0005-0000-0000-0000C7F20000}"/>
    <cellStyle name="Note 2 3 6 2 3 3" xfId="37060" xr:uid="{00000000-0005-0000-0000-0000C8F20000}"/>
    <cellStyle name="Note 2 3 6 2 3 4" xfId="47871" xr:uid="{00000000-0005-0000-0000-0000C9F20000}"/>
    <cellStyle name="Note 2 3 6 2 4" xfId="5810" xr:uid="{00000000-0005-0000-0000-0000CAF20000}"/>
    <cellStyle name="Note 2 3 6 2 4 2" xfId="18969" xr:uid="{00000000-0005-0000-0000-0000CBF20000}"/>
    <cellStyle name="Note 2 3 6 2 4 2 2" xfId="56307" xr:uid="{00000000-0005-0000-0000-0000CCF20000}"/>
    <cellStyle name="Note 2 3 6 2 4 3" xfId="31636" xr:uid="{00000000-0005-0000-0000-0000CDF20000}"/>
    <cellStyle name="Note 2 3 6 2 4 4" xfId="43148" xr:uid="{00000000-0005-0000-0000-0000CEF20000}"/>
    <cellStyle name="Note 2 3 6 2 5" xfId="15257" xr:uid="{00000000-0005-0000-0000-0000CFF20000}"/>
    <cellStyle name="Note 2 3 6 2 5 2" xfId="52595" xr:uid="{00000000-0005-0000-0000-0000D0F20000}"/>
    <cellStyle name="Note 2 3 6 2 6" xfId="28754" xr:uid="{00000000-0005-0000-0000-0000D1F20000}"/>
    <cellStyle name="Note 2 3 6 2 7" xfId="39434" xr:uid="{00000000-0005-0000-0000-0000D2F20000}"/>
    <cellStyle name="Note 2 3 6 3" xfId="3445" xr:uid="{00000000-0005-0000-0000-0000D3F20000}"/>
    <cellStyle name="Note 2 3 6 3 2" xfId="11713" xr:uid="{00000000-0005-0000-0000-0000D4F20000}"/>
    <cellStyle name="Note 2 3 6 3 2 2" xfId="24872" xr:uid="{00000000-0005-0000-0000-0000D5F20000}"/>
    <cellStyle name="Note 2 3 6 3 2 2 2" xfId="62210" xr:uid="{00000000-0005-0000-0000-0000D6F20000}"/>
    <cellStyle name="Note 2 3 6 3 2 3" xfId="49051" xr:uid="{00000000-0005-0000-0000-0000D7F20000}"/>
    <cellStyle name="Note 2 3 6 3 3" xfId="6990" xr:uid="{00000000-0005-0000-0000-0000D8F20000}"/>
    <cellStyle name="Note 2 3 6 3 3 2" xfId="20149" xr:uid="{00000000-0005-0000-0000-0000D9F20000}"/>
    <cellStyle name="Note 2 3 6 3 3 2 2" xfId="57487" xr:uid="{00000000-0005-0000-0000-0000DAF20000}"/>
    <cellStyle name="Note 2 3 6 3 3 3" xfId="44328" xr:uid="{00000000-0005-0000-0000-0000DBF20000}"/>
    <cellStyle name="Note 2 3 6 3 4" xfId="16606" xr:uid="{00000000-0005-0000-0000-0000DCF20000}"/>
    <cellStyle name="Note 2 3 6 3 4 2" xfId="53944" xr:uid="{00000000-0005-0000-0000-0000DDF20000}"/>
    <cellStyle name="Note 2 3 6 3 5" xfId="32999" xr:uid="{00000000-0005-0000-0000-0000DEF20000}"/>
    <cellStyle name="Note 2 3 6 3 6" xfId="40783" xr:uid="{00000000-0005-0000-0000-0000DFF20000}"/>
    <cellStyle name="Note 2 3 6 4" xfId="9353" xr:uid="{00000000-0005-0000-0000-0000E0F20000}"/>
    <cellStyle name="Note 2 3 6 4 2" xfId="22512" xr:uid="{00000000-0005-0000-0000-0000E1F20000}"/>
    <cellStyle name="Note 2 3 6 4 2 2" xfId="59850" xr:uid="{00000000-0005-0000-0000-0000E2F20000}"/>
    <cellStyle name="Note 2 3 6 4 3" xfId="35711" xr:uid="{00000000-0005-0000-0000-0000E3F20000}"/>
    <cellStyle name="Note 2 3 6 4 4" xfId="46691" xr:uid="{00000000-0005-0000-0000-0000E4F20000}"/>
    <cellStyle name="Note 2 3 6 5" xfId="4630" xr:uid="{00000000-0005-0000-0000-0000E5F20000}"/>
    <cellStyle name="Note 2 3 6 5 2" xfId="17789" xr:uid="{00000000-0005-0000-0000-0000E6F20000}"/>
    <cellStyle name="Note 2 3 6 5 2 2" xfId="55127" xr:uid="{00000000-0005-0000-0000-0000E7F20000}"/>
    <cellStyle name="Note 2 3 6 5 3" xfId="30287" xr:uid="{00000000-0005-0000-0000-0000E8F20000}"/>
    <cellStyle name="Note 2 3 6 5 4" xfId="41968" xr:uid="{00000000-0005-0000-0000-0000E9F20000}"/>
    <cellStyle name="Note 2 3 6 6" xfId="14077" xr:uid="{00000000-0005-0000-0000-0000EAF20000}"/>
    <cellStyle name="Note 2 3 6 6 2" xfId="51415" xr:uid="{00000000-0005-0000-0000-0000EBF20000}"/>
    <cellStyle name="Note 2 3 6 7" xfId="27405" xr:uid="{00000000-0005-0000-0000-0000ECF20000}"/>
    <cellStyle name="Note 2 3 6 8" xfId="38254" xr:uid="{00000000-0005-0000-0000-0000EDF20000}"/>
    <cellStyle name="Note 2 3 7" xfId="1085" xr:uid="{00000000-0005-0000-0000-0000EEF20000}"/>
    <cellStyle name="Note 2 3 7 2" xfId="2265" xr:uid="{00000000-0005-0000-0000-0000EFF20000}"/>
    <cellStyle name="Note 2 3 7 2 2" xfId="8339" xr:uid="{00000000-0005-0000-0000-0000F0F20000}"/>
    <cellStyle name="Note 2 3 7 2 2 2" xfId="13062" xr:uid="{00000000-0005-0000-0000-0000F1F20000}"/>
    <cellStyle name="Note 2 3 7 2 2 2 2" xfId="26221" xr:uid="{00000000-0005-0000-0000-0000F2F20000}"/>
    <cellStyle name="Note 2 3 7 2 2 2 2 2" xfId="63559" xr:uid="{00000000-0005-0000-0000-0000F3F20000}"/>
    <cellStyle name="Note 2 3 7 2 2 2 3" xfId="50400" xr:uid="{00000000-0005-0000-0000-0000F4F20000}"/>
    <cellStyle name="Note 2 3 7 2 2 3" xfId="21498" xr:uid="{00000000-0005-0000-0000-0000F5F20000}"/>
    <cellStyle name="Note 2 3 7 2 2 3 2" xfId="58836" xr:uid="{00000000-0005-0000-0000-0000F6F20000}"/>
    <cellStyle name="Note 2 3 7 2 2 4" xfId="34517" xr:uid="{00000000-0005-0000-0000-0000F7F20000}"/>
    <cellStyle name="Note 2 3 7 2 2 5" xfId="45677" xr:uid="{00000000-0005-0000-0000-0000F8F20000}"/>
    <cellStyle name="Note 2 3 7 2 3" xfId="10702" xr:uid="{00000000-0005-0000-0000-0000F9F20000}"/>
    <cellStyle name="Note 2 3 7 2 3 2" xfId="23861" xr:uid="{00000000-0005-0000-0000-0000FAF20000}"/>
    <cellStyle name="Note 2 3 7 2 3 2 2" xfId="61199" xr:uid="{00000000-0005-0000-0000-0000FBF20000}"/>
    <cellStyle name="Note 2 3 7 2 3 3" xfId="37229" xr:uid="{00000000-0005-0000-0000-0000FCF20000}"/>
    <cellStyle name="Note 2 3 7 2 3 4" xfId="48040" xr:uid="{00000000-0005-0000-0000-0000FDF20000}"/>
    <cellStyle name="Note 2 3 7 2 4" xfId="5979" xr:uid="{00000000-0005-0000-0000-0000FEF20000}"/>
    <cellStyle name="Note 2 3 7 2 4 2" xfId="19138" xr:uid="{00000000-0005-0000-0000-0000FFF20000}"/>
    <cellStyle name="Note 2 3 7 2 4 2 2" xfId="56476" xr:uid="{00000000-0005-0000-0000-000000F30000}"/>
    <cellStyle name="Note 2 3 7 2 4 3" xfId="31805" xr:uid="{00000000-0005-0000-0000-000001F30000}"/>
    <cellStyle name="Note 2 3 7 2 4 4" xfId="43317" xr:uid="{00000000-0005-0000-0000-000002F30000}"/>
    <cellStyle name="Note 2 3 7 2 5" xfId="15426" xr:uid="{00000000-0005-0000-0000-000003F30000}"/>
    <cellStyle name="Note 2 3 7 2 5 2" xfId="52764" xr:uid="{00000000-0005-0000-0000-000004F30000}"/>
    <cellStyle name="Note 2 3 7 2 6" xfId="28923" xr:uid="{00000000-0005-0000-0000-000005F30000}"/>
    <cellStyle name="Note 2 3 7 2 7" xfId="39603" xr:uid="{00000000-0005-0000-0000-000006F30000}"/>
    <cellStyle name="Note 2 3 7 3" xfId="3614" xr:uid="{00000000-0005-0000-0000-000007F30000}"/>
    <cellStyle name="Note 2 3 7 3 2" xfId="11882" xr:uid="{00000000-0005-0000-0000-000008F30000}"/>
    <cellStyle name="Note 2 3 7 3 2 2" xfId="25041" xr:uid="{00000000-0005-0000-0000-000009F30000}"/>
    <cellStyle name="Note 2 3 7 3 2 2 2" xfId="62379" xr:uid="{00000000-0005-0000-0000-00000AF30000}"/>
    <cellStyle name="Note 2 3 7 3 2 3" xfId="49220" xr:uid="{00000000-0005-0000-0000-00000BF30000}"/>
    <cellStyle name="Note 2 3 7 3 3" xfId="7159" xr:uid="{00000000-0005-0000-0000-00000CF30000}"/>
    <cellStyle name="Note 2 3 7 3 3 2" xfId="20318" xr:uid="{00000000-0005-0000-0000-00000DF30000}"/>
    <cellStyle name="Note 2 3 7 3 3 2 2" xfId="57656" xr:uid="{00000000-0005-0000-0000-00000EF30000}"/>
    <cellStyle name="Note 2 3 7 3 3 3" xfId="44497" xr:uid="{00000000-0005-0000-0000-00000FF30000}"/>
    <cellStyle name="Note 2 3 7 3 4" xfId="16775" xr:uid="{00000000-0005-0000-0000-000010F30000}"/>
    <cellStyle name="Note 2 3 7 3 4 2" xfId="54113" xr:uid="{00000000-0005-0000-0000-000011F30000}"/>
    <cellStyle name="Note 2 3 7 3 5" xfId="33168" xr:uid="{00000000-0005-0000-0000-000012F30000}"/>
    <cellStyle name="Note 2 3 7 3 6" xfId="40952" xr:uid="{00000000-0005-0000-0000-000013F30000}"/>
    <cellStyle name="Note 2 3 7 4" xfId="9522" xr:uid="{00000000-0005-0000-0000-000014F30000}"/>
    <cellStyle name="Note 2 3 7 4 2" xfId="22681" xr:uid="{00000000-0005-0000-0000-000015F30000}"/>
    <cellStyle name="Note 2 3 7 4 2 2" xfId="60019" xr:uid="{00000000-0005-0000-0000-000016F30000}"/>
    <cellStyle name="Note 2 3 7 4 3" xfId="35880" xr:uid="{00000000-0005-0000-0000-000017F30000}"/>
    <cellStyle name="Note 2 3 7 4 4" xfId="46860" xr:uid="{00000000-0005-0000-0000-000018F30000}"/>
    <cellStyle name="Note 2 3 7 5" xfId="4799" xr:uid="{00000000-0005-0000-0000-000019F30000}"/>
    <cellStyle name="Note 2 3 7 5 2" xfId="17958" xr:uid="{00000000-0005-0000-0000-00001AF30000}"/>
    <cellStyle name="Note 2 3 7 5 2 2" xfId="55296" xr:uid="{00000000-0005-0000-0000-00001BF30000}"/>
    <cellStyle name="Note 2 3 7 5 3" xfId="30456" xr:uid="{00000000-0005-0000-0000-00001CF30000}"/>
    <cellStyle name="Note 2 3 7 5 4" xfId="42137" xr:uid="{00000000-0005-0000-0000-00001DF30000}"/>
    <cellStyle name="Note 2 3 7 6" xfId="14246" xr:uid="{00000000-0005-0000-0000-00001EF30000}"/>
    <cellStyle name="Note 2 3 7 6 2" xfId="51584" xr:uid="{00000000-0005-0000-0000-00001FF30000}"/>
    <cellStyle name="Note 2 3 7 7" xfId="27574" xr:uid="{00000000-0005-0000-0000-000020F30000}"/>
    <cellStyle name="Note 2 3 7 8" xfId="38423" xr:uid="{00000000-0005-0000-0000-000021F30000}"/>
    <cellStyle name="Note 2 3 8" xfId="1282" xr:uid="{00000000-0005-0000-0000-000022F30000}"/>
    <cellStyle name="Note 2 3 8 2" xfId="2631" xr:uid="{00000000-0005-0000-0000-000023F30000}"/>
    <cellStyle name="Note 2 3 8 2 2" xfId="12079" xr:uid="{00000000-0005-0000-0000-000024F30000}"/>
    <cellStyle name="Note 2 3 8 2 2 2" xfId="25238" xr:uid="{00000000-0005-0000-0000-000025F30000}"/>
    <cellStyle name="Note 2 3 8 2 2 2 2" xfId="62576" xr:uid="{00000000-0005-0000-0000-000026F30000}"/>
    <cellStyle name="Note 2 3 8 2 2 3" xfId="33534" xr:uid="{00000000-0005-0000-0000-000027F30000}"/>
    <cellStyle name="Note 2 3 8 2 2 4" xfId="49417" xr:uid="{00000000-0005-0000-0000-000028F30000}"/>
    <cellStyle name="Note 2 3 8 2 3" xfId="7356" xr:uid="{00000000-0005-0000-0000-000029F30000}"/>
    <cellStyle name="Note 2 3 8 2 3 2" xfId="20515" xr:uid="{00000000-0005-0000-0000-00002AF30000}"/>
    <cellStyle name="Note 2 3 8 2 3 2 2" xfId="57853" xr:uid="{00000000-0005-0000-0000-00002BF30000}"/>
    <cellStyle name="Note 2 3 8 2 3 3" xfId="36246" xr:uid="{00000000-0005-0000-0000-00002CF30000}"/>
    <cellStyle name="Note 2 3 8 2 3 4" xfId="44694" xr:uid="{00000000-0005-0000-0000-00002DF30000}"/>
    <cellStyle name="Note 2 3 8 2 4" xfId="15792" xr:uid="{00000000-0005-0000-0000-00002EF30000}"/>
    <cellStyle name="Note 2 3 8 2 4 2" xfId="30822" xr:uid="{00000000-0005-0000-0000-00002FF30000}"/>
    <cellStyle name="Note 2 3 8 2 4 3" xfId="53130" xr:uid="{00000000-0005-0000-0000-000030F30000}"/>
    <cellStyle name="Note 2 3 8 2 5" xfId="27940" xr:uid="{00000000-0005-0000-0000-000031F30000}"/>
    <cellStyle name="Note 2 3 8 2 6" xfId="39969" xr:uid="{00000000-0005-0000-0000-000032F30000}"/>
    <cellStyle name="Note 2 3 8 3" xfId="9719" xr:uid="{00000000-0005-0000-0000-000033F30000}"/>
    <cellStyle name="Note 2 3 8 3 2" xfId="22878" xr:uid="{00000000-0005-0000-0000-000034F30000}"/>
    <cellStyle name="Note 2 3 8 3 2 2" xfId="60216" xr:uid="{00000000-0005-0000-0000-000035F30000}"/>
    <cellStyle name="Note 2 3 8 3 3" xfId="32185" xr:uid="{00000000-0005-0000-0000-000036F30000}"/>
    <cellStyle name="Note 2 3 8 3 4" xfId="47057" xr:uid="{00000000-0005-0000-0000-000037F30000}"/>
    <cellStyle name="Note 2 3 8 4" xfId="4996" xr:uid="{00000000-0005-0000-0000-000038F30000}"/>
    <cellStyle name="Note 2 3 8 4 2" xfId="18155" xr:uid="{00000000-0005-0000-0000-000039F30000}"/>
    <cellStyle name="Note 2 3 8 4 2 2" xfId="55493" xr:uid="{00000000-0005-0000-0000-00003AF30000}"/>
    <cellStyle name="Note 2 3 8 4 3" xfId="34897" xr:uid="{00000000-0005-0000-0000-00003BF30000}"/>
    <cellStyle name="Note 2 3 8 4 4" xfId="42334" xr:uid="{00000000-0005-0000-0000-00003CF30000}"/>
    <cellStyle name="Note 2 3 8 5" xfId="14443" xr:uid="{00000000-0005-0000-0000-00003DF30000}"/>
    <cellStyle name="Note 2 3 8 5 2" xfId="29473" xr:uid="{00000000-0005-0000-0000-00003EF30000}"/>
    <cellStyle name="Note 2 3 8 5 3" xfId="51781" xr:uid="{00000000-0005-0000-0000-00003FF30000}"/>
    <cellStyle name="Note 2 3 8 6" xfId="26591" xr:uid="{00000000-0005-0000-0000-000040F30000}"/>
    <cellStyle name="Note 2 3 8 7" xfId="38620" xr:uid="{00000000-0005-0000-0000-000041F30000}"/>
    <cellStyle name="Note 2 3 9" xfId="2434" xr:uid="{00000000-0005-0000-0000-000042F30000}"/>
    <cellStyle name="Note 2 3 9 2" xfId="10899" xr:uid="{00000000-0005-0000-0000-000043F30000}"/>
    <cellStyle name="Note 2 3 9 2 2" xfId="24058" xr:uid="{00000000-0005-0000-0000-000044F30000}"/>
    <cellStyle name="Note 2 3 9 2 2 2" xfId="61396" xr:uid="{00000000-0005-0000-0000-000045F30000}"/>
    <cellStyle name="Note 2 3 9 2 3" xfId="33337" xr:uid="{00000000-0005-0000-0000-000046F30000}"/>
    <cellStyle name="Note 2 3 9 2 4" xfId="48237" xr:uid="{00000000-0005-0000-0000-000047F30000}"/>
    <cellStyle name="Note 2 3 9 3" xfId="6176" xr:uid="{00000000-0005-0000-0000-000048F30000}"/>
    <cellStyle name="Note 2 3 9 3 2" xfId="19335" xr:uid="{00000000-0005-0000-0000-000049F30000}"/>
    <cellStyle name="Note 2 3 9 3 2 2" xfId="56673" xr:uid="{00000000-0005-0000-0000-00004AF30000}"/>
    <cellStyle name="Note 2 3 9 3 3" xfId="36049" xr:uid="{00000000-0005-0000-0000-00004BF30000}"/>
    <cellStyle name="Note 2 3 9 3 4" xfId="43514" xr:uid="{00000000-0005-0000-0000-00004CF30000}"/>
    <cellStyle name="Note 2 3 9 4" xfId="15595" xr:uid="{00000000-0005-0000-0000-00004DF30000}"/>
    <cellStyle name="Note 2 3 9 4 2" xfId="30625" xr:uid="{00000000-0005-0000-0000-00004EF30000}"/>
    <cellStyle name="Note 2 3 9 4 3" xfId="52933" xr:uid="{00000000-0005-0000-0000-00004FF30000}"/>
    <cellStyle name="Note 2 3 9 5" xfId="27743" xr:uid="{00000000-0005-0000-0000-000050F30000}"/>
    <cellStyle name="Note 2 3 9 6" xfId="39772" xr:uid="{00000000-0005-0000-0000-000051F30000}"/>
    <cellStyle name="Note 2 4" xfId="128" xr:uid="{00000000-0005-0000-0000-000052F30000}"/>
    <cellStyle name="Note 2 4 10" xfId="8567" xr:uid="{00000000-0005-0000-0000-000053F30000}"/>
    <cellStyle name="Note 2 4 10 2" xfId="21726" xr:uid="{00000000-0005-0000-0000-000054F30000}"/>
    <cellStyle name="Note 2 4 10 2 2" xfId="59064" xr:uid="{00000000-0005-0000-0000-000055F30000}"/>
    <cellStyle name="Note 2 4 10 3" xfId="29304" xr:uid="{00000000-0005-0000-0000-000056F30000}"/>
    <cellStyle name="Note 2 4 10 4" xfId="45905" xr:uid="{00000000-0005-0000-0000-000057F30000}"/>
    <cellStyle name="Note 2 4 11" xfId="3844" xr:uid="{00000000-0005-0000-0000-000058F30000}"/>
    <cellStyle name="Note 2 4 11 2" xfId="17003" xr:uid="{00000000-0005-0000-0000-000059F30000}"/>
    <cellStyle name="Note 2 4 11 2 2" xfId="54341" xr:uid="{00000000-0005-0000-0000-00005AF30000}"/>
    <cellStyle name="Note 2 4 11 3" xfId="32016" xr:uid="{00000000-0005-0000-0000-00005BF30000}"/>
    <cellStyle name="Note 2 4 11 4" xfId="41182" xr:uid="{00000000-0005-0000-0000-00005CF30000}"/>
    <cellStyle name="Note 2 4 12" xfId="13291" xr:uid="{00000000-0005-0000-0000-00005DF30000}"/>
    <cellStyle name="Note 2 4 12 2" xfId="34728" xr:uid="{00000000-0005-0000-0000-00005EF30000}"/>
    <cellStyle name="Note 2 4 12 3" xfId="50629" xr:uid="{00000000-0005-0000-0000-00005FF30000}"/>
    <cellStyle name="Note 2 4 13" xfId="29135" xr:uid="{00000000-0005-0000-0000-000060F30000}"/>
    <cellStyle name="Note 2 4 14" xfId="26422" xr:uid="{00000000-0005-0000-0000-000061F30000}"/>
    <cellStyle name="Note 2 4 15" xfId="37468" xr:uid="{00000000-0005-0000-0000-000062F30000}"/>
    <cellStyle name="Note 2 4 2" xfId="240" xr:uid="{00000000-0005-0000-0000-000063F30000}"/>
    <cellStyle name="Note 2 4 2 10" xfId="3956" xr:uid="{00000000-0005-0000-0000-000064F30000}"/>
    <cellStyle name="Note 2 4 2 10 2" xfId="17115" xr:uid="{00000000-0005-0000-0000-000065F30000}"/>
    <cellStyle name="Note 2 4 2 10 2 2" xfId="54453" xr:uid="{00000000-0005-0000-0000-000066F30000}"/>
    <cellStyle name="Note 2 4 2 10 3" xfId="32101" xr:uid="{00000000-0005-0000-0000-000067F30000}"/>
    <cellStyle name="Note 2 4 2 10 4" xfId="41294" xr:uid="{00000000-0005-0000-0000-000068F30000}"/>
    <cellStyle name="Note 2 4 2 11" xfId="13403" xr:uid="{00000000-0005-0000-0000-000069F30000}"/>
    <cellStyle name="Note 2 4 2 11 2" xfId="34813" xr:uid="{00000000-0005-0000-0000-00006AF30000}"/>
    <cellStyle name="Note 2 4 2 11 3" xfId="50741" xr:uid="{00000000-0005-0000-0000-00006BF30000}"/>
    <cellStyle name="Note 2 4 2 12" xfId="29220" xr:uid="{00000000-0005-0000-0000-00006CF30000}"/>
    <cellStyle name="Note 2 4 2 13" xfId="26507" xr:uid="{00000000-0005-0000-0000-00006DF30000}"/>
    <cellStyle name="Note 2 4 2 14" xfId="37580" xr:uid="{00000000-0005-0000-0000-00006EF30000}"/>
    <cellStyle name="Note 2 4 2 2" xfId="661" xr:uid="{00000000-0005-0000-0000-00006FF30000}"/>
    <cellStyle name="Note 2 4 2 2 2" xfId="1843" xr:uid="{00000000-0005-0000-0000-000070F30000}"/>
    <cellStyle name="Note 2 4 2 2 2 2" xfId="7917" xr:uid="{00000000-0005-0000-0000-000071F30000}"/>
    <cellStyle name="Note 2 4 2 2 2 2 2" xfId="12640" xr:uid="{00000000-0005-0000-0000-000072F30000}"/>
    <cellStyle name="Note 2 4 2 2 2 2 2 2" xfId="25799" xr:uid="{00000000-0005-0000-0000-000073F30000}"/>
    <cellStyle name="Note 2 4 2 2 2 2 2 2 2" xfId="63137" xr:uid="{00000000-0005-0000-0000-000074F30000}"/>
    <cellStyle name="Note 2 4 2 2 2 2 2 3" xfId="49978" xr:uid="{00000000-0005-0000-0000-000075F30000}"/>
    <cellStyle name="Note 2 4 2 2 2 2 3" xfId="21076" xr:uid="{00000000-0005-0000-0000-000076F30000}"/>
    <cellStyle name="Note 2 4 2 2 2 2 3 2" xfId="58414" xr:uid="{00000000-0005-0000-0000-000077F30000}"/>
    <cellStyle name="Note 2 4 2 2 2 2 4" xfId="34095" xr:uid="{00000000-0005-0000-0000-000078F30000}"/>
    <cellStyle name="Note 2 4 2 2 2 2 5" xfId="45255" xr:uid="{00000000-0005-0000-0000-000079F30000}"/>
    <cellStyle name="Note 2 4 2 2 2 3" xfId="10280" xr:uid="{00000000-0005-0000-0000-00007AF30000}"/>
    <cellStyle name="Note 2 4 2 2 2 3 2" xfId="23439" xr:uid="{00000000-0005-0000-0000-00007BF30000}"/>
    <cellStyle name="Note 2 4 2 2 2 3 2 2" xfId="60777" xr:uid="{00000000-0005-0000-0000-00007CF30000}"/>
    <cellStyle name="Note 2 4 2 2 2 3 3" xfId="36807" xr:uid="{00000000-0005-0000-0000-00007DF30000}"/>
    <cellStyle name="Note 2 4 2 2 2 3 4" xfId="47618" xr:uid="{00000000-0005-0000-0000-00007EF30000}"/>
    <cellStyle name="Note 2 4 2 2 2 4" xfId="5557" xr:uid="{00000000-0005-0000-0000-00007FF30000}"/>
    <cellStyle name="Note 2 4 2 2 2 4 2" xfId="18716" xr:uid="{00000000-0005-0000-0000-000080F30000}"/>
    <cellStyle name="Note 2 4 2 2 2 4 2 2" xfId="56054" xr:uid="{00000000-0005-0000-0000-000081F30000}"/>
    <cellStyle name="Note 2 4 2 2 2 4 3" xfId="31383" xr:uid="{00000000-0005-0000-0000-000082F30000}"/>
    <cellStyle name="Note 2 4 2 2 2 4 4" xfId="42895" xr:uid="{00000000-0005-0000-0000-000083F30000}"/>
    <cellStyle name="Note 2 4 2 2 2 5" xfId="15004" xr:uid="{00000000-0005-0000-0000-000084F30000}"/>
    <cellStyle name="Note 2 4 2 2 2 5 2" xfId="52342" xr:uid="{00000000-0005-0000-0000-000085F30000}"/>
    <cellStyle name="Note 2 4 2 2 2 6" xfId="28501" xr:uid="{00000000-0005-0000-0000-000086F30000}"/>
    <cellStyle name="Note 2 4 2 2 2 7" xfId="39181" xr:uid="{00000000-0005-0000-0000-000087F30000}"/>
    <cellStyle name="Note 2 4 2 2 3" xfId="3192" xr:uid="{00000000-0005-0000-0000-000088F30000}"/>
    <cellStyle name="Note 2 4 2 2 3 2" xfId="11460" xr:uid="{00000000-0005-0000-0000-000089F30000}"/>
    <cellStyle name="Note 2 4 2 2 3 2 2" xfId="24619" xr:uid="{00000000-0005-0000-0000-00008AF30000}"/>
    <cellStyle name="Note 2 4 2 2 3 2 2 2" xfId="61957" xr:uid="{00000000-0005-0000-0000-00008BF30000}"/>
    <cellStyle name="Note 2 4 2 2 3 2 3" xfId="48798" xr:uid="{00000000-0005-0000-0000-00008CF30000}"/>
    <cellStyle name="Note 2 4 2 2 3 3" xfId="6737" xr:uid="{00000000-0005-0000-0000-00008DF30000}"/>
    <cellStyle name="Note 2 4 2 2 3 3 2" xfId="19896" xr:uid="{00000000-0005-0000-0000-00008EF30000}"/>
    <cellStyle name="Note 2 4 2 2 3 3 2 2" xfId="57234" xr:uid="{00000000-0005-0000-0000-00008FF30000}"/>
    <cellStyle name="Note 2 4 2 2 3 3 3" xfId="44075" xr:uid="{00000000-0005-0000-0000-000090F30000}"/>
    <cellStyle name="Note 2 4 2 2 3 4" xfId="16353" xr:uid="{00000000-0005-0000-0000-000091F30000}"/>
    <cellStyle name="Note 2 4 2 2 3 4 2" xfId="53691" xr:uid="{00000000-0005-0000-0000-000092F30000}"/>
    <cellStyle name="Note 2 4 2 2 3 5" xfId="32746" xr:uid="{00000000-0005-0000-0000-000093F30000}"/>
    <cellStyle name="Note 2 4 2 2 3 6" xfId="40530" xr:uid="{00000000-0005-0000-0000-000094F30000}"/>
    <cellStyle name="Note 2 4 2 2 4" xfId="9100" xr:uid="{00000000-0005-0000-0000-000095F30000}"/>
    <cellStyle name="Note 2 4 2 2 4 2" xfId="22259" xr:uid="{00000000-0005-0000-0000-000096F30000}"/>
    <cellStyle name="Note 2 4 2 2 4 2 2" xfId="59597" xr:uid="{00000000-0005-0000-0000-000097F30000}"/>
    <cellStyle name="Note 2 4 2 2 4 3" xfId="35458" xr:uid="{00000000-0005-0000-0000-000098F30000}"/>
    <cellStyle name="Note 2 4 2 2 4 4" xfId="46438" xr:uid="{00000000-0005-0000-0000-000099F30000}"/>
    <cellStyle name="Note 2 4 2 2 5" xfId="4377" xr:uid="{00000000-0005-0000-0000-00009AF30000}"/>
    <cellStyle name="Note 2 4 2 2 5 2" xfId="17536" xr:uid="{00000000-0005-0000-0000-00009BF30000}"/>
    <cellStyle name="Note 2 4 2 2 5 2 2" xfId="54874" xr:uid="{00000000-0005-0000-0000-00009CF30000}"/>
    <cellStyle name="Note 2 4 2 2 5 3" xfId="30034" xr:uid="{00000000-0005-0000-0000-00009DF30000}"/>
    <cellStyle name="Note 2 4 2 2 5 4" xfId="41715" xr:uid="{00000000-0005-0000-0000-00009EF30000}"/>
    <cellStyle name="Note 2 4 2 2 6" xfId="13824" xr:uid="{00000000-0005-0000-0000-00009FF30000}"/>
    <cellStyle name="Note 2 4 2 2 6 2" xfId="51162" xr:uid="{00000000-0005-0000-0000-0000A0F30000}"/>
    <cellStyle name="Note 2 4 2 2 7" xfId="27152" xr:uid="{00000000-0005-0000-0000-0000A1F30000}"/>
    <cellStyle name="Note 2 4 2 2 8" xfId="38001" xr:uid="{00000000-0005-0000-0000-0000A2F30000}"/>
    <cellStyle name="Note 2 4 2 3" xfId="437" xr:uid="{00000000-0005-0000-0000-0000A3F30000}"/>
    <cellStyle name="Note 2 4 2 3 2" xfId="1619" xr:uid="{00000000-0005-0000-0000-0000A4F30000}"/>
    <cellStyle name="Note 2 4 2 3 2 2" xfId="7693" xr:uid="{00000000-0005-0000-0000-0000A5F30000}"/>
    <cellStyle name="Note 2 4 2 3 2 2 2" xfId="12416" xr:uid="{00000000-0005-0000-0000-0000A6F30000}"/>
    <cellStyle name="Note 2 4 2 3 2 2 2 2" xfId="25575" xr:uid="{00000000-0005-0000-0000-0000A7F30000}"/>
    <cellStyle name="Note 2 4 2 3 2 2 2 2 2" xfId="62913" xr:uid="{00000000-0005-0000-0000-0000A8F30000}"/>
    <cellStyle name="Note 2 4 2 3 2 2 2 3" xfId="49754" xr:uid="{00000000-0005-0000-0000-0000A9F30000}"/>
    <cellStyle name="Note 2 4 2 3 2 2 3" xfId="20852" xr:uid="{00000000-0005-0000-0000-0000AAF30000}"/>
    <cellStyle name="Note 2 4 2 3 2 2 3 2" xfId="58190" xr:uid="{00000000-0005-0000-0000-0000ABF30000}"/>
    <cellStyle name="Note 2 4 2 3 2 2 4" xfId="33871" xr:uid="{00000000-0005-0000-0000-0000ACF30000}"/>
    <cellStyle name="Note 2 4 2 3 2 2 5" xfId="45031" xr:uid="{00000000-0005-0000-0000-0000ADF30000}"/>
    <cellStyle name="Note 2 4 2 3 2 3" xfId="10056" xr:uid="{00000000-0005-0000-0000-0000AEF30000}"/>
    <cellStyle name="Note 2 4 2 3 2 3 2" xfId="23215" xr:uid="{00000000-0005-0000-0000-0000AFF30000}"/>
    <cellStyle name="Note 2 4 2 3 2 3 2 2" xfId="60553" xr:uid="{00000000-0005-0000-0000-0000B0F30000}"/>
    <cellStyle name="Note 2 4 2 3 2 3 3" xfId="36583" xr:uid="{00000000-0005-0000-0000-0000B1F30000}"/>
    <cellStyle name="Note 2 4 2 3 2 3 4" xfId="47394" xr:uid="{00000000-0005-0000-0000-0000B2F30000}"/>
    <cellStyle name="Note 2 4 2 3 2 4" xfId="5333" xr:uid="{00000000-0005-0000-0000-0000B3F30000}"/>
    <cellStyle name="Note 2 4 2 3 2 4 2" xfId="18492" xr:uid="{00000000-0005-0000-0000-0000B4F30000}"/>
    <cellStyle name="Note 2 4 2 3 2 4 2 2" xfId="55830" xr:uid="{00000000-0005-0000-0000-0000B5F30000}"/>
    <cellStyle name="Note 2 4 2 3 2 4 3" xfId="31159" xr:uid="{00000000-0005-0000-0000-0000B6F30000}"/>
    <cellStyle name="Note 2 4 2 3 2 4 4" xfId="42671" xr:uid="{00000000-0005-0000-0000-0000B7F30000}"/>
    <cellStyle name="Note 2 4 2 3 2 5" xfId="14780" xr:uid="{00000000-0005-0000-0000-0000B8F30000}"/>
    <cellStyle name="Note 2 4 2 3 2 5 2" xfId="52118" xr:uid="{00000000-0005-0000-0000-0000B9F30000}"/>
    <cellStyle name="Note 2 4 2 3 2 6" xfId="28277" xr:uid="{00000000-0005-0000-0000-0000BAF30000}"/>
    <cellStyle name="Note 2 4 2 3 2 7" xfId="38957" xr:uid="{00000000-0005-0000-0000-0000BBF30000}"/>
    <cellStyle name="Note 2 4 2 3 3" xfId="2968" xr:uid="{00000000-0005-0000-0000-0000BCF30000}"/>
    <cellStyle name="Note 2 4 2 3 3 2" xfId="11236" xr:uid="{00000000-0005-0000-0000-0000BDF30000}"/>
    <cellStyle name="Note 2 4 2 3 3 2 2" xfId="24395" xr:uid="{00000000-0005-0000-0000-0000BEF30000}"/>
    <cellStyle name="Note 2 4 2 3 3 2 2 2" xfId="61733" xr:uid="{00000000-0005-0000-0000-0000BFF30000}"/>
    <cellStyle name="Note 2 4 2 3 3 2 3" xfId="48574" xr:uid="{00000000-0005-0000-0000-0000C0F30000}"/>
    <cellStyle name="Note 2 4 2 3 3 3" xfId="6513" xr:uid="{00000000-0005-0000-0000-0000C1F30000}"/>
    <cellStyle name="Note 2 4 2 3 3 3 2" xfId="19672" xr:uid="{00000000-0005-0000-0000-0000C2F30000}"/>
    <cellStyle name="Note 2 4 2 3 3 3 2 2" xfId="57010" xr:uid="{00000000-0005-0000-0000-0000C3F30000}"/>
    <cellStyle name="Note 2 4 2 3 3 3 3" xfId="43851" xr:uid="{00000000-0005-0000-0000-0000C4F30000}"/>
    <cellStyle name="Note 2 4 2 3 3 4" xfId="16129" xr:uid="{00000000-0005-0000-0000-0000C5F30000}"/>
    <cellStyle name="Note 2 4 2 3 3 4 2" xfId="53467" xr:uid="{00000000-0005-0000-0000-0000C6F30000}"/>
    <cellStyle name="Note 2 4 2 3 3 5" xfId="32522" xr:uid="{00000000-0005-0000-0000-0000C7F30000}"/>
    <cellStyle name="Note 2 4 2 3 3 6" xfId="40306" xr:uid="{00000000-0005-0000-0000-0000C8F30000}"/>
    <cellStyle name="Note 2 4 2 3 4" xfId="8876" xr:uid="{00000000-0005-0000-0000-0000C9F30000}"/>
    <cellStyle name="Note 2 4 2 3 4 2" xfId="22035" xr:uid="{00000000-0005-0000-0000-0000CAF30000}"/>
    <cellStyle name="Note 2 4 2 3 4 2 2" xfId="59373" xr:uid="{00000000-0005-0000-0000-0000CBF30000}"/>
    <cellStyle name="Note 2 4 2 3 4 3" xfId="35234" xr:uid="{00000000-0005-0000-0000-0000CCF30000}"/>
    <cellStyle name="Note 2 4 2 3 4 4" xfId="46214" xr:uid="{00000000-0005-0000-0000-0000CDF30000}"/>
    <cellStyle name="Note 2 4 2 3 5" xfId="4153" xr:uid="{00000000-0005-0000-0000-0000CEF30000}"/>
    <cellStyle name="Note 2 4 2 3 5 2" xfId="17312" xr:uid="{00000000-0005-0000-0000-0000CFF30000}"/>
    <cellStyle name="Note 2 4 2 3 5 2 2" xfId="54650" xr:uid="{00000000-0005-0000-0000-0000D0F30000}"/>
    <cellStyle name="Note 2 4 2 3 5 3" xfId="29810" xr:uid="{00000000-0005-0000-0000-0000D1F30000}"/>
    <cellStyle name="Note 2 4 2 3 5 4" xfId="41491" xr:uid="{00000000-0005-0000-0000-0000D2F30000}"/>
    <cellStyle name="Note 2 4 2 3 6" xfId="13600" xr:uid="{00000000-0005-0000-0000-0000D3F30000}"/>
    <cellStyle name="Note 2 4 2 3 6 2" xfId="50938" xr:uid="{00000000-0005-0000-0000-0000D4F30000}"/>
    <cellStyle name="Note 2 4 2 3 7" xfId="26928" xr:uid="{00000000-0005-0000-0000-0000D5F30000}"/>
    <cellStyle name="Note 2 4 2 3 8" xfId="37777" xr:uid="{00000000-0005-0000-0000-0000D6F30000}"/>
    <cellStyle name="Note 2 4 2 4" xfId="858" xr:uid="{00000000-0005-0000-0000-0000D7F30000}"/>
    <cellStyle name="Note 2 4 2 4 2" xfId="2040" xr:uid="{00000000-0005-0000-0000-0000D8F30000}"/>
    <cellStyle name="Note 2 4 2 4 2 2" xfId="8114" xr:uid="{00000000-0005-0000-0000-0000D9F30000}"/>
    <cellStyle name="Note 2 4 2 4 2 2 2" xfId="12837" xr:uid="{00000000-0005-0000-0000-0000DAF30000}"/>
    <cellStyle name="Note 2 4 2 4 2 2 2 2" xfId="25996" xr:uid="{00000000-0005-0000-0000-0000DBF30000}"/>
    <cellStyle name="Note 2 4 2 4 2 2 2 2 2" xfId="63334" xr:uid="{00000000-0005-0000-0000-0000DCF30000}"/>
    <cellStyle name="Note 2 4 2 4 2 2 2 3" xfId="50175" xr:uid="{00000000-0005-0000-0000-0000DDF30000}"/>
    <cellStyle name="Note 2 4 2 4 2 2 3" xfId="21273" xr:uid="{00000000-0005-0000-0000-0000DEF30000}"/>
    <cellStyle name="Note 2 4 2 4 2 2 3 2" xfId="58611" xr:uid="{00000000-0005-0000-0000-0000DFF30000}"/>
    <cellStyle name="Note 2 4 2 4 2 2 4" xfId="34292" xr:uid="{00000000-0005-0000-0000-0000E0F30000}"/>
    <cellStyle name="Note 2 4 2 4 2 2 5" xfId="45452" xr:uid="{00000000-0005-0000-0000-0000E1F30000}"/>
    <cellStyle name="Note 2 4 2 4 2 3" xfId="10477" xr:uid="{00000000-0005-0000-0000-0000E2F30000}"/>
    <cellStyle name="Note 2 4 2 4 2 3 2" xfId="23636" xr:uid="{00000000-0005-0000-0000-0000E3F30000}"/>
    <cellStyle name="Note 2 4 2 4 2 3 2 2" xfId="60974" xr:uid="{00000000-0005-0000-0000-0000E4F30000}"/>
    <cellStyle name="Note 2 4 2 4 2 3 3" xfId="37004" xr:uid="{00000000-0005-0000-0000-0000E5F30000}"/>
    <cellStyle name="Note 2 4 2 4 2 3 4" xfId="47815" xr:uid="{00000000-0005-0000-0000-0000E6F30000}"/>
    <cellStyle name="Note 2 4 2 4 2 4" xfId="5754" xr:uid="{00000000-0005-0000-0000-0000E7F30000}"/>
    <cellStyle name="Note 2 4 2 4 2 4 2" xfId="18913" xr:uid="{00000000-0005-0000-0000-0000E8F30000}"/>
    <cellStyle name="Note 2 4 2 4 2 4 2 2" xfId="56251" xr:uid="{00000000-0005-0000-0000-0000E9F30000}"/>
    <cellStyle name="Note 2 4 2 4 2 4 3" xfId="31580" xr:uid="{00000000-0005-0000-0000-0000EAF30000}"/>
    <cellStyle name="Note 2 4 2 4 2 4 4" xfId="43092" xr:uid="{00000000-0005-0000-0000-0000EBF30000}"/>
    <cellStyle name="Note 2 4 2 4 2 5" xfId="15201" xr:uid="{00000000-0005-0000-0000-0000ECF30000}"/>
    <cellStyle name="Note 2 4 2 4 2 5 2" xfId="52539" xr:uid="{00000000-0005-0000-0000-0000EDF30000}"/>
    <cellStyle name="Note 2 4 2 4 2 6" xfId="28698" xr:uid="{00000000-0005-0000-0000-0000EEF30000}"/>
    <cellStyle name="Note 2 4 2 4 2 7" xfId="39378" xr:uid="{00000000-0005-0000-0000-0000EFF30000}"/>
    <cellStyle name="Note 2 4 2 4 3" xfId="3389" xr:uid="{00000000-0005-0000-0000-0000F0F30000}"/>
    <cellStyle name="Note 2 4 2 4 3 2" xfId="11657" xr:uid="{00000000-0005-0000-0000-0000F1F30000}"/>
    <cellStyle name="Note 2 4 2 4 3 2 2" xfId="24816" xr:uid="{00000000-0005-0000-0000-0000F2F30000}"/>
    <cellStyle name="Note 2 4 2 4 3 2 2 2" xfId="62154" xr:uid="{00000000-0005-0000-0000-0000F3F30000}"/>
    <cellStyle name="Note 2 4 2 4 3 2 3" xfId="48995" xr:uid="{00000000-0005-0000-0000-0000F4F30000}"/>
    <cellStyle name="Note 2 4 2 4 3 3" xfId="6934" xr:uid="{00000000-0005-0000-0000-0000F5F30000}"/>
    <cellStyle name="Note 2 4 2 4 3 3 2" xfId="20093" xr:uid="{00000000-0005-0000-0000-0000F6F30000}"/>
    <cellStyle name="Note 2 4 2 4 3 3 2 2" xfId="57431" xr:uid="{00000000-0005-0000-0000-0000F7F30000}"/>
    <cellStyle name="Note 2 4 2 4 3 3 3" xfId="44272" xr:uid="{00000000-0005-0000-0000-0000F8F30000}"/>
    <cellStyle name="Note 2 4 2 4 3 4" xfId="16550" xr:uid="{00000000-0005-0000-0000-0000F9F30000}"/>
    <cellStyle name="Note 2 4 2 4 3 4 2" xfId="53888" xr:uid="{00000000-0005-0000-0000-0000FAF30000}"/>
    <cellStyle name="Note 2 4 2 4 3 5" xfId="32943" xr:uid="{00000000-0005-0000-0000-0000FBF30000}"/>
    <cellStyle name="Note 2 4 2 4 3 6" xfId="40727" xr:uid="{00000000-0005-0000-0000-0000FCF30000}"/>
    <cellStyle name="Note 2 4 2 4 4" xfId="9297" xr:uid="{00000000-0005-0000-0000-0000FDF30000}"/>
    <cellStyle name="Note 2 4 2 4 4 2" xfId="22456" xr:uid="{00000000-0005-0000-0000-0000FEF30000}"/>
    <cellStyle name="Note 2 4 2 4 4 2 2" xfId="59794" xr:uid="{00000000-0005-0000-0000-0000FFF30000}"/>
    <cellStyle name="Note 2 4 2 4 4 3" xfId="35655" xr:uid="{00000000-0005-0000-0000-000000F40000}"/>
    <cellStyle name="Note 2 4 2 4 4 4" xfId="46635" xr:uid="{00000000-0005-0000-0000-000001F40000}"/>
    <cellStyle name="Note 2 4 2 4 5" xfId="4574" xr:uid="{00000000-0005-0000-0000-000002F40000}"/>
    <cellStyle name="Note 2 4 2 4 5 2" xfId="17733" xr:uid="{00000000-0005-0000-0000-000003F40000}"/>
    <cellStyle name="Note 2 4 2 4 5 2 2" xfId="55071" xr:uid="{00000000-0005-0000-0000-000004F40000}"/>
    <cellStyle name="Note 2 4 2 4 5 3" xfId="30231" xr:uid="{00000000-0005-0000-0000-000005F40000}"/>
    <cellStyle name="Note 2 4 2 4 5 4" xfId="41912" xr:uid="{00000000-0005-0000-0000-000006F40000}"/>
    <cellStyle name="Note 2 4 2 4 6" xfId="14021" xr:uid="{00000000-0005-0000-0000-000007F40000}"/>
    <cellStyle name="Note 2 4 2 4 6 2" xfId="51359" xr:uid="{00000000-0005-0000-0000-000008F40000}"/>
    <cellStyle name="Note 2 4 2 4 7" xfId="27349" xr:uid="{00000000-0005-0000-0000-000009F40000}"/>
    <cellStyle name="Note 2 4 2 4 8" xfId="38198" xr:uid="{00000000-0005-0000-0000-00000AF40000}"/>
    <cellStyle name="Note 2 4 2 5" xfId="1027" xr:uid="{00000000-0005-0000-0000-00000BF40000}"/>
    <cellStyle name="Note 2 4 2 5 2" xfId="2209" xr:uid="{00000000-0005-0000-0000-00000CF40000}"/>
    <cellStyle name="Note 2 4 2 5 2 2" xfId="8283" xr:uid="{00000000-0005-0000-0000-00000DF40000}"/>
    <cellStyle name="Note 2 4 2 5 2 2 2" xfId="13006" xr:uid="{00000000-0005-0000-0000-00000EF40000}"/>
    <cellStyle name="Note 2 4 2 5 2 2 2 2" xfId="26165" xr:uid="{00000000-0005-0000-0000-00000FF40000}"/>
    <cellStyle name="Note 2 4 2 5 2 2 2 2 2" xfId="63503" xr:uid="{00000000-0005-0000-0000-000010F40000}"/>
    <cellStyle name="Note 2 4 2 5 2 2 2 3" xfId="50344" xr:uid="{00000000-0005-0000-0000-000011F40000}"/>
    <cellStyle name="Note 2 4 2 5 2 2 3" xfId="21442" xr:uid="{00000000-0005-0000-0000-000012F40000}"/>
    <cellStyle name="Note 2 4 2 5 2 2 3 2" xfId="58780" xr:uid="{00000000-0005-0000-0000-000013F40000}"/>
    <cellStyle name="Note 2 4 2 5 2 2 4" xfId="34461" xr:uid="{00000000-0005-0000-0000-000014F40000}"/>
    <cellStyle name="Note 2 4 2 5 2 2 5" xfId="45621" xr:uid="{00000000-0005-0000-0000-000015F40000}"/>
    <cellStyle name="Note 2 4 2 5 2 3" xfId="10646" xr:uid="{00000000-0005-0000-0000-000016F40000}"/>
    <cellStyle name="Note 2 4 2 5 2 3 2" xfId="23805" xr:uid="{00000000-0005-0000-0000-000017F40000}"/>
    <cellStyle name="Note 2 4 2 5 2 3 2 2" xfId="61143" xr:uid="{00000000-0005-0000-0000-000018F40000}"/>
    <cellStyle name="Note 2 4 2 5 2 3 3" xfId="37173" xr:uid="{00000000-0005-0000-0000-000019F40000}"/>
    <cellStyle name="Note 2 4 2 5 2 3 4" xfId="47984" xr:uid="{00000000-0005-0000-0000-00001AF40000}"/>
    <cellStyle name="Note 2 4 2 5 2 4" xfId="5923" xr:uid="{00000000-0005-0000-0000-00001BF40000}"/>
    <cellStyle name="Note 2 4 2 5 2 4 2" xfId="19082" xr:uid="{00000000-0005-0000-0000-00001CF40000}"/>
    <cellStyle name="Note 2 4 2 5 2 4 2 2" xfId="56420" xr:uid="{00000000-0005-0000-0000-00001DF40000}"/>
    <cellStyle name="Note 2 4 2 5 2 4 3" xfId="31749" xr:uid="{00000000-0005-0000-0000-00001EF40000}"/>
    <cellStyle name="Note 2 4 2 5 2 4 4" xfId="43261" xr:uid="{00000000-0005-0000-0000-00001FF40000}"/>
    <cellStyle name="Note 2 4 2 5 2 5" xfId="15370" xr:uid="{00000000-0005-0000-0000-000020F40000}"/>
    <cellStyle name="Note 2 4 2 5 2 5 2" xfId="52708" xr:uid="{00000000-0005-0000-0000-000021F40000}"/>
    <cellStyle name="Note 2 4 2 5 2 6" xfId="28867" xr:uid="{00000000-0005-0000-0000-000022F40000}"/>
    <cellStyle name="Note 2 4 2 5 2 7" xfId="39547" xr:uid="{00000000-0005-0000-0000-000023F40000}"/>
    <cellStyle name="Note 2 4 2 5 3" xfId="3558" xr:uid="{00000000-0005-0000-0000-000024F40000}"/>
    <cellStyle name="Note 2 4 2 5 3 2" xfId="11826" xr:uid="{00000000-0005-0000-0000-000025F40000}"/>
    <cellStyle name="Note 2 4 2 5 3 2 2" xfId="24985" xr:uid="{00000000-0005-0000-0000-000026F40000}"/>
    <cellStyle name="Note 2 4 2 5 3 2 2 2" xfId="62323" xr:uid="{00000000-0005-0000-0000-000027F40000}"/>
    <cellStyle name="Note 2 4 2 5 3 2 3" xfId="49164" xr:uid="{00000000-0005-0000-0000-000028F40000}"/>
    <cellStyle name="Note 2 4 2 5 3 3" xfId="7103" xr:uid="{00000000-0005-0000-0000-000029F40000}"/>
    <cellStyle name="Note 2 4 2 5 3 3 2" xfId="20262" xr:uid="{00000000-0005-0000-0000-00002AF40000}"/>
    <cellStyle name="Note 2 4 2 5 3 3 2 2" xfId="57600" xr:uid="{00000000-0005-0000-0000-00002BF40000}"/>
    <cellStyle name="Note 2 4 2 5 3 3 3" xfId="44441" xr:uid="{00000000-0005-0000-0000-00002CF40000}"/>
    <cellStyle name="Note 2 4 2 5 3 4" xfId="16719" xr:uid="{00000000-0005-0000-0000-00002DF40000}"/>
    <cellStyle name="Note 2 4 2 5 3 4 2" xfId="54057" xr:uid="{00000000-0005-0000-0000-00002EF40000}"/>
    <cellStyle name="Note 2 4 2 5 3 5" xfId="33112" xr:uid="{00000000-0005-0000-0000-00002FF40000}"/>
    <cellStyle name="Note 2 4 2 5 3 6" xfId="40896" xr:uid="{00000000-0005-0000-0000-000030F40000}"/>
    <cellStyle name="Note 2 4 2 5 4" xfId="9466" xr:uid="{00000000-0005-0000-0000-000031F40000}"/>
    <cellStyle name="Note 2 4 2 5 4 2" xfId="22625" xr:uid="{00000000-0005-0000-0000-000032F40000}"/>
    <cellStyle name="Note 2 4 2 5 4 2 2" xfId="59963" xr:uid="{00000000-0005-0000-0000-000033F40000}"/>
    <cellStyle name="Note 2 4 2 5 4 3" xfId="35824" xr:uid="{00000000-0005-0000-0000-000034F40000}"/>
    <cellStyle name="Note 2 4 2 5 4 4" xfId="46804" xr:uid="{00000000-0005-0000-0000-000035F40000}"/>
    <cellStyle name="Note 2 4 2 5 5" xfId="4743" xr:uid="{00000000-0005-0000-0000-000036F40000}"/>
    <cellStyle name="Note 2 4 2 5 5 2" xfId="17902" xr:uid="{00000000-0005-0000-0000-000037F40000}"/>
    <cellStyle name="Note 2 4 2 5 5 2 2" xfId="55240" xr:uid="{00000000-0005-0000-0000-000038F40000}"/>
    <cellStyle name="Note 2 4 2 5 5 3" xfId="30400" xr:uid="{00000000-0005-0000-0000-000039F40000}"/>
    <cellStyle name="Note 2 4 2 5 5 4" xfId="42081" xr:uid="{00000000-0005-0000-0000-00003AF40000}"/>
    <cellStyle name="Note 2 4 2 5 6" xfId="14190" xr:uid="{00000000-0005-0000-0000-00003BF40000}"/>
    <cellStyle name="Note 2 4 2 5 6 2" xfId="51528" xr:uid="{00000000-0005-0000-0000-00003CF40000}"/>
    <cellStyle name="Note 2 4 2 5 7" xfId="27518" xr:uid="{00000000-0005-0000-0000-00003DF40000}"/>
    <cellStyle name="Note 2 4 2 5 8" xfId="38367" xr:uid="{00000000-0005-0000-0000-00003EF40000}"/>
    <cellStyle name="Note 2 4 2 6" xfId="1198" xr:uid="{00000000-0005-0000-0000-00003FF40000}"/>
    <cellStyle name="Note 2 4 2 6 2" xfId="2378" xr:uid="{00000000-0005-0000-0000-000040F40000}"/>
    <cellStyle name="Note 2 4 2 6 2 2" xfId="8452" xr:uid="{00000000-0005-0000-0000-000041F40000}"/>
    <cellStyle name="Note 2 4 2 6 2 2 2" xfId="13175" xr:uid="{00000000-0005-0000-0000-000042F40000}"/>
    <cellStyle name="Note 2 4 2 6 2 2 2 2" xfId="26334" xr:uid="{00000000-0005-0000-0000-000043F40000}"/>
    <cellStyle name="Note 2 4 2 6 2 2 2 2 2" xfId="63672" xr:uid="{00000000-0005-0000-0000-000044F40000}"/>
    <cellStyle name="Note 2 4 2 6 2 2 2 3" xfId="50513" xr:uid="{00000000-0005-0000-0000-000045F40000}"/>
    <cellStyle name="Note 2 4 2 6 2 2 3" xfId="21611" xr:uid="{00000000-0005-0000-0000-000046F40000}"/>
    <cellStyle name="Note 2 4 2 6 2 2 3 2" xfId="58949" xr:uid="{00000000-0005-0000-0000-000047F40000}"/>
    <cellStyle name="Note 2 4 2 6 2 2 4" xfId="34630" xr:uid="{00000000-0005-0000-0000-000048F40000}"/>
    <cellStyle name="Note 2 4 2 6 2 2 5" xfId="45790" xr:uid="{00000000-0005-0000-0000-000049F40000}"/>
    <cellStyle name="Note 2 4 2 6 2 3" xfId="10815" xr:uid="{00000000-0005-0000-0000-00004AF40000}"/>
    <cellStyle name="Note 2 4 2 6 2 3 2" xfId="23974" xr:uid="{00000000-0005-0000-0000-00004BF40000}"/>
    <cellStyle name="Note 2 4 2 6 2 3 2 2" xfId="61312" xr:uid="{00000000-0005-0000-0000-00004CF40000}"/>
    <cellStyle name="Note 2 4 2 6 2 3 3" xfId="37342" xr:uid="{00000000-0005-0000-0000-00004DF40000}"/>
    <cellStyle name="Note 2 4 2 6 2 3 4" xfId="48153" xr:uid="{00000000-0005-0000-0000-00004EF40000}"/>
    <cellStyle name="Note 2 4 2 6 2 4" xfId="6092" xr:uid="{00000000-0005-0000-0000-00004FF40000}"/>
    <cellStyle name="Note 2 4 2 6 2 4 2" xfId="19251" xr:uid="{00000000-0005-0000-0000-000050F40000}"/>
    <cellStyle name="Note 2 4 2 6 2 4 2 2" xfId="56589" xr:uid="{00000000-0005-0000-0000-000051F40000}"/>
    <cellStyle name="Note 2 4 2 6 2 4 3" xfId="31918" xr:uid="{00000000-0005-0000-0000-000052F40000}"/>
    <cellStyle name="Note 2 4 2 6 2 4 4" xfId="43430" xr:uid="{00000000-0005-0000-0000-000053F40000}"/>
    <cellStyle name="Note 2 4 2 6 2 5" xfId="15539" xr:uid="{00000000-0005-0000-0000-000054F40000}"/>
    <cellStyle name="Note 2 4 2 6 2 5 2" xfId="52877" xr:uid="{00000000-0005-0000-0000-000055F40000}"/>
    <cellStyle name="Note 2 4 2 6 2 6" xfId="29036" xr:uid="{00000000-0005-0000-0000-000056F40000}"/>
    <cellStyle name="Note 2 4 2 6 2 7" xfId="39716" xr:uid="{00000000-0005-0000-0000-000057F40000}"/>
    <cellStyle name="Note 2 4 2 6 3" xfId="3727" xr:uid="{00000000-0005-0000-0000-000058F40000}"/>
    <cellStyle name="Note 2 4 2 6 3 2" xfId="11995" xr:uid="{00000000-0005-0000-0000-000059F40000}"/>
    <cellStyle name="Note 2 4 2 6 3 2 2" xfId="25154" xr:uid="{00000000-0005-0000-0000-00005AF40000}"/>
    <cellStyle name="Note 2 4 2 6 3 2 2 2" xfId="62492" xr:uid="{00000000-0005-0000-0000-00005BF40000}"/>
    <cellStyle name="Note 2 4 2 6 3 2 3" xfId="49333" xr:uid="{00000000-0005-0000-0000-00005CF40000}"/>
    <cellStyle name="Note 2 4 2 6 3 3" xfId="7272" xr:uid="{00000000-0005-0000-0000-00005DF40000}"/>
    <cellStyle name="Note 2 4 2 6 3 3 2" xfId="20431" xr:uid="{00000000-0005-0000-0000-00005EF40000}"/>
    <cellStyle name="Note 2 4 2 6 3 3 2 2" xfId="57769" xr:uid="{00000000-0005-0000-0000-00005FF40000}"/>
    <cellStyle name="Note 2 4 2 6 3 3 3" xfId="44610" xr:uid="{00000000-0005-0000-0000-000060F40000}"/>
    <cellStyle name="Note 2 4 2 6 3 4" xfId="16888" xr:uid="{00000000-0005-0000-0000-000061F40000}"/>
    <cellStyle name="Note 2 4 2 6 3 4 2" xfId="54226" xr:uid="{00000000-0005-0000-0000-000062F40000}"/>
    <cellStyle name="Note 2 4 2 6 3 5" xfId="33281" xr:uid="{00000000-0005-0000-0000-000063F40000}"/>
    <cellStyle name="Note 2 4 2 6 3 6" xfId="41065" xr:uid="{00000000-0005-0000-0000-000064F40000}"/>
    <cellStyle name="Note 2 4 2 6 4" xfId="9635" xr:uid="{00000000-0005-0000-0000-000065F40000}"/>
    <cellStyle name="Note 2 4 2 6 4 2" xfId="22794" xr:uid="{00000000-0005-0000-0000-000066F40000}"/>
    <cellStyle name="Note 2 4 2 6 4 2 2" xfId="60132" xr:uid="{00000000-0005-0000-0000-000067F40000}"/>
    <cellStyle name="Note 2 4 2 6 4 3" xfId="35993" xr:uid="{00000000-0005-0000-0000-000068F40000}"/>
    <cellStyle name="Note 2 4 2 6 4 4" xfId="46973" xr:uid="{00000000-0005-0000-0000-000069F40000}"/>
    <cellStyle name="Note 2 4 2 6 5" xfId="4912" xr:uid="{00000000-0005-0000-0000-00006AF40000}"/>
    <cellStyle name="Note 2 4 2 6 5 2" xfId="18071" xr:uid="{00000000-0005-0000-0000-00006BF40000}"/>
    <cellStyle name="Note 2 4 2 6 5 2 2" xfId="55409" xr:uid="{00000000-0005-0000-0000-00006CF40000}"/>
    <cellStyle name="Note 2 4 2 6 5 3" xfId="30569" xr:uid="{00000000-0005-0000-0000-00006DF40000}"/>
    <cellStyle name="Note 2 4 2 6 5 4" xfId="42250" xr:uid="{00000000-0005-0000-0000-00006EF40000}"/>
    <cellStyle name="Note 2 4 2 6 6" xfId="14359" xr:uid="{00000000-0005-0000-0000-00006FF40000}"/>
    <cellStyle name="Note 2 4 2 6 6 2" xfId="51697" xr:uid="{00000000-0005-0000-0000-000070F40000}"/>
    <cellStyle name="Note 2 4 2 6 7" xfId="27687" xr:uid="{00000000-0005-0000-0000-000071F40000}"/>
    <cellStyle name="Note 2 4 2 6 8" xfId="38536" xr:uid="{00000000-0005-0000-0000-000072F40000}"/>
    <cellStyle name="Note 2 4 2 7" xfId="1422" xr:uid="{00000000-0005-0000-0000-000073F40000}"/>
    <cellStyle name="Note 2 4 2 7 2" xfId="2771" xr:uid="{00000000-0005-0000-0000-000074F40000}"/>
    <cellStyle name="Note 2 4 2 7 2 2" xfId="12219" xr:uid="{00000000-0005-0000-0000-000075F40000}"/>
    <cellStyle name="Note 2 4 2 7 2 2 2" xfId="25378" xr:uid="{00000000-0005-0000-0000-000076F40000}"/>
    <cellStyle name="Note 2 4 2 7 2 2 2 2" xfId="62716" xr:uid="{00000000-0005-0000-0000-000077F40000}"/>
    <cellStyle name="Note 2 4 2 7 2 2 3" xfId="33674" xr:uid="{00000000-0005-0000-0000-000078F40000}"/>
    <cellStyle name="Note 2 4 2 7 2 2 4" xfId="49557" xr:uid="{00000000-0005-0000-0000-000079F40000}"/>
    <cellStyle name="Note 2 4 2 7 2 3" xfId="7496" xr:uid="{00000000-0005-0000-0000-00007AF40000}"/>
    <cellStyle name="Note 2 4 2 7 2 3 2" xfId="20655" xr:uid="{00000000-0005-0000-0000-00007BF40000}"/>
    <cellStyle name="Note 2 4 2 7 2 3 2 2" xfId="57993" xr:uid="{00000000-0005-0000-0000-00007CF40000}"/>
    <cellStyle name="Note 2 4 2 7 2 3 3" xfId="36386" xr:uid="{00000000-0005-0000-0000-00007DF40000}"/>
    <cellStyle name="Note 2 4 2 7 2 3 4" xfId="44834" xr:uid="{00000000-0005-0000-0000-00007EF40000}"/>
    <cellStyle name="Note 2 4 2 7 2 4" xfId="15932" xr:uid="{00000000-0005-0000-0000-00007FF40000}"/>
    <cellStyle name="Note 2 4 2 7 2 4 2" xfId="30962" xr:uid="{00000000-0005-0000-0000-000080F40000}"/>
    <cellStyle name="Note 2 4 2 7 2 4 3" xfId="53270" xr:uid="{00000000-0005-0000-0000-000081F40000}"/>
    <cellStyle name="Note 2 4 2 7 2 5" xfId="28080" xr:uid="{00000000-0005-0000-0000-000082F40000}"/>
    <cellStyle name="Note 2 4 2 7 2 6" xfId="40109" xr:uid="{00000000-0005-0000-0000-000083F40000}"/>
    <cellStyle name="Note 2 4 2 7 3" xfId="9859" xr:uid="{00000000-0005-0000-0000-000084F40000}"/>
    <cellStyle name="Note 2 4 2 7 3 2" xfId="23018" xr:uid="{00000000-0005-0000-0000-000085F40000}"/>
    <cellStyle name="Note 2 4 2 7 3 2 2" xfId="60356" xr:uid="{00000000-0005-0000-0000-000086F40000}"/>
    <cellStyle name="Note 2 4 2 7 3 3" xfId="32325" xr:uid="{00000000-0005-0000-0000-000087F40000}"/>
    <cellStyle name="Note 2 4 2 7 3 4" xfId="47197" xr:uid="{00000000-0005-0000-0000-000088F40000}"/>
    <cellStyle name="Note 2 4 2 7 4" xfId="5136" xr:uid="{00000000-0005-0000-0000-000089F40000}"/>
    <cellStyle name="Note 2 4 2 7 4 2" xfId="18295" xr:uid="{00000000-0005-0000-0000-00008AF40000}"/>
    <cellStyle name="Note 2 4 2 7 4 2 2" xfId="55633" xr:uid="{00000000-0005-0000-0000-00008BF40000}"/>
    <cellStyle name="Note 2 4 2 7 4 3" xfId="35037" xr:uid="{00000000-0005-0000-0000-00008CF40000}"/>
    <cellStyle name="Note 2 4 2 7 4 4" xfId="42474" xr:uid="{00000000-0005-0000-0000-00008DF40000}"/>
    <cellStyle name="Note 2 4 2 7 5" xfId="14583" xr:uid="{00000000-0005-0000-0000-00008EF40000}"/>
    <cellStyle name="Note 2 4 2 7 5 2" xfId="29613" xr:uid="{00000000-0005-0000-0000-00008FF40000}"/>
    <cellStyle name="Note 2 4 2 7 5 3" xfId="51921" xr:uid="{00000000-0005-0000-0000-000090F40000}"/>
    <cellStyle name="Note 2 4 2 7 6" xfId="26731" xr:uid="{00000000-0005-0000-0000-000091F40000}"/>
    <cellStyle name="Note 2 4 2 7 7" xfId="38760" xr:uid="{00000000-0005-0000-0000-000092F40000}"/>
    <cellStyle name="Note 2 4 2 8" xfId="2547" xr:uid="{00000000-0005-0000-0000-000093F40000}"/>
    <cellStyle name="Note 2 4 2 8 2" xfId="11039" xr:uid="{00000000-0005-0000-0000-000094F40000}"/>
    <cellStyle name="Note 2 4 2 8 2 2" xfId="24198" xr:uid="{00000000-0005-0000-0000-000095F40000}"/>
    <cellStyle name="Note 2 4 2 8 2 2 2" xfId="61536" xr:uid="{00000000-0005-0000-0000-000096F40000}"/>
    <cellStyle name="Note 2 4 2 8 2 3" xfId="33450" xr:uid="{00000000-0005-0000-0000-000097F40000}"/>
    <cellStyle name="Note 2 4 2 8 2 4" xfId="48377" xr:uid="{00000000-0005-0000-0000-000098F40000}"/>
    <cellStyle name="Note 2 4 2 8 3" xfId="6316" xr:uid="{00000000-0005-0000-0000-000099F40000}"/>
    <cellStyle name="Note 2 4 2 8 3 2" xfId="19475" xr:uid="{00000000-0005-0000-0000-00009AF40000}"/>
    <cellStyle name="Note 2 4 2 8 3 2 2" xfId="56813" xr:uid="{00000000-0005-0000-0000-00009BF40000}"/>
    <cellStyle name="Note 2 4 2 8 3 3" xfId="36162" xr:uid="{00000000-0005-0000-0000-00009CF40000}"/>
    <cellStyle name="Note 2 4 2 8 3 4" xfId="43654" xr:uid="{00000000-0005-0000-0000-00009DF40000}"/>
    <cellStyle name="Note 2 4 2 8 4" xfId="15708" xr:uid="{00000000-0005-0000-0000-00009EF40000}"/>
    <cellStyle name="Note 2 4 2 8 4 2" xfId="30738" xr:uid="{00000000-0005-0000-0000-00009FF40000}"/>
    <cellStyle name="Note 2 4 2 8 4 3" xfId="53046" xr:uid="{00000000-0005-0000-0000-0000A0F40000}"/>
    <cellStyle name="Note 2 4 2 8 5" xfId="27856" xr:uid="{00000000-0005-0000-0000-0000A1F40000}"/>
    <cellStyle name="Note 2 4 2 8 6" xfId="39885" xr:uid="{00000000-0005-0000-0000-0000A2F40000}"/>
    <cellStyle name="Note 2 4 2 9" xfId="8679" xr:uid="{00000000-0005-0000-0000-0000A3F40000}"/>
    <cellStyle name="Note 2 4 2 9 2" xfId="21838" xr:uid="{00000000-0005-0000-0000-0000A4F40000}"/>
    <cellStyle name="Note 2 4 2 9 2 2" xfId="59176" xr:uid="{00000000-0005-0000-0000-0000A5F40000}"/>
    <cellStyle name="Note 2 4 2 9 3" xfId="29389" xr:uid="{00000000-0005-0000-0000-0000A6F40000}"/>
    <cellStyle name="Note 2 4 2 9 4" xfId="46017" xr:uid="{00000000-0005-0000-0000-0000A7F40000}"/>
    <cellStyle name="Note 2 4 3" xfId="549" xr:uid="{00000000-0005-0000-0000-0000A8F40000}"/>
    <cellStyle name="Note 2 4 3 2" xfId="1731" xr:uid="{00000000-0005-0000-0000-0000A9F40000}"/>
    <cellStyle name="Note 2 4 3 2 2" xfId="7805" xr:uid="{00000000-0005-0000-0000-0000AAF40000}"/>
    <cellStyle name="Note 2 4 3 2 2 2" xfId="12528" xr:uid="{00000000-0005-0000-0000-0000ABF40000}"/>
    <cellStyle name="Note 2 4 3 2 2 2 2" xfId="25687" xr:uid="{00000000-0005-0000-0000-0000ACF40000}"/>
    <cellStyle name="Note 2 4 3 2 2 2 2 2" xfId="63025" xr:uid="{00000000-0005-0000-0000-0000ADF40000}"/>
    <cellStyle name="Note 2 4 3 2 2 2 3" xfId="49866" xr:uid="{00000000-0005-0000-0000-0000AEF40000}"/>
    <cellStyle name="Note 2 4 3 2 2 3" xfId="20964" xr:uid="{00000000-0005-0000-0000-0000AFF40000}"/>
    <cellStyle name="Note 2 4 3 2 2 3 2" xfId="58302" xr:uid="{00000000-0005-0000-0000-0000B0F40000}"/>
    <cellStyle name="Note 2 4 3 2 2 4" xfId="33983" xr:uid="{00000000-0005-0000-0000-0000B1F40000}"/>
    <cellStyle name="Note 2 4 3 2 2 5" xfId="45143" xr:uid="{00000000-0005-0000-0000-0000B2F40000}"/>
    <cellStyle name="Note 2 4 3 2 3" xfId="10168" xr:uid="{00000000-0005-0000-0000-0000B3F40000}"/>
    <cellStyle name="Note 2 4 3 2 3 2" xfId="23327" xr:uid="{00000000-0005-0000-0000-0000B4F40000}"/>
    <cellStyle name="Note 2 4 3 2 3 2 2" xfId="60665" xr:uid="{00000000-0005-0000-0000-0000B5F40000}"/>
    <cellStyle name="Note 2 4 3 2 3 3" xfId="36695" xr:uid="{00000000-0005-0000-0000-0000B6F40000}"/>
    <cellStyle name="Note 2 4 3 2 3 4" xfId="47506" xr:uid="{00000000-0005-0000-0000-0000B7F40000}"/>
    <cellStyle name="Note 2 4 3 2 4" xfId="5445" xr:uid="{00000000-0005-0000-0000-0000B8F40000}"/>
    <cellStyle name="Note 2 4 3 2 4 2" xfId="18604" xr:uid="{00000000-0005-0000-0000-0000B9F40000}"/>
    <cellStyle name="Note 2 4 3 2 4 2 2" xfId="55942" xr:uid="{00000000-0005-0000-0000-0000BAF40000}"/>
    <cellStyle name="Note 2 4 3 2 4 3" xfId="31271" xr:uid="{00000000-0005-0000-0000-0000BBF40000}"/>
    <cellStyle name="Note 2 4 3 2 4 4" xfId="42783" xr:uid="{00000000-0005-0000-0000-0000BCF40000}"/>
    <cellStyle name="Note 2 4 3 2 5" xfId="14892" xr:uid="{00000000-0005-0000-0000-0000BDF40000}"/>
    <cellStyle name="Note 2 4 3 2 5 2" xfId="52230" xr:uid="{00000000-0005-0000-0000-0000BEF40000}"/>
    <cellStyle name="Note 2 4 3 2 6" xfId="28389" xr:uid="{00000000-0005-0000-0000-0000BFF40000}"/>
    <cellStyle name="Note 2 4 3 2 7" xfId="39069" xr:uid="{00000000-0005-0000-0000-0000C0F40000}"/>
    <cellStyle name="Note 2 4 3 3" xfId="3080" xr:uid="{00000000-0005-0000-0000-0000C1F40000}"/>
    <cellStyle name="Note 2 4 3 3 2" xfId="11348" xr:uid="{00000000-0005-0000-0000-0000C2F40000}"/>
    <cellStyle name="Note 2 4 3 3 2 2" xfId="24507" xr:uid="{00000000-0005-0000-0000-0000C3F40000}"/>
    <cellStyle name="Note 2 4 3 3 2 2 2" xfId="61845" xr:uid="{00000000-0005-0000-0000-0000C4F40000}"/>
    <cellStyle name="Note 2 4 3 3 2 3" xfId="48686" xr:uid="{00000000-0005-0000-0000-0000C5F40000}"/>
    <cellStyle name="Note 2 4 3 3 3" xfId="6625" xr:uid="{00000000-0005-0000-0000-0000C6F40000}"/>
    <cellStyle name="Note 2 4 3 3 3 2" xfId="19784" xr:uid="{00000000-0005-0000-0000-0000C7F40000}"/>
    <cellStyle name="Note 2 4 3 3 3 2 2" xfId="57122" xr:uid="{00000000-0005-0000-0000-0000C8F40000}"/>
    <cellStyle name="Note 2 4 3 3 3 3" xfId="43963" xr:uid="{00000000-0005-0000-0000-0000C9F40000}"/>
    <cellStyle name="Note 2 4 3 3 4" xfId="16241" xr:uid="{00000000-0005-0000-0000-0000CAF40000}"/>
    <cellStyle name="Note 2 4 3 3 4 2" xfId="53579" xr:uid="{00000000-0005-0000-0000-0000CBF40000}"/>
    <cellStyle name="Note 2 4 3 3 5" xfId="32634" xr:uid="{00000000-0005-0000-0000-0000CCF40000}"/>
    <cellStyle name="Note 2 4 3 3 6" xfId="40418" xr:uid="{00000000-0005-0000-0000-0000CDF40000}"/>
    <cellStyle name="Note 2 4 3 4" xfId="8988" xr:uid="{00000000-0005-0000-0000-0000CEF40000}"/>
    <cellStyle name="Note 2 4 3 4 2" xfId="22147" xr:uid="{00000000-0005-0000-0000-0000CFF40000}"/>
    <cellStyle name="Note 2 4 3 4 2 2" xfId="59485" xr:uid="{00000000-0005-0000-0000-0000D0F40000}"/>
    <cellStyle name="Note 2 4 3 4 3" xfId="35346" xr:uid="{00000000-0005-0000-0000-0000D1F40000}"/>
    <cellStyle name="Note 2 4 3 4 4" xfId="46326" xr:uid="{00000000-0005-0000-0000-0000D2F40000}"/>
    <cellStyle name="Note 2 4 3 5" xfId="4265" xr:uid="{00000000-0005-0000-0000-0000D3F40000}"/>
    <cellStyle name="Note 2 4 3 5 2" xfId="17424" xr:uid="{00000000-0005-0000-0000-0000D4F40000}"/>
    <cellStyle name="Note 2 4 3 5 2 2" xfId="54762" xr:uid="{00000000-0005-0000-0000-0000D5F40000}"/>
    <cellStyle name="Note 2 4 3 5 3" xfId="29922" xr:uid="{00000000-0005-0000-0000-0000D6F40000}"/>
    <cellStyle name="Note 2 4 3 5 4" xfId="41603" xr:uid="{00000000-0005-0000-0000-0000D7F40000}"/>
    <cellStyle name="Note 2 4 3 6" xfId="13712" xr:uid="{00000000-0005-0000-0000-0000D8F40000}"/>
    <cellStyle name="Note 2 4 3 6 2" xfId="51050" xr:uid="{00000000-0005-0000-0000-0000D9F40000}"/>
    <cellStyle name="Note 2 4 3 7" xfId="27040" xr:uid="{00000000-0005-0000-0000-0000DAF40000}"/>
    <cellStyle name="Note 2 4 3 8" xfId="37889" xr:uid="{00000000-0005-0000-0000-0000DBF40000}"/>
    <cellStyle name="Note 2 4 4" xfId="352" xr:uid="{00000000-0005-0000-0000-0000DCF40000}"/>
    <cellStyle name="Note 2 4 4 2" xfId="1534" xr:uid="{00000000-0005-0000-0000-0000DDF40000}"/>
    <cellStyle name="Note 2 4 4 2 2" xfId="7608" xr:uid="{00000000-0005-0000-0000-0000DEF40000}"/>
    <cellStyle name="Note 2 4 4 2 2 2" xfId="12331" xr:uid="{00000000-0005-0000-0000-0000DFF40000}"/>
    <cellStyle name="Note 2 4 4 2 2 2 2" xfId="25490" xr:uid="{00000000-0005-0000-0000-0000E0F40000}"/>
    <cellStyle name="Note 2 4 4 2 2 2 2 2" xfId="62828" xr:uid="{00000000-0005-0000-0000-0000E1F40000}"/>
    <cellStyle name="Note 2 4 4 2 2 2 3" xfId="49669" xr:uid="{00000000-0005-0000-0000-0000E2F40000}"/>
    <cellStyle name="Note 2 4 4 2 2 3" xfId="20767" xr:uid="{00000000-0005-0000-0000-0000E3F40000}"/>
    <cellStyle name="Note 2 4 4 2 2 3 2" xfId="58105" xr:uid="{00000000-0005-0000-0000-0000E4F40000}"/>
    <cellStyle name="Note 2 4 4 2 2 4" xfId="33786" xr:uid="{00000000-0005-0000-0000-0000E5F40000}"/>
    <cellStyle name="Note 2 4 4 2 2 5" xfId="44946" xr:uid="{00000000-0005-0000-0000-0000E6F40000}"/>
    <cellStyle name="Note 2 4 4 2 3" xfId="9971" xr:uid="{00000000-0005-0000-0000-0000E7F40000}"/>
    <cellStyle name="Note 2 4 4 2 3 2" xfId="23130" xr:uid="{00000000-0005-0000-0000-0000E8F40000}"/>
    <cellStyle name="Note 2 4 4 2 3 2 2" xfId="60468" xr:uid="{00000000-0005-0000-0000-0000E9F40000}"/>
    <cellStyle name="Note 2 4 4 2 3 3" xfId="36498" xr:uid="{00000000-0005-0000-0000-0000EAF40000}"/>
    <cellStyle name="Note 2 4 4 2 3 4" xfId="47309" xr:uid="{00000000-0005-0000-0000-0000EBF40000}"/>
    <cellStyle name="Note 2 4 4 2 4" xfId="5248" xr:uid="{00000000-0005-0000-0000-0000ECF40000}"/>
    <cellStyle name="Note 2 4 4 2 4 2" xfId="18407" xr:uid="{00000000-0005-0000-0000-0000EDF40000}"/>
    <cellStyle name="Note 2 4 4 2 4 2 2" xfId="55745" xr:uid="{00000000-0005-0000-0000-0000EEF40000}"/>
    <cellStyle name="Note 2 4 4 2 4 3" xfId="31074" xr:uid="{00000000-0005-0000-0000-0000EFF40000}"/>
    <cellStyle name="Note 2 4 4 2 4 4" xfId="42586" xr:uid="{00000000-0005-0000-0000-0000F0F40000}"/>
    <cellStyle name="Note 2 4 4 2 5" xfId="14695" xr:uid="{00000000-0005-0000-0000-0000F1F40000}"/>
    <cellStyle name="Note 2 4 4 2 5 2" xfId="52033" xr:uid="{00000000-0005-0000-0000-0000F2F40000}"/>
    <cellStyle name="Note 2 4 4 2 6" xfId="28192" xr:uid="{00000000-0005-0000-0000-0000F3F40000}"/>
    <cellStyle name="Note 2 4 4 2 7" xfId="38872" xr:uid="{00000000-0005-0000-0000-0000F4F40000}"/>
    <cellStyle name="Note 2 4 4 3" xfId="2883" xr:uid="{00000000-0005-0000-0000-0000F5F40000}"/>
    <cellStyle name="Note 2 4 4 3 2" xfId="11151" xr:uid="{00000000-0005-0000-0000-0000F6F40000}"/>
    <cellStyle name="Note 2 4 4 3 2 2" xfId="24310" xr:uid="{00000000-0005-0000-0000-0000F7F40000}"/>
    <cellStyle name="Note 2 4 4 3 2 2 2" xfId="61648" xr:uid="{00000000-0005-0000-0000-0000F8F40000}"/>
    <cellStyle name="Note 2 4 4 3 2 3" xfId="48489" xr:uid="{00000000-0005-0000-0000-0000F9F40000}"/>
    <cellStyle name="Note 2 4 4 3 3" xfId="6428" xr:uid="{00000000-0005-0000-0000-0000FAF40000}"/>
    <cellStyle name="Note 2 4 4 3 3 2" xfId="19587" xr:uid="{00000000-0005-0000-0000-0000FBF40000}"/>
    <cellStyle name="Note 2 4 4 3 3 2 2" xfId="56925" xr:uid="{00000000-0005-0000-0000-0000FCF40000}"/>
    <cellStyle name="Note 2 4 4 3 3 3" xfId="43766" xr:uid="{00000000-0005-0000-0000-0000FDF40000}"/>
    <cellStyle name="Note 2 4 4 3 4" xfId="16044" xr:uid="{00000000-0005-0000-0000-0000FEF40000}"/>
    <cellStyle name="Note 2 4 4 3 4 2" xfId="53382" xr:uid="{00000000-0005-0000-0000-0000FFF40000}"/>
    <cellStyle name="Note 2 4 4 3 5" xfId="32437" xr:uid="{00000000-0005-0000-0000-000000F50000}"/>
    <cellStyle name="Note 2 4 4 3 6" xfId="40221" xr:uid="{00000000-0005-0000-0000-000001F50000}"/>
    <cellStyle name="Note 2 4 4 4" xfId="8791" xr:uid="{00000000-0005-0000-0000-000002F50000}"/>
    <cellStyle name="Note 2 4 4 4 2" xfId="21950" xr:uid="{00000000-0005-0000-0000-000003F50000}"/>
    <cellStyle name="Note 2 4 4 4 2 2" xfId="59288" xr:uid="{00000000-0005-0000-0000-000004F50000}"/>
    <cellStyle name="Note 2 4 4 4 3" xfId="35149" xr:uid="{00000000-0005-0000-0000-000005F50000}"/>
    <cellStyle name="Note 2 4 4 4 4" xfId="46129" xr:uid="{00000000-0005-0000-0000-000006F50000}"/>
    <cellStyle name="Note 2 4 4 5" xfId="4068" xr:uid="{00000000-0005-0000-0000-000007F50000}"/>
    <cellStyle name="Note 2 4 4 5 2" xfId="17227" xr:uid="{00000000-0005-0000-0000-000008F50000}"/>
    <cellStyle name="Note 2 4 4 5 2 2" xfId="54565" xr:uid="{00000000-0005-0000-0000-000009F50000}"/>
    <cellStyle name="Note 2 4 4 5 3" xfId="29725" xr:uid="{00000000-0005-0000-0000-00000AF50000}"/>
    <cellStyle name="Note 2 4 4 5 4" xfId="41406" xr:uid="{00000000-0005-0000-0000-00000BF50000}"/>
    <cellStyle name="Note 2 4 4 6" xfId="13515" xr:uid="{00000000-0005-0000-0000-00000CF50000}"/>
    <cellStyle name="Note 2 4 4 6 2" xfId="50853" xr:uid="{00000000-0005-0000-0000-00000DF50000}"/>
    <cellStyle name="Note 2 4 4 7" xfId="26843" xr:uid="{00000000-0005-0000-0000-00000EF50000}"/>
    <cellStyle name="Note 2 4 4 8" xfId="37692" xr:uid="{00000000-0005-0000-0000-00000FF50000}"/>
    <cellStyle name="Note 2 4 5" xfId="773" xr:uid="{00000000-0005-0000-0000-000010F50000}"/>
    <cellStyle name="Note 2 4 5 2" xfId="1955" xr:uid="{00000000-0005-0000-0000-000011F50000}"/>
    <cellStyle name="Note 2 4 5 2 2" xfId="8029" xr:uid="{00000000-0005-0000-0000-000012F50000}"/>
    <cellStyle name="Note 2 4 5 2 2 2" xfId="12752" xr:uid="{00000000-0005-0000-0000-000013F50000}"/>
    <cellStyle name="Note 2 4 5 2 2 2 2" xfId="25911" xr:uid="{00000000-0005-0000-0000-000014F50000}"/>
    <cellStyle name="Note 2 4 5 2 2 2 2 2" xfId="63249" xr:uid="{00000000-0005-0000-0000-000015F50000}"/>
    <cellStyle name="Note 2 4 5 2 2 2 3" xfId="50090" xr:uid="{00000000-0005-0000-0000-000016F50000}"/>
    <cellStyle name="Note 2 4 5 2 2 3" xfId="21188" xr:uid="{00000000-0005-0000-0000-000017F50000}"/>
    <cellStyle name="Note 2 4 5 2 2 3 2" xfId="58526" xr:uid="{00000000-0005-0000-0000-000018F50000}"/>
    <cellStyle name="Note 2 4 5 2 2 4" xfId="34207" xr:uid="{00000000-0005-0000-0000-000019F50000}"/>
    <cellStyle name="Note 2 4 5 2 2 5" xfId="45367" xr:uid="{00000000-0005-0000-0000-00001AF50000}"/>
    <cellStyle name="Note 2 4 5 2 3" xfId="10392" xr:uid="{00000000-0005-0000-0000-00001BF50000}"/>
    <cellStyle name="Note 2 4 5 2 3 2" xfId="23551" xr:uid="{00000000-0005-0000-0000-00001CF50000}"/>
    <cellStyle name="Note 2 4 5 2 3 2 2" xfId="60889" xr:uid="{00000000-0005-0000-0000-00001DF50000}"/>
    <cellStyle name="Note 2 4 5 2 3 3" xfId="36919" xr:uid="{00000000-0005-0000-0000-00001EF50000}"/>
    <cellStyle name="Note 2 4 5 2 3 4" xfId="47730" xr:uid="{00000000-0005-0000-0000-00001FF50000}"/>
    <cellStyle name="Note 2 4 5 2 4" xfId="5669" xr:uid="{00000000-0005-0000-0000-000020F50000}"/>
    <cellStyle name="Note 2 4 5 2 4 2" xfId="18828" xr:uid="{00000000-0005-0000-0000-000021F50000}"/>
    <cellStyle name="Note 2 4 5 2 4 2 2" xfId="56166" xr:uid="{00000000-0005-0000-0000-000022F50000}"/>
    <cellStyle name="Note 2 4 5 2 4 3" xfId="31495" xr:uid="{00000000-0005-0000-0000-000023F50000}"/>
    <cellStyle name="Note 2 4 5 2 4 4" xfId="43007" xr:uid="{00000000-0005-0000-0000-000024F50000}"/>
    <cellStyle name="Note 2 4 5 2 5" xfId="15116" xr:uid="{00000000-0005-0000-0000-000025F50000}"/>
    <cellStyle name="Note 2 4 5 2 5 2" xfId="52454" xr:uid="{00000000-0005-0000-0000-000026F50000}"/>
    <cellStyle name="Note 2 4 5 2 6" xfId="28613" xr:uid="{00000000-0005-0000-0000-000027F50000}"/>
    <cellStyle name="Note 2 4 5 2 7" xfId="39293" xr:uid="{00000000-0005-0000-0000-000028F50000}"/>
    <cellStyle name="Note 2 4 5 3" xfId="3304" xr:uid="{00000000-0005-0000-0000-000029F50000}"/>
    <cellStyle name="Note 2 4 5 3 2" xfId="11572" xr:uid="{00000000-0005-0000-0000-00002AF50000}"/>
    <cellStyle name="Note 2 4 5 3 2 2" xfId="24731" xr:uid="{00000000-0005-0000-0000-00002BF50000}"/>
    <cellStyle name="Note 2 4 5 3 2 2 2" xfId="62069" xr:uid="{00000000-0005-0000-0000-00002CF50000}"/>
    <cellStyle name="Note 2 4 5 3 2 3" xfId="48910" xr:uid="{00000000-0005-0000-0000-00002DF50000}"/>
    <cellStyle name="Note 2 4 5 3 3" xfId="6849" xr:uid="{00000000-0005-0000-0000-00002EF50000}"/>
    <cellStyle name="Note 2 4 5 3 3 2" xfId="20008" xr:uid="{00000000-0005-0000-0000-00002FF50000}"/>
    <cellStyle name="Note 2 4 5 3 3 2 2" xfId="57346" xr:uid="{00000000-0005-0000-0000-000030F50000}"/>
    <cellStyle name="Note 2 4 5 3 3 3" xfId="44187" xr:uid="{00000000-0005-0000-0000-000031F50000}"/>
    <cellStyle name="Note 2 4 5 3 4" xfId="16465" xr:uid="{00000000-0005-0000-0000-000032F50000}"/>
    <cellStyle name="Note 2 4 5 3 4 2" xfId="53803" xr:uid="{00000000-0005-0000-0000-000033F50000}"/>
    <cellStyle name="Note 2 4 5 3 5" xfId="32858" xr:uid="{00000000-0005-0000-0000-000034F50000}"/>
    <cellStyle name="Note 2 4 5 3 6" xfId="40642" xr:uid="{00000000-0005-0000-0000-000035F50000}"/>
    <cellStyle name="Note 2 4 5 4" xfId="9212" xr:uid="{00000000-0005-0000-0000-000036F50000}"/>
    <cellStyle name="Note 2 4 5 4 2" xfId="22371" xr:uid="{00000000-0005-0000-0000-000037F50000}"/>
    <cellStyle name="Note 2 4 5 4 2 2" xfId="59709" xr:uid="{00000000-0005-0000-0000-000038F50000}"/>
    <cellStyle name="Note 2 4 5 4 3" xfId="35570" xr:uid="{00000000-0005-0000-0000-000039F50000}"/>
    <cellStyle name="Note 2 4 5 4 4" xfId="46550" xr:uid="{00000000-0005-0000-0000-00003AF50000}"/>
    <cellStyle name="Note 2 4 5 5" xfId="4489" xr:uid="{00000000-0005-0000-0000-00003BF50000}"/>
    <cellStyle name="Note 2 4 5 5 2" xfId="17648" xr:uid="{00000000-0005-0000-0000-00003CF50000}"/>
    <cellStyle name="Note 2 4 5 5 2 2" xfId="54986" xr:uid="{00000000-0005-0000-0000-00003DF50000}"/>
    <cellStyle name="Note 2 4 5 5 3" xfId="30146" xr:uid="{00000000-0005-0000-0000-00003EF50000}"/>
    <cellStyle name="Note 2 4 5 5 4" xfId="41827" xr:uid="{00000000-0005-0000-0000-00003FF50000}"/>
    <cellStyle name="Note 2 4 5 6" xfId="13936" xr:uid="{00000000-0005-0000-0000-000040F50000}"/>
    <cellStyle name="Note 2 4 5 6 2" xfId="51274" xr:uid="{00000000-0005-0000-0000-000041F50000}"/>
    <cellStyle name="Note 2 4 5 7" xfId="27264" xr:uid="{00000000-0005-0000-0000-000042F50000}"/>
    <cellStyle name="Note 2 4 5 8" xfId="38113" xr:uid="{00000000-0005-0000-0000-000043F50000}"/>
    <cellStyle name="Note 2 4 6" xfId="942" xr:uid="{00000000-0005-0000-0000-000044F50000}"/>
    <cellStyle name="Note 2 4 6 2" xfId="2124" xr:uid="{00000000-0005-0000-0000-000045F50000}"/>
    <cellStyle name="Note 2 4 6 2 2" xfId="8198" xr:uid="{00000000-0005-0000-0000-000046F50000}"/>
    <cellStyle name="Note 2 4 6 2 2 2" xfId="12921" xr:uid="{00000000-0005-0000-0000-000047F50000}"/>
    <cellStyle name="Note 2 4 6 2 2 2 2" xfId="26080" xr:uid="{00000000-0005-0000-0000-000048F50000}"/>
    <cellStyle name="Note 2 4 6 2 2 2 2 2" xfId="63418" xr:uid="{00000000-0005-0000-0000-000049F50000}"/>
    <cellStyle name="Note 2 4 6 2 2 2 3" xfId="50259" xr:uid="{00000000-0005-0000-0000-00004AF50000}"/>
    <cellStyle name="Note 2 4 6 2 2 3" xfId="21357" xr:uid="{00000000-0005-0000-0000-00004BF50000}"/>
    <cellStyle name="Note 2 4 6 2 2 3 2" xfId="58695" xr:uid="{00000000-0005-0000-0000-00004CF50000}"/>
    <cellStyle name="Note 2 4 6 2 2 4" xfId="34376" xr:uid="{00000000-0005-0000-0000-00004DF50000}"/>
    <cellStyle name="Note 2 4 6 2 2 5" xfId="45536" xr:uid="{00000000-0005-0000-0000-00004EF50000}"/>
    <cellStyle name="Note 2 4 6 2 3" xfId="10561" xr:uid="{00000000-0005-0000-0000-00004FF50000}"/>
    <cellStyle name="Note 2 4 6 2 3 2" xfId="23720" xr:uid="{00000000-0005-0000-0000-000050F50000}"/>
    <cellStyle name="Note 2 4 6 2 3 2 2" xfId="61058" xr:uid="{00000000-0005-0000-0000-000051F50000}"/>
    <cellStyle name="Note 2 4 6 2 3 3" xfId="37088" xr:uid="{00000000-0005-0000-0000-000052F50000}"/>
    <cellStyle name="Note 2 4 6 2 3 4" xfId="47899" xr:uid="{00000000-0005-0000-0000-000053F50000}"/>
    <cellStyle name="Note 2 4 6 2 4" xfId="5838" xr:uid="{00000000-0005-0000-0000-000054F50000}"/>
    <cellStyle name="Note 2 4 6 2 4 2" xfId="18997" xr:uid="{00000000-0005-0000-0000-000055F50000}"/>
    <cellStyle name="Note 2 4 6 2 4 2 2" xfId="56335" xr:uid="{00000000-0005-0000-0000-000056F50000}"/>
    <cellStyle name="Note 2 4 6 2 4 3" xfId="31664" xr:uid="{00000000-0005-0000-0000-000057F50000}"/>
    <cellStyle name="Note 2 4 6 2 4 4" xfId="43176" xr:uid="{00000000-0005-0000-0000-000058F50000}"/>
    <cellStyle name="Note 2 4 6 2 5" xfId="15285" xr:uid="{00000000-0005-0000-0000-000059F50000}"/>
    <cellStyle name="Note 2 4 6 2 5 2" xfId="52623" xr:uid="{00000000-0005-0000-0000-00005AF50000}"/>
    <cellStyle name="Note 2 4 6 2 6" xfId="28782" xr:uid="{00000000-0005-0000-0000-00005BF50000}"/>
    <cellStyle name="Note 2 4 6 2 7" xfId="39462" xr:uid="{00000000-0005-0000-0000-00005CF50000}"/>
    <cellStyle name="Note 2 4 6 3" xfId="3473" xr:uid="{00000000-0005-0000-0000-00005DF50000}"/>
    <cellStyle name="Note 2 4 6 3 2" xfId="11741" xr:uid="{00000000-0005-0000-0000-00005EF50000}"/>
    <cellStyle name="Note 2 4 6 3 2 2" xfId="24900" xr:uid="{00000000-0005-0000-0000-00005FF50000}"/>
    <cellStyle name="Note 2 4 6 3 2 2 2" xfId="62238" xr:uid="{00000000-0005-0000-0000-000060F50000}"/>
    <cellStyle name="Note 2 4 6 3 2 3" xfId="49079" xr:uid="{00000000-0005-0000-0000-000061F50000}"/>
    <cellStyle name="Note 2 4 6 3 3" xfId="7018" xr:uid="{00000000-0005-0000-0000-000062F50000}"/>
    <cellStyle name="Note 2 4 6 3 3 2" xfId="20177" xr:uid="{00000000-0005-0000-0000-000063F50000}"/>
    <cellStyle name="Note 2 4 6 3 3 2 2" xfId="57515" xr:uid="{00000000-0005-0000-0000-000064F50000}"/>
    <cellStyle name="Note 2 4 6 3 3 3" xfId="44356" xr:uid="{00000000-0005-0000-0000-000065F50000}"/>
    <cellStyle name="Note 2 4 6 3 4" xfId="16634" xr:uid="{00000000-0005-0000-0000-000066F50000}"/>
    <cellStyle name="Note 2 4 6 3 4 2" xfId="53972" xr:uid="{00000000-0005-0000-0000-000067F50000}"/>
    <cellStyle name="Note 2 4 6 3 5" xfId="33027" xr:uid="{00000000-0005-0000-0000-000068F50000}"/>
    <cellStyle name="Note 2 4 6 3 6" xfId="40811" xr:uid="{00000000-0005-0000-0000-000069F50000}"/>
    <cellStyle name="Note 2 4 6 4" xfId="9381" xr:uid="{00000000-0005-0000-0000-00006AF50000}"/>
    <cellStyle name="Note 2 4 6 4 2" xfId="22540" xr:uid="{00000000-0005-0000-0000-00006BF50000}"/>
    <cellStyle name="Note 2 4 6 4 2 2" xfId="59878" xr:uid="{00000000-0005-0000-0000-00006CF50000}"/>
    <cellStyle name="Note 2 4 6 4 3" xfId="35739" xr:uid="{00000000-0005-0000-0000-00006DF50000}"/>
    <cellStyle name="Note 2 4 6 4 4" xfId="46719" xr:uid="{00000000-0005-0000-0000-00006EF50000}"/>
    <cellStyle name="Note 2 4 6 5" xfId="4658" xr:uid="{00000000-0005-0000-0000-00006FF50000}"/>
    <cellStyle name="Note 2 4 6 5 2" xfId="17817" xr:uid="{00000000-0005-0000-0000-000070F50000}"/>
    <cellStyle name="Note 2 4 6 5 2 2" xfId="55155" xr:uid="{00000000-0005-0000-0000-000071F50000}"/>
    <cellStyle name="Note 2 4 6 5 3" xfId="30315" xr:uid="{00000000-0005-0000-0000-000072F50000}"/>
    <cellStyle name="Note 2 4 6 5 4" xfId="41996" xr:uid="{00000000-0005-0000-0000-000073F50000}"/>
    <cellStyle name="Note 2 4 6 6" xfId="14105" xr:uid="{00000000-0005-0000-0000-000074F50000}"/>
    <cellStyle name="Note 2 4 6 6 2" xfId="51443" xr:uid="{00000000-0005-0000-0000-000075F50000}"/>
    <cellStyle name="Note 2 4 6 7" xfId="27433" xr:uid="{00000000-0005-0000-0000-000076F50000}"/>
    <cellStyle name="Note 2 4 6 8" xfId="38282" xr:uid="{00000000-0005-0000-0000-000077F50000}"/>
    <cellStyle name="Note 2 4 7" xfId="1113" xr:uid="{00000000-0005-0000-0000-000078F50000}"/>
    <cellStyle name="Note 2 4 7 2" xfId="2293" xr:uid="{00000000-0005-0000-0000-000079F50000}"/>
    <cellStyle name="Note 2 4 7 2 2" xfId="8367" xr:uid="{00000000-0005-0000-0000-00007AF50000}"/>
    <cellStyle name="Note 2 4 7 2 2 2" xfId="13090" xr:uid="{00000000-0005-0000-0000-00007BF50000}"/>
    <cellStyle name="Note 2 4 7 2 2 2 2" xfId="26249" xr:uid="{00000000-0005-0000-0000-00007CF50000}"/>
    <cellStyle name="Note 2 4 7 2 2 2 2 2" xfId="63587" xr:uid="{00000000-0005-0000-0000-00007DF50000}"/>
    <cellStyle name="Note 2 4 7 2 2 2 3" xfId="50428" xr:uid="{00000000-0005-0000-0000-00007EF50000}"/>
    <cellStyle name="Note 2 4 7 2 2 3" xfId="21526" xr:uid="{00000000-0005-0000-0000-00007FF50000}"/>
    <cellStyle name="Note 2 4 7 2 2 3 2" xfId="58864" xr:uid="{00000000-0005-0000-0000-000080F50000}"/>
    <cellStyle name="Note 2 4 7 2 2 4" xfId="34545" xr:uid="{00000000-0005-0000-0000-000081F50000}"/>
    <cellStyle name="Note 2 4 7 2 2 5" xfId="45705" xr:uid="{00000000-0005-0000-0000-000082F50000}"/>
    <cellStyle name="Note 2 4 7 2 3" xfId="10730" xr:uid="{00000000-0005-0000-0000-000083F50000}"/>
    <cellStyle name="Note 2 4 7 2 3 2" xfId="23889" xr:uid="{00000000-0005-0000-0000-000084F50000}"/>
    <cellStyle name="Note 2 4 7 2 3 2 2" xfId="61227" xr:uid="{00000000-0005-0000-0000-000085F50000}"/>
    <cellStyle name="Note 2 4 7 2 3 3" xfId="37257" xr:uid="{00000000-0005-0000-0000-000086F50000}"/>
    <cellStyle name="Note 2 4 7 2 3 4" xfId="48068" xr:uid="{00000000-0005-0000-0000-000087F50000}"/>
    <cellStyle name="Note 2 4 7 2 4" xfId="6007" xr:uid="{00000000-0005-0000-0000-000088F50000}"/>
    <cellStyle name="Note 2 4 7 2 4 2" xfId="19166" xr:uid="{00000000-0005-0000-0000-000089F50000}"/>
    <cellStyle name="Note 2 4 7 2 4 2 2" xfId="56504" xr:uid="{00000000-0005-0000-0000-00008AF50000}"/>
    <cellStyle name="Note 2 4 7 2 4 3" xfId="31833" xr:uid="{00000000-0005-0000-0000-00008BF50000}"/>
    <cellStyle name="Note 2 4 7 2 4 4" xfId="43345" xr:uid="{00000000-0005-0000-0000-00008CF50000}"/>
    <cellStyle name="Note 2 4 7 2 5" xfId="15454" xr:uid="{00000000-0005-0000-0000-00008DF50000}"/>
    <cellStyle name="Note 2 4 7 2 5 2" xfId="52792" xr:uid="{00000000-0005-0000-0000-00008EF50000}"/>
    <cellStyle name="Note 2 4 7 2 6" xfId="28951" xr:uid="{00000000-0005-0000-0000-00008FF50000}"/>
    <cellStyle name="Note 2 4 7 2 7" xfId="39631" xr:uid="{00000000-0005-0000-0000-000090F50000}"/>
    <cellStyle name="Note 2 4 7 3" xfId="3642" xr:uid="{00000000-0005-0000-0000-000091F50000}"/>
    <cellStyle name="Note 2 4 7 3 2" xfId="11910" xr:uid="{00000000-0005-0000-0000-000092F50000}"/>
    <cellStyle name="Note 2 4 7 3 2 2" xfId="25069" xr:uid="{00000000-0005-0000-0000-000093F50000}"/>
    <cellStyle name="Note 2 4 7 3 2 2 2" xfId="62407" xr:uid="{00000000-0005-0000-0000-000094F50000}"/>
    <cellStyle name="Note 2 4 7 3 2 3" xfId="49248" xr:uid="{00000000-0005-0000-0000-000095F50000}"/>
    <cellStyle name="Note 2 4 7 3 3" xfId="7187" xr:uid="{00000000-0005-0000-0000-000096F50000}"/>
    <cellStyle name="Note 2 4 7 3 3 2" xfId="20346" xr:uid="{00000000-0005-0000-0000-000097F50000}"/>
    <cellStyle name="Note 2 4 7 3 3 2 2" xfId="57684" xr:uid="{00000000-0005-0000-0000-000098F50000}"/>
    <cellStyle name="Note 2 4 7 3 3 3" xfId="44525" xr:uid="{00000000-0005-0000-0000-000099F50000}"/>
    <cellStyle name="Note 2 4 7 3 4" xfId="16803" xr:uid="{00000000-0005-0000-0000-00009AF50000}"/>
    <cellStyle name="Note 2 4 7 3 4 2" xfId="54141" xr:uid="{00000000-0005-0000-0000-00009BF50000}"/>
    <cellStyle name="Note 2 4 7 3 5" xfId="33196" xr:uid="{00000000-0005-0000-0000-00009CF50000}"/>
    <cellStyle name="Note 2 4 7 3 6" xfId="40980" xr:uid="{00000000-0005-0000-0000-00009DF50000}"/>
    <cellStyle name="Note 2 4 7 4" xfId="9550" xr:uid="{00000000-0005-0000-0000-00009EF50000}"/>
    <cellStyle name="Note 2 4 7 4 2" xfId="22709" xr:uid="{00000000-0005-0000-0000-00009FF50000}"/>
    <cellStyle name="Note 2 4 7 4 2 2" xfId="60047" xr:uid="{00000000-0005-0000-0000-0000A0F50000}"/>
    <cellStyle name="Note 2 4 7 4 3" xfId="35908" xr:uid="{00000000-0005-0000-0000-0000A1F50000}"/>
    <cellStyle name="Note 2 4 7 4 4" xfId="46888" xr:uid="{00000000-0005-0000-0000-0000A2F50000}"/>
    <cellStyle name="Note 2 4 7 5" xfId="4827" xr:uid="{00000000-0005-0000-0000-0000A3F50000}"/>
    <cellStyle name="Note 2 4 7 5 2" xfId="17986" xr:uid="{00000000-0005-0000-0000-0000A4F50000}"/>
    <cellStyle name="Note 2 4 7 5 2 2" xfId="55324" xr:uid="{00000000-0005-0000-0000-0000A5F50000}"/>
    <cellStyle name="Note 2 4 7 5 3" xfId="30484" xr:uid="{00000000-0005-0000-0000-0000A6F50000}"/>
    <cellStyle name="Note 2 4 7 5 4" xfId="42165" xr:uid="{00000000-0005-0000-0000-0000A7F50000}"/>
    <cellStyle name="Note 2 4 7 6" xfId="14274" xr:uid="{00000000-0005-0000-0000-0000A8F50000}"/>
    <cellStyle name="Note 2 4 7 6 2" xfId="51612" xr:uid="{00000000-0005-0000-0000-0000A9F50000}"/>
    <cellStyle name="Note 2 4 7 7" xfId="27602" xr:uid="{00000000-0005-0000-0000-0000AAF50000}"/>
    <cellStyle name="Note 2 4 7 8" xfId="38451" xr:uid="{00000000-0005-0000-0000-0000ABF50000}"/>
    <cellStyle name="Note 2 4 8" xfId="1310" xr:uid="{00000000-0005-0000-0000-0000ACF50000}"/>
    <cellStyle name="Note 2 4 8 2" xfId="2659" xr:uid="{00000000-0005-0000-0000-0000ADF50000}"/>
    <cellStyle name="Note 2 4 8 2 2" xfId="12107" xr:uid="{00000000-0005-0000-0000-0000AEF50000}"/>
    <cellStyle name="Note 2 4 8 2 2 2" xfId="25266" xr:uid="{00000000-0005-0000-0000-0000AFF50000}"/>
    <cellStyle name="Note 2 4 8 2 2 2 2" xfId="62604" xr:uid="{00000000-0005-0000-0000-0000B0F50000}"/>
    <cellStyle name="Note 2 4 8 2 2 3" xfId="33562" xr:uid="{00000000-0005-0000-0000-0000B1F50000}"/>
    <cellStyle name="Note 2 4 8 2 2 4" xfId="49445" xr:uid="{00000000-0005-0000-0000-0000B2F50000}"/>
    <cellStyle name="Note 2 4 8 2 3" xfId="7384" xr:uid="{00000000-0005-0000-0000-0000B3F50000}"/>
    <cellStyle name="Note 2 4 8 2 3 2" xfId="20543" xr:uid="{00000000-0005-0000-0000-0000B4F50000}"/>
    <cellStyle name="Note 2 4 8 2 3 2 2" xfId="57881" xr:uid="{00000000-0005-0000-0000-0000B5F50000}"/>
    <cellStyle name="Note 2 4 8 2 3 3" xfId="36274" xr:uid="{00000000-0005-0000-0000-0000B6F50000}"/>
    <cellStyle name="Note 2 4 8 2 3 4" xfId="44722" xr:uid="{00000000-0005-0000-0000-0000B7F50000}"/>
    <cellStyle name="Note 2 4 8 2 4" xfId="15820" xr:uid="{00000000-0005-0000-0000-0000B8F50000}"/>
    <cellStyle name="Note 2 4 8 2 4 2" xfId="30850" xr:uid="{00000000-0005-0000-0000-0000B9F50000}"/>
    <cellStyle name="Note 2 4 8 2 4 3" xfId="53158" xr:uid="{00000000-0005-0000-0000-0000BAF50000}"/>
    <cellStyle name="Note 2 4 8 2 5" xfId="27968" xr:uid="{00000000-0005-0000-0000-0000BBF50000}"/>
    <cellStyle name="Note 2 4 8 2 6" xfId="39997" xr:uid="{00000000-0005-0000-0000-0000BCF50000}"/>
    <cellStyle name="Note 2 4 8 3" xfId="9747" xr:uid="{00000000-0005-0000-0000-0000BDF50000}"/>
    <cellStyle name="Note 2 4 8 3 2" xfId="22906" xr:uid="{00000000-0005-0000-0000-0000BEF50000}"/>
    <cellStyle name="Note 2 4 8 3 2 2" xfId="60244" xr:uid="{00000000-0005-0000-0000-0000BFF50000}"/>
    <cellStyle name="Note 2 4 8 3 3" xfId="32213" xr:uid="{00000000-0005-0000-0000-0000C0F50000}"/>
    <cellStyle name="Note 2 4 8 3 4" xfId="47085" xr:uid="{00000000-0005-0000-0000-0000C1F50000}"/>
    <cellStyle name="Note 2 4 8 4" xfId="5024" xr:uid="{00000000-0005-0000-0000-0000C2F50000}"/>
    <cellStyle name="Note 2 4 8 4 2" xfId="18183" xr:uid="{00000000-0005-0000-0000-0000C3F50000}"/>
    <cellStyle name="Note 2 4 8 4 2 2" xfId="55521" xr:uid="{00000000-0005-0000-0000-0000C4F50000}"/>
    <cellStyle name="Note 2 4 8 4 3" xfId="34925" xr:uid="{00000000-0005-0000-0000-0000C5F50000}"/>
    <cellStyle name="Note 2 4 8 4 4" xfId="42362" xr:uid="{00000000-0005-0000-0000-0000C6F50000}"/>
    <cellStyle name="Note 2 4 8 5" xfId="14471" xr:uid="{00000000-0005-0000-0000-0000C7F50000}"/>
    <cellStyle name="Note 2 4 8 5 2" xfId="29501" xr:uid="{00000000-0005-0000-0000-0000C8F50000}"/>
    <cellStyle name="Note 2 4 8 5 3" xfId="51809" xr:uid="{00000000-0005-0000-0000-0000C9F50000}"/>
    <cellStyle name="Note 2 4 8 6" xfId="26619" xr:uid="{00000000-0005-0000-0000-0000CAF50000}"/>
    <cellStyle name="Note 2 4 8 7" xfId="38648" xr:uid="{00000000-0005-0000-0000-0000CBF50000}"/>
    <cellStyle name="Note 2 4 9" xfId="2462" xr:uid="{00000000-0005-0000-0000-0000CCF50000}"/>
    <cellStyle name="Note 2 4 9 2" xfId="10927" xr:uid="{00000000-0005-0000-0000-0000CDF50000}"/>
    <cellStyle name="Note 2 4 9 2 2" xfId="24086" xr:uid="{00000000-0005-0000-0000-0000CEF50000}"/>
    <cellStyle name="Note 2 4 9 2 2 2" xfId="61424" xr:uid="{00000000-0005-0000-0000-0000CFF50000}"/>
    <cellStyle name="Note 2 4 9 2 3" xfId="33365" xr:uid="{00000000-0005-0000-0000-0000D0F50000}"/>
    <cellStyle name="Note 2 4 9 2 4" xfId="48265" xr:uid="{00000000-0005-0000-0000-0000D1F50000}"/>
    <cellStyle name="Note 2 4 9 3" xfId="6204" xr:uid="{00000000-0005-0000-0000-0000D2F50000}"/>
    <cellStyle name="Note 2 4 9 3 2" xfId="19363" xr:uid="{00000000-0005-0000-0000-0000D3F50000}"/>
    <cellStyle name="Note 2 4 9 3 2 2" xfId="56701" xr:uid="{00000000-0005-0000-0000-0000D4F50000}"/>
    <cellStyle name="Note 2 4 9 3 3" xfId="36077" xr:uid="{00000000-0005-0000-0000-0000D5F50000}"/>
    <cellStyle name="Note 2 4 9 3 4" xfId="43542" xr:uid="{00000000-0005-0000-0000-0000D6F50000}"/>
    <cellStyle name="Note 2 4 9 4" xfId="15623" xr:uid="{00000000-0005-0000-0000-0000D7F50000}"/>
    <cellStyle name="Note 2 4 9 4 2" xfId="30653" xr:uid="{00000000-0005-0000-0000-0000D8F50000}"/>
    <cellStyle name="Note 2 4 9 4 3" xfId="52961" xr:uid="{00000000-0005-0000-0000-0000D9F50000}"/>
    <cellStyle name="Note 2 4 9 5" xfId="27771" xr:uid="{00000000-0005-0000-0000-0000DAF50000}"/>
    <cellStyle name="Note 2 4 9 6" xfId="39800" xr:uid="{00000000-0005-0000-0000-0000DBF50000}"/>
    <cellStyle name="Note 2 5" xfId="72" xr:uid="{00000000-0005-0000-0000-0000DCF50000}"/>
    <cellStyle name="Note 2 5 10" xfId="8511" xr:uid="{00000000-0005-0000-0000-0000DDF50000}"/>
    <cellStyle name="Note 2 5 10 2" xfId="21670" xr:uid="{00000000-0005-0000-0000-0000DEF50000}"/>
    <cellStyle name="Note 2 5 10 2 2" xfId="59008" xr:uid="{00000000-0005-0000-0000-0000DFF50000}"/>
    <cellStyle name="Note 2 5 10 3" xfId="29333" xr:uid="{00000000-0005-0000-0000-0000E0F50000}"/>
    <cellStyle name="Note 2 5 10 4" xfId="45849" xr:uid="{00000000-0005-0000-0000-0000E1F50000}"/>
    <cellStyle name="Note 2 5 11" xfId="3788" xr:uid="{00000000-0005-0000-0000-0000E2F50000}"/>
    <cellStyle name="Note 2 5 11 2" xfId="16947" xr:uid="{00000000-0005-0000-0000-0000E3F50000}"/>
    <cellStyle name="Note 2 5 11 2 2" xfId="54285" xr:uid="{00000000-0005-0000-0000-0000E4F50000}"/>
    <cellStyle name="Note 2 5 11 3" xfId="32045" xr:uid="{00000000-0005-0000-0000-0000E5F50000}"/>
    <cellStyle name="Note 2 5 11 4" xfId="41126" xr:uid="{00000000-0005-0000-0000-0000E6F50000}"/>
    <cellStyle name="Note 2 5 12" xfId="13235" xr:uid="{00000000-0005-0000-0000-0000E7F50000}"/>
    <cellStyle name="Note 2 5 12 2" xfId="34757" xr:uid="{00000000-0005-0000-0000-0000E8F50000}"/>
    <cellStyle name="Note 2 5 12 3" xfId="50573" xr:uid="{00000000-0005-0000-0000-0000E9F50000}"/>
    <cellStyle name="Note 2 5 13" xfId="29164" xr:uid="{00000000-0005-0000-0000-0000EAF50000}"/>
    <cellStyle name="Note 2 5 14" xfId="26451" xr:uid="{00000000-0005-0000-0000-0000EBF50000}"/>
    <cellStyle name="Note 2 5 15" xfId="37412" xr:uid="{00000000-0005-0000-0000-0000ECF50000}"/>
    <cellStyle name="Note 2 5 2" xfId="184" xr:uid="{00000000-0005-0000-0000-0000EDF50000}"/>
    <cellStyle name="Note 2 5 2 2" xfId="605" xr:uid="{00000000-0005-0000-0000-0000EEF50000}"/>
    <cellStyle name="Note 2 5 2 2 2" xfId="1787" xr:uid="{00000000-0005-0000-0000-0000EFF50000}"/>
    <cellStyle name="Note 2 5 2 2 2 2" xfId="7861" xr:uid="{00000000-0005-0000-0000-0000F0F50000}"/>
    <cellStyle name="Note 2 5 2 2 2 2 2" xfId="12584" xr:uid="{00000000-0005-0000-0000-0000F1F50000}"/>
    <cellStyle name="Note 2 5 2 2 2 2 2 2" xfId="25743" xr:uid="{00000000-0005-0000-0000-0000F2F50000}"/>
    <cellStyle name="Note 2 5 2 2 2 2 2 2 2" xfId="63081" xr:uid="{00000000-0005-0000-0000-0000F3F50000}"/>
    <cellStyle name="Note 2 5 2 2 2 2 2 3" xfId="49922" xr:uid="{00000000-0005-0000-0000-0000F4F50000}"/>
    <cellStyle name="Note 2 5 2 2 2 2 3" xfId="21020" xr:uid="{00000000-0005-0000-0000-0000F5F50000}"/>
    <cellStyle name="Note 2 5 2 2 2 2 3 2" xfId="58358" xr:uid="{00000000-0005-0000-0000-0000F6F50000}"/>
    <cellStyle name="Note 2 5 2 2 2 2 4" xfId="34039" xr:uid="{00000000-0005-0000-0000-0000F7F50000}"/>
    <cellStyle name="Note 2 5 2 2 2 2 5" xfId="45199" xr:uid="{00000000-0005-0000-0000-0000F8F50000}"/>
    <cellStyle name="Note 2 5 2 2 2 3" xfId="10224" xr:uid="{00000000-0005-0000-0000-0000F9F50000}"/>
    <cellStyle name="Note 2 5 2 2 2 3 2" xfId="23383" xr:uid="{00000000-0005-0000-0000-0000FAF50000}"/>
    <cellStyle name="Note 2 5 2 2 2 3 2 2" xfId="60721" xr:uid="{00000000-0005-0000-0000-0000FBF50000}"/>
    <cellStyle name="Note 2 5 2 2 2 3 3" xfId="36751" xr:uid="{00000000-0005-0000-0000-0000FCF50000}"/>
    <cellStyle name="Note 2 5 2 2 2 3 4" xfId="47562" xr:uid="{00000000-0005-0000-0000-0000FDF50000}"/>
    <cellStyle name="Note 2 5 2 2 2 4" xfId="5501" xr:uid="{00000000-0005-0000-0000-0000FEF50000}"/>
    <cellStyle name="Note 2 5 2 2 2 4 2" xfId="18660" xr:uid="{00000000-0005-0000-0000-0000FFF50000}"/>
    <cellStyle name="Note 2 5 2 2 2 4 2 2" xfId="55998" xr:uid="{00000000-0005-0000-0000-000000F60000}"/>
    <cellStyle name="Note 2 5 2 2 2 4 3" xfId="31327" xr:uid="{00000000-0005-0000-0000-000001F60000}"/>
    <cellStyle name="Note 2 5 2 2 2 4 4" xfId="42839" xr:uid="{00000000-0005-0000-0000-000002F60000}"/>
    <cellStyle name="Note 2 5 2 2 2 5" xfId="14948" xr:uid="{00000000-0005-0000-0000-000003F60000}"/>
    <cellStyle name="Note 2 5 2 2 2 5 2" xfId="52286" xr:uid="{00000000-0005-0000-0000-000004F60000}"/>
    <cellStyle name="Note 2 5 2 2 2 6" xfId="28445" xr:uid="{00000000-0005-0000-0000-000005F60000}"/>
    <cellStyle name="Note 2 5 2 2 2 7" xfId="39125" xr:uid="{00000000-0005-0000-0000-000006F60000}"/>
    <cellStyle name="Note 2 5 2 2 3" xfId="3136" xr:uid="{00000000-0005-0000-0000-000007F60000}"/>
    <cellStyle name="Note 2 5 2 2 3 2" xfId="11404" xr:uid="{00000000-0005-0000-0000-000008F60000}"/>
    <cellStyle name="Note 2 5 2 2 3 2 2" xfId="24563" xr:uid="{00000000-0005-0000-0000-000009F60000}"/>
    <cellStyle name="Note 2 5 2 2 3 2 2 2" xfId="61901" xr:uid="{00000000-0005-0000-0000-00000AF60000}"/>
    <cellStyle name="Note 2 5 2 2 3 2 3" xfId="48742" xr:uid="{00000000-0005-0000-0000-00000BF60000}"/>
    <cellStyle name="Note 2 5 2 2 3 3" xfId="6681" xr:uid="{00000000-0005-0000-0000-00000CF60000}"/>
    <cellStyle name="Note 2 5 2 2 3 3 2" xfId="19840" xr:uid="{00000000-0005-0000-0000-00000DF60000}"/>
    <cellStyle name="Note 2 5 2 2 3 3 2 2" xfId="57178" xr:uid="{00000000-0005-0000-0000-00000EF60000}"/>
    <cellStyle name="Note 2 5 2 2 3 3 3" xfId="44019" xr:uid="{00000000-0005-0000-0000-00000FF60000}"/>
    <cellStyle name="Note 2 5 2 2 3 4" xfId="16297" xr:uid="{00000000-0005-0000-0000-000010F60000}"/>
    <cellStyle name="Note 2 5 2 2 3 4 2" xfId="53635" xr:uid="{00000000-0005-0000-0000-000011F60000}"/>
    <cellStyle name="Note 2 5 2 2 3 5" xfId="32690" xr:uid="{00000000-0005-0000-0000-000012F60000}"/>
    <cellStyle name="Note 2 5 2 2 3 6" xfId="40474" xr:uid="{00000000-0005-0000-0000-000013F60000}"/>
    <cellStyle name="Note 2 5 2 2 4" xfId="9044" xr:uid="{00000000-0005-0000-0000-000014F60000}"/>
    <cellStyle name="Note 2 5 2 2 4 2" xfId="22203" xr:uid="{00000000-0005-0000-0000-000015F60000}"/>
    <cellStyle name="Note 2 5 2 2 4 2 2" xfId="59541" xr:uid="{00000000-0005-0000-0000-000016F60000}"/>
    <cellStyle name="Note 2 5 2 2 4 3" xfId="35402" xr:uid="{00000000-0005-0000-0000-000017F60000}"/>
    <cellStyle name="Note 2 5 2 2 4 4" xfId="46382" xr:uid="{00000000-0005-0000-0000-000018F60000}"/>
    <cellStyle name="Note 2 5 2 2 5" xfId="4321" xr:uid="{00000000-0005-0000-0000-000019F60000}"/>
    <cellStyle name="Note 2 5 2 2 5 2" xfId="17480" xr:uid="{00000000-0005-0000-0000-00001AF60000}"/>
    <cellStyle name="Note 2 5 2 2 5 2 2" xfId="54818" xr:uid="{00000000-0005-0000-0000-00001BF60000}"/>
    <cellStyle name="Note 2 5 2 2 5 3" xfId="29978" xr:uid="{00000000-0005-0000-0000-00001CF60000}"/>
    <cellStyle name="Note 2 5 2 2 5 4" xfId="41659" xr:uid="{00000000-0005-0000-0000-00001DF60000}"/>
    <cellStyle name="Note 2 5 2 2 6" xfId="13768" xr:uid="{00000000-0005-0000-0000-00001EF60000}"/>
    <cellStyle name="Note 2 5 2 2 6 2" xfId="51106" xr:uid="{00000000-0005-0000-0000-00001FF60000}"/>
    <cellStyle name="Note 2 5 2 2 7" xfId="27096" xr:uid="{00000000-0005-0000-0000-000020F60000}"/>
    <cellStyle name="Note 2 5 2 2 8" xfId="37945" xr:uid="{00000000-0005-0000-0000-000021F60000}"/>
    <cellStyle name="Note 2 5 2 3" xfId="1366" xr:uid="{00000000-0005-0000-0000-000022F60000}"/>
    <cellStyle name="Note 2 5 2 3 2" xfId="7440" xr:uid="{00000000-0005-0000-0000-000023F60000}"/>
    <cellStyle name="Note 2 5 2 3 2 2" xfId="12163" xr:uid="{00000000-0005-0000-0000-000024F60000}"/>
    <cellStyle name="Note 2 5 2 3 2 2 2" xfId="25322" xr:uid="{00000000-0005-0000-0000-000025F60000}"/>
    <cellStyle name="Note 2 5 2 3 2 2 2 2" xfId="62660" xr:uid="{00000000-0005-0000-0000-000026F60000}"/>
    <cellStyle name="Note 2 5 2 3 2 2 3" xfId="49501" xr:uid="{00000000-0005-0000-0000-000027F60000}"/>
    <cellStyle name="Note 2 5 2 3 2 3" xfId="20599" xr:uid="{00000000-0005-0000-0000-000028F60000}"/>
    <cellStyle name="Note 2 5 2 3 2 3 2" xfId="57937" xr:uid="{00000000-0005-0000-0000-000029F60000}"/>
    <cellStyle name="Note 2 5 2 3 2 4" xfId="33618" xr:uid="{00000000-0005-0000-0000-00002AF60000}"/>
    <cellStyle name="Note 2 5 2 3 2 5" xfId="44778" xr:uid="{00000000-0005-0000-0000-00002BF60000}"/>
    <cellStyle name="Note 2 5 2 3 3" xfId="9803" xr:uid="{00000000-0005-0000-0000-00002CF60000}"/>
    <cellStyle name="Note 2 5 2 3 3 2" xfId="22962" xr:uid="{00000000-0005-0000-0000-00002DF60000}"/>
    <cellStyle name="Note 2 5 2 3 3 2 2" xfId="60300" xr:uid="{00000000-0005-0000-0000-00002EF60000}"/>
    <cellStyle name="Note 2 5 2 3 3 3" xfId="36330" xr:uid="{00000000-0005-0000-0000-00002FF60000}"/>
    <cellStyle name="Note 2 5 2 3 3 4" xfId="47141" xr:uid="{00000000-0005-0000-0000-000030F60000}"/>
    <cellStyle name="Note 2 5 2 3 4" xfId="5080" xr:uid="{00000000-0005-0000-0000-000031F60000}"/>
    <cellStyle name="Note 2 5 2 3 4 2" xfId="18239" xr:uid="{00000000-0005-0000-0000-000032F60000}"/>
    <cellStyle name="Note 2 5 2 3 4 2 2" xfId="55577" xr:uid="{00000000-0005-0000-0000-000033F60000}"/>
    <cellStyle name="Note 2 5 2 3 4 3" xfId="30906" xr:uid="{00000000-0005-0000-0000-000034F60000}"/>
    <cellStyle name="Note 2 5 2 3 4 4" xfId="42418" xr:uid="{00000000-0005-0000-0000-000035F60000}"/>
    <cellStyle name="Note 2 5 2 3 5" xfId="14527" xr:uid="{00000000-0005-0000-0000-000036F60000}"/>
    <cellStyle name="Note 2 5 2 3 5 2" xfId="51865" xr:uid="{00000000-0005-0000-0000-000037F60000}"/>
    <cellStyle name="Note 2 5 2 3 6" xfId="28024" xr:uid="{00000000-0005-0000-0000-000038F60000}"/>
    <cellStyle name="Note 2 5 2 3 7" xfId="38704" xr:uid="{00000000-0005-0000-0000-000039F60000}"/>
    <cellStyle name="Note 2 5 2 4" xfId="2715" xr:uid="{00000000-0005-0000-0000-00003AF60000}"/>
    <cellStyle name="Note 2 5 2 4 2" xfId="10983" xr:uid="{00000000-0005-0000-0000-00003BF60000}"/>
    <cellStyle name="Note 2 5 2 4 2 2" xfId="24142" xr:uid="{00000000-0005-0000-0000-00003CF60000}"/>
    <cellStyle name="Note 2 5 2 4 2 2 2" xfId="61480" xr:uid="{00000000-0005-0000-0000-00003DF60000}"/>
    <cellStyle name="Note 2 5 2 4 2 3" xfId="48321" xr:uid="{00000000-0005-0000-0000-00003EF60000}"/>
    <cellStyle name="Note 2 5 2 4 3" xfId="6260" xr:uid="{00000000-0005-0000-0000-00003FF60000}"/>
    <cellStyle name="Note 2 5 2 4 3 2" xfId="19419" xr:uid="{00000000-0005-0000-0000-000040F60000}"/>
    <cellStyle name="Note 2 5 2 4 3 2 2" xfId="56757" xr:uid="{00000000-0005-0000-0000-000041F60000}"/>
    <cellStyle name="Note 2 5 2 4 3 3" xfId="43598" xr:uid="{00000000-0005-0000-0000-000042F60000}"/>
    <cellStyle name="Note 2 5 2 4 4" xfId="15876" xr:uid="{00000000-0005-0000-0000-000043F60000}"/>
    <cellStyle name="Note 2 5 2 4 4 2" xfId="53214" xr:uid="{00000000-0005-0000-0000-000044F60000}"/>
    <cellStyle name="Note 2 5 2 4 5" xfId="32269" xr:uid="{00000000-0005-0000-0000-000045F60000}"/>
    <cellStyle name="Note 2 5 2 4 6" xfId="40053" xr:uid="{00000000-0005-0000-0000-000046F60000}"/>
    <cellStyle name="Note 2 5 2 5" xfId="8623" xr:uid="{00000000-0005-0000-0000-000047F60000}"/>
    <cellStyle name="Note 2 5 2 5 2" xfId="21782" xr:uid="{00000000-0005-0000-0000-000048F60000}"/>
    <cellStyle name="Note 2 5 2 5 2 2" xfId="59120" xr:uid="{00000000-0005-0000-0000-000049F60000}"/>
    <cellStyle name="Note 2 5 2 5 3" xfId="34981" xr:uid="{00000000-0005-0000-0000-00004AF60000}"/>
    <cellStyle name="Note 2 5 2 5 4" xfId="45961" xr:uid="{00000000-0005-0000-0000-00004BF60000}"/>
    <cellStyle name="Note 2 5 2 6" xfId="3900" xr:uid="{00000000-0005-0000-0000-00004CF60000}"/>
    <cellStyle name="Note 2 5 2 6 2" xfId="17059" xr:uid="{00000000-0005-0000-0000-00004DF60000}"/>
    <cellStyle name="Note 2 5 2 6 2 2" xfId="54397" xr:uid="{00000000-0005-0000-0000-00004EF60000}"/>
    <cellStyle name="Note 2 5 2 6 3" xfId="29557" xr:uid="{00000000-0005-0000-0000-00004FF60000}"/>
    <cellStyle name="Note 2 5 2 6 4" xfId="41238" xr:uid="{00000000-0005-0000-0000-000050F60000}"/>
    <cellStyle name="Note 2 5 2 7" xfId="13347" xr:uid="{00000000-0005-0000-0000-000051F60000}"/>
    <cellStyle name="Note 2 5 2 7 2" xfId="50685" xr:uid="{00000000-0005-0000-0000-000052F60000}"/>
    <cellStyle name="Note 2 5 2 8" xfId="26675" xr:uid="{00000000-0005-0000-0000-000053F60000}"/>
    <cellStyle name="Note 2 5 2 9" xfId="37524" xr:uid="{00000000-0005-0000-0000-000054F60000}"/>
    <cellStyle name="Note 2 5 3" xfId="493" xr:uid="{00000000-0005-0000-0000-000055F60000}"/>
    <cellStyle name="Note 2 5 3 2" xfId="1675" xr:uid="{00000000-0005-0000-0000-000056F60000}"/>
    <cellStyle name="Note 2 5 3 2 2" xfId="7749" xr:uid="{00000000-0005-0000-0000-000057F60000}"/>
    <cellStyle name="Note 2 5 3 2 2 2" xfId="12472" xr:uid="{00000000-0005-0000-0000-000058F60000}"/>
    <cellStyle name="Note 2 5 3 2 2 2 2" xfId="25631" xr:uid="{00000000-0005-0000-0000-000059F60000}"/>
    <cellStyle name="Note 2 5 3 2 2 2 2 2" xfId="62969" xr:uid="{00000000-0005-0000-0000-00005AF60000}"/>
    <cellStyle name="Note 2 5 3 2 2 2 3" xfId="49810" xr:uid="{00000000-0005-0000-0000-00005BF60000}"/>
    <cellStyle name="Note 2 5 3 2 2 3" xfId="20908" xr:uid="{00000000-0005-0000-0000-00005CF60000}"/>
    <cellStyle name="Note 2 5 3 2 2 3 2" xfId="58246" xr:uid="{00000000-0005-0000-0000-00005DF60000}"/>
    <cellStyle name="Note 2 5 3 2 2 4" xfId="33927" xr:uid="{00000000-0005-0000-0000-00005EF60000}"/>
    <cellStyle name="Note 2 5 3 2 2 5" xfId="45087" xr:uid="{00000000-0005-0000-0000-00005FF60000}"/>
    <cellStyle name="Note 2 5 3 2 3" xfId="10112" xr:uid="{00000000-0005-0000-0000-000060F60000}"/>
    <cellStyle name="Note 2 5 3 2 3 2" xfId="23271" xr:uid="{00000000-0005-0000-0000-000061F60000}"/>
    <cellStyle name="Note 2 5 3 2 3 2 2" xfId="60609" xr:uid="{00000000-0005-0000-0000-000062F60000}"/>
    <cellStyle name="Note 2 5 3 2 3 3" xfId="36639" xr:uid="{00000000-0005-0000-0000-000063F60000}"/>
    <cellStyle name="Note 2 5 3 2 3 4" xfId="47450" xr:uid="{00000000-0005-0000-0000-000064F60000}"/>
    <cellStyle name="Note 2 5 3 2 4" xfId="5389" xr:uid="{00000000-0005-0000-0000-000065F60000}"/>
    <cellStyle name="Note 2 5 3 2 4 2" xfId="18548" xr:uid="{00000000-0005-0000-0000-000066F60000}"/>
    <cellStyle name="Note 2 5 3 2 4 2 2" xfId="55886" xr:uid="{00000000-0005-0000-0000-000067F60000}"/>
    <cellStyle name="Note 2 5 3 2 4 3" xfId="31215" xr:uid="{00000000-0005-0000-0000-000068F60000}"/>
    <cellStyle name="Note 2 5 3 2 4 4" xfId="42727" xr:uid="{00000000-0005-0000-0000-000069F60000}"/>
    <cellStyle name="Note 2 5 3 2 5" xfId="14836" xr:uid="{00000000-0005-0000-0000-00006AF60000}"/>
    <cellStyle name="Note 2 5 3 2 5 2" xfId="52174" xr:uid="{00000000-0005-0000-0000-00006BF60000}"/>
    <cellStyle name="Note 2 5 3 2 6" xfId="28333" xr:uid="{00000000-0005-0000-0000-00006CF60000}"/>
    <cellStyle name="Note 2 5 3 2 7" xfId="39013" xr:uid="{00000000-0005-0000-0000-00006DF60000}"/>
    <cellStyle name="Note 2 5 3 3" xfId="3024" xr:uid="{00000000-0005-0000-0000-00006EF60000}"/>
    <cellStyle name="Note 2 5 3 3 2" xfId="11292" xr:uid="{00000000-0005-0000-0000-00006FF60000}"/>
    <cellStyle name="Note 2 5 3 3 2 2" xfId="24451" xr:uid="{00000000-0005-0000-0000-000070F60000}"/>
    <cellStyle name="Note 2 5 3 3 2 2 2" xfId="61789" xr:uid="{00000000-0005-0000-0000-000071F60000}"/>
    <cellStyle name="Note 2 5 3 3 2 3" xfId="48630" xr:uid="{00000000-0005-0000-0000-000072F60000}"/>
    <cellStyle name="Note 2 5 3 3 3" xfId="6569" xr:uid="{00000000-0005-0000-0000-000073F60000}"/>
    <cellStyle name="Note 2 5 3 3 3 2" xfId="19728" xr:uid="{00000000-0005-0000-0000-000074F60000}"/>
    <cellStyle name="Note 2 5 3 3 3 2 2" xfId="57066" xr:uid="{00000000-0005-0000-0000-000075F60000}"/>
    <cellStyle name="Note 2 5 3 3 3 3" xfId="43907" xr:uid="{00000000-0005-0000-0000-000076F60000}"/>
    <cellStyle name="Note 2 5 3 3 4" xfId="16185" xr:uid="{00000000-0005-0000-0000-000077F60000}"/>
    <cellStyle name="Note 2 5 3 3 4 2" xfId="53523" xr:uid="{00000000-0005-0000-0000-000078F60000}"/>
    <cellStyle name="Note 2 5 3 3 5" xfId="32578" xr:uid="{00000000-0005-0000-0000-000079F60000}"/>
    <cellStyle name="Note 2 5 3 3 6" xfId="40362" xr:uid="{00000000-0005-0000-0000-00007AF60000}"/>
    <cellStyle name="Note 2 5 3 4" xfId="8932" xr:uid="{00000000-0005-0000-0000-00007BF60000}"/>
    <cellStyle name="Note 2 5 3 4 2" xfId="22091" xr:uid="{00000000-0005-0000-0000-00007CF60000}"/>
    <cellStyle name="Note 2 5 3 4 2 2" xfId="59429" xr:uid="{00000000-0005-0000-0000-00007DF60000}"/>
    <cellStyle name="Note 2 5 3 4 3" xfId="35290" xr:uid="{00000000-0005-0000-0000-00007EF60000}"/>
    <cellStyle name="Note 2 5 3 4 4" xfId="46270" xr:uid="{00000000-0005-0000-0000-00007FF60000}"/>
    <cellStyle name="Note 2 5 3 5" xfId="4209" xr:uid="{00000000-0005-0000-0000-000080F60000}"/>
    <cellStyle name="Note 2 5 3 5 2" xfId="17368" xr:uid="{00000000-0005-0000-0000-000081F60000}"/>
    <cellStyle name="Note 2 5 3 5 2 2" xfId="54706" xr:uid="{00000000-0005-0000-0000-000082F60000}"/>
    <cellStyle name="Note 2 5 3 5 3" xfId="29866" xr:uid="{00000000-0005-0000-0000-000083F60000}"/>
    <cellStyle name="Note 2 5 3 5 4" xfId="41547" xr:uid="{00000000-0005-0000-0000-000084F60000}"/>
    <cellStyle name="Note 2 5 3 6" xfId="13656" xr:uid="{00000000-0005-0000-0000-000085F60000}"/>
    <cellStyle name="Note 2 5 3 6 2" xfId="50994" xr:uid="{00000000-0005-0000-0000-000086F60000}"/>
    <cellStyle name="Note 2 5 3 7" xfId="26984" xr:uid="{00000000-0005-0000-0000-000087F60000}"/>
    <cellStyle name="Note 2 5 3 8" xfId="37833" xr:uid="{00000000-0005-0000-0000-000088F60000}"/>
    <cellStyle name="Note 2 5 4" xfId="381" xr:uid="{00000000-0005-0000-0000-000089F60000}"/>
    <cellStyle name="Note 2 5 4 2" xfId="1563" xr:uid="{00000000-0005-0000-0000-00008AF60000}"/>
    <cellStyle name="Note 2 5 4 2 2" xfId="7637" xr:uid="{00000000-0005-0000-0000-00008BF60000}"/>
    <cellStyle name="Note 2 5 4 2 2 2" xfId="12360" xr:uid="{00000000-0005-0000-0000-00008CF60000}"/>
    <cellStyle name="Note 2 5 4 2 2 2 2" xfId="25519" xr:uid="{00000000-0005-0000-0000-00008DF60000}"/>
    <cellStyle name="Note 2 5 4 2 2 2 2 2" xfId="62857" xr:uid="{00000000-0005-0000-0000-00008EF60000}"/>
    <cellStyle name="Note 2 5 4 2 2 2 3" xfId="49698" xr:uid="{00000000-0005-0000-0000-00008FF60000}"/>
    <cellStyle name="Note 2 5 4 2 2 3" xfId="20796" xr:uid="{00000000-0005-0000-0000-000090F60000}"/>
    <cellStyle name="Note 2 5 4 2 2 3 2" xfId="58134" xr:uid="{00000000-0005-0000-0000-000091F60000}"/>
    <cellStyle name="Note 2 5 4 2 2 4" xfId="33815" xr:uid="{00000000-0005-0000-0000-000092F60000}"/>
    <cellStyle name="Note 2 5 4 2 2 5" xfId="44975" xr:uid="{00000000-0005-0000-0000-000093F60000}"/>
    <cellStyle name="Note 2 5 4 2 3" xfId="10000" xr:uid="{00000000-0005-0000-0000-000094F60000}"/>
    <cellStyle name="Note 2 5 4 2 3 2" xfId="23159" xr:uid="{00000000-0005-0000-0000-000095F60000}"/>
    <cellStyle name="Note 2 5 4 2 3 2 2" xfId="60497" xr:uid="{00000000-0005-0000-0000-000096F60000}"/>
    <cellStyle name="Note 2 5 4 2 3 3" xfId="36527" xr:uid="{00000000-0005-0000-0000-000097F60000}"/>
    <cellStyle name="Note 2 5 4 2 3 4" xfId="47338" xr:uid="{00000000-0005-0000-0000-000098F60000}"/>
    <cellStyle name="Note 2 5 4 2 4" xfId="5277" xr:uid="{00000000-0005-0000-0000-000099F60000}"/>
    <cellStyle name="Note 2 5 4 2 4 2" xfId="18436" xr:uid="{00000000-0005-0000-0000-00009AF60000}"/>
    <cellStyle name="Note 2 5 4 2 4 2 2" xfId="55774" xr:uid="{00000000-0005-0000-0000-00009BF60000}"/>
    <cellStyle name="Note 2 5 4 2 4 3" xfId="31103" xr:uid="{00000000-0005-0000-0000-00009CF60000}"/>
    <cellStyle name="Note 2 5 4 2 4 4" xfId="42615" xr:uid="{00000000-0005-0000-0000-00009DF60000}"/>
    <cellStyle name="Note 2 5 4 2 5" xfId="14724" xr:uid="{00000000-0005-0000-0000-00009EF60000}"/>
    <cellStyle name="Note 2 5 4 2 5 2" xfId="52062" xr:uid="{00000000-0005-0000-0000-00009FF60000}"/>
    <cellStyle name="Note 2 5 4 2 6" xfId="28221" xr:uid="{00000000-0005-0000-0000-0000A0F60000}"/>
    <cellStyle name="Note 2 5 4 2 7" xfId="38901" xr:uid="{00000000-0005-0000-0000-0000A1F60000}"/>
    <cellStyle name="Note 2 5 4 3" xfId="2912" xr:uid="{00000000-0005-0000-0000-0000A2F60000}"/>
    <cellStyle name="Note 2 5 4 3 2" xfId="11180" xr:uid="{00000000-0005-0000-0000-0000A3F60000}"/>
    <cellStyle name="Note 2 5 4 3 2 2" xfId="24339" xr:uid="{00000000-0005-0000-0000-0000A4F60000}"/>
    <cellStyle name="Note 2 5 4 3 2 2 2" xfId="61677" xr:uid="{00000000-0005-0000-0000-0000A5F60000}"/>
    <cellStyle name="Note 2 5 4 3 2 3" xfId="48518" xr:uid="{00000000-0005-0000-0000-0000A6F60000}"/>
    <cellStyle name="Note 2 5 4 3 3" xfId="6457" xr:uid="{00000000-0005-0000-0000-0000A7F60000}"/>
    <cellStyle name="Note 2 5 4 3 3 2" xfId="19616" xr:uid="{00000000-0005-0000-0000-0000A8F60000}"/>
    <cellStyle name="Note 2 5 4 3 3 2 2" xfId="56954" xr:uid="{00000000-0005-0000-0000-0000A9F60000}"/>
    <cellStyle name="Note 2 5 4 3 3 3" xfId="43795" xr:uid="{00000000-0005-0000-0000-0000AAF60000}"/>
    <cellStyle name="Note 2 5 4 3 4" xfId="16073" xr:uid="{00000000-0005-0000-0000-0000ABF60000}"/>
    <cellStyle name="Note 2 5 4 3 4 2" xfId="53411" xr:uid="{00000000-0005-0000-0000-0000ACF60000}"/>
    <cellStyle name="Note 2 5 4 3 5" xfId="32466" xr:uid="{00000000-0005-0000-0000-0000ADF60000}"/>
    <cellStyle name="Note 2 5 4 3 6" xfId="40250" xr:uid="{00000000-0005-0000-0000-0000AEF60000}"/>
    <cellStyle name="Note 2 5 4 4" xfId="8820" xr:uid="{00000000-0005-0000-0000-0000AFF60000}"/>
    <cellStyle name="Note 2 5 4 4 2" xfId="21979" xr:uid="{00000000-0005-0000-0000-0000B0F60000}"/>
    <cellStyle name="Note 2 5 4 4 2 2" xfId="59317" xr:uid="{00000000-0005-0000-0000-0000B1F60000}"/>
    <cellStyle name="Note 2 5 4 4 3" xfId="35178" xr:uid="{00000000-0005-0000-0000-0000B2F60000}"/>
    <cellStyle name="Note 2 5 4 4 4" xfId="46158" xr:uid="{00000000-0005-0000-0000-0000B3F60000}"/>
    <cellStyle name="Note 2 5 4 5" xfId="4097" xr:uid="{00000000-0005-0000-0000-0000B4F60000}"/>
    <cellStyle name="Note 2 5 4 5 2" xfId="17256" xr:uid="{00000000-0005-0000-0000-0000B5F60000}"/>
    <cellStyle name="Note 2 5 4 5 2 2" xfId="54594" xr:uid="{00000000-0005-0000-0000-0000B6F60000}"/>
    <cellStyle name="Note 2 5 4 5 3" xfId="29754" xr:uid="{00000000-0005-0000-0000-0000B7F60000}"/>
    <cellStyle name="Note 2 5 4 5 4" xfId="41435" xr:uid="{00000000-0005-0000-0000-0000B8F60000}"/>
    <cellStyle name="Note 2 5 4 6" xfId="13544" xr:uid="{00000000-0005-0000-0000-0000B9F60000}"/>
    <cellStyle name="Note 2 5 4 6 2" xfId="50882" xr:uid="{00000000-0005-0000-0000-0000BAF60000}"/>
    <cellStyle name="Note 2 5 4 7" xfId="26872" xr:uid="{00000000-0005-0000-0000-0000BBF60000}"/>
    <cellStyle name="Note 2 5 4 8" xfId="37721" xr:uid="{00000000-0005-0000-0000-0000BCF60000}"/>
    <cellStyle name="Note 2 5 5" xfId="802" xr:uid="{00000000-0005-0000-0000-0000BDF60000}"/>
    <cellStyle name="Note 2 5 5 2" xfId="1984" xr:uid="{00000000-0005-0000-0000-0000BEF60000}"/>
    <cellStyle name="Note 2 5 5 2 2" xfId="8058" xr:uid="{00000000-0005-0000-0000-0000BFF60000}"/>
    <cellStyle name="Note 2 5 5 2 2 2" xfId="12781" xr:uid="{00000000-0005-0000-0000-0000C0F60000}"/>
    <cellStyle name="Note 2 5 5 2 2 2 2" xfId="25940" xr:uid="{00000000-0005-0000-0000-0000C1F60000}"/>
    <cellStyle name="Note 2 5 5 2 2 2 2 2" xfId="63278" xr:uid="{00000000-0005-0000-0000-0000C2F60000}"/>
    <cellStyle name="Note 2 5 5 2 2 2 3" xfId="50119" xr:uid="{00000000-0005-0000-0000-0000C3F60000}"/>
    <cellStyle name="Note 2 5 5 2 2 3" xfId="21217" xr:uid="{00000000-0005-0000-0000-0000C4F60000}"/>
    <cellStyle name="Note 2 5 5 2 2 3 2" xfId="58555" xr:uid="{00000000-0005-0000-0000-0000C5F60000}"/>
    <cellStyle name="Note 2 5 5 2 2 4" xfId="34236" xr:uid="{00000000-0005-0000-0000-0000C6F60000}"/>
    <cellStyle name="Note 2 5 5 2 2 5" xfId="45396" xr:uid="{00000000-0005-0000-0000-0000C7F60000}"/>
    <cellStyle name="Note 2 5 5 2 3" xfId="10421" xr:uid="{00000000-0005-0000-0000-0000C8F60000}"/>
    <cellStyle name="Note 2 5 5 2 3 2" xfId="23580" xr:uid="{00000000-0005-0000-0000-0000C9F60000}"/>
    <cellStyle name="Note 2 5 5 2 3 2 2" xfId="60918" xr:uid="{00000000-0005-0000-0000-0000CAF60000}"/>
    <cellStyle name="Note 2 5 5 2 3 3" xfId="36948" xr:uid="{00000000-0005-0000-0000-0000CBF60000}"/>
    <cellStyle name="Note 2 5 5 2 3 4" xfId="47759" xr:uid="{00000000-0005-0000-0000-0000CCF60000}"/>
    <cellStyle name="Note 2 5 5 2 4" xfId="5698" xr:uid="{00000000-0005-0000-0000-0000CDF60000}"/>
    <cellStyle name="Note 2 5 5 2 4 2" xfId="18857" xr:uid="{00000000-0005-0000-0000-0000CEF60000}"/>
    <cellStyle name="Note 2 5 5 2 4 2 2" xfId="56195" xr:uid="{00000000-0005-0000-0000-0000CFF60000}"/>
    <cellStyle name="Note 2 5 5 2 4 3" xfId="31524" xr:uid="{00000000-0005-0000-0000-0000D0F60000}"/>
    <cellStyle name="Note 2 5 5 2 4 4" xfId="43036" xr:uid="{00000000-0005-0000-0000-0000D1F60000}"/>
    <cellStyle name="Note 2 5 5 2 5" xfId="15145" xr:uid="{00000000-0005-0000-0000-0000D2F60000}"/>
    <cellStyle name="Note 2 5 5 2 5 2" xfId="52483" xr:uid="{00000000-0005-0000-0000-0000D3F60000}"/>
    <cellStyle name="Note 2 5 5 2 6" xfId="28642" xr:uid="{00000000-0005-0000-0000-0000D4F60000}"/>
    <cellStyle name="Note 2 5 5 2 7" xfId="39322" xr:uid="{00000000-0005-0000-0000-0000D5F60000}"/>
    <cellStyle name="Note 2 5 5 3" xfId="3333" xr:uid="{00000000-0005-0000-0000-0000D6F60000}"/>
    <cellStyle name="Note 2 5 5 3 2" xfId="11601" xr:uid="{00000000-0005-0000-0000-0000D7F60000}"/>
    <cellStyle name="Note 2 5 5 3 2 2" xfId="24760" xr:uid="{00000000-0005-0000-0000-0000D8F60000}"/>
    <cellStyle name="Note 2 5 5 3 2 2 2" xfId="62098" xr:uid="{00000000-0005-0000-0000-0000D9F60000}"/>
    <cellStyle name="Note 2 5 5 3 2 3" xfId="48939" xr:uid="{00000000-0005-0000-0000-0000DAF60000}"/>
    <cellStyle name="Note 2 5 5 3 3" xfId="6878" xr:uid="{00000000-0005-0000-0000-0000DBF60000}"/>
    <cellStyle name="Note 2 5 5 3 3 2" xfId="20037" xr:uid="{00000000-0005-0000-0000-0000DCF60000}"/>
    <cellStyle name="Note 2 5 5 3 3 2 2" xfId="57375" xr:uid="{00000000-0005-0000-0000-0000DDF60000}"/>
    <cellStyle name="Note 2 5 5 3 3 3" xfId="44216" xr:uid="{00000000-0005-0000-0000-0000DEF60000}"/>
    <cellStyle name="Note 2 5 5 3 4" xfId="16494" xr:uid="{00000000-0005-0000-0000-0000DFF60000}"/>
    <cellStyle name="Note 2 5 5 3 4 2" xfId="53832" xr:uid="{00000000-0005-0000-0000-0000E0F60000}"/>
    <cellStyle name="Note 2 5 5 3 5" xfId="32887" xr:uid="{00000000-0005-0000-0000-0000E1F60000}"/>
    <cellStyle name="Note 2 5 5 3 6" xfId="40671" xr:uid="{00000000-0005-0000-0000-0000E2F60000}"/>
    <cellStyle name="Note 2 5 5 4" xfId="9241" xr:uid="{00000000-0005-0000-0000-0000E3F60000}"/>
    <cellStyle name="Note 2 5 5 4 2" xfId="22400" xr:uid="{00000000-0005-0000-0000-0000E4F60000}"/>
    <cellStyle name="Note 2 5 5 4 2 2" xfId="59738" xr:uid="{00000000-0005-0000-0000-0000E5F60000}"/>
    <cellStyle name="Note 2 5 5 4 3" xfId="35599" xr:uid="{00000000-0005-0000-0000-0000E6F60000}"/>
    <cellStyle name="Note 2 5 5 4 4" xfId="46579" xr:uid="{00000000-0005-0000-0000-0000E7F60000}"/>
    <cellStyle name="Note 2 5 5 5" xfId="4518" xr:uid="{00000000-0005-0000-0000-0000E8F60000}"/>
    <cellStyle name="Note 2 5 5 5 2" xfId="17677" xr:uid="{00000000-0005-0000-0000-0000E9F60000}"/>
    <cellStyle name="Note 2 5 5 5 2 2" xfId="55015" xr:uid="{00000000-0005-0000-0000-0000EAF60000}"/>
    <cellStyle name="Note 2 5 5 5 3" xfId="30175" xr:uid="{00000000-0005-0000-0000-0000EBF60000}"/>
    <cellStyle name="Note 2 5 5 5 4" xfId="41856" xr:uid="{00000000-0005-0000-0000-0000ECF60000}"/>
    <cellStyle name="Note 2 5 5 6" xfId="13965" xr:uid="{00000000-0005-0000-0000-0000EDF60000}"/>
    <cellStyle name="Note 2 5 5 6 2" xfId="51303" xr:uid="{00000000-0005-0000-0000-0000EEF60000}"/>
    <cellStyle name="Note 2 5 5 7" xfId="27293" xr:uid="{00000000-0005-0000-0000-0000EFF60000}"/>
    <cellStyle name="Note 2 5 5 8" xfId="38142" xr:uid="{00000000-0005-0000-0000-0000F0F60000}"/>
    <cellStyle name="Note 2 5 6" xfId="971" xr:uid="{00000000-0005-0000-0000-0000F1F60000}"/>
    <cellStyle name="Note 2 5 6 2" xfId="2153" xr:uid="{00000000-0005-0000-0000-0000F2F60000}"/>
    <cellStyle name="Note 2 5 6 2 2" xfId="8227" xr:uid="{00000000-0005-0000-0000-0000F3F60000}"/>
    <cellStyle name="Note 2 5 6 2 2 2" xfId="12950" xr:uid="{00000000-0005-0000-0000-0000F4F60000}"/>
    <cellStyle name="Note 2 5 6 2 2 2 2" xfId="26109" xr:uid="{00000000-0005-0000-0000-0000F5F60000}"/>
    <cellStyle name="Note 2 5 6 2 2 2 2 2" xfId="63447" xr:uid="{00000000-0005-0000-0000-0000F6F60000}"/>
    <cellStyle name="Note 2 5 6 2 2 2 3" xfId="50288" xr:uid="{00000000-0005-0000-0000-0000F7F60000}"/>
    <cellStyle name="Note 2 5 6 2 2 3" xfId="21386" xr:uid="{00000000-0005-0000-0000-0000F8F60000}"/>
    <cellStyle name="Note 2 5 6 2 2 3 2" xfId="58724" xr:uid="{00000000-0005-0000-0000-0000F9F60000}"/>
    <cellStyle name="Note 2 5 6 2 2 4" xfId="34405" xr:uid="{00000000-0005-0000-0000-0000FAF60000}"/>
    <cellStyle name="Note 2 5 6 2 2 5" xfId="45565" xr:uid="{00000000-0005-0000-0000-0000FBF60000}"/>
    <cellStyle name="Note 2 5 6 2 3" xfId="10590" xr:uid="{00000000-0005-0000-0000-0000FCF60000}"/>
    <cellStyle name="Note 2 5 6 2 3 2" xfId="23749" xr:uid="{00000000-0005-0000-0000-0000FDF60000}"/>
    <cellStyle name="Note 2 5 6 2 3 2 2" xfId="61087" xr:uid="{00000000-0005-0000-0000-0000FEF60000}"/>
    <cellStyle name="Note 2 5 6 2 3 3" xfId="37117" xr:uid="{00000000-0005-0000-0000-0000FFF60000}"/>
    <cellStyle name="Note 2 5 6 2 3 4" xfId="47928" xr:uid="{00000000-0005-0000-0000-000000F70000}"/>
    <cellStyle name="Note 2 5 6 2 4" xfId="5867" xr:uid="{00000000-0005-0000-0000-000001F70000}"/>
    <cellStyle name="Note 2 5 6 2 4 2" xfId="19026" xr:uid="{00000000-0005-0000-0000-000002F70000}"/>
    <cellStyle name="Note 2 5 6 2 4 2 2" xfId="56364" xr:uid="{00000000-0005-0000-0000-000003F70000}"/>
    <cellStyle name="Note 2 5 6 2 4 3" xfId="31693" xr:uid="{00000000-0005-0000-0000-000004F70000}"/>
    <cellStyle name="Note 2 5 6 2 4 4" xfId="43205" xr:uid="{00000000-0005-0000-0000-000005F70000}"/>
    <cellStyle name="Note 2 5 6 2 5" xfId="15314" xr:uid="{00000000-0005-0000-0000-000006F70000}"/>
    <cellStyle name="Note 2 5 6 2 5 2" xfId="52652" xr:uid="{00000000-0005-0000-0000-000007F70000}"/>
    <cellStyle name="Note 2 5 6 2 6" xfId="28811" xr:uid="{00000000-0005-0000-0000-000008F70000}"/>
    <cellStyle name="Note 2 5 6 2 7" xfId="39491" xr:uid="{00000000-0005-0000-0000-000009F70000}"/>
    <cellStyle name="Note 2 5 6 3" xfId="3502" xr:uid="{00000000-0005-0000-0000-00000AF70000}"/>
    <cellStyle name="Note 2 5 6 3 2" xfId="11770" xr:uid="{00000000-0005-0000-0000-00000BF70000}"/>
    <cellStyle name="Note 2 5 6 3 2 2" xfId="24929" xr:uid="{00000000-0005-0000-0000-00000CF70000}"/>
    <cellStyle name="Note 2 5 6 3 2 2 2" xfId="62267" xr:uid="{00000000-0005-0000-0000-00000DF70000}"/>
    <cellStyle name="Note 2 5 6 3 2 3" xfId="49108" xr:uid="{00000000-0005-0000-0000-00000EF70000}"/>
    <cellStyle name="Note 2 5 6 3 3" xfId="7047" xr:uid="{00000000-0005-0000-0000-00000FF70000}"/>
    <cellStyle name="Note 2 5 6 3 3 2" xfId="20206" xr:uid="{00000000-0005-0000-0000-000010F70000}"/>
    <cellStyle name="Note 2 5 6 3 3 2 2" xfId="57544" xr:uid="{00000000-0005-0000-0000-000011F70000}"/>
    <cellStyle name="Note 2 5 6 3 3 3" xfId="44385" xr:uid="{00000000-0005-0000-0000-000012F70000}"/>
    <cellStyle name="Note 2 5 6 3 4" xfId="16663" xr:uid="{00000000-0005-0000-0000-000013F70000}"/>
    <cellStyle name="Note 2 5 6 3 4 2" xfId="54001" xr:uid="{00000000-0005-0000-0000-000014F70000}"/>
    <cellStyle name="Note 2 5 6 3 5" xfId="33056" xr:uid="{00000000-0005-0000-0000-000015F70000}"/>
    <cellStyle name="Note 2 5 6 3 6" xfId="40840" xr:uid="{00000000-0005-0000-0000-000016F70000}"/>
    <cellStyle name="Note 2 5 6 4" xfId="9410" xr:uid="{00000000-0005-0000-0000-000017F70000}"/>
    <cellStyle name="Note 2 5 6 4 2" xfId="22569" xr:uid="{00000000-0005-0000-0000-000018F70000}"/>
    <cellStyle name="Note 2 5 6 4 2 2" xfId="59907" xr:uid="{00000000-0005-0000-0000-000019F70000}"/>
    <cellStyle name="Note 2 5 6 4 3" xfId="35768" xr:uid="{00000000-0005-0000-0000-00001AF70000}"/>
    <cellStyle name="Note 2 5 6 4 4" xfId="46748" xr:uid="{00000000-0005-0000-0000-00001BF70000}"/>
    <cellStyle name="Note 2 5 6 5" xfId="4687" xr:uid="{00000000-0005-0000-0000-00001CF70000}"/>
    <cellStyle name="Note 2 5 6 5 2" xfId="17846" xr:uid="{00000000-0005-0000-0000-00001DF70000}"/>
    <cellStyle name="Note 2 5 6 5 2 2" xfId="55184" xr:uid="{00000000-0005-0000-0000-00001EF70000}"/>
    <cellStyle name="Note 2 5 6 5 3" xfId="30344" xr:uid="{00000000-0005-0000-0000-00001FF70000}"/>
    <cellStyle name="Note 2 5 6 5 4" xfId="42025" xr:uid="{00000000-0005-0000-0000-000020F70000}"/>
    <cellStyle name="Note 2 5 6 6" xfId="14134" xr:uid="{00000000-0005-0000-0000-000021F70000}"/>
    <cellStyle name="Note 2 5 6 6 2" xfId="51472" xr:uid="{00000000-0005-0000-0000-000022F70000}"/>
    <cellStyle name="Note 2 5 6 7" xfId="27462" xr:uid="{00000000-0005-0000-0000-000023F70000}"/>
    <cellStyle name="Note 2 5 6 8" xfId="38311" xr:uid="{00000000-0005-0000-0000-000024F70000}"/>
    <cellStyle name="Note 2 5 7" xfId="1142" xr:uid="{00000000-0005-0000-0000-000025F70000}"/>
    <cellStyle name="Note 2 5 7 2" xfId="2322" xr:uid="{00000000-0005-0000-0000-000026F70000}"/>
    <cellStyle name="Note 2 5 7 2 2" xfId="8396" xr:uid="{00000000-0005-0000-0000-000027F70000}"/>
    <cellStyle name="Note 2 5 7 2 2 2" xfId="13119" xr:uid="{00000000-0005-0000-0000-000028F70000}"/>
    <cellStyle name="Note 2 5 7 2 2 2 2" xfId="26278" xr:uid="{00000000-0005-0000-0000-000029F70000}"/>
    <cellStyle name="Note 2 5 7 2 2 2 2 2" xfId="63616" xr:uid="{00000000-0005-0000-0000-00002AF70000}"/>
    <cellStyle name="Note 2 5 7 2 2 2 3" xfId="50457" xr:uid="{00000000-0005-0000-0000-00002BF70000}"/>
    <cellStyle name="Note 2 5 7 2 2 3" xfId="21555" xr:uid="{00000000-0005-0000-0000-00002CF70000}"/>
    <cellStyle name="Note 2 5 7 2 2 3 2" xfId="58893" xr:uid="{00000000-0005-0000-0000-00002DF70000}"/>
    <cellStyle name="Note 2 5 7 2 2 4" xfId="34574" xr:uid="{00000000-0005-0000-0000-00002EF70000}"/>
    <cellStyle name="Note 2 5 7 2 2 5" xfId="45734" xr:uid="{00000000-0005-0000-0000-00002FF70000}"/>
    <cellStyle name="Note 2 5 7 2 3" xfId="10759" xr:uid="{00000000-0005-0000-0000-000030F70000}"/>
    <cellStyle name="Note 2 5 7 2 3 2" xfId="23918" xr:uid="{00000000-0005-0000-0000-000031F70000}"/>
    <cellStyle name="Note 2 5 7 2 3 2 2" xfId="61256" xr:uid="{00000000-0005-0000-0000-000032F70000}"/>
    <cellStyle name="Note 2 5 7 2 3 3" xfId="37286" xr:uid="{00000000-0005-0000-0000-000033F70000}"/>
    <cellStyle name="Note 2 5 7 2 3 4" xfId="48097" xr:uid="{00000000-0005-0000-0000-000034F70000}"/>
    <cellStyle name="Note 2 5 7 2 4" xfId="6036" xr:uid="{00000000-0005-0000-0000-000035F70000}"/>
    <cellStyle name="Note 2 5 7 2 4 2" xfId="19195" xr:uid="{00000000-0005-0000-0000-000036F70000}"/>
    <cellStyle name="Note 2 5 7 2 4 2 2" xfId="56533" xr:uid="{00000000-0005-0000-0000-000037F70000}"/>
    <cellStyle name="Note 2 5 7 2 4 3" xfId="31862" xr:uid="{00000000-0005-0000-0000-000038F70000}"/>
    <cellStyle name="Note 2 5 7 2 4 4" xfId="43374" xr:uid="{00000000-0005-0000-0000-000039F70000}"/>
    <cellStyle name="Note 2 5 7 2 5" xfId="15483" xr:uid="{00000000-0005-0000-0000-00003AF70000}"/>
    <cellStyle name="Note 2 5 7 2 5 2" xfId="52821" xr:uid="{00000000-0005-0000-0000-00003BF70000}"/>
    <cellStyle name="Note 2 5 7 2 6" xfId="28980" xr:uid="{00000000-0005-0000-0000-00003CF70000}"/>
    <cellStyle name="Note 2 5 7 2 7" xfId="39660" xr:uid="{00000000-0005-0000-0000-00003DF70000}"/>
    <cellStyle name="Note 2 5 7 3" xfId="3671" xr:uid="{00000000-0005-0000-0000-00003EF70000}"/>
    <cellStyle name="Note 2 5 7 3 2" xfId="11939" xr:uid="{00000000-0005-0000-0000-00003FF70000}"/>
    <cellStyle name="Note 2 5 7 3 2 2" xfId="25098" xr:uid="{00000000-0005-0000-0000-000040F70000}"/>
    <cellStyle name="Note 2 5 7 3 2 2 2" xfId="62436" xr:uid="{00000000-0005-0000-0000-000041F70000}"/>
    <cellStyle name="Note 2 5 7 3 2 3" xfId="49277" xr:uid="{00000000-0005-0000-0000-000042F70000}"/>
    <cellStyle name="Note 2 5 7 3 3" xfId="7216" xr:uid="{00000000-0005-0000-0000-000043F70000}"/>
    <cellStyle name="Note 2 5 7 3 3 2" xfId="20375" xr:uid="{00000000-0005-0000-0000-000044F70000}"/>
    <cellStyle name="Note 2 5 7 3 3 2 2" xfId="57713" xr:uid="{00000000-0005-0000-0000-000045F70000}"/>
    <cellStyle name="Note 2 5 7 3 3 3" xfId="44554" xr:uid="{00000000-0005-0000-0000-000046F70000}"/>
    <cellStyle name="Note 2 5 7 3 4" xfId="16832" xr:uid="{00000000-0005-0000-0000-000047F70000}"/>
    <cellStyle name="Note 2 5 7 3 4 2" xfId="54170" xr:uid="{00000000-0005-0000-0000-000048F70000}"/>
    <cellStyle name="Note 2 5 7 3 5" xfId="33225" xr:uid="{00000000-0005-0000-0000-000049F70000}"/>
    <cellStyle name="Note 2 5 7 3 6" xfId="41009" xr:uid="{00000000-0005-0000-0000-00004AF70000}"/>
    <cellStyle name="Note 2 5 7 4" xfId="9579" xr:uid="{00000000-0005-0000-0000-00004BF70000}"/>
    <cellStyle name="Note 2 5 7 4 2" xfId="22738" xr:uid="{00000000-0005-0000-0000-00004CF70000}"/>
    <cellStyle name="Note 2 5 7 4 2 2" xfId="60076" xr:uid="{00000000-0005-0000-0000-00004DF70000}"/>
    <cellStyle name="Note 2 5 7 4 3" xfId="35937" xr:uid="{00000000-0005-0000-0000-00004EF70000}"/>
    <cellStyle name="Note 2 5 7 4 4" xfId="46917" xr:uid="{00000000-0005-0000-0000-00004FF70000}"/>
    <cellStyle name="Note 2 5 7 5" xfId="4856" xr:uid="{00000000-0005-0000-0000-000050F70000}"/>
    <cellStyle name="Note 2 5 7 5 2" xfId="18015" xr:uid="{00000000-0005-0000-0000-000051F70000}"/>
    <cellStyle name="Note 2 5 7 5 2 2" xfId="55353" xr:uid="{00000000-0005-0000-0000-000052F70000}"/>
    <cellStyle name="Note 2 5 7 5 3" xfId="30513" xr:uid="{00000000-0005-0000-0000-000053F70000}"/>
    <cellStyle name="Note 2 5 7 5 4" xfId="42194" xr:uid="{00000000-0005-0000-0000-000054F70000}"/>
    <cellStyle name="Note 2 5 7 6" xfId="14303" xr:uid="{00000000-0005-0000-0000-000055F70000}"/>
    <cellStyle name="Note 2 5 7 6 2" xfId="51641" xr:uid="{00000000-0005-0000-0000-000056F70000}"/>
    <cellStyle name="Note 2 5 7 7" xfId="27631" xr:uid="{00000000-0005-0000-0000-000057F70000}"/>
    <cellStyle name="Note 2 5 7 8" xfId="38480" xr:uid="{00000000-0005-0000-0000-000058F70000}"/>
    <cellStyle name="Note 2 5 8" xfId="1254" xr:uid="{00000000-0005-0000-0000-000059F70000}"/>
    <cellStyle name="Note 2 5 8 2" xfId="2603" xr:uid="{00000000-0005-0000-0000-00005AF70000}"/>
    <cellStyle name="Note 2 5 8 2 2" xfId="12051" xr:uid="{00000000-0005-0000-0000-00005BF70000}"/>
    <cellStyle name="Note 2 5 8 2 2 2" xfId="25210" xr:uid="{00000000-0005-0000-0000-00005CF70000}"/>
    <cellStyle name="Note 2 5 8 2 2 2 2" xfId="62548" xr:uid="{00000000-0005-0000-0000-00005DF70000}"/>
    <cellStyle name="Note 2 5 8 2 2 3" xfId="33506" xr:uid="{00000000-0005-0000-0000-00005EF70000}"/>
    <cellStyle name="Note 2 5 8 2 2 4" xfId="49389" xr:uid="{00000000-0005-0000-0000-00005FF70000}"/>
    <cellStyle name="Note 2 5 8 2 3" xfId="7328" xr:uid="{00000000-0005-0000-0000-000060F70000}"/>
    <cellStyle name="Note 2 5 8 2 3 2" xfId="20487" xr:uid="{00000000-0005-0000-0000-000061F70000}"/>
    <cellStyle name="Note 2 5 8 2 3 2 2" xfId="57825" xr:uid="{00000000-0005-0000-0000-000062F70000}"/>
    <cellStyle name="Note 2 5 8 2 3 3" xfId="36218" xr:uid="{00000000-0005-0000-0000-000063F70000}"/>
    <cellStyle name="Note 2 5 8 2 3 4" xfId="44666" xr:uid="{00000000-0005-0000-0000-000064F70000}"/>
    <cellStyle name="Note 2 5 8 2 4" xfId="15764" xr:uid="{00000000-0005-0000-0000-000065F70000}"/>
    <cellStyle name="Note 2 5 8 2 4 2" xfId="30794" xr:uid="{00000000-0005-0000-0000-000066F70000}"/>
    <cellStyle name="Note 2 5 8 2 4 3" xfId="53102" xr:uid="{00000000-0005-0000-0000-000067F70000}"/>
    <cellStyle name="Note 2 5 8 2 5" xfId="27912" xr:uid="{00000000-0005-0000-0000-000068F70000}"/>
    <cellStyle name="Note 2 5 8 2 6" xfId="39941" xr:uid="{00000000-0005-0000-0000-000069F70000}"/>
    <cellStyle name="Note 2 5 8 3" xfId="9691" xr:uid="{00000000-0005-0000-0000-00006AF70000}"/>
    <cellStyle name="Note 2 5 8 3 2" xfId="22850" xr:uid="{00000000-0005-0000-0000-00006BF70000}"/>
    <cellStyle name="Note 2 5 8 3 2 2" xfId="60188" xr:uid="{00000000-0005-0000-0000-00006CF70000}"/>
    <cellStyle name="Note 2 5 8 3 3" xfId="32157" xr:uid="{00000000-0005-0000-0000-00006DF70000}"/>
    <cellStyle name="Note 2 5 8 3 4" xfId="47029" xr:uid="{00000000-0005-0000-0000-00006EF70000}"/>
    <cellStyle name="Note 2 5 8 4" xfId="4968" xr:uid="{00000000-0005-0000-0000-00006FF70000}"/>
    <cellStyle name="Note 2 5 8 4 2" xfId="18127" xr:uid="{00000000-0005-0000-0000-000070F70000}"/>
    <cellStyle name="Note 2 5 8 4 2 2" xfId="55465" xr:uid="{00000000-0005-0000-0000-000071F70000}"/>
    <cellStyle name="Note 2 5 8 4 3" xfId="34869" xr:uid="{00000000-0005-0000-0000-000072F70000}"/>
    <cellStyle name="Note 2 5 8 4 4" xfId="42306" xr:uid="{00000000-0005-0000-0000-000073F70000}"/>
    <cellStyle name="Note 2 5 8 5" xfId="14415" xr:uid="{00000000-0005-0000-0000-000074F70000}"/>
    <cellStyle name="Note 2 5 8 5 2" xfId="29445" xr:uid="{00000000-0005-0000-0000-000075F70000}"/>
    <cellStyle name="Note 2 5 8 5 3" xfId="51753" xr:uid="{00000000-0005-0000-0000-000076F70000}"/>
    <cellStyle name="Note 2 5 8 6" xfId="26563" xr:uid="{00000000-0005-0000-0000-000077F70000}"/>
    <cellStyle name="Note 2 5 8 7" xfId="38592" xr:uid="{00000000-0005-0000-0000-000078F70000}"/>
    <cellStyle name="Note 2 5 9" xfId="2491" xr:uid="{00000000-0005-0000-0000-000079F70000}"/>
    <cellStyle name="Note 2 5 9 2" xfId="10871" xr:uid="{00000000-0005-0000-0000-00007AF70000}"/>
    <cellStyle name="Note 2 5 9 2 2" xfId="24030" xr:uid="{00000000-0005-0000-0000-00007BF70000}"/>
    <cellStyle name="Note 2 5 9 2 2 2" xfId="61368" xr:uid="{00000000-0005-0000-0000-00007CF70000}"/>
    <cellStyle name="Note 2 5 9 2 3" xfId="33394" xr:uid="{00000000-0005-0000-0000-00007DF70000}"/>
    <cellStyle name="Note 2 5 9 2 4" xfId="48209" xr:uid="{00000000-0005-0000-0000-00007EF70000}"/>
    <cellStyle name="Note 2 5 9 3" xfId="6148" xr:uid="{00000000-0005-0000-0000-00007FF70000}"/>
    <cellStyle name="Note 2 5 9 3 2" xfId="19307" xr:uid="{00000000-0005-0000-0000-000080F70000}"/>
    <cellStyle name="Note 2 5 9 3 2 2" xfId="56645" xr:uid="{00000000-0005-0000-0000-000081F70000}"/>
    <cellStyle name="Note 2 5 9 3 3" xfId="36106" xr:uid="{00000000-0005-0000-0000-000082F70000}"/>
    <cellStyle name="Note 2 5 9 3 4" xfId="43486" xr:uid="{00000000-0005-0000-0000-000083F70000}"/>
    <cellStyle name="Note 2 5 9 4" xfId="15652" xr:uid="{00000000-0005-0000-0000-000084F70000}"/>
    <cellStyle name="Note 2 5 9 4 2" xfId="30682" xr:uid="{00000000-0005-0000-0000-000085F70000}"/>
    <cellStyle name="Note 2 5 9 4 3" xfId="52990" xr:uid="{00000000-0005-0000-0000-000086F70000}"/>
    <cellStyle name="Note 2 5 9 5" xfId="27800" xr:uid="{00000000-0005-0000-0000-000087F70000}"/>
    <cellStyle name="Note 2 5 9 6" xfId="39829" xr:uid="{00000000-0005-0000-0000-000088F70000}"/>
    <cellStyle name="Note 2 6" xfId="268" xr:uid="{00000000-0005-0000-0000-000089F70000}"/>
    <cellStyle name="Note 2 6 2" xfId="689" xr:uid="{00000000-0005-0000-0000-00008AF70000}"/>
    <cellStyle name="Note 2 6 2 2" xfId="1871" xr:uid="{00000000-0005-0000-0000-00008BF70000}"/>
    <cellStyle name="Note 2 6 2 2 2" xfId="7945" xr:uid="{00000000-0005-0000-0000-00008CF70000}"/>
    <cellStyle name="Note 2 6 2 2 2 2" xfId="12668" xr:uid="{00000000-0005-0000-0000-00008DF70000}"/>
    <cellStyle name="Note 2 6 2 2 2 2 2" xfId="25827" xr:uid="{00000000-0005-0000-0000-00008EF70000}"/>
    <cellStyle name="Note 2 6 2 2 2 2 2 2" xfId="63165" xr:uid="{00000000-0005-0000-0000-00008FF70000}"/>
    <cellStyle name="Note 2 6 2 2 2 2 3" xfId="50006" xr:uid="{00000000-0005-0000-0000-000090F70000}"/>
    <cellStyle name="Note 2 6 2 2 2 3" xfId="21104" xr:uid="{00000000-0005-0000-0000-000091F70000}"/>
    <cellStyle name="Note 2 6 2 2 2 3 2" xfId="58442" xr:uid="{00000000-0005-0000-0000-000092F70000}"/>
    <cellStyle name="Note 2 6 2 2 2 4" xfId="34123" xr:uid="{00000000-0005-0000-0000-000093F70000}"/>
    <cellStyle name="Note 2 6 2 2 2 5" xfId="45283" xr:uid="{00000000-0005-0000-0000-000094F70000}"/>
    <cellStyle name="Note 2 6 2 2 3" xfId="10308" xr:uid="{00000000-0005-0000-0000-000095F70000}"/>
    <cellStyle name="Note 2 6 2 2 3 2" xfId="23467" xr:uid="{00000000-0005-0000-0000-000096F70000}"/>
    <cellStyle name="Note 2 6 2 2 3 2 2" xfId="60805" xr:uid="{00000000-0005-0000-0000-000097F70000}"/>
    <cellStyle name="Note 2 6 2 2 3 3" xfId="36835" xr:uid="{00000000-0005-0000-0000-000098F70000}"/>
    <cellStyle name="Note 2 6 2 2 3 4" xfId="47646" xr:uid="{00000000-0005-0000-0000-000099F70000}"/>
    <cellStyle name="Note 2 6 2 2 4" xfId="5585" xr:uid="{00000000-0005-0000-0000-00009AF70000}"/>
    <cellStyle name="Note 2 6 2 2 4 2" xfId="18744" xr:uid="{00000000-0005-0000-0000-00009BF70000}"/>
    <cellStyle name="Note 2 6 2 2 4 2 2" xfId="56082" xr:uid="{00000000-0005-0000-0000-00009CF70000}"/>
    <cellStyle name="Note 2 6 2 2 4 3" xfId="31411" xr:uid="{00000000-0005-0000-0000-00009DF70000}"/>
    <cellStyle name="Note 2 6 2 2 4 4" xfId="42923" xr:uid="{00000000-0005-0000-0000-00009EF70000}"/>
    <cellStyle name="Note 2 6 2 2 5" xfId="15032" xr:uid="{00000000-0005-0000-0000-00009FF70000}"/>
    <cellStyle name="Note 2 6 2 2 5 2" xfId="52370" xr:uid="{00000000-0005-0000-0000-0000A0F70000}"/>
    <cellStyle name="Note 2 6 2 2 6" xfId="28529" xr:uid="{00000000-0005-0000-0000-0000A1F70000}"/>
    <cellStyle name="Note 2 6 2 2 7" xfId="39209" xr:uid="{00000000-0005-0000-0000-0000A2F70000}"/>
    <cellStyle name="Note 2 6 2 3" xfId="3220" xr:uid="{00000000-0005-0000-0000-0000A3F70000}"/>
    <cellStyle name="Note 2 6 2 3 2" xfId="11488" xr:uid="{00000000-0005-0000-0000-0000A4F70000}"/>
    <cellStyle name="Note 2 6 2 3 2 2" xfId="24647" xr:uid="{00000000-0005-0000-0000-0000A5F70000}"/>
    <cellStyle name="Note 2 6 2 3 2 2 2" xfId="61985" xr:uid="{00000000-0005-0000-0000-0000A6F70000}"/>
    <cellStyle name="Note 2 6 2 3 2 3" xfId="48826" xr:uid="{00000000-0005-0000-0000-0000A7F70000}"/>
    <cellStyle name="Note 2 6 2 3 3" xfId="6765" xr:uid="{00000000-0005-0000-0000-0000A8F70000}"/>
    <cellStyle name="Note 2 6 2 3 3 2" xfId="19924" xr:uid="{00000000-0005-0000-0000-0000A9F70000}"/>
    <cellStyle name="Note 2 6 2 3 3 2 2" xfId="57262" xr:uid="{00000000-0005-0000-0000-0000AAF70000}"/>
    <cellStyle name="Note 2 6 2 3 3 3" xfId="44103" xr:uid="{00000000-0005-0000-0000-0000ABF70000}"/>
    <cellStyle name="Note 2 6 2 3 4" xfId="16381" xr:uid="{00000000-0005-0000-0000-0000ACF70000}"/>
    <cellStyle name="Note 2 6 2 3 4 2" xfId="53719" xr:uid="{00000000-0005-0000-0000-0000ADF70000}"/>
    <cellStyle name="Note 2 6 2 3 5" xfId="32774" xr:uid="{00000000-0005-0000-0000-0000AEF70000}"/>
    <cellStyle name="Note 2 6 2 3 6" xfId="40558" xr:uid="{00000000-0005-0000-0000-0000AFF70000}"/>
    <cellStyle name="Note 2 6 2 4" xfId="9128" xr:uid="{00000000-0005-0000-0000-0000B0F70000}"/>
    <cellStyle name="Note 2 6 2 4 2" xfId="22287" xr:uid="{00000000-0005-0000-0000-0000B1F70000}"/>
    <cellStyle name="Note 2 6 2 4 2 2" xfId="59625" xr:uid="{00000000-0005-0000-0000-0000B2F70000}"/>
    <cellStyle name="Note 2 6 2 4 3" xfId="35486" xr:uid="{00000000-0005-0000-0000-0000B3F70000}"/>
    <cellStyle name="Note 2 6 2 4 4" xfId="46466" xr:uid="{00000000-0005-0000-0000-0000B4F70000}"/>
    <cellStyle name="Note 2 6 2 5" xfId="4405" xr:uid="{00000000-0005-0000-0000-0000B5F70000}"/>
    <cellStyle name="Note 2 6 2 5 2" xfId="17564" xr:uid="{00000000-0005-0000-0000-0000B6F70000}"/>
    <cellStyle name="Note 2 6 2 5 2 2" xfId="54902" xr:uid="{00000000-0005-0000-0000-0000B7F70000}"/>
    <cellStyle name="Note 2 6 2 5 3" xfId="30062" xr:uid="{00000000-0005-0000-0000-0000B8F70000}"/>
    <cellStyle name="Note 2 6 2 5 4" xfId="41743" xr:uid="{00000000-0005-0000-0000-0000B9F70000}"/>
    <cellStyle name="Note 2 6 2 6" xfId="13852" xr:uid="{00000000-0005-0000-0000-0000BAF70000}"/>
    <cellStyle name="Note 2 6 2 6 2" xfId="51190" xr:uid="{00000000-0005-0000-0000-0000BBF70000}"/>
    <cellStyle name="Note 2 6 2 7" xfId="27180" xr:uid="{00000000-0005-0000-0000-0000BCF70000}"/>
    <cellStyle name="Note 2 6 2 8" xfId="38029" xr:uid="{00000000-0005-0000-0000-0000BDF70000}"/>
    <cellStyle name="Note 2 6 3" xfId="1450" xr:uid="{00000000-0005-0000-0000-0000BEF70000}"/>
    <cellStyle name="Note 2 6 3 2" xfId="7524" xr:uid="{00000000-0005-0000-0000-0000BFF70000}"/>
    <cellStyle name="Note 2 6 3 2 2" xfId="12247" xr:uid="{00000000-0005-0000-0000-0000C0F70000}"/>
    <cellStyle name="Note 2 6 3 2 2 2" xfId="25406" xr:uid="{00000000-0005-0000-0000-0000C1F70000}"/>
    <cellStyle name="Note 2 6 3 2 2 2 2" xfId="62744" xr:uid="{00000000-0005-0000-0000-0000C2F70000}"/>
    <cellStyle name="Note 2 6 3 2 2 3" xfId="49585" xr:uid="{00000000-0005-0000-0000-0000C3F70000}"/>
    <cellStyle name="Note 2 6 3 2 3" xfId="20683" xr:uid="{00000000-0005-0000-0000-0000C4F70000}"/>
    <cellStyle name="Note 2 6 3 2 3 2" xfId="58021" xr:uid="{00000000-0005-0000-0000-0000C5F70000}"/>
    <cellStyle name="Note 2 6 3 2 4" xfId="33702" xr:uid="{00000000-0005-0000-0000-0000C6F70000}"/>
    <cellStyle name="Note 2 6 3 2 5" xfId="44862" xr:uid="{00000000-0005-0000-0000-0000C7F70000}"/>
    <cellStyle name="Note 2 6 3 3" xfId="9887" xr:uid="{00000000-0005-0000-0000-0000C8F70000}"/>
    <cellStyle name="Note 2 6 3 3 2" xfId="23046" xr:uid="{00000000-0005-0000-0000-0000C9F70000}"/>
    <cellStyle name="Note 2 6 3 3 2 2" xfId="60384" xr:uid="{00000000-0005-0000-0000-0000CAF70000}"/>
    <cellStyle name="Note 2 6 3 3 3" xfId="36414" xr:uid="{00000000-0005-0000-0000-0000CBF70000}"/>
    <cellStyle name="Note 2 6 3 3 4" xfId="47225" xr:uid="{00000000-0005-0000-0000-0000CCF70000}"/>
    <cellStyle name="Note 2 6 3 4" xfId="5164" xr:uid="{00000000-0005-0000-0000-0000CDF70000}"/>
    <cellStyle name="Note 2 6 3 4 2" xfId="18323" xr:uid="{00000000-0005-0000-0000-0000CEF70000}"/>
    <cellStyle name="Note 2 6 3 4 2 2" xfId="55661" xr:uid="{00000000-0005-0000-0000-0000CFF70000}"/>
    <cellStyle name="Note 2 6 3 4 3" xfId="30990" xr:uid="{00000000-0005-0000-0000-0000D0F70000}"/>
    <cellStyle name="Note 2 6 3 4 4" xfId="42502" xr:uid="{00000000-0005-0000-0000-0000D1F70000}"/>
    <cellStyle name="Note 2 6 3 5" xfId="14611" xr:uid="{00000000-0005-0000-0000-0000D2F70000}"/>
    <cellStyle name="Note 2 6 3 5 2" xfId="51949" xr:uid="{00000000-0005-0000-0000-0000D3F70000}"/>
    <cellStyle name="Note 2 6 3 6" xfId="28108" xr:uid="{00000000-0005-0000-0000-0000D4F70000}"/>
    <cellStyle name="Note 2 6 3 7" xfId="38788" xr:uid="{00000000-0005-0000-0000-0000D5F70000}"/>
    <cellStyle name="Note 2 6 4" xfId="2799" xr:uid="{00000000-0005-0000-0000-0000D6F70000}"/>
    <cellStyle name="Note 2 6 4 2" xfId="11067" xr:uid="{00000000-0005-0000-0000-0000D7F70000}"/>
    <cellStyle name="Note 2 6 4 2 2" xfId="24226" xr:uid="{00000000-0005-0000-0000-0000D8F70000}"/>
    <cellStyle name="Note 2 6 4 2 2 2" xfId="61564" xr:uid="{00000000-0005-0000-0000-0000D9F70000}"/>
    <cellStyle name="Note 2 6 4 2 3" xfId="48405" xr:uid="{00000000-0005-0000-0000-0000DAF70000}"/>
    <cellStyle name="Note 2 6 4 3" xfId="6344" xr:uid="{00000000-0005-0000-0000-0000DBF70000}"/>
    <cellStyle name="Note 2 6 4 3 2" xfId="19503" xr:uid="{00000000-0005-0000-0000-0000DCF70000}"/>
    <cellStyle name="Note 2 6 4 3 2 2" xfId="56841" xr:uid="{00000000-0005-0000-0000-0000DDF70000}"/>
    <cellStyle name="Note 2 6 4 3 3" xfId="43682" xr:uid="{00000000-0005-0000-0000-0000DEF70000}"/>
    <cellStyle name="Note 2 6 4 4" xfId="15960" xr:uid="{00000000-0005-0000-0000-0000DFF70000}"/>
    <cellStyle name="Note 2 6 4 4 2" xfId="53298" xr:uid="{00000000-0005-0000-0000-0000E0F70000}"/>
    <cellStyle name="Note 2 6 4 5" xfId="32353" xr:uid="{00000000-0005-0000-0000-0000E1F70000}"/>
    <cellStyle name="Note 2 6 4 6" xfId="40137" xr:uid="{00000000-0005-0000-0000-0000E2F70000}"/>
    <cellStyle name="Note 2 6 5" xfId="8707" xr:uid="{00000000-0005-0000-0000-0000E3F70000}"/>
    <cellStyle name="Note 2 6 5 2" xfId="21866" xr:uid="{00000000-0005-0000-0000-0000E4F70000}"/>
    <cellStyle name="Note 2 6 5 2 2" xfId="59204" xr:uid="{00000000-0005-0000-0000-0000E5F70000}"/>
    <cellStyle name="Note 2 6 5 3" xfId="35065" xr:uid="{00000000-0005-0000-0000-0000E6F70000}"/>
    <cellStyle name="Note 2 6 5 4" xfId="46045" xr:uid="{00000000-0005-0000-0000-0000E7F70000}"/>
    <cellStyle name="Note 2 6 6" xfId="3984" xr:uid="{00000000-0005-0000-0000-0000E8F70000}"/>
    <cellStyle name="Note 2 6 6 2" xfId="17143" xr:uid="{00000000-0005-0000-0000-0000E9F70000}"/>
    <cellStyle name="Note 2 6 6 2 2" xfId="54481" xr:uid="{00000000-0005-0000-0000-0000EAF70000}"/>
    <cellStyle name="Note 2 6 6 3" xfId="29641" xr:uid="{00000000-0005-0000-0000-0000EBF70000}"/>
    <cellStyle name="Note 2 6 6 4" xfId="41322" xr:uid="{00000000-0005-0000-0000-0000ECF70000}"/>
    <cellStyle name="Note 2 6 7" xfId="13431" xr:uid="{00000000-0005-0000-0000-0000EDF70000}"/>
    <cellStyle name="Note 2 6 7 2" xfId="50769" xr:uid="{00000000-0005-0000-0000-0000EEF70000}"/>
    <cellStyle name="Note 2 6 8" xfId="26759" xr:uid="{00000000-0005-0000-0000-0000EFF70000}"/>
    <cellStyle name="Note 2 6 9" xfId="37608" xr:uid="{00000000-0005-0000-0000-0000F0F70000}"/>
    <cellStyle name="Note 2 7" xfId="156" xr:uid="{00000000-0005-0000-0000-0000F1F70000}"/>
    <cellStyle name="Note 2 7 2" xfId="577" xr:uid="{00000000-0005-0000-0000-0000F2F70000}"/>
    <cellStyle name="Note 2 7 2 2" xfId="1759" xr:uid="{00000000-0005-0000-0000-0000F3F70000}"/>
    <cellStyle name="Note 2 7 2 2 2" xfId="7833" xr:uid="{00000000-0005-0000-0000-0000F4F70000}"/>
    <cellStyle name="Note 2 7 2 2 2 2" xfId="12556" xr:uid="{00000000-0005-0000-0000-0000F5F70000}"/>
    <cellStyle name="Note 2 7 2 2 2 2 2" xfId="25715" xr:uid="{00000000-0005-0000-0000-0000F6F70000}"/>
    <cellStyle name="Note 2 7 2 2 2 2 2 2" xfId="63053" xr:uid="{00000000-0005-0000-0000-0000F7F70000}"/>
    <cellStyle name="Note 2 7 2 2 2 2 3" xfId="49894" xr:uid="{00000000-0005-0000-0000-0000F8F70000}"/>
    <cellStyle name="Note 2 7 2 2 2 3" xfId="20992" xr:uid="{00000000-0005-0000-0000-0000F9F70000}"/>
    <cellStyle name="Note 2 7 2 2 2 3 2" xfId="58330" xr:uid="{00000000-0005-0000-0000-0000FAF70000}"/>
    <cellStyle name="Note 2 7 2 2 2 4" xfId="34011" xr:uid="{00000000-0005-0000-0000-0000FBF70000}"/>
    <cellStyle name="Note 2 7 2 2 2 5" xfId="45171" xr:uid="{00000000-0005-0000-0000-0000FCF70000}"/>
    <cellStyle name="Note 2 7 2 2 3" xfId="10196" xr:uid="{00000000-0005-0000-0000-0000FDF70000}"/>
    <cellStyle name="Note 2 7 2 2 3 2" xfId="23355" xr:uid="{00000000-0005-0000-0000-0000FEF70000}"/>
    <cellStyle name="Note 2 7 2 2 3 2 2" xfId="60693" xr:uid="{00000000-0005-0000-0000-0000FFF70000}"/>
    <cellStyle name="Note 2 7 2 2 3 3" xfId="36723" xr:uid="{00000000-0005-0000-0000-000000F80000}"/>
    <cellStyle name="Note 2 7 2 2 3 4" xfId="47534" xr:uid="{00000000-0005-0000-0000-000001F80000}"/>
    <cellStyle name="Note 2 7 2 2 4" xfId="5473" xr:uid="{00000000-0005-0000-0000-000002F80000}"/>
    <cellStyle name="Note 2 7 2 2 4 2" xfId="18632" xr:uid="{00000000-0005-0000-0000-000003F80000}"/>
    <cellStyle name="Note 2 7 2 2 4 2 2" xfId="55970" xr:uid="{00000000-0005-0000-0000-000004F80000}"/>
    <cellStyle name="Note 2 7 2 2 4 3" xfId="31299" xr:uid="{00000000-0005-0000-0000-000005F80000}"/>
    <cellStyle name="Note 2 7 2 2 4 4" xfId="42811" xr:uid="{00000000-0005-0000-0000-000006F80000}"/>
    <cellStyle name="Note 2 7 2 2 5" xfId="14920" xr:uid="{00000000-0005-0000-0000-000007F80000}"/>
    <cellStyle name="Note 2 7 2 2 5 2" xfId="52258" xr:uid="{00000000-0005-0000-0000-000008F80000}"/>
    <cellStyle name="Note 2 7 2 2 6" xfId="28417" xr:uid="{00000000-0005-0000-0000-000009F80000}"/>
    <cellStyle name="Note 2 7 2 2 7" xfId="39097" xr:uid="{00000000-0005-0000-0000-00000AF80000}"/>
    <cellStyle name="Note 2 7 2 3" xfId="3108" xr:uid="{00000000-0005-0000-0000-00000BF80000}"/>
    <cellStyle name="Note 2 7 2 3 2" xfId="11376" xr:uid="{00000000-0005-0000-0000-00000CF80000}"/>
    <cellStyle name="Note 2 7 2 3 2 2" xfId="24535" xr:uid="{00000000-0005-0000-0000-00000DF80000}"/>
    <cellStyle name="Note 2 7 2 3 2 2 2" xfId="61873" xr:uid="{00000000-0005-0000-0000-00000EF80000}"/>
    <cellStyle name="Note 2 7 2 3 2 3" xfId="48714" xr:uid="{00000000-0005-0000-0000-00000FF80000}"/>
    <cellStyle name="Note 2 7 2 3 3" xfId="6653" xr:uid="{00000000-0005-0000-0000-000010F80000}"/>
    <cellStyle name="Note 2 7 2 3 3 2" xfId="19812" xr:uid="{00000000-0005-0000-0000-000011F80000}"/>
    <cellStyle name="Note 2 7 2 3 3 2 2" xfId="57150" xr:uid="{00000000-0005-0000-0000-000012F80000}"/>
    <cellStyle name="Note 2 7 2 3 3 3" xfId="43991" xr:uid="{00000000-0005-0000-0000-000013F80000}"/>
    <cellStyle name="Note 2 7 2 3 4" xfId="16269" xr:uid="{00000000-0005-0000-0000-000014F80000}"/>
    <cellStyle name="Note 2 7 2 3 4 2" xfId="53607" xr:uid="{00000000-0005-0000-0000-000015F80000}"/>
    <cellStyle name="Note 2 7 2 3 5" xfId="32662" xr:uid="{00000000-0005-0000-0000-000016F80000}"/>
    <cellStyle name="Note 2 7 2 3 6" xfId="40446" xr:uid="{00000000-0005-0000-0000-000017F80000}"/>
    <cellStyle name="Note 2 7 2 4" xfId="9016" xr:uid="{00000000-0005-0000-0000-000018F80000}"/>
    <cellStyle name="Note 2 7 2 4 2" xfId="22175" xr:uid="{00000000-0005-0000-0000-000019F80000}"/>
    <cellStyle name="Note 2 7 2 4 2 2" xfId="59513" xr:uid="{00000000-0005-0000-0000-00001AF80000}"/>
    <cellStyle name="Note 2 7 2 4 3" xfId="35374" xr:uid="{00000000-0005-0000-0000-00001BF80000}"/>
    <cellStyle name="Note 2 7 2 4 4" xfId="46354" xr:uid="{00000000-0005-0000-0000-00001CF80000}"/>
    <cellStyle name="Note 2 7 2 5" xfId="4293" xr:uid="{00000000-0005-0000-0000-00001DF80000}"/>
    <cellStyle name="Note 2 7 2 5 2" xfId="17452" xr:uid="{00000000-0005-0000-0000-00001EF80000}"/>
    <cellStyle name="Note 2 7 2 5 2 2" xfId="54790" xr:uid="{00000000-0005-0000-0000-00001FF80000}"/>
    <cellStyle name="Note 2 7 2 5 3" xfId="29950" xr:uid="{00000000-0005-0000-0000-000020F80000}"/>
    <cellStyle name="Note 2 7 2 5 4" xfId="41631" xr:uid="{00000000-0005-0000-0000-000021F80000}"/>
    <cellStyle name="Note 2 7 2 6" xfId="13740" xr:uid="{00000000-0005-0000-0000-000022F80000}"/>
    <cellStyle name="Note 2 7 2 6 2" xfId="51078" xr:uid="{00000000-0005-0000-0000-000023F80000}"/>
    <cellStyle name="Note 2 7 2 7" xfId="27068" xr:uid="{00000000-0005-0000-0000-000024F80000}"/>
    <cellStyle name="Note 2 7 2 8" xfId="37917" xr:uid="{00000000-0005-0000-0000-000025F80000}"/>
    <cellStyle name="Note 2 7 3" xfId="1338" xr:uid="{00000000-0005-0000-0000-000026F80000}"/>
    <cellStyle name="Note 2 7 3 2" xfId="7412" xr:uid="{00000000-0005-0000-0000-000027F80000}"/>
    <cellStyle name="Note 2 7 3 2 2" xfId="12135" xr:uid="{00000000-0005-0000-0000-000028F80000}"/>
    <cellStyle name="Note 2 7 3 2 2 2" xfId="25294" xr:uid="{00000000-0005-0000-0000-000029F80000}"/>
    <cellStyle name="Note 2 7 3 2 2 2 2" xfId="62632" xr:uid="{00000000-0005-0000-0000-00002AF80000}"/>
    <cellStyle name="Note 2 7 3 2 2 3" xfId="49473" xr:uid="{00000000-0005-0000-0000-00002BF80000}"/>
    <cellStyle name="Note 2 7 3 2 3" xfId="20571" xr:uid="{00000000-0005-0000-0000-00002CF80000}"/>
    <cellStyle name="Note 2 7 3 2 3 2" xfId="57909" xr:uid="{00000000-0005-0000-0000-00002DF80000}"/>
    <cellStyle name="Note 2 7 3 2 4" xfId="33590" xr:uid="{00000000-0005-0000-0000-00002EF80000}"/>
    <cellStyle name="Note 2 7 3 2 5" xfId="44750" xr:uid="{00000000-0005-0000-0000-00002FF80000}"/>
    <cellStyle name="Note 2 7 3 3" xfId="9775" xr:uid="{00000000-0005-0000-0000-000030F80000}"/>
    <cellStyle name="Note 2 7 3 3 2" xfId="22934" xr:uid="{00000000-0005-0000-0000-000031F80000}"/>
    <cellStyle name="Note 2 7 3 3 2 2" xfId="60272" xr:uid="{00000000-0005-0000-0000-000032F80000}"/>
    <cellStyle name="Note 2 7 3 3 3" xfId="36302" xr:uid="{00000000-0005-0000-0000-000033F80000}"/>
    <cellStyle name="Note 2 7 3 3 4" xfId="47113" xr:uid="{00000000-0005-0000-0000-000034F80000}"/>
    <cellStyle name="Note 2 7 3 4" xfId="5052" xr:uid="{00000000-0005-0000-0000-000035F80000}"/>
    <cellStyle name="Note 2 7 3 4 2" xfId="18211" xr:uid="{00000000-0005-0000-0000-000036F80000}"/>
    <cellStyle name="Note 2 7 3 4 2 2" xfId="55549" xr:uid="{00000000-0005-0000-0000-000037F80000}"/>
    <cellStyle name="Note 2 7 3 4 3" xfId="30878" xr:uid="{00000000-0005-0000-0000-000038F80000}"/>
    <cellStyle name="Note 2 7 3 4 4" xfId="42390" xr:uid="{00000000-0005-0000-0000-000039F80000}"/>
    <cellStyle name="Note 2 7 3 5" xfId="14499" xr:uid="{00000000-0005-0000-0000-00003AF80000}"/>
    <cellStyle name="Note 2 7 3 5 2" xfId="51837" xr:uid="{00000000-0005-0000-0000-00003BF80000}"/>
    <cellStyle name="Note 2 7 3 6" xfId="27996" xr:uid="{00000000-0005-0000-0000-00003CF80000}"/>
    <cellStyle name="Note 2 7 3 7" xfId="38676" xr:uid="{00000000-0005-0000-0000-00003DF80000}"/>
    <cellStyle name="Note 2 7 4" xfId="2687" xr:uid="{00000000-0005-0000-0000-00003EF80000}"/>
    <cellStyle name="Note 2 7 4 2" xfId="10955" xr:uid="{00000000-0005-0000-0000-00003FF80000}"/>
    <cellStyle name="Note 2 7 4 2 2" xfId="24114" xr:uid="{00000000-0005-0000-0000-000040F80000}"/>
    <cellStyle name="Note 2 7 4 2 2 2" xfId="61452" xr:uid="{00000000-0005-0000-0000-000041F80000}"/>
    <cellStyle name="Note 2 7 4 2 3" xfId="48293" xr:uid="{00000000-0005-0000-0000-000042F80000}"/>
    <cellStyle name="Note 2 7 4 3" xfId="6232" xr:uid="{00000000-0005-0000-0000-000043F80000}"/>
    <cellStyle name="Note 2 7 4 3 2" xfId="19391" xr:uid="{00000000-0005-0000-0000-000044F80000}"/>
    <cellStyle name="Note 2 7 4 3 2 2" xfId="56729" xr:uid="{00000000-0005-0000-0000-000045F80000}"/>
    <cellStyle name="Note 2 7 4 3 3" xfId="43570" xr:uid="{00000000-0005-0000-0000-000046F80000}"/>
    <cellStyle name="Note 2 7 4 4" xfId="15848" xr:uid="{00000000-0005-0000-0000-000047F80000}"/>
    <cellStyle name="Note 2 7 4 4 2" xfId="53186" xr:uid="{00000000-0005-0000-0000-000048F80000}"/>
    <cellStyle name="Note 2 7 4 5" xfId="32241" xr:uid="{00000000-0005-0000-0000-000049F80000}"/>
    <cellStyle name="Note 2 7 4 6" xfId="40025" xr:uid="{00000000-0005-0000-0000-00004AF80000}"/>
    <cellStyle name="Note 2 7 5" xfId="8595" xr:uid="{00000000-0005-0000-0000-00004BF80000}"/>
    <cellStyle name="Note 2 7 5 2" xfId="21754" xr:uid="{00000000-0005-0000-0000-00004CF80000}"/>
    <cellStyle name="Note 2 7 5 2 2" xfId="59092" xr:uid="{00000000-0005-0000-0000-00004DF80000}"/>
    <cellStyle name="Note 2 7 5 3" xfId="34953" xr:uid="{00000000-0005-0000-0000-00004EF80000}"/>
    <cellStyle name="Note 2 7 5 4" xfId="45933" xr:uid="{00000000-0005-0000-0000-00004FF80000}"/>
    <cellStyle name="Note 2 7 6" xfId="3872" xr:uid="{00000000-0005-0000-0000-000050F80000}"/>
    <cellStyle name="Note 2 7 6 2" xfId="17031" xr:uid="{00000000-0005-0000-0000-000051F80000}"/>
    <cellStyle name="Note 2 7 6 2 2" xfId="54369" xr:uid="{00000000-0005-0000-0000-000052F80000}"/>
    <cellStyle name="Note 2 7 6 3" xfId="29529" xr:uid="{00000000-0005-0000-0000-000053F80000}"/>
    <cellStyle name="Note 2 7 6 4" xfId="41210" xr:uid="{00000000-0005-0000-0000-000054F80000}"/>
    <cellStyle name="Note 2 7 7" xfId="13319" xr:uid="{00000000-0005-0000-0000-000055F80000}"/>
    <cellStyle name="Note 2 7 7 2" xfId="50657" xr:uid="{00000000-0005-0000-0000-000056F80000}"/>
    <cellStyle name="Note 2 7 8" xfId="26647" xr:uid="{00000000-0005-0000-0000-000057F80000}"/>
    <cellStyle name="Note 2 7 9" xfId="37496" xr:uid="{00000000-0005-0000-0000-000058F80000}"/>
    <cellStyle name="Note 2 8" xfId="465" xr:uid="{00000000-0005-0000-0000-000059F80000}"/>
    <cellStyle name="Note 2 8 2" xfId="1647" xr:uid="{00000000-0005-0000-0000-00005AF80000}"/>
    <cellStyle name="Note 2 8 2 2" xfId="7721" xr:uid="{00000000-0005-0000-0000-00005BF80000}"/>
    <cellStyle name="Note 2 8 2 2 2" xfId="12444" xr:uid="{00000000-0005-0000-0000-00005CF80000}"/>
    <cellStyle name="Note 2 8 2 2 2 2" xfId="25603" xr:uid="{00000000-0005-0000-0000-00005DF80000}"/>
    <cellStyle name="Note 2 8 2 2 2 2 2" xfId="62941" xr:uid="{00000000-0005-0000-0000-00005EF80000}"/>
    <cellStyle name="Note 2 8 2 2 2 3" xfId="49782" xr:uid="{00000000-0005-0000-0000-00005FF80000}"/>
    <cellStyle name="Note 2 8 2 2 3" xfId="20880" xr:uid="{00000000-0005-0000-0000-000060F80000}"/>
    <cellStyle name="Note 2 8 2 2 3 2" xfId="58218" xr:uid="{00000000-0005-0000-0000-000061F80000}"/>
    <cellStyle name="Note 2 8 2 2 4" xfId="33899" xr:uid="{00000000-0005-0000-0000-000062F80000}"/>
    <cellStyle name="Note 2 8 2 2 5" xfId="45059" xr:uid="{00000000-0005-0000-0000-000063F80000}"/>
    <cellStyle name="Note 2 8 2 3" xfId="10084" xr:uid="{00000000-0005-0000-0000-000064F80000}"/>
    <cellStyle name="Note 2 8 2 3 2" xfId="23243" xr:uid="{00000000-0005-0000-0000-000065F80000}"/>
    <cellStyle name="Note 2 8 2 3 2 2" xfId="60581" xr:uid="{00000000-0005-0000-0000-000066F80000}"/>
    <cellStyle name="Note 2 8 2 3 3" xfId="36611" xr:uid="{00000000-0005-0000-0000-000067F80000}"/>
    <cellStyle name="Note 2 8 2 3 4" xfId="47422" xr:uid="{00000000-0005-0000-0000-000068F80000}"/>
    <cellStyle name="Note 2 8 2 4" xfId="5361" xr:uid="{00000000-0005-0000-0000-000069F80000}"/>
    <cellStyle name="Note 2 8 2 4 2" xfId="18520" xr:uid="{00000000-0005-0000-0000-00006AF80000}"/>
    <cellStyle name="Note 2 8 2 4 2 2" xfId="55858" xr:uid="{00000000-0005-0000-0000-00006BF80000}"/>
    <cellStyle name="Note 2 8 2 4 3" xfId="31187" xr:uid="{00000000-0005-0000-0000-00006CF80000}"/>
    <cellStyle name="Note 2 8 2 4 4" xfId="42699" xr:uid="{00000000-0005-0000-0000-00006DF80000}"/>
    <cellStyle name="Note 2 8 2 5" xfId="14808" xr:uid="{00000000-0005-0000-0000-00006EF80000}"/>
    <cellStyle name="Note 2 8 2 5 2" xfId="52146" xr:uid="{00000000-0005-0000-0000-00006FF80000}"/>
    <cellStyle name="Note 2 8 2 6" xfId="28305" xr:uid="{00000000-0005-0000-0000-000070F80000}"/>
    <cellStyle name="Note 2 8 2 7" xfId="38985" xr:uid="{00000000-0005-0000-0000-000071F80000}"/>
    <cellStyle name="Note 2 8 3" xfId="2996" xr:uid="{00000000-0005-0000-0000-000072F80000}"/>
    <cellStyle name="Note 2 8 3 2" xfId="11264" xr:uid="{00000000-0005-0000-0000-000073F80000}"/>
    <cellStyle name="Note 2 8 3 2 2" xfId="24423" xr:uid="{00000000-0005-0000-0000-000074F80000}"/>
    <cellStyle name="Note 2 8 3 2 2 2" xfId="61761" xr:uid="{00000000-0005-0000-0000-000075F80000}"/>
    <cellStyle name="Note 2 8 3 2 3" xfId="48602" xr:uid="{00000000-0005-0000-0000-000076F80000}"/>
    <cellStyle name="Note 2 8 3 3" xfId="6541" xr:uid="{00000000-0005-0000-0000-000077F80000}"/>
    <cellStyle name="Note 2 8 3 3 2" xfId="19700" xr:uid="{00000000-0005-0000-0000-000078F80000}"/>
    <cellStyle name="Note 2 8 3 3 2 2" xfId="57038" xr:uid="{00000000-0005-0000-0000-000079F80000}"/>
    <cellStyle name="Note 2 8 3 3 3" xfId="43879" xr:uid="{00000000-0005-0000-0000-00007AF80000}"/>
    <cellStyle name="Note 2 8 3 4" xfId="16157" xr:uid="{00000000-0005-0000-0000-00007BF80000}"/>
    <cellStyle name="Note 2 8 3 4 2" xfId="53495" xr:uid="{00000000-0005-0000-0000-00007CF80000}"/>
    <cellStyle name="Note 2 8 3 5" xfId="32550" xr:uid="{00000000-0005-0000-0000-00007DF80000}"/>
    <cellStyle name="Note 2 8 3 6" xfId="40334" xr:uid="{00000000-0005-0000-0000-00007EF80000}"/>
    <cellStyle name="Note 2 8 4" xfId="8904" xr:uid="{00000000-0005-0000-0000-00007FF80000}"/>
    <cellStyle name="Note 2 8 4 2" xfId="22063" xr:uid="{00000000-0005-0000-0000-000080F80000}"/>
    <cellStyle name="Note 2 8 4 2 2" xfId="59401" xr:uid="{00000000-0005-0000-0000-000081F80000}"/>
    <cellStyle name="Note 2 8 4 3" xfId="35262" xr:uid="{00000000-0005-0000-0000-000082F80000}"/>
    <cellStyle name="Note 2 8 4 4" xfId="46242" xr:uid="{00000000-0005-0000-0000-000083F80000}"/>
    <cellStyle name="Note 2 8 5" xfId="4181" xr:uid="{00000000-0005-0000-0000-000084F80000}"/>
    <cellStyle name="Note 2 8 5 2" xfId="17340" xr:uid="{00000000-0005-0000-0000-000085F80000}"/>
    <cellStyle name="Note 2 8 5 2 2" xfId="54678" xr:uid="{00000000-0005-0000-0000-000086F80000}"/>
    <cellStyle name="Note 2 8 5 3" xfId="29838" xr:uid="{00000000-0005-0000-0000-000087F80000}"/>
    <cellStyle name="Note 2 8 5 4" xfId="41519" xr:uid="{00000000-0005-0000-0000-000088F80000}"/>
    <cellStyle name="Note 2 8 6" xfId="13628" xr:uid="{00000000-0005-0000-0000-000089F80000}"/>
    <cellStyle name="Note 2 8 6 2" xfId="50966" xr:uid="{00000000-0005-0000-0000-00008AF80000}"/>
    <cellStyle name="Note 2 8 7" xfId="26956" xr:uid="{00000000-0005-0000-0000-00008BF80000}"/>
    <cellStyle name="Note 2 8 8" xfId="37805" xr:uid="{00000000-0005-0000-0000-00008CF80000}"/>
    <cellStyle name="Note 2 9" xfId="296" xr:uid="{00000000-0005-0000-0000-00008DF80000}"/>
    <cellStyle name="Note 2 9 2" xfId="1478" xr:uid="{00000000-0005-0000-0000-00008EF80000}"/>
    <cellStyle name="Note 2 9 2 2" xfId="7552" xr:uid="{00000000-0005-0000-0000-00008FF80000}"/>
    <cellStyle name="Note 2 9 2 2 2" xfId="12275" xr:uid="{00000000-0005-0000-0000-000090F80000}"/>
    <cellStyle name="Note 2 9 2 2 2 2" xfId="25434" xr:uid="{00000000-0005-0000-0000-000091F80000}"/>
    <cellStyle name="Note 2 9 2 2 2 2 2" xfId="62772" xr:uid="{00000000-0005-0000-0000-000092F80000}"/>
    <cellStyle name="Note 2 9 2 2 2 3" xfId="49613" xr:uid="{00000000-0005-0000-0000-000093F80000}"/>
    <cellStyle name="Note 2 9 2 2 3" xfId="20711" xr:uid="{00000000-0005-0000-0000-000094F80000}"/>
    <cellStyle name="Note 2 9 2 2 3 2" xfId="58049" xr:uid="{00000000-0005-0000-0000-000095F80000}"/>
    <cellStyle name="Note 2 9 2 2 4" xfId="33730" xr:uid="{00000000-0005-0000-0000-000096F80000}"/>
    <cellStyle name="Note 2 9 2 2 5" xfId="44890" xr:uid="{00000000-0005-0000-0000-000097F80000}"/>
    <cellStyle name="Note 2 9 2 3" xfId="9915" xr:uid="{00000000-0005-0000-0000-000098F80000}"/>
    <cellStyle name="Note 2 9 2 3 2" xfId="23074" xr:uid="{00000000-0005-0000-0000-000099F80000}"/>
    <cellStyle name="Note 2 9 2 3 2 2" xfId="60412" xr:uid="{00000000-0005-0000-0000-00009AF80000}"/>
    <cellStyle name="Note 2 9 2 3 3" xfId="36442" xr:uid="{00000000-0005-0000-0000-00009BF80000}"/>
    <cellStyle name="Note 2 9 2 3 4" xfId="47253" xr:uid="{00000000-0005-0000-0000-00009CF80000}"/>
    <cellStyle name="Note 2 9 2 4" xfId="5192" xr:uid="{00000000-0005-0000-0000-00009DF80000}"/>
    <cellStyle name="Note 2 9 2 4 2" xfId="18351" xr:uid="{00000000-0005-0000-0000-00009EF80000}"/>
    <cellStyle name="Note 2 9 2 4 2 2" xfId="55689" xr:uid="{00000000-0005-0000-0000-00009FF80000}"/>
    <cellStyle name="Note 2 9 2 4 3" xfId="31018" xr:uid="{00000000-0005-0000-0000-0000A0F80000}"/>
    <cellStyle name="Note 2 9 2 4 4" xfId="42530" xr:uid="{00000000-0005-0000-0000-0000A1F80000}"/>
    <cellStyle name="Note 2 9 2 5" xfId="14639" xr:uid="{00000000-0005-0000-0000-0000A2F80000}"/>
    <cellStyle name="Note 2 9 2 5 2" xfId="51977" xr:uid="{00000000-0005-0000-0000-0000A3F80000}"/>
    <cellStyle name="Note 2 9 2 6" xfId="28136" xr:uid="{00000000-0005-0000-0000-0000A4F80000}"/>
    <cellStyle name="Note 2 9 2 7" xfId="38816" xr:uid="{00000000-0005-0000-0000-0000A5F80000}"/>
    <cellStyle name="Note 2 9 3" xfId="2827" xr:uid="{00000000-0005-0000-0000-0000A6F80000}"/>
    <cellStyle name="Note 2 9 3 2" xfId="11095" xr:uid="{00000000-0005-0000-0000-0000A7F80000}"/>
    <cellStyle name="Note 2 9 3 2 2" xfId="24254" xr:uid="{00000000-0005-0000-0000-0000A8F80000}"/>
    <cellStyle name="Note 2 9 3 2 2 2" xfId="61592" xr:uid="{00000000-0005-0000-0000-0000A9F80000}"/>
    <cellStyle name="Note 2 9 3 2 3" xfId="48433" xr:uid="{00000000-0005-0000-0000-0000AAF80000}"/>
    <cellStyle name="Note 2 9 3 3" xfId="6372" xr:uid="{00000000-0005-0000-0000-0000ABF80000}"/>
    <cellStyle name="Note 2 9 3 3 2" xfId="19531" xr:uid="{00000000-0005-0000-0000-0000ACF80000}"/>
    <cellStyle name="Note 2 9 3 3 2 2" xfId="56869" xr:uid="{00000000-0005-0000-0000-0000ADF80000}"/>
    <cellStyle name="Note 2 9 3 3 3" xfId="43710" xr:uid="{00000000-0005-0000-0000-0000AEF80000}"/>
    <cellStyle name="Note 2 9 3 4" xfId="15988" xr:uid="{00000000-0005-0000-0000-0000AFF80000}"/>
    <cellStyle name="Note 2 9 3 4 2" xfId="53326" xr:uid="{00000000-0005-0000-0000-0000B0F80000}"/>
    <cellStyle name="Note 2 9 3 5" xfId="32381" xr:uid="{00000000-0005-0000-0000-0000B1F80000}"/>
    <cellStyle name="Note 2 9 3 6" xfId="40165" xr:uid="{00000000-0005-0000-0000-0000B2F80000}"/>
    <cellStyle name="Note 2 9 4" xfId="8735" xr:uid="{00000000-0005-0000-0000-0000B3F80000}"/>
    <cellStyle name="Note 2 9 4 2" xfId="21894" xr:uid="{00000000-0005-0000-0000-0000B4F80000}"/>
    <cellStyle name="Note 2 9 4 2 2" xfId="59232" xr:uid="{00000000-0005-0000-0000-0000B5F80000}"/>
    <cellStyle name="Note 2 9 4 3" xfId="35093" xr:uid="{00000000-0005-0000-0000-0000B6F80000}"/>
    <cellStyle name="Note 2 9 4 4" xfId="46073" xr:uid="{00000000-0005-0000-0000-0000B7F80000}"/>
    <cellStyle name="Note 2 9 5" xfId="4012" xr:uid="{00000000-0005-0000-0000-0000B8F80000}"/>
    <cellStyle name="Note 2 9 5 2" xfId="17171" xr:uid="{00000000-0005-0000-0000-0000B9F80000}"/>
    <cellStyle name="Note 2 9 5 2 2" xfId="54509" xr:uid="{00000000-0005-0000-0000-0000BAF80000}"/>
    <cellStyle name="Note 2 9 5 3" xfId="29669" xr:uid="{00000000-0005-0000-0000-0000BBF80000}"/>
    <cellStyle name="Note 2 9 5 4" xfId="41350" xr:uid="{00000000-0005-0000-0000-0000BCF80000}"/>
    <cellStyle name="Note 2 9 6" xfId="13459" xr:uid="{00000000-0005-0000-0000-0000BDF80000}"/>
    <cellStyle name="Note 2 9 6 2" xfId="50797" xr:uid="{00000000-0005-0000-0000-0000BEF80000}"/>
    <cellStyle name="Note 2 9 7" xfId="26787" xr:uid="{00000000-0005-0000-0000-0000BFF80000}"/>
    <cellStyle name="Note 2 9 8" xfId="37636" xr:uid="{00000000-0005-0000-0000-0000C0F80000}"/>
    <cellStyle name="Note 3" xfId="29052" xr:uid="{00000000-0005-0000-0000-0000C1F80000}"/>
    <cellStyle name="Note 3 2" xfId="34646" xr:uid="{00000000-0005-0000-0000-0000C2F80000}"/>
    <cellStyle name="Note 3 3" xfId="37358" xr:uid="{00000000-0005-0000-0000-0000C3F80000}"/>
    <cellStyle name="Note 3 4" xfId="31934" xr:uid="{00000000-0005-0000-0000-0000C4F80000}"/>
    <cellStyle name="Output" xfId="11" builtinId="21" customBuiltin="1"/>
    <cellStyle name="Percent" xfId="1" builtinId="5"/>
    <cellStyle name="Percent 2" xfId="63691" xr:uid="{5CFF23B9-70AC-42F6-A906-C8A1670C446A}"/>
    <cellStyle name="Title" xfId="2" builtinId="15" customBuiltin="1"/>
    <cellStyle name="Title 2" xfId="29065" xr:uid="{00000000-0005-0000-0000-0000C8F80000}"/>
    <cellStyle name="Total" xfId="17" builtinId="25" customBuiltin="1"/>
    <cellStyle name="Warning Text" xfId="15" builtinId="11" customBuiltin="1"/>
  </cellStyles>
  <dxfs count="18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000"/>
        </patternFill>
      </fill>
    </dxf>
    <dxf>
      <fill>
        <patternFill>
          <bgColor rgb="FFFF0000"/>
        </patternFill>
      </fill>
    </dxf>
    <dxf>
      <fill>
        <patternFill>
          <bgColor theme="0" tint="-0.24994659260841701"/>
        </patternFill>
      </fill>
    </dxf>
    <dxf>
      <fill>
        <patternFill>
          <bgColor rgb="FFFFC000"/>
        </patternFill>
      </fill>
    </dxf>
    <dxf>
      <fill>
        <patternFill>
          <bgColor theme="0" tint="-0.24994659260841701"/>
        </patternFill>
      </fill>
    </dxf>
    <dxf>
      <fill>
        <patternFill>
          <bgColor rgb="FFFF00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000"/>
        </patternFill>
      </fill>
    </dxf>
    <dxf>
      <fill>
        <patternFill>
          <bgColor theme="0" tint="-0.24994659260841701"/>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000"/>
        </patternFill>
      </fill>
    </dxf>
    <dxf>
      <fill>
        <patternFill>
          <bgColor rgb="FFFF0000"/>
        </patternFill>
      </fill>
    </dxf>
    <dxf>
      <fill>
        <patternFill>
          <bgColor theme="0" tint="-0.24994659260841701"/>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00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000"/>
        </patternFill>
      </fill>
    </dxf>
    <dxf>
      <fill>
        <patternFill>
          <bgColor rgb="FFFF00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C000"/>
        </patternFill>
      </fill>
    </dxf>
    <dxf>
      <fill>
        <patternFill>
          <bgColor theme="0" tint="-0.24994659260841701"/>
        </patternFill>
      </fill>
    </dxf>
    <dxf>
      <font>
        <b val="0"/>
        <i val="0"/>
      </font>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000"/>
        </patternFill>
      </fill>
    </dxf>
    <dxf>
      <fill>
        <patternFill>
          <bgColor theme="0" tint="-0.24994659260841701"/>
        </patternFill>
      </fill>
    </dxf>
    <dxf>
      <fill>
        <patternFill>
          <bgColor rgb="FFFF0000"/>
        </patternFill>
      </fill>
    </dxf>
    <dxf>
      <fill>
        <patternFill>
          <bgColor rgb="FFFFC000"/>
        </patternFill>
      </fill>
    </dxf>
    <dxf>
      <font>
        <b val="0"/>
        <i val="0"/>
      </font>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00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000"/>
        </patternFill>
      </fill>
    </dxf>
    <dxf>
      <fill>
        <patternFill>
          <bgColor rgb="FFFF0000"/>
        </patternFill>
      </fill>
    </dxf>
    <dxf>
      <fill>
        <patternFill>
          <bgColor theme="0" tint="-0.24994659260841701"/>
        </patternFill>
      </fill>
    </dxf>
  </dxfs>
  <tableStyles count="0" defaultTableStyle="TableStyleMedium9" defaultPivotStyle="PivotStyleLight16"/>
  <colors>
    <mruColors>
      <color rgb="FF00A651"/>
      <color rgb="FF212552"/>
      <color rgb="FF8FFFC4"/>
      <color rgb="FF9196D3"/>
      <color rgb="FFF9B7A5"/>
      <color rgb="FFF5896B"/>
      <color rgb="FFEFDE89"/>
      <color rgb="FFE5C93A"/>
      <color rgb="FF00DE6A"/>
      <color rgb="FFBDC0E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0</xdr:row>
      <xdr:rowOff>46567</xdr:rowOff>
    </xdr:from>
    <xdr:to>
      <xdr:col>1</xdr:col>
      <xdr:colOff>1420188</xdr:colOff>
      <xdr:row>0</xdr:row>
      <xdr:rowOff>579713</xdr:rowOff>
    </xdr:to>
    <xdr:pic>
      <xdr:nvPicPr>
        <xdr:cNvPr id="3" name="Picture 2">
          <a:extLst>
            <a:ext uri="{FF2B5EF4-FFF2-40B4-BE49-F238E27FC236}">
              <a16:creationId xmlns:a16="http://schemas.microsoft.com/office/drawing/2014/main" id="{5F900482-D79A-4A46-924C-B181D8E4F51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9050" y="46567"/>
          <a:ext cx="1839288" cy="539496"/>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76200</xdr:colOff>
      <xdr:row>0</xdr:row>
      <xdr:rowOff>85725</xdr:rowOff>
    </xdr:from>
    <xdr:to>
      <xdr:col>2</xdr:col>
      <xdr:colOff>1532634</xdr:colOff>
      <xdr:row>0</xdr:row>
      <xdr:rowOff>618871</xdr:rowOff>
    </xdr:to>
    <xdr:pic>
      <xdr:nvPicPr>
        <xdr:cNvPr id="5" name="Picture 4">
          <a:extLst>
            <a:ext uri="{FF2B5EF4-FFF2-40B4-BE49-F238E27FC236}">
              <a16:creationId xmlns:a16="http://schemas.microsoft.com/office/drawing/2014/main" id="{1BD732F8-6FEC-46C2-B4B0-9FD20DBB216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0050" y="85725"/>
          <a:ext cx="1891409" cy="5394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105833</xdr:colOff>
      <xdr:row>0</xdr:row>
      <xdr:rowOff>63499</xdr:rowOff>
    </xdr:from>
    <xdr:to>
      <xdr:col>1</xdr:col>
      <xdr:colOff>1612010</xdr:colOff>
      <xdr:row>0</xdr:row>
      <xdr:rowOff>602995</xdr:rowOff>
    </xdr:to>
    <xdr:pic>
      <xdr:nvPicPr>
        <xdr:cNvPr id="2" name="Picture 1">
          <a:extLst>
            <a:ext uri="{FF2B5EF4-FFF2-40B4-BE49-F238E27FC236}">
              <a16:creationId xmlns:a16="http://schemas.microsoft.com/office/drawing/2014/main" id="{B65CD97B-3C3D-4425-9753-8DBA7F1FCF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833" y="63499"/>
          <a:ext cx="1891410" cy="53949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31750</xdr:colOff>
      <xdr:row>0</xdr:row>
      <xdr:rowOff>71437</xdr:rowOff>
    </xdr:from>
    <xdr:to>
      <xdr:col>2</xdr:col>
      <xdr:colOff>1474584</xdr:colOff>
      <xdr:row>0</xdr:row>
      <xdr:rowOff>610933</xdr:rowOff>
    </xdr:to>
    <xdr:pic>
      <xdr:nvPicPr>
        <xdr:cNvPr id="3" name="Picture 2">
          <a:extLst>
            <a:ext uri="{FF2B5EF4-FFF2-40B4-BE49-F238E27FC236}">
              <a16:creationId xmlns:a16="http://schemas.microsoft.com/office/drawing/2014/main" id="{87D72A39-0059-45CC-95CE-308A7A6AAA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7188" y="71437"/>
          <a:ext cx="1871459" cy="5394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21166</xdr:colOff>
      <xdr:row>0</xdr:row>
      <xdr:rowOff>74084</xdr:rowOff>
    </xdr:from>
    <xdr:ext cx="1837944" cy="539496"/>
    <xdr:pic>
      <xdr:nvPicPr>
        <xdr:cNvPr id="3" name="Picture 2">
          <a:extLst>
            <a:ext uri="{FF2B5EF4-FFF2-40B4-BE49-F238E27FC236}">
              <a16:creationId xmlns:a16="http://schemas.microsoft.com/office/drawing/2014/main" id="{D35AC1DF-7C85-4315-A7D2-C8A809A8B8C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21166" y="74084"/>
          <a:ext cx="1837944" cy="539496"/>
        </a:xfrm>
        <a:prstGeom prst="rect">
          <a:avLst/>
        </a:prstGeom>
        <a:noFill/>
        <a:ln w="9525">
          <a:noFill/>
          <a:miter lim="800000"/>
          <a:headEnd/>
          <a:tailEnd/>
        </a:ln>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428625</xdr:colOff>
      <xdr:row>0</xdr:row>
      <xdr:rowOff>1</xdr:rowOff>
    </xdr:from>
    <xdr:to>
      <xdr:col>1</xdr:col>
      <xdr:colOff>1436158</xdr:colOff>
      <xdr:row>0</xdr:row>
      <xdr:rowOff>1126030</xdr:rowOff>
    </xdr:to>
    <xdr:pic>
      <xdr:nvPicPr>
        <xdr:cNvPr id="2" name="Picture 1">
          <a:extLst>
            <a:ext uri="{FF2B5EF4-FFF2-40B4-BE49-F238E27FC236}">
              <a16:creationId xmlns:a16="http://schemas.microsoft.com/office/drawing/2014/main" id="{CAED0DE5-E57F-4605-A38B-7D5E412B71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8625" y="1"/>
          <a:ext cx="1455208" cy="112602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28575</xdr:colOff>
      <xdr:row>0</xdr:row>
      <xdr:rowOff>0</xdr:rowOff>
    </xdr:from>
    <xdr:to>
      <xdr:col>2</xdr:col>
      <xdr:colOff>1128509</xdr:colOff>
      <xdr:row>0</xdr:row>
      <xdr:rowOff>539496</xdr:rowOff>
    </xdr:to>
    <xdr:pic>
      <xdr:nvPicPr>
        <xdr:cNvPr id="2" name="Picture 1">
          <a:extLst>
            <a:ext uri="{FF2B5EF4-FFF2-40B4-BE49-F238E27FC236}">
              <a16:creationId xmlns:a16="http://schemas.microsoft.com/office/drawing/2014/main" id="{20CB93D0-7075-4065-9C32-1701450F02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2425" y="0"/>
          <a:ext cx="1871459" cy="5394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52917</xdr:colOff>
      <xdr:row>0</xdr:row>
      <xdr:rowOff>42333</xdr:rowOff>
    </xdr:from>
    <xdr:to>
      <xdr:col>1</xdr:col>
      <xdr:colOff>1532793</xdr:colOff>
      <xdr:row>0</xdr:row>
      <xdr:rowOff>581829</xdr:rowOff>
    </xdr:to>
    <xdr:pic>
      <xdr:nvPicPr>
        <xdr:cNvPr id="4" name="Picture 3">
          <a:extLst>
            <a:ext uri="{FF2B5EF4-FFF2-40B4-BE49-F238E27FC236}">
              <a16:creationId xmlns:a16="http://schemas.microsoft.com/office/drawing/2014/main" id="{0C1A4695-DE3B-4AED-B931-9471CC71154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917" y="42333"/>
          <a:ext cx="1871459" cy="5394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19050</xdr:colOff>
      <xdr:row>0</xdr:row>
      <xdr:rowOff>38100</xdr:rowOff>
    </xdr:from>
    <xdr:to>
      <xdr:col>2</xdr:col>
      <xdr:colOff>1459119</xdr:colOff>
      <xdr:row>0</xdr:row>
      <xdr:rowOff>583946</xdr:rowOff>
    </xdr:to>
    <xdr:pic>
      <xdr:nvPicPr>
        <xdr:cNvPr id="4" name="Picture 3">
          <a:extLst>
            <a:ext uri="{FF2B5EF4-FFF2-40B4-BE49-F238E27FC236}">
              <a16:creationId xmlns:a16="http://schemas.microsoft.com/office/drawing/2014/main" id="{6368A866-5CF5-460D-89CC-0F76ED1199E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2900" y="38100"/>
          <a:ext cx="1868694" cy="53949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8.bin"/><Relationship Id="rId7" Type="http://schemas.openxmlformats.org/officeDocument/2006/relationships/printerSettings" Target="../printerSettings/printerSettings22.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printerSettings" Target="../printerSettings/printerSettings21.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5" Type="http://schemas.openxmlformats.org/officeDocument/2006/relationships/printerSettings" Target="../printerSettings/printerSettings6.bin"/><Relationship Id="rId4"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E43A76-DA9C-43C8-A8AD-DD3BF9FE3986}">
  <sheetPr>
    <tabColor rgb="FF00A651"/>
    <pageSetUpPr fitToPage="1"/>
  </sheetPr>
  <dimension ref="A1:BR138"/>
  <sheetViews>
    <sheetView tabSelected="1" zoomScale="90" zoomScaleNormal="90" workbookViewId="0">
      <selection activeCell="F10" sqref="F10"/>
    </sheetView>
  </sheetViews>
  <sheetFormatPr defaultColWidth="9.140625" defaultRowHeight="24" thickBottom="1" x14ac:dyDescent="0.25"/>
  <cols>
    <col min="1" max="1" width="6.5703125" style="807" customWidth="1"/>
    <col min="2" max="2" width="101.5703125" style="195" customWidth="1"/>
    <col min="3" max="3" width="37" style="195" customWidth="1"/>
    <col min="4" max="4" width="34.140625" style="195" customWidth="1"/>
    <col min="5" max="26" width="12.85546875" style="195" customWidth="1"/>
    <col min="27" max="64" width="12.85546875" style="195" hidden="1" customWidth="1"/>
    <col min="65" max="65" width="51.42578125" style="547" customWidth="1"/>
    <col min="66" max="66" width="44.42578125" style="547" customWidth="1"/>
    <col min="67" max="67" width="47.140625" style="547" customWidth="1"/>
    <col min="68" max="68" width="70.5703125" style="195" customWidth="1"/>
    <col min="69" max="16384" width="9.140625" style="195"/>
  </cols>
  <sheetData>
    <row r="1" spans="1:70" s="805" customFormat="1" ht="52.5" customHeight="1" thickBot="1" x14ac:dyDescent="0.25">
      <c r="A1" s="803" t="s">
        <v>412</v>
      </c>
      <c r="B1" s="804"/>
      <c r="C1" s="804"/>
      <c r="D1" s="804"/>
      <c r="E1" s="611">
        <v>1</v>
      </c>
      <c r="F1" s="611">
        <v>2</v>
      </c>
      <c r="G1" s="611">
        <v>3</v>
      </c>
      <c r="H1" s="611">
        <v>4</v>
      </c>
      <c r="I1" s="611">
        <v>5</v>
      </c>
      <c r="J1" s="611">
        <v>6</v>
      </c>
      <c r="K1" s="611">
        <v>7</v>
      </c>
      <c r="L1" s="611">
        <v>8</v>
      </c>
      <c r="M1" s="611">
        <v>9</v>
      </c>
      <c r="N1" s="611">
        <v>10</v>
      </c>
      <c r="O1" s="611">
        <v>11</v>
      </c>
      <c r="P1" s="611">
        <v>12</v>
      </c>
      <c r="Q1" s="611">
        <v>13</v>
      </c>
      <c r="R1" s="611">
        <v>14</v>
      </c>
      <c r="S1" s="611">
        <v>15</v>
      </c>
      <c r="T1" s="611">
        <v>16</v>
      </c>
      <c r="U1" s="611">
        <v>17</v>
      </c>
      <c r="V1" s="611">
        <v>18</v>
      </c>
      <c r="W1" s="611">
        <v>19</v>
      </c>
      <c r="X1" s="611">
        <v>20</v>
      </c>
      <c r="Y1" s="611">
        <v>21</v>
      </c>
      <c r="Z1" s="611">
        <v>22</v>
      </c>
      <c r="AA1" s="611">
        <v>23</v>
      </c>
      <c r="AB1" s="611">
        <v>24</v>
      </c>
      <c r="AC1" s="611">
        <v>25</v>
      </c>
      <c r="AD1" s="611">
        <v>26</v>
      </c>
      <c r="AE1" s="611">
        <v>27</v>
      </c>
      <c r="AF1" s="611">
        <v>28</v>
      </c>
      <c r="AG1" s="611">
        <v>29</v>
      </c>
      <c r="AH1" s="611">
        <v>30</v>
      </c>
      <c r="AI1" s="611">
        <v>31</v>
      </c>
      <c r="AJ1" s="611">
        <v>32</v>
      </c>
      <c r="AK1" s="611">
        <v>33</v>
      </c>
      <c r="AL1" s="611">
        <v>34</v>
      </c>
      <c r="AM1" s="611">
        <v>35</v>
      </c>
      <c r="AN1" s="611">
        <v>36</v>
      </c>
      <c r="AO1" s="611">
        <v>37</v>
      </c>
      <c r="AP1" s="611">
        <v>38</v>
      </c>
      <c r="AQ1" s="611">
        <v>39</v>
      </c>
      <c r="AR1" s="611">
        <v>40</v>
      </c>
      <c r="AS1" s="611">
        <v>41</v>
      </c>
      <c r="AT1" s="611">
        <v>42</v>
      </c>
      <c r="AU1" s="611">
        <v>43</v>
      </c>
      <c r="AV1" s="611">
        <v>44</v>
      </c>
      <c r="AW1" s="611">
        <v>45</v>
      </c>
      <c r="AX1" s="611">
        <v>46</v>
      </c>
      <c r="AY1" s="611">
        <v>47</v>
      </c>
      <c r="AZ1" s="611">
        <v>48</v>
      </c>
      <c r="BA1" s="611">
        <v>49</v>
      </c>
      <c r="BB1" s="611">
        <v>50</v>
      </c>
      <c r="BC1" s="611">
        <v>51</v>
      </c>
      <c r="BD1" s="611">
        <v>52</v>
      </c>
      <c r="BE1" s="611">
        <v>53</v>
      </c>
      <c r="BF1" s="611">
        <v>54</v>
      </c>
      <c r="BG1" s="611">
        <v>55</v>
      </c>
      <c r="BH1" s="611">
        <v>56</v>
      </c>
      <c r="BI1" s="611">
        <v>57</v>
      </c>
      <c r="BJ1" s="611">
        <v>58</v>
      </c>
      <c r="BK1" s="611">
        <v>59</v>
      </c>
      <c r="BL1" s="611">
        <v>60</v>
      </c>
      <c r="BM1" s="612"/>
      <c r="BN1" s="612"/>
      <c r="BO1" s="612"/>
    </row>
    <row r="2" spans="1:70" ht="19.5" customHeight="1" thickBot="1" x14ac:dyDescent="0.25">
      <c r="A2" s="752"/>
      <c r="B2" s="525" t="s">
        <v>0</v>
      </c>
      <c r="C2" s="526"/>
      <c r="D2" s="525" t="s">
        <v>1</v>
      </c>
      <c r="E2" s="527">
        <f t="array" ref="E2:BL2">TRANSPOSE(SAMP!I3:I62)</f>
        <v>0</v>
      </c>
      <c r="F2" s="527">
        <v>0</v>
      </c>
      <c r="G2" s="527">
        <v>0</v>
      </c>
      <c r="H2" s="527">
        <v>0</v>
      </c>
      <c r="I2" s="527">
        <v>0</v>
      </c>
      <c r="J2" s="527">
        <v>0</v>
      </c>
      <c r="K2" s="527">
        <v>0</v>
      </c>
      <c r="L2" s="527">
        <v>0</v>
      </c>
      <c r="M2" s="527">
        <v>0</v>
      </c>
      <c r="N2" s="527">
        <v>0</v>
      </c>
      <c r="O2" s="527">
        <v>0</v>
      </c>
      <c r="P2" s="527">
        <v>0</v>
      </c>
      <c r="Q2" s="527">
        <v>0</v>
      </c>
      <c r="R2" s="527">
        <v>0</v>
      </c>
      <c r="S2" s="527">
        <v>0</v>
      </c>
      <c r="T2" s="527">
        <v>0</v>
      </c>
      <c r="U2" s="527">
        <v>0</v>
      </c>
      <c r="V2" s="527">
        <v>0</v>
      </c>
      <c r="W2" s="527">
        <v>0</v>
      </c>
      <c r="X2" s="527">
        <v>0</v>
      </c>
      <c r="Y2" s="527">
        <v>0</v>
      </c>
      <c r="Z2" s="527">
        <v>0</v>
      </c>
      <c r="AA2" s="527">
        <v>0</v>
      </c>
      <c r="AB2" s="527">
        <v>0</v>
      </c>
      <c r="AC2" s="527">
        <v>0</v>
      </c>
      <c r="AD2" s="527">
        <v>0</v>
      </c>
      <c r="AE2" s="527">
        <v>0</v>
      </c>
      <c r="AF2" s="527">
        <v>0</v>
      </c>
      <c r="AG2" s="527">
        <v>0</v>
      </c>
      <c r="AH2" s="527">
        <v>0</v>
      </c>
      <c r="AI2" s="527">
        <v>0</v>
      </c>
      <c r="AJ2" s="527">
        <v>0</v>
      </c>
      <c r="AK2" s="527">
        <v>0</v>
      </c>
      <c r="AL2" s="527">
        <v>0</v>
      </c>
      <c r="AM2" s="527">
        <v>0</v>
      </c>
      <c r="AN2" s="527">
        <v>0</v>
      </c>
      <c r="AO2" s="527">
        <v>0</v>
      </c>
      <c r="AP2" s="527">
        <v>0</v>
      </c>
      <c r="AQ2" s="527">
        <v>0</v>
      </c>
      <c r="AR2" s="527">
        <v>0</v>
      </c>
      <c r="AS2" s="527">
        <v>0</v>
      </c>
      <c r="AT2" s="527">
        <v>0</v>
      </c>
      <c r="AU2" s="527">
        <v>0</v>
      </c>
      <c r="AV2" s="527">
        <v>0</v>
      </c>
      <c r="AW2" s="527">
        <v>0</v>
      </c>
      <c r="AX2" s="527">
        <v>0</v>
      </c>
      <c r="AY2" s="527">
        <v>0</v>
      </c>
      <c r="AZ2" s="527">
        <v>0</v>
      </c>
      <c r="BA2" s="527">
        <v>0</v>
      </c>
      <c r="BB2" s="527">
        <v>0</v>
      </c>
      <c r="BC2" s="527">
        <v>0</v>
      </c>
      <c r="BD2" s="527">
        <v>0</v>
      </c>
      <c r="BE2" s="527">
        <v>0</v>
      </c>
      <c r="BF2" s="527">
        <v>0</v>
      </c>
      <c r="BG2" s="527">
        <v>0</v>
      </c>
      <c r="BH2" s="527">
        <v>0</v>
      </c>
      <c r="BI2" s="527">
        <v>0</v>
      </c>
      <c r="BJ2" s="527">
        <v>0</v>
      </c>
      <c r="BK2" s="527">
        <v>0</v>
      </c>
      <c r="BL2" s="527">
        <v>0</v>
      </c>
      <c r="BM2" s="528"/>
      <c r="BN2" s="528"/>
      <c r="BO2" s="528"/>
    </row>
    <row r="3" spans="1:70" ht="19.5" customHeight="1" thickBot="1" x14ac:dyDescent="0.25">
      <c r="A3" s="752"/>
      <c r="B3" s="525" t="s">
        <v>2</v>
      </c>
      <c r="C3" s="529"/>
      <c r="D3" s="525" t="s">
        <v>3</v>
      </c>
      <c r="E3" s="527">
        <f t="array" ref="E3:BL3">TRANSPOSE(SAMP!J3:J62)</f>
        <v>0</v>
      </c>
      <c r="F3" s="527">
        <v>0</v>
      </c>
      <c r="G3" s="527">
        <v>0</v>
      </c>
      <c r="H3" s="527">
        <v>0</v>
      </c>
      <c r="I3" s="527">
        <v>0</v>
      </c>
      <c r="J3" s="527">
        <v>0</v>
      </c>
      <c r="K3" s="527">
        <v>0</v>
      </c>
      <c r="L3" s="527">
        <v>0</v>
      </c>
      <c r="M3" s="527">
        <v>0</v>
      </c>
      <c r="N3" s="527">
        <v>0</v>
      </c>
      <c r="O3" s="527">
        <v>0</v>
      </c>
      <c r="P3" s="527">
        <v>0</v>
      </c>
      <c r="Q3" s="527">
        <v>0</v>
      </c>
      <c r="R3" s="527">
        <v>0</v>
      </c>
      <c r="S3" s="527">
        <v>0</v>
      </c>
      <c r="T3" s="527">
        <v>0</v>
      </c>
      <c r="U3" s="527">
        <v>0</v>
      </c>
      <c r="V3" s="527">
        <v>0</v>
      </c>
      <c r="W3" s="527">
        <v>0</v>
      </c>
      <c r="X3" s="527">
        <v>0</v>
      </c>
      <c r="Y3" s="527">
        <v>0</v>
      </c>
      <c r="Z3" s="527">
        <v>0</v>
      </c>
      <c r="AA3" s="527">
        <v>0</v>
      </c>
      <c r="AB3" s="527">
        <v>0</v>
      </c>
      <c r="AC3" s="527">
        <v>0</v>
      </c>
      <c r="AD3" s="527">
        <v>0</v>
      </c>
      <c r="AE3" s="527">
        <v>0</v>
      </c>
      <c r="AF3" s="527">
        <v>0</v>
      </c>
      <c r="AG3" s="527">
        <v>0</v>
      </c>
      <c r="AH3" s="527">
        <v>0</v>
      </c>
      <c r="AI3" s="527">
        <v>0</v>
      </c>
      <c r="AJ3" s="527">
        <v>0</v>
      </c>
      <c r="AK3" s="527">
        <v>0</v>
      </c>
      <c r="AL3" s="527">
        <v>0</v>
      </c>
      <c r="AM3" s="527">
        <v>0</v>
      </c>
      <c r="AN3" s="527">
        <v>0</v>
      </c>
      <c r="AO3" s="527">
        <v>0</v>
      </c>
      <c r="AP3" s="527">
        <v>0</v>
      </c>
      <c r="AQ3" s="527">
        <v>0</v>
      </c>
      <c r="AR3" s="527">
        <v>0</v>
      </c>
      <c r="AS3" s="527">
        <v>0</v>
      </c>
      <c r="AT3" s="527">
        <v>0</v>
      </c>
      <c r="AU3" s="527">
        <v>0</v>
      </c>
      <c r="AV3" s="527">
        <v>0</v>
      </c>
      <c r="AW3" s="527">
        <v>0</v>
      </c>
      <c r="AX3" s="527">
        <v>0</v>
      </c>
      <c r="AY3" s="527">
        <v>0</v>
      </c>
      <c r="AZ3" s="527">
        <v>0</v>
      </c>
      <c r="BA3" s="527">
        <v>0</v>
      </c>
      <c r="BB3" s="527">
        <v>0</v>
      </c>
      <c r="BC3" s="527">
        <v>0</v>
      </c>
      <c r="BD3" s="527">
        <v>0</v>
      </c>
      <c r="BE3" s="527">
        <v>0</v>
      </c>
      <c r="BF3" s="527">
        <v>0</v>
      </c>
      <c r="BG3" s="527">
        <v>0</v>
      </c>
      <c r="BH3" s="527">
        <v>0</v>
      </c>
      <c r="BI3" s="527">
        <v>0</v>
      </c>
      <c r="BJ3" s="527">
        <v>0</v>
      </c>
      <c r="BK3" s="527">
        <v>0</v>
      </c>
      <c r="BL3" s="527">
        <v>0</v>
      </c>
      <c r="BM3" s="528"/>
      <c r="BN3" s="528"/>
      <c r="BO3" s="528"/>
    </row>
    <row r="4" spans="1:70" ht="23.25" customHeight="1" thickBot="1" x14ac:dyDescent="0.25">
      <c r="A4" s="752"/>
      <c r="B4" s="525" t="s">
        <v>4</v>
      </c>
      <c r="C4" s="530"/>
      <c r="D4" s="525" t="s">
        <v>5</v>
      </c>
      <c r="E4" s="527">
        <f t="array" ref="E4:BL4">TRANSPOSE(SAMP!K3:K62)</f>
        <v>0</v>
      </c>
      <c r="F4" s="527">
        <v>0</v>
      </c>
      <c r="G4" s="527">
        <v>0</v>
      </c>
      <c r="H4" s="527">
        <v>0</v>
      </c>
      <c r="I4" s="527">
        <v>0</v>
      </c>
      <c r="J4" s="527">
        <v>0</v>
      </c>
      <c r="K4" s="527">
        <v>0</v>
      </c>
      <c r="L4" s="527">
        <v>0</v>
      </c>
      <c r="M4" s="527">
        <v>0</v>
      </c>
      <c r="N4" s="527">
        <v>0</v>
      </c>
      <c r="O4" s="527">
        <v>0</v>
      </c>
      <c r="P4" s="527">
        <v>0</v>
      </c>
      <c r="Q4" s="527">
        <v>0</v>
      </c>
      <c r="R4" s="527">
        <v>0</v>
      </c>
      <c r="S4" s="527">
        <v>0</v>
      </c>
      <c r="T4" s="527">
        <v>0</v>
      </c>
      <c r="U4" s="527">
        <v>0</v>
      </c>
      <c r="V4" s="527">
        <v>0</v>
      </c>
      <c r="W4" s="527">
        <v>0</v>
      </c>
      <c r="X4" s="527">
        <v>0</v>
      </c>
      <c r="Y4" s="527">
        <v>0</v>
      </c>
      <c r="Z4" s="527">
        <v>0</v>
      </c>
      <c r="AA4" s="527">
        <v>0</v>
      </c>
      <c r="AB4" s="527">
        <v>0</v>
      </c>
      <c r="AC4" s="527">
        <v>0</v>
      </c>
      <c r="AD4" s="527">
        <v>0</v>
      </c>
      <c r="AE4" s="527">
        <v>0</v>
      </c>
      <c r="AF4" s="527">
        <v>0</v>
      </c>
      <c r="AG4" s="527">
        <v>0</v>
      </c>
      <c r="AH4" s="527">
        <v>0</v>
      </c>
      <c r="AI4" s="527">
        <v>0</v>
      </c>
      <c r="AJ4" s="527">
        <v>0</v>
      </c>
      <c r="AK4" s="527">
        <v>0</v>
      </c>
      <c r="AL4" s="527">
        <v>0</v>
      </c>
      <c r="AM4" s="527">
        <v>0</v>
      </c>
      <c r="AN4" s="527">
        <v>0</v>
      </c>
      <c r="AO4" s="527">
        <v>0</v>
      </c>
      <c r="AP4" s="527">
        <v>0</v>
      </c>
      <c r="AQ4" s="527">
        <v>0</v>
      </c>
      <c r="AR4" s="527">
        <v>0</v>
      </c>
      <c r="AS4" s="527">
        <v>0</v>
      </c>
      <c r="AT4" s="527">
        <v>0</v>
      </c>
      <c r="AU4" s="527">
        <v>0</v>
      </c>
      <c r="AV4" s="527">
        <v>0</v>
      </c>
      <c r="AW4" s="527">
        <v>0</v>
      </c>
      <c r="AX4" s="527">
        <v>0</v>
      </c>
      <c r="AY4" s="527">
        <v>0</v>
      </c>
      <c r="AZ4" s="527">
        <v>0</v>
      </c>
      <c r="BA4" s="527">
        <v>0</v>
      </c>
      <c r="BB4" s="527">
        <v>0</v>
      </c>
      <c r="BC4" s="527">
        <v>0</v>
      </c>
      <c r="BD4" s="527">
        <v>0</v>
      </c>
      <c r="BE4" s="527">
        <v>0</v>
      </c>
      <c r="BF4" s="527">
        <v>0</v>
      </c>
      <c r="BG4" s="527">
        <v>0</v>
      </c>
      <c r="BH4" s="527">
        <v>0</v>
      </c>
      <c r="BI4" s="527">
        <v>0</v>
      </c>
      <c r="BJ4" s="527">
        <v>0</v>
      </c>
      <c r="BK4" s="527">
        <v>0</v>
      </c>
      <c r="BL4" s="527">
        <v>0</v>
      </c>
      <c r="BM4" s="528"/>
      <c r="BN4" s="528"/>
      <c r="BO4" s="528"/>
    </row>
    <row r="5" spans="1:70" ht="30" customHeight="1" thickBot="1" x14ac:dyDescent="0.25">
      <c r="A5" s="751"/>
      <c r="B5" s="172"/>
      <c r="C5" s="172"/>
      <c r="D5" s="525" t="s">
        <v>6</v>
      </c>
      <c r="E5" s="527">
        <f t="array" ref="E5:BL5">TRANSPOSE(SAMP!L3:L62)</f>
        <v>0</v>
      </c>
      <c r="F5" s="527">
        <v>0</v>
      </c>
      <c r="G5" s="527">
        <v>0</v>
      </c>
      <c r="H5" s="527">
        <v>0</v>
      </c>
      <c r="I5" s="527">
        <v>0</v>
      </c>
      <c r="J5" s="527">
        <v>0</v>
      </c>
      <c r="K5" s="527">
        <v>0</v>
      </c>
      <c r="L5" s="527">
        <v>0</v>
      </c>
      <c r="M5" s="527">
        <v>0</v>
      </c>
      <c r="N5" s="527">
        <v>0</v>
      </c>
      <c r="O5" s="527">
        <v>0</v>
      </c>
      <c r="P5" s="527">
        <v>0</v>
      </c>
      <c r="Q5" s="527">
        <v>0</v>
      </c>
      <c r="R5" s="527">
        <v>0</v>
      </c>
      <c r="S5" s="527">
        <v>0</v>
      </c>
      <c r="T5" s="527">
        <v>0</v>
      </c>
      <c r="U5" s="527">
        <v>0</v>
      </c>
      <c r="V5" s="527">
        <v>0</v>
      </c>
      <c r="W5" s="527">
        <v>0</v>
      </c>
      <c r="X5" s="527">
        <v>0</v>
      </c>
      <c r="Y5" s="527">
        <v>0</v>
      </c>
      <c r="Z5" s="527">
        <v>0</v>
      </c>
      <c r="AA5" s="527">
        <v>0</v>
      </c>
      <c r="AB5" s="527">
        <v>0</v>
      </c>
      <c r="AC5" s="527">
        <v>0</v>
      </c>
      <c r="AD5" s="527">
        <v>0</v>
      </c>
      <c r="AE5" s="527">
        <v>0</v>
      </c>
      <c r="AF5" s="527">
        <v>0</v>
      </c>
      <c r="AG5" s="527">
        <v>0</v>
      </c>
      <c r="AH5" s="527">
        <v>0</v>
      </c>
      <c r="AI5" s="527">
        <v>0</v>
      </c>
      <c r="AJ5" s="527">
        <v>0</v>
      </c>
      <c r="AK5" s="527">
        <v>0</v>
      </c>
      <c r="AL5" s="527">
        <v>0</v>
      </c>
      <c r="AM5" s="527">
        <v>0</v>
      </c>
      <c r="AN5" s="527">
        <v>0</v>
      </c>
      <c r="AO5" s="527">
        <v>0</v>
      </c>
      <c r="AP5" s="527">
        <v>0</v>
      </c>
      <c r="AQ5" s="527">
        <v>0</v>
      </c>
      <c r="AR5" s="527">
        <v>0</v>
      </c>
      <c r="AS5" s="527">
        <v>0</v>
      </c>
      <c r="AT5" s="527">
        <v>0</v>
      </c>
      <c r="AU5" s="527">
        <v>0</v>
      </c>
      <c r="AV5" s="527">
        <v>0</v>
      </c>
      <c r="AW5" s="527">
        <v>0</v>
      </c>
      <c r="AX5" s="527">
        <v>0</v>
      </c>
      <c r="AY5" s="527">
        <v>0</v>
      </c>
      <c r="AZ5" s="527">
        <v>0</v>
      </c>
      <c r="BA5" s="527">
        <v>0</v>
      </c>
      <c r="BB5" s="527">
        <v>0</v>
      </c>
      <c r="BC5" s="527">
        <v>0</v>
      </c>
      <c r="BD5" s="527">
        <v>0</v>
      </c>
      <c r="BE5" s="527">
        <v>0</v>
      </c>
      <c r="BF5" s="527">
        <v>0</v>
      </c>
      <c r="BG5" s="527">
        <v>0</v>
      </c>
      <c r="BH5" s="527">
        <v>0</v>
      </c>
      <c r="BI5" s="527">
        <v>0</v>
      </c>
      <c r="BJ5" s="527">
        <v>0</v>
      </c>
      <c r="BK5" s="527">
        <v>0</v>
      </c>
      <c r="BL5" s="527">
        <v>0</v>
      </c>
      <c r="BM5" s="528"/>
      <c r="BN5" s="528"/>
      <c r="BO5" s="528"/>
    </row>
    <row r="6" spans="1:70" s="637" customFormat="1" ht="24.6" customHeight="1" thickBot="1" x14ac:dyDescent="0.25">
      <c r="A6" s="818"/>
      <c r="B6" s="819" t="s">
        <v>7</v>
      </c>
      <c r="C6" s="820" t="s">
        <v>8</v>
      </c>
      <c r="D6" s="820" t="s">
        <v>9</v>
      </c>
      <c r="E6" s="617"/>
      <c r="F6" s="617"/>
      <c r="G6" s="617"/>
      <c r="H6" s="617"/>
      <c r="I6" s="617"/>
      <c r="J6" s="617"/>
      <c r="K6" s="617"/>
      <c r="L6" s="617"/>
      <c r="M6" s="617"/>
      <c r="N6" s="617"/>
      <c r="O6" s="617"/>
      <c r="P6" s="617"/>
      <c r="Q6" s="617"/>
      <c r="R6" s="617"/>
      <c r="S6" s="617"/>
      <c r="T6" s="617"/>
      <c r="U6" s="617"/>
      <c r="V6" s="617"/>
      <c r="W6" s="617"/>
      <c r="X6" s="617"/>
      <c r="Y6" s="617"/>
      <c r="Z6" s="617"/>
      <c r="AA6" s="617"/>
      <c r="AB6" s="617"/>
      <c r="AC6" s="617"/>
      <c r="AD6" s="617"/>
      <c r="AE6" s="617"/>
      <c r="AF6" s="617"/>
      <c r="AG6" s="617"/>
      <c r="AH6" s="617"/>
      <c r="AI6" s="617"/>
      <c r="AJ6" s="617"/>
      <c r="AK6" s="617"/>
      <c r="AL6" s="617"/>
      <c r="AM6" s="617"/>
      <c r="AN6" s="617"/>
      <c r="AO6" s="617"/>
      <c r="AP6" s="617"/>
      <c r="AQ6" s="617"/>
      <c r="AR6" s="617"/>
      <c r="AS6" s="617"/>
      <c r="AT6" s="617"/>
      <c r="AU6" s="617"/>
      <c r="AV6" s="617"/>
      <c r="AW6" s="617"/>
      <c r="AX6" s="617"/>
      <c r="AY6" s="617"/>
      <c r="AZ6" s="617"/>
      <c r="BA6" s="618"/>
      <c r="BB6" s="619"/>
      <c r="BC6" s="619"/>
      <c r="BD6" s="619"/>
      <c r="BE6" s="619"/>
      <c r="BF6" s="619"/>
      <c r="BG6" s="619"/>
      <c r="BH6" s="619"/>
      <c r="BI6" s="619"/>
      <c r="BJ6" s="619"/>
      <c r="BK6" s="619"/>
      <c r="BL6" s="619"/>
      <c r="BM6" s="614" t="s">
        <v>615</v>
      </c>
      <c r="BN6" s="614" t="s">
        <v>11</v>
      </c>
      <c r="BO6" s="614" t="s">
        <v>616</v>
      </c>
    </row>
    <row r="7" spans="1:70" ht="39" thickBot="1" x14ac:dyDescent="0.25">
      <c r="A7" s="821">
        <v>1</v>
      </c>
      <c r="B7" s="822" t="s">
        <v>13</v>
      </c>
      <c r="C7" s="823" t="s">
        <v>440</v>
      </c>
      <c r="D7" s="824" t="s">
        <v>15</v>
      </c>
      <c r="E7" s="532"/>
      <c r="F7" s="532"/>
      <c r="G7" s="532"/>
      <c r="H7" s="532"/>
      <c r="I7" s="532"/>
      <c r="J7" s="532"/>
      <c r="K7" s="532"/>
      <c r="L7" s="532"/>
      <c r="M7" s="532"/>
      <c r="N7" s="532"/>
      <c r="O7" s="532"/>
      <c r="P7" s="532"/>
      <c r="Q7" s="532"/>
      <c r="R7" s="532"/>
      <c r="S7" s="532"/>
      <c r="T7" s="532"/>
      <c r="U7" s="532"/>
      <c r="V7" s="532"/>
      <c r="W7" s="532"/>
      <c r="X7" s="532"/>
      <c r="Y7" s="532"/>
      <c r="Z7" s="532"/>
      <c r="AA7" s="532"/>
      <c r="AB7" s="532"/>
      <c r="AC7" s="532"/>
      <c r="AD7" s="532"/>
      <c r="AE7" s="532"/>
      <c r="AF7" s="532"/>
      <c r="AG7" s="532"/>
      <c r="AH7" s="532"/>
      <c r="AI7" s="532"/>
      <c r="AJ7" s="532"/>
      <c r="AK7" s="532"/>
      <c r="AL7" s="532"/>
      <c r="AM7" s="532"/>
      <c r="AN7" s="532"/>
      <c r="AO7" s="532"/>
      <c r="AP7" s="532"/>
      <c r="AQ7" s="532"/>
      <c r="AR7" s="532"/>
      <c r="AS7" s="532"/>
      <c r="AT7" s="532"/>
      <c r="AU7" s="532"/>
      <c r="AV7" s="532"/>
      <c r="AW7" s="532"/>
      <c r="AX7" s="532"/>
      <c r="AY7" s="532"/>
      <c r="AZ7" s="532"/>
      <c r="BA7" s="532"/>
      <c r="BB7" s="532"/>
      <c r="BC7" s="532"/>
      <c r="BD7" s="532"/>
      <c r="BE7" s="532"/>
      <c r="BF7" s="532"/>
      <c r="BG7" s="532"/>
      <c r="BH7" s="532"/>
      <c r="BI7" s="532"/>
      <c r="BJ7" s="532"/>
      <c r="BK7" s="532"/>
      <c r="BL7" s="532"/>
      <c r="BM7" s="533" t="s">
        <v>16</v>
      </c>
      <c r="BN7" s="533" t="s">
        <v>16</v>
      </c>
      <c r="BO7" s="533" t="s">
        <v>16</v>
      </c>
    </row>
    <row r="8" spans="1:70" ht="66" customHeight="1" thickBot="1" x14ac:dyDescent="0.25">
      <c r="A8" s="825">
        <v>2</v>
      </c>
      <c r="B8" s="822" t="s">
        <v>17</v>
      </c>
      <c r="C8" s="823" t="s">
        <v>411</v>
      </c>
      <c r="D8" s="824" t="s">
        <v>18</v>
      </c>
      <c r="E8" s="527" t="str">
        <f t="shared" ref="E8" si="0">IF(E7="DW", "X", "")</f>
        <v/>
      </c>
      <c r="F8" s="527" t="str">
        <f t="shared" ref="F8:AV8" si="1">IF(F7="DW", "X", "")</f>
        <v/>
      </c>
      <c r="G8" s="527" t="str">
        <f t="shared" si="1"/>
        <v/>
      </c>
      <c r="H8" s="527" t="str">
        <f t="shared" si="1"/>
        <v/>
      </c>
      <c r="I8" s="527" t="str">
        <f t="shared" si="1"/>
        <v/>
      </c>
      <c r="J8" s="527" t="str">
        <f t="shared" si="1"/>
        <v/>
      </c>
      <c r="K8" s="527" t="str">
        <f t="shared" si="1"/>
        <v/>
      </c>
      <c r="L8" s="527" t="str">
        <f t="shared" si="1"/>
        <v/>
      </c>
      <c r="M8" s="527" t="str">
        <f t="shared" si="1"/>
        <v/>
      </c>
      <c r="N8" s="527" t="str">
        <f t="shared" si="1"/>
        <v/>
      </c>
      <c r="O8" s="527" t="str">
        <f t="shared" si="1"/>
        <v/>
      </c>
      <c r="P8" s="527" t="str">
        <f t="shared" si="1"/>
        <v/>
      </c>
      <c r="Q8" s="527" t="str">
        <f t="shared" si="1"/>
        <v/>
      </c>
      <c r="R8" s="527" t="str">
        <f t="shared" si="1"/>
        <v/>
      </c>
      <c r="S8" s="527" t="str">
        <f t="shared" si="1"/>
        <v/>
      </c>
      <c r="T8" s="527" t="str">
        <f t="shared" si="1"/>
        <v/>
      </c>
      <c r="U8" s="527" t="str">
        <f t="shared" si="1"/>
        <v/>
      </c>
      <c r="V8" s="527" t="str">
        <f t="shared" si="1"/>
        <v/>
      </c>
      <c r="W8" s="527" t="str">
        <f t="shared" si="1"/>
        <v/>
      </c>
      <c r="X8" s="527" t="str">
        <f t="shared" si="1"/>
        <v/>
      </c>
      <c r="Y8" s="527" t="str">
        <f t="shared" si="1"/>
        <v/>
      </c>
      <c r="Z8" s="527" t="str">
        <f t="shared" si="1"/>
        <v/>
      </c>
      <c r="AA8" s="527" t="str">
        <f t="shared" si="1"/>
        <v/>
      </c>
      <c r="AB8" s="527" t="str">
        <f t="shared" si="1"/>
        <v/>
      </c>
      <c r="AC8" s="527" t="str">
        <f t="shared" si="1"/>
        <v/>
      </c>
      <c r="AD8" s="527" t="str">
        <f t="shared" si="1"/>
        <v/>
      </c>
      <c r="AE8" s="527" t="str">
        <f t="shared" si="1"/>
        <v/>
      </c>
      <c r="AF8" s="527" t="str">
        <f t="shared" si="1"/>
        <v/>
      </c>
      <c r="AG8" s="527" t="str">
        <f t="shared" si="1"/>
        <v/>
      </c>
      <c r="AH8" s="527" t="str">
        <f t="shared" si="1"/>
        <v/>
      </c>
      <c r="AI8" s="527" t="str">
        <f t="shared" si="1"/>
        <v/>
      </c>
      <c r="AJ8" s="527" t="str">
        <f t="shared" si="1"/>
        <v/>
      </c>
      <c r="AK8" s="527" t="str">
        <f t="shared" si="1"/>
        <v/>
      </c>
      <c r="AL8" s="527" t="str">
        <f t="shared" si="1"/>
        <v/>
      </c>
      <c r="AM8" s="527" t="str">
        <f t="shared" si="1"/>
        <v/>
      </c>
      <c r="AN8" s="527" t="str">
        <f t="shared" si="1"/>
        <v/>
      </c>
      <c r="AO8" s="527" t="str">
        <f t="shared" si="1"/>
        <v/>
      </c>
      <c r="AP8" s="527" t="str">
        <f t="shared" si="1"/>
        <v/>
      </c>
      <c r="AQ8" s="527" t="str">
        <f t="shared" si="1"/>
        <v/>
      </c>
      <c r="AR8" s="527" t="str">
        <f t="shared" si="1"/>
        <v/>
      </c>
      <c r="AS8" s="527" t="str">
        <f t="shared" si="1"/>
        <v/>
      </c>
      <c r="AT8" s="527" t="str">
        <f t="shared" si="1"/>
        <v/>
      </c>
      <c r="AU8" s="527" t="str">
        <f t="shared" si="1"/>
        <v/>
      </c>
      <c r="AV8" s="527" t="str">
        <f t="shared" si="1"/>
        <v/>
      </c>
      <c r="AW8" s="527" t="str">
        <f t="shared" ref="AW8:BL8" si="2">IF(AW7="DW", "X", "")</f>
        <v/>
      </c>
      <c r="AX8" s="527" t="str">
        <f t="shared" si="2"/>
        <v/>
      </c>
      <c r="AY8" s="527" t="str">
        <f t="shared" si="2"/>
        <v/>
      </c>
      <c r="AZ8" s="527" t="str">
        <f t="shared" si="2"/>
        <v/>
      </c>
      <c r="BA8" s="527" t="str">
        <f t="shared" si="2"/>
        <v/>
      </c>
      <c r="BB8" s="527" t="str">
        <f t="shared" si="2"/>
        <v/>
      </c>
      <c r="BC8" s="527" t="str">
        <f t="shared" si="2"/>
        <v/>
      </c>
      <c r="BD8" s="527" t="str">
        <f t="shared" si="2"/>
        <v/>
      </c>
      <c r="BE8" s="527" t="str">
        <f t="shared" si="2"/>
        <v/>
      </c>
      <c r="BF8" s="527" t="str">
        <f t="shared" si="2"/>
        <v/>
      </c>
      <c r="BG8" s="527" t="str">
        <f t="shared" si="2"/>
        <v/>
      </c>
      <c r="BH8" s="527" t="str">
        <f t="shared" si="2"/>
        <v/>
      </c>
      <c r="BI8" s="527" t="str">
        <f t="shared" si="2"/>
        <v/>
      </c>
      <c r="BJ8" s="527" t="str">
        <f t="shared" si="2"/>
        <v/>
      </c>
      <c r="BK8" s="527" t="str">
        <f t="shared" si="2"/>
        <v/>
      </c>
      <c r="BL8" s="527" t="str">
        <f t="shared" si="2"/>
        <v/>
      </c>
      <c r="BM8" s="528"/>
      <c r="BN8" s="528"/>
      <c r="BO8" s="528"/>
      <c r="BP8" s="806"/>
      <c r="BR8" s="807" t="s">
        <v>19</v>
      </c>
    </row>
    <row r="9" spans="1:70" ht="58.5" customHeight="1" thickBot="1" x14ac:dyDescent="0.25">
      <c r="A9" s="825">
        <v>3</v>
      </c>
      <c r="B9" s="822" t="s">
        <v>20</v>
      </c>
      <c r="C9" s="823" t="s">
        <v>411</v>
      </c>
      <c r="D9" s="824" t="s">
        <v>21</v>
      </c>
      <c r="E9" s="808" t="str">
        <f>IF(E7="DW", "X", "")</f>
        <v/>
      </c>
      <c r="F9" s="808" t="str">
        <f t="shared" ref="F9:AU9" si="3">IF(F7="DW", "X", "")</f>
        <v/>
      </c>
      <c r="G9" s="808" t="str">
        <f t="shared" si="3"/>
        <v/>
      </c>
      <c r="H9" s="808" t="str">
        <f t="shared" si="3"/>
        <v/>
      </c>
      <c r="I9" s="808" t="str">
        <f t="shared" si="3"/>
        <v/>
      </c>
      <c r="J9" s="808" t="str">
        <f t="shared" si="3"/>
        <v/>
      </c>
      <c r="K9" s="808" t="str">
        <f t="shared" si="3"/>
        <v/>
      </c>
      <c r="L9" s="808" t="str">
        <f t="shared" si="3"/>
        <v/>
      </c>
      <c r="M9" s="808" t="str">
        <f t="shared" si="3"/>
        <v/>
      </c>
      <c r="N9" s="808" t="str">
        <f t="shared" si="3"/>
        <v/>
      </c>
      <c r="O9" s="808" t="str">
        <f t="shared" si="3"/>
        <v/>
      </c>
      <c r="P9" s="808" t="str">
        <f t="shared" si="3"/>
        <v/>
      </c>
      <c r="Q9" s="808" t="str">
        <f t="shared" si="3"/>
        <v/>
      </c>
      <c r="R9" s="808" t="str">
        <f t="shared" si="3"/>
        <v/>
      </c>
      <c r="S9" s="808" t="str">
        <f t="shared" si="3"/>
        <v/>
      </c>
      <c r="T9" s="808" t="str">
        <f t="shared" si="3"/>
        <v/>
      </c>
      <c r="U9" s="808" t="str">
        <f t="shared" si="3"/>
        <v/>
      </c>
      <c r="V9" s="808" t="str">
        <f t="shared" si="3"/>
        <v/>
      </c>
      <c r="W9" s="808" t="str">
        <f t="shared" si="3"/>
        <v/>
      </c>
      <c r="X9" s="808" t="str">
        <f t="shared" si="3"/>
        <v/>
      </c>
      <c r="Y9" s="808" t="str">
        <f t="shared" si="3"/>
        <v/>
      </c>
      <c r="Z9" s="808" t="str">
        <f t="shared" si="3"/>
        <v/>
      </c>
      <c r="AA9" s="808" t="str">
        <f t="shared" si="3"/>
        <v/>
      </c>
      <c r="AB9" s="808" t="str">
        <f t="shared" si="3"/>
        <v/>
      </c>
      <c r="AC9" s="808" t="str">
        <f t="shared" si="3"/>
        <v/>
      </c>
      <c r="AD9" s="808" t="str">
        <f t="shared" si="3"/>
        <v/>
      </c>
      <c r="AE9" s="808" t="str">
        <f t="shared" si="3"/>
        <v/>
      </c>
      <c r="AF9" s="808" t="str">
        <f t="shared" si="3"/>
        <v/>
      </c>
      <c r="AG9" s="808" t="str">
        <f t="shared" si="3"/>
        <v/>
      </c>
      <c r="AH9" s="808" t="str">
        <f t="shared" si="3"/>
        <v/>
      </c>
      <c r="AI9" s="808" t="str">
        <f t="shared" si="3"/>
        <v/>
      </c>
      <c r="AJ9" s="808" t="str">
        <f t="shared" si="3"/>
        <v/>
      </c>
      <c r="AK9" s="808" t="str">
        <f t="shared" si="3"/>
        <v/>
      </c>
      <c r="AL9" s="808" t="str">
        <f t="shared" si="3"/>
        <v/>
      </c>
      <c r="AM9" s="808" t="str">
        <f t="shared" si="3"/>
        <v/>
      </c>
      <c r="AN9" s="808" t="str">
        <f t="shared" si="3"/>
        <v/>
      </c>
      <c r="AO9" s="808" t="str">
        <f t="shared" si="3"/>
        <v/>
      </c>
      <c r="AP9" s="808" t="str">
        <f t="shared" si="3"/>
        <v/>
      </c>
      <c r="AQ9" s="808" t="str">
        <f t="shared" si="3"/>
        <v/>
      </c>
      <c r="AR9" s="808" t="str">
        <f t="shared" si="3"/>
        <v/>
      </c>
      <c r="AS9" s="808" t="str">
        <f t="shared" si="3"/>
        <v/>
      </c>
      <c r="AT9" s="808" t="str">
        <f t="shared" si="3"/>
        <v/>
      </c>
      <c r="AU9" s="808" t="str">
        <f t="shared" si="3"/>
        <v/>
      </c>
      <c r="AV9" s="808" t="str">
        <f>IF(AV7="DW", "X", "")</f>
        <v/>
      </c>
      <c r="AW9" s="808" t="str">
        <f t="shared" ref="AW9:BL9" si="4">IF(AW7="DW", "X", "")</f>
        <v/>
      </c>
      <c r="AX9" s="808" t="str">
        <f t="shared" si="4"/>
        <v/>
      </c>
      <c r="AY9" s="808" t="str">
        <f t="shared" si="4"/>
        <v/>
      </c>
      <c r="AZ9" s="808" t="str">
        <f t="shared" si="4"/>
        <v/>
      </c>
      <c r="BA9" s="808" t="str">
        <f t="shared" si="4"/>
        <v/>
      </c>
      <c r="BB9" s="808" t="str">
        <f t="shared" si="4"/>
        <v/>
      </c>
      <c r="BC9" s="808" t="str">
        <f t="shared" si="4"/>
        <v/>
      </c>
      <c r="BD9" s="808" t="str">
        <f t="shared" si="4"/>
        <v/>
      </c>
      <c r="BE9" s="808" t="str">
        <f t="shared" si="4"/>
        <v/>
      </c>
      <c r="BF9" s="808" t="str">
        <f t="shared" si="4"/>
        <v/>
      </c>
      <c r="BG9" s="808" t="str">
        <f t="shared" si="4"/>
        <v/>
      </c>
      <c r="BH9" s="808" t="str">
        <f t="shared" si="4"/>
        <v/>
      </c>
      <c r="BI9" s="808" t="str">
        <f t="shared" si="4"/>
        <v/>
      </c>
      <c r="BJ9" s="808" t="str">
        <f t="shared" si="4"/>
        <v/>
      </c>
      <c r="BK9" s="808" t="str">
        <f t="shared" si="4"/>
        <v/>
      </c>
      <c r="BL9" s="808" t="str">
        <f t="shared" si="4"/>
        <v/>
      </c>
      <c r="BM9" s="528"/>
      <c r="BN9" s="528"/>
      <c r="BO9" s="528"/>
      <c r="BR9" s="807" t="s">
        <v>19</v>
      </c>
    </row>
    <row r="10" spans="1:70" ht="46.5" customHeight="1" thickBot="1" x14ac:dyDescent="0.25">
      <c r="A10" s="825">
        <v>4</v>
      </c>
      <c r="B10" s="822" t="s">
        <v>22</v>
      </c>
      <c r="C10" s="823" t="s">
        <v>411</v>
      </c>
      <c r="D10" s="824" t="s">
        <v>23</v>
      </c>
      <c r="E10" s="527" t="str">
        <f t="shared" ref="E10" si="5">IF(E7="A", "X", "")</f>
        <v/>
      </c>
      <c r="F10" s="527" t="str">
        <f t="shared" ref="F10:AV10" si="6">IF(F7="A", "X", "")</f>
        <v/>
      </c>
      <c r="G10" s="527" t="str">
        <f t="shared" si="6"/>
        <v/>
      </c>
      <c r="H10" s="527" t="str">
        <f t="shared" si="6"/>
        <v/>
      </c>
      <c r="I10" s="527" t="str">
        <f t="shared" si="6"/>
        <v/>
      </c>
      <c r="J10" s="527" t="str">
        <f t="shared" si="6"/>
        <v/>
      </c>
      <c r="K10" s="527" t="str">
        <f t="shared" si="6"/>
        <v/>
      </c>
      <c r="L10" s="527" t="str">
        <f t="shared" si="6"/>
        <v/>
      </c>
      <c r="M10" s="527" t="str">
        <f t="shared" si="6"/>
        <v/>
      </c>
      <c r="N10" s="527" t="str">
        <f t="shared" si="6"/>
        <v/>
      </c>
      <c r="O10" s="527" t="str">
        <f t="shared" si="6"/>
        <v/>
      </c>
      <c r="P10" s="527" t="str">
        <f t="shared" si="6"/>
        <v/>
      </c>
      <c r="Q10" s="527" t="str">
        <f t="shared" si="6"/>
        <v/>
      </c>
      <c r="R10" s="527" t="str">
        <f t="shared" si="6"/>
        <v/>
      </c>
      <c r="S10" s="527" t="str">
        <f t="shared" si="6"/>
        <v/>
      </c>
      <c r="T10" s="527" t="str">
        <f t="shared" si="6"/>
        <v/>
      </c>
      <c r="U10" s="527" t="str">
        <f t="shared" si="6"/>
        <v/>
      </c>
      <c r="V10" s="527" t="str">
        <f t="shared" si="6"/>
        <v/>
      </c>
      <c r="W10" s="527" t="str">
        <f t="shared" si="6"/>
        <v/>
      </c>
      <c r="X10" s="527" t="str">
        <f t="shared" si="6"/>
        <v/>
      </c>
      <c r="Y10" s="527" t="str">
        <f t="shared" si="6"/>
        <v/>
      </c>
      <c r="Z10" s="527" t="str">
        <f t="shared" si="6"/>
        <v/>
      </c>
      <c r="AA10" s="527" t="str">
        <f t="shared" si="6"/>
        <v/>
      </c>
      <c r="AB10" s="527" t="str">
        <f t="shared" si="6"/>
        <v/>
      </c>
      <c r="AC10" s="527" t="str">
        <f t="shared" si="6"/>
        <v/>
      </c>
      <c r="AD10" s="527" t="str">
        <f t="shared" si="6"/>
        <v/>
      </c>
      <c r="AE10" s="527" t="str">
        <f t="shared" si="6"/>
        <v/>
      </c>
      <c r="AF10" s="527" t="str">
        <f t="shared" si="6"/>
        <v/>
      </c>
      <c r="AG10" s="527" t="str">
        <f t="shared" si="6"/>
        <v/>
      </c>
      <c r="AH10" s="527" t="str">
        <f t="shared" si="6"/>
        <v/>
      </c>
      <c r="AI10" s="527" t="str">
        <f t="shared" si="6"/>
        <v/>
      </c>
      <c r="AJ10" s="527" t="str">
        <f t="shared" si="6"/>
        <v/>
      </c>
      <c r="AK10" s="527" t="str">
        <f t="shared" si="6"/>
        <v/>
      </c>
      <c r="AL10" s="527" t="str">
        <f t="shared" si="6"/>
        <v/>
      </c>
      <c r="AM10" s="527" t="str">
        <f t="shared" si="6"/>
        <v/>
      </c>
      <c r="AN10" s="527" t="str">
        <f t="shared" si="6"/>
        <v/>
      </c>
      <c r="AO10" s="527" t="str">
        <f t="shared" si="6"/>
        <v/>
      </c>
      <c r="AP10" s="527" t="str">
        <f t="shared" si="6"/>
        <v/>
      </c>
      <c r="AQ10" s="527" t="str">
        <f t="shared" si="6"/>
        <v/>
      </c>
      <c r="AR10" s="527" t="str">
        <f t="shared" si="6"/>
        <v/>
      </c>
      <c r="AS10" s="527" t="str">
        <f t="shared" si="6"/>
        <v/>
      </c>
      <c r="AT10" s="527" t="str">
        <f t="shared" si="6"/>
        <v/>
      </c>
      <c r="AU10" s="527" t="str">
        <f t="shared" si="6"/>
        <v/>
      </c>
      <c r="AV10" s="527" t="str">
        <f t="shared" si="6"/>
        <v/>
      </c>
      <c r="AW10" s="527" t="str">
        <f t="shared" ref="AW10:BL10" si="7">IF(AW7="A", "X", "")</f>
        <v/>
      </c>
      <c r="AX10" s="527" t="str">
        <f t="shared" si="7"/>
        <v/>
      </c>
      <c r="AY10" s="527" t="str">
        <f t="shared" si="7"/>
        <v/>
      </c>
      <c r="AZ10" s="527" t="str">
        <f t="shared" si="7"/>
        <v/>
      </c>
      <c r="BA10" s="527" t="str">
        <f t="shared" si="7"/>
        <v/>
      </c>
      <c r="BB10" s="527" t="str">
        <f t="shared" si="7"/>
        <v/>
      </c>
      <c r="BC10" s="527" t="str">
        <f t="shared" si="7"/>
        <v/>
      </c>
      <c r="BD10" s="527" t="str">
        <f t="shared" si="7"/>
        <v/>
      </c>
      <c r="BE10" s="527" t="str">
        <f t="shared" si="7"/>
        <v/>
      </c>
      <c r="BF10" s="527" t="str">
        <f t="shared" si="7"/>
        <v/>
      </c>
      <c r="BG10" s="527" t="str">
        <f t="shared" si="7"/>
        <v/>
      </c>
      <c r="BH10" s="527" t="str">
        <f t="shared" si="7"/>
        <v/>
      </c>
      <c r="BI10" s="527" t="str">
        <f t="shared" si="7"/>
        <v/>
      </c>
      <c r="BJ10" s="527" t="str">
        <f t="shared" si="7"/>
        <v/>
      </c>
      <c r="BK10" s="527" t="str">
        <f t="shared" si="7"/>
        <v/>
      </c>
      <c r="BL10" s="527" t="str">
        <f t="shared" si="7"/>
        <v/>
      </c>
      <c r="BM10" s="528"/>
      <c r="BN10" s="528"/>
      <c r="BO10" s="528"/>
      <c r="BR10" s="807" t="s">
        <v>19</v>
      </c>
    </row>
    <row r="11" spans="1:70" ht="55.5" customHeight="1" thickBot="1" x14ac:dyDescent="0.25">
      <c r="A11" s="825">
        <v>5</v>
      </c>
      <c r="B11" s="822" t="s">
        <v>24</v>
      </c>
      <c r="C11" s="823" t="s">
        <v>441</v>
      </c>
      <c r="D11" s="824" t="s">
        <v>23</v>
      </c>
      <c r="E11" s="532"/>
      <c r="F11" s="532"/>
      <c r="G11" s="532"/>
      <c r="H11" s="532"/>
      <c r="I11" s="532"/>
      <c r="J11" s="532"/>
      <c r="K11" s="532"/>
      <c r="L11" s="532"/>
      <c r="M11" s="532"/>
      <c r="N11" s="532"/>
      <c r="O11" s="532"/>
      <c r="P11" s="532"/>
      <c r="Q11" s="532"/>
      <c r="R11" s="532"/>
      <c r="S11" s="532"/>
      <c r="T11" s="532"/>
      <c r="U11" s="532"/>
      <c r="V11" s="532"/>
      <c r="W11" s="532"/>
      <c r="X11" s="532"/>
      <c r="Y11" s="532"/>
      <c r="Z11" s="532"/>
      <c r="AA11" s="532"/>
      <c r="AB11" s="532"/>
      <c r="AC11" s="532"/>
      <c r="AD11" s="532"/>
      <c r="AE11" s="532"/>
      <c r="AF11" s="532"/>
      <c r="AG11" s="532"/>
      <c r="AH11" s="532"/>
      <c r="AI11" s="532"/>
      <c r="AJ11" s="532"/>
      <c r="AK11" s="532"/>
      <c r="AL11" s="532"/>
      <c r="AM11" s="532"/>
      <c r="AN11" s="532"/>
      <c r="AO11" s="532"/>
      <c r="AP11" s="532"/>
      <c r="AQ11" s="532"/>
      <c r="AR11" s="532"/>
      <c r="AS11" s="532"/>
      <c r="AT11" s="532"/>
      <c r="AU11" s="532"/>
      <c r="AV11" s="532"/>
      <c r="AW11" s="532"/>
      <c r="AX11" s="532"/>
      <c r="AY11" s="532"/>
      <c r="AZ11" s="532"/>
      <c r="BA11" s="532"/>
      <c r="BB11" s="532"/>
      <c r="BC11" s="532"/>
      <c r="BD11" s="532"/>
      <c r="BE11" s="532"/>
      <c r="BF11" s="532"/>
      <c r="BG11" s="532"/>
      <c r="BH11" s="532"/>
      <c r="BI11" s="532"/>
      <c r="BJ11" s="532"/>
      <c r="BK11" s="532"/>
      <c r="BL11" s="532"/>
      <c r="BM11" s="528"/>
      <c r="BN11" s="528"/>
      <c r="BO11" s="528"/>
      <c r="BP11" s="343"/>
      <c r="BR11" s="807" t="s">
        <v>19</v>
      </c>
    </row>
    <row r="12" spans="1:70" ht="55.5" customHeight="1" thickBot="1" x14ac:dyDescent="0.25">
      <c r="A12" s="825">
        <v>6</v>
      </c>
      <c r="B12" s="822" t="s">
        <v>26</v>
      </c>
      <c r="C12" s="823" t="s">
        <v>442</v>
      </c>
      <c r="D12" s="824" t="s">
        <v>23</v>
      </c>
      <c r="E12" s="532"/>
      <c r="F12" s="532"/>
      <c r="G12" s="532"/>
      <c r="H12" s="532"/>
      <c r="I12" s="532"/>
      <c r="J12" s="532"/>
      <c r="K12" s="532"/>
      <c r="L12" s="532"/>
      <c r="M12" s="532"/>
      <c r="N12" s="532"/>
      <c r="O12" s="532"/>
      <c r="P12" s="532"/>
      <c r="Q12" s="532"/>
      <c r="R12" s="532"/>
      <c r="S12" s="532"/>
      <c r="T12" s="532"/>
      <c r="U12" s="532"/>
      <c r="V12" s="532"/>
      <c r="W12" s="532"/>
      <c r="X12" s="532"/>
      <c r="Y12" s="532"/>
      <c r="Z12" s="532"/>
      <c r="AA12" s="532"/>
      <c r="AB12" s="532"/>
      <c r="AC12" s="532"/>
      <c r="AD12" s="532"/>
      <c r="AE12" s="532"/>
      <c r="AF12" s="532"/>
      <c r="AG12" s="532"/>
      <c r="AH12" s="532"/>
      <c r="AI12" s="532"/>
      <c r="AJ12" s="532"/>
      <c r="AK12" s="532"/>
      <c r="AL12" s="532"/>
      <c r="AM12" s="532"/>
      <c r="AN12" s="532"/>
      <c r="AO12" s="532"/>
      <c r="AP12" s="532"/>
      <c r="AQ12" s="532"/>
      <c r="AR12" s="532"/>
      <c r="AS12" s="532"/>
      <c r="AT12" s="532"/>
      <c r="AU12" s="532"/>
      <c r="AV12" s="532"/>
      <c r="AW12" s="532"/>
      <c r="AX12" s="532"/>
      <c r="AY12" s="532"/>
      <c r="AZ12" s="532"/>
      <c r="BA12" s="532"/>
      <c r="BB12" s="532"/>
      <c r="BC12" s="532"/>
      <c r="BD12" s="532"/>
      <c r="BE12" s="532"/>
      <c r="BF12" s="532"/>
      <c r="BG12" s="532"/>
      <c r="BH12" s="532"/>
      <c r="BI12" s="532"/>
      <c r="BJ12" s="532"/>
      <c r="BK12" s="532"/>
      <c r="BL12" s="532"/>
      <c r="BM12" s="528"/>
      <c r="BN12" s="528"/>
      <c r="BO12" s="528"/>
      <c r="BP12" s="343"/>
      <c r="BR12" s="807" t="s">
        <v>19</v>
      </c>
    </row>
    <row r="13" spans="1:70" ht="47.25" customHeight="1" thickBot="1" x14ac:dyDescent="0.25">
      <c r="A13" s="825">
        <v>7</v>
      </c>
      <c r="B13" s="822" t="s">
        <v>604</v>
      </c>
      <c r="C13" s="823" t="s">
        <v>443</v>
      </c>
      <c r="D13" s="824" t="s">
        <v>23</v>
      </c>
      <c r="E13" s="532"/>
      <c r="F13" s="532"/>
      <c r="G13" s="532"/>
      <c r="H13" s="532"/>
      <c r="I13" s="532"/>
      <c r="J13" s="532"/>
      <c r="K13" s="532"/>
      <c r="L13" s="532"/>
      <c r="M13" s="532"/>
      <c r="N13" s="532"/>
      <c r="O13" s="532"/>
      <c r="P13" s="532"/>
      <c r="Q13" s="532"/>
      <c r="R13" s="532"/>
      <c r="S13" s="532"/>
      <c r="T13" s="532"/>
      <c r="U13" s="532"/>
      <c r="V13" s="532"/>
      <c r="W13" s="532"/>
      <c r="X13" s="532"/>
      <c r="Y13" s="532"/>
      <c r="Z13" s="532"/>
      <c r="AA13" s="532"/>
      <c r="AB13" s="532"/>
      <c r="AC13" s="532"/>
      <c r="AD13" s="532"/>
      <c r="AE13" s="532"/>
      <c r="AF13" s="532"/>
      <c r="AG13" s="532"/>
      <c r="AH13" s="532"/>
      <c r="AI13" s="532"/>
      <c r="AJ13" s="532"/>
      <c r="AK13" s="532"/>
      <c r="AL13" s="532"/>
      <c r="AM13" s="532"/>
      <c r="AN13" s="532"/>
      <c r="AO13" s="532"/>
      <c r="AP13" s="532"/>
      <c r="AQ13" s="532"/>
      <c r="AR13" s="532"/>
      <c r="AS13" s="532"/>
      <c r="AT13" s="532"/>
      <c r="AU13" s="532"/>
      <c r="AV13" s="532"/>
      <c r="AW13" s="532"/>
      <c r="AX13" s="532"/>
      <c r="AY13" s="532"/>
      <c r="AZ13" s="532"/>
      <c r="BA13" s="532"/>
      <c r="BB13" s="532"/>
      <c r="BC13" s="532"/>
      <c r="BD13" s="532"/>
      <c r="BE13" s="532"/>
      <c r="BF13" s="532"/>
      <c r="BG13" s="532"/>
      <c r="BH13" s="532"/>
      <c r="BI13" s="532"/>
      <c r="BJ13" s="532"/>
      <c r="BK13" s="532"/>
      <c r="BL13" s="532"/>
      <c r="BM13" s="528"/>
      <c r="BN13" s="528"/>
      <c r="BO13" s="528"/>
      <c r="BP13" s="343" t="s">
        <v>19</v>
      </c>
      <c r="BR13" s="807" t="s">
        <v>19</v>
      </c>
    </row>
    <row r="14" spans="1:70" ht="47.25" customHeight="1" thickBot="1" x14ac:dyDescent="0.25">
      <c r="A14" s="826">
        <v>8</v>
      </c>
      <c r="B14" s="822" t="s">
        <v>605</v>
      </c>
      <c r="C14" s="823" t="s">
        <v>411</v>
      </c>
      <c r="D14" s="824" t="s">
        <v>23</v>
      </c>
      <c r="E14" s="532"/>
      <c r="F14" s="532"/>
      <c r="G14" s="532"/>
      <c r="H14" s="532"/>
      <c r="I14" s="532"/>
      <c r="J14" s="532"/>
      <c r="K14" s="532"/>
      <c r="L14" s="532"/>
      <c r="M14" s="532"/>
      <c r="N14" s="532"/>
      <c r="O14" s="532"/>
      <c r="P14" s="532"/>
      <c r="Q14" s="532"/>
      <c r="R14" s="532"/>
      <c r="S14" s="532"/>
      <c r="T14" s="532"/>
      <c r="U14" s="532"/>
      <c r="V14" s="532"/>
      <c r="W14" s="532"/>
      <c r="X14" s="532"/>
      <c r="Y14" s="532"/>
      <c r="Z14" s="532"/>
      <c r="AA14" s="532"/>
      <c r="AB14" s="532"/>
      <c r="AC14" s="532"/>
      <c r="AD14" s="532"/>
      <c r="AE14" s="532"/>
      <c r="AF14" s="532"/>
      <c r="AG14" s="532"/>
      <c r="AH14" s="532"/>
      <c r="AI14" s="532"/>
      <c r="AJ14" s="532"/>
      <c r="AK14" s="532"/>
      <c r="AL14" s="532"/>
      <c r="AM14" s="532"/>
      <c r="AN14" s="532"/>
      <c r="AO14" s="532"/>
      <c r="AP14" s="532"/>
      <c r="AQ14" s="532"/>
      <c r="AR14" s="532"/>
      <c r="AS14" s="532"/>
      <c r="AT14" s="532"/>
      <c r="AU14" s="532"/>
      <c r="AV14" s="532"/>
      <c r="AW14" s="532"/>
      <c r="AX14" s="532"/>
      <c r="AY14" s="532"/>
      <c r="AZ14" s="532"/>
      <c r="BA14" s="532"/>
      <c r="BB14" s="532"/>
      <c r="BC14" s="532"/>
      <c r="BD14" s="532"/>
      <c r="BE14" s="532"/>
      <c r="BF14" s="532"/>
      <c r="BG14" s="532"/>
      <c r="BH14" s="532"/>
      <c r="BI14" s="532"/>
      <c r="BJ14" s="532"/>
      <c r="BK14" s="532"/>
      <c r="BL14" s="532"/>
      <c r="BM14" s="528"/>
      <c r="BN14" s="528"/>
      <c r="BO14" s="528"/>
      <c r="BP14" s="343"/>
      <c r="BR14" s="807"/>
    </row>
    <row r="15" spans="1:70" s="637" customFormat="1" ht="24.6" customHeight="1" thickBot="1" x14ac:dyDescent="0.25">
      <c r="A15" s="827"/>
      <c r="B15" s="828" t="s">
        <v>27</v>
      </c>
      <c r="C15" s="829" t="s">
        <v>8</v>
      </c>
      <c r="D15" s="820" t="s">
        <v>9</v>
      </c>
      <c r="E15" s="618"/>
      <c r="F15" s="618"/>
      <c r="G15" s="618"/>
      <c r="H15" s="618"/>
      <c r="I15" s="618"/>
      <c r="J15" s="618"/>
      <c r="K15" s="618"/>
      <c r="L15" s="618"/>
      <c r="M15" s="618"/>
      <c r="N15" s="618"/>
      <c r="O15" s="618"/>
      <c r="P15" s="618"/>
      <c r="Q15" s="618"/>
      <c r="R15" s="618"/>
      <c r="S15" s="618"/>
      <c r="T15" s="618"/>
      <c r="U15" s="618"/>
      <c r="V15" s="618"/>
      <c r="W15" s="618"/>
      <c r="X15" s="618"/>
      <c r="Y15" s="618"/>
      <c r="Z15" s="618"/>
      <c r="AA15" s="618"/>
      <c r="AB15" s="618"/>
      <c r="AC15" s="618"/>
      <c r="AD15" s="618"/>
      <c r="AE15" s="618"/>
      <c r="AF15" s="618"/>
      <c r="AG15" s="618"/>
      <c r="AH15" s="618"/>
      <c r="AI15" s="618"/>
      <c r="AJ15" s="618"/>
      <c r="AK15" s="618"/>
      <c r="AL15" s="618"/>
      <c r="AM15" s="618"/>
      <c r="AN15" s="618"/>
      <c r="AO15" s="618"/>
      <c r="AP15" s="618"/>
      <c r="AQ15" s="618"/>
      <c r="AR15" s="618"/>
      <c r="AS15" s="618"/>
      <c r="AT15" s="618"/>
      <c r="AU15" s="618"/>
      <c r="AV15" s="618"/>
      <c r="AW15" s="618"/>
      <c r="AX15" s="618"/>
      <c r="AY15" s="618"/>
      <c r="AZ15" s="618"/>
      <c r="BA15" s="618"/>
      <c r="BB15" s="618"/>
      <c r="BC15" s="618"/>
      <c r="BD15" s="618"/>
      <c r="BE15" s="618"/>
      <c r="BF15" s="618"/>
      <c r="BG15" s="618"/>
      <c r="BH15" s="618"/>
      <c r="BI15" s="618"/>
      <c r="BJ15" s="618"/>
      <c r="BK15" s="618"/>
      <c r="BL15" s="618"/>
      <c r="BM15" s="614" t="s">
        <v>615</v>
      </c>
      <c r="BN15" s="614" t="s">
        <v>11</v>
      </c>
      <c r="BO15" s="614" t="s">
        <v>616</v>
      </c>
      <c r="BR15" s="637" t="s">
        <v>19</v>
      </c>
    </row>
    <row r="16" spans="1:70" ht="61.5" customHeight="1" thickBot="1" x14ac:dyDescent="0.25">
      <c r="A16" s="825">
        <v>9</v>
      </c>
      <c r="B16" s="830" t="s">
        <v>28</v>
      </c>
      <c r="C16" s="823" t="s">
        <v>444</v>
      </c>
      <c r="D16" s="824" t="s">
        <v>18</v>
      </c>
      <c r="E16" s="532" t="s">
        <v>19</v>
      </c>
      <c r="F16" s="532" t="s">
        <v>19</v>
      </c>
      <c r="G16" s="532" t="s">
        <v>19</v>
      </c>
      <c r="H16" s="532" t="s">
        <v>19</v>
      </c>
      <c r="I16" s="532" t="s">
        <v>19</v>
      </c>
      <c r="J16" s="532" t="s">
        <v>19</v>
      </c>
      <c r="K16" s="532" t="s">
        <v>19</v>
      </c>
      <c r="L16" s="532" t="s">
        <v>19</v>
      </c>
      <c r="M16" s="532" t="s">
        <v>19</v>
      </c>
      <c r="N16" s="532" t="s">
        <v>19</v>
      </c>
      <c r="O16" s="532" t="s">
        <v>19</v>
      </c>
      <c r="P16" s="532" t="s">
        <v>19</v>
      </c>
      <c r="Q16" s="532" t="s">
        <v>19</v>
      </c>
      <c r="R16" s="532" t="s">
        <v>19</v>
      </c>
      <c r="S16" s="532" t="s">
        <v>19</v>
      </c>
      <c r="T16" s="532" t="s">
        <v>19</v>
      </c>
      <c r="U16" s="532" t="s">
        <v>19</v>
      </c>
      <c r="V16" s="532" t="s">
        <v>19</v>
      </c>
      <c r="W16" s="532" t="s">
        <v>19</v>
      </c>
      <c r="X16" s="532" t="s">
        <v>19</v>
      </c>
      <c r="Y16" s="532" t="s">
        <v>19</v>
      </c>
      <c r="Z16" s="532" t="s">
        <v>19</v>
      </c>
      <c r="AA16" s="532" t="s">
        <v>19</v>
      </c>
      <c r="AB16" s="532" t="s">
        <v>19</v>
      </c>
      <c r="AC16" s="532" t="s">
        <v>19</v>
      </c>
      <c r="AD16" s="532" t="s">
        <v>19</v>
      </c>
      <c r="AE16" s="532" t="s">
        <v>19</v>
      </c>
      <c r="AF16" s="532" t="s">
        <v>19</v>
      </c>
      <c r="AG16" s="532" t="s">
        <v>19</v>
      </c>
      <c r="AH16" s="532" t="s">
        <v>19</v>
      </c>
      <c r="AI16" s="532" t="s">
        <v>19</v>
      </c>
      <c r="AJ16" s="532" t="s">
        <v>19</v>
      </c>
      <c r="AK16" s="532" t="s">
        <v>19</v>
      </c>
      <c r="AL16" s="532" t="s">
        <v>19</v>
      </c>
      <c r="AM16" s="532" t="s">
        <v>19</v>
      </c>
      <c r="AN16" s="532" t="s">
        <v>19</v>
      </c>
      <c r="AO16" s="532" t="s">
        <v>19</v>
      </c>
      <c r="AP16" s="532" t="s">
        <v>19</v>
      </c>
      <c r="AQ16" s="532" t="s">
        <v>19</v>
      </c>
      <c r="AR16" s="532" t="s">
        <v>19</v>
      </c>
      <c r="AS16" s="532" t="s">
        <v>19</v>
      </c>
      <c r="AT16" s="532" t="s">
        <v>19</v>
      </c>
      <c r="AU16" s="532" t="s">
        <v>19</v>
      </c>
      <c r="AV16" s="532" t="s">
        <v>19</v>
      </c>
      <c r="AW16" s="532" t="s">
        <v>19</v>
      </c>
      <c r="AX16" s="532" t="s">
        <v>19</v>
      </c>
      <c r="AY16" s="532" t="s">
        <v>19</v>
      </c>
      <c r="AZ16" s="532" t="s">
        <v>19</v>
      </c>
      <c r="BA16" s="532" t="s">
        <v>19</v>
      </c>
      <c r="BB16" s="532" t="s">
        <v>19</v>
      </c>
      <c r="BC16" s="532" t="s">
        <v>19</v>
      </c>
      <c r="BD16" s="532" t="s">
        <v>19</v>
      </c>
      <c r="BE16" s="532" t="s">
        <v>19</v>
      </c>
      <c r="BF16" s="532" t="s">
        <v>19</v>
      </c>
      <c r="BG16" s="532" t="s">
        <v>19</v>
      </c>
      <c r="BH16" s="532" t="s">
        <v>19</v>
      </c>
      <c r="BI16" s="532" t="s">
        <v>19</v>
      </c>
      <c r="BJ16" s="532" t="s">
        <v>19</v>
      </c>
      <c r="BK16" s="532" t="s">
        <v>19</v>
      </c>
      <c r="BL16" s="532" t="s">
        <v>19</v>
      </c>
      <c r="BM16" s="528"/>
      <c r="BN16" s="528"/>
      <c r="BO16" s="528"/>
      <c r="BP16" s="343"/>
      <c r="BR16" s="807" t="s">
        <v>19</v>
      </c>
    </row>
    <row r="17" spans="1:70" ht="58.5" customHeight="1" thickBot="1" x14ac:dyDescent="0.25">
      <c r="A17" s="825">
        <v>10</v>
      </c>
      <c r="B17" s="830" t="s">
        <v>29</v>
      </c>
      <c r="C17" s="823" t="s">
        <v>444</v>
      </c>
      <c r="D17" s="824" t="s">
        <v>18</v>
      </c>
      <c r="E17" s="532" t="s">
        <v>19</v>
      </c>
      <c r="F17" s="532" t="s">
        <v>19</v>
      </c>
      <c r="G17" s="532" t="s">
        <v>19</v>
      </c>
      <c r="H17" s="532" t="s">
        <v>19</v>
      </c>
      <c r="I17" s="532" t="s">
        <v>19</v>
      </c>
      <c r="J17" s="532" t="s">
        <v>19</v>
      </c>
      <c r="K17" s="532" t="s">
        <v>19</v>
      </c>
      <c r="L17" s="532" t="s">
        <v>19</v>
      </c>
      <c r="M17" s="532" t="s">
        <v>19</v>
      </c>
      <c r="N17" s="532" t="s">
        <v>19</v>
      </c>
      <c r="O17" s="532" t="s">
        <v>19</v>
      </c>
      <c r="P17" s="532" t="s">
        <v>19</v>
      </c>
      <c r="Q17" s="532" t="s">
        <v>19</v>
      </c>
      <c r="R17" s="532" t="s">
        <v>19</v>
      </c>
      <c r="S17" s="532" t="s">
        <v>19</v>
      </c>
      <c r="T17" s="532" t="s">
        <v>19</v>
      </c>
      <c r="U17" s="532" t="s">
        <v>19</v>
      </c>
      <c r="V17" s="532" t="s">
        <v>19</v>
      </c>
      <c r="W17" s="532" t="s">
        <v>19</v>
      </c>
      <c r="X17" s="532" t="s">
        <v>19</v>
      </c>
      <c r="Y17" s="532" t="s">
        <v>19</v>
      </c>
      <c r="Z17" s="532" t="s">
        <v>19</v>
      </c>
      <c r="AA17" s="532" t="s">
        <v>19</v>
      </c>
      <c r="AB17" s="532" t="s">
        <v>19</v>
      </c>
      <c r="AC17" s="532" t="s">
        <v>19</v>
      </c>
      <c r="AD17" s="532" t="s">
        <v>19</v>
      </c>
      <c r="AE17" s="532" t="s">
        <v>19</v>
      </c>
      <c r="AF17" s="532" t="s">
        <v>19</v>
      </c>
      <c r="AG17" s="532" t="s">
        <v>19</v>
      </c>
      <c r="AH17" s="532" t="s">
        <v>19</v>
      </c>
      <c r="AI17" s="532" t="s">
        <v>19</v>
      </c>
      <c r="AJ17" s="532" t="s">
        <v>19</v>
      </c>
      <c r="AK17" s="532" t="s">
        <v>19</v>
      </c>
      <c r="AL17" s="532" t="s">
        <v>19</v>
      </c>
      <c r="AM17" s="532" t="s">
        <v>19</v>
      </c>
      <c r="AN17" s="532" t="s">
        <v>19</v>
      </c>
      <c r="AO17" s="532" t="s">
        <v>19</v>
      </c>
      <c r="AP17" s="532" t="s">
        <v>19</v>
      </c>
      <c r="AQ17" s="532" t="s">
        <v>19</v>
      </c>
      <c r="AR17" s="532" t="s">
        <v>19</v>
      </c>
      <c r="AS17" s="532" t="s">
        <v>19</v>
      </c>
      <c r="AT17" s="532" t="s">
        <v>19</v>
      </c>
      <c r="AU17" s="532" t="s">
        <v>19</v>
      </c>
      <c r="AV17" s="532" t="s">
        <v>19</v>
      </c>
      <c r="AW17" s="532" t="s">
        <v>19</v>
      </c>
      <c r="AX17" s="532" t="s">
        <v>19</v>
      </c>
      <c r="AY17" s="532" t="s">
        <v>19</v>
      </c>
      <c r="AZ17" s="532" t="s">
        <v>19</v>
      </c>
      <c r="BA17" s="532" t="s">
        <v>19</v>
      </c>
      <c r="BB17" s="532" t="s">
        <v>19</v>
      </c>
      <c r="BC17" s="532" t="s">
        <v>19</v>
      </c>
      <c r="BD17" s="532" t="s">
        <v>19</v>
      </c>
      <c r="BE17" s="532" t="s">
        <v>19</v>
      </c>
      <c r="BF17" s="532" t="s">
        <v>19</v>
      </c>
      <c r="BG17" s="532" t="s">
        <v>19</v>
      </c>
      <c r="BH17" s="532" t="s">
        <v>19</v>
      </c>
      <c r="BI17" s="532" t="s">
        <v>19</v>
      </c>
      <c r="BJ17" s="532" t="s">
        <v>19</v>
      </c>
      <c r="BK17" s="532" t="s">
        <v>19</v>
      </c>
      <c r="BL17" s="532" t="s">
        <v>19</v>
      </c>
      <c r="BM17" s="528"/>
      <c r="BN17" s="528"/>
      <c r="BO17" s="528"/>
      <c r="BP17" s="343"/>
      <c r="BR17" s="807" t="s">
        <v>19</v>
      </c>
    </row>
    <row r="18" spans="1:70" s="637" customFormat="1" ht="24.6" customHeight="1" thickBot="1" x14ac:dyDescent="0.25">
      <c r="A18" s="827"/>
      <c r="B18" s="828" t="s">
        <v>30</v>
      </c>
      <c r="C18" s="829" t="s">
        <v>8</v>
      </c>
      <c r="D18" s="820" t="s">
        <v>9</v>
      </c>
      <c r="E18" s="618"/>
      <c r="F18" s="618"/>
      <c r="G18" s="618"/>
      <c r="H18" s="618"/>
      <c r="I18" s="618"/>
      <c r="J18" s="618"/>
      <c r="K18" s="618"/>
      <c r="L18" s="618"/>
      <c r="M18" s="618"/>
      <c r="N18" s="618"/>
      <c r="O18" s="618"/>
      <c r="P18" s="618"/>
      <c r="Q18" s="618"/>
      <c r="R18" s="618"/>
      <c r="S18" s="618"/>
      <c r="T18" s="618"/>
      <c r="U18" s="618"/>
      <c r="V18" s="618"/>
      <c r="W18" s="618"/>
      <c r="X18" s="618"/>
      <c r="Y18" s="618"/>
      <c r="Z18" s="618"/>
      <c r="AA18" s="618"/>
      <c r="AB18" s="618"/>
      <c r="AC18" s="618"/>
      <c r="AD18" s="618"/>
      <c r="AE18" s="618"/>
      <c r="AF18" s="618"/>
      <c r="AG18" s="618"/>
      <c r="AH18" s="618"/>
      <c r="AI18" s="618"/>
      <c r="AJ18" s="618"/>
      <c r="AK18" s="618"/>
      <c r="AL18" s="618"/>
      <c r="AM18" s="618"/>
      <c r="AN18" s="618"/>
      <c r="AO18" s="618"/>
      <c r="AP18" s="618"/>
      <c r="AQ18" s="618"/>
      <c r="AR18" s="618"/>
      <c r="AS18" s="618"/>
      <c r="AT18" s="618"/>
      <c r="AU18" s="618"/>
      <c r="AV18" s="618"/>
      <c r="AW18" s="618"/>
      <c r="AX18" s="618"/>
      <c r="AY18" s="618"/>
      <c r="AZ18" s="618"/>
      <c r="BA18" s="618"/>
      <c r="BB18" s="618"/>
      <c r="BC18" s="618"/>
      <c r="BD18" s="618"/>
      <c r="BE18" s="618"/>
      <c r="BF18" s="618"/>
      <c r="BG18" s="618"/>
      <c r="BH18" s="618"/>
      <c r="BI18" s="618"/>
      <c r="BJ18" s="618"/>
      <c r="BK18" s="618"/>
      <c r="BL18" s="618"/>
      <c r="BM18" s="632" t="s">
        <v>615</v>
      </c>
      <c r="BN18" s="632" t="s">
        <v>11</v>
      </c>
      <c r="BO18" s="632" t="s">
        <v>616</v>
      </c>
    </row>
    <row r="19" spans="1:70" ht="45.75" customHeight="1" thickBot="1" x14ac:dyDescent="0.25">
      <c r="A19" s="825">
        <v>11</v>
      </c>
      <c r="B19" s="830" t="s">
        <v>31</v>
      </c>
      <c r="C19" s="831" t="s">
        <v>413</v>
      </c>
      <c r="D19" s="824" t="s">
        <v>32</v>
      </c>
      <c r="E19" s="532"/>
      <c r="F19" s="532"/>
      <c r="G19" s="532"/>
      <c r="H19" s="532"/>
      <c r="I19" s="532"/>
      <c r="J19" s="532"/>
      <c r="K19" s="532"/>
      <c r="L19" s="532"/>
      <c r="M19" s="532"/>
      <c r="N19" s="532"/>
      <c r="O19" s="532"/>
      <c r="P19" s="532"/>
      <c r="Q19" s="532"/>
      <c r="R19" s="532"/>
      <c r="S19" s="532"/>
      <c r="T19" s="532"/>
      <c r="U19" s="532"/>
      <c r="V19" s="532"/>
      <c r="W19" s="532"/>
      <c r="X19" s="532"/>
      <c r="Y19" s="532"/>
      <c r="Z19" s="532"/>
      <c r="AA19" s="532"/>
      <c r="AB19" s="532"/>
      <c r="AC19" s="532"/>
      <c r="AD19" s="532"/>
      <c r="AE19" s="532"/>
      <c r="AF19" s="532"/>
      <c r="AG19" s="532"/>
      <c r="AH19" s="532"/>
      <c r="AI19" s="532"/>
      <c r="AJ19" s="532"/>
      <c r="AK19" s="532"/>
      <c r="AL19" s="532"/>
      <c r="AM19" s="532"/>
      <c r="AN19" s="532"/>
      <c r="AO19" s="532"/>
      <c r="AP19" s="532"/>
      <c r="AQ19" s="532"/>
      <c r="AR19" s="532"/>
      <c r="AS19" s="532"/>
      <c r="AT19" s="532"/>
      <c r="AU19" s="532"/>
      <c r="AV19" s="532"/>
      <c r="AW19" s="532"/>
      <c r="AX19" s="532"/>
      <c r="AY19" s="532"/>
      <c r="AZ19" s="532"/>
      <c r="BA19" s="532"/>
      <c r="BB19" s="532"/>
      <c r="BC19" s="532"/>
      <c r="BD19" s="532"/>
      <c r="BE19" s="532"/>
      <c r="BF19" s="532"/>
      <c r="BG19" s="532"/>
      <c r="BH19" s="532"/>
      <c r="BI19" s="532"/>
      <c r="BJ19" s="532"/>
      <c r="BK19" s="532"/>
      <c r="BL19" s="532"/>
      <c r="BM19" s="528"/>
      <c r="BN19" s="528"/>
      <c r="BO19" s="528"/>
      <c r="BP19" s="560"/>
      <c r="BR19" s="807" t="s">
        <v>19</v>
      </c>
    </row>
    <row r="20" spans="1:70" ht="42" customHeight="1" thickBot="1" x14ac:dyDescent="0.25">
      <c r="A20" s="832">
        <v>12</v>
      </c>
      <c r="B20" s="822" t="s">
        <v>504</v>
      </c>
      <c r="C20" s="831" t="s">
        <v>414</v>
      </c>
      <c r="D20" s="824" t="s">
        <v>32</v>
      </c>
      <c r="E20" s="532"/>
      <c r="F20" s="532"/>
      <c r="G20" s="532"/>
      <c r="H20" s="532"/>
      <c r="I20" s="532"/>
      <c r="J20" s="532"/>
      <c r="K20" s="532"/>
      <c r="L20" s="532"/>
      <c r="M20" s="532"/>
      <c r="N20" s="532"/>
      <c r="O20" s="532"/>
      <c r="P20" s="532"/>
      <c r="Q20" s="532"/>
      <c r="R20" s="532"/>
      <c r="S20" s="532"/>
      <c r="T20" s="532"/>
      <c r="U20" s="532"/>
      <c r="V20" s="532"/>
      <c r="W20" s="532"/>
      <c r="X20" s="532"/>
      <c r="Y20" s="532"/>
      <c r="Z20" s="532"/>
      <c r="AA20" s="532"/>
      <c r="AB20" s="532"/>
      <c r="AC20" s="532"/>
      <c r="AD20" s="532"/>
      <c r="AE20" s="532"/>
      <c r="AF20" s="532"/>
      <c r="AG20" s="532"/>
      <c r="AH20" s="532"/>
      <c r="AI20" s="532"/>
      <c r="AJ20" s="532"/>
      <c r="AK20" s="532"/>
      <c r="AL20" s="532"/>
      <c r="AM20" s="532"/>
      <c r="AN20" s="532"/>
      <c r="AO20" s="532"/>
      <c r="AP20" s="532"/>
      <c r="AQ20" s="532"/>
      <c r="AR20" s="532"/>
      <c r="AS20" s="532"/>
      <c r="AT20" s="532"/>
      <c r="AU20" s="532"/>
      <c r="AV20" s="532"/>
      <c r="AW20" s="532"/>
      <c r="AX20" s="532"/>
      <c r="AY20" s="532"/>
      <c r="AZ20" s="532"/>
      <c r="BA20" s="532"/>
      <c r="BB20" s="532"/>
      <c r="BC20" s="532"/>
      <c r="BD20" s="532"/>
      <c r="BE20" s="532"/>
      <c r="BF20" s="532"/>
      <c r="BG20" s="532"/>
      <c r="BH20" s="532"/>
      <c r="BI20" s="532"/>
      <c r="BJ20" s="532"/>
      <c r="BK20" s="532"/>
      <c r="BL20" s="532"/>
      <c r="BM20" s="528"/>
      <c r="BN20" s="528"/>
      <c r="BO20" s="528"/>
      <c r="BP20" s="560"/>
      <c r="BR20" s="807" t="s">
        <v>19</v>
      </c>
    </row>
    <row r="21" spans="1:70" s="637" customFormat="1" ht="24.6" customHeight="1" thickBot="1" x14ac:dyDescent="0.25">
      <c r="A21" s="827"/>
      <c r="B21" s="828" t="s">
        <v>33</v>
      </c>
      <c r="C21" s="829" t="s">
        <v>8</v>
      </c>
      <c r="D21" s="820" t="s">
        <v>9</v>
      </c>
      <c r="E21" s="617"/>
      <c r="F21" s="617"/>
      <c r="G21" s="617"/>
      <c r="H21" s="617"/>
      <c r="I21" s="617"/>
      <c r="J21" s="617"/>
      <c r="K21" s="617"/>
      <c r="L21" s="617"/>
      <c r="M21" s="617"/>
      <c r="N21" s="617"/>
      <c r="O21" s="617"/>
      <c r="P21" s="617"/>
      <c r="Q21" s="617"/>
      <c r="R21" s="617"/>
      <c r="S21" s="617"/>
      <c r="T21" s="617"/>
      <c r="U21" s="617"/>
      <c r="V21" s="617"/>
      <c r="W21" s="617"/>
      <c r="X21" s="617"/>
      <c r="Y21" s="617"/>
      <c r="Z21" s="617"/>
      <c r="AA21" s="617"/>
      <c r="AB21" s="617"/>
      <c r="AC21" s="617"/>
      <c r="AD21" s="617"/>
      <c r="AE21" s="617"/>
      <c r="AF21" s="617"/>
      <c r="AG21" s="617"/>
      <c r="AH21" s="617"/>
      <c r="AI21" s="617"/>
      <c r="AJ21" s="617"/>
      <c r="AK21" s="617"/>
      <c r="AL21" s="617"/>
      <c r="AM21" s="617"/>
      <c r="AN21" s="617"/>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4"/>
      <c r="BN21" s="614"/>
      <c r="BO21" s="614"/>
    </row>
    <row r="22" spans="1:70" ht="64.5" customHeight="1" thickBot="1" x14ac:dyDescent="0.25">
      <c r="A22" s="825">
        <v>13</v>
      </c>
      <c r="B22" s="830" t="s">
        <v>34</v>
      </c>
      <c r="C22" s="831" t="s">
        <v>35</v>
      </c>
      <c r="D22" s="824" t="s">
        <v>32</v>
      </c>
      <c r="E22" s="532" t="s">
        <v>19</v>
      </c>
      <c r="F22" s="532" t="s">
        <v>19</v>
      </c>
      <c r="G22" s="532" t="s">
        <v>19</v>
      </c>
      <c r="H22" s="532" t="s">
        <v>19</v>
      </c>
      <c r="I22" s="532" t="s">
        <v>19</v>
      </c>
      <c r="J22" s="532" t="s">
        <v>19</v>
      </c>
      <c r="K22" s="532" t="s">
        <v>19</v>
      </c>
      <c r="L22" s="532" t="s">
        <v>19</v>
      </c>
      <c r="M22" s="532" t="s">
        <v>19</v>
      </c>
      <c r="N22" s="532" t="s">
        <v>19</v>
      </c>
      <c r="O22" s="532" t="s">
        <v>19</v>
      </c>
      <c r="P22" s="532" t="s">
        <v>19</v>
      </c>
      <c r="Q22" s="532" t="s">
        <v>19</v>
      </c>
      <c r="R22" s="532" t="s">
        <v>19</v>
      </c>
      <c r="S22" s="532" t="s">
        <v>19</v>
      </c>
      <c r="T22" s="532" t="s">
        <v>19</v>
      </c>
      <c r="U22" s="532" t="s">
        <v>19</v>
      </c>
      <c r="V22" s="532" t="s">
        <v>19</v>
      </c>
      <c r="W22" s="532" t="s">
        <v>19</v>
      </c>
      <c r="X22" s="532" t="s">
        <v>19</v>
      </c>
      <c r="Y22" s="532" t="s">
        <v>19</v>
      </c>
      <c r="Z22" s="532" t="s">
        <v>19</v>
      </c>
      <c r="AA22" s="532" t="s">
        <v>19</v>
      </c>
      <c r="AB22" s="532" t="s">
        <v>19</v>
      </c>
      <c r="AC22" s="532" t="s">
        <v>19</v>
      </c>
      <c r="AD22" s="532" t="s">
        <v>19</v>
      </c>
      <c r="AE22" s="532" t="s">
        <v>19</v>
      </c>
      <c r="AF22" s="532" t="s">
        <v>19</v>
      </c>
      <c r="AG22" s="532" t="s">
        <v>19</v>
      </c>
      <c r="AH22" s="532" t="s">
        <v>19</v>
      </c>
      <c r="AI22" s="532" t="s">
        <v>19</v>
      </c>
      <c r="AJ22" s="532" t="s">
        <v>19</v>
      </c>
      <c r="AK22" s="532" t="s">
        <v>19</v>
      </c>
      <c r="AL22" s="532" t="s">
        <v>19</v>
      </c>
      <c r="AM22" s="532" t="s">
        <v>19</v>
      </c>
      <c r="AN22" s="532" t="s">
        <v>19</v>
      </c>
      <c r="AO22" s="532" t="s">
        <v>19</v>
      </c>
      <c r="AP22" s="532" t="s">
        <v>19</v>
      </c>
      <c r="AQ22" s="532" t="s">
        <v>19</v>
      </c>
      <c r="AR22" s="532" t="s">
        <v>19</v>
      </c>
      <c r="AS22" s="532" t="s">
        <v>19</v>
      </c>
      <c r="AT22" s="532" t="s">
        <v>19</v>
      </c>
      <c r="AU22" s="532" t="s">
        <v>19</v>
      </c>
      <c r="AV22" s="532" t="s">
        <v>19</v>
      </c>
      <c r="AW22" s="532" t="s">
        <v>19</v>
      </c>
      <c r="AX22" s="532" t="s">
        <v>19</v>
      </c>
      <c r="AY22" s="532" t="s">
        <v>19</v>
      </c>
      <c r="AZ22" s="532" t="s">
        <v>19</v>
      </c>
      <c r="BA22" s="532" t="s">
        <v>19</v>
      </c>
      <c r="BB22" s="532" t="s">
        <v>19</v>
      </c>
      <c r="BC22" s="532" t="s">
        <v>19</v>
      </c>
      <c r="BD22" s="532" t="s">
        <v>19</v>
      </c>
      <c r="BE22" s="532" t="s">
        <v>19</v>
      </c>
      <c r="BF22" s="532" t="s">
        <v>19</v>
      </c>
      <c r="BG22" s="532" t="s">
        <v>19</v>
      </c>
      <c r="BH22" s="532" t="s">
        <v>19</v>
      </c>
      <c r="BI22" s="532" t="s">
        <v>19</v>
      </c>
      <c r="BJ22" s="532" t="s">
        <v>19</v>
      </c>
      <c r="BK22" s="532" t="s">
        <v>19</v>
      </c>
      <c r="BL22" s="532" t="s">
        <v>19</v>
      </c>
      <c r="BM22" s="528"/>
      <c r="BN22" s="528"/>
      <c r="BO22" s="528"/>
      <c r="BP22" s="560"/>
    </row>
    <row r="23" spans="1:70" s="637" customFormat="1" ht="24.6" customHeight="1" thickBot="1" x14ac:dyDescent="0.25">
      <c r="A23" s="827"/>
      <c r="B23" s="828" t="s">
        <v>36</v>
      </c>
      <c r="C23" s="829" t="s">
        <v>8</v>
      </c>
      <c r="D23" s="820" t="s">
        <v>9</v>
      </c>
      <c r="E23" s="618"/>
      <c r="F23" s="618"/>
      <c r="G23" s="618"/>
      <c r="H23" s="618"/>
      <c r="I23" s="618"/>
      <c r="J23" s="618"/>
      <c r="K23" s="618"/>
      <c r="L23" s="618"/>
      <c r="M23" s="618"/>
      <c r="N23" s="618"/>
      <c r="O23" s="618"/>
      <c r="P23" s="618"/>
      <c r="Q23" s="618"/>
      <c r="R23" s="618"/>
      <c r="S23" s="618"/>
      <c r="T23" s="618"/>
      <c r="U23" s="618"/>
      <c r="V23" s="618"/>
      <c r="W23" s="618"/>
      <c r="X23" s="618"/>
      <c r="Y23" s="618"/>
      <c r="Z23" s="618"/>
      <c r="AA23" s="618"/>
      <c r="AB23" s="618"/>
      <c r="AC23" s="618"/>
      <c r="AD23" s="618"/>
      <c r="AE23" s="618"/>
      <c r="AF23" s="618"/>
      <c r="AG23" s="618"/>
      <c r="AH23" s="618"/>
      <c r="AI23" s="618"/>
      <c r="AJ23" s="618"/>
      <c r="AK23" s="618"/>
      <c r="AL23" s="618"/>
      <c r="AM23" s="618"/>
      <c r="AN23" s="618"/>
      <c r="AO23" s="618"/>
      <c r="AP23" s="618"/>
      <c r="AQ23" s="618"/>
      <c r="AR23" s="618"/>
      <c r="AS23" s="618"/>
      <c r="AT23" s="618"/>
      <c r="AU23" s="618"/>
      <c r="AV23" s="618"/>
      <c r="AW23" s="618"/>
      <c r="AX23" s="618"/>
      <c r="AY23" s="618"/>
      <c r="AZ23" s="618"/>
      <c r="BA23" s="618"/>
      <c r="BB23" s="618"/>
      <c r="BC23" s="618"/>
      <c r="BD23" s="618"/>
      <c r="BE23" s="618"/>
      <c r="BF23" s="618"/>
      <c r="BG23" s="618"/>
      <c r="BH23" s="618"/>
      <c r="BI23" s="618"/>
      <c r="BJ23" s="618"/>
      <c r="BK23" s="618"/>
      <c r="BL23" s="618"/>
      <c r="BM23" s="632" t="s">
        <v>615</v>
      </c>
      <c r="BN23" s="632" t="s">
        <v>11</v>
      </c>
      <c r="BO23" s="632" t="s">
        <v>616</v>
      </c>
    </row>
    <row r="24" spans="1:70" s="811" customFormat="1" ht="74.25" customHeight="1" thickBot="1" x14ac:dyDescent="0.25">
      <c r="A24" s="833">
        <v>14</v>
      </c>
      <c r="B24" s="834" t="s">
        <v>502</v>
      </c>
      <c r="C24" s="835" t="s">
        <v>37</v>
      </c>
      <c r="D24" s="836" t="s">
        <v>38</v>
      </c>
      <c r="E24" s="809"/>
      <c r="F24" s="809"/>
      <c r="G24" s="809"/>
      <c r="H24" s="809"/>
      <c r="I24" s="809"/>
      <c r="J24" s="809"/>
      <c r="K24" s="809"/>
      <c r="L24" s="809"/>
      <c r="M24" s="809"/>
      <c r="N24" s="809"/>
      <c r="O24" s="809"/>
      <c r="P24" s="809"/>
      <c r="Q24" s="809"/>
      <c r="R24" s="809"/>
      <c r="S24" s="809"/>
      <c r="T24" s="809"/>
      <c r="U24" s="809"/>
      <c r="V24" s="809"/>
      <c r="W24" s="809"/>
      <c r="X24" s="809"/>
      <c r="Y24" s="809"/>
      <c r="Z24" s="809"/>
      <c r="AA24" s="809"/>
      <c r="AB24" s="809"/>
      <c r="AC24" s="809"/>
      <c r="AD24" s="809"/>
      <c r="AE24" s="809"/>
      <c r="AF24" s="809"/>
      <c r="AG24" s="809"/>
      <c r="AH24" s="809"/>
      <c r="AI24" s="809"/>
      <c r="AJ24" s="809"/>
      <c r="AK24" s="809"/>
      <c r="AL24" s="809"/>
      <c r="AM24" s="809"/>
      <c r="AN24" s="809"/>
      <c r="AO24" s="809"/>
      <c r="AP24" s="809"/>
      <c r="AQ24" s="809"/>
      <c r="AR24" s="809"/>
      <c r="AS24" s="809"/>
      <c r="AT24" s="809"/>
      <c r="AU24" s="809"/>
      <c r="AV24" s="809"/>
      <c r="AW24" s="809"/>
      <c r="AX24" s="809"/>
      <c r="AY24" s="809"/>
      <c r="AZ24" s="809"/>
      <c r="BA24" s="809"/>
      <c r="BB24" s="809"/>
      <c r="BC24" s="809"/>
      <c r="BD24" s="809"/>
      <c r="BE24" s="809"/>
      <c r="BF24" s="809"/>
      <c r="BG24" s="809"/>
      <c r="BH24" s="809"/>
      <c r="BI24" s="809"/>
      <c r="BJ24" s="809"/>
      <c r="BK24" s="809"/>
      <c r="BL24" s="809"/>
      <c r="BM24" s="537"/>
      <c r="BN24" s="537"/>
      <c r="BO24" s="537"/>
      <c r="BP24" s="810"/>
    </row>
    <row r="25" spans="1:70" s="807" customFormat="1" ht="63.75" customHeight="1" thickBot="1" x14ac:dyDescent="0.25">
      <c r="A25" s="825">
        <v>15</v>
      </c>
      <c r="B25" s="822" t="s">
        <v>503</v>
      </c>
      <c r="C25" s="831" t="s">
        <v>39</v>
      </c>
      <c r="D25" s="824" t="s">
        <v>38</v>
      </c>
      <c r="E25" s="527" t="str">
        <f t="shared" ref="E25" si="8">IF(E24="N","X","")</f>
        <v/>
      </c>
      <c r="F25" s="527" t="str">
        <f t="shared" ref="F25:AV25" si="9">IF(F24="N","X","")</f>
        <v/>
      </c>
      <c r="G25" s="527" t="str">
        <f t="shared" si="9"/>
        <v/>
      </c>
      <c r="H25" s="527" t="str">
        <f t="shared" si="9"/>
        <v/>
      </c>
      <c r="I25" s="527" t="str">
        <f t="shared" si="9"/>
        <v/>
      </c>
      <c r="J25" s="527" t="str">
        <f t="shared" si="9"/>
        <v/>
      </c>
      <c r="K25" s="527" t="str">
        <f t="shared" si="9"/>
        <v/>
      </c>
      <c r="L25" s="527" t="str">
        <f t="shared" si="9"/>
        <v/>
      </c>
      <c r="M25" s="527" t="str">
        <f t="shared" si="9"/>
        <v/>
      </c>
      <c r="N25" s="527" t="str">
        <f t="shared" si="9"/>
        <v/>
      </c>
      <c r="O25" s="527" t="str">
        <f t="shared" si="9"/>
        <v/>
      </c>
      <c r="P25" s="527" t="str">
        <f t="shared" si="9"/>
        <v/>
      </c>
      <c r="Q25" s="527" t="str">
        <f t="shared" si="9"/>
        <v/>
      </c>
      <c r="R25" s="527" t="str">
        <f t="shared" si="9"/>
        <v/>
      </c>
      <c r="S25" s="527" t="str">
        <f t="shared" si="9"/>
        <v/>
      </c>
      <c r="T25" s="527" t="str">
        <f t="shared" si="9"/>
        <v/>
      </c>
      <c r="U25" s="527" t="str">
        <f t="shared" si="9"/>
        <v/>
      </c>
      <c r="V25" s="527" t="str">
        <f t="shared" si="9"/>
        <v/>
      </c>
      <c r="W25" s="527" t="str">
        <f t="shared" si="9"/>
        <v/>
      </c>
      <c r="X25" s="527" t="str">
        <f t="shared" si="9"/>
        <v/>
      </c>
      <c r="Y25" s="527" t="str">
        <f t="shared" si="9"/>
        <v/>
      </c>
      <c r="Z25" s="527" t="str">
        <f t="shared" si="9"/>
        <v/>
      </c>
      <c r="AA25" s="527" t="str">
        <f t="shared" si="9"/>
        <v/>
      </c>
      <c r="AB25" s="527" t="str">
        <f t="shared" si="9"/>
        <v/>
      </c>
      <c r="AC25" s="527" t="str">
        <f t="shared" si="9"/>
        <v/>
      </c>
      <c r="AD25" s="527" t="str">
        <f t="shared" si="9"/>
        <v/>
      </c>
      <c r="AE25" s="527" t="str">
        <f t="shared" si="9"/>
        <v/>
      </c>
      <c r="AF25" s="527" t="str">
        <f t="shared" si="9"/>
        <v/>
      </c>
      <c r="AG25" s="527" t="str">
        <f t="shared" si="9"/>
        <v/>
      </c>
      <c r="AH25" s="527" t="str">
        <f t="shared" si="9"/>
        <v/>
      </c>
      <c r="AI25" s="527" t="str">
        <f t="shared" si="9"/>
        <v/>
      </c>
      <c r="AJ25" s="527" t="str">
        <f t="shared" si="9"/>
        <v/>
      </c>
      <c r="AK25" s="527" t="str">
        <f t="shared" si="9"/>
        <v/>
      </c>
      <c r="AL25" s="527" t="str">
        <f t="shared" si="9"/>
        <v/>
      </c>
      <c r="AM25" s="527" t="str">
        <f t="shared" si="9"/>
        <v/>
      </c>
      <c r="AN25" s="527" t="str">
        <f t="shared" si="9"/>
        <v/>
      </c>
      <c r="AO25" s="527" t="str">
        <f t="shared" si="9"/>
        <v/>
      </c>
      <c r="AP25" s="527" t="str">
        <f t="shared" si="9"/>
        <v/>
      </c>
      <c r="AQ25" s="527" t="str">
        <f t="shared" si="9"/>
        <v/>
      </c>
      <c r="AR25" s="527" t="str">
        <f t="shared" si="9"/>
        <v/>
      </c>
      <c r="AS25" s="527" t="str">
        <f t="shared" si="9"/>
        <v/>
      </c>
      <c r="AT25" s="527" t="str">
        <f t="shared" si="9"/>
        <v/>
      </c>
      <c r="AU25" s="527" t="str">
        <f t="shared" si="9"/>
        <v/>
      </c>
      <c r="AV25" s="527" t="str">
        <f t="shared" si="9"/>
        <v/>
      </c>
      <c r="AW25" s="527" t="str">
        <f t="shared" ref="AW25:BL25" si="10">IF(AW24="N","X","")</f>
        <v/>
      </c>
      <c r="AX25" s="527" t="str">
        <f t="shared" si="10"/>
        <v/>
      </c>
      <c r="AY25" s="527" t="str">
        <f t="shared" si="10"/>
        <v/>
      </c>
      <c r="AZ25" s="527" t="str">
        <f t="shared" si="10"/>
        <v/>
      </c>
      <c r="BA25" s="527" t="str">
        <f t="shared" si="10"/>
        <v/>
      </c>
      <c r="BB25" s="527" t="str">
        <f t="shared" si="10"/>
        <v/>
      </c>
      <c r="BC25" s="527" t="str">
        <f t="shared" si="10"/>
        <v/>
      </c>
      <c r="BD25" s="527" t="str">
        <f t="shared" si="10"/>
        <v/>
      </c>
      <c r="BE25" s="527" t="str">
        <f t="shared" si="10"/>
        <v/>
      </c>
      <c r="BF25" s="527" t="str">
        <f t="shared" si="10"/>
        <v/>
      </c>
      <c r="BG25" s="527" t="str">
        <f t="shared" si="10"/>
        <v/>
      </c>
      <c r="BH25" s="527" t="str">
        <f t="shared" si="10"/>
        <v/>
      </c>
      <c r="BI25" s="527" t="str">
        <f t="shared" si="10"/>
        <v/>
      </c>
      <c r="BJ25" s="527" t="str">
        <f t="shared" si="10"/>
        <v/>
      </c>
      <c r="BK25" s="527" t="str">
        <f t="shared" si="10"/>
        <v/>
      </c>
      <c r="BL25" s="527" t="str">
        <f t="shared" si="10"/>
        <v/>
      </c>
      <c r="BM25" s="528"/>
      <c r="BN25" s="528"/>
      <c r="BO25" s="528"/>
      <c r="BP25" s="222"/>
    </row>
    <row r="26" spans="1:70" s="807" customFormat="1" ht="63.75" customHeight="1" thickBot="1" x14ac:dyDescent="0.25">
      <c r="A26" s="825">
        <v>16</v>
      </c>
      <c r="B26" s="830" t="s">
        <v>40</v>
      </c>
      <c r="C26" s="831" t="s">
        <v>41</v>
      </c>
      <c r="D26" s="824" t="s">
        <v>38</v>
      </c>
      <c r="E26" s="527" t="str">
        <f>IF(E24="N","X","")</f>
        <v/>
      </c>
      <c r="F26" s="527" t="str">
        <f t="shared" ref="F26:AU26" si="11">IF(F24="N","X","")</f>
        <v/>
      </c>
      <c r="G26" s="527" t="str">
        <f t="shared" si="11"/>
        <v/>
      </c>
      <c r="H26" s="527" t="str">
        <f t="shared" si="11"/>
        <v/>
      </c>
      <c r="I26" s="527" t="str">
        <f t="shared" si="11"/>
        <v/>
      </c>
      <c r="J26" s="527" t="str">
        <f t="shared" si="11"/>
        <v/>
      </c>
      <c r="K26" s="527" t="str">
        <f t="shared" si="11"/>
        <v/>
      </c>
      <c r="L26" s="527" t="str">
        <f t="shared" si="11"/>
        <v/>
      </c>
      <c r="M26" s="527" t="str">
        <f t="shared" si="11"/>
        <v/>
      </c>
      <c r="N26" s="527" t="str">
        <f t="shared" si="11"/>
        <v/>
      </c>
      <c r="O26" s="527" t="str">
        <f t="shared" si="11"/>
        <v/>
      </c>
      <c r="P26" s="527" t="str">
        <f t="shared" si="11"/>
        <v/>
      </c>
      <c r="Q26" s="527" t="str">
        <f t="shared" si="11"/>
        <v/>
      </c>
      <c r="R26" s="527" t="str">
        <f t="shared" si="11"/>
        <v/>
      </c>
      <c r="S26" s="527" t="str">
        <f t="shared" si="11"/>
        <v/>
      </c>
      <c r="T26" s="527" t="str">
        <f t="shared" si="11"/>
        <v/>
      </c>
      <c r="U26" s="527" t="str">
        <f t="shared" si="11"/>
        <v/>
      </c>
      <c r="V26" s="527" t="str">
        <f t="shared" si="11"/>
        <v/>
      </c>
      <c r="W26" s="527" t="str">
        <f t="shared" si="11"/>
        <v/>
      </c>
      <c r="X26" s="527" t="str">
        <f t="shared" si="11"/>
        <v/>
      </c>
      <c r="Y26" s="527" t="str">
        <f t="shared" si="11"/>
        <v/>
      </c>
      <c r="Z26" s="527" t="str">
        <f t="shared" si="11"/>
        <v/>
      </c>
      <c r="AA26" s="527" t="str">
        <f t="shared" si="11"/>
        <v/>
      </c>
      <c r="AB26" s="527" t="str">
        <f t="shared" si="11"/>
        <v/>
      </c>
      <c r="AC26" s="527" t="str">
        <f t="shared" si="11"/>
        <v/>
      </c>
      <c r="AD26" s="527" t="str">
        <f t="shared" si="11"/>
        <v/>
      </c>
      <c r="AE26" s="527" t="str">
        <f t="shared" si="11"/>
        <v/>
      </c>
      <c r="AF26" s="527" t="str">
        <f t="shared" si="11"/>
        <v/>
      </c>
      <c r="AG26" s="527" t="str">
        <f t="shared" si="11"/>
        <v/>
      </c>
      <c r="AH26" s="527" t="str">
        <f t="shared" si="11"/>
        <v/>
      </c>
      <c r="AI26" s="527" t="str">
        <f t="shared" si="11"/>
        <v/>
      </c>
      <c r="AJ26" s="527" t="str">
        <f t="shared" si="11"/>
        <v/>
      </c>
      <c r="AK26" s="527" t="str">
        <f t="shared" si="11"/>
        <v/>
      </c>
      <c r="AL26" s="527" t="str">
        <f t="shared" si="11"/>
        <v/>
      </c>
      <c r="AM26" s="527" t="str">
        <f t="shared" si="11"/>
        <v/>
      </c>
      <c r="AN26" s="527" t="str">
        <f t="shared" si="11"/>
        <v/>
      </c>
      <c r="AO26" s="527" t="str">
        <f t="shared" si="11"/>
        <v/>
      </c>
      <c r="AP26" s="527" t="str">
        <f t="shared" si="11"/>
        <v/>
      </c>
      <c r="AQ26" s="527" t="str">
        <f t="shared" si="11"/>
        <v/>
      </c>
      <c r="AR26" s="527" t="str">
        <f t="shared" si="11"/>
        <v/>
      </c>
      <c r="AS26" s="527" t="str">
        <f t="shared" si="11"/>
        <v/>
      </c>
      <c r="AT26" s="527" t="str">
        <f t="shared" si="11"/>
        <v/>
      </c>
      <c r="AU26" s="527" t="str">
        <f t="shared" si="11"/>
        <v/>
      </c>
      <c r="AV26" s="527" t="str">
        <f>IF(AV24="N","X","")</f>
        <v/>
      </c>
      <c r="AW26" s="527" t="str">
        <f t="shared" ref="AW26:BL26" si="12">IF(AW24="N","X","")</f>
        <v/>
      </c>
      <c r="AX26" s="527" t="str">
        <f t="shared" si="12"/>
        <v/>
      </c>
      <c r="AY26" s="527" t="str">
        <f t="shared" si="12"/>
        <v/>
      </c>
      <c r="AZ26" s="527" t="str">
        <f t="shared" si="12"/>
        <v/>
      </c>
      <c r="BA26" s="527" t="str">
        <f t="shared" si="12"/>
        <v/>
      </c>
      <c r="BB26" s="527" t="str">
        <f t="shared" si="12"/>
        <v/>
      </c>
      <c r="BC26" s="527" t="str">
        <f t="shared" si="12"/>
        <v/>
      </c>
      <c r="BD26" s="527" t="str">
        <f t="shared" si="12"/>
        <v/>
      </c>
      <c r="BE26" s="527" t="str">
        <f t="shared" si="12"/>
        <v/>
      </c>
      <c r="BF26" s="527" t="str">
        <f t="shared" si="12"/>
        <v/>
      </c>
      <c r="BG26" s="527" t="str">
        <f t="shared" si="12"/>
        <v/>
      </c>
      <c r="BH26" s="527" t="str">
        <f t="shared" si="12"/>
        <v/>
      </c>
      <c r="BI26" s="527" t="str">
        <f t="shared" si="12"/>
        <v/>
      </c>
      <c r="BJ26" s="527" t="str">
        <f t="shared" si="12"/>
        <v/>
      </c>
      <c r="BK26" s="527" t="str">
        <f t="shared" si="12"/>
        <v/>
      </c>
      <c r="BL26" s="527" t="str">
        <f t="shared" si="12"/>
        <v/>
      </c>
      <c r="BM26" s="528"/>
      <c r="BN26" s="528"/>
      <c r="BO26" s="528"/>
      <c r="BP26" s="222"/>
    </row>
    <row r="27" spans="1:70" s="812" customFormat="1" ht="24.6" customHeight="1" thickBot="1" x14ac:dyDescent="0.25">
      <c r="A27" s="827"/>
      <c r="B27" s="828" t="s">
        <v>42</v>
      </c>
      <c r="C27" s="829" t="s">
        <v>8</v>
      </c>
      <c r="D27" s="837" t="s">
        <v>9</v>
      </c>
      <c r="E27" s="640"/>
      <c r="F27" s="640"/>
      <c r="G27" s="640"/>
      <c r="H27" s="640"/>
      <c r="I27" s="640"/>
      <c r="J27" s="640"/>
      <c r="K27" s="640"/>
      <c r="L27" s="640"/>
      <c r="M27" s="640"/>
      <c r="N27" s="640"/>
      <c r="O27" s="640"/>
      <c r="P27" s="640"/>
      <c r="Q27" s="640"/>
      <c r="R27" s="640"/>
      <c r="S27" s="640"/>
      <c r="T27" s="640"/>
      <c r="U27" s="640"/>
      <c r="V27" s="640"/>
      <c r="W27" s="640"/>
      <c r="X27" s="640"/>
      <c r="Y27" s="640"/>
      <c r="Z27" s="640"/>
      <c r="AA27" s="640"/>
      <c r="AB27" s="640"/>
      <c r="AC27" s="640"/>
      <c r="AD27" s="640"/>
      <c r="AE27" s="640"/>
      <c r="AF27" s="640"/>
      <c r="AG27" s="640"/>
      <c r="AH27" s="640"/>
      <c r="AI27" s="640"/>
      <c r="AJ27" s="640"/>
      <c r="AK27" s="640"/>
      <c r="AL27" s="640"/>
      <c r="AM27" s="640"/>
      <c r="AN27" s="640"/>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31"/>
      <c r="BN27" s="631"/>
      <c r="BO27" s="631"/>
    </row>
    <row r="28" spans="1:70" s="807" customFormat="1" ht="63.75" customHeight="1" thickBot="1" x14ac:dyDescent="0.25">
      <c r="A28" s="821">
        <v>17</v>
      </c>
      <c r="B28" s="822" t="s">
        <v>498</v>
      </c>
      <c r="C28" s="831" t="s">
        <v>43</v>
      </c>
      <c r="D28" s="824" t="s">
        <v>38</v>
      </c>
      <c r="E28" s="532" t="s">
        <v>19</v>
      </c>
      <c r="F28" s="532" t="s">
        <v>19</v>
      </c>
      <c r="G28" s="532" t="s">
        <v>19</v>
      </c>
      <c r="H28" s="532" t="s">
        <v>19</v>
      </c>
      <c r="I28" s="532" t="s">
        <v>19</v>
      </c>
      <c r="J28" s="532" t="s">
        <v>19</v>
      </c>
      <c r="K28" s="532" t="s">
        <v>19</v>
      </c>
      <c r="L28" s="532" t="s">
        <v>19</v>
      </c>
      <c r="M28" s="532" t="s">
        <v>19</v>
      </c>
      <c r="N28" s="532" t="s">
        <v>19</v>
      </c>
      <c r="O28" s="532" t="s">
        <v>19</v>
      </c>
      <c r="P28" s="532" t="s">
        <v>19</v>
      </c>
      <c r="Q28" s="532" t="s">
        <v>19</v>
      </c>
      <c r="R28" s="532" t="s">
        <v>19</v>
      </c>
      <c r="S28" s="532" t="s">
        <v>19</v>
      </c>
      <c r="T28" s="532" t="s">
        <v>19</v>
      </c>
      <c r="U28" s="532" t="s">
        <v>19</v>
      </c>
      <c r="V28" s="532" t="s">
        <v>19</v>
      </c>
      <c r="W28" s="532" t="s">
        <v>19</v>
      </c>
      <c r="X28" s="532" t="s">
        <v>19</v>
      </c>
      <c r="Y28" s="532" t="s">
        <v>19</v>
      </c>
      <c r="Z28" s="532" t="s">
        <v>19</v>
      </c>
      <c r="AA28" s="532" t="s">
        <v>19</v>
      </c>
      <c r="AB28" s="532" t="s">
        <v>19</v>
      </c>
      <c r="AC28" s="532" t="s">
        <v>19</v>
      </c>
      <c r="AD28" s="532" t="s">
        <v>19</v>
      </c>
      <c r="AE28" s="532" t="s">
        <v>19</v>
      </c>
      <c r="AF28" s="532" t="s">
        <v>19</v>
      </c>
      <c r="AG28" s="532" t="s">
        <v>19</v>
      </c>
      <c r="AH28" s="532" t="s">
        <v>19</v>
      </c>
      <c r="AI28" s="532" t="s">
        <v>19</v>
      </c>
      <c r="AJ28" s="532" t="s">
        <v>19</v>
      </c>
      <c r="AK28" s="532" t="s">
        <v>19</v>
      </c>
      <c r="AL28" s="532" t="s">
        <v>19</v>
      </c>
      <c r="AM28" s="532" t="s">
        <v>19</v>
      </c>
      <c r="AN28" s="532" t="s">
        <v>19</v>
      </c>
      <c r="AO28" s="532" t="s">
        <v>19</v>
      </c>
      <c r="AP28" s="532" t="s">
        <v>19</v>
      </c>
      <c r="AQ28" s="532" t="s">
        <v>19</v>
      </c>
      <c r="AR28" s="532" t="s">
        <v>19</v>
      </c>
      <c r="AS28" s="532" t="s">
        <v>19</v>
      </c>
      <c r="AT28" s="532" t="s">
        <v>19</v>
      </c>
      <c r="AU28" s="532" t="s">
        <v>19</v>
      </c>
      <c r="AV28" s="532" t="s">
        <v>19</v>
      </c>
      <c r="AW28" s="532" t="s">
        <v>19</v>
      </c>
      <c r="AX28" s="532" t="s">
        <v>19</v>
      </c>
      <c r="AY28" s="532" t="s">
        <v>19</v>
      </c>
      <c r="AZ28" s="532" t="s">
        <v>19</v>
      </c>
      <c r="BA28" s="532" t="s">
        <v>19</v>
      </c>
      <c r="BB28" s="532" t="s">
        <v>19</v>
      </c>
      <c r="BC28" s="532" t="s">
        <v>19</v>
      </c>
      <c r="BD28" s="532" t="s">
        <v>19</v>
      </c>
      <c r="BE28" s="532" t="s">
        <v>19</v>
      </c>
      <c r="BF28" s="532" t="s">
        <v>19</v>
      </c>
      <c r="BG28" s="532" t="s">
        <v>19</v>
      </c>
      <c r="BH28" s="532" t="s">
        <v>19</v>
      </c>
      <c r="BI28" s="532" t="s">
        <v>19</v>
      </c>
      <c r="BJ28" s="532" t="s">
        <v>19</v>
      </c>
      <c r="BK28" s="532" t="s">
        <v>19</v>
      </c>
      <c r="BL28" s="532" t="s">
        <v>19</v>
      </c>
      <c r="BM28" s="528"/>
      <c r="BN28" s="528"/>
      <c r="BO28" s="528"/>
      <c r="BP28" s="222"/>
    </row>
    <row r="29" spans="1:70" s="807" customFormat="1" ht="63.75" customHeight="1" thickBot="1" x14ac:dyDescent="0.25">
      <c r="A29" s="825">
        <v>18</v>
      </c>
      <c r="B29" s="822" t="s">
        <v>499</v>
      </c>
      <c r="C29" s="831" t="s">
        <v>43</v>
      </c>
      <c r="D29" s="824" t="s">
        <v>38</v>
      </c>
      <c r="E29" s="527" t="str">
        <f>IF(E28="N","X","")</f>
        <v/>
      </c>
      <c r="F29" s="527" t="str">
        <f t="shared" ref="F29:AU29" si="13">IF(F28="N","X","")</f>
        <v/>
      </c>
      <c r="G29" s="527" t="str">
        <f t="shared" si="13"/>
        <v/>
      </c>
      <c r="H29" s="527" t="str">
        <f t="shared" si="13"/>
        <v/>
      </c>
      <c r="I29" s="527" t="str">
        <f t="shared" si="13"/>
        <v/>
      </c>
      <c r="J29" s="527" t="str">
        <f t="shared" si="13"/>
        <v/>
      </c>
      <c r="K29" s="527" t="str">
        <f t="shared" si="13"/>
        <v/>
      </c>
      <c r="L29" s="527" t="str">
        <f t="shared" si="13"/>
        <v/>
      </c>
      <c r="M29" s="527" t="str">
        <f t="shared" si="13"/>
        <v/>
      </c>
      <c r="N29" s="527" t="str">
        <f t="shared" si="13"/>
        <v/>
      </c>
      <c r="O29" s="527" t="str">
        <f t="shared" si="13"/>
        <v/>
      </c>
      <c r="P29" s="527" t="str">
        <f t="shared" si="13"/>
        <v/>
      </c>
      <c r="Q29" s="527" t="str">
        <f t="shared" si="13"/>
        <v/>
      </c>
      <c r="R29" s="527" t="str">
        <f t="shared" si="13"/>
        <v/>
      </c>
      <c r="S29" s="527" t="str">
        <f t="shared" si="13"/>
        <v/>
      </c>
      <c r="T29" s="527" t="str">
        <f t="shared" si="13"/>
        <v/>
      </c>
      <c r="U29" s="527" t="str">
        <f t="shared" si="13"/>
        <v/>
      </c>
      <c r="V29" s="527" t="str">
        <f t="shared" si="13"/>
        <v/>
      </c>
      <c r="W29" s="527" t="str">
        <f t="shared" si="13"/>
        <v/>
      </c>
      <c r="X29" s="527" t="str">
        <f t="shared" si="13"/>
        <v/>
      </c>
      <c r="Y29" s="527" t="str">
        <f t="shared" si="13"/>
        <v/>
      </c>
      <c r="Z29" s="527" t="str">
        <f t="shared" si="13"/>
        <v/>
      </c>
      <c r="AA29" s="527" t="str">
        <f t="shared" si="13"/>
        <v/>
      </c>
      <c r="AB29" s="527" t="str">
        <f t="shared" si="13"/>
        <v/>
      </c>
      <c r="AC29" s="527" t="str">
        <f t="shared" si="13"/>
        <v/>
      </c>
      <c r="AD29" s="527" t="str">
        <f t="shared" si="13"/>
        <v/>
      </c>
      <c r="AE29" s="527" t="str">
        <f t="shared" si="13"/>
        <v/>
      </c>
      <c r="AF29" s="527" t="str">
        <f t="shared" si="13"/>
        <v/>
      </c>
      <c r="AG29" s="527" t="str">
        <f t="shared" si="13"/>
        <v/>
      </c>
      <c r="AH29" s="527" t="str">
        <f t="shared" si="13"/>
        <v/>
      </c>
      <c r="AI29" s="527" t="str">
        <f t="shared" si="13"/>
        <v/>
      </c>
      <c r="AJ29" s="527" t="str">
        <f t="shared" si="13"/>
        <v/>
      </c>
      <c r="AK29" s="527" t="str">
        <f t="shared" si="13"/>
        <v/>
      </c>
      <c r="AL29" s="527" t="str">
        <f t="shared" si="13"/>
        <v/>
      </c>
      <c r="AM29" s="527" t="str">
        <f t="shared" si="13"/>
        <v/>
      </c>
      <c r="AN29" s="527" t="str">
        <f t="shared" si="13"/>
        <v/>
      </c>
      <c r="AO29" s="527" t="str">
        <f t="shared" si="13"/>
        <v/>
      </c>
      <c r="AP29" s="527" t="str">
        <f t="shared" si="13"/>
        <v/>
      </c>
      <c r="AQ29" s="527" t="str">
        <f t="shared" si="13"/>
        <v/>
      </c>
      <c r="AR29" s="527" t="str">
        <f t="shared" si="13"/>
        <v/>
      </c>
      <c r="AS29" s="527" t="str">
        <f t="shared" si="13"/>
        <v/>
      </c>
      <c r="AT29" s="527" t="str">
        <f t="shared" si="13"/>
        <v/>
      </c>
      <c r="AU29" s="527" t="str">
        <f t="shared" si="13"/>
        <v/>
      </c>
      <c r="AV29" s="527" t="str">
        <f>IF(AV28="N","X","")</f>
        <v/>
      </c>
      <c r="AW29" s="527" t="str">
        <f t="shared" ref="AW29" si="14">IF(AW28="N","X","")</f>
        <v/>
      </c>
      <c r="AX29" s="527" t="str">
        <f t="shared" ref="AX29" si="15">IF(AX28="N","X","")</f>
        <v/>
      </c>
      <c r="AY29" s="527" t="str">
        <f t="shared" ref="AY29" si="16">IF(AY28="N","X","")</f>
        <v/>
      </c>
      <c r="AZ29" s="527" t="str">
        <f t="shared" ref="AZ29" si="17">IF(AZ28="N","X","")</f>
        <v/>
      </c>
      <c r="BA29" s="527" t="str">
        <f t="shared" ref="BA29" si="18">IF(BA28="N","X","")</f>
        <v/>
      </c>
      <c r="BB29" s="527" t="str">
        <f t="shared" ref="BB29" si="19">IF(BB28="N","X","")</f>
        <v/>
      </c>
      <c r="BC29" s="527" t="str">
        <f t="shared" ref="BC29" si="20">IF(BC28="N","X","")</f>
        <v/>
      </c>
      <c r="BD29" s="527" t="str">
        <f t="shared" ref="BD29" si="21">IF(BD28="N","X","")</f>
        <v/>
      </c>
      <c r="BE29" s="527" t="str">
        <f t="shared" ref="BE29" si="22">IF(BE28="N","X","")</f>
        <v/>
      </c>
      <c r="BF29" s="527" t="str">
        <f t="shared" ref="BF29" si="23">IF(BF28="N","X","")</f>
        <v/>
      </c>
      <c r="BG29" s="527" t="str">
        <f t="shared" ref="BG29" si="24">IF(BG28="N","X","")</f>
        <v/>
      </c>
      <c r="BH29" s="527" t="str">
        <f t="shared" ref="BH29" si="25">IF(BH28="N","X","")</f>
        <v/>
      </c>
      <c r="BI29" s="527" t="str">
        <f t="shared" ref="BI29" si="26">IF(BI28="N","X","")</f>
        <v/>
      </c>
      <c r="BJ29" s="527" t="str">
        <f t="shared" ref="BJ29" si="27">IF(BJ28="N","X","")</f>
        <v/>
      </c>
      <c r="BK29" s="527" t="str">
        <f t="shared" ref="BK29" si="28">IF(BK28="N","X","")</f>
        <v/>
      </c>
      <c r="BL29" s="527" t="str">
        <f t="shared" ref="BL29" si="29">IF(BL28="N","X","")</f>
        <v/>
      </c>
      <c r="BM29" s="528"/>
      <c r="BN29" s="528"/>
      <c r="BO29" s="528"/>
      <c r="BP29" s="222"/>
    </row>
    <row r="30" spans="1:70" s="807" customFormat="1" ht="63.75" customHeight="1" thickBot="1" x14ac:dyDescent="0.25">
      <c r="A30" s="825">
        <v>19</v>
      </c>
      <c r="B30" s="822" t="s">
        <v>500</v>
      </c>
      <c r="C30" s="831" t="s">
        <v>43</v>
      </c>
      <c r="D30" s="824" t="s">
        <v>38</v>
      </c>
      <c r="E30" s="527" t="str">
        <f>IF(E28="N", "X", "")</f>
        <v/>
      </c>
      <c r="F30" s="527" t="str">
        <f t="shared" ref="F30:AU30" si="30">IF(F28="N", "X", "")</f>
        <v/>
      </c>
      <c r="G30" s="527" t="str">
        <f t="shared" si="30"/>
        <v/>
      </c>
      <c r="H30" s="527" t="str">
        <f t="shared" si="30"/>
        <v/>
      </c>
      <c r="I30" s="527" t="str">
        <f t="shared" si="30"/>
        <v/>
      </c>
      <c r="J30" s="527" t="str">
        <f t="shared" si="30"/>
        <v/>
      </c>
      <c r="K30" s="527" t="str">
        <f t="shared" si="30"/>
        <v/>
      </c>
      <c r="L30" s="527" t="str">
        <f t="shared" si="30"/>
        <v/>
      </c>
      <c r="M30" s="527" t="str">
        <f t="shared" si="30"/>
        <v/>
      </c>
      <c r="N30" s="527" t="str">
        <f t="shared" si="30"/>
        <v/>
      </c>
      <c r="O30" s="527" t="str">
        <f t="shared" si="30"/>
        <v/>
      </c>
      <c r="P30" s="527" t="str">
        <f t="shared" si="30"/>
        <v/>
      </c>
      <c r="Q30" s="527" t="str">
        <f t="shared" si="30"/>
        <v/>
      </c>
      <c r="R30" s="527" t="str">
        <f t="shared" si="30"/>
        <v/>
      </c>
      <c r="S30" s="527" t="str">
        <f t="shared" si="30"/>
        <v/>
      </c>
      <c r="T30" s="527" t="str">
        <f t="shared" si="30"/>
        <v/>
      </c>
      <c r="U30" s="527" t="str">
        <f t="shared" si="30"/>
        <v/>
      </c>
      <c r="V30" s="527" t="str">
        <f t="shared" si="30"/>
        <v/>
      </c>
      <c r="W30" s="527" t="str">
        <f t="shared" si="30"/>
        <v/>
      </c>
      <c r="X30" s="527" t="str">
        <f t="shared" si="30"/>
        <v/>
      </c>
      <c r="Y30" s="527" t="str">
        <f t="shared" si="30"/>
        <v/>
      </c>
      <c r="Z30" s="527" t="str">
        <f t="shared" si="30"/>
        <v/>
      </c>
      <c r="AA30" s="527" t="str">
        <f t="shared" si="30"/>
        <v/>
      </c>
      <c r="AB30" s="527" t="str">
        <f t="shared" si="30"/>
        <v/>
      </c>
      <c r="AC30" s="527" t="str">
        <f t="shared" si="30"/>
        <v/>
      </c>
      <c r="AD30" s="527" t="str">
        <f t="shared" si="30"/>
        <v/>
      </c>
      <c r="AE30" s="527" t="str">
        <f t="shared" si="30"/>
        <v/>
      </c>
      <c r="AF30" s="527" t="str">
        <f t="shared" si="30"/>
        <v/>
      </c>
      <c r="AG30" s="527" t="str">
        <f t="shared" si="30"/>
        <v/>
      </c>
      <c r="AH30" s="527" t="str">
        <f t="shared" si="30"/>
        <v/>
      </c>
      <c r="AI30" s="527" t="str">
        <f t="shared" si="30"/>
        <v/>
      </c>
      <c r="AJ30" s="527" t="str">
        <f t="shared" si="30"/>
        <v/>
      </c>
      <c r="AK30" s="527" t="str">
        <f t="shared" si="30"/>
        <v/>
      </c>
      <c r="AL30" s="527" t="str">
        <f t="shared" si="30"/>
        <v/>
      </c>
      <c r="AM30" s="527" t="str">
        <f t="shared" si="30"/>
        <v/>
      </c>
      <c r="AN30" s="527" t="str">
        <f t="shared" si="30"/>
        <v/>
      </c>
      <c r="AO30" s="527" t="str">
        <f t="shared" si="30"/>
        <v/>
      </c>
      <c r="AP30" s="527" t="str">
        <f t="shared" si="30"/>
        <v/>
      </c>
      <c r="AQ30" s="527" t="str">
        <f t="shared" si="30"/>
        <v/>
      </c>
      <c r="AR30" s="527" t="str">
        <f t="shared" si="30"/>
        <v/>
      </c>
      <c r="AS30" s="527" t="str">
        <f t="shared" si="30"/>
        <v/>
      </c>
      <c r="AT30" s="527" t="str">
        <f t="shared" si="30"/>
        <v/>
      </c>
      <c r="AU30" s="527" t="str">
        <f t="shared" si="30"/>
        <v/>
      </c>
      <c r="AV30" s="527" t="str">
        <f>IF(AV28="N", "X", "")</f>
        <v/>
      </c>
      <c r="AW30" s="527" t="str">
        <f t="shared" ref="AW30:BL30" si="31">IF(AW28="N", "X", "")</f>
        <v/>
      </c>
      <c r="AX30" s="527" t="str">
        <f t="shared" si="31"/>
        <v/>
      </c>
      <c r="AY30" s="527" t="str">
        <f t="shared" si="31"/>
        <v/>
      </c>
      <c r="AZ30" s="527" t="str">
        <f t="shared" si="31"/>
        <v/>
      </c>
      <c r="BA30" s="527" t="str">
        <f t="shared" si="31"/>
        <v/>
      </c>
      <c r="BB30" s="527" t="str">
        <f t="shared" si="31"/>
        <v/>
      </c>
      <c r="BC30" s="527" t="str">
        <f t="shared" si="31"/>
        <v/>
      </c>
      <c r="BD30" s="527" t="str">
        <f t="shared" si="31"/>
        <v/>
      </c>
      <c r="BE30" s="527" t="str">
        <f t="shared" si="31"/>
        <v/>
      </c>
      <c r="BF30" s="527" t="str">
        <f t="shared" si="31"/>
        <v/>
      </c>
      <c r="BG30" s="527" t="str">
        <f t="shared" si="31"/>
        <v/>
      </c>
      <c r="BH30" s="527" t="str">
        <f t="shared" si="31"/>
        <v/>
      </c>
      <c r="BI30" s="527" t="str">
        <f t="shared" si="31"/>
        <v/>
      </c>
      <c r="BJ30" s="527" t="str">
        <f t="shared" si="31"/>
        <v/>
      </c>
      <c r="BK30" s="527" t="str">
        <f t="shared" si="31"/>
        <v/>
      </c>
      <c r="BL30" s="527" t="str">
        <f t="shared" si="31"/>
        <v/>
      </c>
      <c r="BM30" s="528"/>
      <c r="BN30" s="528"/>
      <c r="BO30" s="528"/>
      <c r="BP30" s="222"/>
    </row>
    <row r="31" spans="1:70" s="807" customFormat="1" ht="63.75" customHeight="1" thickBot="1" x14ac:dyDescent="0.25">
      <c r="A31" s="825">
        <v>20</v>
      </c>
      <c r="B31" s="822" t="s">
        <v>501</v>
      </c>
      <c r="C31" s="831" t="s">
        <v>43</v>
      </c>
      <c r="D31" s="824" t="s">
        <v>38</v>
      </c>
      <c r="E31" s="527" t="str">
        <f>IF(E28="N", "X", "")</f>
        <v/>
      </c>
      <c r="F31" s="527" t="str">
        <f t="shared" ref="F31:AU31" si="32">IF(F28="N", "X", "")</f>
        <v/>
      </c>
      <c r="G31" s="527" t="str">
        <f t="shared" si="32"/>
        <v/>
      </c>
      <c r="H31" s="527" t="str">
        <f t="shared" si="32"/>
        <v/>
      </c>
      <c r="I31" s="527" t="str">
        <f t="shared" si="32"/>
        <v/>
      </c>
      <c r="J31" s="527" t="str">
        <f t="shared" si="32"/>
        <v/>
      </c>
      <c r="K31" s="527" t="str">
        <f t="shared" si="32"/>
        <v/>
      </c>
      <c r="L31" s="527" t="str">
        <f t="shared" si="32"/>
        <v/>
      </c>
      <c r="M31" s="527" t="str">
        <f t="shared" si="32"/>
        <v/>
      </c>
      <c r="N31" s="527" t="str">
        <f t="shared" si="32"/>
        <v/>
      </c>
      <c r="O31" s="527" t="str">
        <f t="shared" si="32"/>
        <v/>
      </c>
      <c r="P31" s="527" t="str">
        <f t="shared" si="32"/>
        <v/>
      </c>
      <c r="Q31" s="527" t="str">
        <f t="shared" si="32"/>
        <v/>
      </c>
      <c r="R31" s="527" t="str">
        <f t="shared" si="32"/>
        <v/>
      </c>
      <c r="S31" s="527" t="str">
        <f t="shared" si="32"/>
        <v/>
      </c>
      <c r="T31" s="527" t="str">
        <f t="shared" si="32"/>
        <v/>
      </c>
      <c r="U31" s="527" t="str">
        <f t="shared" si="32"/>
        <v/>
      </c>
      <c r="V31" s="527" t="str">
        <f t="shared" si="32"/>
        <v/>
      </c>
      <c r="W31" s="527" t="str">
        <f t="shared" si="32"/>
        <v/>
      </c>
      <c r="X31" s="527" t="str">
        <f t="shared" si="32"/>
        <v/>
      </c>
      <c r="Y31" s="527" t="str">
        <f t="shared" si="32"/>
        <v/>
      </c>
      <c r="Z31" s="527" t="str">
        <f t="shared" si="32"/>
        <v/>
      </c>
      <c r="AA31" s="527" t="str">
        <f t="shared" si="32"/>
        <v/>
      </c>
      <c r="AB31" s="527" t="str">
        <f t="shared" si="32"/>
        <v/>
      </c>
      <c r="AC31" s="527" t="str">
        <f t="shared" si="32"/>
        <v/>
      </c>
      <c r="AD31" s="527" t="str">
        <f t="shared" si="32"/>
        <v/>
      </c>
      <c r="AE31" s="527" t="str">
        <f t="shared" si="32"/>
        <v/>
      </c>
      <c r="AF31" s="527" t="str">
        <f t="shared" si="32"/>
        <v/>
      </c>
      <c r="AG31" s="527" t="str">
        <f t="shared" si="32"/>
        <v/>
      </c>
      <c r="AH31" s="527" t="str">
        <f t="shared" si="32"/>
        <v/>
      </c>
      <c r="AI31" s="527" t="str">
        <f t="shared" si="32"/>
        <v/>
      </c>
      <c r="AJ31" s="527" t="str">
        <f t="shared" si="32"/>
        <v/>
      </c>
      <c r="AK31" s="527" t="str">
        <f t="shared" si="32"/>
        <v/>
      </c>
      <c r="AL31" s="527" t="str">
        <f t="shared" si="32"/>
        <v/>
      </c>
      <c r="AM31" s="527" t="str">
        <f t="shared" si="32"/>
        <v/>
      </c>
      <c r="AN31" s="527" t="str">
        <f t="shared" si="32"/>
        <v/>
      </c>
      <c r="AO31" s="527" t="str">
        <f t="shared" si="32"/>
        <v/>
      </c>
      <c r="AP31" s="527" t="str">
        <f t="shared" si="32"/>
        <v/>
      </c>
      <c r="AQ31" s="527" t="str">
        <f t="shared" si="32"/>
        <v/>
      </c>
      <c r="AR31" s="527" t="str">
        <f t="shared" si="32"/>
        <v/>
      </c>
      <c r="AS31" s="527" t="str">
        <f t="shared" si="32"/>
        <v/>
      </c>
      <c r="AT31" s="527" t="str">
        <f t="shared" si="32"/>
        <v/>
      </c>
      <c r="AU31" s="527" t="str">
        <f t="shared" si="32"/>
        <v/>
      </c>
      <c r="AV31" s="527" t="str">
        <f>IF(AV28="N", "X", "")</f>
        <v/>
      </c>
      <c r="AW31" s="527" t="str">
        <f t="shared" ref="AW31:BL31" si="33">IF(AW28="N", "X", "")</f>
        <v/>
      </c>
      <c r="AX31" s="527" t="str">
        <f t="shared" si="33"/>
        <v/>
      </c>
      <c r="AY31" s="527" t="str">
        <f t="shared" si="33"/>
        <v/>
      </c>
      <c r="AZ31" s="527" t="str">
        <f t="shared" si="33"/>
        <v/>
      </c>
      <c r="BA31" s="527" t="str">
        <f t="shared" si="33"/>
        <v/>
      </c>
      <c r="BB31" s="527" t="str">
        <f t="shared" si="33"/>
        <v/>
      </c>
      <c r="BC31" s="527" t="str">
        <f t="shared" si="33"/>
        <v/>
      </c>
      <c r="BD31" s="527" t="str">
        <f t="shared" si="33"/>
        <v/>
      </c>
      <c r="BE31" s="527" t="str">
        <f t="shared" si="33"/>
        <v/>
      </c>
      <c r="BF31" s="527" t="str">
        <f t="shared" si="33"/>
        <v/>
      </c>
      <c r="BG31" s="527" t="str">
        <f t="shared" si="33"/>
        <v/>
      </c>
      <c r="BH31" s="527" t="str">
        <f t="shared" si="33"/>
        <v/>
      </c>
      <c r="BI31" s="527" t="str">
        <f t="shared" si="33"/>
        <v/>
      </c>
      <c r="BJ31" s="527" t="str">
        <f t="shared" si="33"/>
        <v/>
      </c>
      <c r="BK31" s="527" t="str">
        <f t="shared" si="33"/>
        <v/>
      </c>
      <c r="BL31" s="527" t="str">
        <f t="shared" si="33"/>
        <v/>
      </c>
      <c r="BM31" s="528"/>
      <c r="BN31" s="528"/>
      <c r="BO31" s="528"/>
      <c r="BP31" s="222"/>
    </row>
    <row r="32" spans="1:70" s="637" customFormat="1" ht="24.6" customHeight="1" thickBot="1" x14ac:dyDescent="0.25">
      <c r="A32" s="827" t="s">
        <v>44</v>
      </c>
      <c r="B32" s="828" t="s">
        <v>45</v>
      </c>
      <c r="C32" s="829" t="s">
        <v>8</v>
      </c>
      <c r="D32" s="837" t="s">
        <v>9</v>
      </c>
      <c r="E32" s="617"/>
      <c r="F32" s="617"/>
      <c r="G32" s="617"/>
      <c r="H32" s="617"/>
      <c r="I32" s="617"/>
      <c r="J32" s="617"/>
      <c r="K32" s="617"/>
      <c r="L32" s="617"/>
      <c r="M32" s="617"/>
      <c r="N32" s="617"/>
      <c r="O32" s="617"/>
      <c r="P32" s="617"/>
      <c r="Q32" s="617"/>
      <c r="R32" s="617"/>
      <c r="S32" s="617"/>
      <c r="T32" s="617"/>
      <c r="U32" s="617"/>
      <c r="V32" s="617"/>
      <c r="W32" s="617"/>
      <c r="X32" s="617"/>
      <c r="Y32" s="617"/>
      <c r="Z32" s="617"/>
      <c r="AA32" s="617"/>
      <c r="AB32" s="617"/>
      <c r="AC32" s="617"/>
      <c r="AD32" s="617"/>
      <c r="AE32" s="617"/>
      <c r="AF32" s="617"/>
      <c r="AG32" s="617"/>
      <c r="AH32" s="617"/>
      <c r="AI32" s="617"/>
      <c r="AJ32" s="617"/>
      <c r="AK32" s="617"/>
      <c r="AL32" s="617"/>
      <c r="AM32" s="617"/>
      <c r="AN32" s="617"/>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4"/>
      <c r="BN32" s="614"/>
      <c r="BO32" s="614"/>
    </row>
    <row r="33" spans="1:68" s="814" customFormat="1" ht="75.75" customHeight="1" thickBot="1" x14ac:dyDescent="0.25">
      <c r="A33" s="838">
        <v>21</v>
      </c>
      <c r="B33" s="822" t="s">
        <v>493</v>
      </c>
      <c r="C33" s="823" t="s">
        <v>415</v>
      </c>
      <c r="D33" s="824" t="s">
        <v>38</v>
      </c>
      <c r="E33" s="813" t="s">
        <v>19</v>
      </c>
      <c r="F33" s="813" t="s">
        <v>19</v>
      </c>
      <c r="G33" s="813" t="s">
        <v>19</v>
      </c>
      <c r="H33" s="813" t="s">
        <v>19</v>
      </c>
      <c r="I33" s="813" t="s">
        <v>19</v>
      </c>
      <c r="J33" s="813" t="s">
        <v>19</v>
      </c>
      <c r="K33" s="813" t="s">
        <v>19</v>
      </c>
      <c r="L33" s="813" t="s">
        <v>19</v>
      </c>
      <c r="M33" s="813" t="s">
        <v>19</v>
      </c>
      <c r="N33" s="813" t="s">
        <v>19</v>
      </c>
      <c r="O33" s="813" t="s">
        <v>19</v>
      </c>
      <c r="P33" s="813" t="s">
        <v>19</v>
      </c>
      <c r="Q33" s="813" t="s">
        <v>19</v>
      </c>
      <c r="R33" s="813" t="s">
        <v>19</v>
      </c>
      <c r="S33" s="813" t="s">
        <v>19</v>
      </c>
      <c r="T33" s="813" t="s">
        <v>19</v>
      </c>
      <c r="U33" s="813" t="s">
        <v>19</v>
      </c>
      <c r="V33" s="813" t="s">
        <v>19</v>
      </c>
      <c r="W33" s="813" t="s">
        <v>19</v>
      </c>
      <c r="X33" s="813" t="s">
        <v>19</v>
      </c>
      <c r="Y33" s="813" t="s">
        <v>19</v>
      </c>
      <c r="Z33" s="813" t="s">
        <v>19</v>
      </c>
      <c r="AA33" s="813" t="s">
        <v>19</v>
      </c>
      <c r="AB33" s="813" t="s">
        <v>19</v>
      </c>
      <c r="AC33" s="813" t="s">
        <v>19</v>
      </c>
      <c r="AD33" s="813" t="s">
        <v>19</v>
      </c>
      <c r="AE33" s="813" t="s">
        <v>19</v>
      </c>
      <c r="AF33" s="813" t="s">
        <v>19</v>
      </c>
      <c r="AG33" s="813" t="s">
        <v>19</v>
      </c>
      <c r="AH33" s="813" t="s">
        <v>19</v>
      </c>
      <c r="AI33" s="813" t="s">
        <v>19</v>
      </c>
      <c r="AJ33" s="813" t="s">
        <v>19</v>
      </c>
      <c r="AK33" s="813" t="s">
        <v>19</v>
      </c>
      <c r="AL33" s="813" t="s">
        <v>19</v>
      </c>
      <c r="AM33" s="813" t="s">
        <v>19</v>
      </c>
      <c r="AN33" s="813" t="s">
        <v>19</v>
      </c>
      <c r="AO33" s="813" t="s">
        <v>19</v>
      </c>
      <c r="AP33" s="813" t="s">
        <v>19</v>
      </c>
      <c r="AQ33" s="813" t="s">
        <v>19</v>
      </c>
      <c r="AR33" s="813" t="s">
        <v>19</v>
      </c>
      <c r="AS33" s="813" t="s">
        <v>19</v>
      </c>
      <c r="AT33" s="813" t="s">
        <v>19</v>
      </c>
      <c r="AU33" s="813" t="s">
        <v>19</v>
      </c>
      <c r="AV33" s="813" t="s">
        <v>19</v>
      </c>
      <c r="AW33" s="813" t="s">
        <v>19</v>
      </c>
      <c r="AX33" s="813" t="s">
        <v>19</v>
      </c>
      <c r="AY33" s="813" t="s">
        <v>19</v>
      </c>
      <c r="AZ33" s="813" t="s">
        <v>19</v>
      </c>
      <c r="BA33" s="813" t="s">
        <v>19</v>
      </c>
      <c r="BB33" s="813" t="s">
        <v>19</v>
      </c>
      <c r="BC33" s="813" t="s">
        <v>19</v>
      </c>
      <c r="BD33" s="813" t="s">
        <v>19</v>
      </c>
      <c r="BE33" s="813" t="s">
        <v>19</v>
      </c>
      <c r="BF33" s="813" t="s">
        <v>19</v>
      </c>
      <c r="BG33" s="813" t="s">
        <v>19</v>
      </c>
      <c r="BH33" s="813" t="s">
        <v>19</v>
      </c>
      <c r="BI33" s="813" t="s">
        <v>19</v>
      </c>
      <c r="BJ33" s="813" t="s">
        <v>19</v>
      </c>
      <c r="BK33" s="813" t="s">
        <v>19</v>
      </c>
      <c r="BL33" s="813" t="s">
        <v>19</v>
      </c>
      <c r="BM33" s="222"/>
      <c r="BN33" s="222"/>
      <c r="BO33" s="222"/>
      <c r="BP33" s="222"/>
    </row>
    <row r="34" spans="1:68" s="814" customFormat="1" ht="77.25" customHeight="1" thickBot="1" x14ac:dyDescent="0.25">
      <c r="A34" s="832">
        <v>22</v>
      </c>
      <c r="B34" s="822" t="s">
        <v>494</v>
      </c>
      <c r="C34" s="823" t="s">
        <v>417</v>
      </c>
      <c r="D34" s="824" t="s">
        <v>38</v>
      </c>
      <c r="E34" s="527" t="str">
        <f>IF(E33="N", "X", "")</f>
        <v/>
      </c>
      <c r="F34" s="527" t="str">
        <f t="shared" ref="F34:AU34" si="34">IF(F33="N", "X", "")</f>
        <v/>
      </c>
      <c r="G34" s="527" t="str">
        <f t="shared" si="34"/>
        <v/>
      </c>
      <c r="H34" s="527" t="str">
        <f t="shared" si="34"/>
        <v/>
      </c>
      <c r="I34" s="527" t="str">
        <f t="shared" si="34"/>
        <v/>
      </c>
      <c r="J34" s="527" t="str">
        <f t="shared" si="34"/>
        <v/>
      </c>
      <c r="K34" s="527" t="str">
        <f t="shared" si="34"/>
        <v/>
      </c>
      <c r="L34" s="527" t="str">
        <f t="shared" si="34"/>
        <v/>
      </c>
      <c r="M34" s="527" t="str">
        <f t="shared" si="34"/>
        <v/>
      </c>
      <c r="N34" s="527" t="str">
        <f t="shared" si="34"/>
        <v/>
      </c>
      <c r="O34" s="527" t="str">
        <f t="shared" si="34"/>
        <v/>
      </c>
      <c r="P34" s="527" t="str">
        <f t="shared" si="34"/>
        <v/>
      </c>
      <c r="Q34" s="527" t="str">
        <f t="shared" si="34"/>
        <v/>
      </c>
      <c r="R34" s="527" t="str">
        <f t="shared" si="34"/>
        <v/>
      </c>
      <c r="S34" s="527" t="str">
        <f t="shared" si="34"/>
        <v/>
      </c>
      <c r="T34" s="527" t="str">
        <f t="shared" si="34"/>
        <v/>
      </c>
      <c r="U34" s="527" t="str">
        <f t="shared" si="34"/>
        <v/>
      </c>
      <c r="V34" s="527" t="str">
        <f t="shared" si="34"/>
        <v/>
      </c>
      <c r="W34" s="527" t="str">
        <f t="shared" si="34"/>
        <v/>
      </c>
      <c r="X34" s="527" t="str">
        <f t="shared" si="34"/>
        <v/>
      </c>
      <c r="Y34" s="527" t="str">
        <f t="shared" si="34"/>
        <v/>
      </c>
      <c r="Z34" s="527" t="str">
        <f t="shared" si="34"/>
        <v/>
      </c>
      <c r="AA34" s="527" t="str">
        <f t="shared" si="34"/>
        <v/>
      </c>
      <c r="AB34" s="527" t="str">
        <f t="shared" si="34"/>
        <v/>
      </c>
      <c r="AC34" s="527" t="str">
        <f t="shared" si="34"/>
        <v/>
      </c>
      <c r="AD34" s="527" t="str">
        <f t="shared" si="34"/>
        <v/>
      </c>
      <c r="AE34" s="527" t="str">
        <f t="shared" si="34"/>
        <v/>
      </c>
      <c r="AF34" s="527" t="str">
        <f t="shared" si="34"/>
        <v/>
      </c>
      <c r="AG34" s="527" t="str">
        <f t="shared" si="34"/>
        <v/>
      </c>
      <c r="AH34" s="527" t="str">
        <f t="shared" si="34"/>
        <v/>
      </c>
      <c r="AI34" s="527" t="str">
        <f t="shared" si="34"/>
        <v/>
      </c>
      <c r="AJ34" s="527" t="str">
        <f t="shared" si="34"/>
        <v/>
      </c>
      <c r="AK34" s="527" t="str">
        <f t="shared" si="34"/>
        <v/>
      </c>
      <c r="AL34" s="527" t="str">
        <f t="shared" si="34"/>
        <v/>
      </c>
      <c r="AM34" s="527" t="str">
        <f t="shared" si="34"/>
        <v/>
      </c>
      <c r="AN34" s="527" t="str">
        <f t="shared" si="34"/>
        <v/>
      </c>
      <c r="AO34" s="527" t="str">
        <f t="shared" si="34"/>
        <v/>
      </c>
      <c r="AP34" s="527" t="str">
        <f t="shared" si="34"/>
        <v/>
      </c>
      <c r="AQ34" s="527" t="str">
        <f t="shared" si="34"/>
        <v/>
      </c>
      <c r="AR34" s="527" t="str">
        <f t="shared" si="34"/>
        <v/>
      </c>
      <c r="AS34" s="527" t="str">
        <f t="shared" si="34"/>
        <v/>
      </c>
      <c r="AT34" s="527" t="str">
        <f t="shared" si="34"/>
        <v/>
      </c>
      <c r="AU34" s="527" t="str">
        <f t="shared" si="34"/>
        <v/>
      </c>
      <c r="AV34" s="527" t="str">
        <f>IF(AV33="N", "X", "")</f>
        <v/>
      </c>
      <c r="AW34" s="527" t="str">
        <f t="shared" ref="AW34" si="35">IF(AW33="N", "X", "")</f>
        <v/>
      </c>
      <c r="AX34" s="527" t="str">
        <f t="shared" ref="AX34" si="36">IF(AX33="N", "X", "")</f>
        <v/>
      </c>
      <c r="AY34" s="527" t="str">
        <f t="shared" ref="AY34" si="37">IF(AY33="N", "X", "")</f>
        <v/>
      </c>
      <c r="AZ34" s="527" t="str">
        <f t="shared" ref="AZ34" si="38">IF(AZ33="N", "X", "")</f>
        <v/>
      </c>
      <c r="BA34" s="527" t="str">
        <f t="shared" ref="BA34" si="39">IF(BA33="N", "X", "")</f>
        <v/>
      </c>
      <c r="BB34" s="527" t="str">
        <f t="shared" ref="BB34" si="40">IF(BB33="N", "X", "")</f>
        <v/>
      </c>
      <c r="BC34" s="527" t="str">
        <f t="shared" ref="BC34" si="41">IF(BC33="N", "X", "")</f>
        <v/>
      </c>
      <c r="BD34" s="527" t="str">
        <f t="shared" ref="BD34" si="42">IF(BD33="N", "X", "")</f>
        <v/>
      </c>
      <c r="BE34" s="527" t="str">
        <f t="shared" ref="BE34" si="43">IF(BE33="N", "X", "")</f>
        <v/>
      </c>
      <c r="BF34" s="527" t="str">
        <f t="shared" ref="BF34" si="44">IF(BF33="N", "X", "")</f>
        <v/>
      </c>
      <c r="BG34" s="527" t="str">
        <f t="shared" ref="BG34" si="45">IF(BG33="N", "X", "")</f>
        <v/>
      </c>
      <c r="BH34" s="527" t="str">
        <f t="shared" ref="BH34" si="46">IF(BH33="N", "X", "")</f>
        <v/>
      </c>
      <c r="BI34" s="527" t="str">
        <f t="shared" ref="BI34" si="47">IF(BI33="N", "X", "")</f>
        <v/>
      </c>
      <c r="BJ34" s="527" t="str">
        <f t="shared" ref="BJ34" si="48">IF(BJ33="N", "X", "")</f>
        <v/>
      </c>
      <c r="BK34" s="527" t="str">
        <f t="shared" ref="BK34" si="49">IF(BK33="N", "X", "")</f>
        <v/>
      </c>
      <c r="BL34" s="527" t="str">
        <f t="shared" ref="BL34" si="50">IF(BL33="N", "X", "")</f>
        <v/>
      </c>
      <c r="BM34" s="222"/>
      <c r="BN34" s="222"/>
      <c r="BO34" s="222"/>
      <c r="BP34" s="222"/>
    </row>
    <row r="35" spans="1:68" s="814" customFormat="1" ht="75" customHeight="1" thickBot="1" x14ac:dyDescent="0.25">
      <c r="A35" s="825">
        <v>23</v>
      </c>
      <c r="B35" s="822" t="s">
        <v>495</v>
      </c>
      <c r="C35" s="823" t="s">
        <v>445</v>
      </c>
      <c r="D35" s="824" t="s">
        <v>38</v>
      </c>
      <c r="E35" s="527" t="str">
        <f>IF(E33="N", "X", "")</f>
        <v/>
      </c>
      <c r="F35" s="527" t="str">
        <f t="shared" ref="F35:AU35" si="51">IF(F33="N", "X", "")</f>
        <v/>
      </c>
      <c r="G35" s="527" t="str">
        <f t="shared" si="51"/>
        <v/>
      </c>
      <c r="H35" s="527" t="str">
        <f t="shared" si="51"/>
        <v/>
      </c>
      <c r="I35" s="527" t="str">
        <f t="shared" si="51"/>
        <v/>
      </c>
      <c r="J35" s="527" t="str">
        <f t="shared" si="51"/>
        <v/>
      </c>
      <c r="K35" s="527" t="str">
        <f t="shared" si="51"/>
        <v/>
      </c>
      <c r="L35" s="527" t="str">
        <f t="shared" si="51"/>
        <v/>
      </c>
      <c r="M35" s="527" t="str">
        <f t="shared" si="51"/>
        <v/>
      </c>
      <c r="N35" s="527" t="str">
        <f t="shared" si="51"/>
        <v/>
      </c>
      <c r="O35" s="527" t="str">
        <f t="shared" si="51"/>
        <v/>
      </c>
      <c r="P35" s="527" t="str">
        <f t="shared" si="51"/>
        <v/>
      </c>
      <c r="Q35" s="527" t="str">
        <f t="shared" si="51"/>
        <v/>
      </c>
      <c r="R35" s="527" t="str">
        <f t="shared" si="51"/>
        <v/>
      </c>
      <c r="S35" s="527" t="str">
        <f t="shared" si="51"/>
        <v/>
      </c>
      <c r="T35" s="527" t="str">
        <f t="shared" si="51"/>
        <v/>
      </c>
      <c r="U35" s="527" t="str">
        <f t="shared" si="51"/>
        <v/>
      </c>
      <c r="V35" s="527" t="str">
        <f t="shared" si="51"/>
        <v/>
      </c>
      <c r="W35" s="527" t="str">
        <f t="shared" si="51"/>
        <v/>
      </c>
      <c r="X35" s="527" t="str">
        <f t="shared" si="51"/>
        <v/>
      </c>
      <c r="Y35" s="527" t="str">
        <f t="shared" si="51"/>
        <v/>
      </c>
      <c r="Z35" s="527" t="str">
        <f t="shared" si="51"/>
        <v/>
      </c>
      <c r="AA35" s="527" t="str">
        <f t="shared" si="51"/>
        <v/>
      </c>
      <c r="AB35" s="527" t="str">
        <f t="shared" si="51"/>
        <v/>
      </c>
      <c r="AC35" s="527" t="str">
        <f t="shared" si="51"/>
        <v/>
      </c>
      <c r="AD35" s="527" t="str">
        <f t="shared" si="51"/>
        <v/>
      </c>
      <c r="AE35" s="527" t="str">
        <f t="shared" si="51"/>
        <v/>
      </c>
      <c r="AF35" s="527" t="str">
        <f t="shared" si="51"/>
        <v/>
      </c>
      <c r="AG35" s="527" t="str">
        <f t="shared" si="51"/>
        <v/>
      </c>
      <c r="AH35" s="527" t="str">
        <f t="shared" si="51"/>
        <v/>
      </c>
      <c r="AI35" s="527" t="str">
        <f t="shared" si="51"/>
        <v/>
      </c>
      <c r="AJ35" s="527" t="str">
        <f t="shared" si="51"/>
        <v/>
      </c>
      <c r="AK35" s="527" t="str">
        <f t="shared" si="51"/>
        <v/>
      </c>
      <c r="AL35" s="527" t="str">
        <f t="shared" si="51"/>
        <v/>
      </c>
      <c r="AM35" s="527" t="str">
        <f t="shared" si="51"/>
        <v/>
      </c>
      <c r="AN35" s="527" t="str">
        <f t="shared" si="51"/>
        <v/>
      </c>
      <c r="AO35" s="527" t="str">
        <f t="shared" si="51"/>
        <v/>
      </c>
      <c r="AP35" s="527" t="str">
        <f t="shared" si="51"/>
        <v/>
      </c>
      <c r="AQ35" s="527" t="str">
        <f t="shared" si="51"/>
        <v/>
      </c>
      <c r="AR35" s="527" t="str">
        <f t="shared" si="51"/>
        <v/>
      </c>
      <c r="AS35" s="527" t="str">
        <f t="shared" si="51"/>
        <v/>
      </c>
      <c r="AT35" s="527" t="str">
        <f t="shared" si="51"/>
        <v/>
      </c>
      <c r="AU35" s="527" t="str">
        <f t="shared" si="51"/>
        <v/>
      </c>
      <c r="AV35" s="527" t="str">
        <f>IF(AV33="N", "X", "")</f>
        <v/>
      </c>
      <c r="AW35" s="527" t="str">
        <f t="shared" ref="AW35:BL35" si="52">IF(AW33="N", "X", "")</f>
        <v/>
      </c>
      <c r="AX35" s="527" t="str">
        <f t="shared" si="52"/>
        <v/>
      </c>
      <c r="AY35" s="527" t="str">
        <f t="shared" si="52"/>
        <v/>
      </c>
      <c r="AZ35" s="527" t="str">
        <f t="shared" si="52"/>
        <v/>
      </c>
      <c r="BA35" s="527" t="str">
        <f t="shared" si="52"/>
        <v/>
      </c>
      <c r="BB35" s="527" t="str">
        <f t="shared" si="52"/>
        <v/>
      </c>
      <c r="BC35" s="527" t="str">
        <f t="shared" si="52"/>
        <v/>
      </c>
      <c r="BD35" s="527" t="str">
        <f t="shared" si="52"/>
        <v/>
      </c>
      <c r="BE35" s="527" t="str">
        <f t="shared" si="52"/>
        <v/>
      </c>
      <c r="BF35" s="527" t="str">
        <f t="shared" si="52"/>
        <v/>
      </c>
      <c r="BG35" s="527" t="str">
        <f t="shared" si="52"/>
        <v/>
      </c>
      <c r="BH35" s="527" t="str">
        <f t="shared" si="52"/>
        <v/>
      </c>
      <c r="BI35" s="527" t="str">
        <f t="shared" si="52"/>
        <v/>
      </c>
      <c r="BJ35" s="527" t="str">
        <f t="shared" si="52"/>
        <v/>
      </c>
      <c r="BK35" s="527" t="str">
        <f t="shared" si="52"/>
        <v/>
      </c>
      <c r="BL35" s="527" t="str">
        <f t="shared" si="52"/>
        <v/>
      </c>
      <c r="BM35" s="222"/>
      <c r="BN35" s="222"/>
      <c r="BO35" s="222"/>
      <c r="BP35" s="222"/>
    </row>
    <row r="36" spans="1:68" s="814" customFormat="1" ht="78" customHeight="1" thickBot="1" x14ac:dyDescent="0.25">
      <c r="A36" s="825">
        <v>24</v>
      </c>
      <c r="B36" s="822" t="s">
        <v>46</v>
      </c>
      <c r="C36" s="823" t="s">
        <v>417</v>
      </c>
      <c r="D36" s="824" t="s">
        <v>38</v>
      </c>
      <c r="E36" s="527" t="str">
        <f>IF(E33="N", "X", "")</f>
        <v/>
      </c>
      <c r="F36" s="527" t="str">
        <f t="shared" ref="F36:AU36" si="53">IF(F33="N", "X", "")</f>
        <v/>
      </c>
      <c r="G36" s="527" t="str">
        <f t="shared" si="53"/>
        <v/>
      </c>
      <c r="H36" s="527" t="str">
        <f t="shared" si="53"/>
        <v/>
      </c>
      <c r="I36" s="527" t="str">
        <f t="shared" si="53"/>
        <v/>
      </c>
      <c r="J36" s="527" t="str">
        <f t="shared" si="53"/>
        <v/>
      </c>
      <c r="K36" s="527" t="str">
        <f t="shared" si="53"/>
        <v/>
      </c>
      <c r="L36" s="527" t="str">
        <f t="shared" si="53"/>
        <v/>
      </c>
      <c r="M36" s="527" t="str">
        <f t="shared" si="53"/>
        <v/>
      </c>
      <c r="N36" s="527" t="str">
        <f t="shared" si="53"/>
        <v/>
      </c>
      <c r="O36" s="527" t="str">
        <f t="shared" si="53"/>
        <v/>
      </c>
      <c r="P36" s="527" t="str">
        <f t="shared" si="53"/>
        <v/>
      </c>
      <c r="Q36" s="527" t="str">
        <f t="shared" si="53"/>
        <v/>
      </c>
      <c r="R36" s="527" t="str">
        <f t="shared" si="53"/>
        <v/>
      </c>
      <c r="S36" s="527" t="str">
        <f t="shared" si="53"/>
        <v/>
      </c>
      <c r="T36" s="527" t="str">
        <f t="shared" si="53"/>
        <v/>
      </c>
      <c r="U36" s="527" t="str">
        <f t="shared" si="53"/>
        <v/>
      </c>
      <c r="V36" s="527" t="str">
        <f t="shared" si="53"/>
        <v/>
      </c>
      <c r="W36" s="527" t="str">
        <f t="shared" si="53"/>
        <v/>
      </c>
      <c r="X36" s="527" t="str">
        <f t="shared" si="53"/>
        <v/>
      </c>
      <c r="Y36" s="527" t="str">
        <f t="shared" si="53"/>
        <v/>
      </c>
      <c r="Z36" s="527" t="str">
        <f t="shared" si="53"/>
        <v/>
      </c>
      <c r="AA36" s="527" t="str">
        <f t="shared" si="53"/>
        <v/>
      </c>
      <c r="AB36" s="527" t="str">
        <f t="shared" si="53"/>
        <v/>
      </c>
      <c r="AC36" s="527" t="str">
        <f t="shared" si="53"/>
        <v/>
      </c>
      <c r="AD36" s="527" t="str">
        <f t="shared" si="53"/>
        <v/>
      </c>
      <c r="AE36" s="527" t="str">
        <f t="shared" si="53"/>
        <v/>
      </c>
      <c r="AF36" s="527" t="str">
        <f t="shared" si="53"/>
        <v/>
      </c>
      <c r="AG36" s="527" t="str">
        <f t="shared" si="53"/>
        <v/>
      </c>
      <c r="AH36" s="527" t="str">
        <f t="shared" si="53"/>
        <v/>
      </c>
      <c r="AI36" s="527" t="str">
        <f t="shared" si="53"/>
        <v/>
      </c>
      <c r="AJ36" s="527" t="str">
        <f t="shared" si="53"/>
        <v/>
      </c>
      <c r="AK36" s="527" t="str">
        <f t="shared" si="53"/>
        <v/>
      </c>
      <c r="AL36" s="527" t="str">
        <f t="shared" si="53"/>
        <v/>
      </c>
      <c r="AM36" s="527" t="str">
        <f t="shared" si="53"/>
        <v/>
      </c>
      <c r="AN36" s="527" t="str">
        <f t="shared" si="53"/>
        <v/>
      </c>
      <c r="AO36" s="527" t="str">
        <f t="shared" si="53"/>
        <v/>
      </c>
      <c r="AP36" s="527" t="str">
        <f t="shared" si="53"/>
        <v/>
      </c>
      <c r="AQ36" s="527" t="str">
        <f t="shared" si="53"/>
        <v/>
      </c>
      <c r="AR36" s="527" t="str">
        <f t="shared" si="53"/>
        <v/>
      </c>
      <c r="AS36" s="527" t="str">
        <f t="shared" si="53"/>
        <v/>
      </c>
      <c r="AT36" s="527" t="str">
        <f t="shared" si="53"/>
        <v/>
      </c>
      <c r="AU36" s="527" t="str">
        <f t="shared" si="53"/>
        <v/>
      </c>
      <c r="AV36" s="527" t="str">
        <f>IF(AV33="N", "X", "")</f>
        <v/>
      </c>
      <c r="AW36" s="527" t="str">
        <f t="shared" ref="AW36:BL36" si="54">IF(AW33="N", "X", "")</f>
        <v/>
      </c>
      <c r="AX36" s="527" t="str">
        <f t="shared" si="54"/>
        <v/>
      </c>
      <c r="AY36" s="527" t="str">
        <f t="shared" si="54"/>
        <v/>
      </c>
      <c r="AZ36" s="527" t="str">
        <f t="shared" si="54"/>
        <v/>
      </c>
      <c r="BA36" s="527" t="str">
        <f t="shared" si="54"/>
        <v/>
      </c>
      <c r="BB36" s="527" t="str">
        <f t="shared" si="54"/>
        <v/>
      </c>
      <c r="BC36" s="527" t="str">
        <f t="shared" si="54"/>
        <v/>
      </c>
      <c r="BD36" s="527" t="str">
        <f t="shared" si="54"/>
        <v/>
      </c>
      <c r="BE36" s="527" t="str">
        <f t="shared" si="54"/>
        <v/>
      </c>
      <c r="BF36" s="527" t="str">
        <f t="shared" si="54"/>
        <v/>
      </c>
      <c r="BG36" s="527" t="str">
        <f t="shared" si="54"/>
        <v/>
      </c>
      <c r="BH36" s="527" t="str">
        <f t="shared" si="54"/>
        <v/>
      </c>
      <c r="BI36" s="527" t="str">
        <f t="shared" si="54"/>
        <v/>
      </c>
      <c r="BJ36" s="527" t="str">
        <f t="shared" si="54"/>
        <v/>
      </c>
      <c r="BK36" s="527" t="str">
        <f t="shared" si="54"/>
        <v/>
      </c>
      <c r="BL36" s="527" t="str">
        <f t="shared" si="54"/>
        <v/>
      </c>
      <c r="BM36" s="222"/>
      <c r="BN36" s="222"/>
      <c r="BO36" s="222"/>
      <c r="BP36" s="222"/>
    </row>
    <row r="37" spans="1:68" s="814" customFormat="1" ht="88.5" customHeight="1" thickBot="1" x14ac:dyDescent="0.25">
      <c r="A37" s="838">
        <v>25</v>
      </c>
      <c r="B37" s="822" t="s">
        <v>47</v>
      </c>
      <c r="C37" s="823" t="s">
        <v>418</v>
      </c>
      <c r="D37" s="824" t="s">
        <v>38</v>
      </c>
      <c r="E37" s="532" t="str">
        <f>IF(E33="N", "X", "")</f>
        <v/>
      </c>
      <c r="F37" s="532" t="str">
        <f t="shared" ref="F37:AU37" si="55">IF(F33="N", "X", "")</f>
        <v/>
      </c>
      <c r="G37" s="532" t="str">
        <f t="shared" si="55"/>
        <v/>
      </c>
      <c r="H37" s="532" t="str">
        <f t="shared" si="55"/>
        <v/>
      </c>
      <c r="I37" s="532" t="str">
        <f t="shared" si="55"/>
        <v/>
      </c>
      <c r="J37" s="532" t="str">
        <f t="shared" si="55"/>
        <v/>
      </c>
      <c r="K37" s="532" t="str">
        <f t="shared" si="55"/>
        <v/>
      </c>
      <c r="L37" s="532" t="str">
        <f t="shared" si="55"/>
        <v/>
      </c>
      <c r="M37" s="532" t="str">
        <f t="shared" si="55"/>
        <v/>
      </c>
      <c r="N37" s="532" t="str">
        <f t="shared" si="55"/>
        <v/>
      </c>
      <c r="O37" s="532" t="str">
        <f t="shared" si="55"/>
        <v/>
      </c>
      <c r="P37" s="532" t="str">
        <f t="shared" si="55"/>
        <v/>
      </c>
      <c r="Q37" s="532" t="str">
        <f t="shared" si="55"/>
        <v/>
      </c>
      <c r="R37" s="532" t="str">
        <f t="shared" si="55"/>
        <v/>
      </c>
      <c r="S37" s="532" t="str">
        <f t="shared" si="55"/>
        <v/>
      </c>
      <c r="T37" s="532" t="str">
        <f t="shared" si="55"/>
        <v/>
      </c>
      <c r="U37" s="532" t="str">
        <f t="shared" si="55"/>
        <v/>
      </c>
      <c r="V37" s="532" t="str">
        <f t="shared" si="55"/>
        <v/>
      </c>
      <c r="W37" s="532" t="str">
        <f t="shared" si="55"/>
        <v/>
      </c>
      <c r="X37" s="532" t="str">
        <f t="shared" si="55"/>
        <v/>
      </c>
      <c r="Y37" s="532" t="str">
        <f t="shared" si="55"/>
        <v/>
      </c>
      <c r="Z37" s="532" t="str">
        <f t="shared" si="55"/>
        <v/>
      </c>
      <c r="AA37" s="532" t="str">
        <f t="shared" si="55"/>
        <v/>
      </c>
      <c r="AB37" s="532" t="str">
        <f t="shared" si="55"/>
        <v/>
      </c>
      <c r="AC37" s="532" t="str">
        <f t="shared" si="55"/>
        <v/>
      </c>
      <c r="AD37" s="532" t="str">
        <f t="shared" si="55"/>
        <v/>
      </c>
      <c r="AE37" s="532" t="str">
        <f t="shared" si="55"/>
        <v/>
      </c>
      <c r="AF37" s="532" t="str">
        <f t="shared" si="55"/>
        <v/>
      </c>
      <c r="AG37" s="532" t="str">
        <f t="shared" si="55"/>
        <v/>
      </c>
      <c r="AH37" s="532" t="str">
        <f t="shared" si="55"/>
        <v/>
      </c>
      <c r="AI37" s="532" t="str">
        <f t="shared" si="55"/>
        <v/>
      </c>
      <c r="AJ37" s="532" t="str">
        <f t="shared" si="55"/>
        <v/>
      </c>
      <c r="AK37" s="532" t="str">
        <f t="shared" si="55"/>
        <v/>
      </c>
      <c r="AL37" s="532" t="str">
        <f t="shared" si="55"/>
        <v/>
      </c>
      <c r="AM37" s="532" t="str">
        <f t="shared" si="55"/>
        <v/>
      </c>
      <c r="AN37" s="532" t="str">
        <f t="shared" si="55"/>
        <v/>
      </c>
      <c r="AO37" s="532" t="str">
        <f t="shared" si="55"/>
        <v/>
      </c>
      <c r="AP37" s="532" t="str">
        <f t="shared" si="55"/>
        <v/>
      </c>
      <c r="AQ37" s="532" t="str">
        <f t="shared" si="55"/>
        <v/>
      </c>
      <c r="AR37" s="532" t="str">
        <f t="shared" si="55"/>
        <v/>
      </c>
      <c r="AS37" s="532" t="str">
        <f t="shared" si="55"/>
        <v/>
      </c>
      <c r="AT37" s="532" t="str">
        <f t="shared" si="55"/>
        <v/>
      </c>
      <c r="AU37" s="532" t="str">
        <f t="shared" si="55"/>
        <v/>
      </c>
      <c r="AV37" s="532" t="str">
        <f>IF(AV33="N", "X", "")</f>
        <v/>
      </c>
      <c r="AW37" s="532" t="str">
        <f t="shared" ref="AW37:BL37" si="56">IF(AW33="N", "X", "")</f>
        <v/>
      </c>
      <c r="AX37" s="532" t="str">
        <f t="shared" si="56"/>
        <v/>
      </c>
      <c r="AY37" s="532" t="str">
        <f t="shared" si="56"/>
        <v/>
      </c>
      <c r="AZ37" s="532" t="str">
        <f t="shared" si="56"/>
        <v/>
      </c>
      <c r="BA37" s="532" t="str">
        <f t="shared" si="56"/>
        <v/>
      </c>
      <c r="BB37" s="532" t="str">
        <f t="shared" si="56"/>
        <v/>
      </c>
      <c r="BC37" s="532" t="str">
        <f t="shared" si="56"/>
        <v/>
      </c>
      <c r="BD37" s="532" t="str">
        <f t="shared" si="56"/>
        <v/>
      </c>
      <c r="BE37" s="532" t="str">
        <f t="shared" si="56"/>
        <v/>
      </c>
      <c r="BF37" s="532" t="str">
        <f t="shared" si="56"/>
        <v/>
      </c>
      <c r="BG37" s="532" t="str">
        <f t="shared" si="56"/>
        <v/>
      </c>
      <c r="BH37" s="532" t="str">
        <f t="shared" si="56"/>
        <v/>
      </c>
      <c r="BI37" s="532" t="str">
        <f t="shared" si="56"/>
        <v/>
      </c>
      <c r="BJ37" s="532" t="str">
        <f t="shared" si="56"/>
        <v/>
      </c>
      <c r="BK37" s="532" t="str">
        <f t="shared" si="56"/>
        <v/>
      </c>
      <c r="BL37" s="532" t="str">
        <f t="shared" si="56"/>
        <v/>
      </c>
      <c r="BM37" s="222"/>
      <c r="BN37" s="222"/>
      <c r="BO37" s="222"/>
      <c r="BP37" s="222"/>
    </row>
    <row r="38" spans="1:68" s="814" customFormat="1" ht="90" customHeight="1" thickBot="1" x14ac:dyDescent="0.25">
      <c r="A38" s="825">
        <v>26</v>
      </c>
      <c r="B38" s="822" t="s">
        <v>496</v>
      </c>
      <c r="C38" s="823" t="s">
        <v>418</v>
      </c>
      <c r="D38" s="824" t="s">
        <v>38</v>
      </c>
      <c r="E38" s="532" t="str">
        <f>IF(E33="N", "X", "")</f>
        <v/>
      </c>
      <c r="F38" s="532" t="str">
        <f t="shared" ref="F38:AU38" si="57">IF(F33="N", "X", "")</f>
        <v/>
      </c>
      <c r="G38" s="532" t="str">
        <f t="shared" si="57"/>
        <v/>
      </c>
      <c r="H38" s="532" t="str">
        <f t="shared" si="57"/>
        <v/>
      </c>
      <c r="I38" s="532" t="str">
        <f t="shared" si="57"/>
        <v/>
      </c>
      <c r="J38" s="532" t="str">
        <f t="shared" si="57"/>
        <v/>
      </c>
      <c r="K38" s="532" t="str">
        <f t="shared" si="57"/>
        <v/>
      </c>
      <c r="L38" s="532" t="str">
        <f t="shared" si="57"/>
        <v/>
      </c>
      <c r="M38" s="532" t="str">
        <f t="shared" si="57"/>
        <v/>
      </c>
      <c r="N38" s="532" t="str">
        <f t="shared" si="57"/>
        <v/>
      </c>
      <c r="O38" s="532" t="str">
        <f t="shared" si="57"/>
        <v/>
      </c>
      <c r="P38" s="532" t="str">
        <f t="shared" si="57"/>
        <v/>
      </c>
      <c r="Q38" s="532" t="str">
        <f t="shared" si="57"/>
        <v/>
      </c>
      <c r="R38" s="532" t="str">
        <f t="shared" si="57"/>
        <v/>
      </c>
      <c r="S38" s="532" t="str">
        <f t="shared" si="57"/>
        <v/>
      </c>
      <c r="T38" s="532" t="str">
        <f t="shared" si="57"/>
        <v/>
      </c>
      <c r="U38" s="532" t="str">
        <f t="shared" si="57"/>
        <v/>
      </c>
      <c r="V38" s="532" t="str">
        <f t="shared" si="57"/>
        <v/>
      </c>
      <c r="W38" s="532" t="str">
        <f t="shared" si="57"/>
        <v/>
      </c>
      <c r="X38" s="532" t="str">
        <f t="shared" si="57"/>
        <v/>
      </c>
      <c r="Y38" s="532" t="str">
        <f t="shared" si="57"/>
        <v/>
      </c>
      <c r="Z38" s="532" t="str">
        <f t="shared" si="57"/>
        <v/>
      </c>
      <c r="AA38" s="532" t="str">
        <f t="shared" si="57"/>
        <v/>
      </c>
      <c r="AB38" s="532" t="str">
        <f t="shared" si="57"/>
        <v/>
      </c>
      <c r="AC38" s="532" t="str">
        <f t="shared" si="57"/>
        <v/>
      </c>
      <c r="AD38" s="532" t="str">
        <f t="shared" si="57"/>
        <v/>
      </c>
      <c r="AE38" s="532" t="str">
        <f t="shared" si="57"/>
        <v/>
      </c>
      <c r="AF38" s="532" t="str">
        <f t="shared" si="57"/>
        <v/>
      </c>
      <c r="AG38" s="532" t="str">
        <f t="shared" si="57"/>
        <v/>
      </c>
      <c r="AH38" s="532" t="str">
        <f t="shared" si="57"/>
        <v/>
      </c>
      <c r="AI38" s="532" t="str">
        <f t="shared" si="57"/>
        <v/>
      </c>
      <c r="AJ38" s="532" t="str">
        <f t="shared" si="57"/>
        <v/>
      </c>
      <c r="AK38" s="532" t="str">
        <f t="shared" si="57"/>
        <v/>
      </c>
      <c r="AL38" s="532" t="str">
        <f t="shared" si="57"/>
        <v/>
      </c>
      <c r="AM38" s="532" t="str">
        <f t="shared" si="57"/>
        <v/>
      </c>
      <c r="AN38" s="532" t="str">
        <f t="shared" si="57"/>
        <v/>
      </c>
      <c r="AO38" s="532" t="str">
        <f t="shared" si="57"/>
        <v/>
      </c>
      <c r="AP38" s="532" t="str">
        <f t="shared" si="57"/>
        <v/>
      </c>
      <c r="AQ38" s="532" t="str">
        <f t="shared" si="57"/>
        <v/>
      </c>
      <c r="AR38" s="532" t="str">
        <f t="shared" si="57"/>
        <v/>
      </c>
      <c r="AS38" s="532" t="str">
        <f t="shared" si="57"/>
        <v/>
      </c>
      <c r="AT38" s="532" t="str">
        <f t="shared" si="57"/>
        <v/>
      </c>
      <c r="AU38" s="532" t="str">
        <f t="shared" si="57"/>
        <v/>
      </c>
      <c r="AV38" s="532" t="str">
        <f>IF(AV33="N", "X", "")</f>
        <v/>
      </c>
      <c r="AW38" s="532" t="str">
        <f t="shared" ref="AW38:BL38" si="58">IF(AW33="N", "X", "")</f>
        <v/>
      </c>
      <c r="AX38" s="532" t="str">
        <f t="shared" si="58"/>
        <v/>
      </c>
      <c r="AY38" s="532" t="str">
        <f t="shared" si="58"/>
        <v/>
      </c>
      <c r="AZ38" s="532" t="str">
        <f t="shared" si="58"/>
        <v/>
      </c>
      <c r="BA38" s="532" t="str">
        <f t="shared" si="58"/>
        <v/>
      </c>
      <c r="BB38" s="532" t="str">
        <f t="shared" si="58"/>
        <v/>
      </c>
      <c r="BC38" s="532" t="str">
        <f t="shared" si="58"/>
        <v/>
      </c>
      <c r="BD38" s="532" t="str">
        <f t="shared" si="58"/>
        <v/>
      </c>
      <c r="BE38" s="532" t="str">
        <f t="shared" si="58"/>
        <v/>
      </c>
      <c r="BF38" s="532" t="str">
        <f t="shared" si="58"/>
        <v/>
      </c>
      <c r="BG38" s="532" t="str">
        <f t="shared" si="58"/>
        <v/>
      </c>
      <c r="BH38" s="532" t="str">
        <f t="shared" si="58"/>
        <v/>
      </c>
      <c r="BI38" s="532" t="str">
        <f t="shared" si="58"/>
        <v/>
      </c>
      <c r="BJ38" s="532" t="str">
        <f t="shared" si="58"/>
        <v/>
      </c>
      <c r="BK38" s="532" t="str">
        <f t="shared" si="58"/>
        <v/>
      </c>
      <c r="BL38" s="532" t="str">
        <f t="shared" si="58"/>
        <v/>
      </c>
      <c r="BM38" s="222"/>
      <c r="BN38" s="222"/>
      <c r="BO38" s="222"/>
      <c r="BP38" s="222"/>
    </row>
    <row r="39" spans="1:68" s="814" customFormat="1" ht="63.75" customHeight="1" thickBot="1" x14ac:dyDescent="0.25">
      <c r="A39" s="825">
        <v>27</v>
      </c>
      <c r="B39" s="822" t="s">
        <v>48</v>
      </c>
      <c r="C39" s="823" t="s">
        <v>49</v>
      </c>
      <c r="D39" s="824" t="s">
        <v>38</v>
      </c>
      <c r="E39" s="532" t="str">
        <f>IF(E33="N", "X", "")</f>
        <v/>
      </c>
      <c r="F39" s="532" t="str">
        <f t="shared" ref="F39:AU39" si="59">IF(F33="N", "X", "")</f>
        <v/>
      </c>
      <c r="G39" s="532" t="str">
        <f t="shared" si="59"/>
        <v/>
      </c>
      <c r="H39" s="532" t="str">
        <f t="shared" si="59"/>
        <v/>
      </c>
      <c r="I39" s="532" t="str">
        <f t="shared" si="59"/>
        <v/>
      </c>
      <c r="J39" s="532" t="str">
        <f t="shared" si="59"/>
        <v/>
      </c>
      <c r="K39" s="532" t="str">
        <f t="shared" si="59"/>
        <v/>
      </c>
      <c r="L39" s="532" t="str">
        <f t="shared" si="59"/>
        <v/>
      </c>
      <c r="M39" s="532" t="str">
        <f t="shared" si="59"/>
        <v/>
      </c>
      <c r="N39" s="532" t="str">
        <f t="shared" si="59"/>
        <v/>
      </c>
      <c r="O39" s="532" t="str">
        <f t="shared" si="59"/>
        <v/>
      </c>
      <c r="P39" s="532" t="str">
        <f t="shared" si="59"/>
        <v/>
      </c>
      <c r="Q39" s="532" t="str">
        <f t="shared" si="59"/>
        <v/>
      </c>
      <c r="R39" s="532" t="str">
        <f t="shared" si="59"/>
        <v/>
      </c>
      <c r="S39" s="532" t="str">
        <f t="shared" si="59"/>
        <v/>
      </c>
      <c r="T39" s="532" t="str">
        <f t="shared" si="59"/>
        <v/>
      </c>
      <c r="U39" s="532" t="str">
        <f t="shared" si="59"/>
        <v/>
      </c>
      <c r="V39" s="532" t="str">
        <f t="shared" si="59"/>
        <v/>
      </c>
      <c r="W39" s="532" t="str">
        <f t="shared" si="59"/>
        <v/>
      </c>
      <c r="X39" s="532" t="str">
        <f t="shared" si="59"/>
        <v/>
      </c>
      <c r="Y39" s="532" t="str">
        <f t="shared" si="59"/>
        <v/>
      </c>
      <c r="Z39" s="532" t="str">
        <f t="shared" si="59"/>
        <v/>
      </c>
      <c r="AA39" s="532" t="str">
        <f t="shared" si="59"/>
        <v/>
      </c>
      <c r="AB39" s="532" t="str">
        <f t="shared" si="59"/>
        <v/>
      </c>
      <c r="AC39" s="532" t="str">
        <f t="shared" si="59"/>
        <v/>
      </c>
      <c r="AD39" s="532" t="str">
        <f t="shared" si="59"/>
        <v/>
      </c>
      <c r="AE39" s="532" t="str">
        <f t="shared" si="59"/>
        <v/>
      </c>
      <c r="AF39" s="532" t="str">
        <f t="shared" si="59"/>
        <v/>
      </c>
      <c r="AG39" s="532" t="str">
        <f t="shared" si="59"/>
        <v/>
      </c>
      <c r="AH39" s="532" t="str">
        <f t="shared" si="59"/>
        <v/>
      </c>
      <c r="AI39" s="532" t="str">
        <f t="shared" si="59"/>
        <v/>
      </c>
      <c r="AJ39" s="532" t="str">
        <f t="shared" si="59"/>
        <v/>
      </c>
      <c r="AK39" s="532" t="str">
        <f t="shared" si="59"/>
        <v/>
      </c>
      <c r="AL39" s="532" t="str">
        <f t="shared" si="59"/>
        <v/>
      </c>
      <c r="AM39" s="532" t="str">
        <f t="shared" si="59"/>
        <v/>
      </c>
      <c r="AN39" s="532" t="str">
        <f t="shared" si="59"/>
        <v/>
      </c>
      <c r="AO39" s="532" t="str">
        <f t="shared" si="59"/>
        <v/>
      </c>
      <c r="AP39" s="532" t="str">
        <f t="shared" si="59"/>
        <v/>
      </c>
      <c r="AQ39" s="532" t="str">
        <f t="shared" si="59"/>
        <v/>
      </c>
      <c r="AR39" s="532" t="str">
        <f t="shared" si="59"/>
        <v/>
      </c>
      <c r="AS39" s="532" t="str">
        <f t="shared" si="59"/>
        <v/>
      </c>
      <c r="AT39" s="532" t="str">
        <f t="shared" si="59"/>
        <v/>
      </c>
      <c r="AU39" s="532" t="str">
        <f t="shared" si="59"/>
        <v/>
      </c>
      <c r="AV39" s="532" t="str">
        <f>IF(AV33="N", "X", "")</f>
        <v/>
      </c>
      <c r="AW39" s="532" t="str">
        <f t="shared" ref="AW39:BL39" si="60">IF(AW33="N", "X", "")</f>
        <v/>
      </c>
      <c r="AX39" s="532" t="str">
        <f t="shared" si="60"/>
        <v/>
      </c>
      <c r="AY39" s="532" t="str">
        <f t="shared" si="60"/>
        <v/>
      </c>
      <c r="AZ39" s="532" t="str">
        <f t="shared" si="60"/>
        <v/>
      </c>
      <c r="BA39" s="532" t="str">
        <f t="shared" si="60"/>
        <v/>
      </c>
      <c r="BB39" s="532" t="str">
        <f t="shared" si="60"/>
        <v/>
      </c>
      <c r="BC39" s="532" t="str">
        <f t="shared" si="60"/>
        <v/>
      </c>
      <c r="BD39" s="532" t="str">
        <f t="shared" si="60"/>
        <v/>
      </c>
      <c r="BE39" s="532" t="str">
        <f t="shared" si="60"/>
        <v/>
      </c>
      <c r="BF39" s="532" t="str">
        <f t="shared" si="60"/>
        <v/>
      </c>
      <c r="BG39" s="532" t="str">
        <f t="shared" si="60"/>
        <v/>
      </c>
      <c r="BH39" s="532" t="str">
        <f t="shared" si="60"/>
        <v/>
      </c>
      <c r="BI39" s="532" t="str">
        <f t="shared" si="60"/>
        <v/>
      </c>
      <c r="BJ39" s="532" t="str">
        <f t="shared" si="60"/>
        <v/>
      </c>
      <c r="BK39" s="532" t="str">
        <f t="shared" si="60"/>
        <v/>
      </c>
      <c r="BL39" s="532" t="str">
        <f t="shared" si="60"/>
        <v/>
      </c>
      <c r="BM39" s="222"/>
      <c r="BN39" s="222"/>
      <c r="BO39" s="222"/>
      <c r="BP39" s="222"/>
    </row>
    <row r="40" spans="1:68" s="814" customFormat="1" ht="84.75" customHeight="1" thickBot="1" x14ac:dyDescent="0.25">
      <c r="A40" s="832">
        <v>28</v>
      </c>
      <c r="B40" s="822" t="s">
        <v>50</v>
      </c>
      <c r="C40" s="823" t="s">
        <v>416</v>
      </c>
      <c r="D40" s="824" t="s">
        <v>38</v>
      </c>
      <c r="E40" s="532" t="str">
        <f>IF(E33="N", "X", "")</f>
        <v/>
      </c>
      <c r="F40" s="532" t="str">
        <f t="shared" ref="F40:AU40" si="61">IF(F33="N", "X", "")</f>
        <v/>
      </c>
      <c r="G40" s="532" t="str">
        <f t="shared" si="61"/>
        <v/>
      </c>
      <c r="H40" s="532" t="str">
        <f t="shared" si="61"/>
        <v/>
      </c>
      <c r="I40" s="532" t="str">
        <f t="shared" si="61"/>
        <v/>
      </c>
      <c r="J40" s="532" t="str">
        <f t="shared" si="61"/>
        <v/>
      </c>
      <c r="K40" s="532" t="str">
        <f t="shared" si="61"/>
        <v/>
      </c>
      <c r="L40" s="532" t="str">
        <f t="shared" si="61"/>
        <v/>
      </c>
      <c r="M40" s="532" t="str">
        <f t="shared" si="61"/>
        <v/>
      </c>
      <c r="N40" s="532" t="str">
        <f t="shared" si="61"/>
        <v/>
      </c>
      <c r="O40" s="532" t="str">
        <f t="shared" si="61"/>
        <v/>
      </c>
      <c r="P40" s="532" t="str">
        <f t="shared" si="61"/>
        <v/>
      </c>
      <c r="Q40" s="532" t="str">
        <f t="shared" si="61"/>
        <v/>
      </c>
      <c r="R40" s="532" t="str">
        <f t="shared" si="61"/>
        <v/>
      </c>
      <c r="S40" s="532" t="str">
        <f t="shared" si="61"/>
        <v/>
      </c>
      <c r="T40" s="532" t="str">
        <f t="shared" si="61"/>
        <v/>
      </c>
      <c r="U40" s="532" t="str">
        <f t="shared" si="61"/>
        <v/>
      </c>
      <c r="V40" s="532" t="str">
        <f t="shared" si="61"/>
        <v/>
      </c>
      <c r="W40" s="532" t="str">
        <f t="shared" si="61"/>
        <v/>
      </c>
      <c r="X40" s="532" t="str">
        <f t="shared" si="61"/>
        <v/>
      </c>
      <c r="Y40" s="532" t="str">
        <f t="shared" si="61"/>
        <v/>
      </c>
      <c r="Z40" s="532" t="str">
        <f t="shared" si="61"/>
        <v/>
      </c>
      <c r="AA40" s="532" t="str">
        <f t="shared" si="61"/>
        <v/>
      </c>
      <c r="AB40" s="532" t="str">
        <f t="shared" si="61"/>
        <v/>
      </c>
      <c r="AC40" s="532" t="str">
        <f t="shared" si="61"/>
        <v/>
      </c>
      <c r="AD40" s="532" t="str">
        <f t="shared" si="61"/>
        <v/>
      </c>
      <c r="AE40" s="532" t="str">
        <f t="shared" si="61"/>
        <v/>
      </c>
      <c r="AF40" s="532" t="str">
        <f t="shared" si="61"/>
        <v/>
      </c>
      <c r="AG40" s="532" t="str">
        <f t="shared" si="61"/>
        <v/>
      </c>
      <c r="AH40" s="532" t="str">
        <f t="shared" si="61"/>
        <v/>
      </c>
      <c r="AI40" s="532" t="str">
        <f t="shared" si="61"/>
        <v/>
      </c>
      <c r="AJ40" s="532" t="str">
        <f t="shared" si="61"/>
        <v/>
      </c>
      <c r="AK40" s="532" t="str">
        <f t="shared" si="61"/>
        <v/>
      </c>
      <c r="AL40" s="532" t="str">
        <f t="shared" si="61"/>
        <v/>
      </c>
      <c r="AM40" s="532" t="str">
        <f t="shared" si="61"/>
        <v/>
      </c>
      <c r="AN40" s="532" t="str">
        <f t="shared" si="61"/>
        <v/>
      </c>
      <c r="AO40" s="532" t="str">
        <f t="shared" si="61"/>
        <v/>
      </c>
      <c r="AP40" s="532" t="str">
        <f t="shared" si="61"/>
        <v/>
      </c>
      <c r="AQ40" s="532" t="str">
        <f t="shared" si="61"/>
        <v/>
      </c>
      <c r="AR40" s="532" t="str">
        <f t="shared" si="61"/>
        <v/>
      </c>
      <c r="AS40" s="532" t="str">
        <f t="shared" si="61"/>
        <v/>
      </c>
      <c r="AT40" s="532" t="str">
        <f t="shared" si="61"/>
        <v/>
      </c>
      <c r="AU40" s="532" t="str">
        <f t="shared" si="61"/>
        <v/>
      </c>
      <c r="AV40" s="532" t="str">
        <f>IF(AV33="N", "X", "")</f>
        <v/>
      </c>
      <c r="AW40" s="532" t="str">
        <f t="shared" ref="AW40:BL40" si="62">IF(AW33="N", "X", "")</f>
        <v/>
      </c>
      <c r="AX40" s="532" t="str">
        <f t="shared" si="62"/>
        <v/>
      </c>
      <c r="AY40" s="532" t="str">
        <f t="shared" si="62"/>
        <v/>
      </c>
      <c r="AZ40" s="532" t="str">
        <f t="shared" si="62"/>
        <v/>
      </c>
      <c r="BA40" s="532" t="str">
        <f t="shared" si="62"/>
        <v/>
      </c>
      <c r="BB40" s="532" t="str">
        <f t="shared" si="62"/>
        <v/>
      </c>
      <c r="BC40" s="532" t="str">
        <f t="shared" si="62"/>
        <v/>
      </c>
      <c r="BD40" s="532" t="str">
        <f t="shared" si="62"/>
        <v/>
      </c>
      <c r="BE40" s="532" t="str">
        <f t="shared" si="62"/>
        <v/>
      </c>
      <c r="BF40" s="532" t="str">
        <f t="shared" si="62"/>
        <v/>
      </c>
      <c r="BG40" s="532" t="str">
        <f t="shared" si="62"/>
        <v/>
      </c>
      <c r="BH40" s="532" t="str">
        <f t="shared" si="62"/>
        <v/>
      </c>
      <c r="BI40" s="532" t="str">
        <f t="shared" si="62"/>
        <v/>
      </c>
      <c r="BJ40" s="532" t="str">
        <f t="shared" si="62"/>
        <v/>
      </c>
      <c r="BK40" s="532" t="str">
        <f t="shared" si="62"/>
        <v/>
      </c>
      <c r="BL40" s="532" t="str">
        <f t="shared" si="62"/>
        <v/>
      </c>
      <c r="BM40" s="222"/>
      <c r="BN40" s="222"/>
      <c r="BO40" s="222"/>
      <c r="BP40" s="222"/>
    </row>
    <row r="41" spans="1:68" s="814" customFormat="1" ht="75.75" customHeight="1" thickBot="1" x14ac:dyDescent="0.25">
      <c r="A41" s="825">
        <v>29</v>
      </c>
      <c r="B41" s="822" t="s">
        <v>51</v>
      </c>
      <c r="C41" s="823" t="s">
        <v>446</v>
      </c>
      <c r="D41" s="824" t="s">
        <v>38</v>
      </c>
      <c r="E41" s="532" t="str">
        <f>IF(E33="N", "X", "")</f>
        <v/>
      </c>
      <c r="F41" s="532" t="str">
        <f t="shared" ref="F41:AU41" si="63">IF(F33="N", "X", "")</f>
        <v/>
      </c>
      <c r="G41" s="532" t="str">
        <f t="shared" si="63"/>
        <v/>
      </c>
      <c r="H41" s="532" t="str">
        <f t="shared" si="63"/>
        <v/>
      </c>
      <c r="I41" s="532" t="str">
        <f t="shared" si="63"/>
        <v/>
      </c>
      <c r="J41" s="532" t="str">
        <f t="shared" si="63"/>
        <v/>
      </c>
      <c r="K41" s="532" t="str">
        <f t="shared" si="63"/>
        <v/>
      </c>
      <c r="L41" s="532" t="str">
        <f t="shared" si="63"/>
        <v/>
      </c>
      <c r="M41" s="532" t="str">
        <f t="shared" si="63"/>
        <v/>
      </c>
      <c r="N41" s="532" t="str">
        <f t="shared" si="63"/>
        <v/>
      </c>
      <c r="O41" s="532" t="str">
        <f t="shared" si="63"/>
        <v/>
      </c>
      <c r="P41" s="532" t="str">
        <f t="shared" si="63"/>
        <v/>
      </c>
      <c r="Q41" s="532" t="str">
        <f t="shared" si="63"/>
        <v/>
      </c>
      <c r="R41" s="532" t="str">
        <f t="shared" si="63"/>
        <v/>
      </c>
      <c r="S41" s="532" t="str">
        <f t="shared" si="63"/>
        <v/>
      </c>
      <c r="T41" s="532" t="str">
        <f t="shared" si="63"/>
        <v/>
      </c>
      <c r="U41" s="532" t="str">
        <f t="shared" si="63"/>
        <v/>
      </c>
      <c r="V41" s="532" t="str">
        <f t="shared" si="63"/>
        <v/>
      </c>
      <c r="W41" s="532" t="str">
        <f t="shared" si="63"/>
        <v/>
      </c>
      <c r="X41" s="532" t="str">
        <f t="shared" si="63"/>
        <v/>
      </c>
      <c r="Y41" s="532" t="str">
        <f t="shared" si="63"/>
        <v/>
      </c>
      <c r="Z41" s="532" t="str">
        <f t="shared" si="63"/>
        <v/>
      </c>
      <c r="AA41" s="532" t="str">
        <f t="shared" si="63"/>
        <v/>
      </c>
      <c r="AB41" s="532" t="str">
        <f t="shared" si="63"/>
        <v/>
      </c>
      <c r="AC41" s="532" t="str">
        <f t="shared" si="63"/>
        <v/>
      </c>
      <c r="AD41" s="532" t="str">
        <f t="shared" si="63"/>
        <v/>
      </c>
      <c r="AE41" s="532" t="str">
        <f t="shared" si="63"/>
        <v/>
      </c>
      <c r="AF41" s="532" t="str">
        <f t="shared" si="63"/>
        <v/>
      </c>
      <c r="AG41" s="532" t="str">
        <f t="shared" si="63"/>
        <v/>
      </c>
      <c r="AH41" s="532" t="str">
        <f t="shared" si="63"/>
        <v/>
      </c>
      <c r="AI41" s="532" t="str">
        <f t="shared" si="63"/>
        <v/>
      </c>
      <c r="AJ41" s="532" t="str">
        <f t="shared" si="63"/>
        <v/>
      </c>
      <c r="AK41" s="532" t="str">
        <f t="shared" si="63"/>
        <v/>
      </c>
      <c r="AL41" s="532" t="str">
        <f t="shared" si="63"/>
        <v/>
      </c>
      <c r="AM41" s="532" t="str">
        <f t="shared" si="63"/>
        <v/>
      </c>
      <c r="AN41" s="532" t="str">
        <f t="shared" si="63"/>
        <v/>
      </c>
      <c r="AO41" s="532" t="str">
        <f t="shared" si="63"/>
        <v/>
      </c>
      <c r="AP41" s="532" t="str">
        <f t="shared" si="63"/>
        <v/>
      </c>
      <c r="AQ41" s="532" t="str">
        <f t="shared" si="63"/>
        <v/>
      </c>
      <c r="AR41" s="532" t="str">
        <f t="shared" si="63"/>
        <v/>
      </c>
      <c r="AS41" s="532" t="str">
        <f t="shared" si="63"/>
        <v/>
      </c>
      <c r="AT41" s="532" t="str">
        <f t="shared" si="63"/>
        <v/>
      </c>
      <c r="AU41" s="532" t="str">
        <f t="shared" si="63"/>
        <v/>
      </c>
      <c r="AV41" s="532" t="str">
        <f>IF(AV33="N", "X", "")</f>
        <v/>
      </c>
      <c r="AW41" s="532" t="str">
        <f t="shared" ref="AW41:BL41" si="64">IF(AW33="N", "X", "")</f>
        <v/>
      </c>
      <c r="AX41" s="532" t="str">
        <f t="shared" si="64"/>
        <v/>
      </c>
      <c r="AY41" s="532" t="str">
        <f t="shared" si="64"/>
        <v/>
      </c>
      <c r="AZ41" s="532" t="str">
        <f t="shared" si="64"/>
        <v/>
      </c>
      <c r="BA41" s="532" t="str">
        <f t="shared" si="64"/>
        <v/>
      </c>
      <c r="BB41" s="532" t="str">
        <f t="shared" si="64"/>
        <v/>
      </c>
      <c r="BC41" s="532" t="str">
        <f t="shared" si="64"/>
        <v/>
      </c>
      <c r="BD41" s="532" t="str">
        <f t="shared" si="64"/>
        <v/>
      </c>
      <c r="BE41" s="532" t="str">
        <f t="shared" si="64"/>
        <v/>
      </c>
      <c r="BF41" s="532" t="str">
        <f t="shared" si="64"/>
        <v/>
      </c>
      <c r="BG41" s="532" t="str">
        <f t="shared" si="64"/>
        <v/>
      </c>
      <c r="BH41" s="532" t="str">
        <f t="shared" si="64"/>
        <v/>
      </c>
      <c r="BI41" s="532" t="str">
        <f t="shared" si="64"/>
        <v/>
      </c>
      <c r="BJ41" s="532" t="str">
        <f t="shared" si="64"/>
        <v/>
      </c>
      <c r="BK41" s="532" t="str">
        <f t="shared" si="64"/>
        <v/>
      </c>
      <c r="BL41" s="532" t="str">
        <f t="shared" si="64"/>
        <v/>
      </c>
      <c r="BM41" s="222"/>
      <c r="BN41" s="222"/>
      <c r="BO41" s="222"/>
      <c r="BP41" s="222"/>
    </row>
    <row r="42" spans="1:68" ht="39.75" customHeight="1" thickBot="1" x14ac:dyDescent="0.25">
      <c r="A42" s="825">
        <v>30</v>
      </c>
      <c r="B42" s="839" t="s">
        <v>497</v>
      </c>
      <c r="C42" s="840" t="s">
        <v>447</v>
      </c>
      <c r="D42" s="841" t="s">
        <v>38</v>
      </c>
      <c r="E42" s="532" t="str">
        <f>IF(E33="N", "X", "")</f>
        <v/>
      </c>
      <c r="F42" s="532" t="str">
        <f t="shared" ref="F42:AU42" si="65">IF(F33="N", "X", "")</f>
        <v/>
      </c>
      <c r="G42" s="532" t="str">
        <f t="shared" si="65"/>
        <v/>
      </c>
      <c r="H42" s="532" t="str">
        <f t="shared" si="65"/>
        <v/>
      </c>
      <c r="I42" s="532" t="str">
        <f t="shared" si="65"/>
        <v/>
      </c>
      <c r="J42" s="532" t="str">
        <f t="shared" si="65"/>
        <v/>
      </c>
      <c r="K42" s="532" t="str">
        <f t="shared" si="65"/>
        <v/>
      </c>
      <c r="L42" s="532" t="str">
        <f t="shared" si="65"/>
        <v/>
      </c>
      <c r="M42" s="532" t="str">
        <f t="shared" si="65"/>
        <v/>
      </c>
      <c r="N42" s="532" t="str">
        <f t="shared" si="65"/>
        <v/>
      </c>
      <c r="O42" s="532" t="str">
        <f t="shared" si="65"/>
        <v/>
      </c>
      <c r="P42" s="532" t="str">
        <f t="shared" si="65"/>
        <v/>
      </c>
      <c r="Q42" s="532" t="str">
        <f t="shared" si="65"/>
        <v/>
      </c>
      <c r="R42" s="532" t="str">
        <f t="shared" si="65"/>
        <v/>
      </c>
      <c r="S42" s="532" t="str">
        <f t="shared" si="65"/>
        <v/>
      </c>
      <c r="T42" s="532" t="str">
        <f t="shared" si="65"/>
        <v/>
      </c>
      <c r="U42" s="532" t="str">
        <f t="shared" si="65"/>
        <v/>
      </c>
      <c r="V42" s="532" t="str">
        <f t="shared" si="65"/>
        <v/>
      </c>
      <c r="W42" s="532" t="str">
        <f t="shared" si="65"/>
        <v/>
      </c>
      <c r="X42" s="532" t="str">
        <f t="shared" si="65"/>
        <v/>
      </c>
      <c r="Y42" s="532" t="str">
        <f t="shared" si="65"/>
        <v/>
      </c>
      <c r="Z42" s="532" t="str">
        <f t="shared" si="65"/>
        <v/>
      </c>
      <c r="AA42" s="532" t="str">
        <f t="shared" si="65"/>
        <v/>
      </c>
      <c r="AB42" s="532" t="str">
        <f t="shared" si="65"/>
        <v/>
      </c>
      <c r="AC42" s="532" t="str">
        <f t="shared" si="65"/>
        <v/>
      </c>
      <c r="AD42" s="532" t="str">
        <f t="shared" si="65"/>
        <v/>
      </c>
      <c r="AE42" s="532" t="str">
        <f t="shared" si="65"/>
        <v/>
      </c>
      <c r="AF42" s="532" t="str">
        <f t="shared" si="65"/>
        <v/>
      </c>
      <c r="AG42" s="532" t="str">
        <f t="shared" si="65"/>
        <v/>
      </c>
      <c r="AH42" s="532" t="str">
        <f t="shared" si="65"/>
        <v/>
      </c>
      <c r="AI42" s="532" t="str">
        <f t="shared" si="65"/>
        <v/>
      </c>
      <c r="AJ42" s="532" t="str">
        <f t="shared" si="65"/>
        <v/>
      </c>
      <c r="AK42" s="532" t="str">
        <f t="shared" si="65"/>
        <v/>
      </c>
      <c r="AL42" s="532" t="str">
        <f t="shared" si="65"/>
        <v/>
      </c>
      <c r="AM42" s="532" t="str">
        <f t="shared" si="65"/>
        <v/>
      </c>
      <c r="AN42" s="532" t="str">
        <f t="shared" si="65"/>
        <v/>
      </c>
      <c r="AO42" s="532" t="str">
        <f t="shared" si="65"/>
        <v/>
      </c>
      <c r="AP42" s="532" t="str">
        <f t="shared" si="65"/>
        <v/>
      </c>
      <c r="AQ42" s="532" t="str">
        <f t="shared" si="65"/>
        <v/>
      </c>
      <c r="AR42" s="532" t="str">
        <f t="shared" si="65"/>
        <v/>
      </c>
      <c r="AS42" s="532" t="str">
        <f t="shared" si="65"/>
        <v/>
      </c>
      <c r="AT42" s="532" t="str">
        <f t="shared" si="65"/>
        <v/>
      </c>
      <c r="AU42" s="532" t="str">
        <f t="shared" si="65"/>
        <v/>
      </c>
      <c r="AV42" s="532" t="str">
        <f>IF(AV33="N", "X", "")</f>
        <v/>
      </c>
      <c r="AW42" s="532" t="str">
        <f t="shared" ref="AW42:BL42" si="66">IF(AW33="N", "X", "")</f>
        <v/>
      </c>
      <c r="AX42" s="532" t="str">
        <f t="shared" si="66"/>
        <v/>
      </c>
      <c r="AY42" s="532" t="str">
        <f t="shared" si="66"/>
        <v/>
      </c>
      <c r="AZ42" s="532" t="str">
        <f t="shared" si="66"/>
        <v/>
      </c>
      <c r="BA42" s="532" t="str">
        <f t="shared" si="66"/>
        <v/>
      </c>
      <c r="BB42" s="532" t="str">
        <f t="shared" si="66"/>
        <v/>
      </c>
      <c r="BC42" s="532" t="str">
        <f t="shared" si="66"/>
        <v/>
      </c>
      <c r="BD42" s="532" t="str">
        <f t="shared" si="66"/>
        <v/>
      </c>
      <c r="BE42" s="532" t="str">
        <f t="shared" si="66"/>
        <v/>
      </c>
      <c r="BF42" s="532" t="str">
        <f t="shared" si="66"/>
        <v/>
      </c>
      <c r="BG42" s="532" t="str">
        <f t="shared" si="66"/>
        <v/>
      </c>
      <c r="BH42" s="532" t="str">
        <f t="shared" si="66"/>
        <v/>
      </c>
      <c r="BI42" s="532" t="str">
        <f t="shared" si="66"/>
        <v/>
      </c>
      <c r="BJ42" s="532" t="str">
        <f t="shared" si="66"/>
        <v/>
      </c>
      <c r="BK42" s="532" t="str">
        <f t="shared" si="66"/>
        <v/>
      </c>
      <c r="BL42" s="532" t="str">
        <f t="shared" si="66"/>
        <v/>
      </c>
      <c r="BM42" s="542" t="s">
        <v>615</v>
      </c>
      <c r="BN42" s="542" t="s">
        <v>11</v>
      </c>
      <c r="BO42" s="542" t="s">
        <v>616</v>
      </c>
    </row>
    <row r="43" spans="1:68" s="637" customFormat="1" ht="24.6" customHeight="1" thickBot="1" x14ac:dyDescent="0.25">
      <c r="A43" s="842"/>
      <c r="B43" s="828" t="s">
        <v>52</v>
      </c>
      <c r="C43" s="829" t="s">
        <v>8</v>
      </c>
      <c r="D43" s="820" t="s">
        <v>9</v>
      </c>
      <c r="E43" s="666" t="s">
        <v>19</v>
      </c>
      <c r="F43" s="666" t="s">
        <v>19</v>
      </c>
      <c r="G43" s="666" t="s">
        <v>19</v>
      </c>
      <c r="H43" s="666" t="s">
        <v>19</v>
      </c>
      <c r="I43" s="666" t="s">
        <v>19</v>
      </c>
      <c r="J43" s="666" t="s">
        <v>19</v>
      </c>
      <c r="K43" s="666" t="s">
        <v>19</v>
      </c>
      <c r="L43" s="666" t="s">
        <v>19</v>
      </c>
      <c r="M43" s="666" t="s">
        <v>19</v>
      </c>
      <c r="N43" s="666" t="s">
        <v>19</v>
      </c>
      <c r="O43" s="666" t="s">
        <v>19</v>
      </c>
      <c r="P43" s="666" t="s">
        <v>19</v>
      </c>
      <c r="Q43" s="666" t="s">
        <v>19</v>
      </c>
      <c r="R43" s="666" t="s">
        <v>19</v>
      </c>
      <c r="S43" s="666" t="s">
        <v>19</v>
      </c>
      <c r="T43" s="666" t="s">
        <v>19</v>
      </c>
      <c r="U43" s="666" t="s">
        <v>19</v>
      </c>
      <c r="V43" s="666" t="s">
        <v>19</v>
      </c>
      <c r="W43" s="666" t="s">
        <v>19</v>
      </c>
      <c r="X43" s="666" t="s">
        <v>19</v>
      </c>
      <c r="Y43" s="666" t="s">
        <v>19</v>
      </c>
      <c r="Z43" s="666" t="s">
        <v>19</v>
      </c>
      <c r="AA43" s="666" t="s">
        <v>19</v>
      </c>
      <c r="AB43" s="666" t="s">
        <v>19</v>
      </c>
      <c r="AC43" s="666" t="s">
        <v>19</v>
      </c>
      <c r="AD43" s="666" t="s">
        <v>19</v>
      </c>
      <c r="AE43" s="666" t="s">
        <v>19</v>
      </c>
      <c r="AF43" s="666" t="s">
        <v>19</v>
      </c>
      <c r="AG43" s="666" t="s">
        <v>19</v>
      </c>
      <c r="AH43" s="666" t="s">
        <v>19</v>
      </c>
      <c r="AI43" s="666" t="s">
        <v>19</v>
      </c>
      <c r="AJ43" s="666" t="s">
        <v>19</v>
      </c>
      <c r="AK43" s="666" t="s">
        <v>19</v>
      </c>
      <c r="AL43" s="666" t="s">
        <v>19</v>
      </c>
      <c r="AM43" s="666" t="s">
        <v>19</v>
      </c>
      <c r="AN43" s="666" t="s">
        <v>19</v>
      </c>
      <c r="AO43" s="666" t="s">
        <v>19</v>
      </c>
      <c r="AP43" s="666" t="s">
        <v>19</v>
      </c>
      <c r="AQ43" s="666" t="s">
        <v>19</v>
      </c>
      <c r="AR43" s="666" t="s">
        <v>19</v>
      </c>
      <c r="AS43" s="666" t="s">
        <v>19</v>
      </c>
      <c r="AT43" s="666" t="s">
        <v>19</v>
      </c>
      <c r="AU43" s="666" t="s">
        <v>19</v>
      </c>
      <c r="AV43" s="666" t="s">
        <v>19</v>
      </c>
      <c r="AW43" s="666" t="s">
        <v>19</v>
      </c>
      <c r="AX43" s="666" t="s">
        <v>19</v>
      </c>
      <c r="AY43" s="666" t="s">
        <v>19</v>
      </c>
      <c r="AZ43" s="666" t="s">
        <v>19</v>
      </c>
      <c r="BA43" s="666" t="s">
        <v>19</v>
      </c>
      <c r="BB43" s="666" t="s">
        <v>19</v>
      </c>
      <c r="BC43" s="666" t="s">
        <v>19</v>
      </c>
      <c r="BD43" s="666" t="s">
        <v>19</v>
      </c>
      <c r="BE43" s="666" t="s">
        <v>19</v>
      </c>
      <c r="BF43" s="666" t="s">
        <v>19</v>
      </c>
      <c r="BG43" s="666" t="s">
        <v>19</v>
      </c>
      <c r="BH43" s="666" t="s">
        <v>19</v>
      </c>
      <c r="BI43" s="666" t="s">
        <v>19</v>
      </c>
      <c r="BJ43" s="666" t="s">
        <v>19</v>
      </c>
      <c r="BK43" s="666" t="s">
        <v>19</v>
      </c>
      <c r="BL43" s="666" t="s">
        <v>19</v>
      </c>
      <c r="BM43" s="638"/>
      <c r="BN43" s="638"/>
      <c r="BO43" s="638"/>
    </row>
    <row r="44" spans="1:68" ht="66.75" customHeight="1" thickBot="1" x14ac:dyDescent="0.25">
      <c r="A44" s="821">
        <v>31</v>
      </c>
      <c r="B44" s="822" t="s">
        <v>488</v>
      </c>
      <c r="C44" s="823" t="s">
        <v>448</v>
      </c>
      <c r="D44" s="824" t="s">
        <v>53</v>
      </c>
      <c r="E44" s="532"/>
      <c r="F44" s="532"/>
      <c r="G44" s="532"/>
      <c r="H44" s="532"/>
      <c r="I44" s="532"/>
      <c r="J44" s="532"/>
      <c r="K44" s="532"/>
      <c r="L44" s="532"/>
      <c r="M44" s="532"/>
      <c r="N44" s="532"/>
      <c r="O44" s="532"/>
      <c r="P44" s="532"/>
      <c r="Q44" s="532"/>
      <c r="R44" s="532"/>
      <c r="S44" s="532"/>
      <c r="T44" s="532"/>
      <c r="U44" s="532"/>
      <c r="V44" s="532"/>
      <c r="W44" s="532"/>
      <c r="X44" s="532"/>
      <c r="Y44" s="532"/>
      <c r="Z44" s="532"/>
      <c r="AA44" s="532"/>
      <c r="AB44" s="532"/>
      <c r="AC44" s="532"/>
      <c r="AD44" s="532"/>
      <c r="AE44" s="532"/>
      <c r="AF44" s="532"/>
      <c r="AG44" s="532"/>
      <c r="AH44" s="532"/>
      <c r="AI44" s="532"/>
      <c r="AJ44" s="532"/>
      <c r="AK44" s="532"/>
      <c r="AL44" s="532"/>
      <c r="AM44" s="532"/>
      <c r="AN44" s="532"/>
      <c r="AO44" s="532"/>
      <c r="AP44" s="532"/>
      <c r="AQ44" s="532"/>
      <c r="AR44" s="532"/>
      <c r="AS44" s="532"/>
      <c r="AT44" s="532"/>
      <c r="AU44" s="532"/>
      <c r="AV44" s="532"/>
      <c r="AW44" s="532"/>
      <c r="AX44" s="532"/>
      <c r="AY44" s="532"/>
      <c r="AZ44" s="532"/>
      <c r="BA44" s="532"/>
      <c r="BB44" s="532"/>
      <c r="BC44" s="532"/>
      <c r="BD44" s="532"/>
      <c r="BE44" s="532"/>
      <c r="BF44" s="532"/>
      <c r="BG44" s="532"/>
      <c r="BH44" s="532"/>
      <c r="BI44" s="532"/>
      <c r="BJ44" s="532"/>
      <c r="BK44" s="532"/>
      <c r="BL44" s="532"/>
      <c r="BM44" s="528"/>
      <c r="BN44" s="528"/>
      <c r="BO44" s="528"/>
    </row>
    <row r="45" spans="1:68" ht="66" customHeight="1" thickBot="1" x14ac:dyDescent="0.25">
      <c r="A45" s="821">
        <v>32</v>
      </c>
      <c r="B45" s="822" t="s">
        <v>54</v>
      </c>
      <c r="C45" s="823" t="s">
        <v>449</v>
      </c>
      <c r="D45" s="824" t="s">
        <v>53</v>
      </c>
      <c r="E45" s="532" t="str">
        <f>IF(E44="N", "X", "")</f>
        <v/>
      </c>
      <c r="F45" s="532" t="str">
        <f t="shared" ref="F45:AU45" si="67">IF(F44="N", "X", "")</f>
        <v/>
      </c>
      <c r="G45" s="532" t="str">
        <f t="shared" si="67"/>
        <v/>
      </c>
      <c r="H45" s="532" t="str">
        <f t="shared" si="67"/>
        <v/>
      </c>
      <c r="I45" s="532" t="str">
        <f t="shared" si="67"/>
        <v/>
      </c>
      <c r="J45" s="532" t="str">
        <f t="shared" si="67"/>
        <v/>
      </c>
      <c r="K45" s="532" t="str">
        <f t="shared" si="67"/>
        <v/>
      </c>
      <c r="L45" s="532" t="str">
        <f t="shared" si="67"/>
        <v/>
      </c>
      <c r="M45" s="532" t="str">
        <f t="shared" si="67"/>
        <v/>
      </c>
      <c r="N45" s="532" t="str">
        <f t="shared" si="67"/>
        <v/>
      </c>
      <c r="O45" s="532" t="str">
        <f t="shared" si="67"/>
        <v/>
      </c>
      <c r="P45" s="532" t="str">
        <f t="shared" si="67"/>
        <v/>
      </c>
      <c r="Q45" s="532" t="str">
        <f t="shared" si="67"/>
        <v/>
      </c>
      <c r="R45" s="532" t="str">
        <f t="shared" si="67"/>
        <v/>
      </c>
      <c r="S45" s="532" t="str">
        <f t="shared" si="67"/>
        <v/>
      </c>
      <c r="T45" s="532" t="str">
        <f t="shared" si="67"/>
        <v/>
      </c>
      <c r="U45" s="532" t="str">
        <f t="shared" si="67"/>
        <v/>
      </c>
      <c r="V45" s="532" t="str">
        <f t="shared" si="67"/>
        <v/>
      </c>
      <c r="W45" s="532" t="str">
        <f t="shared" si="67"/>
        <v/>
      </c>
      <c r="X45" s="532" t="str">
        <f t="shared" si="67"/>
        <v/>
      </c>
      <c r="Y45" s="532" t="str">
        <f t="shared" si="67"/>
        <v/>
      </c>
      <c r="Z45" s="532" t="str">
        <f t="shared" si="67"/>
        <v/>
      </c>
      <c r="AA45" s="532" t="str">
        <f t="shared" si="67"/>
        <v/>
      </c>
      <c r="AB45" s="532" t="str">
        <f t="shared" si="67"/>
        <v/>
      </c>
      <c r="AC45" s="532" t="str">
        <f t="shared" si="67"/>
        <v/>
      </c>
      <c r="AD45" s="532" t="str">
        <f t="shared" si="67"/>
        <v/>
      </c>
      <c r="AE45" s="532" t="str">
        <f t="shared" si="67"/>
        <v/>
      </c>
      <c r="AF45" s="532" t="str">
        <f t="shared" si="67"/>
        <v/>
      </c>
      <c r="AG45" s="532" t="str">
        <f t="shared" si="67"/>
        <v/>
      </c>
      <c r="AH45" s="532" t="str">
        <f t="shared" si="67"/>
        <v/>
      </c>
      <c r="AI45" s="532" t="str">
        <f t="shared" si="67"/>
        <v/>
      </c>
      <c r="AJ45" s="532" t="str">
        <f t="shared" si="67"/>
        <v/>
      </c>
      <c r="AK45" s="532" t="str">
        <f t="shared" si="67"/>
        <v/>
      </c>
      <c r="AL45" s="532" t="str">
        <f t="shared" si="67"/>
        <v/>
      </c>
      <c r="AM45" s="532" t="str">
        <f t="shared" si="67"/>
        <v/>
      </c>
      <c r="AN45" s="532" t="str">
        <f t="shared" si="67"/>
        <v/>
      </c>
      <c r="AO45" s="532" t="str">
        <f t="shared" si="67"/>
        <v/>
      </c>
      <c r="AP45" s="532" t="str">
        <f t="shared" si="67"/>
        <v/>
      </c>
      <c r="AQ45" s="532" t="str">
        <f t="shared" si="67"/>
        <v/>
      </c>
      <c r="AR45" s="532" t="str">
        <f t="shared" si="67"/>
        <v/>
      </c>
      <c r="AS45" s="532" t="str">
        <f t="shared" si="67"/>
        <v/>
      </c>
      <c r="AT45" s="532" t="str">
        <f t="shared" si="67"/>
        <v/>
      </c>
      <c r="AU45" s="532" t="str">
        <f t="shared" si="67"/>
        <v/>
      </c>
      <c r="AV45" s="532" t="str">
        <f>IF(AV44="N", "X", "")</f>
        <v/>
      </c>
      <c r="AW45" s="532" t="str">
        <f t="shared" ref="AW45" si="68">IF(AW44="N", "X", "")</f>
        <v/>
      </c>
      <c r="AX45" s="532" t="str">
        <f t="shared" ref="AX45" si="69">IF(AX44="N", "X", "")</f>
        <v/>
      </c>
      <c r="AY45" s="532" t="str">
        <f t="shared" ref="AY45" si="70">IF(AY44="N", "X", "")</f>
        <v/>
      </c>
      <c r="AZ45" s="532" t="str">
        <f t="shared" ref="AZ45" si="71">IF(AZ44="N", "X", "")</f>
        <v/>
      </c>
      <c r="BA45" s="532" t="str">
        <f t="shared" ref="BA45" si="72">IF(BA44="N", "X", "")</f>
        <v/>
      </c>
      <c r="BB45" s="532" t="str">
        <f t="shared" ref="BB45" si="73">IF(BB44="N", "X", "")</f>
        <v/>
      </c>
      <c r="BC45" s="532" t="str">
        <f t="shared" ref="BC45" si="74">IF(BC44="N", "X", "")</f>
        <v/>
      </c>
      <c r="BD45" s="532" t="str">
        <f t="shared" ref="BD45" si="75">IF(BD44="N", "X", "")</f>
        <v/>
      </c>
      <c r="BE45" s="532" t="str">
        <f t="shared" ref="BE45" si="76">IF(BE44="N", "X", "")</f>
        <v/>
      </c>
      <c r="BF45" s="532" t="str">
        <f t="shared" ref="BF45" si="77">IF(BF44="N", "X", "")</f>
        <v/>
      </c>
      <c r="BG45" s="532" t="str">
        <f t="shared" ref="BG45" si="78">IF(BG44="N", "X", "")</f>
        <v/>
      </c>
      <c r="BH45" s="532" t="str">
        <f t="shared" ref="BH45" si="79">IF(BH44="N", "X", "")</f>
        <v/>
      </c>
      <c r="BI45" s="532" t="str">
        <f t="shared" ref="BI45" si="80">IF(BI44="N", "X", "")</f>
        <v/>
      </c>
      <c r="BJ45" s="532" t="str">
        <f t="shared" ref="BJ45" si="81">IF(BJ44="N", "X", "")</f>
        <v/>
      </c>
      <c r="BK45" s="532" t="str">
        <f t="shared" ref="BK45" si="82">IF(BK44="N", "X", "")</f>
        <v/>
      </c>
      <c r="BL45" s="532" t="str">
        <f t="shared" ref="BL45" si="83">IF(BL44="N", "X", "")</f>
        <v/>
      </c>
      <c r="BM45" s="528"/>
      <c r="BN45" s="528"/>
      <c r="BO45" s="528"/>
    </row>
    <row r="46" spans="1:68" ht="70.5" customHeight="1" thickBot="1" x14ac:dyDescent="0.25">
      <c r="A46" s="825">
        <v>33</v>
      </c>
      <c r="B46" s="822" t="s">
        <v>489</v>
      </c>
      <c r="C46" s="823" t="s">
        <v>450</v>
      </c>
      <c r="D46" s="824" t="s">
        <v>451</v>
      </c>
      <c r="E46" s="532" t="str">
        <f>IF(E44="N", "X", "")</f>
        <v/>
      </c>
      <c r="F46" s="532" t="str">
        <f t="shared" ref="F46:AU46" si="84">IF(F44="N", "X", "")</f>
        <v/>
      </c>
      <c r="G46" s="532" t="str">
        <f t="shared" si="84"/>
        <v/>
      </c>
      <c r="H46" s="532" t="str">
        <f t="shared" si="84"/>
        <v/>
      </c>
      <c r="I46" s="532" t="str">
        <f t="shared" si="84"/>
        <v/>
      </c>
      <c r="J46" s="532" t="str">
        <f t="shared" si="84"/>
        <v/>
      </c>
      <c r="K46" s="532" t="str">
        <f t="shared" si="84"/>
        <v/>
      </c>
      <c r="L46" s="532" t="str">
        <f t="shared" si="84"/>
        <v/>
      </c>
      <c r="M46" s="532" t="str">
        <f t="shared" si="84"/>
        <v/>
      </c>
      <c r="N46" s="532" t="str">
        <f t="shared" si="84"/>
        <v/>
      </c>
      <c r="O46" s="532" t="str">
        <f t="shared" si="84"/>
        <v/>
      </c>
      <c r="P46" s="532" t="str">
        <f t="shared" si="84"/>
        <v/>
      </c>
      <c r="Q46" s="532" t="str">
        <f t="shared" si="84"/>
        <v/>
      </c>
      <c r="R46" s="532" t="str">
        <f t="shared" si="84"/>
        <v/>
      </c>
      <c r="S46" s="532" t="str">
        <f t="shared" si="84"/>
        <v/>
      </c>
      <c r="T46" s="532" t="str">
        <f t="shared" si="84"/>
        <v/>
      </c>
      <c r="U46" s="532" t="str">
        <f t="shared" si="84"/>
        <v/>
      </c>
      <c r="V46" s="532" t="str">
        <f t="shared" si="84"/>
        <v/>
      </c>
      <c r="W46" s="532" t="str">
        <f t="shared" si="84"/>
        <v/>
      </c>
      <c r="X46" s="532" t="str">
        <f t="shared" si="84"/>
        <v/>
      </c>
      <c r="Y46" s="532" t="str">
        <f t="shared" si="84"/>
        <v/>
      </c>
      <c r="Z46" s="532" t="str">
        <f t="shared" si="84"/>
        <v/>
      </c>
      <c r="AA46" s="532" t="str">
        <f t="shared" si="84"/>
        <v/>
      </c>
      <c r="AB46" s="532" t="str">
        <f t="shared" si="84"/>
        <v/>
      </c>
      <c r="AC46" s="532" t="str">
        <f t="shared" si="84"/>
        <v/>
      </c>
      <c r="AD46" s="532" t="str">
        <f t="shared" si="84"/>
        <v/>
      </c>
      <c r="AE46" s="532" t="str">
        <f t="shared" si="84"/>
        <v/>
      </c>
      <c r="AF46" s="532" t="str">
        <f t="shared" si="84"/>
        <v/>
      </c>
      <c r="AG46" s="532" t="str">
        <f t="shared" si="84"/>
        <v/>
      </c>
      <c r="AH46" s="532" t="str">
        <f t="shared" si="84"/>
        <v/>
      </c>
      <c r="AI46" s="532" t="str">
        <f t="shared" si="84"/>
        <v/>
      </c>
      <c r="AJ46" s="532" t="str">
        <f t="shared" si="84"/>
        <v/>
      </c>
      <c r="AK46" s="532" t="str">
        <f t="shared" si="84"/>
        <v/>
      </c>
      <c r="AL46" s="532" t="str">
        <f t="shared" si="84"/>
        <v/>
      </c>
      <c r="AM46" s="532" t="str">
        <f t="shared" si="84"/>
        <v/>
      </c>
      <c r="AN46" s="532" t="str">
        <f t="shared" si="84"/>
        <v/>
      </c>
      <c r="AO46" s="532" t="str">
        <f t="shared" si="84"/>
        <v/>
      </c>
      <c r="AP46" s="532" t="str">
        <f t="shared" si="84"/>
        <v/>
      </c>
      <c r="AQ46" s="532" t="str">
        <f t="shared" si="84"/>
        <v/>
      </c>
      <c r="AR46" s="532" t="str">
        <f t="shared" si="84"/>
        <v/>
      </c>
      <c r="AS46" s="532" t="str">
        <f t="shared" si="84"/>
        <v/>
      </c>
      <c r="AT46" s="532" t="str">
        <f t="shared" si="84"/>
        <v/>
      </c>
      <c r="AU46" s="532" t="str">
        <f t="shared" si="84"/>
        <v/>
      </c>
      <c r="AV46" s="532" t="str">
        <f>IF(AV44="N", "X", "")</f>
        <v/>
      </c>
      <c r="AW46" s="532" t="str">
        <f t="shared" ref="AW46:BL46" si="85">IF(AW44="N", "X", "")</f>
        <v/>
      </c>
      <c r="AX46" s="532" t="str">
        <f t="shared" si="85"/>
        <v/>
      </c>
      <c r="AY46" s="532" t="str">
        <f t="shared" si="85"/>
        <v/>
      </c>
      <c r="AZ46" s="532" t="str">
        <f t="shared" si="85"/>
        <v/>
      </c>
      <c r="BA46" s="532" t="str">
        <f t="shared" si="85"/>
        <v/>
      </c>
      <c r="BB46" s="532" t="str">
        <f t="shared" si="85"/>
        <v/>
      </c>
      <c r="BC46" s="532" t="str">
        <f t="shared" si="85"/>
        <v/>
      </c>
      <c r="BD46" s="532" t="str">
        <f t="shared" si="85"/>
        <v/>
      </c>
      <c r="BE46" s="532" t="str">
        <f t="shared" si="85"/>
        <v/>
      </c>
      <c r="BF46" s="532" t="str">
        <f t="shared" si="85"/>
        <v/>
      </c>
      <c r="BG46" s="532" t="str">
        <f t="shared" si="85"/>
        <v/>
      </c>
      <c r="BH46" s="532" t="str">
        <f t="shared" si="85"/>
        <v/>
      </c>
      <c r="BI46" s="532" t="str">
        <f t="shared" si="85"/>
        <v/>
      </c>
      <c r="BJ46" s="532" t="str">
        <f t="shared" si="85"/>
        <v/>
      </c>
      <c r="BK46" s="532" t="str">
        <f t="shared" si="85"/>
        <v/>
      </c>
      <c r="BL46" s="532" t="str">
        <f t="shared" si="85"/>
        <v/>
      </c>
      <c r="BM46" s="528"/>
      <c r="BN46" s="528"/>
      <c r="BO46" s="528"/>
    </row>
    <row r="47" spans="1:68" ht="70.5" customHeight="1" thickBot="1" x14ac:dyDescent="0.25">
      <c r="A47" s="825">
        <v>34</v>
      </c>
      <c r="B47" s="822" t="s">
        <v>490</v>
      </c>
      <c r="C47" s="823" t="s">
        <v>450</v>
      </c>
      <c r="D47" s="824" t="s">
        <v>451</v>
      </c>
      <c r="E47" s="532" t="str">
        <f>IF(E44="N", "X", "")</f>
        <v/>
      </c>
      <c r="F47" s="532" t="str">
        <f t="shared" ref="F47:AU47" si="86">IF(F44="N", "X", "")</f>
        <v/>
      </c>
      <c r="G47" s="532" t="str">
        <f t="shared" si="86"/>
        <v/>
      </c>
      <c r="H47" s="532" t="str">
        <f t="shared" si="86"/>
        <v/>
      </c>
      <c r="I47" s="532" t="str">
        <f t="shared" si="86"/>
        <v/>
      </c>
      <c r="J47" s="532" t="str">
        <f t="shared" si="86"/>
        <v/>
      </c>
      <c r="K47" s="532" t="str">
        <f t="shared" si="86"/>
        <v/>
      </c>
      <c r="L47" s="532" t="str">
        <f t="shared" si="86"/>
        <v/>
      </c>
      <c r="M47" s="532" t="str">
        <f t="shared" si="86"/>
        <v/>
      </c>
      <c r="N47" s="532" t="str">
        <f t="shared" si="86"/>
        <v/>
      </c>
      <c r="O47" s="532" t="str">
        <f t="shared" si="86"/>
        <v/>
      </c>
      <c r="P47" s="532" t="str">
        <f t="shared" si="86"/>
        <v/>
      </c>
      <c r="Q47" s="532" t="str">
        <f t="shared" si="86"/>
        <v/>
      </c>
      <c r="R47" s="532" t="str">
        <f t="shared" si="86"/>
        <v/>
      </c>
      <c r="S47" s="532" t="str">
        <f t="shared" si="86"/>
        <v/>
      </c>
      <c r="T47" s="532" t="str">
        <f t="shared" si="86"/>
        <v/>
      </c>
      <c r="U47" s="532" t="str">
        <f t="shared" si="86"/>
        <v/>
      </c>
      <c r="V47" s="532" t="str">
        <f t="shared" si="86"/>
        <v/>
      </c>
      <c r="W47" s="532" t="str">
        <f t="shared" si="86"/>
        <v/>
      </c>
      <c r="X47" s="532" t="str">
        <f t="shared" si="86"/>
        <v/>
      </c>
      <c r="Y47" s="532" t="str">
        <f t="shared" si="86"/>
        <v/>
      </c>
      <c r="Z47" s="532" t="str">
        <f t="shared" si="86"/>
        <v/>
      </c>
      <c r="AA47" s="532" t="str">
        <f t="shared" si="86"/>
        <v/>
      </c>
      <c r="AB47" s="532" t="str">
        <f t="shared" si="86"/>
        <v/>
      </c>
      <c r="AC47" s="532" t="str">
        <f t="shared" si="86"/>
        <v/>
      </c>
      <c r="AD47" s="532" t="str">
        <f t="shared" si="86"/>
        <v/>
      </c>
      <c r="AE47" s="532" t="str">
        <f t="shared" si="86"/>
        <v/>
      </c>
      <c r="AF47" s="532" t="str">
        <f t="shared" si="86"/>
        <v/>
      </c>
      <c r="AG47" s="532" t="str">
        <f t="shared" si="86"/>
        <v/>
      </c>
      <c r="AH47" s="532" t="str">
        <f t="shared" si="86"/>
        <v/>
      </c>
      <c r="AI47" s="532" t="str">
        <f t="shared" si="86"/>
        <v/>
      </c>
      <c r="AJ47" s="532" t="str">
        <f t="shared" si="86"/>
        <v/>
      </c>
      <c r="AK47" s="532" t="str">
        <f t="shared" si="86"/>
        <v/>
      </c>
      <c r="AL47" s="532" t="str">
        <f t="shared" si="86"/>
        <v/>
      </c>
      <c r="AM47" s="532" t="str">
        <f t="shared" si="86"/>
        <v/>
      </c>
      <c r="AN47" s="532" t="str">
        <f t="shared" si="86"/>
        <v/>
      </c>
      <c r="AO47" s="532" t="str">
        <f t="shared" si="86"/>
        <v/>
      </c>
      <c r="AP47" s="532" t="str">
        <f t="shared" si="86"/>
        <v/>
      </c>
      <c r="AQ47" s="532" t="str">
        <f t="shared" si="86"/>
        <v/>
      </c>
      <c r="AR47" s="532" t="str">
        <f t="shared" si="86"/>
        <v/>
      </c>
      <c r="AS47" s="532" t="str">
        <f t="shared" si="86"/>
        <v/>
      </c>
      <c r="AT47" s="532" t="str">
        <f t="shared" si="86"/>
        <v/>
      </c>
      <c r="AU47" s="532" t="str">
        <f t="shared" si="86"/>
        <v/>
      </c>
      <c r="AV47" s="532" t="str">
        <f>IF(AV44="N", "X", "")</f>
        <v/>
      </c>
      <c r="AW47" s="532" t="str">
        <f t="shared" ref="AW47:BL47" si="87">IF(AW44="N", "X", "")</f>
        <v/>
      </c>
      <c r="AX47" s="532" t="str">
        <f t="shared" si="87"/>
        <v/>
      </c>
      <c r="AY47" s="532" t="str">
        <f t="shared" si="87"/>
        <v/>
      </c>
      <c r="AZ47" s="532" t="str">
        <f t="shared" si="87"/>
        <v/>
      </c>
      <c r="BA47" s="532" t="str">
        <f t="shared" si="87"/>
        <v/>
      </c>
      <c r="BB47" s="532" t="str">
        <f t="shared" si="87"/>
        <v/>
      </c>
      <c r="BC47" s="532" t="str">
        <f t="shared" si="87"/>
        <v/>
      </c>
      <c r="BD47" s="532" t="str">
        <f t="shared" si="87"/>
        <v/>
      </c>
      <c r="BE47" s="532" t="str">
        <f t="shared" si="87"/>
        <v/>
      </c>
      <c r="BF47" s="532" t="str">
        <f t="shared" si="87"/>
        <v/>
      </c>
      <c r="BG47" s="532" t="str">
        <f t="shared" si="87"/>
        <v/>
      </c>
      <c r="BH47" s="532" t="str">
        <f t="shared" si="87"/>
        <v/>
      </c>
      <c r="BI47" s="532" t="str">
        <f t="shared" si="87"/>
        <v/>
      </c>
      <c r="BJ47" s="532" t="str">
        <f t="shared" si="87"/>
        <v/>
      </c>
      <c r="BK47" s="532" t="str">
        <f t="shared" si="87"/>
        <v/>
      </c>
      <c r="BL47" s="532" t="str">
        <f t="shared" si="87"/>
        <v/>
      </c>
      <c r="BM47" s="528"/>
      <c r="BN47" s="528"/>
      <c r="BO47" s="528"/>
    </row>
    <row r="48" spans="1:68" ht="58.5" customHeight="1" thickBot="1" x14ac:dyDescent="0.25">
      <c r="A48" s="825">
        <v>35</v>
      </c>
      <c r="B48" s="843" t="s">
        <v>491</v>
      </c>
      <c r="C48" s="844" t="s">
        <v>452</v>
      </c>
      <c r="D48" s="824" t="s">
        <v>53</v>
      </c>
      <c r="E48" s="532" t="str">
        <f>IF(E44="N", "X", "")</f>
        <v/>
      </c>
      <c r="F48" s="532" t="str">
        <f t="shared" ref="F48:AU48" si="88">IF(F44="N", "X", "")</f>
        <v/>
      </c>
      <c r="G48" s="532" t="str">
        <f t="shared" si="88"/>
        <v/>
      </c>
      <c r="H48" s="532" t="str">
        <f t="shared" si="88"/>
        <v/>
      </c>
      <c r="I48" s="532" t="str">
        <f t="shared" si="88"/>
        <v/>
      </c>
      <c r="J48" s="532" t="str">
        <f t="shared" si="88"/>
        <v/>
      </c>
      <c r="K48" s="532" t="str">
        <f t="shared" si="88"/>
        <v/>
      </c>
      <c r="L48" s="532" t="str">
        <f t="shared" si="88"/>
        <v/>
      </c>
      <c r="M48" s="532" t="str">
        <f t="shared" si="88"/>
        <v/>
      </c>
      <c r="N48" s="532" t="str">
        <f t="shared" si="88"/>
        <v/>
      </c>
      <c r="O48" s="532" t="str">
        <f t="shared" si="88"/>
        <v/>
      </c>
      <c r="P48" s="532" t="str">
        <f t="shared" si="88"/>
        <v/>
      </c>
      <c r="Q48" s="532" t="str">
        <f t="shared" si="88"/>
        <v/>
      </c>
      <c r="R48" s="532" t="str">
        <f t="shared" si="88"/>
        <v/>
      </c>
      <c r="S48" s="532" t="str">
        <f t="shared" si="88"/>
        <v/>
      </c>
      <c r="T48" s="532" t="str">
        <f t="shared" si="88"/>
        <v/>
      </c>
      <c r="U48" s="532" t="str">
        <f t="shared" si="88"/>
        <v/>
      </c>
      <c r="V48" s="532" t="str">
        <f t="shared" si="88"/>
        <v/>
      </c>
      <c r="W48" s="532" t="str">
        <f t="shared" si="88"/>
        <v/>
      </c>
      <c r="X48" s="532" t="str">
        <f t="shared" si="88"/>
        <v/>
      </c>
      <c r="Y48" s="532" t="str">
        <f t="shared" si="88"/>
        <v/>
      </c>
      <c r="Z48" s="532" t="str">
        <f t="shared" si="88"/>
        <v/>
      </c>
      <c r="AA48" s="532" t="str">
        <f t="shared" si="88"/>
        <v/>
      </c>
      <c r="AB48" s="532" t="str">
        <f t="shared" si="88"/>
        <v/>
      </c>
      <c r="AC48" s="532" t="str">
        <f t="shared" si="88"/>
        <v/>
      </c>
      <c r="AD48" s="532" t="str">
        <f t="shared" si="88"/>
        <v/>
      </c>
      <c r="AE48" s="532" t="str">
        <f t="shared" si="88"/>
        <v/>
      </c>
      <c r="AF48" s="532" t="str">
        <f t="shared" si="88"/>
        <v/>
      </c>
      <c r="AG48" s="532" t="str">
        <f t="shared" si="88"/>
        <v/>
      </c>
      <c r="AH48" s="532" t="str">
        <f t="shared" si="88"/>
        <v/>
      </c>
      <c r="AI48" s="532" t="str">
        <f t="shared" si="88"/>
        <v/>
      </c>
      <c r="AJ48" s="532" t="str">
        <f t="shared" si="88"/>
        <v/>
      </c>
      <c r="AK48" s="532" t="str">
        <f t="shared" si="88"/>
        <v/>
      </c>
      <c r="AL48" s="532" t="str">
        <f t="shared" si="88"/>
        <v/>
      </c>
      <c r="AM48" s="532" t="str">
        <f t="shared" si="88"/>
        <v/>
      </c>
      <c r="AN48" s="532" t="str">
        <f t="shared" si="88"/>
        <v/>
      </c>
      <c r="AO48" s="532" t="str">
        <f t="shared" si="88"/>
        <v/>
      </c>
      <c r="AP48" s="532" t="str">
        <f t="shared" si="88"/>
        <v/>
      </c>
      <c r="AQ48" s="532" t="str">
        <f t="shared" si="88"/>
        <v/>
      </c>
      <c r="AR48" s="532" t="str">
        <f t="shared" si="88"/>
        <v/>
      </c>
      <c r="AS48" s="532" t="str">
        <f t="shared" si="88"/>
        <v/>
      </c>
      <c r="AT48" s="532" t="str">
        <f t="shared" si="88"/>
        <v/>
      </c>
      <c r="AU48" s="532" t="str">
        <f t="shared" si="88"/>
        <v/>
      </c>
      <c r="AV48" s="532" t="str">
        <f>IF(AV44="N", "X", "")</f>
        <v/>
      </c>
      <c r="AW48" s="532" t="str">
        <f t="shared" ref="AW48:BL48" si="89">IF(AW44="N", "X", "")</f>
        <v/>
      </c>
      <c r="AX48" s="532" t="str">
        <f t="shared" si="89"/>
        <v/>
      </c>
      <c r="AY48" s="532" t="str">
        <f t="shared" si="89"/>
        <v/>
      </c>
      <c r="AZ48" s="532" t="str">
        <f t="shared" si="89"/>
        <v/>
      </c>
      <c r="BA48" s="532" t="str">
        <f t="shared" si="89"/>
        <v/>
      </c>
      <c r="BB48" s="532" t="str">
        <f t="shared" si="89"/>
        <v/>
      </c>
      <c r="BC48" s="532" t="str">
        <f t="shared" si="89"/>
        <v/>
      </c>
      <c r="BD48" s="532" t="str">
        <f t="shared" si="89"/>
        <v/>
      </c>
      <c r="BE48" s="532" t="str">
        <f t="shared" si="89"/>
        <v/>
      </c>
      <c r="BF48" s="532" t="str">
        <f t="shared" si="89"/>
        <v/>
      </c>
      <c r="BG48" s="532" t="str">
        <f t="shared" si="89"/>
        <v/>
      </c>
      <c r="BH48" s="532" t="str">
        <f t="shared" si="89"/>
        <v/>
      </c>
      <c r="BI48" s="532" t="str">
        <f t="shared" si="89"/>
        <v/>
      </c>
      <c r="BJ48" s="532" t="str">
        <f t="shared" si="89"/>
        <v/>
      </c>
      <c r="BK48" s="532" t="str">
        <f t="shared" si="89"/>
        <v/>
      </c>
      <c r="BL48" s="532" t="str">
        <f t="shared" si="89"/>
        <v/>
      </c>
      <c r="BM48" s="528"/>
      <c r="BN48" s="528"/>
      <c r="BO48" s="528"/>
    </row>
    <row r="49" spans="1:67" ht="54" customHeight="1" thickBot="1" x14ac:dyDescent="0.25">
      <c r="A49" s="825">
        <v>36</v>
      </c>
      <c r="B49" s="839" t="s">
        <v>492</v>
      </c>
      <c r="C49" s="840" t="s">
        <v>453</v>
      </c>
      <c r="D49" s="841" t="s">
        <v>53</v>
      </c>
      <c r="E49" s="532" t="str">
        <f>IF(E44="N", "X", "")</f>
        <v/>
      </c>
      <c r="F49" s="532" t="str">
        <f t="shared" ref="F49:AU49" si="90">IF(F44="N", "X", "")</f>
        <v/>
      </c>
      <c r="G49" s="532" t="str">
        <f t="shared" si="90"/>
        <v/>
      </c>
      <c r="H49" s="532" t="str">
        <f t="shared" si="90"/>
        <v/>
      </c>
      <c r="I49" s="532" t="str">
        <f t="shared" si="90"/>
        <v/>
      </c>
      <c r="J49" s="532" t="str">
        <f t="shared" si="90"/>
        <v/>
      </c>
      <c r="K49" s="532" t="str">
        <f t="shared" si="90"/>
        <v/>
      </c>
      <c r="L49" s="532" t="str">
        <f t="shared" si="90"/>
        <v/>
      </c>
      <c r="M49" s="532" t="str">
        <f t="shared" si="90"/>
        <v/>
      </c>
      <c r="N49" s="532" t="str">
        <f t="shared" si="90"/>
        <v/>
      </c>
      <c r="O49" s="532" t="str">
        <f t="shared" si="90"/>
        <v/>
      </c>
      <c r="P49" s="532" t="str">
        <f t="shared" si="90"/>
        <v/>
      </c>
      <c r="Q49" s="532" t="str">
        <f t="shared" si="90"/>
        <v/>
      </c>
      <c r="R49" s="532" t="str">
        <f t="shared" si="90"/>
        <v/>
      </c>
      <c r="S49" s="532" t="str">
        <f t="shared" si="90"/>
        <v/>
      </c>
      <c r="T49" s="532" t="str">
        <f t="shared" si="90"/>
        <v/>
      </c>
      <c r="U49" s="532" t="str">
        <f t="shared" si="90"/>
        <v/>
      </c>
      <c r="V49" s="532" t="str">
        <f t="shared" si="90"/>
        <v/>
      </c>
      <c r="W49" s="532" t="str">
        <f t="shared" si="90"/>
        <v/>
      </c>
      <c r="X49" s="532" t="str">
        <f t="shared" si="90"/>
        <v/>
      </c>
      <c r="Y49" s="532" t="str">
        <f t="shared" si="90"/>
        <v/>
      </c>
      <c r="Z49" s="532" t="str">
        <f t="shared" si="90"/>
        <v/>
      </c>
      <c r="AA49" s="532" t="str">
        <f t="shared" si="90"/>
        <v/>
      </c>
      <c r="AB49" s="532" t="str">
        <f t="shared" si="90"/>
        <v/>
      </c>
      <c r="AC49" s="532" t="str">
        <f t="shared" si="90"/>
        <v/>
      </c>
      <c r="AD49" s="532" t="str">
        <f t="shared" si="90"/>
        <v/>
      </c>
      <c r="AE49" s="532" t="str">
        <f t="shared" si="90"/>
        <v/>
      </c>
      <c r="AF49" s="532" t="str">
        <f t="shared" si="90"/>
        <v/>
      </c>
      <c r="AG49" s="532" t="str">
        <f t="shared" si="90"/>
        <v/>
      </c>
      <c r="AH49" s="532" t="str">
        <f t="shared" si="90"/>
        <v/>
      </c>
      <c r="AI49" s="532" t="str">
        <f t="shared" si="90"/>
        <v/>
      </c>
      <c r="AJ49" s="532" t="str">
        <f t="shared" si="90"/>
        <v/>
      </c>
      <c r="AK49" s="532" t="str">
        <f t="shared" si="90"/>
        <v/>
      </c>
      <c r="AL49" s="532" t="str">
        <f t="shared" si="90"/>
        <v/>
      </c>
      <c r="AM49" s="532" t="str">
        <f t="shared" si="90"/>
        <v/>
      </c>
      <c r="AN49" s="532" t="str">
        <f t="shared" si="90"/>
        <v/>
      </c>
      <c r="AO49" s="532" t="str">
        <f t="shared" si="90"/>
        <v/>
      </c>
      <c r="AP49" s="532" t="str">
        <f t="shared" si="90"/>
        <v/>
      </c>
      <c r="AQ49" s="532" t="str">
        <f t="shared" si="90"/>
        <v/>
      </c>
      <c r="AR49" s="532" t="str">
        <f t="shared" si="90"/>
        <v/>
      </c>
      <c r="AS49" s="532" t="str">
        <f t="shared" si="90"/>
        <v/>
      </c>
      <c r="AT49" s="532" t="str">
        <f t="shared" si="90"/>
        <v/>
      </c>
      <c r="AU49" s="532" t="str">
        <f t="shared" si="90"/>
        <v/>
      </c>
      <c r="AV49" s="532" t="str">
        <f>IF(AV44="N", "X", "")</f>
        <v/>
      </c>
      <c r="AW49" s="532" t="str">
        <f t="shared" ref="AW49:BL49" si="91">IF(AW44="N", "X", "")</f>
        <v/>
      </c>
      <c r="AX49" s="532" t="str">
        <f t="shared" si="91"/>
        <v/>
      </c>
      <c r="AY49" s="532" t="str">
        <f t="shared" si="91"/>
        <v/>
      </c>
      <c r="AZ49" s="532" t="str">
        <f t="shared" si="91"/>
        <v/>
      </c>
      <c r="BA49" s="532" t="str">
        <f t="shared" si="91"/>
        <v/>
      </c>
      <c r="BB49" s="532" t="str">
        <f t="shared" si="91"/>
        <v/>
      </c>
      <c r="BC49" s="532" t="str">
        <f t="shared" si="91"/>
        <v/>
      </c>
      <c r="BD49" s="532" t="str">
        <f t="shared" si="91"/>
        <v/>
      </c>
      <c r="BE49" s="532" t="str">
        <f t="shared" si="91"/>
        <v/>
      </c>
      <c r="BF49" s="532" t="str">
        <f t="shared" si="91"/>
        <v/>
      </c>
      <c r="BG49" s="532" t="str">
        <f t="shared" si="91"/>
        <v/>
      </c>
      <c r="BH49" s="532" t="str">
        <f t="shared" si="91"/>
        <v/>
      </c>
      <c r="BI49" s="532" t="str">
        <f t="shared" si="91"/>
        <v/>
      </c>
      <c r="BJ49" s="532" t="str">
        <f t="shared" si="91"/>
        <v/>
      </c>
      <c r="BK49" s="532" t="str">
        <f t="shared" si="91"/>
        <v/>
      </c>
      <c r="BL49" s="532" t="str">
        <f t="shared" si="91"/>
        <v/>
      </c>
      <c r="BM49" s="542"/>
      <c r="BN49" s="542"/>
      <c r="BO49" s="542"/>
    </row>
    <row r="50" spans="1:67" s="637" customFormat="1" ht="24.6" customHeight="1" thickBot="1" x14ac:dyDescent="0.25">
      <c r="A50" s="827"/>
      <c r="B50" s="828" t="s">
        <v>55</v>
      </c>
      <c r="C50" s="829" t="s">
        <v>8</v>
      </c>
      <c r="D50" s="820" t="s">
        <v>9</v>
      </c>
      <c r="E50" s="617"/>
      <c r="F50" s="617"/>
      <c r="G50" s="617"/>
      <c r="H50" s="617"/>
      <c r="I50" s="617"/>
      <c r="J50" s="617"/>
      <c r="K50" s="617"/>
      <c r="L50" s="617"/>
      <c r="M50" s="617"/>
      <c r="N50" s="617"/>
      <c r="O50" s="617"/>
      <c r="P50" s="617"/>
      <c r="Q50" s="617"/>
      <c r="R50" s="617"/>
      <c r="S50" s="617"/>
      <c r="T50" s="617"/>
      <c r="U50" s="617"/>
      <c r="V50" s="617"/>
      <c r="W50" s="617"/>
      <c r="X50" s="617"/>
      <c r="Y50" s="617"/>
      <c r="Z50" s="617"/>
      <c r="AA50" s="617"/>
      <c r="AB50" s="617"/>
      <c r="AC50" s="617"/>
      <c r="AD50" s="617"/>
      <c r="AE50" s="617"/>
      <c r="AF50" s="617"/>
      <c r="AG50" s="617"/>
      <c r="AH50" s="617"/>
      <c r="AI50" s="617"/>
      <c r="AJ50" s="617"/>
      <c r="AK50" s="617"/>
      <c r="AL50" s="617"/>
      <c r="AM50" s="617"/>
      <c r="AN50" s="617"/>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4"/>
      <c r="BN50" s="614"/>
      <c r="BO50" s="614"/>
    </row>
    <row r="51" spans="1:67" ht="58.5" customHeight="1" thickBot="1" x14ac:dyDescent="0.25">
      <c r="A51" s="838">
        <v>37</v>
      </c>
      <c r="B51" s="822" t="s">
        <v>485</v>
      </c>
      <c r="C51" s="823" t="s">
        <v>454</v>
      </c>
      <c r="D51" s="824" t="s">
        <v>38</v>
      </c>
      <c r="E51" s="532" t="s">
        <v>19</v>
      </c>
      <c r="F51" s="532" t="s">
        <v>19</v>
      </c>
      <c r="G51" s="532" t="s">
        <v>19</v>
      </c>
      <c r="H51" s="532" t="s">
        <v>19</v>
      </c>
      <c r="I51" s="532" t="s">
        <v>19</v>
      </c>
      <c r="J51" s="532" t="s">
        <v>19</v>
      </c>
      <c r="K51" s="532" t="s">
        <v>19</v>
      </c>
      <c r="L51" s="532" t="s">
        <v>19</v>
      </c>
      <c r="M51" s="532" t="s">
        <v>19</v>
      </c>
      <c r="N51" s="532" t="s">
        <v>19</v>
      </c>
      <c r="O51" s="532" t="s">
        <v>19</v>
      </c>
      <c r="P51" s="532" t="s">
        <v>19</v>
      </c>
      <c r="Q51" s="532" t="s">
        <v>19</v>
      </c>
      <c r="R51" s="532" t="s">
        <v>19</v>
      </c>
      <c r="S51" s="532" t="s">
        <v>19</v>
      </c>
      <c r="T51" s="532" t="s">
        <v>19</v>
      </c>
      <c r="U51" s="532" t="s">
        <v>19</v>
      </c>
      <c r="V51" s="532" t="s">
        <v>19</v>
      </c>
      <c r="W51" s="532" t="s">
        <v>19</v>
      </c>
      <c r="X51" s="532" t="s">
        <v>19</v>
      </c>
      <c r="Y51" s="532" t="s">
        <v>19</v>
      </c>
      <c r="Z51" s="532" t="s">
        <v>19</v>
      </c>
      <c r="AA51" s="532" t="s">
        <v>19</v>
      </c>
      <c r="AB51" s="532" t="s">
        <v>19</v>
      </c>
      <c r="AC51" s="532" t="s">
        <v>19</v>
      </c>
      <c r="AD51" s="532" t="s">
        <v>19</v>
      </c>
      <c r="AE51" s="532" t="s">
        <v>19</v>
      </c>
      <c r="AF51" s="532" t="s">
        <v>19</v>
      </c>
      <c r="AG51" s="532" t="s">
        <v>19</v>
      </c>
      <c r="AH51" s="532" t="s">
        <v>19</v>
      </c>
      <c r="AI51" s="532" t="s">
        <v>19</v>
      </c>
      <c r="AJ51" s="532" t="s">
        <v>19</v>
      </c>
      <c r="AK51" s="532" t="s">
        <v>19</v>
      </c>
      <c r="AL51" s="532" t="s">
        <v>19</v>
      </c>
      <c r="AM51" s="532" t="s">
        <v>19</v>
      </c>
      <c r="AN51" s="532" t="s">
        <v>19</v>
      </c>
      <c r="AO51" s="532" t="s">
        <v>19</v>
      </c>
      <c r="AP51" s="532" t="s">
        <v>19</v>
      </c>
      <c r="AQ51" s="532" t="s">
        <v>19</v>
      </c>
      <c r="AR51" s="532" t="s">
        <v>19</v>
      </c>
      <c r="AS51" s="532" t="s">
        <v>19</v>
      </c>
      <c r="AT51" s="532" t="s">
        <v>19</v>
      </c>
      <c r="AU51" s="532" t="s">
        <v>19</v>
      </c>
      <c r="AV51" s="532" t="s">
        <v>19</v>
      </c>
      <c r="AW51" s="532" t="s">
        <v>19</v>
      </c>
      <c r="AX51" s="532" t="s">
        <v>19</v>
      </c>
      <c r="AY51" s="532" t="s">
        <v>19</v>
      </c>
      <c r="AZ51" s="532" t="s">
        <v>19</v>
      </c>
      <c r="BA51" s="532" t="s">
        <v>19</v>
      </c>
      <c r="BB51" s="532" t="s">
        <v>19</v>
      </c>
      <c r="BC51" s="532" t="s">
        <v>19</v>
      </c>
      <c r="BD51" s="532" t="s">
        <v>19</v>
      </c>
      <c r="BE51" s="532" t="s">
        <v>19</v>
      </c>
      <c r="BF51" s="532" t="s">
        <v>19</v>
      </c>
      <c r="BG51" s="532" t="s">
        <v>19</v>
      </c>
      <c r="BH51" s="532" t="s">
        <v>19</v>
      </c>
      <c r="BI51" s="532" t="s">
        <v>19</v>
      </c>
      <c r="BJ51" s="532" t="s">
        <v>19</v>
      </c>
      <c r="BK51" s="532" t="s">
        <v>19</v>
      </c>
      <c r="BL51" s="532" t="s">
        <v>19</v>
      </c>
      <c r="BM51" s="528"/>
      <c r="BN51" s="528"/>
      <c r="BO51" s="528"/>
    </row>
    <row r="52" spans="1:67" s="815" customFormat="1" ht="60" customHeight="1" thickBot="1" x14ac:dyDescent="0.25">
      <c r="A52" s="825">
        <v>38</v>
      </c>
      <c r="B52" s="822" t="s">
        <v>486</v>
      </c>
      <c r="C52" s="823" t="s">
        <v>56</v>
      </c>
      <c r="D52" s="824" t="s">
        <v>38</v>
      </c>
      <c r="E52" s="532" t="str">
        <f t="shared" ref="E52:AU52" si="92">IF(E51="N", "X", "")</f>
        <v/>
      </c>
      <c r="F52" s="532" t="str">
        <f t="shared" si="92"/>
        <v/>
      </c>
      <c r="G52" s="532" t="str">
        <f t="shared" si="92"/>
        <v/>
      </c>
      <c r="H52" s="532" t="str">
        <f t="shared" si="92"/>
        <v/>
      </c>
      <c r="I52" s="532" t="str">
        <f t="shared" si="92"/>
        <v/>
      </c>
      <c r="J52" s="532" t="str">
        <f t="shared" si="92"/>
        <v/>
      </c>
      <c r="K52" s="532" t="str">
        <f t="shared" si="92"/>
        <v/>
      </c>
      <c r="L52" s="532" t="str">
        <f t="shared" si="92"/>
        <v/>
      </c>
      <c r="M52" s="532" t="str">
        <f t="shared" si="92"/>
        <v/>
      </c>
      <c r="N52" s="532" t="str">
        <f t="shared" si="92"/>
        <v/>
      </c>
      <c r="O52" s="532" t="str">
        <f t="shared" si="92"/>
        <v/>
      </c>
      <c r="P52" s="532" t="str">
        <f t="shared" si="92"/>
        <v/>
      </c>
      <c r="Q52" s="532" t="str">
        <f t="shared" si="92"/>
        <v/>
      </c>
      <c r="R52" s="532" t="str">
        <f t="shared" si="92"/>
        <v/>
      </c>
      <c r="S52" s="532" t="str">
        <f t="shared" si="92"/>
        <v/>
      </c>
      <c r="T52" s="532" t="str">
        <f t="shared" si="92"/>
        <v/>
      </c>
      <c r="U52" s="532" t="str">
        <f t="shared" si="92"/>
        <v/>
      </c>
      <c r="V52" s="532" t="str">
        <f t="shared" si="92"/>
        <v/>
      </c>
      <c r="W52" s="532" t="str">
        <f t="shared" si="92"/>
        <v/>
      </c>
      <c r="X52" s="532" t="str">
        <f t="shared" si="92"/>
        <v/>
      </c>
      <c r="Y52" s="532" t="str">
        <f t="shared" si="92"/>
        <v/>
      </c>
      <c r="Z52" s="532" t="str">
        <f t="shared" si="92"/>
        <v/>
      </c>
      <c r="AA52" s="532" t="str">
        <f t="shared" si="92"/>
        <v/>
      </c>
      <c r="AB52" s="532" t="str">
        <f t="shared" si="92"/>
        <v/>
      </c>
      <c r="AC52" s="532" t="str">
        <f t="shared" si="92"/>
        <v/>
      </c>
      <c r="AD52" s="532" t="str">
        <f t="shared" si="92"/>
        <v/>
      </c>
      <c r="AE52" s="532" t="str">
        <f t="shared" si="92"/>
        <v/>
      </c>
      <c r="AF52" s="532" t="str">
        <f t="shared" si="92"/>
        <v/>
      </c>
      <c r="AG52" s="532" t="str">
        <f t="shared" si="92"/>
        <v/>
      </c>
      <c r="AH52" s="532" t="str">
        <f t="shared" si="92"/>
        <v/>
      </c>
      <c r="AI52" s="532" t="str">
        <f t="shared" si="92"/>
        <v/>
      </c>
      <c r="AJ52" s="532" t="str">
        <f t="shared" si="92"/>
        <v/>
      </c>
      <c r="AK52" s="532" t="str">
        <f t="shared" si="92"/>
        <v/>
      </c>
      <c r="AL52" s="532" t="str">
        <f t="shared" si="92"/>
        <v/>
      </c>
      <c r="AM52" s="532" t="str">
        <f t="shared" si="92"/>
        <v/>
      </c>
      <c r="AN52" s="532" t="str">
        <f t="shared" si="92"/>
        <v/>
      </c>
      <c r="AO52" s="532" t="str">
        <f t="shared" si="92"/>
        <v/>
      </c>
      <c r="AP52" s="532" t="str">
        <f t="shared" si="92"/>
        <v/>
      </c>
      <c r="AQ52" s="532" t="str">
        <f t="shared" si="92"/>
        <v/>
      </c>
      <c r="AR52" s="532" t="str">
        <f t="shared" si="92"/>
        <v/>
      </c>
      <c r="AS52" s="532" t="str">
        <f t="shared" si="92"/>
        <v/>
      </c>
      <c r="AT52" s="532" t="str">
        <f t="shared" si="92"/>
        <v/>
      </c>
      <c r="AU52" s="532" t="str">
        <f t="shared" si="92"/>
        <v/>
      </c>
      <c r="AV52" s="532" t="str">
        <f t="shared" ref="AV52:BL52" si="93">IF(AV51="N", "X", "")</f>
        <v/>
      </c>
      <c r="AW52" s="532" t="str">
        <f t="shared" si="93"/>
        <v/>
      </c>
      <c r="AX52" s="532" t="str">
        <f t="shared" si="93"/>
        <v/>
      </c>
      <c r="AY52" s="532" t="str">
        <f t="shared" si="93"/>
        <v/>
      </c>
      <c r="AZ52" s="532" t="str">
        <f t="shared" si="93"/>
        <v/>
      </c>
      <c r="BA52" s="532" t="str">
        <f t="shared" si="93"/>
        <v/>
      </c>
      <c r="BB52" s="532" t="str">
        <f t="shared" si="93"/>
        <v/>
      </c>
      <c r="BC52" s="532" t="str">
        <f t="shared" si="93"/>
        <v/>
      </c>
      <c r="BD52" s="532" t="str">
        <f t="shared" si="93"/>
        <v/>
      </c>
      <c r="BE52" s="532" t="str">
        <f t="shared" si="93"/>
        <v/>
      </c>
      <c r="BF52" s="532" t="str">
        <f t="shared" si="93"/>
        <v/>
      </c>
      <c r="BG52" s="532" t="str">
        <f t="shared" si="93"/>
        <v/>
      </c>
      <c r="BH52" s="532" t="str">
        <f t="shared" si="93"/>
        <v/>
      </c>
      <c r="BI52" s="532" t="str">
        <f t="shared" si="93"/>
        <v/>
      </c>
      <c r="BJ52" s="532" t="str">
        <f t="shared" si="93"/>
        <v/>
      </c>
      <c r="BK52" s="532" t="str">
        <f t="shared" si="93"/>
        <v/>
      </c>
      <c r="BL52" s="532" t="str">
        <f t="shared" si="93"/>
        <v/>
      </c>
      <c r="BM52" s="190"/>
      <c r="BN52" s="543"/>
      <c r="BO52" s="543"/>
    </row>
    <row r="53" spans="1:67" s="815" customFormat="1" ht="72" customHeight="1" thickBot="1" x14ac:dyDescent="0.25">
      <c r="A53" s="825">
        <v>39</v>
      </c>
      <c r="B53" s="822" t="s">
        <v>487</v>
      </c>
      <c r="C53" s="823" t="s">
        <v>57</v>
      </c>
      <c r="D53" s="824" t="s">
        <v>38</v>
      </c>
      <c r="E53" s="532" t="str">
        <f t="shared" ref="E53:AU53" si="94">IF(E51="N", "X", "")</f>
        <v/>
      </c>
      <c r="F53" s="532" t="str">
        <f t="shared" si="94"/>
        <v/>
      </c>
      <c r="G53" s="532" t="str">
        <f t="shared" si="94"/>
        <v/>
      </c>
      <c r="H53" s="532" t="str">
        <f t="shared" si="94"/>
        <v/>
      </c>
      <c r="I53" s="532" t="str">
        <f t="shared" si="94"/>
        <v/>
      </c>
      <c r="J53" s="532" t="str">
        <f t="shared" si="94"/>
        <v/>
      </c>
      <c r="K53" s="532" t="str">
        <f t="shared" si="94"/>
        <v/>
      </c>
      <c r="L53" s="532" t="str">
        <f t="shared" si="94"/>
        <v/>
      </c>
      <c r="M53" s="532" t="str">
        <f t="shared" si="94"/>
        <v/>
      </c>
      <c r="N53" s="532" t="str">
        <f t="shared" si="94"/>
        <v/>
      </c>
      <c r="O53" s="532" t="str">
        <f t="shared" si="94"/>
        <v/>
      </c>
      <c r="P53" s="532" t="str">
        <f t="shared" si="94"/>
        <v/>
      </c>
      <c r="Q53" s="532" t="str">
        <f t="shared" si="94"/>
        <v/>
      </c>
      <c r="R53" s="532" t="str">
        <f t="shared" si="94"/>
        <v/>
      </c>
      <c r="S53" s="532" t="str">
        <f t="shared" si="94"/>
        <v/>
      </c>
      <c r="T53" s="532" t="str">
        <f t="shared" si="94"/>
        <v/>
      </c>
      <c r="U53" s="532" t="str">
        <f t="shared" si="94"/>
        <v/>
      </c>
      <c r="V53" s="532" t="str">
        <f t="shared" si="94"/>
        <v/>
      </c>
      <c r="W53" s="532" t="str">
        <f t="shared" si="94"/>
        <v/>
      </c>
      <c r="X53" s="532" t="str">
        <f t="shared" si="94"/>
        <v/>
      </c>
      <c r="Y53" s="532" t="str">
        <f t="shared" si="94"/>
        <v/>
      </c>
      <c r="Z53" s="532" t="str">
        <f t="shared" si="94"/>
        <v/>
      </c>
      <c r="AA53" s="532" t="str">
        <f t="shared" si="94"/>
        <v/>
      </c>
      <c r="AB53" s="532" t="str">
        <f t="shared" si="94"/>
        <v/>
      </c>
      <c r="AC53" s="532" t="str">
        <f t="shared" si="94"/>
        <v/>
      </c>
      <c r="AD53" s="532" t="str">
        <f t="shared" si="94"/>
        <v/>
      </c>
      <c r="AE53" s="532" t="str">
        <f t="shared" si="94"/>
        <v/>
      </c>
      <c r="AF53" s="532" t="str">
        <f t="shared" si="94"/>
        <v/>
      </c>
      <c r="AG53" s="532" t="str">
        <f t="shared" si="94"/>
        <v/>
      </c>
      <c r="AH53" s="532" t="str">
        <f t="shared" si="94"/>
        <v/>
      </c>
      <c r="AI53" s="532" t="str">
        <f t="shared" si="94"/>
        <v/>
      </c>
      <c r="AJ53" s="532" t="str">
        <f t="shared" si="94"/>
        <v/>
      </c>
      <c r="AK53" s="532" t="str">
        <f t="shared" si="94"/>
        <v/>
      </c>
      <c r="AL53" s="532" t="str">
        <f t="shared" si="94"/>
        <v/>
      </c>
      <c r="AM53" s="532" t="str">
        <f t="shared" si="94"/>
        <v/>
      </c>
      <c r="AN53" s="532" t="str">
        <f t="shared" si="94"/>
        <v/>
      </c>
      <c r="AO53" s="532" t="str">
        <f t="shared" si="94"/>
        <v/>
      </c>
      <c r="AP53" s="532" t="str">
        <f t="shared" si="94"/>
        <v/>
      </c>
      <c r="AQ53" s="532" t="str">
        <f t="shared" si="94"/>
        <v/>
      </c>
      <c r="AR53" s="532" t="str">
        <f t="shared" si="94"/>
        <v/>
      </c>
      <c r="AS53" s="532" t="str">
        <f t="shared" si="94"/>
        <v/>
      </c>
      <c r="AT53" s="532" t="str">
        <f t="shared" si="94"/>
        <v/>
      </c>
      <c r="AU53" s="532" t="str">
        <f t="shared" si="94"/>
        <v/>
      </c>
      <c r="AV53" s="532" t="str">
        <f t="shared" ref="AV53:BL53" si="95">IF(AV51="N", "X", "")</f>
        <v/>
      </c>
      <c r="AW53" s="532" t="str">
        <f t="shared" si="95"/>
        <v/>
      </c>
      <c r="AX53" s="532" t="str">
        <f t="shared" si="95"/>
        <v/>
      </c>
      <c r="AY53" s="532" t="str">
        <f t="shared" si="95"/>
        <v/>
      </c>
      <c r="AZ53" s="532" t="str">
        <f t="shared" si="95"/>
        <v/>
      </c>
      <c r="BA53" s="532" t="str">
        <f t="shared" si="95"/>
        <v/>
      </c>
      <c r="BB53" s="532" t="str">
        <f t="shared" si="95"/>
        <v/>
      </c>
      <c r="BC53" s="532" t="str">
        <f t="shared" si="95"/>
        <v/>
      </c>
      <c r="BD53" s="532" t="str">
        <f t="shared" si="95"/>
        <v/>
      </c>
      <c r="BE53" s="532" t="str">
        <f t="shared" si="95"/>
        <v/>
      </c>
      <c r="BF53" s="532" t="str">
        <f t="shared" si="95"/>
        <v/>
      </c>
      <c r="BG53" s="532" t="str">
        <f t="shared" si="95"/>
        <v/>
      </c>
      <c r="BH53" s="532" t="str">
        <f t="shared" si="95"/>
        <v/>
      </c>
      <c r="BI53" s="532" t="str">
        <f t="shared" si="95"/>
        <v/>
      </c>
      <c r="BJ53" s="532" t="str">
        <f t="shared" si="95"/>
        <v/>
      </c>
      <c r="BK53" s="532" t="str">
        <f t="shared" si="95"/>
        <v/>
      </c>
      <c r="BL53" s="532" t="str">
        <f t="shared" si="95"/>
        <v/>
      </c>
      <c r="BM53" s="190"/>
      <c r="BN53" s="543"/>
      <c r="BO53" s="543"/>
    </row>
    <row r="54" spans="1:67" s="637" customFormat="1" ht="24.6" customHeight="1" thickBot="1" x14ac:dyDescent="0.25">
      <c r="A54" s="827" t="s">
        <v>58</v>
      </c>
      <c r="B54" s="828" t="s">
        <v>59</v>
      </c>
      <c r="C54" s="829" t="s">
        <v>8</v>
      </c>
      <c r="D54" s="837" t="s">
        <v>9</v>
      </c>
      <c r="E54" s="666" t="s">
        <v>19</v>
      </c>
      <c r="F54" s="666" t="s">
        <v>19</v>
      </c>
      <c r="G54" s="666" t="s">
        <v>19</v>
      </c>
      <c r="H54" s="666" t="s">
        <v>19</v>
      </c>
      <c r="I54" s="666" t="s">
        <v>19</v>
      </c>
      <c r="J54" s="666" t="s">
        <v>19</v>
      </c>
      <c r="K54" s="666" t="s">
        <v>19</v>
      </c>
      <c r="L54" s="666" t="s">
        <v>19</v>
      </c>
      <c r="M54" s="666" t="s">
        <v>19</v>
      </c>
      <c r="N54" s="666" t="s">
        <v>19</v>
      </c>
      <c r="O54" s="666" t="s">
        <v>19</v>
      </c>
      <c r="P54" s="666" t="s">
        <v>19</v>
      </c>
      <c r="Q54" s="666" t="s">
        <v>19</v>
      </c>
      <c r="R54" s="666" t="s">
        <v>19</v>
      </c>
      <c r="S54" s="666" t="s">
        <v>19</v>
      </c>
      <c r="T54" s="666" t="s">
        <v>19</v>
      </c>
      <c r="U54" s="666" t="s">
        <v>19</v>
      </c>
      <c r="V54" s="666" t="s">
        <v>19</v>
      </c>
      <c r="W54" s="666" t="s">
        <v>19</v>
      </c>
      <c r="X54" s="666" t="s">
        <v>19</v>
      </c>
      <c r="Y54" s="666" t="s">
        <v>19</v>
      </c>
      <c r="Z54" s="666" t="s">
        <v>19</v>
      </c>
      <c r="AA54" s="666" t="s">
        <v>19</v>
      </c>
      <c r="AB54" s="666" t="s">
        <v>19</v>
      </c>
      <c r="AC54" s="666" t="s">
        <v>19</v>
      </c>
      <c r="AD54" s="666" t="s">
        <v>19</v>
      </c>
      <c r="AE54" s="666" t="s">
        <v>19</v>
      </c>
      <c r="AF54" s="666" t="s">
        <v>19</v>
      </c>
      <c r="AG54" s="666" t="s">
        <v>19</v>
      </c>
      <c r="AH54" s="666" t="s">
        <v>19</v>
      </c>
      <c r="AI54" s="666" t="s">
        <v>19</v>
      </c>
      <c r="AJ54" s="666" t="s">
        <v>19</v>
      </c>
      <c r="AK54" s="666" t="s">
        <v>19</v>
      </c>
      <c r="AL54" s="666" t="s">
        <v>19</v>
      </c>
      <c r="AM54" s="666" t="s">
        <v>19</v>
      </c>
      <c r="AN54" s="666" t="s">
        <v>19</v>
      </c>
      <c r="AO54" s="666" t="s">
        <v>19</v>
      </c>
      <c r="AP54" s="666" t="s">
        <v>19</v>
      </c>
      <c r="AQ54" s="666" t="s">
        <v>19</v>
      </c>
      <c r="AR54" s="666" t="s">
        <v>19</v>
      </c>
      <c r="AS54" s="666" t="s">
        <v>19</v>
      </c>
      <c r="AT54" s="666" t="s">
        <v>19</v>
      </c>
      <c r="AU54" s="666" t="s">
        <v>19</v>
      </c>
      <c r="AV54" s="666" t="s">
        <v>19</v>
      </c>
      <c r="AW54" s="666" t="s">
        <v>19</v>
      </c>
      <c r="AX54" s="666" t="s">
        <v>19</v>
      </c>
      <c r="AY54" s="666" t="s">
        <v>19</v>
      </c>
      <c r="AZ54" s="666" t="s">
        <v>19</v>
      </c>
      <c r="BA54" s="666" t="s">
        <v>19</v>
      </c>
      <c r="BB54" s="666" t="s">
        <v>19</v>
      </c>
      <c r="BC54" s="666" t="s">
        <v>19</v>
      </c>
      <c r="BD54" s="666" t="s">
        <v>19</v>
      </c>
      <c r="BE54" s="666" t="s">
        <v>19</v>
      </c>
      <c r="BF54" s="666" t="s">
        <v>19</v>
      </c>
      <c r="BG54" s="666" t="s">
        <v>19</v>
      </c>
      <c r="BH54" s="666" t="s">
        <v>19</v>
      </c>
      <c r="BI54" s="666" t="s">
        <v>19</v>
      </c>
      <c r="BJ54" s="666" t="s">
        <v>19</v>
      </c>
      <c r="BK54" s="666" t="s">
        <v>19</v>
      </c>
      <c r="BL54" s="666" t="s">
        <v>19</v>
      </c>
      <c r="BM54" s="630"/>
      <c r="BN54" s="614"/>
      <c r="BO54" s="614"/>
    </row>
    <row r="55" spans="1:67" s="815" customFormat="1" ht="62.25" customHeight="1" thickBot="1" x14ac:dyDescent="0.25">
      <c r="A55" s="838">
        <v>40</v>
      </c>
      <c r="B55" s="845" t="s">
        <v>482</v>
      </c>
      <c r="C55" s="823" t="s">
        <v>419</v>
      </c>
      <c r="D55" s="824" t="s">
        <v>38</v>
      </c>
      <c r="E55" s="532"/>
      <c r="F55" s="532"/>
      <c r="G55" s="532"/>
      <c r="H55" s="532"/>
      <c r="I55" s="532"/>
      <c r="J55" s="532"/>
      <c r="K55" s="532"/>
      <c r="L55" s="532"/>
      <c r="M55" s="532"/>
      <c r="N55" s="532"/>
      <c r="O55" s="532"/>
      <c r="P55" s="532"/>
      <c r="Q55" s="532"/>
      <c r="R55" s="532"/>
      <c r="S55" s="532"/>
      <c r="T55" s="532"/>
      <c r="U55" s="532"/>
      <c r="V55" s="532"/>
      <c r="W55" s="532"/>
      <c r="X55" s="532"/>
      <c r="Y55" s="532"/>
      <c r="Z55" s="532"/>
      <c r="AA55" s="532"/>
      <c r="AB55" s="532"/>
      <c r="AC55" s="532"/>
      <c r="AD55" s="532"/>
      <c r="AE55" s="532"/>
      <c r="AF55" s="532"/>
      <c r="AG55" s="532"/>
      <c r="AH55" s="532"/>
      <c r="AI55" s="532"/>
      <c r="AJ55" s="532"/>
      <c r="AK55" s="532"/>
      <c r="AL55" s="532"/>
      <c r="AM55" s="532"/>
      <c r="AN55" s="532"/>
      <c r="AO55" s="532"/>
      <c r="AP55" s="532"/>
      <c r="AQ55" s="532"/>
      <c r="AR55" s="532"/>
      <c r="AS55" s="532"/>
      <c r="AT55" s="532"/>
      <c r="AU55" s="532"/>
      <c r="AV55" s="532"/>
      <c r="AW55" s="532"/>
      <c r="AX55" s="532"/>
      <c r="AY55" s="532"/>
      <c r="AZ55" s="532"/>
      <c r="BA55" s="532"/>
      <c r="BB55" s="532"/>
      <c r="BC55" s="532"/>
      <c r="BD55" s="532"/>
      <c r="BE55" s="532"/>
      <c r="BF55" s="532"/>
      <c r="BG55" s="532"/>
      <c r="BH55" s="532"/>
      <c r="BI55" s="532"/>
      <c r="BJ55" s="532"/>
      <c r="BK55" s="532"/>
      <c r="BL55" s="532"/>
      <c r="BM55" s="190"/>
      <c r="BN55" s="543"/>
      <c r="BO55" s="543"/>
    </row>
    <row r="56" spans="1:67" s="815" customFormat="1" ht="61.5" customHeight="1" thickBot="1" x14ac:dyDescent="0.25">
      <c r="A56" s="838">
        <v>41</v>
      </c>
      <c r="B56" s="822" t="s">
        <v>483</v>
      </c>
      <c r="C56" s="823" t="s">
        <v>420</v>
      </c>
      <c r="D56" s="824" t="s">
        <v>38</v>
      </c>
      <c r="E56" s="532" t="str">
        <f t="shared" ref="E56" si="96">IF(E55="N", "X", "")</f>
        <v/>
      </c>
      <c r="F56" s="532" t="str">
        <f t="shared" ref="F56:AV56" si="97">IF(F55="N", "X", "")</f>
        <v/>
      </c>
      <c r="G56" s="532" t="str">
        <f t="shared" si="97"/>
        <v/>
      </c>
      <c r="H56" s="532" t="str">
        <f t="shared" si="97"/>
        <v/>
      </c>
      <c r="I56" s="532" t="str">
        <f t="shared" si="97"/>
        <v/>
      </c>
      <c r="J56" s="532" t="str">
        <f t="shared" si="97"/>
        <v/>
      </c>
      <c r="K56" s="532" t="str">
        <f t="shared" si="97"/>
        <v/>
      </c>
      <c r="L56" s="532" t="str">
        <f t="shared" si="97"/>
        <v/>
      </c>
      <c r="M56" s="532" t="str">
        <f t="shared" si="97"/>
        <v/>
      </c>
      <c r="N56" s="532" t="str">
        <f t="shared" si="97"/>
        <v/>
      </c>
      <c r="O56" s="532" t="str">
        <f t="shared" si="97"/>
        <v/>
      </c>
      <c r="P56" s="532" t="str">
        <f t="shared" si="97"/>
        <v/>
      </c>
      <c r="Q56" s="532" t="str">
        <f t="shared" si="97"/>
        <v/>
      </c>
      <c r="R56" s="532" t="str">
        <f t="shared" si="97"/>
        <v/>
      </c>
      <c r="S56" s="532" t="str">
        <f t="shared" si="97"/>
        <v/>
      </c>
      <c r="T56" s="532" t="str">
        <f t="shared" si="97"/>
        <v/>
      </c>
      <c r="U56" s="532" t="str">
        <f t="shared" si="97"/>
        <v/>
      </c>
      <c r="V56" s="532" t="str">
        <f t="shared" si="97"/>
        <v/>
      </c>
      <c r="W56" s="532" t="str">
        <f t="shared" si="97"/>
        <v/>
      </c>
      <c r="X56" s="532" t="str">
        <f t="shared" si="97"/>
        <v/>
      </c>
      <c r="Y56" s="532" t="str">
        <f t="shared" si="97"/>
        <v/>
      </c>
      <c r="Z56" s="532" t="str">
        <f t="shared" si="97"/>
        <v/>
      </c>
      <c r="AA56" s="532" t="str">
        <f t="shared" si="97"/>
        <v/>
      </c>
      <c r="AB56" s="532" t="str">
        <f t="shared" si="97"/>
        <v/>
      </c>
      <c r="AC56" s="532" t="str">
        <f t="shared" si="97"/>
        <v/>
      </c>
      <c r="AD56" s="532" t="str">
        <f t="shared" si="97"/>
        <v/>
      </c>
      <c r="AE56" s="532" t="str">
        <f t="shared" si="97"/>
        <v/>
      </c>
      <c r="AF56" s="532" t="str">
        <f t="shared" si="97"/>
        <v/>
      </c>
      <c r="AG56" s="532" t="str">
        <f t="shared" si="97"/>
        <v/>
      </c>
      <c r="AH56" s="532" t="str">
        <f t="shared" si="97"/>
        <v/>
      </c>
      <c r="AI56" s="532" t="str">
        <f t="shared" si="97"/>
        <v/>
      </c>
      <c r="AJ56" s="532" t="str">
        <f t="shared" si="97"/>
        <v/>
      </c>
      <c r="AK56" s="532" t="str">
        <f t="shared" si="97"/>
        <v/>
      </c>
      <c r="AL56" s="532" t="str">
        <f t="shared" si="97"/>
        <v/>
      </c>
      <c r="AM56" s="532" t="str">
        <f t="shared" si="97"/>
        <v/>
      </c>
      <c r="AN56" s="532" t="str">
        <f t="shared" si="97"/>
        <v/>
      </c>
      <c r="AO56" s="532" t="str">
        <f t="shared" si="97"/>
        <v/>
      </c>
      <c r="AP56" s="532" t="str">
        <f t="shared" si="97"/>
        <v/>
      </c>
      <c r="AQ56" s="532" t="str">
        <f t="shared" si="97"/>
        <v/>
      </c>
      <c r="AR56" s="532" t="str">
        <f t="shared" si="97"/>
        <v/>
      </c>
      <c r="AS56" s="532" t="str">
        <f t="shared" si="97"/>
        <v/>
      </c>
      <c r="AT56" s="532" t="str">
        <f t="shared" si="97"/>
        <v/>
      </c>
      <c r="AU56" s="532" t="str">
        <f t="shared" si="97"/>
        <v/>
      </c>
      <c r="AV56" s="532" t="str">
        <f t="shared" si="97"/>
        <v/>
      </c>
      <c r="AW56" s="532" t="str">
        <f t="shared" ref="AW56:BL56" si="98">IF(AW55="N", "X", "")</f>
        <v/>
      </c>
      <c r="AX56" s="532" t="str">
        <f t="shared" si="98"/>
        <v/>
      </c>
      <c r="AY56" s="532" t="str">
        <f t="shared" si="98"/>
        <v/>
      </c>
      <c r="AZ56" s="532" t="str">
        <f t="shared" si="98"/>
        <v/>
      </c>
      <c r="BA56" s="532" t="str">
        <f t="shared" si="98"/>
        <v/>
      </c>
      <c r="BB56" s="532" t="str">
        <f t="shared" si="98"/>
        <v/>
      </c>
      <c r="BC56" s="532" t="str">
        <f t="shared" si="98"/>
        <v/>
      </c>
      <c r="BD56" s="532" t="str">
        <f t="shared" si="98"/>
        <v/>
      </c>
      <c r="BE56" s="532" t="str">
        <f t="shared" si="98"/>
        <v/>
      </c>
      <c r="BF56" s="532" t="str">
        <f t="shared" si="98"/>
        <v/>
      </c>
      <c r="BG56" s="532" t="str">
        <f t="shared" si="98"/>
        <v/>
      </c>
      <c r="BH56" s="532" t="str">
        <f t="shared" si="98"/>
        <v/>
      </c>
      <c r="BI56" s="532" t="str">
        <f t="shared" si="98"/>
        <v/>
      </c>
      <c r="BJ56" s="532" t="str">
        <f t="shared" si="98"/>
        <v/>
      </c>
      <c r="BK56" s="532" t="str">
        <f t="shared" si="98"/>
        <v/>
      </c>
      <c r="BL56" s="532" t="str">
        <f t="shared" si="98"/>
        <v/>
      </c>
      <c r="BM56" s="190"/>
      <c r="BN56" s="543"/>
      <c r="BO56" s="543"/>
    </row>
    <row r="57" spans="1:67" s="815" customFormat="1" ht="63" customHeight="1" thickBot="1" x14ac:dyDescent="0.25">
      <c r="A57" s="825">
        <v>42</v>
      </c>
      <c r="B57" s="822" t="s">
        <v>484</v>
      </c>
      <c r="C57" s="823" t="s">
        <v>421</v>
      </c>
      <c r="D57" s="824" t="s">
        <v>38</v>
      </c>
      <c r="E57" s="532" t="str">
        <f t="shared" ref="E57:T57" si="99">IF(E55="N", "X", "")</f>
        <v/>
      </c>
      <c r="F57" s="532" t="str">
        <f t="shared" si="99"/>
        <v/>
      </c>
      <c r="G57" s="532" t="str">
        <f t="shared" si="99"/>
        <v/>
      </c>
      <c r="H57" s="532" t="str">
        <f t="shared" si="99"/>
        <v/>
      </c>
      <c r="I57" s="532" t="str">
        <f t="shared" si="99"/>
        <v/>
      </c>
      <c r="J57" s="532" t="str">
        <f t="shared" si="99"/>
        <v/>
      </c>
      <c r="K57" s="532" t="str">
        <f t="shared" si="99"/>
        <v/>
      </c>
      <c r="L57" s="532" t="str">
        <f t="shared" si="99"/>
        <v/>
      </c>
      <c r="M57" s="532" t="str">
        <f t="shared" si="99"/>
        <v/>
      </c>
      <c r="N57" s="532" t="str">
        <f t="shared" si="99"/>
        <v/>
      </c>
      <c r="O57" s="532" t="str">
        <f t="shared" si="99"/>
        <v/>
      </c>
      <c r="P57" s="532" t="str">
        <f t="shared" si="99"/>
        <v/>
      </c>
      <c r="Q57" s="532" t="str">
        <f t="shared" si="99"/>
        <v/>
      </c>
      <c r="R57" s="532" t="str">
        <f t="shared" si="99"/>
        <v/>
      </c>
      <c r="S57" s="532" t="str">
        <f t="shared" si="99"/>
        <v/>
      </c>
      <c r="T57" s="532" t="str">
        <f t="shared" si="99"/>
        <v/>
      </c>
      <c r="U57" s="532" t="str">
        <f t="shared" ref="U57:BK57" si="100">IF(U55="N", "X", "")</f>
        <v/>
      </c>
      <c r="V57" s="532" t="str">
        <f t="shared" si="100"/>
        <v/>
      </c>
      <c r="W57" s="532" t="str">
        <f t="shared" si="100"/>
        <v/>
      </c>
      <c r="X57" s="532" t="str">
        <f t="shared" si="100"/>
        <v/>
      </c>
      <c r="Y57" s="532" t="str">
        <f t="shared" si="100"/>
        <v/>
      </c>
      <c r="Z57" s="532" t="str">
        <f t="shared" si="100"/>
        <v/>
      </c>
      <c r="AA57" s="532" t="str">
        <f t="shared" si="100"/>
        <v/>
      </c>
      <c r="AB57" s="532" t="str">
        <f t="shared" si="100"/>
        <v/>
      </c>
      <c r="AC57" s="532" t="str">
        <f t="shared" si="100"/>
        <v/>
      </c>
      <c r="AD57" s="532" t="str">
        <f t="shared" si="100"/>
        <v/>
      </c>
      <c r="AE57" s="532" t="str">
        <f t="shared" si="100"/>
        <v/>
      </c>
      <c r="AF57" s="532" t="str">
        <f t="shared" si="100"/>
        <v/>
      </c>
      <c r="AG57" s="532" t="str">
        <f t="shared" si="100"/>
        <v/>
      </c>
      <c r="AH57" s="532" t="str">
        <f t="shared" si="100"/>
        <v/>
      </c>
      <c r="AI57" s="532" t="str">
        <f t="shared" si="100"/>
        <v/>
      </c>
      <c r="AJ57" s="532" t="str">
        <f t="shared" si="100"/>
        <v/>
      </c>
      <c r="AK57" s="532" t="str">
        <f t="shared" si="100"/>
        <v/>
      </c>
      <c r="AL57" s="532" t="str">
        <f t="shared" si="100"/>
        <v/>
      </c>
      <c r="AM57" s="532" t="str">
        <f t="shared" si="100"/>
        <v/>
      </c>
      <c r="AN57" s="532" t="str">
        <f t="shared" si="100"/>
        <v/>
      </c>
      <c r="AO57" s="532" t="str">
        <f t="shared" si="100"/>
        <v/>
      </c>
      <c r="AP57" s="532" t="str">
        <f t="shared" si="100"/>
        <v/>
      </c>
      <c r="AQ57" s="532" t="str">
        <f t="shared" si="100"/>
        <v/>
      </c>
      <c r="AR57" s="532" t="str">
        <f t="shared" si="100"/>
        <v/>
      </c>
      <c r="AS57" s="532" t="str">
        <f t="shared" si="100"/>
        <v/>
      </c>
      <c r="AT57" s="532" t="str">
        <f t="shared" si="100"/>
        <v/>
      </c>
      <c r="AU57" s="532" t="str">
        <f t="shared" si="100"/>
        <v/>
      </c>
      <c r="AV57" s="532" t="str">
        <f t="shared" si="100"/>
        <v/>
      </c>
      <c r="AW57" s="532" t="str">
        <f t="shared" si="100"/>
        <v/>
      </c>
      <c r="AX57" s="532" t="str">
        <f t="shared" si="100"/>
        <v/>
      </c>
      <c r="AY57" s="532" t="str">
        <f t="shared" si="100"/>
        <v/>
      </c>
      <c r="AZ57" s="532" t="str">
        <f t="shared" si="100"/>
        <v/>
      </c>
      <c r="BA57" s="532" t="str">
        <f t="shared" si="100"/>
        <v/>
      </c>
      <c r="BB57" s="532" t="str">
        <f t="shared" si="100"/>
        <v/>
      </c>
      <c r="BC57" s="532" t="str">
        <f t="shared" si="100"/>
        <v/>
      </c>
      <c r="BD57" s="532" t="str">
        <f t="shared" si="100"/>
        <v/>
      </c>
      <c r="BE57" s="532" t="str">
        <f t="shared" si="100"/>
        <v/>
      </c>
      <c r="BF57" s="532" t="str">
        <f t="shared" si="100"/>
        <v/>
      </c>
      <c r="BG57" s="532" t="str">
        <f t="shared" si="100"/>
        <v/>
      </c>
      <c r="BH57" s="532" t="str">
        <f t="shared" si="100"/>
        <v/>
      </c>
      <c r="BI57" s="532" t="str">
        <f t="shared" si="100"/>
        <v/>
      </c>
      <c r="BJ57" s="532" t="str">
        <f t="shared" si="100"/>
        <v/>
      </c>
      <c r="BK57" s="532" t="str">
        <f t="shared" si="100"/>
        <v/>
      </c>
      <c r="BL57" s="532" t="str">
        <f t="shared" ref="BL57" si="101">IF(BL55="N", "X", "")</f>
        <v/>
      </c>
      <c r="BM57" s="190"/>
      <c r="BN57" s="543"/>
      <c r="BO57" s="543"/>
    </row>
    <row r="58" spans="1:67" s="815" customFormat="1" ht="63" customHeight="1" thickBot="1" x14ac:dyDescent="0.25">
      <c r="A58" s="846">
        <v>43</v>
      </c>
      <c r="B58" s="822" t="s">
        <v>60</v>
      </c>
      <c r="C58" s="823" t="s">
        <v>422</v>
      </c>
      <c r="D58" s="824" t="s">
        <v>38</v>
      </c>
      <c r="E58" s="532" t="str">
        <f>IF(E55="N", "X", "")</f>
        <v/>
      </c>
      <c r="F58" s="532" t="str">
        <f t="shared" ref="F58:AU58" si="102">IF(F55="N", "X", "")</f>
        <v/>
      </c>
      <c r="G58" s="532" t="str">
        <f t="shared" si="102"/>
        <v/>
      </c>
      <c r="H58" s="532" t="str">
        <f t="shared" si="102"/>
        <v/>
      </c>
      <c r="I58" s="532" t="str">
        <f t="shared" si="102"/>
        <v/>
      </c>
      <c r="J58" s="532" t="str">
        <f t="shared" si="102"/>
        <v/>
      </c>
      <c r="K58" s="532" t="str">
        <f t="shared" si="102"/>
        <v/>
      </c>
      <c r="L58" s="532" t="str">
        <f t="shared" si="102"/>
        <v/>
      </c>
      <c r="M58" s="532" t="str">
        <f t="shared" si="102"/>
        <v/>
      </c>
      <c r="N58" s="532" t="str">
        <f t="shared" si="102"/>
        <v/>
      </c>
      <c r="O58" s="532" t="str">
        <f t="shared" si="102"/>
        <v/>
      </c>
      <c r="P58" s="532" t="str">
        <f t="shared" si="102"/>
        <v/>
      </c>
      <c r="Q58" s="532" t="str">
        <f t="shared" si="102"/>
        <v/>
      </c>
      <c r="R58" s="532" t="str">
        <f t="shared" si="102"/>
        <v/>
      </c>
      <c r="S58" s="532" t="str">
        <f t="shared" si="102"/>
        <v/>
      </c>
      <c r="T58" s="532" t="str">
        <f t="shared" si="102"/>
        <v/>
      </c>
      <c r="U58" s="532" t="str">
        <f t="shared" si="102"/>
        <v/>
      </c>
      <c r="V58" s="532" t="str">
        <f t="shared" si="102"/>
        <v/>
      </c>
      <c r="W58" s="532" t="str">
        <f t="shared" si="102"/>
        <v/>
      </c>
      <c r="X58" s="532" t="str">
        <f t="shared" si="102"/>
        <v/>
      </c>
      <c r="Y58" s="532" t="str">
        <f t="shared" si="102"/>
        <v/>
      </c>
      <c r="Z58" s="532" t="str">
        <f t="shared" si="102"/>
        <v/>
      </c>
      <c r="AA58" s="532" t="str">
        <f t="shared" si="102"/>
        <v/>
      </c>
      <c r="AB58" s="532" t="str">
        <f t="shared" si="102"/>
        <v/>
      </c>
      <c r="AC58" s="532" t="str">
        <f t="shared" si="102"/>
        <v/>
      </c>
      <c r="AD58" s="532" t="str">
        <f t="shared" si="102"/>
        <v/>
      </c>
      <c r="AE58" s="532" t="str">
        <f t="shared" si="102"/>
        <v/>
      </c>
      <c r="AF58" s="532" t="str">
        <f t="shared" si="102"/>
        <v/>
      </c>
      <c r="AG58" s="532" t="str">
        <f t="shared" si="102"/>
        <v/>
      </c>
      <c r="AH58" s="532" t="str">
        <f t="shared" si="102"/>
        <v/>
      </c>
      <c r="AI58" s="532" t="str">
        <f t="shared" si="102"/>
        <v/>
      </c>
      <c r="AJ58" s="532" t="str">
        <f t="shared" si="102"/>
        <v/>
      </c>
      <c r="AK58" s="532" t="str">
        <f t="shared" si="102"/>
        <v/>
      </c>
      <c r="AL58" s="532" t="str">
        <f t="shared" si="102"/>
        <v/>
      </c>
      <c r="AM58" s="532" t="str">
        <f t="shared" si="102"/>
        <v/>
      </c>
      <c r="AN58" s="532" t="str">
        <f t="shared" si="102"/>
        <v/>
      </c>
      <c r="AO58" s="532" t="str">
        <f t="shared" si="102"/>
        <v/>
      </c>
      <c r="AP58" s="532" t="str">
        <f t="shared" si="102"/>
        <v/>
      </c>
      <c r="AQ58" s="532" t="str">
        <f t="shared" si="102"/>
        <v/>
      </c>
      <c r="AR58" s="532" t="str">
        <f t="shared" si="102"/>
        <v/>
      </c>
      <c r="AS58" s="532" t="str">
        <f t="shared" si="102"/>
        <v/>
      </c>
      <c r="AT58" s="532" t="str">
        <f t="shared" si="102"/>
        <v/>
      </c>
      <c r="AU58" s="532" t="str">
        <f t="shared" si="102"/>
        <v/>
      </c>
      <c r="AV58" s="532" t="str">
        <f>IF(AV55="N", "X", "")</f>
        <v/>
      </c>
      <c r="AW58" s="532" t="str">
        <f t="shared" ref="AW58:BL58" si="103">IF(AW55="N", "X", "")</f>
        <v/>
      </c>
      <c r="AX58" s="532" t="str">
        <f t="shared" si="103"/>
        <v/>
      </c>
      <c r="AY58" s="532" t="str">
        <f t="shared" si="103"/>
        <v/>
      </c>
      <c r="AZ58" s="532" t="str">
        <f t="shared" si="103"/>
        <v/>
      </c>
      <c r="BA58" s="532" t="str">
        <f t="shared" si="103"/>
        <v/>
      </c>
      <c r="BB58" s="532" t="str">
        <f t="shared" si="103"/>
        <v/>
      </c>
      <c r="BC58" s="532" t="str">
        <f t="shared" si="103"/>
        <v/>
      </c>
      <c r="BD58" s="532" t="str">
        <f t="shared" si="103"/>
        <v/>
      </c>
      <c r="BE58" s="532" t="str">
        <f t="shared" si="103"/>
        <v/>
      </c>
      <c r="BF58" s="532" t="str">
        <f t="shared" si="103"/>
        <v/>
      </c>
      <c r="BG58" s="532" t="str">
        <f t="shared" si="103"/>
        <v/>
      </c>
      <c r="BH58" s="532" t="str">
        <f t="shared" si="103"/>
        <v/>
      </c>
      <c r="BI58" s="532" t="str">
        <f t="shared" si="103"/>
        <v/>
      </c>
      <c r="BJ58" s="532" t="str">
        <f t="shared" si="103"/>
        <v/>
      </c>
      <c r="BK58" s="532" t="str">
        <f t="shared" si="103"/>
        <v/>
      </c>
      <c r="BL58" s="532" t="str">
        <f t="shared" si="103"/>
        <v/>
      </c>
      <c r="BM58" s="190"/>
      <c r="BN58" s="543"/>
      <c r="BO58" s="543"/>
    </row>
    <row r="59" spans="1:67" s="815" customFormat="1" ht="63" customHeight="1" thickBot="1" x14ac:dyDescent="0.25">
      <c r="A59" s="846">
        <v>44</v>
      </c>
      <c r="B59" s="822" t="s">
        <v>61</v>
      </c>
      <c r="C59" s="823" t="s">
        <v>62</v>
      </c>
      <c r="D59" s="824" t="s">
        <v>38</v>
      </c>
      <c r="E59" s="532" t="str">
        <f>IF(E55="N", "X", "")</f>
        <v/>
      </c>
      <c r="F59" s="532" t="str">
        <f t="shared" ref="F59:AU59" si="104">IF(F55="N", "X", "")</f>
        <v/>
      </c>
      <c r="G59" s="532" t="str">
        <f t="shared" si="104"/>
        <v/>
      </c>
      <c r="H59" s="532" t="str">
        <f t="shared" si="104"/>
        <v/>
      </c>
      <c r="I59" s="532" t="str">
        <f t="shared" si="104"/>
        <v/>
      </c>
      <c r="J59" s="532" t="str">
        <f t="shared" si="104"/>
        <v/>
      </c>
      <c r="K59" s="532" t="str">
        <f t="shared" si="104"/>
        <v/>
      </c>
      <c r="L59" s="532" t="str">
        <f t="shared" si="104"/>
        <v/>
      </c>
      <c r="M59" s="532" t="str">
        <f t="shared" si="104"/>
        <v/>
      </c>
      <c r="N59" s="532" t="str">
        <f t="shared" si="104"/>
        <v/>
      </c>
      <c r="O59" s="532" t="str">
        <f t="shared" si="104"/>
        <v/>
      </c>
      <c r="P59" s="532" t="str">
        <f t="shared" si="104"/>
        <v/>
      </c>
      <c r="Q59" s="532" t="str">
        <f t="shared" si="104"/>
        <v/>
      </c>
      <c r="R59" s="532" t="str">
        <f t="shared" si="104"/>
        <v/>
      </c>
      <c r="S59" s="532" t="str">
        <f t="shared" si="104"/>
        <v/>
      </c>
      <c r="T59" s="532" t="str">
        <f t="shared" si="104"/>
        <v/>
      </c>
      <c r="U59" s="532" t="str">
        <f t="shared" si="104"/>
        <v/>
      </c>
      <c r="V59" s="532" t="str">
        <f t="shared" si="104"/>
        <v/>
      </c>
      <c r="W59" s="532" t="str">
        <f t="shared" si="104"/>
        <v/>
      </c>
      <c r="X59" s="532" t="str">
        <f t="shared" si="104"/>
        <v/>
      </c>
      <c r="Y59" s="532" t="str">
        <f t="shared" si="104"/>
        <v/>
      </c>
      <c r="Z59" s="532" t="str">
        <f t="shared" si="104"/>
        <v/>
      </c>
      <c r="AA59" s="532" t="str">
        <f t="shared" si="104"/>
        <v/>
      </c>
      <c r="AB59" s="532" t="str">
        <f t="shared" si="104"/>
        <v/>
      </c>
      <c r="AC59" s="532" t="str">
        <f t="shared" si="104"/>
        <v/>
      </c>
      <c r="AD59" s="532" t="str">
        <f t="shared" si="104"/>
        <v/>
      </c>
      <c r="AE59" s="532" t="str">
        <f t="shared" si="104"/>
        <v/>
      </c>
      <c r="AF59" s="532" t="str">
        <f t="shared" si="104"/>
        <v/>
      </c>
      <c r="AG59" s="532" t="str">
        <f t="shared" si="104"/>
        <v/>
      </c>
      <c r="AH59" s="532" t="str">
        <f t="shared" si="104"/>
        <v/>
      </c>
      <c r="AI59" s="532" t="str">
        <f t="shared" si="104"/>
        <v/>
      </c>
      <c r="AJ59" s="532" t="str">
        <f t="shared" si="104"/>
        <v/>
      </c>
      <c r="AK59" s="532" t="str">
        <f t="shared" si="104"/>
        <v/>
      </c>
      <c r="AL59" s="532" t="str">
        <f t="shared" si="104"/>
        <v/>
      </c>
      <c r="AM59" s="532" t="str">
        <f t="shared" si="104"/>
        <v/>
      </c>
      <c r="AN59" s="532" t="str">
        <f t="shared" si="104"/>
        <v/>
      </c>
      <c r="AO59" s="532" t="str">
        <f t="shared" si="104"/>
        <v/>
      </c>
      <c r="AP59" s="532" t="str">
        <f t="shared" si="104"/>
        <v/>
      </c>
      <c r="AQ59" s="532" t="str">
        <f t="shared" si="104"/>
        <v/>
      </c>
      <c r="AR59" s="532" t="str">
        <f t="shared" si="104"/>
        <v/>
      </c>
      <c r="AS59" s="532" t="str">
        <f t="shared" si="104"/>
        <v/>
      </c>
      <c r="AT59" s="532" t="str">
        <f t="shared" si="104"/>
        <v/>
      </c>
      <c r="AU59" s="532" t="str">
        <f t="shared" si="104"/>
        <v/>
      </c>
      <c r="AV59" s="532" t="str">
        <f>IF(AV55="N", "X", "")</f>
        <v/>
      </c>
      <c r="AW59" s="532" t="str">
        <f t="shared" ref="AW59:BL59" si="105">IF(AW55="N", "X", "")</f>
        <v/>
      </c>
      <c r="AX59" s="532" t="str">
        <f t="shared" si="105"/>
        <v/>
      </c>
      <c r="AY59" s="532" t="str">
        <f t="shared" si="105"/>
        <v/>
      </c>
      <c r="AZ59" s="532" t="str">
        <f t="shared" si="105"/>
        <v/>
      </c>
      <c r="BA59" s="532" t="str">
        <f t="shared" si="105"/>
        <v/>
      </c>
      <c r="BB59" s="532" t="str">
        <f t="shared" si="105"/>
        <v/>
      </c>
      <c r="BC59" s="532" t="str">
        <f t="shared" si="105"/>
        <v/>
      </c>
      <c r="BD59" s="532" t="str">
        <f t="shared" si="105"/>
        <v/>
      </c>
      <c r="BE59" s="532" t="str">
        <f t="shared" si="105"/>
        <v/>
      </c>
      <c r="BF59" s="532" t="str">
        <f t="shared" si="105"/>
        <v/>
      </c>
      <c r="BG59" s="532" t="str">
        <f t="shared" si="105"/>
        <v/>
      </c>
      <c r="BH59" s="532" t="str">
        <f t="shared" si="105"/>
        <v/>
      </c>
      <c r="BI59" s="532" t="str">
        <f t="shared" si="105"/>
        <v/>
      </c>
      <c r="BJ59" s="532" t="str">
        <f t="shared" si="105"/>
        <v/>
      </c>
      <c r="BK59" s="532" t="str">
        <f t="shared" si="105"/>
        <v/>
      </c>
      <c r="BL59" s="532" t="str">
        <f t="shared" si="105"/>
        <v/>
      </c>
      <c r="BM59" s="190"/>
      <c r="BN59" s="543"/>
      <c r="BO59" s="543"/>
    </row>
    <row r="60" spans="1:67" s="815" customFormat="1" ht="63.75" customHeight="1" thickBot="1" x14ac:dyDescent="0.25">
      <c r="A60" s="825">
        <v>45</v>
      </c>
      <c r="B60" s="822" t="s">
        <v>63</v>
      </c>
      <c r="C60" s="823" t="s">
        <v>423</v>
      </c>
      <c r="D60" s="824" t="s">
        <v>38</v>
      </c>
      <c r="E60" s="532" t="str">
        <f t="shared" ref="E60:AU60" si="106">IF(E55="N", "X", "")</f>
        <v/>
      </c>
      <c r="F60" s="532" t="str">
        <f t="shared" si="106"/>
        <v/>
      </c>
      <c r="G60" s="532" t="str">
        <f t="shared" si="106"/>
        <v/>
      </c>
      <c r="H60" s="532" t="str">
        <f t="shared" si="106"/>
        <v/>
      </c>
      <c r="I60" s="532" t="str">
        <f t="shared" si="106"/>
        <v/>
      </c>
      <c r="J60" s="532" t="str">
        <f t="shared" si="106"/>
        <v/>
      </c>
      <c r="K60" s="532" t="str">
        <f t="shared" si="106"/>
        <v/>
      </c>
      <c r="L60" s="532" t="str">
        <f t="shared" si="106"/>
        <v/>
      </c>
      <c r="M60" s="532" t="str">
        <f t="shared" si="106"/>
        <v/>
      </c>
      <c r="N60" s="532" t="str">
        <f t="shared" si="106"/>
        <v/>
      </c>
      <c r="O60" s="532" t="str">
        <f t="shared" si="106"/>
        <v/>
      </c>
      <c r="P60" s="532" t="str">
        <f t="shared" si="106"/>
        <v/>
      </c>
      <c r="Q60" s="532" t="str">
        <f t="shared" si="106"/>
        <v/>
      </c>
      <c r="R60" s="532" t="str">
        <f t="shared" si="106"/>
        <v/>
      </c>
      <c r="S60" s="532" t="str">
        <f t="shared" si="106"/>
        <v/>
      </c>
      <c r="T60" s="532" t="str">
        <f t="shared" si="106"/>
        <v/>
      </c>
      <c r="U60" s="532" t="str">
        <f t="shared" si="106"/>
        <v/>
      </c>
      <c r="V60" s="532" t="str">
        <f t="shared" si="106"/>
        <v/>
      </c>
      <c r="W60" s="532" t="str">
        <f t="shared" si="106"/>
        <v/>
      </c>
      <c r="X60" s="532" t="str">
        <f t="shared" si="106"/>
        <v/>
      </c>
      <c r="Y60" s="532" t="str">
        <f t="shared" si="106"/>
        <v/>
      </c>
      <c r="Z60" s="532" t="str">
        <f t="shared" si="106"/>
        <v/>
      </c>
      <c r="AA60" s="532" t="str">
        <f t="shared" si="106"/>
        <v/>
      </c>
      <c r="AB60" s="532" t="str">
        <f t="shared" si="106"/>
        <v/>
      </c>
      <c r="AC60" s="532" t="str">
        <f t="shared" si="106"/>
        <v/>
      </c>
      <c r="AD60" s="532" t="str">
        <f t="shared" si="106"/>
        <v/>
      </c>
      <c r="AE60" s="532" t="str">
        <f t="shared" si="106"/>
        <v/>
      </c>
      <c r="AF60" s="532" t="str">
        <f t="shared" si="106"/>
        <v/>
      </c>
      <c r="AG60" s="532" t="str">
        <f t="shared" si="106"/>
        <v/>
      </c>
      <c r="AH60" s="532" t="str">
        <f t="shared" si="106"/>
        <v/>
      </c>
      <c r="AI60" s="532" t="str">
        <f t="shared" si="106"/>
        <v/>
      </c>
      <c r="AJ60" s="532" t="str">
        <f t="shared" si="106"/>
        <v/>
      </c>
      <c r="AK60" s="532" t="str">
        <f t="shared" si="106"/>
        <v/>
      </c>
      <c r="AL60" s="532" t="str">
        <f t="shared" si="106"/>
        <v/>
      </c>
      <c r="AM60" s="532" t="str">
        <f t="shared" si="106"/>
        <v/>
      </c>
      <c r="AN60" s="532" t="str">
        <f t="shared" si="106"/>
        <v/>
      </c>
      <c r="AO60" s="532" t="str">
        <f t="shared" si="106"/>
        <v/>
      </c>
      <c r="AP60" s="532" t="str">
        <f t="shared" si="106"/>
        <v/>
      </c>
      <c r="AQ60" s="532" t="str">
        <f t="shared" si="106"/>
        <v/>
      </c>
      <c r="AR60" s="532" t="str">
        <f t="shared" si="106"/>
        <v/>
      </c>
      <c r="AS60" s="532" t="str">
        <f t="shared" si="106"/>
        <v/>
      </c>
      <c r="AT60" s="532" t="str">
        <f t="shared" si="106"/>
        <v/>
      </c>
      <c r="AU60" s="532" t="str">
        <f t="shared" si="106"/>
        <v/>
      </c>
      <c r="AV60" s="532" t="str">
        <f t="shared" ref="AV60:BL60" si="107">IF(AV55="N", "X", "")</f>
        <v/>
      </c>
      <c r="AW60" s="532" t="str">
        <f t="shared" si="107"/>
        <v/>
      </c>
      <c r="AX60" s="532" t="str">
        <f t="shared" si="107"/>
        <v/>
      </c>
      <c r="AY60" s="532" t="str">
        <f t="shared" si="107"/>
        <v/>
      </c>
      <c r="AZ60" s="532" t="str">
        <f t="shared" si="107"/>
        <v/>
      </c>
      <c r="BA60" s="532" t="str">
        <f t="shared" si="107"/>
        <v/>
      </c>
      <c r="BB60" s="532" t="str">
        <f t="shared" si="107"/>
        <v/>
      </c>
      <c r="BC60" s="532" t="str">
        <f t="shared" si="107"/>
        <v/>
      </c>
      <c r="BD60" s="532" t="str">
        <f t="shared" si="107"/>
        <v/>
      </c>
      <c r="BE60" s="532" t="str">
        <f t="shared" si="107"/>
        <v/>
      </c>
      <c r="BF60" s="532" t="str">
        <f t="shared" si="107"/>
        <v/>
      </c>
      <c r="BG60" s="532" t="str">
        <f t="shared" si="107"/>
        <v/>
      </c>
      <c r="BH60" s="532" t="str">
        <f t="shared" si="107"/>
        <v/>
      </c>
      <c r="BI60" s="532" t="str">
        <f t="shared" si="107"/>
        <v/>
      </c>
      <c r="BJ60" s="532" t="str">
        <f t="shared" si="107"/>
        <v/>
      </c>
      <c r="BK60" s="532" t="str">
        <f t="shared" si="107"/>
        <v/>
      </c>
      <c r="BL60" s="532" t="str">
        <f t="shared" si="107"/>
        <v/>
      </c>
      <c r="BM60" s="190"/>
      <c r="BN60" s="543"/>
      <c r="BO60" s="543"/>
    </row>
    <row r="61" spans="1:67" s="815" customFormat="1" ht="63" customHeight="1" thickBot="1" x14ac:dyDescent="0.25">
      <c r="A61" s="825">
        <v>46</v>
      </c>
      <c r="B61" s="822" t="s">
        <v>64</v>
      </c>
      <c r="C61" s="823" t="s">
        <v>423</v>
      </c>
      <c r="D61" s="824" t="s">
        <v>38</v>
      </c>
      <c r="E61" s="532" t="str">
        <f t="shared" ref="E61:AU61" si="108">IF(E55="N", "X", "")</f>
        <v/>
      </c>
      <c r="F61" s="532" t="str">
        <f t="shared" si="108"/>
        <v/>
      </c>
      <c r="G61" s="532" t="str">
        <f t="shared" si="108"/>
        <v/>
      </c>
      <c r="H61" s="532" t="str">
        <f t="shared" si="108"/>
        <v/>
      </c>
      <c r="I61" s="532" t="str">
        <f t="shared" si="108"/>
        <v/>
      </c>
      <c r="J61" s="532" t="str">
        <f t="shared" si="108"/>
        <v/>
      </c>
      <c r="K61" s="532" t="str">
        <f t="shared" si="108"/>
        <v/>
      </c>
      <c r="L61" s="532" t="str">
        <f t="shared" si="108"/>
        <v/>
      </c>
      <c r="M61" s="532" t="str">
        <f t="shared" si="108"/>
        <v/>
      </c>
      <c r="N61" s="532" t="str">
        <f t="shared" si="108"/>
        <v/>
      </c>
      <c r="O61" s="532" t="str">
        <f t="shared" si="108"/>
        <v/>
      </c>
      <c r="P61" s="532" t="str">
        <f t="shared" si="108"/>
        <v/>
      </c>
      <c r="Q61" s="532" t="str">
        <f t="shared" si="108"/>
        <v/>
      </c>
      <c r="R61" s="532" t="str">
        <f t="shared" si="108"/>
        <v/>
      </c>
      <c r="S61" s="532" t="str">
        <f t="shared" si="108"/>
        <v/>
      </c>
      <c r="T61" s="532" t="str">
        <f t="shared" si="108"/>
        <v/>
      </c>
      <c r="U61" s="532" t="str">
        <f t="shared" si="108"/>
        <v/>
      </c>
      <c r="V61" s="532" t="str">
        <f t="shared" si="108"/>
        <v/>
      </c>
      <c r="W61" s="532" t="str">
        <f t="shared" si="108"/>
        <v/>
      </c>
      <c r="X61" s="532" t="str">
        <f t="shared" si="108"/>
        <v/>
      </c>
      <c r="Y61" s="532" t="str">
        <f t="shared" si="108"/>
        <v/>
      </c>
      <c r="Z61" s="532" t="str">
        <f t="shared" si="108"/>
        <v/>
      </c>
      <c r="AA61" s="532" t="str">
        <f t="shared" si="108"/>
        <v/>
      </c>
      <c r="AB61" s="532" t="str">
        <f t="shared" si="108"/>
        <v/>
      </c>
      <c r="AC61" s="532" t="str">
        <f t="shared" si="108"/>
        <v/>
      </c>
      <c r="AD61" s="532" t="str">
        <f t="shared" si="108"/>
        <v/>
      </c>
      <c r="AE61" s="532" t="str">
        <f t="shared" si="108"/>
        <v/>
      </c>
      <c r="AF61" s="532" t="str">
        <f t="shared" si="108"/>
        <v/>
      </c>
      <c r="AG61" s="532" t="str">
        <f t="shared" si="108"/>
        <v/>
      </c>
      <c r="AH61" s="532" t="str">
        <f t="shared" si="108"/>
        <v/>
      </c>
      <c r="AI61" s="532" t="str">
        <f t="shared" si="108"/>
        <v/>
      </c>
      <c r="AJ61" s="532" t="str">
        <f t="shared" si="108"/>
        <v/>
      </c>
      <c r="AK61" s="532" t="str">
        <f t="shared" si="108"/>
        <v/>
      </c>
      <c r="AL61" s="532" t="str">
        <f t="shared" si="108"/>
        <v/>
      </c>
      <c r="AM61" s="532" t="str">
        <f t="shared" si="108"/>
        <v/>
      </c>
      <c r="AN61" s="532" t="str">
        <f t="shared" si="108"/>
        <v/>
      </c>
      <c r="AO61" s="532" t="str">
        <f t="shared" si="108"/>
        <v/>
      </c>
      <c r="AP61" s="532" t="str">
        <f t="shared" si="108"/>
        <v/>
      </c>
      <c r="AQ61" s="532" t="str">
        <f t="shared" si="108"/>
        <v/>
      </c>
      <c r="AR61" s="532" t="str">
        <f t="shared" si="108"/>
        <v/>
      </c>
      <c r="AS61" s="532" t="str">
        <f t="shared" si="108"/>
        <v/>
      </c>
      <c r="AT61" s="532" t="str">
        <f t="shared" si="108"/>
        <v/>
      </c>
      <c r="AU61" s="532" t="str">
        <f t="shared" si="108"/>
        <v/>
      </c>
      <c r="AV61" s="532" t="str">
        <f t="shared" ref="AV61:BL61" si="109">IF(AV55="N", "X", "")</f>
        <v/>
      </c>
      <c r="AW61" s="532" t="str">
        <f t="shared" si="109"/>
        <v/>
      </c>
      <c r="AX61" s="532" t="str">
        <f t="shared" si="109"/>
        <v/>
      </c>
      <c r="AY61" s="532" t="str">
        <f t="shared" si="109"/>
        <v/>
      </c>
      <c r="AZ61" s="532" t="str">
        <f t="shared" si="109"/>
        <v/>
      </c>
      <c r="BA61" s="532" t="str">
        <f t="shared" si="109"/>
        <v/>
      </c>
      <c r="BB61" s="532" t="str">
        <f t="shared" si="109"/>
        <v/>
      </c>
      <c r="BC61" s="532" t="str">
        <f t="shared" si="109"/>
        <v/>
      </c>
      <c r="BD61" s="532" t="str">
        <f t="shared" si="109"/>
        <v/>
      </c>
      <c r="BE61" s="532" t="str">
        <f t="shared" si="109"/>
        <v/>
      </c>
      <c r="BF61" s="532" t="str">
        <f t="shared" si="109"/>
        <v/>
      </c>
      <c r="BG61" s="532" t="str">
        <f t="shared" si="109"/>
        <v/>
      </c>
      <c r="BH61" s="532" t="str">
        <f t="shared" si="109"/>
        <v/>
      </c>
      <c r="BI61" s="532" t="str">
        <f t="shared" si="109"/>
        <v/>
      </c>
      <c r="BJ61" s="532" t="str">
        <f t="shared" si="109"/>
        <v/>
      </c>
      <c r="BK61" s="532" t="str">
        <f t="shared" si="109"/>
        <v/>
      </c>
      <c r="BL61" s="532" t="str">
        <f t="shared" si="109"/>
        <v/>
      </c>
      <c r="BM61" s="190"/>
      <c r="BN61" s="543"/>
      <c r="BO61" s="543"/>
    </row>
    <row r="62" spans="1:67" ht="69.599999999999994" customHeight="1" thickBot="1" x14ac:dyDescent="0.25">
      <c r="A62" s="832">
        <v>47</v>
      </c>
      <c r="B62" s="839" t="s">
        <v>65</v>
      </c>
      <c r="C62" s="840" t="s">
        <v>423</v>
      </c>
      <c r="D62" s="841" t="s">
        <v>38</v>
      </c>
      <c r="E62" s="532" t="str">
        <f t="shared" ref="E62:AU62" si="110">IF(E55="N", "X", "")</f>
        <v/>
      </c>
      <c r="F62" s="532" t="str">
        <f t="shared" si="110"/>
        <v/>
      </c>
      <c r="G62" s="532" t="str">
        <f t="shared" si="110"/>
        <v/>
      </c>
      <c r="H62" s="532" t="str">
        <f t="shared" si="110"/>
        <v/>
      </c>
      <c r="I62" s="532" t="str">
        <f t="shared" si="110"/>
        <v/>
      </c>
      <c r="J62" s="532" t="str">
        <f t="shared" si="110"/>
        <v/>
      </c>
      <c r="K62" s="532" t="str">
        <f t="shared" si="110"/>
        <v/>
      </c>
      <c r="L62" s="532" t="str">
        <f t="shared" si="110"/>
        <v/>
      </c>
      <c r="M62" s="532" t="str">
        <f t="shared" si="110"/>
        <v/>
      </c>
      <c r="N62" s="532" t="str">
        <f t="shared" si="110"/>
        <v/>
      </c>
      <c r="O62" s="532" t="str">
        <f t="shared" si="110"/>
        <v/>
      </c>
      <c r="P62" s="532" t="str">
        <f t="shared" si="110"/>
        <v/>
      </c>
      <c r="Q62" s="532" t="str">
        <f t="shared" si="110"/>
        <v/>
      </c>
      <c r="R62" s="532" t="str">
        <f t="shared" si="110"/>
        <v/>
      </c>
      <c r="S62" s="532" t="str">
        <f t="shared" si="110"/>
        <v/>
      </c>
      <c r="T62" s="532" t="str">
        <f t="shared" si="110"/>
        <v/>
      </c>
      <c r="U62" s="532" t="str">
        <f t="shared" si="110"/>
        <v/>
      </c>
      <c r="V62" s="532" t="str">
        <f t="shared" si="110"/>
        <v/>
      </c>
      <c r="W62" s="532" t="str">
        <f t="shared" si="110"/>
        <v/>
      </c>
      <c r="X62" s="532" t="str">
        <f t="shared" si="110"/>
        <v/>
      </c>
      <c r="Y62" s="532" t="str">
        <f t="shared" si="110"/>
        <v/>
      </c>
      <c r="Z62" s="532" t="str">
        <f t="shared" si="110"/>
        <v/>
      </c>
      <c r="AA62" s="532" t="str">
        <f t="shared" si="110"/>
        <v/>
      </c>
      <c r="AB62" s="532" t="str">
        <f t="shared" si="110"/>
        <v/>
      </c>
      <c r="AC62" s="532" t="str">
        <f t="shared" si="110"/>
        <v/>
      </c>
      <c r="AD62" s="532" t="str">
        <f t="shared" si="110"/>
        <v/>
      </c>
      <c r="AE62" s="532" t="str">
        <f t="shared" si="110"/>
        <v/>
      </c>
      <c r="AF62" s="532" t="str">
        <f t="shared" si="110"/>
        <v/>
      </c>
      <c r="AG62" s="532" t="str">
        <f t="shared" si="110"/>
        <v/>
      </c>
      <c r="AH62" s="532" t="str">
        <f t="shared" si="110"/>
        <v/>
      </c>
      <c r="AI62" s="532" t="str">
        <f t="shared" si="110"/>
        <v/>
      </c>
      <c r="AJ62" s="532" t="str">
        <f t="shared" si="110"/>
        <v/>
      </c>
      <c r="AK62" s="532" t="str">
        <f t="shared" si="110"/>
        <v/>
      </c>
      <c r="AL62" s="532" t="str">
        <f t="shared" si="110"/>
        <v/>
      </c>
      <c r="AM62" s="532" t="str">
        <f t="shared" si="110"/>
        <v/>
      </c>
      <c r="AN62" s="532" t="str">
        <f t="shared" si="110"/>
        <v/>
      </c>
      <c r="AO62" s="532" t="str">
        <f t="shared" si="110"/>
        <v/>
      </c>
      <c r="AP62" s="532" t="str">
        <f t="shared" si="110"/>
        <v/>
      </c>
      <c r="AQ62" s="532" t="str">
        <f t="shared" si="110"/>
        <v/>
      </c>
      <c r="AR62" s="532" t="str">
        <f t="shared" si="110"/>
        <v/>
      </c>
      <c r="AS62" s="532" t="str">
        <f t="shared" si="110"/>
        <v/>
      </c>
      <c r="AT62" s="532" t="str">
        <f t="shared" si="110"/>
        <v/>
      </c>
      <c r="AU62" s="532" t="str">
        <f t="shared" si="110"/>
        <v/>
      </c>
      <c r="AV62" s="532" t="str">
        <f t="shared" ref="AV62:BL62" si="111">IF(AV55="N", "X", "")</f>
        <v/>
      </c>
      <c r="AW62" s="532" t="str">
        <f t="shared" si="111"/>
        <v/>
      </c>
      <c r="AX62" s="532" t="str">
        <f t="shared" si="111"/>
        <v/>
      </c>
      <c r="AY62" s="532" t="str">
        <f t="shared" si="111"/>
        <v/>
      </c>
      <c r="AZ62" s="532" t="str">
        <f t="shared" si="111"/>
        <v/>
      </c>
      <c r="BA62" s="532" t="str">
        <f t="shared" si="111"/>
        <v/>
      </c>
      <c r="BB62" s="532" t="str">
        <f t="shared" si="111"/>
        <v/>
      </c>
      <c r="BC62" s="532" t="str">
        <f t="shared" si="111"/>
        <v/>
      </c>
      <c r="BD62" s="532" t="str">
        <f t="shared" si="111"/>
        <v/>
      </c>
      <c r="BE62" s="532" t="str">
        <f t="shared" si="111"/>
        <v/>
      </c>
      <c r="BF62" s="532" t="str">
        <f t="shared" si="111"/>
        <v/>
      </c>
      <c r="BG62" s="532" t="str">
        <f t="shared" si="111"/>
        <v/>
      </c>
      <c r="BH62" s="532" t="str">
        <f t="shared" si="111"/>
        <v/>
      </c>
      <c r="BI62" s="532" t="str">
        <f t="shared" si="111"/>
        <v/>
      </c>
      <c r="BJ62" s="532" t="str">
        <f t="shared" si="111"/>
        <v/>
      </c>
      <c r="BK62" s="532" t="str">
        <f t="shared" si="111"/>
        <v/>
      </c>
      <c r="BL62" s="532" t="str">
        <f t="shared" si="111"/>
        <v/>
      </c>
      <c r="BM62" s="542"/>
      <c r="BN62" s="542"/>
      <c r="BO62" s="542"/>
    </row>
    <row r="63" spans="1:67" s="637" customFormat="1" ht="24.6" customHeight="1" thickBot="1" x14ac:dyDescent="0.25">
      <c r="A63" s="827" t="s">
        <v>19</v>
      </c>
      <c r="B63" s="828" t="s">
        <v>66</v>
      </c>
      <c r="C63" s="829" t="s">
        <v>8</v>
      </c>
      <c r="D63" s="820" t="s">
        <v>9</v>
      </c>
      <c r="E63" s="666"/>
      <c r="F63" s="666"/>
      <c r="G63" s="666"/>
      <c r="H63" s="666"/>
      <c r="I63" s="666"/>
      <c r="J63" s="666"/>
      <c r="K63" s="666"/>
      <c r="L63" s="666"/>
      <c r="M63" s="666"/>
      <c r="N63" s="666"/>
      <c r="O63" s="666"/>
      <c r="P63" s="666"/>
      <c r="Q63" s="666"/>
      <c r="R63" s="666"/>
      <c r="S63" s="666"/>
      <c r="T63" s="666"/>
      <c r="U63" s="666"/>
      <c r="V63" s="666"/>
      <c r="W63" s="666"/>
      <c r="X63" s="666"/>
      <c r="Y63" s="666"/>
      <c r="Z63" s="666"/>
      <c r="AA63" s="666"/>
      <c r="AB63" s="666"/>
      <c r="AC63" s="666"/>
      <c r="AD63" s="666"/>
      <c r="AE63" s="666"/>
      <c r="AF63" s="666"/>
      <c r="AG63" s="666"/>
      <c r="AH63" s="666"/>
      <c r="AI63" s="666"/>
      <c r="AJ63" s="666"/>
      <c r="AK63" s="666"/>
      <c r="AL63" s="666"/>
      <c r="AM63" s="666"/>
      <c r="AN63" s="666"/>
      <c r="AO63" s="666"/>
      <c r="AP63" s="666"/>
      <c r="AQ63" s="666"/>
      <c r="AR63" s="666"/>
      <c r="AS63" s="666"/>
      <c r="AT63" s="666"/>
      <c r="AU63" s="666"/>
      <c r="AV63" s="666"/>
      <c r="AW63" s="666"/>
      <c r="AX63" s="666"/>
      <c r="AY63" s="666"/>
      <c r="AZ63" s="666"/>
      <c r="BA63" s="666"/>
      <c r="BB63" s="666"/>
      <c r="BC63" s="666"/>
      <c r="BD63" s="666"/>
      <c r="BE63" s="666"/>
      <c r="BF63" s="666"/>
      <c r="BG63" s="666"/>
      <c r="BH63" s="666"/>
      <c r="BI63" s="666"/>
      <c r="BJ63" s="666"/>
      <c r="BK63" s="666"/>
      <c r="BL63" s="666"/>
      <c r="BM63" s="630"/>
      <c r="BN63" s="614"/>
      <c r="BO63" s="614"/>
    </row>
    <row r="64" spans="1:67" s="815" customFormat="1" ht="39" thickBot="1" x14ac:dyDescent="0.25">
      <c r="A64" s="838">
        <v>48</v>
      </c>
      <c r="B64" s="845" t="s">
        <v>479</v>
      </c>
      <c r="C64" s="831" t="s">
        <v>424</v>
      </c>
      <c r="D64" s="824" t="s">
        <v>38</v>
      </c>
      <c r="E64" s="532" t="str">
        <f>IF(E$55="N", "X", IF(OR(E$56 ="CT",E$56="IWT"),"x",""))</f>
        <v/>
      </c>
      <c r="F64" s="532" t="str">
        <f t="shared" ref="F64:AU68" si="112">IF(F$55="N", "X", IF(OR(F$56 ="CT",F$56="IWT"),"x",""))</f>
        <v/>
      </c>
      <c r="G64" s="532" t="str">
        <f t="shared" si="112"/>
        <v/>
      </c>
      <c r="H64" s="532" t="str">
        <f t="shared" si="112"/>
        <v/>
      </c>
      <c r="I64" s="532" t="str">
        <f t="shared" si="112"/>
        <v/>
      </c>
      <c r="J64" s="532" t="str">
        <f t="shared" si="112"/>
        <v/>
      </c>
      <c r="K64" s="532" t="str">
        <f t="shared" si="112"/>
        <v/>
      </c>
      <c r="L64" s="532" t="str">
        <f t="shared" si="112"/>
        <v/>
      </c>
      <c r="M64" s="532" t="str">
        <f t="shared" si="112"/>
        <v/>
      </c>
      <c r="N64" s="532" t="str">
        <f t="shared" si="112"/>
        <v/>
      </c>
      <c r="O64" s="532" t="str">
        <f t="shared" si="112"/>
        <v/>
      </c>
      <c r="P64" s="532" t="str">
        <f t="shared" si="112"/>
        <v/>
      </c>
      <c r="Q64" s="532" t="str">
        <f t="shared" si="112"/>
        <v/>
      </c>
      <c r="R64" s="532" t="str">
        <f t="shared" si="112"/>
        <v/>
      </c>
      <c r="S64" s="532" t="str">
        <f t="shared" si="112"/>
        <v/>
      </c>
      <c r="T64" s="532" t="str">
        <f t="shared" si="112"/>
        <v/>
      </c>
      <c r="U64" s="532" t="str">
        <f t="shared" si="112"/>
        <v/>
      </c>
      <c r="V64" s="532" t="str">
        <f t="shared" si="112"/>
        <v/>
      </c>
      <c r="W64" s="532" t="str">
        <f t="shared" si="112"/>
        <v/>
      </c>
      <c r="X64" s="532" t="str">
        <f t="shared" si="112"/>
        <v/>
      </c>
      <c r="Y64" s="532" t="str">
        <f t="shared" si="112"/>
        <v/>
      </c>
      <c r="Z64" s="532" t="str">
        <f t="shared" si="112"/>
        <v/>
      </c>
      <c r="AA64" s="532" t="str">
        <f t="shared" si="112"/>
        <v/>
      </c>
      <c r="AB64" s="532" t="str">
        <f t="shared" si="112"/>
        <v/>
      </c>
      <c r="AC64" s="532" t="str">
        <f t="shared" si="112"/>
        <v/>
      </c>
      <c r="AD64" s="532" t="str">
        <f t="shared" si="112"/>
        <v/>
      </c>
      <c r="AE64" s="532" t="str">
        <f t="shared" si="112"/>
        <v/>
      </c>
      <c r="AF64" s="532" t="str">
        <f t="shared" si="112"/>
        <v/>
      </c>
      <c r="AG64" s="532" t="str">
        <f t="shared" si="112"/>
        <v/>
      </c>
      <c r="AH64" s="532" t="str">
        <f t="shared" si="112"/>
        <v/>
      </c>
      <c r="AI64" s="532" t="str">
        <f t="shared" si="112"/>
        <v/>
      </c>
      <c r="AJ64" s="532" t="str">
        <f t="shared" si="112"/>
        <v/>
      </c>
      <c r="AK64" s="532" t="str">
        <f t="shared" si="112"/>
        <v/>
      </c>
      <c r="AL64" s="532" t="str">
        <f t="shared" si="112"/>
        <v/>
      </c>
      <c r="AM64" s="532" t="str">
        <f t="shared" si="112"/>
        <v/>
      </c>
      <c r="AN64" s="532" t="str">
        <f t="shared" si="112"/>
        <v/>
      </c>
      <c r="AO64" s="532" t="str">
        <f t="shared" si="112"/>
        <v/>
      </c>
      <c r="AP64" s="532" t="str">
        <f t="shared" si="112"/>
        <v/>
      </c>
      <c r="AQ64" s="532" t="str">
        <f t="shared" si="112"/>
        <v/>
      </c>
      <c r="AR64" s="532" t="str">
        <f t="shared" si="112"/>
        <v/>
      </c>
      <c r="AS64" s="532" t="str">
        <f t="shared" si="112"/>
        <v/>
      </c>
      <c r="AT64" s="532" t="str">
        <f t="shared" si="112"/>
        <v/>
      </c>
      <c r="AU64" s="532" t="str">
        <f t="shared" si="112"/>
        <v/>
      </c>
      <c r="AV64" s="532" t="str">
        <f>IF(AV$55="N", "X", IF(OR(AV$56 ="CT",AV$56="IWT"),"x",""))</f>
        <v/>
      </c>
      <c r="AW64" s="532" t="str">
        <f t="shared" ref="AW64:BL73" si="113">IF(AW$55="N", "X", IF(OR(AW$56 ="CT",AW$56="IWT"),"x",""))</f>
        <v/>
      </c>
      <c r="AX64" s="532" t="str">
        <f t="shared" si="113"/>
        <v/>
      </c>
      <c r="AY64" s="532" t="str">
        <f t="shared" si="113"/>
        <v/>
      </c>
      <c r="AZ64" s="532" t="str">
        <f t="shared" si="113"/>
        <v/>
      </c>
      <c r="BA64" s="532" t="str">
        <f t="shared" si="113"/>
        <v/>
      </c>
      <c r="BB64" s="532" t="str">
        <f t="shared" si="113"/>
        <v/>
      </c>
      <c r="BC64" s="532" t="str">
        <f t="shared" si="113"/>
        <v/>
      </c>
      <c r="BD64" s="532" t="str">
        <f t="shared" si="113"/>
        <v/>
      </c>
      <c r="BE64" s="532" t="str">
        <f t="shared" si="113"/>
        <v/>
      </c>
      <c r="BF64" s="532" t="str">
        <f t="shared" si="113"/>
        <v/>
      </c>
      <c r="BG64" s="532" t="str">
        <f t="shared" si="113"/>
        <v/>
      </c>
      <c r="BH64" s="532" t="str">
        <f t="shared" si="113"/>
        <v/>
      </c>
      <c r="BI64" s="532" t="str">
        <f t="shared" si="113"/>
        <v/>
      </c>
      <c r="BJ64" s="532" t="str">
        <f t="shared" si="113"/>
        <v/>
      </c>
      <c r="BK64" s="532" t="str">
        <f t="shared" si="113"/>
        <v/>
      </c>
      <c r="BL64" s="532" t="str">
        <f t="shared" si="113"/>
        <v/>
      </c>
      <c r="BM64" s="190"/>
      <c r="BN64" s="543"/>
      <c r="BO64" s="543"/>
    </row>
    <row r="65" spans="1:67" s="815" customFormat="1" ht="39" thickBot="1" x14ac:dyDescent="0.25">
      <c r="A65" s="825">
        <v>49</v>
      </c>
      <c r="B65" s="822" t="s">
        <v>67</v>
      </c>
      <c r="C65" s="831" t="s">
        <v>425</v>
      </c>
      <c r="D65" s="824" t="s">
        <v>38</v>
      </c>
      <c r="E65" s="532" t="str">
        <f>IF(E$55="N", "X", IF(OR(E$56 ="CT",E$56="IWT"),"x",""))</f>
        <v/>
      </c>
      <c r="F65" s="532" t="str">
        <f t="shared" si="112"/>
        <v/>
      </c>
      <c r="G65" s="532" t="str">
        <f t="shared" si="112"/>
        <v/>
      </c>
      <c r="H65" s="532" t="str">
        <f t="shared" si="112"/>
        <v/>
      </c>
      <c r="I65" s="532" t="str">
        <f t="shared" si="112"/>
        <v/>
      </c>
      <c r="J65" s="532" t="str">
        <f t="shared" si="112"/>
        <v/>
      </c>
      <c r="K65" s="532" t="str">
        <f t="shared" si="112"/>
        <v/>
      </c>
      <c r="L65" s="532" t="str">
        <f t="shared" si="112"/>
        <v/>
      </c>
      <c r="M65" s="532" t="str">
        <f t="shared" si="112"/>
        <v/>
      </c>
      <c r="N65" s="532" t="str">
        <f t="shared" si="112"/>
        <v/>
      </c>
      <c r="O65" s="532" t="str">
        <f t="shared" si="112"/>
        <v/>
      </c>
      <c r="P65" s="532" t="str">
        <f t="shared" si="112"/>
        <v/>
      </c>
      <c r="Q65" s="532" t="str">
        <f t="shared" si="112"/>
        <v/>
      </c>
      <c r="R65" s="532" t="str">
        <f t="shared" si="112"/>
        <v/>
      </c>
      <c r="S65" s="532" t="str">
        <f t="shared" si="112"/>
        <v/>
      </c>
      <c r="T65" s="532" t="str">
        <f t="shared" si="112"/>
        <v/>
      </c>
      <c r="U65" s="532" t="str">
        <f t="shared" si="112"/>
        <v/>
      </c>
      <c r="V65" s="532" t="str">
        <f t="shared" si="112"/>
        <v/>
      </c>
      <c r="W65" s="532" t="str">
        <f t="shared" si="112"/>
        <v/>
      </c>
      <c r="X65" s="532" t="str">
        <f t="shared" si="112"/>
        <v/>
      </c>
      <c r="Y65" s="532" t="str">
        <f t="shared" si="112"/>
        <v/>
      </c>
      <c r="Z65" s="532" t="str">
        <f t="shared" si="112"/>
        <v/>
      </c>
      <c r="AA65" s="532" t="str">
        <f t="shared" si="112"/>
        <v/>
      </c>
      <c r="AB65" s="532" t="str">
        <f t="shared" si="112"/>
        <v/>
      </c>
      <c r="AC65" s="532" t="str">
        <f t="shared" si="112"/>
        <v/>
      </c>
      <c r="AD65" s="532" t="str">
        <f t="shared" si="112"/>
        <v/>
      </c>
      <c r="AE65" s="532" t="str">
        <f t="shared" si="112"/>
        <v/>
      </c>
      <c r="AF65" s="532" t="str">
        <f t="shared" si="112"/>
        <v/>
      </c>
      <c r="AG65" s="532" t="str">
        <f t="shared" si="112"/>
        <v/>
      </c>
      <c r="AH65" s="532" t="str">
        <f t="shared" si="112"/>
        <v/>
      </c>
      <c r="AI65" s="532" t="str">
        <f t="shared" si="112"/>
        <v/>
      </c>
      <c r="AJ65" s="532" t="str">
        <f t="shared" si="112"/>
        <v/>
      </c>
      <c r="AK65" s="532" t="str">
        <f t="shared" si="112"/>
        <v/>
      </c>
      <c r="AL65" s="532" t="str">
        <f t="shared" si="112"/>
        <v/>
      </c>
      <c r="AM65" s="532" t="str">
        <f t="shared" si="112"/>
        <v/>
      </c>
      <c r="AN65" s="532" t="str">
        <f t="shared" si="112"/>
        <v/>
      </c>
      <c r="AO65" s="532" t="str">
        <f t="shared" si="112"/>
        <v/>
      </c>
      <c r="AP65" s="532" t="str">
        <f t="shared" si="112"/>
        <v/>
      </c>
      <c r="AQ65" s="532" t="str">
        <f t="shared" si="112"/>
        <v/>
      </c>
      <c r="AR65" s="532" t="str">
        <f t="shared" si="112"/>
        <v/>
      </c>
      <c r="AS65" s="532" t="str">
        <f t="shared" si="112"/>
        <v/>
      </c>
      <c r="AT65" s="532" t="str">
        <f t="shared" si="112"/>
        <v/>
      </c>
      <c r="AU65" s="532" t="str">
        <f t="shared" si="112"/>
        <v/>
      </c>
      <c r="AV65" s="532" t="str">
        <f>IF(AV$55="N", "X", IF(OR(AV$56 ="CT",AV$56="IWT"),"x",""))</f>
        <v/>
      </c>
      <c r="AW65" s="532" t="str">
        <f t="shared" si="113"/>
        <v/>
      </c>
      <c r="AX65" s="532" t="str">
        <f t="shared" si="113"/>
        <v/>
      </c>
      <c r="AY65" s="532" t="str">
        <f t="shared" si="113"/>
        <v/>
      </c>
      <c r="AZ65" s="532" t="str">
        <f t="shared" si="113"/>
        <v/>
      </c>
      <c r="BA65" s="532" t="str">
        <f t="shared" si="113"/>
        <v/>
      </c>
      <c r="BB65" s="532" t="str">
        <f t="shared" si="113"/>
        <v/>
      </c>
      <c r="BC65" s="532" t="str">
        <f t="shared" si="113"/>
        <v/>
      </c>
      <c r="BD65" s="532" t="str">
        <f t="shared" si="113"/>
        <v/>
      </c>
      <c r="BE65" s="532" t="str">
        <f t="shared" si="113"/>
        <v/>
      </c>
      <c r="BF65" s="532" t="str">
        <f t="shared" si="113"/>
        <v/>
      </c>
      <c r="BG65" s="532" t="str">
        <f t="shared" si="113"/>
        <v/>
      </c>
      <c r="BH65" s="532" t="str">
        <f t="shared" si="113"/>
        <v/>
      </c>
      <c r="BI65" s="532" t="str">
        <f t="shared" si="113"/>
        <v/>
      </c>
      <c r="BJ65" s="532" t="str">
        <f t="shared" si="113"/>
        <v/>
      </c>
      <c r="BK65" s="532" t="str">
        <f t="shared" si="113"/>
        <v/>
      </c>
      <c r="BL65" s="532" t="str">
        <f t="shared" si="113"/>
        <v/>
      </c>
      <c r="BM65" s="190"/>
      <c r="BN65" s="543"/>
      <c r="BO65" s="543"/>
    </row>
    <row r="66" spans="1:67" s="815" customFormat="1" ht="36.6" customHeight="1" thickBot="1" x14ac:dyDescent="0.25">
      <c r="A66" s="825">
        <v>50</v>
      </c>
      <c r="B66" s="822" t="s">
        <v>68</v>
      </c>
      <c r="C66" s="847" t="s">
        <v>426</v>
      </c>
      <c r="D66" s="824" t="s">
        <v>38</v>
      </c>
      <c r="E66" s="532" t="str">
        <f>IF(E$55="N", "X", IF(OR(E$56 ="CT",E$56="IWT"),"x",""))</f>
        <v/>
      </c>
      <c r="F66" s="532" t="str">
        <f t="shared" si="112"/>
        <v/>
      </c>
      <c r="G66" s="532" t="str">
        <f t="shared" si="112"/>
        <v/>
      </c>
      <c r="H66" s="532" t="str">
        <f t="shared" si="112"/>
        <v/>
      </c>
      <c r="I66" s="532" t="str">
        <f t="shared" si="112"/>
        <v/>
      </c>
      <c r="J66" s="532" t="str">
        <f t="shared" si="112"/>
        <v/>
      </c>
      <c r="K66" s="532" t="str">
        <f t="shared" si="112"/>
        <v/>
      </c>
      <c r="L66" s="532" t="str">
        <f t="shared" si="112"/>
        <v/>
      </c>
      <c r="M66" s="532" t="str">
        <f t="shared" si="112"/>
        <v/>
      </c>
      <c r="N66" s="532" t="str">
        <f t="shared" si="112"/>
        <v/>
      </c>
      <c r="O66" s="532" t="str">
        <f t="shared" si="112"/>
        <v/>
      </c>
      <c r="P66" s="532" t="str">
        <f t="shared" si="112"/>
        <v/>
      </c>
      <c r="Q66" s="532" t="str">
        <f t="shared" si="112"/>
        <v/>
      </c>
      <c r="R66" s="532" t="str">
        <f t="shared" si="112"/>
        <v/>
      </c>
      <c r="S66" s="532" t="str">
        <f t="shared" si="112"/>
        <v/>
      </c>
      <c r="T66" s="532" t="str">
        <f t="shared" si="112"/>
        <v/>
      </c>
      <c r="U66" s="532" t="str">
        <f t="shared" si="112"/>
        <v/>
      </c>
      <c r="V66" s="532" t="str">
        <f t="shared" si="112"/>
        <v/>
      </c>
      <c r="W66" s="532" t="str">
        <f t="shared" si="112"/>
        <v/>
      </c>
      <c r="X66" s="532" t="str">
        <f t="shared" si="112"/>
        <v/>
      </c>
      <c r="Y66" s="532" t="str">
        <f t="shared" si="112"/>
        <v/>
      </c>
      <c r="Z66" s="532" t="str">
        <f t="shared" si="112"/>
        <v/>
      </c>
      <c r="AA66" s="532" t="str">
        <f t="shared" si="112"/>
        <v/>
      </c>
      <c r="AB66" s="532" t="str">
        <f t="shared" si="112"/>
        <v/>
      </c>
      <c r="AC66" s="532" t="str">
        <f t="shared" si="112"/>
        <v/>
      </c>
      <c r="AD66" s="532" t="str">
        <f t="shared" si="112"/>
        <v/>
      </c>
      <c r="AE66" s="532" t="str">
        <f t="shared" si="112"/>
        <v/>
      </c>
      <c r="AF66" s="532" t="str">
        <f t="shared" si="112"/>
        <v/>
      </c>
      <c r="AG66" s="532" t="str">
        <f t="shared" si="112"/>
        <v/>
      </c>
      <c r="AH66" s="532" t="str">
        <f t="shared" si="112"/>
        <v/>
      </c>
      <c r="AI66" s="532" t="str">
        <f t="shared" si="112"/>
        <v/>
      </c>
      <c r="AJ66" s="532" t="str">
        <f t="shared" si="112"/>
        <v/>
      </c>
      <c r="AK66" s="532" t="str">
        <f t="shared" si="112"/>
        <v/>
      </c>
      <c r="AL66" s="532" t="str">
        <f t="shared" si="112"/>
        <v/>
      </c>
      <c r="AM66" s="532" t="str">
        <f t="shared" si="112"/>
        <v/>
      </c>
      <c r="AN66" s="532" t="str">
        <f t="shared" si="112"/>
        <v/>
      </c>
      <c r="AO66" s="532" t="str">
        <f t="shared" si="112"/>
        <v/>
      </c>
      <c r="AP66" s="532" t="str">
        <f t="shared" si="112"/>
        <v/>
      </c>
      <c r="AQ66" s="532" t="str">
        <f t="shared" si="112"/>
        <v/>
      </c>
      <c r="AR66" s="532" t="str">
        <f t="shared" si="112"/>
        <v/>
      </c>
      <c r="AS66" s="532" t="str">
        <f t="shared" si="112"/>
        <v/>
      </c>
      <c r="AT66" s="532" t="str">
        <f t="shared" si="112"/>
        <v/>
      </c>
      <c r="AU66" s="532" t="str">
        <f t="shared" si="112"/>
        <v/>
      </c>
      <c r="AV66" s="532" t="str">
        <f>IF(AV$55="N", "X", IF(OR(AV$56 ="CT",AV$56="IWT"),"x",""))</f>
        <v/>
      </c>
      <c r="AW66" s="532" t="str">
        <f t="shared" si="113"/>
        <v/>
      </c>
      <c r="AX66" s="532" t="str">
        <f t="shared" si="113"/>
        <v/>
      </c>
      <c r="AY66" s="532" t="str">
        <f t="shared" si="113"/>
        <v/>
      </c>
      <c r="AZ66" s="532" t="str">
        <f t="shared" si="113"/>
        <v/>
      </c>
      <c r="BA66" s="532" t="str">
        <f t="shared" si="113"/>
        <v/>
      </c>
      <c r="BB66" s="532" t="str">
        <f t="shared" si="113"/>
        <v/>
      </c>
      <c r="BC66" s="532" t="str">
        <f t="shared" si="113"/>
        <v/>
      </c>
      <c r="BD66" s="532" t="str">
        <f t="shared" si="113"/>
        <v/>
      </c>
      <c r="BE66" s="532" t="str">
        <f t="shared" si="113"/>
        <v/>
      </c>
      <c r="BF66" s="532" t="str">
        <f t="shared" si="113"/>
        <v/>
      </c>
      <c r="BG66" s="532" t="str">
        <f t="shared" si="113"/>
        <v/>
      </c>
      <c r="BH66" s="532" t="str">
        <f t="shared" si="113"/>
        <v/>
      </c>
      <c r="BI66" s="532" t="str">
        <f t="shared" si="113"/>
        <v/>
      </c>
      <c r="BJ66" s="532" t="str">
        <f t="shared" si="113"/>
        <v/>
      </c>
      <c r="BK66" s="532" t="str">
        <f t="shared" si="113"/>
        <v/>
      </c>
      <c r="BL66" s="532" t="str">
        <f t="shared" si="113"/>
        <v/>
      </c>
      <c r="BM66" s="190"/>
      <c r="BN66" s="543"/>
      <c r="BO66" s="543"/>
    </row>
    <row r="67" spans="1:67" s="815" customFormat="1" ht="71.25" customHeight="1" thickBot="1" x14ac:dyDescent="0.25">
      <c r="A67" s="825">
        <v>51</v>
      </c>
      <c r="B67" s="822" t="s">
        <v>69</v>
      </c>
      <c r="C67" s="831" t="s">
        <v>425</v>
      </c>
      <c r="D67" s="824" t="s">
        <v>38</v>
      </c>
      <c r="E67" s="532" t="str">
        <f t="shared" ref="E67:E73" si="114">IF(E$55="N", "X", IF(OR(E$56 ="CT",E$56="IWT"),"x",""))</f>
        <v/>
      </c>
      <c r="F67" s="532" t="str">
        <f t="shared" si="112"/>
        <v/>
      </c>
      <c r="G67" s="532" t="str">
        <f t="shared" si="112"/>
        <v/>
      </c>
      <c r="H67" s="532" t="str">
        <f t="shared" si="112"/>
        <v/>
      </c>
      <c r="I67" s="532" t="str">
        <f t="shared" si="112"/>
        <v/>
      </c>
      <c r="J67" s="532" t="str">
        <f t="shared" si="112"/>
        <v/>
      </c>
      <c r="K67" s="532" t="str">
        <f t="shared" si="112"/>
        <v/>
      </c>
      <c r="L67" s="532" t="str">
        <f t="shared" si="112"/>
        <v/>
      </c>
      <c r="M67" s="532" t="str">
        <f t="shared" si="112"/>
        <v/>
      </c>
      <c r="N67" s="532" t="str">
        <f t="shared" si="112"/>
        <v/>
      </c>
      <c r="O67" s="532" t="str">
        <f t="shared" si="112"/>
        <v/>
      </c>
      <c r="P67" s="532" t="str">
        <f t="shared" si="112"/>
        <v/>
      </c>
      <c r="Q67" s="532" t="str">
        <f t="shared" si="112"/>
        <v/>
      </c>
      <c r="R67" s="532" t="str">
        <f t="shared" si="112"/>
        <v/>
      </c>
      <c r="S67" s="532" t="str">
        <f t="shared" si="112"/>
        <v/>
      </c>
      <c r="T67" s="532" t="str">
        <f t="shared" si="112"/>
        <v/>
      </c>
      <c r="U67" s="532" t="str">
        <f t="shared" si="112"/>
        <v/>
      </c>
      <c r="V67" s="532" t="str">
        <f t="shared" si="112"/>
        <v/>
      </c>
      <c r="W67" s="532" t="str">
        <f t="shared" si="112"/>
        <v/>
      </c>
      <c r="X67" s="532" t="str">
        <f t="shared" si="112"/>
        <v/>
      </c>
      <c r="Y67" s="532" t="str">
        <f t="shared" si="112"/>
        <v/>
      </c>
      <c r="Z67" s="532" t="str">
        <f t="shared" si="112"/>
        <v/>
      </c>
      <c r="AA67" s="532" t="str">
        <f t="shared" si="112"/>
        <v/>
      </c>
      <c r="AB67" s="532" t="str">
        <f t="shared" si="112"/>
        <v/>
      </c>
      <c r="AC67" s="532" t="str">
        <f t="shared" si="112"/>
        <v/>
      </c>
      <c r="AD67" s="532" t="str">
        <f t="shared" si="112"/>
        <v/>
      </c>
      <c r="AE67" s="532" t="str">
        <f t="shared" si="112"/>
        <v/>
      </c>
      <c r="AF67" s="532" t="str">
        <f t="shared" si="112"/>
        <v/>
      </c>
      <c r="AG67" s="532" t="str">
        <f t="shared" si="112"/>
        <v/>
      </c>
      <c r="AH67" s="532" t="str">
        <f t="shared" si="112"/>
        <v/>
      </c>
      <c r="AI67" s="532" t="str">
        <f t="shared" si="112"/>
        <v/>
      </c>
      <c r="AJ67" s="532" t="str">
        <f t="shared" si="112"/>
        <v/>
      </c>
      <c r="AK67" s="532" t="str">
        <f t="shared" si="112"/>
        <v/>
      </c>
      <c r="AL67" s="532" t="str">
        <f t="shared" si="112"/>
        <v/>
      </c>
      <c r="AM67" s="532" t="str">
        <f t="shared" si="112"/>
        <v/>
      </c>
      <c r="AN67" s="532" t="str">
        <f t="shared" si="112"/>
        <v/>
      </c>
      <c r="AO67" s="532" t="str">
        <f t="shared" si="112"/>
        <v/>
      </c>
      <c r="AP67" s="532" t="str">
        <f t="shared" si="112"/>
        <v/>
      </c>
      <c r="AQ67" s="532" t="str">
        <f t="shared" si="112"/>
        <v/>
      </c>
      <c r="AR67" s="532" t="str">
        <f t="shared" si="112"/>
        <v/>
      </c>
      <c r="AS67" s="532" t="str">
        <f t="shared" si="112"/>
        <v/>
      </c>
      <c r="AT67" s="532" t="str">
        <f t="shared" si="112"/>
        <v/>
      </c>
      <c r="AU67" s="532" t="str">
        <f t="shared" si="112"/>
        <v/>
      </c>
      <c r="AV67" s="532" t="str">
        <f t="shared" ref="AV67:AV73" si="115">IF(AV$55="N", "X", IF(OR(AV$56 ="CT",AV$56="IWT"),"x",""))</f>
        <v/>
      </c>
      <c r="AW67" s="532" t="str">
        <f t="shared" si="113"/>
        <v/>
      </c>
      <c r="AX67" s="532" t="str">
        <f t="shared" si="113"/>
        <v/>
      </c>
      <c r="AY67" s="532" t="str">
        <f t="shared" si="113"/>
        <v/>
      </c>
      <c r="AZ67" s="532" t="str">
        <f t="shared" si="113"/>
        <v/>
      </c>
      <c r="BA67" s="532" t="str">
        <f t="shared" si="113"/>
        <v/>
      </c>
      <c r="BB67" s="532" t="str">
        <f t="shared" si="113"/>
        <v/>
      </c>
      <c r="BC67" s="532" t="str">
        <f t="shared" si="113"/>
        <v/>
      </c>
      <c r="BD67" s="532" t="str">
        <f t="shared" si="113"/>
        <v/>
      </c>
      <c r="BE67" s="532" t="str">
        <f t="shared" si="113"/>
        <v/>
      </c>
      <c r="BF67" s="532" t="str">
        <f t="shared" si="113"/>
        <v/>
      </c>
      <c r="BG67" s="532" t="str">
        <f t="shared" si="113"/>
        <v/>
      </c>
      <c r="BH67" s="532" t="str">
        <f t="shared" si="113"/>
        <v/>
      </c>
      <c r="BI67" s="532" t="str">
        <f t="shared" si="113"/>
        <v/>
      </c>
      <c r="BJ67" s="532" t="str">
        <f t="shared" si="113"/>
        <v/>
      </c>
      <c r="BK67" s="532" t="str">
        <f t="shared" si="113"/>
        <v/>
      </c>
      <c r="BL67" s="532" t="str">
        <f t="shared" si="113"/>
        <v/>
      </c>
      <c r="BM67" s="190"/>
      <c r="BN67" s="543"/>
      <c r="BO67" s="543"/>
    </row>
    <row r="68" spans="1:67" s="815" customFormat="1" ht="60" customHeight="1" thickBot="1" x14ac:dyDescent="0.25">
      <c r="A68" s="825">
        <v>52</v>
      </c>
      <c r="B68" s="839" t="s">
        <v>70</v>
      </c>
      <c r="C68" s="831" t="s">
        <v>425</v>
      </c>
      <c r="D68" s="824" t="s">
        <v>38</v>
      </c>
      <c r="E68" s="532" t="str">
        <f t="shared" si="114"/>
        <v/>
      </c>
      <c r="F68" s="532" t="str">
        <f t="shared" si="112"/>
        <v/>
      </c>
      <c r="G68" s="532" t="str">
        <f t="shared" si="112"/>
        <v/>
      </c>
      <c r="H68" s="532" t="str">
        <f t="shared" si="112"/>
        <v/>
      </c>
      <c r="I68" s="532" t="str">
        <f t="shared" si="112"/>
        <v/>
      </c>
      <c r="J68" s="532" t="str">
        <f t="shared" si="112"/>
        <v/>
      </c>
      <c r="K68" s="532" t="str">
        <f t="shared" si="112"/>
        <v/>
      </c>
      <c r="L68" s="532" t="str">
        <f t="shared" si="112"/>
        <v/>
      </c>
      <c r="M68" s="532" t="str">
        <f t="shared" si="112"/>
        <v/>
      </c>
      <c r="N68" s="532" t="str">
        <f t="shared" si="112"/>
        <v/>
      </c>
      <c r="O68" s="532" t="str">
        <f t="shared" si="112"/>
        <v/>
      </c>
      <c r="P68" s="532" t="str">
        <f t="shared" si="112"/>
        <v/>
      </c>
      <c r="Q68" s="532" t="str">
        <f t="shared" si="112"/>
        <v/>
      </c>
      <c r="R68" s="532" t="str">
        <f t="shared" si="112"/>
        <v/>
      </c>
      <c r="S68" s="532" t="str">
        <f t="shared" si="112"/>
        <v/>
      </c>
      <c r="T68" s="532" t="str">
        <f t="shared" si="112"/>
        <v/>
      </c>
      <c r="U68" s="532" t="str">
        <f t="shared" si="112"/>
        <v/>
      </c>
      <c r="V68" s="532" t="str">
        <f t="shared" si="112"/>
        <v/>
      </c>
      <c r="W68" s="532" t="str">
        <f t="shared" si="112"/>
        <v/>
      </c>
      <c r="X68" s="532" t="str">
        <f t="shared" ref="F68:AW73" si="116">IF(X$55="N", "X", IF(OR(X$56 ="CT",X$56="IWT"),"x",""))</f>
        <v/>
      </c>
      <c r="Y68" s="532" t="str">
        <f t="shared" si="116"/>
        <v/>
      </c>
      <c r="Z68" s="532" t="str">
        <f t="shared" si="116"/>
        <v/>
      </c>
      <c r="AA68" s="532" t="str">
        <f t="shared" si="116"/>
        <v/>
      </c>
      <c r="AB68" s="532" t="str">
        <f t="shared" si="116"/>
        <v/>
      </c>
      <c r="AC68" s="532" t="str">
        <f t="shared" si="116"/>
        <v/>
      </c>
      <c r="AD68" s="532" t="str">
        <f t="shared" si="116"/>
        <v/>
      </c>
      <c r="AE68" s="532" t="str">
        <f t="shared" si="116"/>
        <v/>
      </c>
      <c r="AF68" s="532" t="str">
        <f t="shared" si="116"/>
        <v/>
      </c>
      <c r="AG68" s="532" t="str">
        <f t="shared" si="116"/>
        <v/>
      </c>
      <c r="AH68" s="532" t="str">
        <f t="shared" si="116"/>
        <v/>
      </c>
      <c r="AI68" s="532" t="str">
        <f t="shared" si="116"/>
        <v/>
      </c>
      <c r="AJ68" s="532" t="str">
        <f t="shared" si="116"/>
        <v/>
      </c>
      <c r="AK68" s="532" t="str">
        <f t="shared" si="116"/>
        <v/>
      </c>
      <c r="AL68" s="532" t="str">
        <f t="shared" si="116"/>
        <v/>
      </c>
      <c r="AM68" s="532" t="str">
        <f t="shared" si="116"/>
        <v/>
      </c>
      <c r="AN68" s="532" t="str">
        <f t="shared" si="116"/>
        <v/>
      </c>
      <c r="AO68" s="532" t="str">
        <f t="shared" si="116"/>
        <v/>
      </c>
      <c r="AP68" s="532" t="str">
        <f t="shared" si="116"/>
        <v/>
      </c>
      <c r="AQ68" s="532" t="str">
        <f t="shared" si="116"/>
        <v/>
      </c>
      <c r="AR68" s="532" t="str">
        <f t="shared" si="116"/>
        <v/>
      </c>
      <c r="AS68" s="532" t="str">
        <f t="shared" si="116"/>
        <v/>
      </c>
      <c r="AT68" s="532" t="str">
        <f t="shared" si="116"/>
        <v/>
      </c>
      <c r="AU68" s="532" t="str">
        <f t="shared" si="116"/>
        <v/>
      </c>
      <c r="AV68" s="532" t="str">
        <f t="shared" si="115"/>
        <v/>
      </c>
      <c r="AW68" s="532" t="str">
        <f t="shared" si="113"/>
        <v/>
      </c>
      <c r="AX68" s="532" t="str">
        <f t="shared" si="113"/>
        <v/>
      </c>
      <c r="AY68" s="532" t="str">
        <f t="shared" si="113"/>
        <v/>
      </c>
      <c r="AZ68" s="532" t="str">
        <f t="shared" si="113"/>
        <v/>
      </c>
      <c r="BA68" s="532" t="str">
        <f t="shared" si="113"/>
        <v/>
      </c>
      <c r="BB68" s="532" t="str">
        <f t="shared" si="113"/>
        <v/>
      </c>
      <c r="BC68" s="532" t="str">
        <f t="shared" si="113"/>
        <v/>
      </c>
      <c r="BD68" s="532" t="str">
        <f t="shared" si="113"/>
        <v/>
      </c>
      <c r="BE68" s="532" t="str">
        <f t="shared" si="113"/>
        <v/>
      </c>
      <c r="BF68" s="532" t="str">
        <f t="shared" si="113"/>
        <v/>
      </c>
      <c r="BG68" s="532" t="str">
        <f t="shared" si="113"/>
        <v/>
      </c>
      <c r="BH68" s="532" t="str">
        <f t="shared" si="113"/>
        <v/>
      </c>
      <c r="BI68" s="532" t="str">
        <f t="shared" si="113"/>
        <v/>
      </c>
      <c r="BJ68" s="532" t="str">
        <f t="shared" si="113"/>
        <v/>
      </c>
      <c r="BK68" s="532" t="str">
        <f t="shared" si="113"/>
        <v/>
      </c>
      <c r="BL68" s="532" t="str">
        <f t="shared" si="113"/>
        <v/>
      </c>
      <c r="BM68" s="190"/>
      <c r="BN68" s="543"/>
      <c r="BO68" s="543"/>
    </row>
    <row r="69" spans="1:67" s="815" customFormat="1" ht="63" customHeight="1" thickBot="1" x14ac:dyDescent="0.25">
      <c r="A69" s="825">
        <v>53</v>
      </c>
      <c r="B69" s="822" t="s">
        <v>480</v>
      </c>
      <c r="C69" s="831" t="s">
        <v>425</v>
      </c>
      <c r="D69" s="824" t="s">
        <v>38</v>
      </c>
      <c r="E69" s="532" t="str">
        <f t="shared" si="114"/>
        <v/>
      </c>
      <c r="F69" s="532" t="str">
        <f t="shared" si="116"/>
        <v/>
      </c>
      <c r="G69" s="532" t="str">
        <f t="shared" si="116"/>
        <v/>
      </c>
      <c r="H69" s="532" t="str">
        <f t="shared" si="116"/>
        <v/>
      </c>
      <c r="I69" s="532" t="str">
        <f t="shared" si="116"/>
        <v/>
      </c>
      <c r="J69" s="532" t="str">
        <f t="shared" si="116"/>
        <v/>
      </c>
      <c r="K69" s="532" t="str">
        <f t="shared" si="116"/>
        <v/>
      </c>
      <c r="L69" s="532" t="str">
        <f t="shared" si="116"/>
        <v/>
      </c>
      <c r="M69" s="532" t="str">
        <f t="shared" si="116"/>
        <v/>
      </c>
      <c r="N69" s="532" t="str">
        <f t="shared" si="116"/>
        <v/>
      </c>
      <c r="O69" s="532" t="str">
        <f t="shared" si="116"/>
        <v/>
      </c>
      <c r="P69" s="532" t="str">
        <f t="shared" si="116"/>
        <v/>
      </c>
      <c r="Q69" s="532" t="str">
        <f t="shared" si="116"/>
        <v/>
      </c>
      <c r="R69" s="532" t="str">
        <f t="shared" si="116"/>
        <v/>
      </c>
      <c r="S69" s="532" t="str">
        <f t="shared" si="116"/>
        <v/>
      </c>
      <c r="T69" s="532" t="str">
        <f t="shared" si="116"/>
        <v/>
      </c>
      <c r="U69" s="532" t="str">
        <f t="shared" si="116"/>
        <v/>
      </c>
      <c r="V69" s="532" t="str">
        <f t="shared" si="116"/>
        <v/>
      </c>
      <c r="W69" s="532" t="str">
        <f t="shared" si="116"/>
        <v/>
      </c>
      <c r="X69" s="532" t="str">
        <f t="shared" si="116"/>
        <v/>
      </c>
      <c r="Y69" s="532" t="str">
        <f t="shared" si="116"/>
        <v/>
      </c>
      <c r="Z69" s="532" t="str">
        <f t="shared" si="116"/>
        <v/>
      </c>
      <c r="AA69" s="532" t="str">
        <f t="shared" si="116"/>
        <v/>
      </c>
      <c r="AB69" s="532" t="str">
        <f t="shared" si="116"/>
        <v/>
      </c>
      <c r="AC69" s="532" t="str">
        <f t="shared" si="116"/>
        <v/>
      </c>
      <c r="AD69" s="532" t="str">
        <f t="shared" si="116"/>
        <v/>
      </c>
      <c r="AE69" s="532" t="str">
        <f t="shared" si="116"/>
        <v/>
      </c>
      <c r="AF69" s="532" t="str">
        <f t="shared" si="116"/>
        <v/>
      </c>
      <c r="AG69" s="532" t="str">
        <f t="shared" si="116"/>
        <v/>
      </c>
      <c r="AH69" s="532" t="str">
        <f t="shared" si="116"/>
        <v/>
      </c>
      <c r="AI69" s="532" t="str">
        <f t="shared" si="116"/>
        <v/>
      </c>
      <c r="AJ69" s="532" t="str">
        <f t="shared" si="116"/>
        <v/>
      </c>
      <c r="AK69" s="532" t="str">
        <f t="shared" si="116"/>
        <v/>
      </c>
      <c r="AL69" s="532" t="str">
        <f t="shared" si="116"/>
        <v/>
      </c>
      <c r="AM69" s="532" t="str">
        <f t="shared" si="116"/>
        <v/>
      </c>
      <c r="AN69" s="532" t="str">
        <f t="shared" si="116"/>
        <v/>
      </c>
      <c r="AO69" s="532" t="str">
        <f t="shared" si="116"/>
        <v/>
      </c>
      <c r="AP69" s="532" t="str">
        <f t="shared" si="116"/>
        <v/>
      </c>
      <c r="AQ69" s="532" t="str">
        <f t="shared" si="116"/>
        <v/>
      </c>
      <c r="AR69" s="532" t="str">
        <f t="shared" si="116"/>
        <v/>
      </c>
      <c r="AS69" s="532" t="str">
        <f t="shared" si="116"/>
        <v/>
      </c>
      <c r="AT69" s="532" t="str">
        <f t="shared" si="116"/>
        <v/>
      </c>
      <c r="AU69" s="532" t="str">
        <f t="shared" si="116"/>
        <v/>
      </c>
      <c r="AV69" s="532" t="str">
        <f t="shared" si="115"/>
        <v/>
      </c>
      <c r="AW69" s="532" t="str">
        <f t="shared" si="116"/>
        <v/>
      </c>
      <c r="AX69" s="532" t="str">
        <f t="shared" si="113"/>
        <v/>
      </c>
      <c r="AY69" s="532" t="str">
        <f t="shared" si="113"/>
        <v/>
      </c>
      <c r="AZ69" s="532" t="str">
        <f t="shared" si="113"/>
        <v/>
      </c>
      <c r="BA69" s="532" t="str">
        <f t="shared" si="113"/>
        <v/>
      </c>
      <c r="BB69" s="532" t="str">
        <f t="shared" si="113"/>
        <v/>
      </c>
      <c r="BC69" s="532" t="str">
        <f t="shared" si="113"/>
        <v/>
      </c>
      <c r="BD69" s="532" t="str">
        <f t="shared" si="113"/>
        <v/>
      </c>
      <c r="BE69" s="532" t="str">
        <f t="shared" si="113"/>
        <v/>
      </c>
      <c r="BF69" s="532" t="str">
        <f t="shared" si="113"/>
        <v/>
      </c>
      <c r="BG69" s="532" t="str">
        <f t="shared" si="113"/>
        <v/>
      </c>
      <c r="BH69" s="532" t="str">
        <f t="shared" si="113"/>
        <v/>
      </c>
      <c r="BI69" s="532" t="str">
        <f t="shared" si="113"/>
        <v/>
      </c>
      <c r="BJ69" s="532" t="str">
        <f t="shared" si="113"/>
        <v/>
      </c>
      <c r="BK69" s="532" t="str">
        <f t="shared" si="113"/>
        <v/>
      </c>
      <c r="BL69" s="532" t="str">
        <f t="shared" si="113"/>
        <v/>
      </c>
      <c r="BM69" s="190"/>
      <c r="BN69" s="543"/>
      <c r="BO69" s="543"/>
    </row>
    <row r="70" spans="1:67" s="815" customFormat="1" ht="62.25" customHeight="1" thickBot="1" x14ac:dyDescent="0.25">
      <c r="A70" s="832">
        <v>54</v>
      </c>
      <c r="B70" s="822" t="s">
        <v>481</v>
      </c>
      <c r="C70" s="831" t="s">
        <v>425</v>
      </c>
      <c r="D70" s="824" t="s">
        <v>38</v>
      </c>
      <c r="E70" s="532" t="str">
        <f t="shared" si="114"/>
        <v/>
      </c>
      <c r="F70" s="532" t="str">
        <f t="shared" si="116"/>
        <v/>
      </c>
      <c r="G70" s="532" t="str">
        <f t="shared" si="116"/>
        <v/>
      </c>
      <c r="H70" s="532" t="str">
        <f t="shared" si="116"/>
        <v/>
      </c>
      <c r="I70" s="532" t="str">
        <f t="shared" si="116"/>
        <v/>
      </c>
      <c r="J70" s="532" t="str">
        <f t="shared" si="116"/>
        <v/>
      </c>
      <c r="K70" s="532" t="str">
        <f t="shared" si="116"/>
        <v/>
      </c>
      <c r="L70" s="532" t="str">
        <f t="shared" si="116"/>
        <v/>
      </c>
      <c r="M70" s="532" t="str">
        <f t="shared" si="116"/>
        <v/>
      </c>
      <c r="N70" s="532" t="str">
        <f t="shared" si="116"/>
        <v/>
      </c>
      <c r="O70" s="532" t="str">
        <f t="shared" si="116"/>
        <v/>
      </c>
      <c r="P70" s="532" t="str">
        <f t="shared" si="116"/>
        <v/>
      </c>
      <c r="Q70" s="532" t="str">
        <f t="shared" si="116"/>
        <v/>
      </c>
      <c r="R70" s="532" t="str">
        <f t="shared" si="116"/>
        <v/>
      </c>
      <c r="S70" s="532" t="str">
        <f t="shared" si="116"/>
        <v/>
      </c>
      <c r="T70" s="532" t="str">
        <f t="shared" si="116"/>
        <v/>
      </c>
      <c r="U70" s="532" t="str">
        <f t="shared" si="116"/>
        <v/>
      </c>
      <c r="V70" s="532" t="str">
        <f t="shared" si="116"/>
        <v/>
      </c>
      <c r="W70" s="532" t="str">
        <f t="shared" si="116"/>
        <v/>
      </c>
      <c r="X70" s="532" t="str">
        <f t="shared" si="116"/>
        <v/>
      </c>
      <c r="Y70" s="532" t="str">
        <f t="shared" si="116"/>
        <v/>
      </c>
      <c r="Z70" s="532" t="str">
        <f t="shared" si="116"/>
        <v/>
      </c>
      <c r="AA70" s="532" t="str">
        <f t="shared" si="116"/>
        <v/>
      </c>
      <c r="AB70" s="532" t="str">
        <f t="shared" si="116"/>
        <v/>
      </c>
      <c r="AC70" s="532" t="str">
        <f t="shared" si="116"/>
        <v/>
      </c>
      <c r="AD70" s="532" t="str">
        <f t="shared" si="116"/>
        <v/>
      </c>
      <c r="AE70" s="532" t="str">
        <f t="shared" si="116"/>
        <v/>
      </c>
      <c r="AF70" s="532" t="str">
        <f t="shared" si="116"/>
        <v/>
      </c>
      <c r="AG70" s="532" t="str">
        <f t="shared" si="116"/>
        <v/>
      </c>
      <c r="AH70" s="532" t="str">
        <f t="shared" si="116"/>
        <v/>
      </c>
      <c r="AI70" s="532" t="str">
        <f t="shared" si="116"/>
        <v/>
      </c>
      <c r="AJ70" s="532" t="str">
        <f t="shared" si="116"/>
        <v/>
      </c>
      <c r="AK70" s="532" t="str">
        <f t="shared" si="116"/>
        <v/>
      </c>
      <c r="AL70" s="532" t="str">
        <f t="shared" si="116"/>
        <v/>
      </c>
      <c r="AM70" s="532" t="str">
        <f t="shared" si="116"/>
        <v/>
      </c>
      <c r="AN70" s="532" t="str">
        <f t="shared" si="116"/>
        <v/>
      </c>
      <c r="AO70" s="532" t="str">
        <f t="shared" si="116"/>
        <v/>
      </c>
      <c r="AP70" s="532" t="str">
        <f t="shared" si="116"/>
        <v/>
      </c>
      <c r="AQ70" s="532" t="str">
        <f t="shared" si="116"/>
        <v/>
      </c>
      <c r="AR70" s="532" t="str">
        <f t="shared" si="116"/>
        <v/>
      </c>
      <c r="AS70" s="532" t="str">
        <f t="shared" si="116"/>
        <v/>
      </c>
      <c r="AT70" s="532" t="str">
        <f t="shared" si="116"/>
        <v/>
      </c>
      <c r="AU70" s="532" t="str">
        <f t="shared" si="116"/>
        <v/>
      </c>
      <c r="AV70" s="532" t="str">
        <f t="shared" si="115"/>
        <v/>
      </c>
      <c r="AW70" s="532" t="str">
        <f t="shared" si="113"/>
        <v/>
      </c>
      <c r="AX70" s="532" t="str">
        <f t="shared" si="113"/>
        <v/>
      </c>
      <c r="AY70" s="532" t="str">
        <f t="shared" si="113"/>
        <v/>
      </c>
      <c r="AZ70" s="532" t="str">
        <f t="shared" si="113"/>
        <v/>
      </c>
      <c r="BA70" s="532" t="str">
        <f t="shared" si="113"/>
        <v/>
      </c>
      <c r="BB70" s="532" t="str">
        <f t="shared" si="113"/>
        <v/>
      </c>
      <c r="BC70" s="532" t="str">
        <f t="shared" si="113"/>
        <v/>
      </c>
      <c r="BD70" s="532" t="str">
        <f t="shared" si="113"/>
        <v/>
      </c>
      <c r="BE70" s="532" t="str">
        <f t="shared" si="113"/>
        <v/>
      </c>
      <c r="BF70" s="532" t="str">
        <f t="shared" si="113"/>
        <v/>
      </c>
      <c r="BG70" s="532" t="str">
        <f t="shared" si="113"/>
        <v/>
      </c>
      <c r="BH70" s="532" t="str">
        <f t="shared" si="113"/>
        <v/>
      </c>
      <c r="BI70" s="532" t="str">
        <f t="shared" si="113"/>
        <v/>
      </c>
      <c r="BJ70" s="532" t="str">
        <f t="shared" si="113"/>
        <v/>
      </c>
      <c r="BK70" s="532" t="str">
        <f t="shared" si="113"/>
        <v/>
      </c>
      <c r="BL70" s="532" t="str">
        <f t="shared" si="113"/>
        <v/>
      </c>
      <c r="BM70" s="190"/>
      <c r="BN70" s="543"/>
      <c r="BO70" s="543"/>
    </row>
    <row r="71" spans="1:67" s="815" customFormat="1" ht="63" customHeight="1" thickBot="1" x14ac:dyDescent="0.25">
      <c r="A71" s="832">
        <v>55</v>
      </c>
      <c r="B71" s="822" t="s">
        <v>71</v>
      </c>
      <c r="C71" s="831" t="s">
        <v>427</v>
      </c>
      <c r="D71" s="848" t="s">
        <v>38</v>
      </c>
      <c r="E71" s="532" t="str">
        <f t="shared" si="114"/>
        <v/>
      </c>
      <c r="F71" s="532" t="str">
        <f t="shared" si="116"/>
        <v/>
      </c>
      <c r="G71" s="532" t="str">
        <f t="shared" si="116"/>
        <v/>
      </c>
      <c r="H71" s="532" t="str">
        <f t="shared" si="116"/>
        <v/>
      </c>
      <c r="I71" s="532" t="str">
        <f t="shared" si="116"/>
        <v/>
      </c>
      <c r="J71" s="532" t="str">
        <f t="shared" si="116"/>
        <v/>
      </c>
      <c r="K71" s="532" t="str">
        <f t="shared" si="116"/>
        <v/>
      </c>
      <c r="L71" s="532" t="str">
        <f t="shared" si="116"/>
        <v/>
      </c>
      <c r="M71" s="532" t="str">
        <f t="shared" si="116"/>
        <v/>
      </c>
      <c r="N71" s="532" t="str">
        <f t="shared" si="116"/>
        <v/>
      </c>
      <c r="O71" s="532" t="str">
        <f t="shared" si="116"/>
        <v/>
      </c>
      <c r="P71" s="532" t="str">
        <f t="shared" si="116"/>
        <v/>
      </c>
      <c r="Q71" s="532" t="str">
        <f t="shared" si="116"/>
        <v/>
      </c>
      <c r="R71" s="532" t="str">
        <f t="shared" si="116"/>
        <v/>
      </c>
      <c r="S71" s="532" t="str">
        <f t="shared" si="116"/>
        <v/>
      </c>
      <c r="T71" s="532" t="str">
        <f t="shared" si="116"/>
        <v/>
      </c>
      <c r="U71" s="532" t="str">
        <f t="shared" si="116"/>
        <v/>
      </c>
      <c r="V71" s="532" t="str">
        <f t="shared" si="116"/>
        <v/>
      </c>
      <c r="W71" s="532" t="str">
        <f t="shared" si="116"/>
        <v/>
      </c>
      <c r="X71" s="532" t="str">
        <f t="shared" si="116"/>
        <v/>
      </c>
      <c r="Y71" s="532" t="str">
        <f t="shared" si="116"/>
        <v/>
      </c>
      <c r="Z71" s="532" t="str">
        <f t="shared" si="116"/>
        <v/>
      </c>
      <c r="AA71" s="532" t="str">
        <f t="shared" si="116"/>
        <v/>
      </c>
      <c r="AB71" s="532" t="str">
        <f t="shared" si="116"/>
        <v/>
      </c>
      <c r="AC71" s="532" t="str">
        <f t="shared" si="116"/>
        <v/>
      </c>
      <c r="AD71" s="532" t="str">
        <f t="shared" si="116"/>
        <v/>
      </c>
      <c r="AE71" s="532" t="str">
        <f t="shared" si="116"/>
        <v/>
      </c>
      <c r="AF71" s="532" t="str">
        <f t="shared" si="116"/>
        <v/>
      </c>
      <c r="AG71" s="532" t="str">
        <f t="shared" si="116"/>
        <v/>
      </c>
      <c r="AH71" s="532" t="str">
        <f t="shared" si="116"/>
        <v/>
      </c>
      <c r="AI71" s="532" t="str">
        <f t="shared" si="116"/>
        <v/>
      </c>
      <c r="AJ71" s="532" t="str">
        <f t="shared" si="116"/>
        <v/>
      </c>
      <c r="AK71" s="532" t="str">
        <f t="shared" si="116"/>
        <v/>
      </c>
      <c r="AL71" s="532" t="str">
        <f t="shared" si="116"/>
        <v/>
      </c>
      <c r="AM71" s="532" t="str">
        <f t="shared" si="116"/>
        <v/>
      </c>
      <c r="AN71" s="532" t="str">
        <f t="shared" si="116"/>
        <v/>
      </c>
      <c r="AO71" s="532" t="str">
        <f t="shared" si="116"/>
        <v/>
      </c>
      <c r="AP71" s="532" t="str">
        <f t="shared" si="116"/>
        <v/>
      </c>
      <c r="AQ71" s="532" t="str">
        <f t="shared" si="116"/>
        <v/>
      </c>
      <c r="AR71" s="532" t="str">
        <f t="shared" si="116"/>
        <v/>
      </c>
      <c r="AS71" s="532" t="str">
        <f t="shared" si="116"/>
        <v/>
      </c>
      <c r="AT71" s="532" t="str">
        <f t="shared" si="116"/>
        <v/>
      </c>
      <c r="AU71" s="532" t="str">
        <f t="shared" si="116"/>
        <v/>
      </c>
      <c r="AV71" s="532" t="str">
        <f t="shared" si="115"/>
        <v/>
      </c>
      <c r="AW71" s="532" t="str">
        <f t="shared" si="113"/>
        <v/>
      </c>
      <c r="AX71" s="532" t="str">
        <f t="shared" si="113"/>
        <v/>
      </c>
      <c r="AY71" s="532" t="str">
        <f t="shared" si="113"/>
        <v/>
      </c>
      <c r="AZ71" s="532" t="str">
        <f t="shared" si="113"/>
        <v/>
      </c>
      <c r="BA71" s="532" t="str">
        <f t="shared" si="113"/>
        <v/>
      </c>
      <c r="BB71" s="532" t="str">
        <f t="shared" si="113"/>
        <v/>
      </c>
      <c r="BC71" s="532" t="str">
        <f t="shared" si="113"/>
        <v/>
      </c>
      <c r="BD71" s="532" t="str">
        <f t="shared" si="113"/>
        <v/>
      </c>
      <c r="BE71" s="532" t="str">
        <f t="shared" si="113"/>
        <v/>
      </c>
      <c r="BF71" s="532" t="str">
        <f t="shared" si="113"/>
        <v/>
      </c>
      <c r="BG71" s="532" t="str">
        <f t="shared" si="113"/>
        <v/>
      </c>
      <c r="BH71" s="532" t="str">
        <f t="shared" si="113"/>
        <v/>
      </c>
      <c r="BI71" s="532" t="str">
        <f t="shared" si="113"/>
        <v/>
      </c>
      <c r="BJ71" s="532" t="str">
        <f t="shared" si="113"/>
        <v/>
      </c>
      <c r="BK71" s="532" t="str">
        <f t="shared" si="113"/>
        <v/>
      </c>
      <c r="BL71" s="532" t="str">
        <f t="shared" si="113"/>
        <v/>
      </c>
      <c r="BM71" s="190"/>
      <c r="BN71" s="543"/>
      <c r="BO71" s="543"/>
    </row>
    <row r="72" spans="1:67" s="815" customFormat="1" ht="65.25" customHeight="1" thickBot="1" x14ac:dyDescent="0.25">
      <c r="A72" s="825">
        <v>56</v>
      </c>
      <c r="B72" s="830" t="s">
        <v>72</v>
      </c>
      <c r="C72" s="831" t="s">
        <v>428</v>
      </c>
      <c r="D72" s="824" t="s">
        <v>38</v>
      </c>
      <c r="E72" s="532" t="str">
        <f t="shared" si="114"/>
        <v/>
      </c>
      <c r="F72" s="532" t="str">
        <f t="shared" si="116"/>
        <v/>
      </c>
      <c r="G72" s="532" t="str">
        <f t="shared" si="116"/>
        <v/>
      </c>
      <c r="H72" s="532" t="str">
        <f t="shared" si="116"/>
        <v/>
      </c>
      <c r="I72" s="532" t="str">
        <f t="shared" si="116"/>
        <v/>
      </c>
      <c r="J72" s="532" t="str">
        <f t="shared" si="116"/>
        <v/>
      </c>
      <c r="K72" s="532" t="str">
        <f t="shared" si="116"/>
        <v/>
      </c>
      <c r="L72" s="532" t="str">
        <f t="shared" si="116"/>
        <v/>
      </c>
      <c r="M72" s="532" t="str">
        <f t="shared" si="116"/>
        <v/>
      </c>
      <c r="N72" s="532" t="str">
        <f t="shared" si="116"/>
        <v/>
      </c>
      <c r="O72" s="532" t="str">
        <f t="shared" si="116"/>
        <v/>
      </c>
      <c r="P72" s="532" t="str">
        <f t="shared" si="116"/>
        <v/>
      </c>
      <c r="Q72" s="532" t="str">
        <f t="shared" si="116"/>
        <v/>
      </c>
      <c r="R72" s="532" t="str">
        <f t="shared" si="116"/>
        <v/>
      </c>
      <c r="S72" s="532" t="str">
        <f t="shared" si="116"/>
        <v/>
      </c>
      <c r="T72" s="532" t="str">
        <f t="shared" si="116"/>
        <v/>
      </c>
      <c r="U72" s="532" t="str">
        <f t="shared" si="116"/>
        <v/>
      </c>
      <c r="V72" s="532" t="str">
        <f t="shared" si="116"/>
        <v/>
      </c>
      <c r="W72" s="532" t="str">
        <f t="shared" si="116"/>
        <v/>
      </c>
      <c r="X72" s="532" t="str">
        <f t="shared" si="116"/>
        <v/>
      </c>
      <c r="Y72" s="532" t="str">
        <f t="shared" si="116"/>
        <v/>
      </c>
      <c r="Z72" s="532" t="str">
        <f t="shared" si="116"/>
        <v/>
      </c>
      <c r="AA72" s="532" t="str">
        <f t="shared" si="116"/>
        <v/>
      </c>
      <c r="AB72" s="532" t="str">
        <f t="shared" si="116"/>
        <v/>
      </c>
      <c r="AC72" s="532" t="str">
        <f t="shared" si="116"/>
        <v/>
      </c>
      <c r="AD72" s="532" t="str">
        <f t="shared" si="116"/>
        <v/>
      </c>
      <c r="AE72" s="532" t="str">
        <f t="shared" si="116"/>
        <v/>
      </c>
      <c r="AF72" s="532" t="str">
        <f t="shared" si="116"/>
        <v/>
      </c>
      <c r="AG72" s="532" t="str">
        <f t="shared" si="116"/>
        <v/>
      </c>
      <c r="AH72" s="532" t="str">
        <f t="shared" si="116"/>
        <v/>
      </c>
      <c r="AI72" s="532" t="str">
        <f t="shared" si="116"/>
        <v/>
      </c>
      <c r="AJ72" s="532" t="str">
        <f t="shared" si="116"/>
        <v/>
      </c>
      <c r="AK72" s="532" t="str">
        <f t="shared" si="116"/>
        <v/>
      </c>
      <c r="AL72" s="532" t="str">
        <f t="shared" si="116"/>
        <v/>
      </c>
      <c r="AM72" s="532" t="str">
        <f t="shared" si="116"/>
        <v/>
      </c>
      <c r="AN72" s="532" t="str">
        <f t="shared" si="116"/>
        <v/>
      </c>
      <c r="AO72" s="532" t="str">
        <f t="shared" si="116"/>
        <v/>
      </c>
      <c r="AP72" s="532" t="str">
        <f t="shared" si="116"/>
        <v/>
      </c>
      <c r="AQ72" s="532" t="str">
        <f t="shared" si="116"/>
        <v/>
      </c>
      <c r="AR72" s="532" t="str">
        <f t="shared" si="116"/>
        <v/>
      </c>
      <c r="AS72" s="532" t="str">
        <f t="shared" si="116"/>
        <v/>
      </c>
      <c r="AT72" s="532" t="str">
        <f t="shared" si="116"/>
        <v/>
      </c>
      <c r="AU72" s="532" t="str">
        <f t="shared" si="116"/>
        <v/>
      </c>
      <c r="AV72" s="532" t="str">
        <f t="shared" si="115"/>
        <v/>
      </c>
      <c r="AW72" s="532" t="str">
        <f t="shared" si="113"/>
        <v/>
      </c>
      <c r="AX72" s="532" t="str">
        <f t="shared" si="113"/>
        <v/>
      </c>
      <c r="AY72" s="532" t="str">
        <f t="shared" si="113"/>
        <v/>
      </c>
      <c r="AZ72" s="532" t="str">
        <f t="shared" si="113"/>
        <v/>
      </c>
      <c r="BA72" s="532" t="str">
        <f t="shared" si="113"/>
        <v/>
      </c>
      <c r="BB72" s="532" t="str">
        <f t="shared" si="113"/>
        <v/>
      </c>
      <c r="BC72" s="532" t="str">
        <f t="shared" si="113"/>
        <v/>
      </c>
      <c r="BD72" s="532" t="str">
        <f t="shared" si="113"/>
        <v/>
      </c>
      <c r="BE72" s="532" t="str">
        <f t="shared" si="113"/>
        <v/>
      </c>
      <c r="BF72" s="532" t="str">
        <f t="shared" si="113"/>
        <v/>
      </c>
      <c r="BG72" s="532" t="str">
        <f t="shared" si="113"/>
        <v/>
      </c>
      <c r="BH72" s="532" t="str">
        <f t="shared" si="113"/>
        <v/>
      </c>
      <c r="BI72" s="532" t="str">
        <f t="shared" si="113"/>
        <v/>
      </c>
      <c r="BJ72" s="532" t="str">
        <f t="shared" si="113"/>
        <v/>
      </c>
      <c r="BK72" s="532" t="str">
        <f t="shared" si="113"/>
        <v/>
      </c>
      <c r="BL72" s="532" t="str">
        <f t="shared" si="113"/>
        <v/>
      </c>
      <c r="BM72" s="190"/>
      <c r="BN72" s="543"/>
      <c r="BO72" s="543"/>
    </row>
    <row r="73" spans="1:67" ht="51.75" thickBot="1" x14ac:dyDescent="0.25">
      <c r="A73" s="825">
        <v>57</v>
      </c>
      <c r="B73" s="849" t="s">
        <v>73</v>
      </c>
      <c r="C73" s="831" t="s">
        <v>428</v>
      </c>
      <c r="D73" s="841" t="s">
        <v>38</v>
      </c>
      <c r="E73" s="532" t="str">
        <f t="shared" si="114"/>
        <v/>
      </c>
      <c r="F73" s="532" t="str">
        <f t="shared" si="116"/>
        <v/>
      </c>
      <c r="G73" s="532" t="str">
        <f t="shared" si="116"/>
        <v/>
      </c>
      <c r="H73" s="532" t="str">
        <f t="shared" si="116"/>
        <v/>
      </c>
      <c r="I73" s="532" t="str">
        <f t="shared" si="116"/>
        <v/>
      </c>
      <c r="J73" s="532" t="str">
        <f t="shared" si="116"/>
        <v/>
      </c>
      <c r="K73" s="532" t="str">
        <f t="shared" si="116"/>
        <v/>
      </c>
      <c r="L73" s="532" t="str">
        <f t="shared" si="116"/>
        <v/>
      </c>
      <c r="M73" s="532" t="str">
        <f t="shared" si="116"/>
        <v/>
      </c>
      <c r="N73" s="532" t="str">
        <f t="shared" si="116"/>
        <v/>
      </c>
      <c r="O73" s="532" t="str">
        <f t="shared" si="116"/>
        <v/>
      </c>
      <c r="P73" s="532" t="str">
        <f t="shared" si="116"/>
        <v/>
      </c>
      <c r="Q73" s="532" t="str">
        <f t="shared" si="116"/>
        <v/>
      </c>
      <c r="R73" s="532" t="str">
        <f t="shared" si="116"/>
        <v/>
      </c>
      <c r="S73" s="532" t="str">
        <f t="shared" si="116"/>
        <v/>
      </c>
      <c r="T73" s="532" t="str">
        <f t="shared" si="116"/>
        <v/>
      </c>
      <c r="U73" s="532" t="str">
        <f t="shared" si="116"/>
        <v/>
      </c>
      <c r="V73" s="532" t="str">
        <f t="shared" si="116"/>
        <v/>
      </c>
      <c r="W73" s="532" t="str">
        <f t="shared" si="116"/>
        <v/>
      </c>
      <c r="X73" s="532" t="str">
        <f t="shared" si="116"/>
        <v/>
      </c>
      <c r="Y73" s="532" t="str">
        <f t="shared" si="116"/>
        <v/>
      </c>
      <c r="Z73" s="532" t="str">
        <f t="shared" si="116"/>
        <v/>
      </c>
      <c r="AA73" s="532" t="str">
        <f t="shared" si="116"/>
        <v/>
      </c>
      <c r="AB73" s="532" t="str">
        <f t="shared" si="116"/>
        <v/>
      </c>
      <c r="AC73" s="532" t="str">
        <f t="shared" si="116"/>
        <v/>
      </c>
      <c r="AD73" s="532" t="str">
        <f t="shared" si="116"/>
        <v/>
      </c>
      <c r="AE73" s="532" t="str">
        <f t="shared" si="116"/>
        <v/>
      </c>
      <c r="AF73" s="532" t="str">
        <f t="shared" si="116"/>
        <v/>
      </c>
      <c r="AG73" s="532" t="str">
        <f t="shared" si="116"/>
        <v/>
      </c>
      <c r="AH73" s="532" t="str">
        <f t="shared" si="116"/>
        <v/>
      </c>
      <c r="AI73" s="532" t="str">
        <f t="shared" si="116"/>
        <v/>
      </c>
      <c r="AJ73" s="532" t="str">
        <f t="shared" si="116"/>
        <v/>
      </c>
      <c r="AK73" s="532" t="str">
        <f t="shared" si="116"/>
        <v/>
      </c>
      <c r="AL73" s="532" t="str">
        <f t="shared" si="116"/>
        <v/>
      </c>
      <c r="AM73" s="532" t="str">
        <f t="shared" si="116"/>
        <v/>
      </c>
      <c r="AN73" s="532" t="str">
        <f t="shared" si="116"/>
        <v/>
      </c>
      <c r="AO73" s="532" t="str">
        <f t="shared" si="116"/>
        <v/>
      </c>
      <c r="AP73" s="532" t="str">
        <f t="shared" si="116"/>
        <v/>
      </c>
      <c r="AQ73" s="532" t="str">
        <f t="shared" si="116"/>
        <v/>
      </c>
      <c r="AR73" s="532" t="str">
        <f t="shared" si="116"/>
        <v/>
      </c>
      <c r="AS73" s="532" t="str">
        <f t="shared" si="116"/>
        <v/>
      </c>
      <c r="AT73" s="532" t="str">
        <f t="shared" si="116"/>
        <v/>
      </c>
      <c r="AU73" s="532" t="str">
        <f t="shared" si="116"/>
        <v/>
      </c>
      <c r="AV73" s="532" t="str">
        <f t="shared" si="115"/>
        <v/>
      </c>
      <c r="AW73" s="532" t="str">
        <f t="shared" si="113"/>
        <v/>
      </c>
      <c r="AX73" s="532" t="str">
        <f t="shared" si="113"/>
        <v/>
      </c>
      <c r="AY73" s="532" t="str">
        <f t="shared" si="113"/>
        <v/>
      </c>
      <c r="AZ73" s="532" t="str">
        <f t="shared" si="113"/>
        <v/>
      </c>
      <c r="BA73" s="532" t="str">
        <f t="shared" si="113"/>
        <v/>
      </c>
      <c r="BB73" s="532" t="str">
        <f t="shared" si="113"/>
        <v/>
      </c>
      <c r="BC73" s="532" t="str">
        <f t="shared" si="113"/>
        <v/>
      </c>
      <c r="BD73" s="532" t="str">
        <f t="shared" si="113"/>
        <v/>
      </c>
      <c r="BE73" s="532" t="str">
        <f t="shared" si="113"/>
        <v/>
      </c>
      <c r="BF73" s="532" t="str">
        <f t="shared" si="113"/>
        <v/>
      </c>
      <c r="BG73" s="532" t="str">
        <f t="shared" si="113"/>
        <v/>
      </c>
      <c r="BH73" s="532" t="str">
        <f t="shared" si="113"/>
        <v/>
      </c>
      <c r="BI73" s="532" t="str">
        <f t="shared" si="113"/>
        <v/>
      </c>
      <c r="BJ73" s="532" t="str">
        <f t="shared" si="113"/>
        <v/>
      </c>
      <c r="BK73" s="532" t="str">
        <f t="shared" si="113"/>
        <v/>
      </c>
      <c r="BL73" s="532" t="str">
        <f t="shared" si="113"/>
        <v/>
      </c>
      <c r="BM73" s="542"/>
      <c r="BN73" s="542"/>
      <c r="BO73" s="542"/>
    </row>
    <row r="74" spans="1:67" s="637" customFormat="1" ht="24.6" customHeight="1" thickBot="1" x14ac:dyDescent="0.25">
      <c r="A74" s="827"/>
      <c r="B74" s="828" t="s">
        <v>74</v>
      </c>
      <c r="C74" s="829" t="s">
        <v>8</v>
      </c>
      <c r="D74" s="820" t="s">
        <v>9</v>
      </c>
      <c r="E74" s="666"/>
      <c r="F74" s="666"/>
      <c r="G74" s="666"/>
      <c r="H74" s="666"/>
      <c r="I74" s="666"/>
      <c r="J74" s="666"/>
      <c r="K74" s="666"/>
      <c r="L74" s="666"/>
      <c r="M74" s="666"/>
      <c r="N74" s="666"/>
      <c r="O74" s="666"/>
      <c r="P74" s="666"/>
      <c r="Q74" s="666"/>
      <c r="R74" s="666"/>
      <c r="S74" s="666"/>
      <c r="T74" s="666"/>
      <c r="U74" s="666"/>
      <c r="V74" s="666"/>
      <c r="W74" s="666"/>
      <c r="X74" s="666"/>
      <c r="Y74" s="666"/>
      <c r="Z74" s="666"/>
      <c r="AA74" s="666"/>
      <c r="AB74" s="666"/>
      <c r="AC74" s="666"/>
      <c r="AD74" s="666"/>
      <c r="AE74" s="666"/>
      <c r="AF74" s="666"/>
      <c r="AG74" s="666"/>
      <c r="AH74" s="666"/>
      <c r="AI74" s="666"/>
      <c r="AJ74" s="666"/>
      <c r="AK74" s="666"/>
      <c r="AL74" s="666"/>
      <c r="AM74" s="666"/>
      <c r="AN74" s="666"/>
      <c r="AO74" s="666"/>
      <c r="AP74" s="666"/>
      <c r="AQ74" s="666"/>
      <c r="AR74" s="666"/>
      <c r="AS74" s="666"/>
      <c r="AT74" s="666"/>
      <c r="AU74" s="666"/>
      <c r="AV74" s="666"/>
      <c r="AW74" s="666"/>
      <c r="AX74" s="666"/>
      <c r="AY74" s="666"/>
      <c r="AZ74" s="666"/>
      <c r="BA74" s="666"/>
      <c r="BB74" s="666"/>
      <c r="BC74" s="666"/>
      <c r="BD74" s="666"/>
      <c r="BE74" s="666"/>
      <c r="BF74" s="666"/>
      <c r="BG74" s="666"/>
      <c r="BH74" s="666"/>
      <c r="BI74" s="666"/>
      <c r="BJ74" s="666"/>
      <c r="BK74" s="666"/>
      <c r="BL74" s="666"/>
      <c r="BM74" s="630"/>
      <c r="BN74" s="614"/>
      <c r="BO74" s="614"/>
    </row>
    <row r="75" spans="1:67" s="815" customFormat="1" ht="39" thickBot="1" x14ac:dyDescent="0.25">
      <c r="A75" s="838">
        <v>58</v>
      </c>
      <c r="B75" s="845" t="s">
        <v>478</v>
      </c>
      <c r="C75" s="847" t="s">
        <v>439</v>
      </c>
      <c r="D75" s="824" t="s">
        <v>38</v>
      </c>
      <c r="E75" s="532" t="str">
        <f t="shared" ref="E75:T79" si="117">IF(E$55="N", "X", IF(OR(E$56 ="OJT",E$56="IWT"),"x",""))</f>
        <v/>
      </c>
      <c r="F75" s="532" t="str">
        <f t="shared" si="117"/>
        <v/>
      </c>
      <c r="G75" s="532" t="str">
        <f t="shared" si="117"/>
        <v/>
      </c>
      <c r="H75" s="532" t="str">
        <f t="shared" si="117"/>
        <v/>
      </c>
      <c r="I75" s="532" t="str">
        <f t="shared" si="117"/>
        <v/>
      </c>
      <c r="J75" s="532" t="str">
        <f t="shared" si="117"/>
        <v/>
      </c>
      <c r="K75" s="532" t="str">
        <f t="shared" si="117"/>
        <v/>
      </c>
      <c r="L75" s="532" t="str">
        <f t="shared" si="117"/>
        <v/>
      </c>
      <c r="M75" s="532" t="str">
        <f t="shared" si="117"/>
        <v/>
      </c>
      <c r="N75" s="532" t="str">
        <f t="shared" si="117"/>
        <v/>
      </c>
      <c r="O75" s="532" t="str">
        <f t="shared" si="117"/>
        <v/>
      </c>
      <c r="P75" s="532" t="str">
        <f t="shared" si="117"/>
        <v/>
      </c>
      <c r="Q75" s="532" t="str">
        <f t="shared" si="117"/>
        <v/>
      </c>
      <c r="R75" s="532" t="str">
        <f t="shared" si="117"/>
        <v/>
      </c>
      <c r="S75" s="532" t="str">
        <f t="shared" si="117"/>
        <v/>
      </c>
      <c r="T75" s="532" t="str">
        <f t="shared" si="117"/>
        <v/>
      </c>
      <c r="U75" s="532" t="str">
        <f t="shared" ref="F75:AU79" si="118">IF(U$55="N", "X", IF(OR(U$56 ="OJT",U$56="IWT"),"x",""))</f>
        <v/>
      </c>
      <c r="V75" s="532" t="str">
        <f t="shared" si="118"/>
        <v/>
      </c>
      <c r="W75" s="532" t="str">
        <f t="shared" si="118"/>
        <v/>
      </c>
      <c r="X75" s="532" t="str">
        <f t="shared" si="118"/>
        <v/>
      </c>
      <c r="Y75" s="532" t="str">
        <f t="shared" si="118"/>
        <v/>
      </c>
      <c r="Z75" s="532" t="str">
        <f t="shared" si="118"/>
        <v/>
      </c>
      <c r="AA75" s="532" t="str">
        <f t="shared" si="118"/>
        <v/>
      </c>
      <c r="AB75" s="532" t="str">
        <f t="shared" si="118"/>
        <v/>
      </c>
      <c r="AC75" s="532" t="str">
        <f t="shared" si="118"/>
        <v/>
      </c>
      <c r="AD75" s="532" t="str">
        <f t="shared" si="118"/>
        <v/>
      </c>
      <c r="AE75" s="532" t="str">
        <f t="shared" si="118"/>
        <v/>
      </c>
      <c r="AF75" s="532" t="str">
        <f t="shared" si="118"/>
        <v/>
      </c>
      <c r="AG75" s="532" t="str">
        <f t="shared" si="118"/>
        <v/>
      </c>
      <c r="AH75" s="532" t="str">
        <f t="shared" si="118"/>
        <v/>
      </c>
      <c r="AI75" s="532" t="str">
        <f t="shared" si="118"/>
        <v/>
      </c>
      <c r="AJ75" s="532" t="str">
        <f t="shared" si="118"/>
        <v/>
      </c>
      <c r="AK75" s="532" t="str">
        <f t="shared" si="118"/>
        <v/>
      </c>
      <c r="AL75" s="532" t="str">
        <f t="shared" si="118"/>
        <v/>
      </c>
      <c r="AM75" s="532" t="str">
        <f t="shared" si="118"/>
        <v/>
      </c>
      <c r="AN75" s="532" t="str">
        <f t="shared" si="118"/>
        <v/>
      </c>
      <c r="AO75" s="532" t="str">
        <f t="shared" si="118"/>
        <v/>
      </c>
      <c r="AP75" s="532" t="str">
        <f t="shared" si="118"/>
        <v/>
      </c>
      <c r="AQ75" s="532" t="str">
        <f t="shared" si="118"/>
        <v/>
      </c>
      <c r="AR75" s="532" t="str">
        <f t="shared" si="118"/>
        <v/>
      </c>
      <c r="AS75" s="532" t="str">
        <f t="shared" si="118"/>
        <v/>
      </c>
      <c r="AT75" s="532" t="str">
        <f t="shared" si="118"/>
        <v/>
      </c>
      <c r="AU75" s="532" t="str">
        <f t="shared" si="118"/>
        <v/>
      </c>
      <c r="AV75" s="532" t="str">
        <f t="shared" ref="AV75:BK79" si="119">IF(AV$55="N", "X", IF(OR(AV$56 ="OJT",AV$56="IWT"),"x",""))</f>
        <v/>
      </c>
      <c r="AW75" s="532" t="str">
        <f t="shared" si="119"/>
        <v/>
      </c>
      <c r="AX75" s="532" t="str">
        <f t="shared" si="119"/>
        <v/>
      </c>
      <c r="AY75" s="532" t="str">
        <f t="shared" si="119"/>
        <v/>
      </c>
      <c r="AZ75" s="532" t="str">
        <f t="shared" si="119"/>
        <v/>
      </c>
      <c r="BA75" s="532" t="str">
        <f t="shared" si="119"/>
        <v/>
      </c>
      <c r="BB75" s="532" t="str">
        <f t="shared" si="119"/>
        <v/>
      </c>
      <c r="BC75" s="532" t="str">
        <f t="shared" si="119"/>
        <v/>
      </c>
      <c r="BD75" s="532" t="str">
        <f t="shared" si="119"/>
        <v/>
      </c>
      <c r="BE75" s="532" t="str">
        <f t="shared" si="119"/>
        <v/>
      </c>
      <c r="BF75" s="532" t="str">
        <f t="shared" si="119"/>
        <v/>
      </c>
      <c r="BG75" s="532" t="str">
        <f t="shared" si="119"/>
        <v/>
      </c>
      <c r="BH75" s="532" t="str">
        <f t="shared" si="119"/>
        <v/>
      </c>
      <c r="BI75" s="532" t="str">
        <f t="shared" si="119"/>
        <v/>
      </c>
      <c r="BJ75" s="532" t="str">
        <f t="shared" si="119"/>
        <v/>
      </c>
      <c r="BK75" s="532" t="str">
        <f t="shared" si="119"/>
        <v/>
      </c>
      <c r="BL75" s="532" t="str">
        <f t="shared" ref="AW75:BL79" si="120">IF(BL$55="N", "X", IF(OR(BL$56 ="OJT",BL$56="IWT"),"x",""))</f>
        <v/>
      </c>
      <c r="BM75" s="190"/>
      <c r="BN75" s="543"/>
      <c r="BO75" s="543"/>
    </row>
    <row r="76" spans="1:67" s="815" customFormat="1" ht="63" customHeight="1" thickBot="1" x14ac:dyDescent="0.25">
      <c r="A76" s="825">
        <v>59</v>
      </c>
      <c r="B76" s="830" t="s">
        <v>75</v>
      </c>
      <c r="C76" s="847" t="s">
        <v>437</v>
      </c>
      <c r="D76" s="824" t="s">
        <v>38</v>
      </c>
      <c r="E76" s="532" t="str">
        <f t="shared" si="117"/>
        <v/>
      </c>
      <c r="F76" s="532" t="str">
        <f t="shared" si="118"/>
        <v/>
      </c>
      <c r="G76" s="532" t="str">
        <f t="shared" si="118"/>
        <v/>
      </c>
      <c r="H76" s="532" t="str">
        <f t="shared" si="118"/>
        <v/>
      </c>
      <c r="I76" s="532" t="str">
        <f t="shared" si="118"/>
        <v/>
      </c>
      <c r="J76" s="532" t="str">
        <f t="shared" si="118"/>
        <v/>
      </c>
      <c r="K76" s="532" t="str">
        <f t="shared" si="118"/>
        <v/>
      </c>
      <c r="L76" s="532" t="str">
        <f t="shared" si="118"/>
        <v/>
      </c>
      <c r="M76" s="532" t="str">
        <f t="shared" si="118"/>
        <v/>
      </c>
      <c r="N76" s="532" t="str">
        <f t="shared" si="118"/>
        <v/>
      </c>
      <c r="O76" s="532" t="str">
        <f t="shared" si="118"/>
        <v/>
      </c>
      <c r="P76" s="532" t="str">
        <f t="shared" si="118"/>
        <v/>
      </c>
      <c r="Q76" s="532" t="str">
        <f t="shared" si="118"/>
        <v/>
      </c>
      <c r="R76" s="532" t="str">
        <f t="shared" si="118"/>
        <v/>
      </c>
      <c r="S76" s="532" t="str">
        <f t="shared" si="118"/>
        <v/>
      </c>
      <c r="T76" s="532" t="str">
        <f t="shared" si="118"/>
        <v/>
      </c>
      <c r="U76" s="532" t="str">
        <f t="shared" si="118"/>
        <v/>
      </c>
      <c r="V76" s="532" t="str">
        <f t="shared" si="118"/>
        <v/>
      </c>
      <c r="W76" s="532" t="str">
        <f t="shared" si="118"/>
        <v/>
      </c>
      <c r="X76" s="532" t="str">
        <f t="shared" si="118"/>
        <v/>
      </c>
      <c r="Y76" s="532" t="str">
        <f t="shared" si="118"/>
        <v/>
      </c>
      <c r="Z76" s="532" t="str">
        <f t="shared" si="118"/>
        <v/>
      </c>
      <c r="AA76" s="532" t="str">
        <f t="shared" si="118"/>
        <v/>
      </c>
      <c r="AB76" s="532" t="str">
        <f t="shared" si="118"/>
        <v/>
      </c>
      <c r="AC76" s="532" t="str">
        <f t="shared" si="118"/>
        <v/>
      </c>
      <c r="AD76" s="532" t="str">
        <f t="shared" si="118"/>
        <v/>
      </c>
      <c r="AE76" s="532" t="str">
        <f t="shared" si="118"/>
        <v/>
      </c>
      <c r="AF76" s="532" t="str">
        <f t="shared" si="118"/>
        <v/>
      </c>
      <c r="AG76" s="532" t="str">
        <f t="shared" si="118"/>
        <v/>
      </c>
      <c r="AH76" s="532" t="str">
        <f t="shared" si="118"/>
        <v/>
      </c>
      <c r="AI76" s="532" t="str">
        <f t="shared" si="118"/>
        <v/>
      </c>
      <c r="AJ76" s="532" t="str">
        <f t="shared" si="118"/>
        <v/>
      </c>
      <c r="AK76" s="532" t="str">
        <f t="shared" si="118"/>
        <v/>
      </c>
      <c r="AL76" s="532" t="str">
        <f t="shared" si="118"/>
        <v/>
      </c>
      <c r="AM76" s="532" t="str">
        <f t="shared" si="118"/>
        <v/>
      </c>
      <c r="AN76" s="532" t="str">
        <f t="shared" si="118"/>
        <v/>
      </c>
      <c r="AO76" s="532" t="str">
        <f t="shared" si="118"/>
        <v/>
      </c>
      <c r="AP76" s="532" t="str">
        <f t="shared" si="118"/>
        <v/>
      </c>
      <c r="AQ76" s="532" t="str">
        <f t="shared" si="118"/>
        <v/>
      </c>
      <c r="AR76" s="532" t="str">
        <f t="shared" si="118"/>
        <v/>
      </c>
      <c r="AS76" s="532" t="str">
        <f t="shared" si="118"/>
        <v/>
      </c>
      <c r="AT76" s="532" t="str">
        <f t="shared" si="118"/>
        <v/>
      </c>
      <c r="AU76" s="532" t="str">
        <f t="shared" si="118"/>
        <v/>
      </c>
      <c r="AV76" s="532" t="str">
        <f t="shared" si="119"/>
        <v/>
      </c>
      <c r="AW76" s="532" t="str">
        <f t="shared" si="120"/>
        <v/>
      </c>
      <c r="AX76" s="532" t="str">
        <f t="shared" si="120"/>
        <v/>
      </c>
      <c r="AY76" s="532" t="str">
        <f t="shared" si="120"/>
        <v/>
      </c>
      <c r="AZ76" s="532" t="str">
        <f t="shared" si="120"/>
        <v/>
      </c>
      <c r="BA76" s="532" t="str">
        <f t="shared" si="120"/>
        <v/>
      </c>
      <c r="BB76" s="532" t="str">
        <f t="shared" si="120"/>
        <v/>
      </c>
      <c r="BC76" s="532" t="str">
        <f t="shared" si="120"/>
        <v/>
      </c>
      <c r="BD76" s="532" t="str">
        <f t="shared" si="120"/>
        <v/>
      </c>
      <c r="BE76" s="532" t="str">
        <f t="shared" si="120"/>
        <v/>
      </c>
      <c r="BF76" s="532" t="str">
        <f t="shared" si="120"/>
        <v/>
      </c>
      <c r="BG76" s="532" t="str">
        <f t="shared" si="120"/>
        <v/>
      </c>
      <c r="BH76" s="532" t="str">
        <f t="shared" si="120"/>
        <v/>
      </c>
      <c r="BI76" s="532" t="str">
        <f t="shared" si="120"/>
        <v/>
      </c>
      <c r="BJ76" s="532" t="str">
        <f t="shared" si="120"/>
        <v/>
      </c>
      <c r="BK76" s="532" t="str">
        <f t="shared" si="120"/>
        <v/>
      </c>
      <c r="BL76" s="532" t="str">
        <f t="shared" si="120"/>
        <v/>
      </c>
      <c r="BM76" s="190"/>
      <c r="BN76" s="543"/>
      <c r="BO76" s="543"/>
    </row>
    <row r="77" spans="1:67" s="815" customFormat="1" ht="59.25" customHeight="1" thickBot="1" x14ac:dyDescent="0.25">
      <c r="A77" s="825">
        <v>60</v>
      </c>
      <c r="B77" s="830" t="s">
        <v>76</v>
      </c>
      <c r="C77" s="847" t="s">
        <v>437</v>
      </c>
      <c r="D77" s="824" t="s">
        <v>38</v>
      </c>
      <c r="E77" s="532" t="str">
        <f t="shared" si="117"/>
        <v/>
      </c>
      <c r="F77" s="532" t="str">
        <f t="shared" si="118"/>
        <v/>
      </c>
      <c r="G77" s="532" t="str">
        <f t="shared" si="118"/>
        <v/>
      </c>
      <c r="H77" s="532" t="str">
        <f t="shared" si="118"/>
        <v/>
      </c>
      <c r="I77" s="532" t="str">
        <f t="shared" si="118"/>
        <v/>
      </c>
      <c r="J77" s="532" t="str">
        <f t="shared" si="118"/>
        <v/>
      </c>
      <c r="K77" s="532" t="str">
        <f t="shared" si="118"/>
        <v/>
      </c>
      <c r="L77" s="532" t="str">
        <f t="shared" si="118"/>
        <v/>
      </c>
      <c r="M77" s="532" t="str">
        <f t="shared" si="118"/>
        <v/>
      </c>
      <c r="N77" s="532" t="str">
        <f t="shared" si="118"/>
        <v/>
      </c>
      <c r="O77" s="532" t="str">
        <f t="shared" si="118"/>
        <v/>
      </c>
      <c r="P77" s="532" t="str">
        <f t="shared" si="118"/>
        <v/>
      </c>
      <c r="Q77" s="532" t="str">
        <f t="shared" si="118"/>
        <v/>
      </c>
      <c r="R77" s="532" t="str">
        <f t="shared" si="118"/>
        <v/>
      </c>
      <c r="S77" s="532" t="str">
        <f t="shared" si="118"/>
        <v/>
      </c>
      <c r="T77" s="532" t="str">
        <f t="shared" si="118"/>
        <v/>
      </c>
      <c r="U77" s="532" t="str">
        <f t="shared" si="118"/>
        <v/>
      </c>
      <c r="V77" s="532" t="str">
        <f t="shared" si="118"/>
        <v/>
      </c>
      <c r="W77" s="532" t="str">
        <f t="shared" si="118"/>
        <v/>
      </c>
      <c r="X77" s="532" t="str">
        <f t="shared" si="118"/>
        <v/>
      </c>
      <c r="Y77" s="532" t="str">
        <f t="shared" si="118"/>
        <v/>
      </c>
      <c r="Z77" s="532" t="str">
        <f t="shared" si="118"/>
        <v/>
      </c>
      <c r="AA77" s="532" t="str">
        <f t="shared" si="118"/>
        <v/>
      </c>
      <c r="AB77" s="532" t="str">
        <f t="shared" si="118"/>
        <v/>
      </c>
      <c r="AC77" s="532" t="str">
        <f t="shared" si="118"/>
        <v/>
      </c>
      <c r="AD77" s="532" t="str">
        <f t="shared" si="118"/>
        <v/>
      </c>
      <c r="AE77" s="532" t="str">
        <f t="shared" si="118"/>
        <v/>
      </c>
      <c r="AF77" s="532" t="str">
        <f t="shared" si="118"/>
        <v/>
      </c>
      <c r="AG77" s="532" t="str">
        <f t="shared" si="118"/>
        <v/>
      </c>
      <c r="AH77" s="532" t="str">
        <f t="shared" si="118"/>
        <v/>
      </c>
      <c r="AI77" s="532" t="str">
        <f t="shared" si="118"/>
        <v/>
      </c>
      <c r="AJ77" s="532" t="str">
        <f t="shared" si="118"/>
        <v/>
      </c>
      <c r="AK77" s="532" t="str">
        <f t="shared" si="118"/>
        <v/>
      </c>
      <c r="AL77" s="532" t="str">
        <f t="shared" si="118"/>
        <v/>
      </c>
      <c r="AM77" s="532" t="str">
        <f t="shared" si="118"/>
        <v/>
      </c>
      <c r="AN77" s="532" t="str">
        <f t="shared" si="118"/>
        <v/>
      </c>
      <c r="AO77" s="532" t="str">
        <f t="shared" si="118"/>
        <v/>
      </c>
      <c r="AP77" s="532" t="str">
        <f t="shared" si="118"/>
        <v/>
      </c>
      <c r="AQ77" s="532" t="str">
        <f t="shared" si="118"/>
        <v/>
      </c>
      <c r="AR77" s="532" t="str">
        <f t="shared" si="118"/>
        <v/>
      </c>
      <c r="AS77" s="532" t="str">
        <f t="shared" si="118"/>
        <v/>
      </c>
      <c r="AT77" s="532" t="str">
        <f t="shared" si="118"/>
        <v/>
      </c>
      <c r="AU77" s="532" t="str">
        <f t="shared" si="118"/>
        <v/>
      </c>
      <c r="AV77" s="532" t="str">
        <f t="shared" si="119"/>
        <v/>
      </c>
      <c r="AW77" s="532" t="str">
        <f t="shared" si="120"/>
        <v/>
      </c>
      <c r="AX77" s="532" t="str">
        <f t="shared" si="120"/>
        <v/>
      </c>
      <c r="AY77" s="532" t="str">
        <f t="shared" si="120"/>
        <v/>
      </c>
      <c r="AZ77" s="532" t="str">
        <f t="shared" si="120"/>
        <v/>
      </c>
      <c r="BA77" s="532" t="str">
        <f t="shared" si="120"/>
        <v/>
      </c>
      <c r="BB77" s="532" t="str">
        <f t="shared" si="120"/>
        <v/>
      </c>
      <c r="BC77" s="532" t="str">
        <f t="shared" si="120"/>
        <v/>
      </c>
      <c r="BD77" s="532" t="str">
        <f t="shared" si="120"/>
        <v/>
      </c>
      <c r="BE77" s="532" t="str">
        <f t="shared" si="120"/>
        <v/>
      </c>
      <c r="BF77" s="532" t="str">
        <f t="shared" si="120"/>
        <v/>
      </c>
      <c r="BG77" s="532" t="str">
        <f t="shared" si="120"/>
        <v/>
      </c>
      <c r="BH77" s="532" t="str">
        <f t="shared" si="120"/>
        <v/>
      </c>
      <c r="BI77" s="532" t="str">
        <f t="shared" si="120"/>
        <v/>
      </c>
      <c r="BJ77" s="532" t="str">
        <f t="shared" si="120"/>
        <v/>
      </c>
      <c r="BK77" s="532" t="str">
        <f t="shared" si="120"/>
        <v/>
      </c>
      <c r="BL77" s="532" t="str">
        <f t="shared" si="120"/>
        <v/>
      </c>
      <c r="BM77" s="190"/>
      <c r="BN77" s="543"/>
      <c r="BO77" s="543"/>
    </row>
    <row r="78" spans="1:67" s="815" customFormat="1" ht="60.75" customHeight="1" thickBot="1" x14ac:dyDescent="0.25">
      <c r="A78" s="825">
        <v>61</v>
      </c>
      <c r="B78" s="830" t="s">
        <v>77</v>
      </c>
      <c r="C78" s="847" t="s">
        <v>437</v>
      </c>
      <c r="D78" s="824" t="s">
        <v>38</v>
      </c>
      <c r="E78" s="532" t="str">
        <f t="shared" si="117"/>
        <v/>
      </c>
      <c r="F78" s="532" t="str">
        <f t="shared" si="118"/>
        <v/>
      </c>
      <c r="G78" s="532" t="str">
        <f t="shared" si="118"/>
        <v/>
      </c>
      <c r="H78" s="532" t="str">
        <f t="shared" si="118"/>
        <v/>
      </c>
      <c r="I78" s="532" t="str">
        <f t="shared" si="118"/>
        <v/>
      </c>
      <c r="J78" s="532" t="str">
        <f t="shared" si="118"/>
        <v/>
      </c>
      <c r="K78" s="532" t="str">
        <f t="shared" si="118"/>
        <v/>
      </c>
      <c r="L78" s="532" t="str">
        <f t="shared" si="118"/>
        <v/>
      </c>
      <c r="M78" s="532" t="str">
        <f t="shared" si="118"/>
        <v/>
      </c>
      <c r="N78" s="532" t="str">
        <f t="shared" si="118"/>
        <v/>
      </c>
      <c r="O78" s="532" t="str">
        <f t="shared" si="118"/>
        <v/>
      </c>
      <c r="P78" s="532" t="str">
        <f t="shared" si="118"/>
        <v/>
      </c>
      <c r="Q78" s="532" t="str">
        <f t="shared" si="118"/>
        <v/>
      </c>
      <c r="R78" s="532" t="str">
        <f t="shared" si="118"/>
        <v/>
      </c>
      <c r="S78" s="532" t="str">
        <f t="shared" si="118"/>
        <v/>
      </c>
      <c r="T78" s="532" t="str">
        <f t="shared" si="118"/>
        <v/>
      </c>
      <c r="U78" s="532" t="str">
        <f t="shared" si="118"/>
        <v/>
      </c>
      <c r="V78" s="532" t="str">
        <f t="shared" si="118"/>
        <v/>
      </c>
      <c r="W78" s="532" t="str">
        <f t="shared" si="118"/>
        <v/>
      </c>
      <c r="X78" s="532" t="str">
        <f t="shared" si="118"/>
        <v/>
      </c>
      <c r="Y78" s="532" t="str">
        <f t="shared" si="118"/>
        <v/>
      </c>
      <c r="Z78" s="532" t="str">
        <f t="shared" si="118"/>
        <v/>
      </c>
      <c r="AA78" s="532" t="str">
        <f t="shared" si="118"/>
        <v/>
      </c>
      <c r="AB78" s="532" t="str">
        <f t="shared" si="118"/>
        <v/>
      </c>
      <c r="AC78" s="532" t="str">
        <f t="shared" si="118"/>
        <v/>
      </c>
      <c r="AD78" s="532" t="str">
        <f t="shared" si="118"/>
        <v/>
      </c>
      <c r="AE78" s="532" t="str">
        <f t="shared" si="118"/>
        <v/>
      </c>
      <c r="AF78" s="532" t="str">
        <f t="shared" si="118"/>
        <v/>
      </c>
      <c r="AG78" s="532" t="str">
        <f t="shared" si="118"/>
        <v/>
      </c>
      <c r="AH78" s="532" t="str">
        <f t="shared" si="118"/>
        <v/>
      </c>
      <c r="AI78" s="532" t="str">
        <f t="shared" si="118"/>
        <v/>
      </c>
      <c r="AJ78" s="532" t="str">
        <f t="shared" si="118"/>
        <v/>
      </c>
      <c r="AK78" s="532" t="str">
        <f t="shared" si="118"/>
        <v/>
      </c>
      <c r="AL78" s="532" t="str">
        <f t="shared" si="118"/>
        <v/>
      </c>
      <c r="AM78" s="532" t="str">
        <f t="shared" si="118"/>
        <v/>
      </c>
      <c r="AN78" s="532" t="str">
        <f t="shared" si="118"/>
        <v/>
      </c>
      <c r="AO78" s="532" t="str">
        <f t="shared" si="118"/>
        <v/>
      </c>
      <c r="AP78" s="532" t="str">
        <f t="shared" si="118"/>
        <v/>
      </c>
      <c r="AQ78" s="532" t="str">
        <f t="shared" si="118"/>
        <v/>
      </c>
      <c r="AR78" s="532" t="str">
        <f t="shared" si="118"/>
        <v/>
      </c>
      <c r="AS78" s="532" t="str">
        <f t="shared" si="118"/>
        <v/>
      </c>
      <c r="AT78" s="532" t="str">
        <f t="shared" si="118"/>
        <v/>
      </c>
      <c r="AU78" s="532" t="str">
        <f t="shared" si="118"/>
        <v/>
      </c>
      <c r="AV78" s="532" t="str">
        <f t="shared" si="119"/>
        <v/>
      </c>
      <c r="AW78" s="532" t="str">
        <f t="shared" si="120"/>
        <v/>
      </c>
      <c r="AX78" s="532" t="str">
        <f t="shared" si="120"/>
        <v/>
      </c>
      <c r="AY78" s="532" t="str">
        <f t="shared" si="120"/>
        <v/>
      </c>
      <c r="AZ78" s="532" t="str">
        <f t="shared" si="120"/>
        <v/>
      </c>
      <c r="BA78" s="532" t="str">
        <f t="shared" si="120"/>
        <v/>
      </c>
      <c r="BB78" s="532" t="str">
        <f t="shared" si="120"/>
        <v/>
      </c>
      <c r="BC78" s="532" t="str">
        <f t="shared" si="120"/>
        <v/>
      </c>
      <c r="BD78" s="532" t="str">
        <f t="shared" si="120"/>
        <v/>
      </c>
      <c r="BE78" s="532" t="str">
        <f t="shared" si="120"/>
        <v/>
      </c>
      <c r="BF78" s="532" t="str">
        <f t="shared" si="120"/>
        <v/>
      </c>
      <c r="BG78" s="532" t="str">
        <f t="shared" si="120"/>
        <v/>
      </c>
      <c r="BH78" s="532" t="str">
        <f t="shared" si="120"/>
        <v/>
      </c>
      <c r="BI78" s="532" t="str">
        <f t="shared" si="120"/>
        <v/>
      </c>
      <c r="BJ78" s="532" t="str">
        <f t="shared" si="120"/>
        <v/>
      </c>
      <c r="BK78" s="532" t="str">
        <f t="shared" si="120"/>
        <v/>
      </c>
      <c r="BL78" s="532" t="str">
        <f t="shared" si="120"/>
        <v/>
      </c>
      <c r="BM78" s="190"/>
      <c r="BN78" s="543"/>
      <c r="BO78" s="543"/>
    </row>
    <row r="79" spans="1:67" s="815" customFormat="1" ht="62.25" customHeight="1" thickBot="1" x14ac:dyDescent="0.25">
      <c r="A79" s="825">
        <v>62</v>
      </c>
      <c r="B79" s="830" t="s">
        <v>78</v>
      </c>
      <c r="C79" s="847" t="s">
        <v>437</v>
      </c>
      <c r="D79" s="824" t="s">
        <v>38</v>
      </c>
      <c r="E79" s="532" t="str">
        <f t="shared" si="117"/>
        <v/>
      </c>
      <c r="F79" s="532" t="str">
        <f t="shared" si="118"/>
        <v/>
      </c>
      <c r="G79" s="532" t="str">
        <f t="shared" si="118"/>
        <v/>
      </c>
      <c r="H79" s="532" t="str">
        <f t="shared" si="118"/>
        <v/>
      </c>
      <c r="I79" s="532" t="str">
        <f t="shared" si="118"/>
        <v/>
      </c>
      <c r="J79" s="532" t="str">
        <f t="shared" si="118"/>
        <v/>
      </c>
      <c r="K79" s="532" t="str">
        <f t="shared" si="118"/>
        <v/>
      </c>
      <c r="L79" s="532" t="str">
        <f t="shared" si="118"/>
        <v/>
      </c>
      <c r="M79" s="532" t="str">
        <f t="shared" si="118"/>
        <v/>
      </c>
      <c r="N79" s="532" t="str">
        <f t="shared" si="118"/>
        <v/>
      </c>
      <c r="O79" s="532" t="str">
        <f t="shared" si="118"/>
        <v/>
      </c>
      <c r="P79" s="532" t="str">
        <f t="shared" si="118"/>
        <v/>
      </c>
      <c r="Q79" s="532" t="str">
        <f t="shared" si="118"/>
        <v/>
      </c>
      <c r="R79" s="532" t="str">
        <f t="shared" si="118"/>
        <v/>
      </c>
      <c r="S79" s="532" t="str">
        <f t="shared" si="118"/>
        <v/>
      </c>
      <c r="T79" s="532" t="str">
        <f t="shared" si="118"/>
        <v/>
      </c>
      <c r="U79" s="532" t="str">
        <f t="shared" si="118"/>
        <v/>
      </c>
      <c r="V79" s="532" t="str">
        <f t="shared" si="118"/>
        <v/>
      </c>
      <c r="W79" s="532" t="str">
        <f t="shared" si="118"/>
        <v/>
      </c>
      <c r="X79" s="532" t="str">
        <f t="shared" si="118"/>
        <v/>
      </c>
      <c r="Y79" s="532" t="str">
        <f t="shared" si="118"/>
        <v/>
      </c>
      <c r="Z79" s="532" t="str">
        <f t="shared" si="118"/>
        <v/>
      </c>
      <c r="AA79" s="532" t="str">
        <f t="shared" si="118"/>
        <v/>
      </c>
      <c r="AB79" s="532" t="str">
        <f t="shared" si="118"/>
        <v/>
      </c>
      <c r="AC79" s="532" t="str">
        <f t="shared" si="118"/>
        <v/>
      </c>
      <c r="AD79" s="532" t="str">
        <f t="shared" si="118"/>
        <v/>
      </c>
      <c r="AE79" s="532" t="str">
        <f t="shared" si="118"/>
        <v/>
      </c>
      <c r="AF79" s="532" t="str">
        <f t="shared" si="118"/>
        <v/>
      </c>
      <c r="AG79" s="532" t="str">
        <f t="shared" si="118"/>
        <v/>
      </c>
      <c r="AH79" s="532" t="str">
        <f t="shared" si="118"/>
        <v/>
      </c>
      <c r="AI79" s="532" t="str">
        <f t="shared" si="118"/>
        <v/>
      </c>
      <c r="AJ79" s="532" t="str">
        <f t="shared" si="118"/>
        <v/>
      </c>
      <c r="AK79" s="532" t="str">
        <f t="shared" si="118"/>
        <v/>
      </c>
      <c r="AL79" s="532" t="str">
        <f t="shared" si="118"/>
        <v/>
      </c>
      <c r="AM79" s="532" t="str">
        <f t="shared" si="118"/>
        <v/>
      </c>
      <c r="AN79" s="532" t="str">
        <f t="shared" si="118"/>
        <v/>
      </c>
      <c r="AO79" s="532" t="str">
        <f t="shared" si="118"/>
        <v/>
      </c>
      <c r="AP79" s="532" t="str">
        <f t="shared" si="118"/>
        <v/>
      </c>
      <c r="AQ79" s="532" t="str">
        <f t="shared" si="118"/>
        <v/>
      </c>
      <c r="AR79" s="532" t="str">
        <f t="shared" si="118"/>
        <v/>
      </c>
      <c r="AS79" s="532" t="str">
        <f t="shared" si="118"/>
        <v/>
      </c>
      <c r="AT79" s="532" t="str">
        <f t="shared" si="118"/>
        <v/>
      </c>
      <c r="AU79" s="532" t="str">
        <f t="shared" si="118"/>
        <v/>
      </c>
      <c r="AV79" s="532" t="str">
        <f t="shared" si="119"/>
        <v/>
      </c>
      <c r="AW79" s="532" t="str">
        <f t="shared" si="120"/>
        <v/>
      </c>
      <c r="AX79" s="532" t="str">
        <f t="shared" si="120"/>
        <v/>
      </c>
      <c r="AY79" s="532" t="str">
        <f t="shared" si="120"/>
        <v/>
      </c>
      <c r="AZ79" s="532" t="str">
        <f t="shared" si="120"/>
        <v/>
      </c>
      <c r="BA79" s="532" t="str">
        <f t="shared" si="120"/>
        <v/>
      </c>
      <c r="BB79" s="532" t="str">
        <f t="shared" si="120"/>
        <v/>
      </c>
      <c r="BC79" s="532" t="str">
        <f t="shared" si="120"/>
        <v/>
      </c>
      <c r="BD79" s="532" t="str">
        <f t="shared" si="120"/>
        <v/>
      </c>
      <c r="BE79" s="532" t="str">
        <f t="shared" si="120"/>
        <v/>
      </c>
      <c r="BF79" s="532" t="str">
        <f t="shared" si="120"/>
        <v/>
      </c>
      <c r="BG79" s="532" t="str">
        <f t="shared" si="120"/>
        <v/>
      </c>
      <c r="BH79" s="532" t="str">
        <f t="shared" si="120"/>
        <v/>
      </c>
      <c r="BI79" s="532" t="str">
        <f t="shared" si="120"/>
        <v/>
      </c>
      <c r="BJ79" s="532" t="str">
        <f t="shared" si="120"/>
        <v/>
      </c>
      <c r="BK79" s="532" t="str">
        <f t="shared" si="120"/>
        <v/>
      </c>
      <c r="BL79" s="532" t="str">
        <f t="shared" si="120"/>
        <v/>
      </c>
      <c r="BM79" s="190"/>
      <c r="BN79" s="543"/>
      <c r="BO79" s="543"/>
    </row>
    <row r="80" spans="1:67" s="637" customFormat="1" ht="24.6" customHeight="1" thickBot="1" x14ac:dyDescent="0.25">
      <c r="A80" s="827"/>
      <c r="B80" s="828" t="s">
        <v>81</v>
      </c>
      <c r="C80" s="829" t="s">
        <v>8</v>
      </c>
      <c r="D80" s="837" t="s">
        <v>9</v>
      </c>
      <c r="E80" s="666"/>
      <c r="F80" s="666"/>
      <c r="G80" s="666"/>
      <c r="H80" s="666"/>
      <c r="I80" s="666"/>
      <c r="J80" s="666"/>
      <c r="K80" s="666"/>
      <c r="L80" s="666"/>
      <c r="M80" s="666"/>
      <c r="N80" s="666"/>
      <c r="O80" s="666"/>
      <c r="P80" s="666"/>
      <c r="Q80" s="666"/>
      <c r="R80" s="666"/>
      <c r="S80" s="666"/>
      <c r="T80" s="666"/>
      <c r="U80" s="666"/>
      <c r="V80" s="666"/>
      <c r="W80" s="666"/>
      <c r="X80" s="666"/>
      <c r="Y80" s="666"/>
      <c r="Z80" s="666"/>
      <c r="AA80" s="666"/>
      <c r="AB80" s="666"/>
      <c r="AC80" s="666"/>
      <c r="AD80" s="666"/>
      <c r="AE80" s="666"/>
      <c r="AF80" s="666"/>
      <c r="AG80" s="666"/>
      <c r="AH80" s="666"/>
      <c r="AI80" s="666"/>
      <c r="AJ80" s="666"/>
      <c r="AK80" s="666"/>
      <c r="AL80" s="666"/>
      <c r="AM80" s="666"/>
      <c r="AN80" s="666"/>
      <c r="AO80" s="666"/>
      <c r="AP80" s="666"/>
      <c r="AQ80" s="666"/>
      <c r="AR80" s="666"/>
      <c r="AS80" s="666"/>
      <c r="AT80" s="666"/>
      <c r="AU80" s="666"/>
      <c r="AV80" s="666"/>
      <c r="AW80" s="666"/>
      <c r="AX80" s="666"/>
      <c r="AY80" s="666"/>
      <c r="AZ80" s="666"/>
      <c r="BA80" s="666"/>
      <c r="BB80" s="666"/>
      <c r="BC80" s="666"/>
      <c r="BD80" s="666"/>
      <c r="BE80" s="666"/>
      <c r="BF80" s="666"/>
      <c r="BG80" s="666"/>
      <c r="BH80" s="666"/>
      <c r="BI80" s="666"/>
      <c r="BJ80" s="666"/>
      <c r="BK80" s="666"/>
      <c r="BL80" s="666"/>
      <c r="BM80" s="630"/>
      <c r="BN80" s="614"/>
      <c r="BO80" s="614"/>
    </row>
    <row r="81" spans="1:68" s="815" customFormat="1" ht="62.25" customHeight="1" thickBot="1" x14ac:dyDescent="0.25">
      <c r="A81" s="838">
        <v>63</v>
      </c>
      <c r="B81" s="845" t="s">
        <v>477</v>
      </c>
      <c r="C81" s="823" t="s">
        <v>437</v>
      </c>
      <c r="D81" s="824" t="s">
        <v>38</v>
      </c>
      <c r="E81" s="532" t="str">
        <f t="shared" ref="E81:T85" si="121">IF(E$55="N", "X", IF(OR(E$56 ="OJT",E$56="CT"),"x",""))</f>
        <v/>
      </c>
      <c r="F81" s="532" t="str">
        <f t="shared" si="121"/>
        <v/>
      </c>
      <c r="G81" s="532" t="str">
        <f t="shared" si="121"/>
        <v/>
      </c>
      <c r="H81" s="532" t="str">
        <f t="shared" si="121"/>
        <v/>
      </c>
      <c r="I81" s="532" t="str">
        <f t="shared" si="121"/>
        <v/>
      </c>
      <c r="J81" s="532" t="str">
        <f t="shared" si="121"/>
        <v/>
      </c>
      <c r="K81" s="532" t="str">
        <f t="shared" si="121"/>
        <v/>
      </c>
      <c r="L81" s="532" t="str">
        <f t="shared" si="121"/>
        <v/>
      </c>
      <c r="M81" s="532" t="str">
        <f t="shared" si="121"/>
        <v/>
      </c>
      <c r="N81" s="532" t="str">
        <f t="shared" si="121"/>
        <v/>
      </c>
      <c r="O81" s="532" t="str">
        <f t="shared" si="121"/>
        <v/>
      </c>
      <c r="P81" s="532" t="str">
        <f t="shared" si="121"/>
        <v/>
      </c>
      <c r="Q81" s="532" t="str">
        <f t="shared" si="121"/>
        <v/>
      </c>
      <c r="R81" s="532" t="str">
        <f t="shared" si="121"/>
        <v/>
      </c>
      <c r="S81" s="532" t="str">
        <f t="shared" si="121"/>
        <v/>
      </c>
      <c r="T81" s="532" t="str">
        <f t="shared" si="121"/>
        <v/>
      </c>
      <c r="U81" s="532" t="str">
        <f t="shared" ref="F81:AU85" si="122">IF(U$55="N", "X", IF(OR(U$56 ="OJT",U$56="CT"),"x",""))</f>
        <v/>
      </c>
      <c r="V81" s="532" t="str">
        <f t="shared" si="122"/>
        <v/>
      </c>
      <c r="W81" s="532" t="str">
        <f t="shared" si="122"/>
        <v/>
      </c>
      <c r="X81" s="532" t="str">
        <f t="shared" si="122"/>
        <v/>
      </c>
      <c r="Y81" s="532" t="str">
        <f t="shared" si="122"/>
        <v/>
      </c>
      <c r="Z81" s="532" t="str">
        <f t="shared" si="122"/>
        <v/>
      </c>
      <c r="AA81" s="532" t="str">
        <f t="shared" si="122"/>
        <v/>
      </c>
      <c r="AB81" s="532" t="str">
        <f t="shared" si="122"/>
        <v/>
      </c>
      <c r="AC81" s="532" t="str">
        <f t="shared" si="122"/>
        <v/>
      </c>
      <c r="AD81" s="532" t="str">
        <f t="shared" si="122"/>
        <v/>
      </c>
      <c r="AE81" s="532" t="str">
        <f t="shared" si="122"/>
        <v/>
      </c>
      <c r="AF81" s="532" t="str">
        <f t="shared" si="122"/>
        <v/>
      </c>
      <c r="AG81" s="532" t="str">
        <f t="shared" si="122"/>
        <v/>
      </c>
      <c r="AH81" s="532" t="str">
        <f t="shared" si="122"/>
        <v/>
      </c>
      <c r="AI81" s="532" t="str">
        <f t="shared" si="122"/>
        <v/>
      </c>
      <c r="AJ81" s="532" t="str">
        <f t="shared" si="122"/>
        <v/>
      </c>
      <c r="AK81" s="532" t="str">
        <f t="shared" si="122"/>
        <v/>
      </c>
      <c r="AL81" s="532" t="str">
        <f t="shared" si="122"/>
        <v/>
      </c>
      <c r="AM81" s="532" t="str">
        <f t="shared" si="122"/>
        <v/>
      </c>
      <c r="AN81" s="532" t="str">
        <f t="shared" si="122"/>
        <v/>
      </c>
      <c r="AO81" s="532" t="str">
        <f t="shared" si="122"/>
        <v/>
      </c>
      <c r="AP81" s="532" t="str">
        <f t="shared" si="122"/>
        <v/>
      </c>
      <c r="AQ81" s="532" t="str">
        <f t="shared" si="122"/>
        <v/>
      </c>
      <c r="AR81" s="532" t="str">
        <f t="shared" si="122"/>
        <v/>
      </c>
      <c r="AS81" s="532" t="str">
        <f t="shared" si="122"/>
        <v/>
      </c>
      <c r="AT81" s="532" t="str">
        <f t="shared" si="122"/>
        <v/>
      </c>
      <c r="AU81" s="532" t="str">
        <f t="shared" si="122"/>
        <v/>
      </c>
      <c r="AV81" s="532" t="str">
        <f t="shared" ref="AV81:BK85" si="123">IF(AV$55="N", "X", IF(OR(AV$56 ="OJT",AV$56="CT"),"x",""))</f>
        <v/>
      </c>
      <c r="AW81" s="532" t="str">
        <f t="shared" si="123"/>
        <v/>
      </c>
      <c r="AX81" s="532" t="str">
        <f t="shared" si="123"/>
        <v/>
      </c>
      <c r="AY81" s="532" t="str">
        <f t="shared" si="123"/>
        <v/>
      </c>
      <c r="AZ81" s="532" t="str">
        <f t="shared" si="123"/>
        <v/>
      </c>
      <c r="BA81" s="532" t="str">
        <f t="shared" si="123"/>
        <v/>
      </c>
      <c r="BB81" s="532" t="str">
        <f t="shared" si="123"/>
        <v/>
      </c>
      <c r="BC81" s="532" t="str">
        <f t="shared" si="123"/>
        <v/>
      </c>
      <c r="BD81" s="532" t="str">
        <f t="shared" si="123"/>
        <v/>
      </c>
      <c r="BE81" s="532" t="str">
        <f t="shared" si="123"/>
        <v/>
      </c>
      <c r="BF81" s="532" t="str">
        <f t="shared" si="123"/>
        <v/>
      </c>
      <c r="BG81" s="532" t="str">
        <f t="shared" si="123"/>
        <v/>
      </c>
      <c r="BH81" s="532" t="str">
        <f t="shared" si="123"/>
        <v/>
      </c>
      <c r="BI81" s="532" t="str">
        <f t="shared" si="123"/>
        <v/>
      </c>
      <c r="BJ81" s="532" t="str">
        <f t="shared" si="123"/>
        <v/>
      </c>
      <c r="BK81" s="532" t="str">
        <f t="shared" si="123"/>
        <v/>
      </c>
      <c r="BL81" s="532" t="str">
        <f t="shared" ref="AW81:BL85" si="124">IF(BL$55="N", "X", IF(OR(BL$56 ="OJT",BL$56="CT"),"x",""))</f>
        <v/>
      </c>
      <c r="BM81" s="190"/>
      <c r="BN81" s="543"/>
      <c r="BO81" s="543"/>
    </row>
    <row r="82" spans="1:68" s="815" customFormat="1" ht="59.25" customHeight="1" thickBot="1" x14ac:dyDescent="0.25">
      <c r="A82" s="825">
        <v>64</v>
      </c>
      <c r="B82" s="830" t="s">
        <v>82</v>
      </c>
      <c r="C82" s="823" t="s">
        <v>437</v>
      </c>
      <c r="D82" s="824" t="s">
        <v>38</v>
      </c>
      <c r="E82" s="532" t="str">
        <f t="shared" si="121"/>
        <v/>
      </c>
      <c r="F82" s="532" t="str">
        <f t="shared" si="122"/>
        <v/>
      </c>
      <c r="G82" s="532" t="str">
        <f t="shared" si="122"/>
        <v/>
      </c>
      <c r="H82" s="532" t="str">
        <f t="shared" si="122"/>
        <v/>
      </c>
      <c r="I82" s="532" t="str">
        <f t="shared" si="122"/>
        <v/>
      </c>
      <c r="J82" s="532" t="str">
        <f t="shared" si="122"/>
        <v/>
      </c>
      <c r="K82" s="532" t="str">
        <f t="shared" si="122"/>
        <v/>
      </c>
      <c r="L82" s="532" t="str">
        <f t="shared" si="122"/>
        <v/>
      </c>
      <c r="M82" s="532" t="str">
        <f t="shared" si="122"/>
        <v/>
      </c>
      <c r="N82" s="532" t="str">
        <f t="shared" si="122"/>
        <v/>
      </c>
      <c r="O82" s="532" t="str">
        <f t="shared" si="122"/>
        <v/>
      </c>
      <c r="P82" s="532" t="str">
        <f t="shared" si="122"/>
        <v/>
      </c>
      <c r="Q82" s="532" t="str">
        <f t="shared" si="122"/>
        <v/>
      </c>
      <c r="R82" s="532" t="str">
        <f t="shared" si="122"/>
        <v/>
      </c>
      <c r="S82" s="532" t="str">
        <f t="shared" si="122"/>
        <v/>
      </c>
      <c r="T82" s="532" t="str">
        <f t="shared" si="122"/>
        <v/>
      </c>
      <c r="U82" s="532" t="str">
        <f t="shared" si="122"/>
        <v/>
      </c>
      <c r="V82" s="532" t="str">
        <f t="shared" si="122"/>
        <v/>
      </c>
      <c r="W82" s="532" t="str">
        <f t="shared" si="122"/>
        <v/>
      </c>
      <c r="X82" s="532" t="str">
        <f t="shared" si="122"/>
        <v/>
      </c>
      <c r="Y82" s="532" t="str">
        <f t="shared" si="122"/>
        <v/>
      </c>
      <c r="Z82" s="532" t="str">
        <f t="shared" si="122"/>
        <v/>
      </c>
      <c r="AA82" s="532" t="str">
        <f t="shared" si="122"/>
        <v/>
      </c>
      <c r="AB82" s="532" t="str">
        <f t="shared" si="122"/>
        <v/>
      </c>
      <c r="AC82" s="532" t="str">
        <f t="shared" si="122"/>
        <v/>
      </c>
      <c r="AD82" s="532" t="str">
        <f t="shared" si="122"/>
        <v/>
      </c>
      <c r="AE82" s="532" t="str">
        <f t="shared" si="122"/>
        <v/>
      </c>
      <c r="AF82" s="532" t="str">
        <f t="shared" si="122"/>
        <v/>
      </c>
      <c r="AG82" s="532" t="str">
        <f t="shared" si="122"/>
        <v/>
      </c>
      <c r="AH82" s="532" t="str">
        <f t="shared" si="122"/>
        <v/>
      </c>
      <c r="AI82" s="532" t="str">
        <f t="shared" si="122"/>
        <v/>
      </c>
      <c r="AJ82" s="532" t="str">
        <f t="shared" si="122"/>
        <v/>
      </c>
      <c r="AK82" s="532" t="str">
        <f t="shared" si="122"/>
        <v/>
      </c>
      <c r="AL82" s="532" t="str">
        <f t="shared" si="122"/>
        <v/>
      </c>
      <c r="AM82" s="532" t="str">
        <f t="shared" si="122"/>
        <v/>
      </c>
      <c r="AN82" s="532" t="str">
        <f t="shared" si="122"/>
        <v/>
      </c>
      <c r="AO82" s="532" t="str">
        <f t="shared" si="122"/>
        <v/>
      </c>
      <c r="AP82" s="532" t="str">
        <f t="shared" si="122"/>
        <v/>
      </c>
      <c r="AQ82" s="532" t="str">
        <f t="shared" si="122"/>
        <v/>
      </c>
      <c r="AR82" s="532" t="str">
        <f t="shared" si="122"/>
        <v/>
      </c>
      <c r="AS82" s="532" t="str">
        <f t="shared" si="122"/>
        <v/>
      </c>
      <c r="AT82" s="532" t="str">
        <f t="shared" si="122"/>
        <v/>
      </c>
      <c r="AU82" s="532" t="str">
        <f t="shared" si="122"/>
        <v/>
      </c>
      <c r="AV82" s="532" t="str">
        <f t="shared" si="123"/>
        <v/>
      </c>
      <c r="AW82" s="532" t="str">
        <f t="shared" si="124"/>
        <v/>
      </c>
      <c r="AX82" s="532" t="str">
        <f t="shared" si="124"/>
        <v/>
      </c>
      <c r="AY82" s="532" t="str">
        <f t="shared" si="124"/>
        <v/>
      </c>
      <c r="AZ82" s="532" t="str">
        <f t="shared" si="124"/>
        <v/>
      </c>
      <c r="BA82" s="532" t="str">
        <f t="shared" si="124"/>
        <v/>
      </c>
      <c r="BB82" s="532" t="str">
        <f t="shared" si="124"/>
        <v/>
      </c>
      <c r="BC82" s="532" t="str">
        <f t="shared" si="124"/>
        <v/>
      </c>
      <c r="BD82" s="532" t="str">
        <f t="shared" si="124"/>
        <v/>
      </c>
      <c r="BE82" s="532" t="str">
        <f t="shared" si="124"/>
        <v/>
      </c>
      <c r="BF82" s="532" t="str">
        <f t="shared" si="124"/>
        <v/>
      </c>
      <c r="BG82" s="532" t="str">
        <f t="shared" si="124"/>
        <v/>
      </c>
      <c r="BH82" s="532" t="str">
        <f t="shared" si="124"/>
        <v/>
      </c>
      <c r="BI82" s="532" t="str">
        <f t="shared" si="124"/>
        <v/>
      </c>
      <c r="BJ82" s="532" t="str">
        <f t="shared" si="124"/>
        <v/>
      </c>
      <c r="BK82" s="532" t="str">
        <f t="shared" si="124"/>
        <v/>
      </c>
      <c r="BL82" s="532" t="str">
        <f t="shared" si="124"/>
        <v/>
      </c>
      <c r="BM82" s="190"/>
      <c r="BN82" s="543"/>
      <c r="BO82" s="543"/>
    </row>
    <row r="83" spans="1:68" s="815" customFormat="1" ht="62.25" customHeight="1" thickBot="1" x14ac:dyDescent="0.25">
      <c r="A83" s="825">
        <v>65</v>
      </c>
      <c r="B83" s="830" t="s">
        <v>83</v>
      </c>
      <c r="C83" s="823" t="s">
        <v>437</v>
      </c>
      <c r="D83" s="824" t="s">
        <v>38</v>
      </c>
      <c r="E83" s="532" t="str">
        <f t="shared" si="121"/>
        <v/>
      </c>
      <c r="F83" s="532" t="str">
        <f t="shared" si="122"/>
        <v/>
      </c>
      <c r="G83" s="532" t="str">
        <f t="shared" si="122"/>
        <v/>
      </c>
      <c r="H83" s="532" t="str">
        <f t="shared" si="122"/>
        <v/>
      </c>
      <c r="I83" s="532" t="str">
        <f t="shared" si="122"/>
        <v/>
      </c>
      <c r="J83" s="532" t="str">
        <f t="shared" si="122"/>
        <v/>
      </c>
      <c r="K83" s="532" t="str">
        <f t="shared" si="122"/>
        <v/>
      </c>
      <c r="L83" s="532" t="str">
        <f t="shared" si="122"/>
        <v/>
      </c>
      <c r="M83" s="532" t="str">
        <f t="shared" si="122"/>
        <v/>
      </c>
      <c r="N83" s="532" t="str">
        <f t="shared" si="122"/>
        <v/>
      </c>
      <c r="O83" s="532" t="str">
        <f t="shared" si="122"/>
        <v/>
      </c>
      <c r="P83" s="532" t="str">
        <f t="shared" si="122"/>
        <v/>
      </c>
      <c r="Q83" s="532" t="str">
        <f t="shared" si="122"/>
        <v/>
      </c>
      <c r="R83" s="532" t="str">
        <f t="shared" si="122"/>
        <v/>
      </c>
      <c r="S83" s="532" t="str">
        <f t="shared" si="122"/>
        <v/>
      </c>
      <c r="T83" s="532" t="str">
        <f t="shared" si="122"/>
        <v/>
      </c>
      <c r="U83" s="532" t="str">
        <f t="shared" si="122"/>
        <v/>
      </c>
      <c r="V83" s="532" t="str">
        <f t="shared" si="122"/>
        <v/>
      </c>
      <c r="W83" s="532" t="str">
        <f t="shared" si="122"/>
        <v/>
      </c>
      <c r="X83" s="532" t="str">
        <f t="shared" si="122"/>
        <v/>
      </c>
      <c r="Y83" s="532" t="str">
        <f t="shared" si="122"/>
        <v/>
      </c>
      <c r="Z83" s="532" t="str">
        <f t="shared" si="122"/>
        <v/>
      </c>
      <c r="AA83" s="532" t="str">
        <f t="shared" si="122"/>
        <v/>
      </c>
      <c r="AB83" s="532" t="str">
        <f t="shared" si="122"/>
        <v/>
      </c>
      <c r="AC83" s="532" t="str">
        <f t="shared" si="122"/>
        <v/>
      </c>
      <c r="AD83" s="532" t="str">
        <f t="shared" si="122"/>
        <v/>
      </c>
      <c r="AE83" s="532" t="str">
        <f t="shared" si="122"/>
        <v/>
      </c>
      <c r="AF83" s="532" t="str">
        <f t="shared" si="122"/>
        <v/>
      </c>
      <c r="AG83" s="532" t="str">
        <f t="shared" si="122"/>
        <v/>
      </c>
      <c r="AH83" s="532" t="str">
        <f t="shared" si="122"/>
        <v/>
      </c>
      <c r="AI83" s="532" t="str">
        <f t="shared" si="122"/>
        <v/>
      </c>
      <c r="AJ83" s="532" t="str">
        <f t="shared" si="122"/>
        <v/>
      </c>
      <c r="AK83" s="532" t="str">
        <f t="shared" si="122"/>
        <v/>
      </c>
      <c r="AL83" s="532" t="str">
        <f t="shared" si="122"/>
        <v/>
      </c>
      <c r="AM83" s="532" t="str">
        <f t="shared" si="122"/>
        <v/>
      </c>
      <c r="AN83" s="532" t="str">
        <f t="shared" si="122"/>
        <v/>
      </c>
      <c r="AO83" s="532" t="str">
        <f t="shared" si="122"/>
        <v/>
      </c>
      <c r="AP83" s="532" t="str">
        <f t="shared" si="122"/>
        <v/>
      </c>
      <c r="AQ83" s="532" t="str">
        <f t="shared" si="122"/>
        <v/>
      </c>
      <c r="AR83" s="532" t="str">
        <f t="shared" si="122"/>
        <v/>
      </c>
      <c r="AS83" s="532" t="str">
        <f t="shared" si="122"/>
        <v/>
      </c>
      <c r="AT83" s="532" t="str">
        <f t="shared" si="122"/>
        <v/>
      </c>
      <c r="AU83" s="532" t="str">
        <f t="shared" si="122"/>
        <v/>
      </c>
      <c r="AV83" s="532" t="str">
        <f t="shared" si="123"/>
        <v/>
      </c>
      <c r="AW83" s="532" t="str">
        <f t="shared" si="124"/>
        <v/>
      </c>
      <c r="AX83" s="532" t="str">
        <f t="shared" si="124"/>
        <v/>
      </c>
      <c r="AY83" s="532" t="str">
        <f t="shared" si="124"/>
        <v/>
      </c>
      <c r="AZ83" s="532" t="str">
        <f t="shared" si="124"/>
        <v/>
      </c>
      <c r="BA83" s="532" t="str">
        <f t="shared" si="124"/>
        <v/>
      </c>
      <c r="BB83" s="532" t="str">
        <f t="shared" si="124"/>
        <v/>
      </c>
      <c r="BC83" s="532" t="str">
        <f t="shared" si="124"/>
        <v/>
      </c>
      <c r="BD83" s="532" t="str">
        <f t="shared" si="124"/>
        <v/>
      </c>
      <c r="BE83" s="532" t="str">
        <f t="shared" si="124"/>
        <v/>
      </c>
      <c r="BF83" s="532" t="str">
        <f t="shared" si="124"/>
        <v/>
      </c>
      <c r="BG83" s="532" t="str">
        <f t="shared" si="124"/>
        <v/>
      </c>
      <c r="BH83" s="532" t="str">
        <f t="shared" si="124"/>
        <v/>
      </c>
      <c r="BI83" s="532" t="str">
        <f t="shared" si="124"/>
        <v/>
      </c>
      <c r="BJ83" s="532" t="str">
        <f t="shared" si="124"/>
        <v/>
      </c>
      <c r="BK83" s="532" t="str">
        <f t="shared" si="124"/>
        <v/>
      </c>
      <c r="BL83" s="532" t="str">
        <f t="shared" si="124"/>
        <v/>
      </c>
      <c r="BM83" s="190"/>
      <c r="BN83" s="543"/>
      <c r="BO83" s="543"/>
    </row>
    <row r="84" spans="1:68" s="815" customFormat="1" ht="64.5" customHeight="1" thickBot="1" x14ac:dyDescent="0.25">
      <c r="A84" s="825">
        <v>66</v>
      </c>
      <c r="B84" s="830" t="s">
        <v>84</v>
      </c>
      <c r="C84" s="823" t="s">
        <v>437</v>
      </c>
      <c r="D84" s="824" t="s">
        <v>38</v>
      </c>
      <c r="E84" s="532" t="str">
        <f t="shared" si="121"/>
        <v/>
      </c>
      <c r="F84" s="532" t="str">
        <f t="shared" si="122"/>
        <v/>
      </c>
      <c r="G84" s="532" t="str">
        <f t="shared" si="122"/>
        <v/>
      </c>
      <c r="H84" s="532" t="str">
        <f t="shared" si="122"/>
        <v/>
      </c>
      <c r="I84" s="532" t="str">
        <f t="shared" si="122"/>
        <v/>
      </c>
      <c r="J84" s="532" t="str">
        <f t="shared" si="122"/>
        <v/>
      </c>
      <c r="K84" s="532" t="str">
        <f t="shared" si="122"/>
        <v/>
      </c>
      <c r="L84" s="532" t="str">
        <f t="shared" si="122"/>
        <v/>
      </c>
      <c r="M84" s="532" t="str">
        <f t="shared" si="122"/>
        <v/>
      </c>
      <c r="N84" s="532" t="str">
        <f t="shared" si="122"/>
        <v/>
      </c>
      <c r="O84" s="532" t="str">
        <f t="shared" si="122"/>
        <v/>
      </c>
      <c r="P84" s="532" t="str">
        <f t="shared" si="122"/>
        <v/>
      </c>
      <c r="Q84" s="532" t="str">
        <f t="shared" si="122"/>
        <v/>
      </c>
      <c r="R84" s="532" t="str">
        <f t="shared" si="122"/>
        <v/>
      </c>
      <c r="S84" s="532" t="str">
        <f t="shared" si="122"/>
        <v/>
      </c>
      <c r="T84" s="532" t="str">
        <f t="shared" si="122"/>
        <v/>
      </c>
      <c r="U84" s="532" t="str">
        <f t="shared" si="122"/>
        <v/>
      </c>
      <c r="V84" s="532" t="str">
        <f t="shared" si="122"/>
        <v/>
      </c>
      <c r="W84" s="532" t="str">
        <f t="shared" si="122"/>
        <v/>
      </c>
      <c r="X84" s="532" t="str">
        <f t="shared" si="122"/>
        <v/>
      </c>
      <c r="Y84" s="532" t="str">
        <f t="shared" si="122"/>
        <v/>
      </c>
      <c r="Z84" s="532" t="str">
        <f t="shared" si="122"/>
        <v/>
      </c>
      <c r="AA84" s="532" t="str">
        <f t="shared" si="122"/>
        <v/>
      </c>
      <c r="AB84" s="532" t="str">
        <f t="shared" si="122"/>
        <v/>
      </c>
      <c r="AC84" s="532" t="str">
        <f t="shared" si="122"/>
        <v/>
      </c>
      <c r="AD84" s="532" t="str">
        <f t="shared" si="122"/>
        <v/>
      </c>
      <c r="AE84" s="532" t="str">
        <f t="shared" si="122"/>
        <v/>
      </c>
      <c r="AF84" s="532" t="str">
        <f t="shared" si="122"/>
        <v/>
      </c>
      <c r="AG84" s="532" t="str">
        <f t="shared" si="122"/>
        <v/>
      </c>
      <c r="AH84" s="532" t="str">
        <f t="shared" si="122"/>
        <v/>
      </c>
      <c r="AI84" s="532" t="str">
        <f t="shared" si="122"/>
        <v/>
      </c>
      <c r="AJ84" s="532" t="str">
        <f t="shared" si="122"/>
        <v/>
      </c>
      <c r="AK84" s="532" t="str">
        <f t="shared" si="122"/>
        <v/>
      </c>
      <c r="AL84" s="532" t="str">
        <f t="shared" si="122"/>
        <v/>
      </c>
      <c r="AM84" s="532" t="str">
        <f t="shared" si="122"/>
        <v/>
      </c>
      <c r="AN84" s="532" t="str">
        <f t="shared" si="122"/>
        <v/>
      </c>
      <c r="AO84" s="532" t="str">
        <f t="shared" si="122"/>
        <v/>
      </c>
      <c r="AP84" s="532" t="str">
        <f t="shared" si="122"/>
        <v/>
      </c>
      <c r="AQ84" s="532" t="str">
        <f t="shared" si="122"/>
        <v/>
      </c>
      <c r="AR84" s="532" t="str">
        <f t="shared" si="122"/>
        <v/>
      </c>
      <c r="AS84" s="532" t="str">
        <f t="shared" si="122"/>
        <v/>
      </c>
      <c r="AT84" s="532" t="str">
        <f t="shared" si="122"/>
        <v/>
      </c>
      <c r="AU84" s="532" t="str">
        <f t="shared" si="122"/>
        <v/>
      </c>
      <c r="AV84" s="532" t="str">
        <f t="shared" si="123"/>
        <v/>
      </c>
      <c r="AW84" s="532" t="str">
        <f t="shared" si="124"/>
        <v/>
      </c>
      <c r="AX84" s="532" t="str">
        <f t="shared" si="124"/>
        <v/>
      </c>
      <c r="AY84" s="532" t="str">
        <f t="shared" si="124"/>
        <v/>
      </c>
      <c r="AZ84" s="532" t="str">
        <f t="shared" si="124"/>
        <v/>
      </c>
      <c r="BA84" s="532" t="str">
        <f t="shared" si="124"/>
        <v/>
      </c>
      <c r="BB84" s="532" t="str">
        <f t="shared" si="124"/>
        <v/>
      </c>
      <c r="BC84" s="532" t="str">
        <f t="shared" si="124"/>
        <v/>
      </c>
      <c r="BD84" s="532" t="str">
        <f t="shared" si="124"/>
        <v/>
      </c>
      <c r="BE84" s="532" t="str">
        <f t="shared" si="124"/>
        <v/>
      </c>
      <c r="BF84" s="532" t="str">
        <f t="shared" si="124"/>
        <v/>
      </c>
      <c r="BG84" s="532" t="str">
        <f t="shared" si="124"/>
        <v/>
      </c>
      <c r="BH84" s="532" t="str">
        <f t="shared" si="124"/>
        <v/>
      </c>
      <c r="BI84" s="532" t="str">
        <f t="shared" si="124"/>
        <v/>
      </c>
      <c r="BJ84" s="532" t="str">
        <f t="shared" si="124"/>
        <v/>
      </c>
      <c r="BK84" s="532" t="str">
        <f t="shared" si="124"/>
        <v/>
      </c>
      <c r="BL84" s="532" t="str">
        <f t="shared" si="124"/>
        <v/>
      </c>
      <c r="BM84" s="190"/>
      <c r="BN84" s="543"/>
      <c r="BO84" s="543"/>
    </row>
    <row r="85" spans="1:68" ht="46.35" customHeight="1" thickBot="1" x14ac:dyDescent="0.25">
      <c r="A85" s="825">
        <v>67</v>
      </c>
      <c r="B85" s="849" t="s">
        <v>87</v>
      </c>
      <c r="C85" s="840" t="s">
        <v>438</v>
      </c>
      <c r="D85" s="841" t="s">
        <v>38</v>
      </c>
      <c r="E85" s="532" t="str">
        <f t="shared" si="121"/>
        <v/>
      </c>
      <c r="F85" s="532" t="str">
        <f t="shared" si="122"/>
        <v/>
      </c>
      <c r="G85" s="532" t="str">
        <f t="shared" si="122"/>
        <v/>
      </c>
      <c r="H85" s="532" t="str">
        <f t="shared" si="122"/>
        <v/>
      </c>
      <c r="I85" s="532" t="str">
        <f t="shared" si="122"/>
        <v/>
      </c>
      <c r="J85" s="532" t="str">
        <f t="shared" si="122"/>
        <v/>
      </c>
      <c r="K85" s="532" t="str">
        <f t="shared" si="122"/>
        <v/>
      </c>
      <c r="L85" s="532" t="str">
        <f t="shared" si="122"/>
        <v/>
      </c>
      <c r="M85" s="532" t="str">
        <f t="shared" si="122"/>
        <v/>
      </c>
      <c r="N85" s="532" t="str">
        <f t="shared" si="122"/>
        <v/>
      </c>
      <c r="O85" s="532" t="str">
        <f t="shared" si="122"/>
        <v/>
      </c>
      <c r="P85" s="532" t="str">
        <f t="shared" si="122"/>
        <v/>
      </c>
      <c r="Q85" s="532" t="str">
        <f t="shared" si="122"/>
        <v/>
      </c>
      <c r="R85" s="532" t="str">
        <f t="shared" si="122"/>
        <v/>
      </c>
      <c r="S85" s="532" t="str">
        <f t="shared" si="122"/>
        <v/>
      </c>
      <c r="T85" s="532" t="str">
        <f t="shared" si="122"/>
        <v/>
      </c>
      <c r="U85" s="532" t="str">
        <f t="shared" si="122"/>
        <v/>
      </c>
      <c r="V85" s="532" t="str">
        <f t="shared" si="122"/>
        <v/>
      </c>
      <c r="W85" s="532" t="str">
        <f t="shared" si="122"/>
        <v/>
      </c>
      <c r="X85" s="532" t="str">
        <f t="shared" ref="X85:AU85" si="125">IF(X$55="N", "X", IF(OR(X$56 ="OJT",X$56="CT"),"x",""))</f>
        <v/>
      </c>
      <c r="Y85" s="532" t="str">
        <f t="shared" si="125"/>
        <v/>
      </c>
      <c r="Z85" s="532" t="str">
        <f t="shared" si="125"/>
        <v/>
      </c>
      <c r="AA85" s="532" t="str">
        <f t="shared" si="125"/>
        <v/>
      </c>
      <c r="AB85" s="532" t="str">
        <f t="shared" si="125"/>
        <v/>
      </c>
      <c r="AC85" s="532" t="str">
        <f t="shared" si="125"/>
        <v/>
      </c>
      <c r="AD85" s="532" t="str">
        <f t="shared" si="125"/>
        <v/>
      </c>
      <c r="AE85" s="532" t="str">
        <f t="shared" si="125"/>
        <v/>
      </c>
      <c r="AF85" s="532" t="str">
        <f t="shared" si="125"/>
        <v/>
      </c>
      <c r="AG85" s="532" t="str">
        <f t="shared" si="125"/>
        <v/>
      </c>
      <c r="AH85" s="532" t="str">
        <f t="shared" si="125"/>
        <v/>
      </c>
      <c r="AI85" s="532" t="str">
        <f t="shared" si="125"/>
        <v/>
      </c>
      <c r="AJ85" s="532" t="str">
        <f t="shared" si="125"/>
        <v/>
      </c>
      <c r="AK85" s="532" t="str">
        <f t="shared" si="125"/>
        <v/>
      </c>
      <c r="AL85" s="532" t="str">
        <f t="shared" si="125"/>
        <v/>
      </c>
      <c r="AM85" s="532" t="str">
        <f t="shared" si="125"/>
        <v/>
      </c>
      <c r="AN85" s="532" t="str">
        <f t="shared" si="125"/>
        <v/>
      </c>
      <c r="AO85" s="532" t="str">
        <f t="shared" si="125"/>
        <v/>
      </c>
      <c r="AP85" s="532" t="str">
        <f t="shared" si="125"/>
        <v/>
      </c>
      <c r="AQ85" s="532" t="str">
        <f t="shared" si="125"/>
        <v/>
      </c>
      <c r="AR85" s="532" t="str">
        <f t="shared" si="125"/>
        <v/>
      </c>
      <c r="AS85" s="532" t="str">
        <f t="shared" si="125"/>
        <v/>
      </c>
      <c r="AT85" s="532" t="str">
        <f t="shared" si="125"/>
        <v/>
      </c>
      <c r="AU85" s="532" t="str">
        <f t="shared" si="125"/>
        <v/>
      </c>
      <c r="AV85" s="532" t="str">
        <f t="shared" si="123"/>
        <v/>
      </c>
      <c r="AW85" s="532" t="str">
        <f t="shared" si="124"/>
        <v/>
      </c>
      <c r="AX85" s="532" t="str">
        <f t="shared" si="124"/>
        <v/>
      </c>
      <c r="AY85" s="532" t="str">
        <f t="shared" si="124"/>
        <v/>
      </c>
      <c r="AZ85" s="532" t="str">
        <f t="shared" si="124"/>
        <v/>
      </c>
      <c r="BA85" s="532" t="str">
        <f t="shared" si="124"/>
        <v/>
      </c>
      <c r="BB85" s="532" t="str">
        <f t="shared" si="124"/>
        <v/>
      </c>
      <c r="BC85" s="532" t="str">
        <f t="shared" si="124"/>
        <v/>
      </c>
      <c r="BD85" s="532" t="str">
        <f t="shared" si="124"/>
        <v/>
      </c>
      <c r="BE85" s="532" t="str">
        <f t="shared" si="124"/>
        <v/>
      </c>
      <c r="BF85" s="532" t="str">
        <f t="shared" si="124"/>
        <v/>
      </c>
      <c r="BG85" s="532" t="str">
        <f t="shared" si="124"/>
        <v/>
      </c>
      <c r="BH85" s="532" t="str">
        <f t="shared" si="124"/>
        <v/>
      </c>
      <c r="BI85" s="532" t="str">
        <f t="shared" si="124"/>
        <v/>
      </c>
      <c r="BJ85" s="532" t="str">
        <f t="shared" si="124"/>
        <v/>
      </c>
      <c r="BK85" s="532" t="str">
        <f t="shared" si="124"/>
        <v/>
      </c>
      <c r="BL85" s="532" t="str">
        <f t="shared" si="124"/>
        <v/>
      </c>
      <c r="BM85" s="545" t="s">
        <v>615</v>
      </c>
      <c r="BN85" s="542" t="s">
        <v>11</v>
      </c>
      <c r="BO85" s="542" t="s">
        <v>616</v>
      </c>
    </row>
    <row r="86" spans="1:68" s="637" customFormat="1" ht="24.6" customHeight="1" thickBot="1" x14ac:dyDescent="0.25">
      <c r="A86" s="827"/>
      <c r="B86" s="828" t="s">
        <v>88</v>
      </c>
      <c r="C86" s="829" t="s">
        <v>8</v>
      </c>
      <c r="D86" s="820" t="s">
        <v>9</v>
      </c>
      <c r="E86" s="666" t="s">
        <v>19</v>
      </c>
      <c r="F86" s="666" t="s">
        <v>19</v>
      </c>
      <c r="G86" s="666" t="s">
        <v>19</v>
      </c>
      <c r="H86" s="666" t="s">
        <v>19</v>
      </c>
      <c r="I86" s="666" t="s">
        <v>19</v>
      </c>
      <c r="J86" s="666" t="s">
        <v>19</v>
      </c>
      <c r="K86" s="666" t="s">
        <v>19</v>
      </c>
      <c r="L86" s="666" t="s">
        <v>19</v>
      </c>
      <c r="M86" s="666" t="s">
        <v>19</v>
      </c>
      <c r="N86" s="666" t="s">
        <v>19</v>
      </c>
      <c r="O86" s="666" t="s">
        <v>19</v>
      </c>
      <c r="P86" s="666" t="s">
        <v>19</v>
      </c>
      <c r="Q86" s="666" t="s">
        <v>19</v>
      </c>
      <c r="R86" s="666" t="s">
        <v>19</v>
      </c>
      <c r="S86" s="666" t="s">
        <v>19</v>
      </c>
      <c r="T86" s="666" t="s">
        <v>19</v>
      </c>
      <c r="U86" s="666" t="s">
        <v>19</v>
      </c>
      <c r="V86" s="666" t="s">
        <v>19</v>
      </c>
      <c r="W86" s="666" t="s">
        <v>19</v>
      </c>
      <c r="X86" s="666" t="s">
        <v>19</v>
      </c>
      <c r="Y86" s="666" t="s">
        <v>19</v>
      </c>
      <c r="Z86" s="666" t="s">
        <v>19</v>
      </c>
      <c r="AA86" s="666" t="s">
        <v>19</v>
      </c>
      <c r="AB86" s="666" t="s">
        <v>19</v>
      </c>
      <c r="AC86" s="666" t="s">
        <v>19</v>
      </c>
      <c r="AD86" s="666" t="s">
        <v>19</v>
      </c>
      <c r="AE86" s="666" t="s">
        <v>19</v>
      </c>
      <c r="AF86" s="666" t="s">
        <v>19</v>
      </c>
      <c r="AG86" s="666" t="s">
        <v>19</v>
      </c>
      <c r="AH86" s="666" t="s">
        <v>19</v>
      </c>
      <c r="AI86" s="666" t="s">
        <v>19</v>
      </c>
      <c r="AJ86" s="666" t="s">
        <v>19</v>
      </c>
      <c r="AK86" s="666" t="s">
        <v>19</v>
      </c>
      <c r="AL86" s="666" t="s">
        <v>19</v>
      </c>
      <c r="AM86" s="666" t="s">
        <v>19</v>
      </c>
      <c r="AN86" s="666" t="s">
        <v>19</v>
      </c>
      <c r="AO86" s="666" t="s">
        <v>19</v>
      </c>
      <c r="AP86" s="666" t="s">
        <v>19</v>
      </c>
      <c r="AQ86" s="666" t="s">
        <v>19</v>
      </c>
      <c r="AR86" s="666" t="s">
        <v>19</v>
      </c>
      <c r="AS86" s="666" t="s">
        <v>19</v>
      </c>
      <c r="AT86" s="666" t="s">
        <v>19</v>
      </c>
      <c r="AU86" s="666" t="s">
        <v>19</v>
      </c>
      <c r="AV86" s="666" t="s">
        <v>19</v>
      </c>
      <c r="AW86" s="666" t="s">
        <v>19</v>
      </c>
      <c r="AX86" s="666" t="s">
        <v>19</v>
      </c>
      <c r="AY86" s="666" t="s">
        <v>19</v>
      </c>
      <c r="AZ86" s="666" t="s">
        <v>19</v>
      </c>
      <c r="BA86" s="666" t="s">
        <v>19</v>
      </c>
      <c r="BB86" s="666" t="s">
        <v>19</v>
      </c>
      <c r="BC86" s="666" t="s">
        <v>19</v>
      </c>
      <c r="BD86" s="666" t="s">
        <v>19</v>
      </c>
      <c r="BE86" s="666" t="s">
        <v>19</v>
      </c>
      <c r="BF86" s="666" t="s">
        <v>19</v>
      </c>
      <c r="BG86" s="666" t="s">
        <v>19</v>
      </c>
      <c r="BH86" s="666" t="s">
        <v>19</v>
      </c>
      <c r="BI86" s="666" t="s">
        <v>19</v>
      </c>
      <c r="BJ86" s="666" t="s">
        <v>19</v>
      </c>
      <c r="BK86" s="666" t="s">
        <v>19</v>
      </c>
      <c r="BL86" s="666" t="s">
        <v>19</v>
      </c>
      <c r="BM86" s="638"/>
      <c r="BN86" s="638"/>
      <c r="BO86" s="638"/>
      <c r="BP86" s="667"/>
    </row>
    <row r="87" spans="1:68" ht="35.450000000000003" customHeight="1" thickBot="1" x14ac:dyDescent="0.25">
      <c r="A87" s="850">
        <v>68</v>
      </c>
      <c r="B87" s="851" t="s">
        <v>468</v>
      </c>
      <c r="C87" s="852" t="s">
        <v>436</v>
      </c>
      <c r="D87" s="824" t="s">
        <v>89</v>
      </c>
      <c r="E87" s="532"/>
      <c r="F87" s="532"/>
      <c r="G87" s="532"/>
      <c r="H87" s="532"/>
      <c r="I87" s="532"/>
      <c r="J87" s="532"/>
      <c r="K87" s="532"/>
      <c r="L87" s="532"/>
      <c r="M87" s="532"/>
      <c r="N87" s="532"/>
      <c r="O87" s="532"/>
      <c r="P87" s="532"/>
      <c r="Q87" s="532"/>
      <c r="R87" s="532"/>
      <c r="S87" s="532"/>
      <c r="T87" s="532"/>
      <c r="U87" s="532"/>
      <c r="V87" s="532"/>
      <c r="W87" s="532"/>
      <c r="X87" s="532"/>
      <c r="Y87" s="532"/>
      <c r="Z87" s="532"/>
      <c r="AA87" s="532"/>
      <c r="AB87" s="532"/>
      <c r="AC87" s="532"/>
      <c r="AD87" s="532"/>
      <c r="AE87" s="532"/>
      <c r="AF87" s="532"/>
      <c r="AG87" s="532"/>
      <c r="AH87" s="532"/>
      <c r="AI87" s="532"/>
      <c r="AJ87" s="532"/>
      <c r="AK87" s="532"/>
      <c r="AL87" s="532"/>
      <c r="AM87" s="532"/>
      <c r="AN87" s="532"/>
      <c r="AO87" s="532"/>
      <c r="AP87" s="532"/>
      <c r="AQ87" s="532"/>
      <c r="AR87" s="532"/>
      <c r="AS87" s="532"/>
      <c r="AT87" s="532"/>
      <c r="AU87" s="532"/>
      <c r="AV87" s="532"/>
      <c r="AW87" s="532"/>
      <c r="AX87" s="532"/>
      <c r="AY87" s="532"/>
      <c r="AZ87" s="532"/>
      <c r="BA87" s="532"/>
      <c r="BB87" s="532"/>
      <c r="BC87" s="532"/>
      <c r="BD87" s="532"/>
      <c r="BE87" s="532"/>
      <c r="BF87" s="532"/>
      <c r="BG87" s="532"/>
      <c r="BH87" s="532"/>
      <c r="BI87" s="532"/>
      <c r="BJ87" s="532"/>
      <c r="BK87" s="532"/>
      <c r="BL87" s="532"/>
      <c r="BM87" s="528"/>
      <c r="BN87" s="528"/>
      <c r="BO87" s="528"/>
      <c r="BP87" s="343"/>
    </row>
    <row r="88" spans="1:68" ht="65.25" customHeight="1" thickBot="1" x14ac:dyDescent="0.25">
      <c r="A88" s="853">
        <v>69</v>
      </c>
      <c r="B88" s="854" t="s">
        <v>614</v>
      </c>
      <c r="C88" s="841" t="s">
        <v>436</v>
      </c>
      <c r="D88" s="841" t="s">
        <v>89</v>
      </c>
      <c r="E88" s="560" t="str">
        <f>IF(E87="N", "X", "")</f>
        <v/>
      </c>
      <c r="F88" s="560" t="str">
        <f t="shared" ref="F88:AU88" si="126">IF(F87="N", "X", "")</f>
        <v/>
      </c>
      <c r="G88" s="560" t="str">
        <f t="shared" si="126"/>
        <v/>
      </c>
      <c r="H88" s="560" t="str">
        <f t="shared" si="126"/>
        <v/>
      </c>
      <c r="I88" s="560" t="str">
        <f t="shared" si="126"/>
        <v/>
      </c>
      <c r="J88" s="560" t="str">
        <f t="shared" si="126"/>
        <v/>
      </c>
      <c r="K88" s="560" t="str">
        <f t="shared" si="126"/>
        <v/>
      </c>
      <c r="L88" s="560" t="str">
        <f t="shared" si="126"/>
        <v/>
      </c>
      <c r="M88" s="560" t="str">
        <f t="shared" si="126"/>
        <v/>
      </c>
      <c r="N88" s="560" t="str">
        <f t="shared" si="126"/>
        <v/>
      </c>
      <c r="O88" s="560" t="str">
        <f t="shared" si="126"/>
        <v/>
      </c>
      <c r="P88" s="560" t="str">
        <f t="shared" si="126"/>
        <v/>
      </c>
      <c r="Q88" s="560" t="str">
        <f t="shared" si="126"/>
        <v/>
      </c>
      <c r="R88" s="560" t="str">
        <f t="shared" si="126"/>
        <v/>
      </c>
      <c r="S88" s="560" t="str">
        <f t="shared" si="126"/>
        <v/>
      </c>
      <c r="T88" s="560" t="str">
        <f t="shared" si="126"/>
        <v/>
      </c>
      <c r="U88" s="560" t="str">
        <f t="shared" si="126"/>
        <v/>
      </c>
      <c r="V88" s="560" t="str">
        <f t="shared" si="126"/>
        <v/>
      </c>
      <c r="W88" s="560" t="str">
        <f t="shared" si="126"/>
        <v/>
      </c>
      <c r="X88" s="560" t="str">
        <f t="shared" si="126"/>
        <v/>
      </c>
      <c r="Y88" s="560" t="str">
        <f t="shared" si="126"/>
        <v/>
      </c>
      <c r="Z88" s="560" t="str">
        <f t="shared" si="126"/>
        <v/>
      </c>
      <c r="AA88" s="560" t="str">
        <f t="shared" si="126"/>
        <v/>
      </c>
      <c r="AB88" s="560" t="str">
        <f t="shared" si="126"/>
        <v/>
      </c>
      <c r="AC88" s="560" t="str">
        <f t="shared" si="126"/>
        <v/>
      </c>
      <c r="AD88" s="560" t="str">
        <f t="shared" si="126"/>
        <v/>
      </c>
      <c r="AE88" s="560" t="str">
        <f t="shared" si="126"/>
        <v/>
      </c>
      <c r="AF88" s="560" t="str">
        <f t="shared" si="126"/>
        <v/>
      </c>
      <c r="AG88" s="560" t="str">
        <f t="shared" si="126"/>
        <v/>
      </c>
      <c r="AH88" s="560" t="str">
        <f t="shared" si="126"/>
        <v/>
      </c>
      <c r="AI88" s="560" t="str">
        <f t="shared" si="126"/>
        <v/>
      </c>
      <c r="AJ88" s="560" t="str">
        <f t="shared" si="126"/>
        <v/>
      </c>
      <c r="AK88" s="560" t="str">
        <f t="shared" si="126"/>
        <v/>
      </c>
      <c r="AL88" s="560" t="str">
        <f t="shared" si="126"/>
        <v/>
      </c>
      <c r="AM88" s="560" t="str">
        <f t="shared" si="126"/>
        <v/>
      </c>
      <c r="AN88" s="560" t="str">
        <f t="shared" si="126"/>
        <v/>
      </c>
      <c r="AO88" s="560" t="str">
        <f t="shared" si="126"/>
        <v/>
      </c>
      <c r="AP88" s="560" t="str">
        <f t="shared" si="126"/>
        <v/>
      </c>
      <c r="AQ88" s="560" t="str">
        <f t="shared" si="126"/>
        <v/>
      </c>
      <c r="AR88" s="560" t="str">
        <f t="shared" si="126"/>
        <v/>
      </c>
      <c r="AS88" s="560" t="str">
        <f t="shared" si="126"/>
        <v/>
      </c>
      <c r="AT88" s="560" t="str">
        <f t="shared" si="126"/>
        <v/>
      </c>
      <c r="AU88" s="560" t="str">
        <f t="shared" si="126"/>
        <v/>
      </c>
      <c r="AV88" s="560" t="str">
        <f>IF(AV87="N", "X", "")</f>
        <v/>
      </c>
      <c r="AW88" s="560" t="str">
        <f t="shared" ref="AW88" si="127">IF(AW87="N", "X", "")</f>
        <v/>
      </c>
      <c r="AX88" s="560" t="str">
        <f t="shared" ref="AX88" si="128">IF(AX87="N", "X", "")</f>
        <v/>
      </c>
      <c r="AY88" s="560" t="str">
        <f t="shared" ref="AY88" si="129">IF(AY87="N", "X", "")</f>
        <v/>
      </c>
      <c r="AZ88" s="560" t="str">
        <f t="shared" ref="AZ88" si="130">IF(AZ87="N", "X", "")</f>
        <v/>
      </c>
      <c r="BA88" s="560" t="str">
        <f t="shared" ref="BA88" si="131">IF(BA87="N", "X", "")</f>
        <v/>
      </c>
      <c r="BB88" s="560" t="str">
        <f t="shared" ref="BB88" si="132">IF(BB87="N", "X", "")</f>
        <v/>
      </c>
      <c r="BC88" s="560" t="str">
        <f t="shared" ref="BC88" si="133">IF(BC87="N", "X", "")</f>
        <v/>
      </c>
      <c r="BD88" s="560" t="str">
        <f t="shared" ref="BD88" si="134">IF(BD87="N", "X", "")</f>
        <v/>
      </c>
      <c r="BE88" s="560" t="str">
        <f t="shared" ref="BE88" si="135">IF(BE87="N", "X", "")</f>
        <v/>
      </c>
      <c r="BF88" s="560" t="str">
        <f t="shared" ref="BF88" si="136">IF(BF87="N", "X", "")</f>
        <v/>
      </c>
      <c r="BG88" s="560" t="str">
        <f t="shared" ref="BG88" si="137">IF(BG87="N", "X", "")</f>
        <v/>
      </c>
      <c r="BH88" s="560" t="str">
        <f t="shared" ref="BH88" si="138">IF(BH87="N", "X", "")</f>
        <v/>
      </c>
      <c r="BI88" s="560" t="str">
        <f t="shared" ref="BI88" si="139">IF(BI87="N", "X", "")</f>
        <v/>
      </c>
      <c r="BJ88" s="560" t="str">
        <f t="shared" ref="BJ88" si="140">IF(BJ87="N", "X", "")</f>
        <v/>
      </c>
      <c r="BK88" s="560" t="str">
        <f t="shared" ref="BK88" si="141">IF(BK87="N", "X", "")</f>
        <v/>
      </c>
      <c r="BL88" s="560" t="str">
        <f t="shared" ref="BL88" si="142">IF(BL87="N", "X", "")</f>
        <v/>
      </c>
      <c r="BM88" s="542" t="s">
        <v>615</v>
      </c>
      <c r="BN88" s="542" t="s">
        <v>11</v>
      </c>
      <c r="BO88" s="542" t="s">
        <v>616</v>
      </c>
    </row>
    <row r="89" spans="1:68" ht="35.450000000000003" customHeight="1" thickBot="1" x14ac:dyDescent="0.25">
      <c r="A89" s="838">
        <v>70</v>
      </c>
      <c r="B89" s="822" t="s">
        <v>469</v>
      </c>
      <c r="C89" s="823" t="s">
        <v>436</v>
      </c>
      <c r="D89" s="841" t="s">
        <v>89</v>
      </c>
      <c r="E89" s="560" t="str">
        <f>IF(E87="N", "X", "")</f>
        <v/>
      </c>
      <c r="F89" s="560" t="str">
        <f t="shared" ref="F89:AU89" si="143">IF(F87="N", "X", "")</f>
        <v/>
      </c>
      <c r="G89" s="560" t="str">
        <f t="shared" si="143"/>
        <v/>
      </c>
      <c r="H89" s="560" t="str">
        <f t="shared" si="143"/>
        <v/>
      </c>
      <c r="I89" s="560" t="str">
        <f t="shared" si="143"/>
        <v/>
      </c>
      <c r="J89" s="560" t="str">
        <f t="shared" si="143"/>
        <v/>
      </c>
      <c r="K89" s="560" t="str">
        <f t="shared" si="143"/>
        <v/>
      </c>
      <c r="L89" s="560" t="str">
        <f t="shared" si="143"/>
        <v/>
      </c>
      <c r="M89" s="560" t="str">
        <f t="shared" si="143"/>
        <v/>
      </c>
      <c r="N89" s="560" t="str">
        <f t="shared" si="143"/>
        <v/>
      </c>
      <c r="O89" s="560" t="str">
        <f t="shared" si="143"/>
        <v/>
      </c>
      <c r="P89" s="560" t="str">
        <f t="shared" si="143"/>
        <v/>
      </c>
      <c r="Q89" s="560" t="str">
        <f t="shared" si="143"/>
        <v/>
      </c>
      <c r="R89" s="560" t="str">
        <f t="shared" si="143"/>
        <v/>
      </c>
      <c r="S89" s="560" t="str">
        <f t="shared" si="143"/>
        <v/>
      </c>
      <c r="T89" s="560" t="str">
        <f t="shared" si="143"/>
        <v/>
      </c>
      <c r="U89" s="560" t="str">
        <f t="shared" si="143"/>
        <v/>
      </c>
      <c r="V89" s="560" t="str">
        <f t="shared" si="143"/>
        <v/>
      </c>
      <c r="W89" s="560" t="str">
        <f t="shared" si="143"/>
        <v/>
      </c>
      <c r="X89" s="560" t="str">
        <f t="shared" si="143"/>
        <v/>
      </c>
      <c r="Y89" s="560" t="str">
        <f t="shared" si="143"/>
        <v/>
      </c>
      <c r="Z89" s="560" t="str">
        <f t="shared" si="143"/>
        <v/>
      </c>
      <c r="AA89" s="560" t="str">
        <f t="shared" si="143"/>
        <v/>
      </c>
      <c r="AB89" s="560" t="str">
        <f t="shared" si="143"/>
        <v/>
      </c>
      <c r="AC89" s="560" t="str">
        <f t="shared" si="143"/>
        <v/>
      </c>
      <c r="AD89" s="560" t="str">
        <f t="shared" si="143"/>
        <v/>
      </c>
      <c r="AE89" s="560" t="str">
        <f t="shared" si="143"/>
        <v/>
      </c>
      <c r="AF89" s="560" t="str">
        <f t="shared" si="143"/>
        <v/>
      </c>
      <c r="AG89" s="560" t="str">
        <f t="shared" si="143"/>
        <v/>
      </c>
      <c r="AH89" s="560" t="str">
        <f t="shared" si="143"/>
        <v/>
      </c>
      <c r="AI89" s="560" t="str">
        <f t="shared" si="143"/>
        <v/>
      </c>
      <c r="AJ89" s="560" t="str">
        <f t="shared" si="143"/>
        <v/>
      </c>
      <c r="AK89" s="560" t="str">
        <f t="shared" si="143"/>
        <v/>
      </c>
      <c r="AL89" s="560" t="str">
        <f t="shared" si="143"/>
        <v/>
      </c>
      <c r="AM89" s="560" t="str">
        <f t="shared" si="143"/>
        <v/>
      </c>
      <c r="AN89" s="560" t="str">
        <f t="shared" si="143"/>
        <v/>
      </c>
      <c r="AO89" s="560" t="str">
        <f t="shared" si="143"/>
        <v/>
      </c>
      <c r="AP89" s="560" t="str">
        <f t="shared" si="143"/>
        <v/>
      </c>
      <c r="AQ89" s="560" t="str">
        <f t="shared" si="143"/>
        <v/>
      </c>
      <c r="AR89" s="560" t="str">
        <f t="shared" si="143"/>
        <v/>
      </c>
      <c r="AS89" s="560" t="str">
        <f t="shared" si="143"/>
        <v/>
      </c>
      <c r="AT89" s="560" t="str">
        <f t="shared" si="143"/>
        <v/>
      </c>
      <c r="AU89" s="560" t="str">
        <f t="shared" si="143"/>
        <v/>
      </c>
      <c r="AV89" s="560" t="str">
        <f>IF(AV87="N", "X", "")</f>
        <v/>
      </c>
      <c r="AW89" s="560" t="str">
        <f t="shared" ref="AW89:BL89" si="144">IF(AW87="N", "X", "")</f>
        <v/>
      </c>
      <c r="AX89" s="560" t="str">
        <f t="shared" si="144"/>
        <v/>
      </c>
      <c r="AY89" s="560" t="str">
        <f t="shared" si="144"/>
        <v/>
      </c>
      <c r="AZ89" s="560" t="str">
        <f t="shared" si="144"/>
        <v/>
      </c>
      <c r="BA89" s="560" t="str">
        <f t="shared" si="144"/>
        <v/>
      </c>
      <c r="BB89" s="560" t="str">
        <f t="shared" si="144"/>
        <v/>
      </c>
      <c r="BC89" s="560" t="str">
        <f t="shared" si="144"/>
        <v/>
      </c>
      <c r="BD89" s="560" t="str">
        <f t="shared" si="144"/>
        <v/>
      </c>
      <c r="BE89" s="560" t="str">
        <f t="shared" si="144"/>
        <v/>
      </c>
      <c r="BF89" s="560" t="str">
        <f t="shared" si="144"/>
        <v/>
      </c>
      <c r="BG89" s="560" t="str">
        <f t="shared" si="144"/>
        <v/>
      </c>
      <c r="BH89" s="560" t="str">
        <f t="shared" si="144"/>
        <v/>
      </c>
      <c r="BI89" s="560" t="str">
        <f t="shared" si="144"/>
        <v/>
      </c>
      <c r="BJ89" s="560" t="str">
        <f t="shared" si="144"/>
        <v/>
      </c>
      <c r="BK89" s="560" t="str">
        <f t="shared" si="144"/>
        <v/>
      </c>
      <c r="BL89" s="560" t="str">
        <f t="shared" si="144"/>
        <v/>
      </c>
      <c r="BM89" s="528"/>
      <c r="BN89" s="528"/>
      <c r="BO89" s="528"/>
    </row>
    <row r="90" spans="1:68" ht="35.450000000000003" customHeight="1" thickBot="1" x14ac:dyDescent="0.25">
      <c r="A90" s="838" t="s">
        <v>90</v>
      </c>
      <c r="B90" s="855" t="s">
        <v>470</v>
      </c>
      <c r="C90" s="823" t="s">
        <v>436</v>
      </c>
      <c r="D90" s="824" t="s">
        <v>38</v>
      </c>
      <c r="E90" s="560" t="str">
        <f>IF(E87="N", "X", "")</f>
        <v/>
      </c>
      <c r="F90" s="560" t="str">
        <f t="shared" ref="F90:AU90" si="145">IF(F87="N", "X", "")</f>
        <v/>
      </c>
      <c r="G90" s="560" t="str">
        <f t="shared" si="145"/>
        <v/>
      </c>
      <c r="H90" s="560" t="str">
        <f t="shared" si="145"/>
        <v/>
      </c>
      <c r="I90" s="560" t="str">
        <f t="shared" si="145"/>
        <v/>
      </c>
      <c r="J90" s="560" t="str">
        <f t="shared" si="145"/>
        <v/>
      </c>
      <c r="K90" s="560" t="str">
        <f t="shared" si="145"/>
        <v/>
      </c>
      <c r="L90" s="560" t="str">
        <f t="shared" si="145"/>
        <v/>
      </c>
      <c r="M90" s="560" t="str">
        <f t="shared" si="145"/>
        <v/>
      </c>
      <c r="N90" s="560" t="str">
        <f t="shared" si="145"/>
        <v/>
      </c>
      <c r="O90" s="560" t="str">
        <f t="shared" si="145"/>
        <v/>
      </c>
      <c r="P90" s="560" t="str">
        <f t="shared" si="145"/>
        <v/>
      </c>
      <c r="Q90" s="560" t="str">
        <f t="shared" si="145"/>
        <v/>
      </c>
      <c r="R90" s="560" t="str">
        <f t="shared" si="145"/>
        <v/>
      </c>
      <c r="S90" s="560" t="str">
        <f t="shared" si="145"/>
        <v/>
      </c>
      <c r="T90" s="560" t="str">
        <f t="shared" si="145"/>
        <v/>
      </c>
      <c r="U90" s="560" t="str">
        <f t="shared" si="145"/>
        <v/>
      </c>
      <c r="V90" s="560" t="str">
        <f t="shared" si="145"/>
        <v/>
      </c>
      <c r="W90" s="560" t="str">
        <f t="shared" si="145"/>
        <v/>
      </c>
      <c r="X90" s="560" t="str">
        <f t="shared" si="145"/>
        <v/>
      </c>
      <c r="Y90" s="560" t="str">
        <f t="shared" si="145"/>
        <v/>
      </c>
      <c r="Z90" s="560" t="str">
        <f t="shared" si="145"/>
        <v/>
      </c>
      <c r="AA90" s="560" t="str">
        <f t="shared" si="145"/>
        <v/>
      </c>
      <c r="AB90" s="560" t="str">
        <f t="shared" si="145"/>
        <v/>
      </c>
      <c r="AC90" s="560" t="str">
        <f t="shared" si="145"/>
        <v/>
      </c>
      <c r="AD90" s="560" t="str">
        <f t="shared" si="145"/>
        <v/>
      </c>
      <c r="AE90" s="560" t="str">
        <f t="shared" si="145"/>
        <v/>
      </c>
      <c r="AF90" s="560" t="str">
        <f t="shared" si="145"/>
        <v/>
      </c>
      <c r="AG90" s="560" t="str">
        <f t="shared" si="145"/>
        <v/>
      </c>
      <c r="AH90" s="560" t="str">
        <f t="shared" si="145"/>
        <v/>
      </c>
      <c r="AI90" s="560" t="str">
        <f t="shared" si="145"/>
        <v/>
      </c>
      <c r="AJ90" s="560" t="str">
        <f t="shared" si="145"/>
        <v/>
      </c>
      <c r="AK90" s="560" t="str">
        <f t="shared" si="145"/>
        <v/>
      </c>
      <c r="AL90" s="560" t="str">
        <f t="shared" si="145"/>
        <v/>
      </c>
      <c r="AM90" s="560" t="str">
        <f t="shared" si="145"/>
        <v/>
      </c>
      <c r="AN90" s="560" t="str">
        <f t="shared" si="145"/>
        <v/>
      </c>
      <c r="AO90" s="560" t="str">
        <f t="shared" si="145"/>
        <v/>
      </c>
      <c r="AP90" s="560" t="str">
        <f t="shared" si="145"/>
        <v/>
      </c>
      <c r="AQ90" s="560" t="str">
        <f t="shared" si="145"/>
        <v/>
      </c>
      <c r="AR90" s="560" t="str">
        <f t="shared" si="145"/>
        <v/>
      </c>
      <c r="AS90" s="560" t="str">
        <f t="shared" si="145"/>
        <v/>
      </c>
      <c r="AT90" s="560" t="str">
        <f t="shared" si="145"/>
        <v/>
      </c>
      <c r="AU90" s="560" t="str">
        <f t="shared" si="145"/>
        <v/>
      </c>
      <c r="AV90" s="560" t="str">
        <f>IF(AV87="N", "X", "")</f>
        <v/>
      </c>
      <c r="AW90" s="560" t="str">
        <f t="shared" ref="AW90:BL90" si="146">IF(AW87="N", "X", "")</f>
        <v/>
      </c>
      <c r="AX90" s="560" t="str">
        <f t="shared" si="146"/>
        <v/>
      </c>
      <c r="AY90" s="560" t="str">
        <f t="shared" si="146"/>
        <v/>
      </c>
      <c r="AZ90" s="560" t="str">
        <f t="shared" si="146"/>
        <v/>
      </c>
      <c r="BA90" s="560" t="str">
        <f t="shared" si="146"/>
        <v/>
      </c>
      <c r="BB90" s="560" t="str">
        <f t="shared" si="146"/>
        <v/>
      </c>
      <c r="BC90" s="560" t="str">
        <f t="shared" si="146"/>
        <v/>
      </c>
      <c r="BD90" s="560" t="str">
        <f t="shared" si="146"/>
        <v/>
      </c>
      <c r="BE90" s="560" t="str">
        <f t="shared" si="146"/>
        <v/>
      </c>
      <c r="BF90" s="560" t="str">
        <f t="shared" si="146"/>
        <v/>
      </c>
      <c r="BG90" s="560" t="str">
        <f t="shared" si="146"/>
        <v/>
      </c>
      <c r="BH90" s="560" t="str">
        <f t="shared" si="146"/>
        <v/>
      </c>
      <c r="BI90" s="560" t="str">
        <f t="shared" si="146"/>
        <v/>
      </c>
      <c r="BJ90" s="560" t="str">
        <f t="shared" si="146"/>
        <v/>
      </c>
      <c r="BK90" s="560" t="str">
        <f t="shared" si="146"/>
        <v/>
      </c>
      <c r="BL90" s="560" t="str">
        <f t="shared" si="146"/>
        <v/>
      </c>
      <c r="BM90" s="528"/>
      <c r="BN90" s="528"/>
      <c r="BO90" s="528"/>
    </row>
    <row r="91" spans="1:68" ht="35.450000000000003" customHeight="1" thickBot="1" x14ac:dyDescent="0.25">
      <c r="A91" s="838" t="s">
        <v>91</v>
      </c>
      <c r="B91" s="855" t="s">
        <v>471</v>
      </c>
      <c r="C91" s="823" t="s">
        <v>436</v>
      </c>
      <c r="D91" s="824" t="s">
        <v>38</v>
      </c>
      <c r="E91" s="560" t="str">
        <f>IF(E87="N", "X", "")</f>
        <v/>
      </c>
      <c r="F91" s="560" t="str">
        <f t="shared" ref="F91:AU91" si="147">IF(F87="N", "X", "")</f>
        <v/>
      </c>
      <c r="G91" s="560" t="str">
        <f t="shared" si="147"/>
        <v/>
      </c>
      <c r="H91" s="560" t="str">
        <f t="shared" si="147"/>
        <v/>
      </c>
      <c r="I91" s="560" t="str">
        <f t="shared" si="147"/>
        <v/>
      </c>
      <c r="J91" s="560" t="str">
        <f t="shared" si="147"/>
        <v/>
      </c>
      <c r="K91" s="560" t="str">
        <f t="shared" si="147"/>
        <v/>
      </c>
      <c r="L91" s="560" t="str">
        <f t="shared" si="147"/>
        <v/>
      </c>
      <c r="M91" s="560" t="str">
        <f t="shared" si="147"/>
        <v/>
      </c>
      <c r="N91" s="560" t="str">
        <f t="shared" si="147"/>
        <v/>
      </c>
      <c r="O91" s="560" t="str">
        <f t="shared" si="147"/>
        <v/>
      </c>
      <c r="P91" s="560" t="str">
        <f t="shared" si="147"/>
        <v/>
      </c>
      <c r="Q91" s="560" t="str">
        <f t="shared" si="147"/>
        <v/>
      </c>
      <c r="R91" s="560" t="str">
        <f t="shared" si="147"/>
        <v/>
      </c>
      <c r="S91" s="560" t="str">
        <f t="shared" si="147"/>
        <v/>
      </c>
      <c r="T91" s="560" t="str">
        <f t="shared" si="147"/>
        <v/>
      </c>
      <c r="U91" s="560" t="str">
        <f t="shared" si="147"/>
        <v/>
      </c>
      <c r="V91" s="560" t="str">
        <f t="shared" si="147"/>
        <v/>
      </c>
      <c r="W91" s="560" t="str">
        <f t="shared" si="147"/>
        <v/>
      </c>
      <c r="X91" s="560" t="str">
        <f t="shared" si="147"/>
        <v/>
      </c>
      <c r="Y91" s="560" t="str">
        <f t="shared" si="147"/>
        <v/>
      </c>
      <c r="Z91" s="560" t="str">
        <f t="shared" si="147"/>
        <v/>
      </c>
      <c r="AA91" s="560" t="str">
        <f t="shared" si="147"/>
        <v/>
      </c>
      <c r="AB91" s="560" t="str">
        <f t="shared" si="147"/>
        <v/>
      </c>
      <c r="AC91" s="560" t="str">
        <f t="shared" si="147"/>
        <v/>
      </c>
      <c r="AD91" s="560" t="str">
        <f t="shared" si="147"/>
        <v/>
      </c>
      <c r="AE91" s="560" t="str">
        <f t="shared" si="147"/>
        <v/>
      </c>
      <c r="AF91" s="560" t="str">
        <f t="shared" si="147"/>
        <v/>
      </c>
      <c r="AG91" s="560" t="str">
        <f t="shared" si="147"/>
        <v/>
      </c>
      <c r="AH91" s="560" t="str">
        <f t="shared" si="147"/>
        <v/>
      </c>
      <c r="AI91" s="560" t="str">
        <f t="shared" si="147"/>
        <v/>
      </c>
      <c r="AJ91" s="560" t="str">
        <f t="shared" si="147"/>
        <v/>
      </c>
      <c r="AK91" s="560" t="str">
        <f t="shared" si="147"/>
        <v/>
      </c>
      <c r="AL91" s="560" t="str">
        <f t="shared" si="147"/>
        <v/>
      </c>
      <c r="AM91" s="560" t="str">
        <f t="shared" si="147"/>
        <v/>
      </c>
      <c r="AN91" s="560" t="str">
        <f t="shared" si="147"/>
        <v/>
      </c>
      <c r="AO91" s="560" t="str">
        <f t="shared" si="147"/>
        <v/>
      </c>
      <c r="AP91" s="560" t="str">
        <f t="shared" si="147"/>
        <v/>
      </c>
      <c r="AQ91" s="560" t="str">
        <f t="shared" si="147"/>
        <v/>
      </c>
      <c r="AR91" s="560" t="str">
        <f t="shared" si="147"/>
        <v/>
      </c>
      <c r="AS91" s="560" t="str">
        <f t="shared" si="147"/>
        <v/>
      </c>
      <c r="AT91" s="560" t="str">
        <f t="shared" si="147"/>
        <v/>
      </c>
      <c r="AU91" s="560" t="str">
        <f t="shared" si="147"/>
        <v/>
      </c>
      <c r="AV91" s="560" t="str">
        <f>IF(AV87="N", "X", "")</f>
        <v/>
      </c>
      <c r="AW91" s="560" t="str">
        <f t="shared" ref="AW91:BL91" si="148">IF(AW87="N", "X", "")</f>
        <v/>
      </c>
      <c r="AX91" s="560" t="str">
        <f t="shared" si="148"/>
        <v/>
      </c>
      <c r="AY91" s="560" t="str">
        <f t="shared" si="148"/>
        <v/>
      </c>
      <c r="AZ91" s="560" t="str">
        <f t="shared" si="148"/>
        <v/>
      </c>
      <c r="BA91" s="560" t="str">
        <f t="shared" si="148"/>
        <v/>
      </c>
      <c r="BB91" s="560" t="str">
        <f t="shared" si="148"/>
        <v/>
      </c>
      <c r="BC91" s="560" t="str">
        <f t="shared" si="148"/>
        <v/>
      </c>
      <c r="BD91" s="560" t="str">
        <f t="shared" si="148"/>
        <v/>
      </c>
      <c r="BE91" s="560" t="str">
        <f t="shared" si="148"/>
        <v/>
      </c>
      <c r="BF91" s="560" t="str">
        <f t="shared" si="148"/>
        <v/>
      </c>
      <c r="BG91" s="560" t="str">
        <f t="shared" si="148"/>
        <v/>
      </c>
      <c r="BH91" s="560" t="str">
        <f t="shared" si="148"/>
        <v/>
      </c>
      <c r="BI91" s="560" t="str">
        <f t="shared" si="148"/>
        <v/>
      </c>
      <c r="BJ91" s="560" t="str">
        <f t="shared" si="148"/>
        <v/>
      </c>
      <c r="BK91" s="560" t="str">
        <f t="shared" si="148"/>
        <v/>
      </c>
      <c r="BL91" s="560" t="str">
        <f t="shared" si="148"/>
        <v/>
      </c>
      <c r="BM91" s="528"/>
      <c r="BN91" s="528"/>
      <c r="BO91" s="528"/>
    </row>
    <row r="92" spans="1:68" ht="60" customHeight="1" thickBot="1" x14ac:dyDescent="0.25">
      <c r="A92" s="838" t="s">
        <v>92</v>
      </c>
      <c r="B92" s="855" t="s">
        <v>472</v>
      </c>
      <c r="C92" s="823" t="s">
        <v>436</v>
      </c>
      <c r="D92" s="824" t="s">
        <v>38</v>
      </c>
      <c r="E92" s="560" t="str">
        <f>IF(E87="N", "X", "")</f>
        <v/>
      </c>
      <c r="F92" s="560" t="str">
        <f t="shared" ref="F92:AU92" si="149">IF(F87="N", "X", "")</f>
        <v/>
      </c>
      <c r="G92" s="560" t="str">
        <f t="shared" si="149"/>
        <v/>
      </c>
      <c r="H92" s="560" t="str">
        <f t="shared" si="149"/>
        <v/>
      </c>
      <c r="I92" s="560" t="str">
        <f t="shared" si="149"/>
        <v/>
      </c>
      <c r="J92" s="560" t="str">
        <f t="shared" si="149"/>
        <v/>
      </c>
      <c r="K92" s="560" t="str">
        <f t="shared" si="149"/>
        <v/>
      </c>
      <c r="L92" s="560" t="str">
        <f t="shared" si="149"/>
        <v/>
      </c>
      <c r="M92" s="560" t="str">
        <f t="shared" si="149"/>
        <v/>
      </c>
      <c r="N92" s="560" t="str">
        <f t="shared" si="149"/>
        <v/>
      </c>
      <c r="O92" s="560" t="str">
        <f t="shared" si="149"/>
        <v/>
      </c>
      <c r="P92" s="560" t="str">
        <f t="shared" si="149"/>
        <v/>
      </c>
      <c r="Q92" s="560" t="str">
        <f t="shared" si="149"/>
        <v/>
      </c>
      <c r="R92" s="560" t="str">
        <f t="shared" si="149"/>
        <v/>
      </c>
      <c r="S92" s="560" t="str">
        <f t="shared" si="149"/>
        <v/>
      </c>
      <c r="T92" s="560" t="str">
        <f t="shared" si="149"/>
        <v/>
      </c>
      <c r="U92" s="560" t="str">
        <f t="shared" si="149"/>
        <v/>
      </c>
      <c r="V92" s="560" t="str">
        <f t="shared" si="149"/>
        <v/>
      </c>
      <c r="W92" s="560" t="str">
        <f t="shared" si="149"/>
        <v/>
      </c>
      <c r="X92" s="560" t="str">
        <f t="shared" si="149"/>
        <v/>
      </c>
      <c r="Y92" s="560" t="str">
        <f t="shared" si="149"/>
        <v/>
      </c>
      <c r="Z92" s="560" t="str">
        <f t="shared" si="149"/>
        <v/>
      </c>
      <c r="AA92" s="560" t="str">
        <f t="shared" si="149"/>
        <v/>
      </c>
      <c r="AB92" s="560" t="str">
        <f t="shared" si="149"/>
        <v/>
      </c>
      <c r="AC92" s="560" t="str">
        <f t="shared" si="149"/>
        <v/>
      </c>
      <c r="AD92" s="560" t="str">
        <f t="shared" si="149"/>
        <v/>
      </c>
      <c r="AE92" s="560" t="str">
        <f t="shared" si="149"/>
        <v/>
      </c>
      <c r="AF92" s="560" t="str">
        <f t="shared" si="149"/>
        <v/>
      </c>
      <c r="AG92" s="560" t="str">
        <f t="shared" si="149"/>
        <v/>
      </c>
      <c r="AH92" s="560" t="str">
        <f t="shared" si="149"/>
        <v/>
      </c>
      <c r="AI92" s="560" t="str">
        <f t="shared" si="149"/>
        <v/>
      </c>
      <c r="AJ92" s="560" t="str">
        <f t="shared" si="149"/>
        <v/>
      </c>
      <c r="AK92" s="560" t="str">
        <f t="shared" si="149"/>
        <v/>
      </c>
      <c r="AL92" s="560" t="str">
        <f t="shared" si="149"/>
        <v/>
      </c>
      <c r="AM92" s="560" t="str">
        <f t="shared" si="149"/>
        <v/>
      </c>
      <c r="AN92" s="560" t="str">
        <f t="shared" si="149"/>
        <v/>
      </c>
      <c r="AO92" s="560" t="str">
        <f t="shared" si="149"/>
        <v/>
      </c>
      <c r="AP92" s="560" t="str">
        <f t="shared" si="149"/>
        <v/>
      </c>
      <c r="AQ92" s="560" t="str">
        <f t="shared" si="149"/>
        <v/>
      </c>
      <c r="AR92" s="560" t="str">
        <f t="shared" si="149"/>
        <v/>
      </c>
      <c r="AS92" s="560" t="str">
        <f t="shared" si="149"/>
        <v/>
      </c>
      <c r="AT92" s="560" t="str">
        <f t="shared" si="149"/>
        <v/>
      </c>
      <c r="AU92" s="560" t="str">
        <f t="shared" si="149"/>
        <v/>
      </c>
      <c r="AV92" s="560" t="str">
        <f>IF(AV87="N", "X", "")</f>
        <v/>
      </c>
      <c r="AW92" s="560" t="str">
        <f t="shared" ref="AW92:BL92" si="150">IF(AW87="N", "X", "")</f>
        <v/>
      </c>
      <c r="AX92" s="560" t="str">
        <f t="shared" si="150"/>
        <v/>
      </c>
      <c r="AY92" s="560" t="str">
        <f t="shared" si="150"/>
        <v/>
      </c>
      <c r="AZ92" s="560" t="str">
        <f t="shared" si="150"/>
        <v/>
      </c>
      <c r="BA92" s="560" t="str">
        <f t="shared" si="150"/>
        <v/>
      </c>
      <c r="BB92" s="560" t="str">
        <f t="shared" si="150"/>
        <v/>
      </c>
      <c r="BC92" s="560" t="str">
        <f t="shared" si="150"/>
        <v/>
      </c>
      <c r="BD92" s="560" t="str">
        <f t="shared" si="150"/>
        <v/>
      </c>
      <c r="BE92" s="560" t="str">
        <f t="shared" si="150"/>
        <v/>
      </c>
      <c r="BF92" s="560" t="str">
        <f t="shared" si="150"/>
        <v/>
      </c>
      <c r="BG92" s="560" t="str">
        <f t="shared" si="150"/>
        <v/>
      </c>
      <c r="BH92" s="560" t="str">
        <f t="shared" si="150"/>
        <v/>
      </c>
      <c r="BI92" s="560" t="str">
        <f t="shared" si="150"/>
        <v/>
      </c>
      <c r="BJ92" s="560" t="str">
        <f t="shared" si="150"/>
        <v/>
      </c>
      <c r="BK92" s="560" t="str">
        <f t="shared" si="150"/>
        <v/>
      </c>
      <c r="BL92" s="560" t="str">
        <f t="shared" si="150"/>
        <v/>
      </c>
      <c r="BM92" s="528"/>
      <c r="BN92" s="528"/>
      <c r="BO92" s="528"/>
    </row>
    <row r="93" spans="1:68" ht="43.5" customHeight="1" thickBot="1" x14ac:dyDescent="0.25">
      <c r="A93" s="838" t="s">
        <v>93</v>
      </c>
      <c r="B93" s="855" t="s">
        <v>473</v>
      </c>
      <c r="C93" s="823" t="s">
        <v>436</v>
      </c>
      <c r="D93" s="824" t="s">
        <v>38</v>
      </c>
      <c r="E93" s="560" t="str">
        <f>IF(E87="N", "X", "")</f>
        <v/>
      </c>
      <c r="F93" s="560" t="str">
        <f t="shared" ref="F93:AU93" si="151">IF(F87="N", "X", "")</f>
        <v/>
      </c>
      <c r="G93" s="560" t="str">
        <f t="shared" si="151"/>
        <v/>
      </c>
      <c r="H93" s="560" t="str">
        <f t="shared" si="151"/>
        <v/>
      </c>
      <c r="I93" s="560" t="str">
        <f t="shared" si="151"/>
        <v/>
      </c>
      <c r="J93" s="560" t="str">
        <f t="shared" si="151"/>
        <v/>
      </c>
      <c r="K93" s="560" t="str">
        <f t="shared" si="151"/>
        <v/>
      </c>
      <c r="L93" s="560" t="str">
        <f t="shared" si="151"/>
        <v/>
      </c>
      <c r="M93" s="560" t="str">
        <f t="shared" si="151"/>
        <v/>
      </c>
      <c r="N93" s="560" t="str">
        <f t="shared" si="151"/>
        <v/>
      </c>
      <c r="O93" s="560" t="str">
        <f t="shared" si="151"/>
        <v/>
      </c>
      <c r="P93" s="560" t="str">
        <f t="shared" si="151"/>
        <v/>
      </c>
      <c r="Q93" s="560" t="str">
        <f t="shared" si="151"/>
        <v/>
      </c>
      <c r="R93" s="560" t="str">
        <f t="shared" si="151"/>
        <v/>
      </c>
      <c r="S93" s="560" t="str">
        <f t="shared" si="151"/>
        <v/>
      </c>
      <c r="T93" s="560" t="str">
        <f t="shared" si="151"/>
        <v/>
      </c>
      <c r="U93" s="560" t="str">
        <f t="shared" si="151"/>
        <v/>
      </c>
      <c r="V93" s="560" t="str">
        <f t="shared" si="151"/>
        <v/>
      </c>
      <c r="W93" s="560" t="str">
        <f t="shared" si="151"/>
        <v/>
      </c>
      <c r="X93" s="560" t="str">
        <f t="shared" si="151"/>
        <v/>
      </c>
      <c r="Y93" s="560" t="str">
        <f t="shared" si="151"/>
        <v/>
      </c>
      <c r="Z93" s="560" t="str">
        <f t="shared" si="151"/>
        <v/>
      </c>
      <c r="AA93" s="560" t="str">
        <f t="shared" si="151"/>
        <v/>
      </c>
      <c r="AB93" s="560" t="str">
        <f t="shared" si="151"/>
        <v/>
      </c>
      <c r="AC93" s="560" t="str">
        <f t="shared" si="151"/>
        <v/>
      </c>
      <c r="AD93" s="560" t="str">
        <f t="shared" si="151"/>
        <v/>
      </c>
      <c r="AE93" s="560" t="str">
        <f t="shared" si="151"/>
        <v/>
      </c>
      <c r="AF93" s="560" t="str">
        <f t="shared" si="151"/>
        <v/>
      </c>
      <c r="AG93" s="560" t="str">
        <f t="shared" si="151"/>
        <v/>
      </c>
      <c r="AH93" s="560" t="str">
        <f t="shared" si="151"/>
        <v/>
      </c>
      <c r="AI93" s="560" t="str">
        <f t="shared" si="151"/>
        <v/>
      </c>
      <c r="AJ93" s="560" t="str">
        <f t="shared" si="151"/>
        <v/>
      </c>
      <c r="AK93" s="560" t="str">
        <f t="shared" si="151"/>
        <v/>
      </c>
      <c r="AL93" s="560" t="str">
        <f t="shared" si="151"/>
        <v/>
      </c>
      <c r="AM93" s="560" t="str">
        <f t="shared" si="151"/>
        <v/>
      </c>
      <c r="AN93" s="560" t="str">
        <f t="shared" si="151"/>
        <v/>
      </c>
      <c r="AO93" s="560" t="str">
        <f t="shared" si="151"/>
        <v/>
      </c>
      <c r="AP93" s="560" t="str">
        <f t="shared" si="151"/>
        <v/>
      </c>
      <c r="AQ93" s="560" t="str">
        <f t="shared" si="151"/>
        <v/>
      </c>
      <c r="AR93" s="560" t="str">
        <f t="shared" si="151"/>
        <v/>
      </c>
      <c r="AS93" s="560" t="str">
        <f t="shared" si="151"/>
        <v/>
      </c>
      <c r="AT93" s="560" t="str">
        <f t="shared" si="151"/>
        <v/>
      </c>
      <c r="AU93" s="560" t="str">
        <f t="shared" si="151"/>
        <v/>
      </c>
      <c r="AV93" s="560" t="str">
        <f>IF(AV87="N", "X", "")</f>
        <v/>
      </c>
      <c r="AW93" s="560" t="str">
        <f t="shared" ref="AW93:BL93" si="152">IF(AW87="N", "X", "")</f>
        <v/>
      </c>
      <c r="AX93" s="560" t="str">
        <f t="shared" si="152"/>
        <v/>
      </c>
      <c r="AY93" s="560" t="str">
        <f t="shared" si="152"/>
        <v/>
      </c>
      <c r="AZ93" s="560" t="str">
        <f t="shared" si="152"/>
        <v/>
      </c>
      <c r="BA93" s="560" t="str">
        <f t="shared" si="152"/>
        <v/>
      </c>
      <c r="BB93" s="560" t="str">
        <f t="shared" si="152"/>
        <v/>
      </c>
      <c r="BC93" s="560" t="str">
        <f t="shared" si="152"/>
        <v/>
      </c>
      <c r="BD93" s="560" t="str">
        <f t="shared" si="152"/>
        <v/>
      </c>
      <c r="BE93" s="560" t="str">
        <f t="shared" si="152"/>
        <v/>
      </c>
      <c r="BF93" s="560" t="str">
        <f t="shared" si="152"/>
        <v/>
      </c>
      <c r="BG93" s="560" t="str">
        <f t="shared" si="152"/>
        <v/>
      </c>
      <c r="BH93" s="560" t="str">
        <f t="shared" si="152"/>
        <v/>
      </c>
      <c r="BI93" s="560" t="str">
        <f t="shared" si="152"/>
        <v/>
      </c>
      <c r="BJ93" s="560" t="str">
        <f t="shared" si="152"/>
        <v/>
      </c>
      <c r="BK93" s="560" t="str">
        <f t="shared" si="152"/>
        <v/>
      </c>
      <c r="BL93" s="560" t="str">
        <f t="shared" si="152"/>
        <v/>
      </c>
      <c r="BM93" s="528"/>
      <c r="BN93" s="528"/>
      <c r="BO93" s="528"/>
    </row>
    <row r="94" spans="1:68" ht="45.75" customHeight="1" thickBot="1" x14ac:dyDescent="0.25">
      <c r="A94" s="856" t="s">
        <v>94</v>
      </c>
      <c r="B94" s="857" t="s">
        <v>474</v>
      </c>
      <c r="C94" s="840" t="s">
        <v>436</v>
      </c>
      <c r="D94" s="841" t="s">
        <v>38</v>
      </c>
      <c r="E94" s="560" t="str">
        <f>IF(E87="N", "X", "")</f>
        <v/>
      </c>
      <c r="F94" s="560" t="str">
        <f t="shared" ref="F94:AU94" si="153">IF(F87="N", "X", "")</f>
        <v/>
      </c>
      <c r="G94" s="560" t="str">
        <f t="shared" si="153"/>
        <v/>
      </c>
      <c r="H94" s="560" t="str">
        <f t="shared" si="153"/>
        <v/>
      </c>
      <c r="I94" s="560" t="str">
        <f t="shared" si="153"/>
        <v/>
      </c>
      <c r="J94" s="560" t="str">
        <f t="shared" si="153"/>
        <v/>
      </c>
      <c r="K94" s="560" t="str">
        <f t="shared" si="153"/>
        <v/>
      </c>
      <c r="L94" s="560" t="str">
        <f t="shared" si="153"/>
        <v/>
      </c>
      <c r="M94" s="560" t="str">
        <f t="shared" si="153"/>
        <v/>
      </c>
      <c r="N94" s="560" t="str">
        <f t="shared" si="153"/>
        <v/>
      </c>
      <c r="O94" s="560" t="str">
        <f t="shared" si="153"/>
        <v/>
      </c>
      <c r="P94" s="560" t="str">
        <f t="shared" si="153"/>
        <v/>
      </c>
      <c r="Q94" s="560" t="str">
        <f t="shared" si="153"/>
        <v/>
      </c>
      <c r="R94" s="560" t="str">
        <f t="shared" si="153"/>
        <v/>
      </c>
      <c r="S94" s="560" t="str">
        <f t="shared" si="153"/>
        <v/>
      </c>
      <c r="T94" s="560" t="str">
        <f t="shared" si="153"/>
        <v/>
      </c>
      <c r="U94" s="560" t="str">
        <f t="shared" si="153"/>
        <v/>
      </c>
      <c r="V94" s="560" t="str">
        <f t="shared" si="153"/>
        <v/>
      </c>
      <c r="W94" s="560" t="str">
        <f t="shared" si="153"/>
        <v/>
      </c>
      <c r="X94" s="560" t="str">
        <f t="shared" si="153"/>
        <v/>
      </c>
      <c r="Y94" s="560" t="str">
        <f t="shared" si="153"/>
        <v/>
      </c>
      <c r="Z94" s="560" t="str">
        <f t="shared" si="153"/>
        <v/>
      </c>
      <c r="AA94" s="560" t="str">
        <f t="shared" si="153"/>
        <v/>
      </c>
      <c r="AB94" s="560" t="str">
        <f t="shared" si="153"/>
        <v/>
      </c>
      <c r="AC94" s="560" t="str">
        <f t="shared" si="153"/>
        <v/>
      </c>
      <c r="AD94" s="560" t="str">
        <f t="shared" si="153"/>
        <v/>
      </c>
      <c r="AE94" s="560" t="str">
        <f t="shared" si="153"/>
        <v/>
      </c>
      <c r="AF94" s="560" t="str">
        <f t="shared" si="153"/>
        <v/>
      </c>
      <c r="AG94" s="560" t="str">
        <f t="shared" si="153"/>
        <v/>
      </c>
      <c r="AH94" s="560" t="str">
        <f t="shared" si="153"/>
        <v/>
      </c>
      <c r="AI94" s="560" t="str">
        <f t="shared" si="153"/>
        <v/>
      </c>
      <c r="AJ94" s="560" t="str">
        <f t="shared" si="153"/>
        <v/>
      </c>
      <c r="AK94" s="560" t="str">
        <f t="shared" si="153"/>
        <v/>
      </c>
      <c r="AL94" s="560" t="str">
        <f t="shared" si="153"/>
        <v/>
      </c>
      <c r="AM94" s="560" t="str">
        <f t="shared" si="153"/>
        <v/>
      </c>
      <c r="AN94" s="560" t="str">
        <f t="shared" si="153"/>
        <v/>
      </c>
      <c r="AO94" s="560" t="str">
        <f t="shared" si="153"/>
        <v/>
      </c>
      <c r="AP94" s="560" t="str">
        <f t="shared" si="153"/>
        <v/>
      </c>
      <c r="AQ94" s="560" t="str">
        <f t="shared" si="153"/>
        <v/>
      </c>
      <c r="AR94" s="560" t="str">
        <f t="shared" si="153"/>
        <v/>
      </c>
      <c r="AS94" s="560" t="str">
        <f t="shared" si="153"/>
        <v/>
      </c>
      <c r="AT94" s="560" t="str">
        <f t="shared" si="153"/>
        <v/>
      </c>
      <c r="AU94" s="560" t="str">
        <f t="shared" si="153"/>
        <v/>
      </c>
      <c r="AV94" s="560" t="str">
        <f>IF(AV87="N", "X", "")</f>
        <v/>
      </c>
      <c r="AW94" s="560" t="str">
        <f t="shared" ref="AW94:BL94" si="154">IF(AW87="N", "X", "")</f>
        <v/>
      </c>
      <c r="AX94" s="560" t="str">
        <f t="shared" si="154"/>
        <v/>
      </c>
      <c r="AY94" s="560" t="str">
        <f t="shared" si="154"/>
        <v/>
      </c>
      <c r="AZ94" s="560" t="str">
        <f t="shared" si="154"/>
        <v/>
      </c>
      <c r="BA94" s="560" t="str">
        <f t="shared" si="154"/>
        <v/>
      </c>
      <c r="BB94" s="560" t="str">
        <f t="shared" si="154"/>
        <v/>
      </c>
      <c r="BC94" s="560" t="str">
        <f t="shared" si="154"/>
        <v/>
      </c>
      <c r="BD94" s="560" t="str">
        <f t="shared" si="154"/>
        <v/>
      </c>
      <c r="BE94" s="560" t="str">
        <f t="shared" si="154"/>
        <v/>
      </c>
      <c r="BF94" s="560" t="str">
        <f t="shared" si="154"/>
        <v/>
      </c>
      <c r="BG94" s="560" t="str">
        <f t="shared" si="154"/>
        <v/>
      </c>
      <c r="BH94" s="560" t="str">
        <f t="shared" si="154"/>
        <v/>
      </c>
      <c r="BI94" s="560" t="str">
        <f t="shared" si="154"/>
        <v/>
      </c>
      <c r="BJ94" s="560" t="str">
        <f t="shared" si="154"/>
        <v/>
      </c>
      <c r="BK94" s="560" t="str">
        <f t="shared" si="154"/>
        <v/>
      </c>
      <c r="BL94" s="560" t="str">
        <f t="shared" si="154"/>
        <v/>
      </c>
      <c r="BM94" s="542" t="s">
        <v>615</v>
      </c>
      <c r="BN94" s="542" t="s">
        <v>11</v>
      </c>
      <c r="BO94" s="542" t="s">
        <v>616</v>
      </c>
    </row>
    <row r="95" spans="1:68" ht="42.75" customHeight="1" thickBot="1" x14ac:dyDescent="0.25">
      <c r="A95" s="832">
        <v>71</v>
      </c>
      <c r="B95" s="845" t="s">
        <v>475</v>
      </c>
      <c r="C95" s="823" t="s">
        <v>436</v>
      </c>
      <c r="D95" s="841" t="s">
        <v>38</v>
      </c>
      <c r="E95" s="560" t="str">
        <f>IF(E87="N", "X", "")</f>
        <v/>
      </c>
      <c r="F95" s="560" t="str">
        <f t="shared" ref="F95:AU95" si="155">IF(F87="N", "X", "")</f>
        <v/>
      </c>
      <c r="G95" s="560" t="str">
        <f t="shared" si="155"/>
        <v/>
      </c>
      <c r="H95" s="560" t="str">
        <f t="shared" si="155"/>
        <v/>
      </c>
      <c r="I95" s="560" t="str">
        <f t="shared" si="155"/>
        <v/>
      </c>
      <c r="J95" s="560" t="str">
        <f t="shared" si="155"/>
        <v/>
      </c>
      <c r="K95" s="560" t="str">
        <f t="shared" si="155"/>
        <v/>
      </c>
      <c r="L95" s="560" t="str">
        <f t="shared" si="155"/>
        <v/>
      </c>
      <c r="M95" s="560" t="str">
        <f t="shared" si="155"/>
        <v/>
      </c>
      <c r="N95" s="560" t="str">
        <f t="shared" si="155"/>
        <v/>
      </c>
      <c r="O95" s="560" t="str">
        <f t="shared" si="155"/>
        <v/>
      </c>
      <c r="P95" s="560" t="str">
        <f t="shared" si="155"/>
        <v/>
      </c>
      <c r="Q95" s="560" t="str">
        <f t="shared" si="155"/>
        <v/>
      </c>
      <c r="R95" s="560" t="str">
        <f t="shared" si="155"/>
        <v/>
      </c>
      <c r="S95" s="560" t="str">
        <f t="shared" si="155"/>
        <v/>
      </c>
      <c r="T95" s="560" t="str">
        <f t="shared" si="155"/>
        <v/>
      </c>
      <c r="U95" s="560" t="str">
        <f t="shared" si="155"/>
        <v/>
      </c>
      <c r="V95" s="560" t="str">
        <f t="shared" si="155"/>
        <v/>
      </c>
      <c r="W95" s="560" t="str">
        <f t="shared" si="155"/>
        <v/>
      </c>
      <c r="X95" s="560" t="str">
        <f t="shared" si="155"/>
        <v/>
      </c>
      <c r="Y95" s="560" t="str">
        <f t="shared" si="155"/>
        <v/>
      </c>
      <c r="Z95" s="560" t="str">
        <f t="shared" si="155"/>
        <v/>
      </c>
      <c r="AA95" s="560" t="str">
        <f t="shared" si="155"/>
        <v/>
      </c>
      <c r="AB95" s="560" t="str">
        <f t="shared" si="155"/>
        <v/>
      </c>
      <c r="AC95" s="560" t="str">
        <f t="shared" si="155"/>
        <v/>
      </c>
      <c r="AD95" s="560" t="str">
        <f t="shared" si="155"/>
        <v/>
      </c>
      <c r="AE95" s="560" t="str">
        <f t="shared" si="155"/>
        <v/>
      </c>
      <c r="AF95" s="560" t="str">
        <f t="shared" si="155"/>
        <v/>
      </c>
      <c r="AG95" s="560" t="str">
        <f t="shared" si="155"/>
        <v/>
      </c>
      <c r="AH95" s="560" t="str">
        <f t="shared" si="155"/>
        <v/>
      </c>
      <c r="AI95" s="560" t="str">
        <f t="shared" si="155"/>
        <v/>
      </c>
      <c r="AJ95" s="560" t="str">
        <f t="shared" si="155"/>
        <v/>
      </c>
      <c r="AK95" s="560" t="str">
        <f t="shared" si="155"/>
        <v/>
      </c>
      <c r="AL95" s="560" t="str">
        <f t="shared" si="155"/>
        <v/>
      </c>
      <c r="AM95" s="560" t="str">
        <f t="shared" si="155"/>
        <v/>
      </c>
      <c r="AN95" s="560" t="str">
        <f t="shared" si="155"/>
        <v/>
      </c>
      <c r="AO95" s="560" t="str">
        <f t="shared" si="155"/>
        <v/>
      </c>
      <c r="AP95" s="560" t="str">
        <f t="shared" si="155"/>
        <v/>
      </c>
      <c r="AQ95" s="560" t="str">
        <f t="shared" si="155"/>
        <v/>
      </c>
      <c r="AR95" s="560" t="str">
        <f t="shared" si="155"/>
        <v/>
      </c>
      <c r="AS95" s="560" t="str">
        <f t="shared" si="155"/>
        <v/>
      </c>
      <c r="AT95" s="560" t="str">
        <f t="shared" si="155"/>
        <v/>
      </c>
      <c r="AU95" s="560" t="str">
        <f t="shared" si="155"/>
        <v/>
      </c>
      <c r="AV95" s="560" t="str">
        <f>IF(AV87="N", "X", "")</f>
        <v/>
      </c>
      <c r="AW95" s="560" t="str">
        <f t="shared" ref="AW95:BL95" si="156">IF(AW87="N", "X", "")</f>
        <v/>
      </c>
      <c r="AX95" s="560" t="str">
        <f t="shared" si="156"/>
        <v/>
      </c>
      <c r="AY95" s="560" t="str">
        <f t="shared" si="156"/>
        <v/>
      </c>
      <c r="AZ95" s="560" t="str">
        <f t="shared" si="156"/>
        <v/>
      </c>
      <c r="BA95" s="560" t="str">
        <f t="shared" si="156"/>
        <v/>
      </c>
      <c r="BB95" s="560" t="str">
        <f t="shared" si="156"/>
        <v/>
      </c>
      <c r="BC95" s="560" t="str">
        <f t="shared" si="156"/>
        <v/>
      </c>
      <c r="BD95" s="560" t="str">
        <f t="shared" si="156"/>
        <v/>
      </c>
      <c r="BE95" s="560" t="str">
        <f t="shared" si="156"/>
        <v/>
      </c>
      <c r="BF95" s="560" t="str">
        <f t="shared" si="156"/>
        <v/>
      </c>
      <c r="BG95" s="560" t="str">
        <f t="shared" si="156"/>
        <v/>
      </c>
      <c r="BH95" s="560" t="str">
        <f t="shared" si="156"/>
        <v/>
      </c>
      <c r="BI95" s="560" t="str">
        <f t="shared" si="156"/>
        <v/>
      </c>
      <c r="BJ95" s="560" t="str">
        <f t="shared" si="156"/>
        <v/>
      </c>
      <c r="BK95" s="560" t="str">
        <f t="shared" si="156"/>
        <v/>
      </c>
      <c r="BL95" s="560" t="str">
        <f t="shared" si="156"/>
        <v/>
      </c>
      <c r="BM95" s="528"/>
      <c r="BN95" s="528"/>
      <c r="BO95" s="528"/>
      <c r="BP95" s="816"/>
    </row>
    <row r="96" spans="1:68" ht="51.75" customHeight="1" thickBot="1" x14ac:dyDescent="0.25">
      <c r="A96" s="832">
        <v>72</v>
      </c>
      <c r="B96" s="845" t="s">
        <v>476</v>
      </c>
      <c r="C96" s="823" t="s">
        <v>436</v>
      </c>
      <c r="D96" s="824" t="s">
        <v>38</v>
      </c>
      <c r="E96" s="560" t="str">
        <f>IF(E87="N", "X", "")</f>
        <v/>
      </c>
      <c r="F96" s="560" t="str">
        <f t="shared" ref="F96:AU96" si="157">IF(F87="N", "X", "")</f>
        <v/>
      </c>
      <c r="G96" s="560" t="str">
        <f t="shared" si="157"/>
        <v/>
      </c>
      <c r="H96" s="560" t="str">
        <f t="shared" si="157"/>
        <v/>
      </c>
      <c r="I96" s="560" t="str">
        <f t="shared" si="157"/>
        <v/>
      </c>
      <c r="J96" s="560" t="str">
        <f t="shared" si="157"/>
        <v/>
      </c>
      <c r="K96" s="560" t="str">
        <f t="shared" si="157"/>
        <v/>
      </c>
      <c r="L96" s="560" t="str">
        <f t="shared" si="157"/>
        <v/>
      </c>
      <c r="M96" s="560" t="str">
        <f t="shared" si="157"/>
        <v/>
      </c>
      <c r="N96" s="560" t="str">
        <f t="shared" si="157"/>
        <v/>
      </c>
      <c r="O96" s="560" t="str">
        <f t="shared" si="157"/>
        <v/>
      </c>
      <c r="P96" s="560" t="str">
        <f t="shared" si="157"/>
        <v/>
      </c>
      <c r="Q96" s="560" t="str">
        <f t="shared" si="157"/>
        <v/>
      </c>
      <c r="R96" s="560" t="str">
        <f t="shared" si="157"/>
        <v/>
      </c>
      <c r="S96" s="560" t="str">
        <f t="shared" si="157"/>
        <v/>
      </c>
      <c r="T96" s="560" t="str">
        <f t="shared" si="157"/>
        <v/>
      </c>
      <c r="U96" s="560" t="str">
        <f t="shared" si="157"/>
        <v/>
      </c>
      <c r="V96" s="560" t="str">
        <f t="shared" si="157"/>
        <v/>
      </c>
      <c r="W96" s="560" t="str">
        <f t="shared" si="157"/>
        <v/>
      </c>
      <c r="X96" s="560" t="str">
        <f t="shared" si="157"/>
        <v/>
      </c>
      <c r="Y96" s="560" t="str">
        <f t="shared" si="157"/>
        <v/>
      </c>
      <c r="Z96" s="560" t="str">
        <f t="shared" si="157"/>
        <v/>
      </c>
      <c r="AA96" s="560" t="str">
        <f t="shared" si="157"/>
        <v/>
      </c>
      <c r="AB96" s="560" t="str">
        <f t="shared" si="157"/>
        <v/>
      </c>
      <c r="AC96" s="560" t="str">
        <f t="shared" si="157"/>
        <v/>
      </c>
      <c r="AD96" s="560" t="str">
        <f t="shared" si="157"/>
        <v/>
      </c>
      <c r="AE96" s="560" t="str">
        <f t="shared" si="157"/>
        <v/>
      </c>
      <c r="AF96" s="560" t="str">
        <f t="shared" si="157"/>
        <v/>
      </c>
      <c r="AG96" s="560" t="str">
        <f t="shared" si="157"/>
        <v/>
      </c>
      <c r="AH96" s="560" t="str">
        <f t="shared" si="157"/>
        <v/>
      </c>
      <c r="AI96" s="560" t="str">
        <f t="shared" si="157"/>
        <v/>
      </c>
      <c r="AJ96" s="560" t="str">
        <f t="shared" si="157"/>
        <v/>
      </c>
      <c r="AK96" s="560" t="str">
        <f t="shared" si="157"/>
        <v/>
      </c>
      <c r="AL96" s="560" t="str">
        <f t="shared" si="157"/>
        <v/>
      </c>
      <c r="AM96" s="560" t="str">
        <f t="shared" si="157"/>
        <v/>
      </c>
      <c r="AN96" s="560" t="str">
        <f t="shared" si="157"/>
        <v/>
      </c>
      <c r="AO96" s="560" t="str">
        <f t="shared" si="157"/>
        <v/>
      </c>
      <c r="AP96" s="560" t="str">
        <f t="shared" si="157"/>
        <v/>
      </c>
      <c r="AQ96" s="560" t="str">
        <f t="shared" si="157"/>
        <v/>
      </c>
      <c r="AR96" s="560" t="str">
        <f t="shared" si="157"/>
        <v/>
      </c>
      <c r="AS96" s="560" t="str">
        <f t="shared" si="157"/>
        <v/>
      </c>
      <c r="AT96" s="560" t="str">
        <f t="shared" si="157"/>
        <v/>
      </c>
      <c r="AU96" s="560" t="str">
        <f t="shared" si="157"/>
        <v/>
      </c>
      <c r="AV96" s="560" t="str">
        <f>IF(AV87="N", "X", "")</f>
        <v/>
      </c>
      <c r="AW96" s="560" t="str">
        <f t="shared" ref="AW96:BL96" si="158">IF(AW87="N", "X", "")</f>
        <v/>
      </c>
      <c r="AX96" s="560" t="str">
        <f t="shared" si="158"/>
        <v/>
      </c>
      <c r="AY96" s="560" t="str">
        <f t="shared" si="158"/>
        <v/>
      </c>
      <c r="AZ96" s="560" t="str">
        <f t="shared" si="158"/>
        <v/>
      </c>
      <c r="BA96" s="560" t="str">
        <f t="shared" si="158"/>
        <v/>
      </c>
      <c r="BB96" s="560" t="str">
        <f t="shared" si="158"/>
        <v/>
      </c>
      <c r="BC96" s="560" t="str">
        <f t="shared" si="158"/>
        <v/>
      </c>
      <c r="BD96" s="560" t="str">
        <f t="shared" si="158"/>
        <v/>
      </c>
      <c r="BE96" s="560" t="str">
        <f t="shared" si="158"/>
        <v/>
      </c>
      <c r="BF96" s="560" t="str">
        <f t="shared" si="158"/>
        <v/>
      </c>
      <c r="BG96" s="560" t="str">
        <f t="shared" si="158"/>
        <v/>
      </c>
      <c r="BH96" s="560" t="str">
        <f t="shared" si="158"/>
        <v/>
      </c>
      <c r="BI96" s="560" t="str">
        <f t="shared" si="158"/>
        <v/>
      </c>
      <c r="BJ96" s="560" t="str">
        <f t="shared" si="158"/>
        <v/>
      </c>
      <c r="BK96" s="560" t="str">
        <f t="shared" si="158"/>
        <v/>
      </c>
      <c r="BL96" s="560" t="str">
        <f t="shared" si="158"/>
        <v/>
      </c>
      <c r="BM96" s="528"/>
      <c r="BN96" s="528"/>
      <c r="BO96" s="528"/>
    </row>
    <row r="97" spans="1:68" s="637" customFormat="1" ht="24.6" customHeight="1" thickBot="1" x14ac:dyDescent="0.25">
      <c r="A97" s="827"/>
      <c r="B97" s="819" t="s">
        <v>95</v>
      </c>
      <c r="C97" s="829" t="s">
        <v>8</v>
      </c>
      <c r="D97" s="820" t="s">
        <v>9</v>
      </c>
      <c r="E97" s="666"/>
      <c r="F97" s="666"/>
      <c r="G97" s="666"/>
      <c r="H97" s="666"/>
      <c r="I97" s="666"/>
      <c r="J97" s="666"/>
      <c r="K97" s="666"/>
      <c r="L97" s="666"/>
      <c r="M97" s="666"/>
      <c r="N97" s="666"/>
      <c r="O97" s="666"/>
      <c r="P97" s="666"/>
      <c r="Q97" s="666"/>
      <c r="R97" s="666"/>
      <c r="S97" s="666"/>
      <c r="T97" s="666"/>
      <c r="U97" s="666"/>
      <c r="V97" s="666"/>
      <c r="W97" s="666"/>
      <c r="X97" s="666"/>
      <c r="Y97" s="666"/>
      <c r="Z97" s="666"/>
      <c r="AA97" s="666"/>
      <c r="AB97" s="666"/>
      <c r="AC97" s="666"/>
      <c r="AD97" s="666"/>
      <c r="AE97" s="666"/>
      <c r="AF97" s="666"/>
      <c r="AG97" s="666"/>
      <c r="AH97" s="666"/>
      <c r="AI97" s="666"/>
      <c r="AJ97" s="666"/>
      <c r="AK97" s="666"/>
      <c r="AL97" s="666"/>
      <c r="AM97" s="666"/>
      <c r="AN97" s="666"/>
      <c r="AO97" s="666"/>
      <c r="AP97" s="666"/>
      <c r="AQ97" s="666"/>
      <c r="AR97" s="666"/>
      <c r="AS97" s="666"/>
      <c r="AT97" s="666"/>
      <c r="AU97" s="666"/>
      <c r="AV97" s="666"/>
      <c r="AW97" s="666"/>
      <c r="AX97" s="666"/>
      <c r="AY97" s="666"/>
      <c r="AZ97" s="666"/>
      <c r="BA97" s="666"/>
      <c r="BB97" s="666"/>
      <c r="BC97" s="666"/>
      <c r="BD97" s="666"/>
      <c r="BE97" s="666"/>
      <c r="BF97" s="666"/>
      <c r="BG97" s="666"/>
      <c r="BH97" s="666"/>
      <c r="BI97" s="666"/>
      <c r="BJ97" s="666"/>
      <c r="BK97" s="666"/>
      <c r="BL97" s="666"/>
      <c r="BM97" s="638"/>
      <c r="BN97" s="638"/>
      <c r="BO97" s="638"/>
    </row>
    <row r="98" spans="1:68" ht="48" customHeight="1" thickBot="1" x14ac:dyDescent="0.25">
      <c r="A98" s="858">
        <v>73</v>
      </c>
      <c r="B98" s="851" t="s">
        <v>465</v>
      </c>
      <c r="C98" s="859" t="s">
        <v>434</v>
      </c>
      <c r="D98" s="824" t="s">
        <v>89</v>
      </c>
      <c r="E98" s="560" t="s">
        <v>96</v>
      </c>
      <c r="F98" s="560" t="s">
        <v>96</v>
      </c>
      <c r="G98" s="560" t="s">
        <v>96</v>
      </c>
      <c r="H98" s="560" t="s">
        <v>96</v>
      </c>
      <c r="I98" s="560" t="s">
        <v>96</v>
      </c>
      <c r="J98" s="560" t="s">
        <v>96</v>
      </c>
      <c r="K98" s="560" t="s">
        <v>96</v>
      </c>
      <c r="L98" s="560" t="s">
        <v>96</v>
      </c>
      <c r="M98" s="560" t="s">
        <v>96</v>
      </c>
      <c r="N98" s="560" t="s">
        <v>96</v>
      </c>
      <c r="O98" s="560" t="s">
        <v>96</v>
      </c>
      <c r="P98" s="560" t="s">
        <v>96</v>
      </c>
      <c r="Q98" s="560" t="s">
        <v>96</v>
      </c>
      <c r="R98" s="560" t="s">
        <v>96</v>
      </c>
      <c r="S98" s="560" t="s">
        <v>96</v>
      </c>
      <c r="T98" s="560" t="s">
        <v>96</v>
      </c>
      <c r="U98" s="560" t="s">
        <v>96</v>
      </c>
      <c r="V98" s="560" t="s">
        <v>96</v>
      </c>
      <c r="W98" s="560" t="s">
        <v>96</v>
      </c>
      <c r="X98" s="560" t="s">
        <v>96</v>
      </c>
      <c r="Y98" s="560" t="s">
        <v>96</v>
      </c>
      <c r="Z98" s="560" t="s">
        <v>96</v>
      </c>
      <c r="AA98" s="560" t="s">
        <v>96</v>
      </c>
      <c r="AB98" s="560" t="s">
        <v>96</v>
      </c>
      <c r="AC98" s="560" t="s">
        <v>96</v>
      </c>
      <c r="AD98" s="560" t="s">
        <v>96</v>
      </c>
      <c r="AE98" s="560" t="s">
        <v>96</v>
      </c>
      <c r="AF98" s="560" t="s">
        <v>96</v>
      </c>
      <c r="AG98" s="560" t="s">
        <v>96</v>
      </c>
      <c r="AH98" s="560" t="s">
        <v>96</v>
      </c>
      <c r="AI98" s="560" t="s">
        <v>96</v>
      </c>
      <c r="AJ98" s="560" t="s">
        <v>96</v>
      </c>
      <c r="AK98" s="560" t="s">
        <v>96</v>
      </c>
      <c r="AL98" s="560" t="s">
        <v>96</v>
      </c>
      <c r="AM98" s="560" t="s">
        <v>96</v>
      </c>
      <c r="AN98" s="560" t="s">
        <v>96</v>
      </c>
      <c r="AO98" s="560" t="s">
        <v>96</v>
      </c>
      <c r="AP98" s="560" t="s">
        <v>96</v>
      </c>
      <c r="AQ98" s="560" t="s">
        <v>96</v>
      </c>
      <c r="AR98" s="560" t="s">
        <v>96</v>
      </c>
      <c r="AS98" s="560" t="s">
        <v>96</v>
      </c>
      <c r="AT98" s="560" t="s">
        <v>96</v>
      </c>
      <c r="AU98" s="560" t="s">
        <v>96</v>
      </c>
      <c r="AV98" s="560" t="s">
        <v>96</v>
      </c>
      <c r="AW98" s="560" t="s">
        <v>96</v>
      </c>
      <c r="AX98" s="560" t="s">
        <v>96</v>
      </c>
      <c r="AY98" s="560" t="s">
        <v>96</v>
      </c>
      <c r="AZ98" s="560" t="s">
        <v>96</v>
      </c>
      <c r="BA98" s="560" t="s">
        <v>96</v>
      </c>
      <c r="BB98" s="560" t="s">
        <v>96</v>
      </c>
      <c r="BC98" s="560" t="s">
        <v>96</v>
      </c>
      <c r="BD98" s="560" t="s">
        <v>96</v>
      </c>
      <c r="BE98" s="560" t="s">
        <v>96</v>
      </c>
      <c r="BF98" s="560" t="s">
        <v>96</v>
      </c>
      <c r="BG98" s="560" t="s">
        <v>96</v>
      </c>
      <c r="BH98" s="560" t="s">
        <v>96</v>
      </c>
      <c r="BI98" s="560" t="s">
        <v>96</v>
      </c>
      <c r="BJ98" s="560" t="s">
        <v>96</v>
      </c>
      <c r="BK98" s="560" t="s">
        <v>96</v>
      </c>
      <c r="BL98" s="560" t="s">
        <v>96</v>
      </c>
      <c r="BM98" s="542" t="s">
        <v>615</v>
      </c>
      <c r="BN98" s="542" t="s">
        <v>11</v>
      </c>
      <c r="BO98" s="542" t="s">
        <v>616</v>
      </c>
    </row>
    <row r="99" spans="1:68" ht="64.5" thickBot="1" x14ac:dyDescent="0.25">
      <c r="A99" s="860">
        <v>74</v>
      </c>
      <c r="B99" s="861" t="s">
        <v>466</v>
      </c>
      <c r="C99" s="862" t="s">
        <v>434</v>
      </c>
      <c r="D99" s="824" t="s">
        <v>38</v>
      </c>
      <c r="E99" s="532" t="str">
        <f>IF(OR(E$98="X",E$98="N"), "X", "")</f>
        <v/>
      </c>
      <c r="F99" s="532" t="str">
        <f t="shared" ref="F99:AW100" si="159">IF(OR(F$98="X",F$98="N"), "X", "")</f>
        <v/>
      </c>
      <c r="G99" s="532" t="str">
        <f t="shared" si="159"/>
        <v/>
      </c>
      <c r="H99" s="532" t="str">
        <f t="shared" si="159"/>
        <v/>
      </c>
      <c r="I99" s="532" t="str">
        <f t="shared" si="159"/>
        <v/>
      </c>
      <c r="J99" s="532" t="str">
        <f t="shared" si="159"/>
        <v/>
      </c>
      <c r="K99" s="532" t="str">
        <f t="shared" si="159"/>
        <v/>
      </c>
      <c r="L99" s="532" t="str">
        <f t="shared" si="159"/>
        <v/>
      </c>
      <c r="M99" s="532" t="str">
        <f t="shared" si="159"/>
        <v/>
      </c>
      <c r="N99" s="532" t="str">
        <f t="shared" si="159"/>
        <v/>
      </c>
      <c r="O99" s="532" t="str">
        <f t="shared" si="159"/>
        <v/>
      </c>
      <c r="P99" s="532" t="str">
        <f t="shared" si="159"/>
        <v/>
      </c>
      <c r="Q99" s="532" t="str">
        <f t="shared" si="159"/>
        <v/>
      </c>
      <c r="R99" s="532" t="str">
        <f t="shared" si="159"/>
        <v/>
      </c>
      <c r="S99" s="532" t="str">
        <f t="shared" si="159"/>
        <v/>
      </c>
      <c r="T99" s="532" t="str">
        <f t="shared" si="159"/>
        <v/>
      </c>
      <c r="U99" s="532" t="str">
        <f t="shared" si="159"/>
        <v/>
      </c>
      <c r="V99" s="532" t="str">
        <f t="shared" si="159"/>
        <v/>
      </c>
      <c r="W99" s="532" t="str">
        <f t="shared" si="159"/>
        <v/>
      </c>
      <c r="X99" s="532" t="str">
        <f t="shared" si="159"/>
        <v/>
      </c>
      <c r="Y99" s="532" t="str">
        <f t="shared" si="159"/>
        <v/>
      </c>
      <c r="Z99" s="532" t="str">
        <f t="shared" si="159"/>
        <v/>
      </c>
      <c r="AA99" s="532" t="str">
        <f t="shared" si="159"/>
        <v/>
      </c>
      <c r="AB99" s="532" t="str">
        <f t="shared" si="159"/>
        <v/>
      </c>
      <c r="AC99" s="532" t="str">
        <f t="shared" si="159"/>
        <v/>
      </c>
      <c r="AD99" s="532" t="str">
        <f t="shared" si="159"/>
        <v/>
      </c>
      <c r="AE99" s="532" t="str">
        <f t="shared" si="159"/>
        <v/>
      </c>
      <c r="AF99" s="532" t="str">
        <f t="shared" si="159"/>
        <v/>
      </c>
      <c r="AG99" s="532" t="str">
        <f t="shared" si="159"/>
        <v/>
      </c>
      <c r="AH99" s="532" t="str">
        <f t="shared" si="159"/>
        <v/>
      </c>
      <c r="AI99" s="532" t="str">
        <f t="shared" si="159"/>
        <v/>
      </c>
      <c r="AJ99" s="532" t="str">
        <f t="shared" si="159"/>
        <v/>
      </c>
      <c r="AK99" s="532" t="str">
        <f t="shared" si="159"/>
        <v/>
      </c>
      <c r="AL99" s="532" t="str">
        <f t="shared" si="159"/>
        <v/>
      </c>
      <c r="AM99" s="532" t="str">
        <f t="shared" si="159"/>
        <v/>
      </c>
      <c r="AN99" s="532" t="str">
        <f t="shared" si="159"/>
        <v/>
      </c>
      <c r="AO99" s="532" t="str">
        <f t="shared" si="159"/>
        <v/>
      </c>
      <c r="AP99" s="532" t="str">
        <f t="shared" si="159"/>
        <v/>
      </c>
      <c r="AQ99" s="532" t="str">
        <f t="shared" si="159"/>
        <v/>
      </c>
      <c r="AR99" s="532" t="str">
        <f t="shared" si="159"/>
        <v/>
      </c>
      <c r="AS99" s="532" t="str">
        <f t="shared" si="159"/>
        <v/>
      </c>
      <c r="AT99" s="532" t="str">
        <f t="shared" si="159"/>
        <v/>
      </c>
      <c r="AU99" s="532" t="str">
        <f t="shared" si="159"/>
        <v/>
      </c>
      <c r="AV99" s="532" t="str">
        <f>IF(OR(AV$98="X",AV$98="N"), "X", "")</f>
        <v/>
      </c>
      <c r="AW99" s="532" t="str">
        <f t="shared" si="159"/>
        <v/>
      </c>
      <c r="AX99" s="532" t="str">
        <f t="shared" ref="AW99:BL100" si="160">IF(OR(AX$98="X",AX$98="N"), "X", "")</f>
        <v/>
      </c>
      <c r="AY99" s="532" t="str">
        <f t="shared" si="160"/>
        <v/>
      </c>
      <c r="AZ99" s="532" t="str">
        <f t="shared" si="160"/>
        <v/>
      </c>
      <c r="BA99" s="532" t="str">
        <f t="shared" si="160"/>
        <v/>
      </c>
      <c r="BB99" s="532" t="str">
        <f t="shared" si="160"/>
        <v/>
      </c>
      <c r="BC99" s="532" t="str">
        <f t="shared" si="160"/>
        <v/>
      </c>
      <c r="BD99" s="532" t="str">
        <f t="shared" si="160"/>
        <v/>
      </c>
      <c r="BE99" s="532" t="str">
        <f t="shared" si="160"/>
        <v/>
      </c>
      <c r="BF99" s="532" t="str">
        <f t="shared" si="160"/>
        <v/>
      </c>
      <c r="BG99" s="532" t="str">
        <f t="shared" si="160"/>
        <v/>
      </c>
      <c r="BH99" s="532" t="str">
        <f t="shared" si="160"/>
        <v/>
      </c>
      <c r="BI99" s="532" t="str">
        <f t="shared" si="160"/>
        <v/>
      </c>
      <c r="BJ99" s="532" t="str">
        <f t="shared" si="160"/>
        <v/>
      </c>
      <c r="BK99" s="532" t="str">
        <f t="shared" si="160"/>
        <v/>
      </c>
      <c r="BL99" s="532" t="str">
        <f t="shared" si="160"/>
        <v/>
      </c>
      <c r="BM99" s="528"/>
      <c r="BN99" s="528"/>
      <c r="BO99" s="528"/>
    </row>
    <row r="100" spans="1:68" ht="56.25" customHeight="1" thickBot="1" x14ac:dyDescent="0.25">
      <c r="A100" s="863">
        <v>75</v>
      </c>
      <c r="B100" s="851" t="s">
        <v>467</v>
      </c>
      <c r="C100" s="864" t="s">
        <v>435</v>
      </c>
      <c r="D100" s="841" t="s">
        <v>89</v>
      </c>
      <c r="E100" s="532" t="str">
        <f>IF(OR(E$98="X",E$98="N"), "X", "")</f>
        <v/>
      </c>
      <c r="F100" s="532" t="str">
        <f t="shared" si="159"/>
        <v/>
      </c>
      <c r="G100" s="532" t="str">
        <f t="shared" si="159"/>
        <v/>
      </c>
      <c r="H100" s="532" t="str">
        <f t="shared" si="159"/>
        <v/>
      </c>
      <c r="I100" s="532" t="str">
        <f t="shared" si="159"/>
        <v/>
      </c>
      <c r="J100" s="532" t="str">
        <f t="shared" si="159"/>
        <v/>
      </c>
      <c r="K100" s="532" t="str">
        <f t="shared" si="159"/>
        <v/>
      </c>
      <c r="L100" s="532" t="str">
        <f t="shared" si="159"/>
        <v/>
      </c>
      <c r="M100" s="532" t="str">
        <f t="shared" si="159"/>
        <v/>
      </c>
      <c r="N100" s="532" t="str">
        <f t="shared" si="159"/>
        <v/>
      </c>
      <c r="O100" s="532" t="str">
        <f t="shared" si="159"/>
        <v/>
      </c>
      <c r="P100" s="532" t="str">
        <f t="shared" si="159"/>
        <v/>
      </c>
      <c r="Q100" s="532" t="str">
        <f t="shared" si="159"/>
        <v/>
      </c>
      <c r="R100" s="532" t="str">
        <f t="shared" si="159"/>
        <v/>
      </c>
      <c r="S100" s="532" t="str">
        <f t="shared" si="159"/>
        <v/>
      </c>
      <c r="T100" s="532" t="str">
        <f t="shared" si="159"/>
        <v/>
      </c>
      <c r="U100" s="532" t="str">
        <f t="shared" si="159"/>
        <v/>
      </c>
      <c r="V100" s="532" t="str">
        <f t="shared" si="159"/>
        <v/>
      </c>
      <c r="W100" s="532" t="str">
        <f t="shared" si="159"/>
        <v/>
      </c>
      <c r="X100" s="532" t="str">
        <f t="shared" si="159"/>
        <v/>
      </c>
      <c r="Y100" s="532" t="str">
        <f t="shared" si="159"/>
        <v/>
      </c>
      <c r="Z100" s="532" t="str">
        <f t="shared" si="159"/>
        <v/>
      </c>
      <c r="AA100" s="532" t="str">
        <f t="shared" si="159"/>
        <v/>
      </c>
      <c r="AB100" s="532" t="str">
        <f t="shared" si="159"/>
        <v/>
      </c>
      <c r="AC100" s="532" t="str">
        <f t="shared" si="159"/>
        <v/>
      </c>
      <c r="AD100" s="532" t="str">
        <f t="shared" si="159"/>
        <v/>
      </c>
      <c r="AE100" s="532" t="str">
        <f t="shared" si="159"/>
        <v/>
      </c>
      <c r="AF100" s="532" t="str">
        <f t="shared" si="159"/>
        <v/>
      </c>
      <c r="AG100" s="532" t="str">
        <f t="shared" si="159"/>
        <v/>
      </c>
      <c r="AH100" s="532" t="str">
        <f t="shared" si="159"/>
        <v/>
      </c>
      <c r="AI100" s="532" t="str">
        <f t="shared" si="159"/>
        <v/>
      </c>
      <c r="AJ100" s="532" t="str">
        <f t="shared" si="159"/>
        <v/>
      </c>
      <c r="AK100" s="532" t="str">
        <f t="shared" si="159"/>
        <v/>
      </c>
      <c r="AL100" s="532" t="str">
        <f t="shared" si="159"/>
        <v/>
      </c>
      <c r="AM100" s="532" t="str">
        <f t="shared" si="159"/>
        <v/>
      </c>
      <c r="AN100" s="532" t="str">
        <f t="shared" si="159"/>
        <v/>
      </c>
      <c r="AO100" s="532" t="str">
        <f t="shared" si="159"/>
        <v/>
      </c>
      <c r="AP100" s="532" t="str">
        <f t="shared" si="159"/>
        <v/>
      </c>
      <c r="AQ100" s="532" t="str">
        <f t="shared" si="159"/>
        <v/>
      </c>
      <c r="AR100" s="532" t="str">
        <f t="shared" si="159"/>
        <v/>
      </c>
      <c r="AS100" s="532" t="str">
        <f t="shared" si="159"/>
        <v/>
      </c>
      <c r="AT100" s="532" t="str">
        <f t="shared" si="159"/>
        <v/>
      </c>
      <c r="AU100" s="532" t="str">
        <f t="shared" si="159"/>
        <v/>
      </c>
      <c r="AV100" s="532" t="str">
        <f>IF(OR(AV$98="X",AV$98="N"), "X", "")</f>
        <v/>
      </c>
      <c r="AW100" s="532" t="str">
        <f t="shared" si="160"/>
        <v/>
      </c>
      <c r="AX100" s="532" t="str">
        <f t="shared" si="160"/>
        <v/>
      </c>
      <c r="AY100" s="532" t="str">
        <f t="shared" si="160"/>
        <v/>
      </c>
      <c r="AZ100" s="532" t="str">
        <f t="shared" si="160"/>
        <v/>
      </c>
      <c r="BA100" s="532" t="str">
        <f t="shared" si="160"/>
        <v/>
      </c>
      <c r="BB100" s="532" t="str">
        <f t="shared" si="160"/>
        <v/>
      </c>
      <c r="BC100" s="532" t="str">
        <f t="shared" si="160"/>
        <v/>
      </c>
      <c r="BD100" s="532" t="str">
        <f t="shared" si="160"/>
        <v/>
      </c>
      <c r="BE100" s="532" t="str">
        <f t="shared" si="160"/>
        <v/>
      </c>
      <c r="BF100" s="532" t="str">
        <f t="shared" si="160"/>
        <v/>
      </c>
      <c r="BG100" s="532" t="str">
        <f t="shared" si="160"/>
        <v/>
      </c>
      <c r="BH100" s="532" t="str">
        <f t="shared" si="160"/>
        <v/>
      </c>
      <c r="BI100" s="532" t="str">
        <f t="shared" si="160"/>
        <v/>
      </c>
      <c r="BJ100" s="532" t="str">
        <f t="shared" si="160"/>
        <v/>
      </c>
      <c r="BK100" s="532" t="str">
        <f t="shared" si="160"/>
        <v/>
      </c>
      <c r="BL100" s="532" t="str">
        <f t="shared" si="160"/>
        <v/>
      </c>
      <c r="BM100" s="528"/>
      <c r="BN100" s="528"/>
      <c r="BO100" s="528"/>
      <c r="BP100" s="560"/>
    </row>
    <row r="101" spans="1:68" s="637" customFormat="1" ht="24.6" customHeight="1" thickBot="1" x14ac:dyDescent="0.25">
      <c r="A101" s="827"/>
      <c r="B101" s="828" t="s">
        <v>97</v>
      </c>
      <c r="C101" s="829" t="s">
        <v>8</v>
      </c>
      <c r="D101" s="820" t="s">
        <v>9</v>
      </c>
      <c r="E101" s="666"/>
      <c r="F101" s="666"/>
      <c r="G101" s="666"/>
      <c r="H101" s="666"/>
      <c r="I101" s="666"/>
      <c r="J101" s="666"/>
      <c r="K101" s="666"/>
      <c r="L101" s="666"/>
      <c r="M101" s="666"/>
      <c r="N101" s="666"/>
      <c r="O101" s="666"/>
      <c r="P101" s="666"/>
      <c r="Q101" s="666"/>
      <c r="R101" s="666"/>
      <c r="S101" s="666"/>
      <c r="T101" s="666"/>
      <c r="U101" s="666"/>
      <c r="V101" s="666"/>
      <c r="W101" s="666"/>
      <c r="X101" s="666"/>
      <c r="Y101" s="666"/>
      <c r="Z101" s="666"/>
      <c r="AA101" s="666"/>
      <c r="AB101" s="666"/>
      <c r="AC101" s="666"/>
      <c r="AD101" s="666"/>
      <c r="AE101" s="666"/>
      <c r="AF101" s="666"/>
      <c r="AG101" s="666"/>
      <c r="AH101" s="666"/>
      <c r="AI101" s="666"/>
      <c r="AJ101" s="666"/>
      <c r="AK101" s="666"/>
      <c r="AL101" s="666"/>
      <c r="AM101" s="666"/>
      <c r="AN101" s="666"/>
      <c r="AO101" s="666"/>
      <c r="AP101" s="666"/>
      <c r="AQ101" s="666"/>
      <c r="AR101" s="666"/>
      <c r="AS101" s="666"/>
      <c r="AT101" s="666"/>
      <c r="AU101" s="666"/>
      <c r="AV101" s="666"/>
      <c r="AW101" s="666"/>
      <c r="AX101" s="666"/>
      <c r="AY101" s="666"/>
      <c r="AZ101" s="666"/>
      <c r="BA101" s="666"/>
      <c r="BB101" s="666"/>
      <c r="BC101" s="666"/>
      <c r="BD101" s="666"/>
      <c r="BE101" s="666"/>
      <c r="BF101" s="666"/>
      <c r="BG101" s="666"/>
      <c r="BH101" s="666"/>
      <c r="BI101" s="666"/>
      <c r="BJ101" s="666"/>
      <c r="BK101" s="666"/>
      <c r="BL101" s="666"/>
      <c r="BM101" s="638"/>
      <c r="BN101" s="638"/>
      <c r="BO101" s="638"/>
      <c r="BP101" s="667"/>
    </row>
    <row r="102" spans="1:68" ht="39" thickBot="1" x14ac:dyDescent="0.25">
      <c r="A102" s="838">
        <v>76</v>
      </c>
      <c r="B102" s="845" t="s">
        <v>463</v>
      </c>
      <c r="C102" s="823" t="s">
        <v>432</v>
      </c>
      <c r="D102" s="824" t="s">
        <v>38</v>
      </c>
      <c r="E102" s="562"/>
      <c r="F102" s="562"/>
      <c r="G102" s="562"/>
      <c r="H102" s="562"/>
      <c r="I102" s="562"/>
      <c r="J102" s="562"/>
      <c r="K102" s="562"/>
      <c r="L102" s="562"/>
      <c r="M102" s="562"/>
      <c r="N102" s="562"/>
      <c r="O102" s="562"/>
      <c r="P102" s="562"/>
      <c r="Q102" s="562"/>
      <c r="R102" s="562"/>
      <c r="S102" s="562"/>
      <c r="T102" s="562"/>
      <c r="U102" s="562"/>
      <c r="V102" s="562"/>
      <c r="W102" s="562"/>
      <c r="X102" s="562"/>
      <c r="Y102" s="562"/>
      <c r="Z102" s="562"/>
      <c r="AA102" s="562"/>
      <c r="AB102" s="562"/>
      <c r="AC102" s="562"/>
      <c r="AD102" s="562"/>
      <c r="AE102" s="562"/>
      <c r="AF102" s="562"/>
      <c r="AG102" s="562"/>
      <c r="AH102" s="562"/>
      <c r="AI102" s="562"/>
      <c r="AJ102" s="562"/>
      <c r="AK102" s="562"/>
      <c r="AL102" s="562"/>
      <c r="AM102" s="562"/>
      <c r="AN102" s="562"/>
      <c r="AO102" s="562"/>
      <c r="AP102" s="562"/>
      <c r="AQ102" s="562"/>
      <c r="AR102" s="562"/>
      <c r="AS102" s="562"/>
      <c r="AT102" s="562"/>
      <c r="AU102" s="562"/>
      <c r="AV102" s="562"/>
      <c r="AW102" s="562"/>
      <c r="AX102" s="562"/>
      <c r="AY102" s="562"/>
      <c r="AZ102" s="562"/>
      <c r="BA102" s="562"/>
      <c r="BB102" s="562"/>
      <c r="BC102" s="562"/>
      <c r="BD102" s="562"/>
      <c r="BE102" s="562"/>
      <c r="BF102" s="562"/>
      <c r="BG102" s="562"/>
      <c r="BH102" s="562"/>
      <c r="BI102" s="562"/>
      <c r="BJ102" s="562"/>
      <c r="BK102" s="562"/>
      <c r="BL102" s="562"/>
      <c r="BM102" s="235"/>
      <c r="BN102" s="235"/>
      <c r="BO102" s="817"/>
    </row>
    <row r="103" spans="1:68" ht="39" thickBot="1" x14ac:dyDescent="0.25">
      <c r="A103" s="825">
        <v>77</v>
      </c>
      <c r="B103" s="845" t="s">
        <v>464</v>
      </c>
      <c r="C103" s="823" t="s">
        <v>432</v>
      </c>
      <c r="D103" s="824" t="s">
        <v>38</v>
      </c>
      <c r="E103" s="563" t="str">
        <f>IF(E$102="N", "X", "")</f>
        <v/>
      </c>
      <c r="F103" s="563" t="str">
        <f t="shared" ref="F103:AW106" si="161">IF(F$102="N", "X", "")</f>
        <v/>
      </c>
      <c r="G103" s="563" t="str">
        <f t="shared" si="161"/>
        <v/>
      </c>
      <c r="H103" s="563" t="str">
        <f t="shared" si="161"/>
        <v/>
      </c>
      <c r="I103" s="563" t="str">
        <f t="shared" si="161"/>
        <v/>
      </c>
      <c r="J103" s="563" t="str">
        <f t="shared" si="161"/>
        <v/>
      </c>
      <c r="K103" s="563" t="str">
        <f t="shared" si="161"/>
        <v/>
      </c>
      <c r="L103" s="563" t="str">
        <f t="shared" si="161"/>
        <v/>
      </c>
      <c r="M103" s="563" t="str">
        <f t="shared" si="161"/>
        <v/>
      </c>
      <c r="N103" s="563" t="str">
        <f t="shared" si="161"/>
        <v/>
      </c>
      <c r="O103" s="563" t="str">
        <f t="shared" si="161"/>
        <v/>
      </c>
      <c r="P103" s="563" t="str">
        <f t="shared" si="161"/>
        <v/>
      </c>
      <c r="Q103" s="563" t="str">
        <f t="shared" si="161"/>
        <v/>
      </c>
      <c r="R103" s="563" t="str">
        <f t="shared" si="161"/>
        <v/>
      </c>
      <c r="S103" s="563" t="str">
        <f t="shared" si="161"/>
        <v/>
      </c>
      <c r="T103" s="563" t="str">
        <f t="shared" si="161"/>
        <v/>
      </c>
      <c r="U103" s="563" t="str">
        <f t="shared" si="161"/>
        <v/>
      </c>
      <c r="V103" s="563" t="str">
        <f t="shared" si="161"/>
        <v/>
      </c>
      <c r="W103" s="563" t="str">
        <f t="shared" si="161"/>
        <v/>
      </c>
      <c r="X103" s="563" t="str">
        <f t="shared" si="161"/>
        <v/>
      </c>
      <c r="Y103" s="563" t="str">
        <f t="shared" si="161"/>
        <v/>
      </c>
      <c r="Z103" s="563" t="str">
        <f t="shared" si="161"/>
        <v/>
      </c>
      <c r="AA103" s="563" t="str">
        <f t="shared" si="161"/>
        <v/>
      </c>
      <c r="AB103" s="563" t="str">
        <f t="shared" si="161"/>
        <v/>
      </c>
      <c r="AC103" s="563" t="str">
        <f t="shared" si="161"/>
        <v/>
      </c>
      <c r="AD103" s="563" t="str">
        <f t="shared" si="161"/>
        <v/>
      </c>
      <c r="AE103" s="563" t="str">
        <f t="shared" si="161"/>
        <v/>
      </c>
      <c r="AF103" s="563" t="str">
        <f t="shared" si="161"/>
        <v/>
      </c>
      <c r="AG103" s="563" t="str">
        <f t="shared" si="161"/>
        <v/>
      </c>
      <c r="AH103" s="563" t="str">
        <f t="shared" si="161"/>
        <v/>
      </c>
      <c r="AI103" s="563" t="str">
        <f t="shared" si="161"/>
        <v/>
      </c>
      <c r="AJ103" s="563" t="str">
        <f t="shared" si="161"/>
        <v/>
      </c>
      <c r="AK103" s="563" t="str">
        <f t="shared" si="161"/>
        <v/>
      </c>
      <c r="AL103" s="563" t="str">
        <f t="shared" si="161"/>
        <v/>
      </c>
      <c r="AM103" s="563" t="str">
        <f t="shared" si="161"/>
        <v/>
      </c>
      <c r="AN103" s="563" t="str">
        <f t="shared" si="161"/>
        <v/>
      </c>
      <c r="AO103" s="563" t="str">
        <f t="shared" si="161"/>
        <v/>
      </c>
      <c r="AP103" s="563" t="str">
        <f t="shared" si="161"/>
        <v/>
      </c>
      <c r="AQ103" s="563" t="str">
        <f t="shared" si="161"/>
        <v/>
      </c>
      <c r="AR103" s="563" t="str">
        <f t="shared" si="161"/>
        <v/>
      </c>
      <c r="AS103" s="563" t="str">
        <f t="shared" si="161"/>
        <v/>
      </c>
      <c r="AT103" s="563" t="str">
        <f t="shared" si="161"/>
        <v/>
      </c>
      <c r="AU103" s="563" t="str">
        <f t="shared" si="161"/>
        <v/>
      </c>
      <c r="AV103" s="563" t="str">
        <f>IF(AV$102="N", "X", "")</f>
        <v/>
      </c>
      <c r="AW103" s="563" t="str">
        <f t="shared" si="161"/>
        <v/>
      </c>
      <c r="AX103" s="563" t="str">
        <f t="shared" ref="AW103:BL106" si="162">IF(AX$102="N", "X", "")</f>
        <v/>
      </c>
      <c r="AY103" s="563" t="str">
        <f t="shared" si="162"/>
        <v/>
      </c>
      <c r="AZ103" s="563" t="str">
        <f t="shared" si="162"/>
        <v/>
      </c>
      <c r="BA103" s="563" t="str">
        <f t="shared" si="162"/>
        <v/>
      </c>
      <c r="BB103" s="563" t="str">
        <f t="shared" si="162"/>
        <v/>
      </c>
      <c r="BC103" s="563" t="str">
        <f t="shared" si="162"/>
        <v/>
      </c>
      <c r="BD103" s="563" t="str">
        <f t="shared" si="162"/>
        <v/>
      </c>
      <c r="BE103" s="563" t="str">
        <f t="shared" si="162"/>
        <v/>
      </c>
      <c r="BF103" s="563" t="str">
        <f t="shared" si="162"/>
        <v/>
      </c>
      <c r="BG103" s="563" t="str">
        <f t="shared" si="162"/>
        <v/>
      </c>
      <c r="BH103" s="563" t="str">
        <f t="shared" si="162"/>
        <v/>
      </c>
      <c r="BI103" s="563" t="str">
        <f t="shared" si="162"/>
        <v/>
      </c>
      <c r="BJ103" s="563" t="str">
        <f t="shared" si="162"/>
        <v/>
      </c>
      <c r="BK103" s="563" t="str">
        <f t="shared" si="162"/>
        <v/>
      </c>
      <c r="BL103" s="563" t="str">
        <f t="shared" si="162"/>
        <v/>
      </c>
    </row>
    <row r="104" spans="1:68" ht="39" thickBot="1" x14ac:dyDescent="0.25">
      <c r="A104" s="832">
        <v>78</v>
      </c>
      <c r="B104" s="822" t="s">
        <v>99</v>
      </c>
      <c r="C104" s="823" t="s">
        <v>432</v>
      </c>
      <c r="D104" s="824" t="s">
        <v>38</v>
      </c>
      <c r="E104" s="563" t="str">
        <f t="shared" ref="E104:T106" si="163">IF(E$102="N", "X", "")</f>
        <v/>
      </c>
      <c r="F104" s="563" t="str">
        <f t="shared" si="163"/>
        <v/>
      </c>
      <c r="G104" s="563" t="str">
        <f t="shared" si="163"/>
        <v/>
      </c>
      <c r="H104" s="563" t="str">
        <f t="shared" si="163"/>
        <v/>
      </c>
      <c r="I104" s="563" t="str">
        <f t="shared" si="163"/>
        <v/>
      </c>
      <c r="J104" s="563" t="str">
        <f t="shared" si="163"/>
        <v/>
      </c>
      <c r="K104" s="563" t="str">
        <f t="shared" si="163"/>
        <v/>
      </c>
      <c r="L104" s="563" t="str">
        <f t="shared" si="163"/>
        <v/>
      </c>
      <c r="M104" s="563" t="str">
        <f t="shared" si="163"/>
        <v/>
      </c>
      <c r="N104" s="563" t="str">
        <f t="shared" si="163"/>
        <v/>
      </c>
      <c r="O104" s="563" t="str">
        <f t="shared" si="163"/>
        <v/>
      </c>
      <c r="P104" s="563" t="str">
        <f t="shared" si="163"/>
        <v/>
      </c>
      <c r="Q104" s="563" t="str">
        <f t="shared" si="163"/>
        <v/>
      </c>
      <c r="R104" s="563" t="str">
        <f t="shared" si="163"/>
        <v/>
      </c>
      <c r="S104" s="563" t="str">
        <f t="shared" si="163"/>
        <v/>
      </c>
      <c r="T104" s="563" t="str">
        <f t="shared" si="163"/>
        <v/>
      </c>
      <c r="U104" s="563" t="str">
        <f t="shared" si="161"/>
        <v/>
      </c>
      <c r="V104" s="563" t="str">
        <f t="shared" si="161"/>
        <v/>
      </c>
      <c r="W104" s="563" t="str">
        <f t="shared" si="161"/>
        <v/>
      </c>
      <c r="X104" s="563" t="str">
        <f t="shared" si="161"/>
        <v/>
      </c>
      <c r="Y104" s="563" t="str">
        <f t="shared" si="161"/>
        <v/>
      </c>
      <c r="Z104" s="563" t="str">
        <f t="shared" si="161"/>
        <v/>
      </c>
      <c r="AA104" s="563" t="str">
        <f t="shared" si="161"/>
        <v/>
      </c>
      <c r="AB104" s="563" t="str">
        <f t="shared" si="161"/>
        <v/>
      </c>
      <c r="AC104" s="563" t="str">
        <f t="shared" si="161"/>
        <v/>
      </c>
      <c r="AD104" s="563" t="str">
        <f t="shared" si="161"/>
        <v/>
      </c>
      <c r="AE104" s="563" t="str">
        <f t="shared" si="161"/>
        <v/>
      </c>
      <c r="AF104" s="563" t="str">
        <f t="shared" si="161"/>
        <v/>
      </c>
      <c r="AG104" s="563" t="str">
        <f t="shared" si="161"/>
        <v/>
      </c>
      <c r="AH104" s="563" t="str">
        <f t="shared" si="161"/>
        <v/>
      </c>
      <c r="AI104" s="563" t="str">
        <f t="shared" si="161"/>
        <v/>
      </c>
      <c r="AJ104" s="563" t="str">
        <f t="shared" si="161"/>
        <v/>
      </c>
      <c r="AK104" s="563" t="str">
        <f t="shared" si="161"/>
        <v/>
      </c>
      <c r="AL104" s="563" t="str">
        <f t="shared" si="161"/>
        <v/>
      </c>
      <c r="AM104" s="563" t="str">
        <f t="shared" si="161"/>
        <v/>
      </c>
      <c r="AN104" s="563" t="str">
        <f t="shared" si="161"/>
        <v/>
      </c>
      <c r="AO104" s="563" t="str">
        <f t="shared" si="161"/>
        <v/>
      </c>
      <c r="AP104" s="563" t="str">
        <f t="shared" si="161"/>
        <v/>
      </c>
      <c r="AQ104" s="563" t="str">
        <f t="shared" si="161"/>
        <v/>
      </c>
      <c r="AR104" s="563" t="str">
        <f t="shared" si="161"/>
        <v/>
      </c>
      <c r="AS104" s="563" t="str">
        <f t="shared" si="161"/>
        <v/>
      </c>
      <c r="AT104" s="563" t="str">
        <f t="shared" si="161"/>
        <v/>
      </c>
      <c r="AU104" s="563" t="str">
        <f t="shared" si="161"/>
        <v/>
      </c>
      <c r="AV104" s="563" t="str">
        <f t="shared" si="161"/>
        <v/>
      </c>
      <c r="AW104" s="563" t="str">
        <f t="shared" si="161"/>
        <v/>
      </c>
      <c r="AX104" s="563" t="str">
        <f t="shared" si="162"/>
        <v/>
      </c>
      <c r="AY104" s="563" t="str">
        <f t="shared" si="162"/>
        <v/>
      </c>
      <c r="AZ104" s="563" t="str">
        <f t="shared" si="162"/>
        <v/>
      </c>
      <c r="BA104" s="563" t="str">
        <f t="shared" si="162"/>
        <v/>
      </c>
      <c r="BB104" s="563" t="str">
        <f t="shared" si="162"/>
        <v/>
      </c>
      <c r="BC104" s="563" t="str">
        <f t="shared" si="162"/>
        <v/>
      </c>
      <c r="BD104" s="563" t="str">
        <f t="shared" si="162"/>
        <v/>
      </c>
      <c r="BE104" s="563" t="str">
        <f t="shared" si="162"/>
        <v/>
      </c>
      <c r="BF104" s="563" t="str">
        <f t="shared" si="162"/>
        <v/>
      </c>
      <c r="BG104" s="563" t="str">
        <f t="shared" si="162"/>
        <v/>
      </c>
      <c r="BH104" s="563" t="str">
        <f t="shared" si="162"/>
        <v/>
      </c>
      <c r="BI104" s="563" t="str">
        <f t="shared" si="162"/>
        <v/>
      </c>
      <c r="BJ104" s="563" t="str">
        <f t="shared" si="162"/>
        <v/>
      </c>
      <c r="BK104" s="563" t="str">
        <f t="shared" si="162"/>
        <v/>
      </c>
      <c r="BL104" s="563" t="str">
        <f t="shared" si="162"/>
        <v/>
      </c>
    </row>
    <row r="105" spans="1:68" ht="51.75" thickBot="1" x14ac:dyDescent="0.25">
      <c r="A105" s="865">
        <v>79</v>
      </c>
      <c r="B105" s="834" t="s">
        <v>100</v>
      </c>
      <c r="C105" s="862" t="s">
        <v>433</v>
      </c>
      <c r="D105" s="824" t="s">
        <v>38</v>
      </c>
      <c r="E105" s="563" t="str">
        <f t="shared" si="163"/>
        <v/>
      </c>
      <c r="F105" s="563" t="str">
        <f t="shared" si="161"/>
        <v/>
      </c>
      <c r="G105" s="563" t="str">
        <f t="shared" si="161"/>
        <v/>
      </c>
      <c r="H105" s="563" t="str">
        <f t="shared" si="161"/>
        <v/>
      </c>
      <c r="I105" s="563" t="str">
        <f t="shared" si="161"/>
        <v/>
      </c>
      <c r="J105" s="563" t="str">
        <f t="shared" si="161"/>
        <v/>
      </c>
      <c r="K105" s="563" t="str">
        <f t="shared" si="161"/>
        <v/>
      </c>
      <c r="L105" s="563" t="str">
        <f t="shared" si="161"/>
        <v/>
      </c>
      <c r="M105" s="563" t="str">
        <f t="shared" si="161"/>
        <v/>
      </c>
      <c r="N105" s="563" t="str">
        <f t="shared" si="161"/>
        <v/>
      </c>
      <c r="O105" s="563" t="str">
        <f t="shared" si="161"/>
        <v/>
      </c>
      <c r="P105" s="563" t="str">
        <f t="shared" si="161"/>
        <v/>
      </c>
      <c r="Q105" s="563" t="str">
        <f t="shared" si="161"/>
        <v/>
      </c>
      <c r="R105" s="563" t="str">
        <f t="shared" si="161"/>
        <v/>
      </c>
      <c r="S105" s="563" t="str">
        <f t="shared" si="161"/>
        <v/>
      </c>
      <c r="T105" s="563" t="str">
        <f t="shared" si="161"/>
        <v/>
      </c>
      <c r="U105" s="563" t="str">
        <f t="shared" si="161"/>
        <v/>
      </c>
      <c r="V105" s="563" t="str">
        <f t="shared" si="161"/>
        <v/>
      </c>
      <c r="W105" s="563" t="str">
        <f t="shared" si="161"/>
        <v/>
      </c>
      <c r="X105" s="563" t="str">
        <f t="shared" si="161"/>
        <v/>
      </c>
      <c r="Y105" s="563" t="str">
        <f t="shared" si="161"/>
        <v/>
      </c>
      <c r="Z105" s="563" t="str">
        <f t="shared" si="161"/>
        <v/>
      </c>
      <c r="AA105" s="563" t="str">
        <f t="shared" si="161"/>
        <v/>
      </c>
      <c r="AB105" s="563" t="str">
        <f t="shared" si="161"/>
        <v/>
      </c>
      <c r="AC105" s="563" t="str">
        <f t="shared" si="161"/>
        <v/>
      </c>
      <c r="AD105" s="563" t="str">
        <f t="shared" si="161"/>
        <v/>
      </c>
      <c r="AE105" s="563" t="str">
        <f t="shared" si="161"/>
        <v/>
      </c>
      <c r="AF105" s="563" t="str">
        <f t="shared" si="161"/>
        <v/>
      </c>
      <c r="AG105" s="563" t="str">
        <f t="shared" si="161"/>
        <v/>
      </c>
      <c r="AH105" s="563" t="str">
        <f t="shared" si="161"/>
        <v/>
      </c>
      <c r="AI105" s="563" t="str">
        <f t="shared" si="161"/>
        <v/>
      </c>
      <c r="AJ105" s="563" t="str">
        <f t="shared" si="161"/>
        <v/>
      </c>
      <c r="AK105" s="563" t="str">
        <f t="shared" si="161"/>
        <v/>
      </c>
      <c r="AL105" s="563" t="str">
        <f t="shared" si="161"/>
        <v/>
      </c>
      <c r="AM105" s="563" t="str">
        <f t="shared" si="161"/>
        <v/>
      </c>
      <c r="AN105" s="563" t="str">
        <f t="shared" si="161"/>
        <v/>
      </c>
      <c r="AO105" s="563" t="str">
        <f t="shared" si="161"/>
        <v/>
      </c>
      <c r="AP105" s="563" t="str">
        <f t="shared" si="161"/>
        <v/>
      </c>
      <c r="AQ105" s="563" t="str">
        <f t="shared" si="161"/>
        <v/>
      </c>
      <c r="AR105" s="563" t="str">
        <f t="shared" si="161"/>
        <v/>
      </c>
      <c r="AS105" s="563" t="str">
        <f t="shared" si="161"/>
        <v/>
      </c>
      <c r="AT105" s="563" t="str">
        <f t="shared" si="161"/>
        <v/>
      </c>
      <c r="AU105" s="563" t="str">
        <f t="shared" si="161"/>
        <v/>
      </c>
      <c r="AV105" s="563" t="str">
        <f t="shared" si="161"/>
        <v/>
      </c>
      <c r="AW105" s="563" t="str">
        <f t="shared" si="162"/>
        <v/>
      </c>
      <c r="AX105" s="563" t="str">
        <f t="shared" si="162"/>
        <v/>
      </c>
      <c r="AY105" s="563" t="str">
        <f t="shared" si="162"/>
        <v/>
      </c>
      <c r="AZ105" s="563" t="str">
        <f t="shared" si="162"/>
        <v/>
      </c>
      <c r="BA105" s="563" t="str">
        <f t="shared" si="162"/>
        <v/>
      </c>
      <c r="BB105" s="563" t="str">
        <f t="shared" si="162"/>
        <v/>
      </c>
      <c r="BC105" s="563" t="str">
        <f t="shared" si="162"/>
        <v/>
      </c>
      <c r="BD105" s="563" t="str">
        <f t="shared" si="162"/>
        <v/>
      </c>
      <c r="BE105" s="563" t="str">
        <f t="shared" si="162"/>
        <v/>
      </c>
      <c r="BF105" s="563" t="str">
        <f t="shared" si="162"/>
        <v/>
      </c>
      <c r="BG105" s="563" t="str">
        <f t="shared" si="162"/>
        <v/>
      </c>
      <c r="BH105" s="563" t="str">
        <f t="shared" si="162"/>
        <v/>
      </c>
      <c r="BI105" s="563" t="str">
        <f t="shared" si="162"/>
        <v/>
      </c>
      <c r="BJ105" s="563" t="str">
        <f t="shared" si="162"/>
        <v/>
      </c>
      <c r="BK105" s="563" t="str">
        <f t="shared" si="162"/>
        <v/>
      </c>
      <c r="BL105" s="563" t="str">
        <f t="shared" si="162"/>
        <v/>
      </c>
    </row>
    <row r="106" spans="1:68" ht="39" thickBot="1" x14ac:dyDescent="0.25">
      <c r="A106" s="825">
        <v>80</v>
      </c>
      <c r="B106" s="822" t="s">
        <v>101</v>
      </c>
      <c r="C106" s="823" t="s">
        <v>432</v>
      </c>
      <c r="D106" s="824" t="s">
        <v>38</v>
      </c>
      <c r="E106" s="563" t="str">
        <f t="shared" si="163"/>
        <v/>
      </c>
      <c r="F106" s="563" t="str">
        <f t="shared" si="161"/>
        <v/>
      </c>
      <c r="G106" s="563" t="str">
        <f t="shared" si="161"/>
        <v/>
      </c>
      <c r="H106" s="563" t="str">
        <f t="shared" si="161"/>
        <v/>
      </c>
      <c r="I106" s="563" t="str">
        <f t="shared" si="161"/>
        <v/>
      </c>
      <c r="J106" s="563" t="str">
        <f t="shared" si="161"/>
        <v/>
      </c>
      <c r="K106" s="563" t="str">
        <f t="shared" si="161"/>
        <v/>
      </c>
      <c r="L106" s="563" t="str">
        <f t="shared" si="161"/>
        <v/>
      </c>
      <c r="M106" s="563" t="str">
        <f t="shared" si="161"/>
        <v/>
      </c>
      <c r="N106" s="563" t="str">
        <f t="shared" si="161"/>
        <v/>
      </c>
      <c r="O106" s="563" t="str">
        <f t="shared" si="161"/>
        <v/>
      </c>
      <c r="P106" s="563" t="str">
        <f t="shared" si="161"/>
        <v/>
      </c>
      <c r="Q106" s="563" t="str">
        <f t="shared" si="161"/>
        <v/>
      </c>
      <c r="R106" s="563" t="str">
        <f t="shared" si="161"/>
        <v/>
      </c>
      <c r="S106" s="563" t="str">
        <f t="shared" si="161"/>
        <v/>
      </c>
      <c r="T106" s="563" t="str">
        <f t="shared" si="161"/>
        <v/>
      </c>
      <c r="U106" s="563" t="str">
        <f t="shared" si="161"/>
        <v/>
      </c>
      <c r="V106" s="563" t="str">
        <f t="shared" si="161"/>
        <v/>
      </c>
      <c r="W106" s="563" t="str">
        <f t="shared" si="161"/>
        <v/>
      </c>
      <c r="X106" s="563" t="str">
        <f t="shared" si="161"/>
        <v/>
      </c>
      <c r="Y106" s="563" t="str">
        <f t="shared" si="161"/>
        <v/>
      </c>
      <c r="Z106" s="563" t="str">
        <f t="shared" si="161"/>
        <v/>
      </c>
      <c r="AA106" s="563" t="str">
        <f t="shared" si="161"/>
        <v/>
      </c>
      <c r="AB106" s="563" t="str">
        <f t="shared" si="161"/>
        <v/>
      </c>
      <c r="AC106" s="563" t="str">
        <f t="shared" si="161"/>
        <v/>
      </c>
      <c r="AD106" s="563" t="str">
        <f t="shared" si="161"/>
        <v/>
      </c>
      <c r="AE106" s="563" t="str">
        <f t="shared" si="161"/>
        <v/>
      </c>
      <c r="AF106" s="563" t="str">
        <f t="shared" si="161"/>
        <v/>
      </c>
      <c r="AG106" s="563" t="str">
        <f t="shared" si="161"/>
        <v/>
      </c>
      <c r="AH106" s="563" t="str">
        <f t="shared" si="161"/>
        <v/>
      </c>
      <c r="AI106" s="563" t="str">
        <f t="shared" si="161"/>
        <v/>
      </c>
      <c r="AJ106" s="563" t="str">
        <f t="shared" si="161"/>
        <v/>
      </c>
      <c r="AK106" s="563" t="str">
        <f t="shared" si="161"/>
        <v/>
      </c>
      <c r="AL106" s="563" t="str">
        <f t="shared" si="161"/>
        <v/>
      </c>
      <c r="AM106" s="563" t="str">
        <f t="shared" si="161"/>
        <v/>
      </c>
      <c r="AN106" s="563" t="str">
        <f t="shared" si="161"/>
        <v/>
      </c>
      <c r="AO106" s="563" t="str">
        <f t="shared" si="161"/>
        <v/>
      </c>
      <c r="AP106" s="563" t="str">
        <f t="shared" si="161"/>
        <v/>
      </c>
      <c r="AQ106" s="563" t="str">
        <f t="shared" si="161"/>
        <v/>
      </c>
      <c r="AR106" s="563" t="str">
        <f t="shared" si="161"/>
        <v/>
      </c>
      <c r="AS106" s="563" t="str">
        <f t="shared" si="161"/>
        <v/>
      </c>
      <c r="AT106" s="563" t="str">
        <f t="shared" si="161"/>
        <v/>
      </c>
      <c r="AU106" s="563" t="str">
        <f t="shared" si="161"/>
        <v/>
      </c>
      <c r="AV106" s="563" t="str">
        <f t="shared" si="161"/>
        <v/>
      </c>
      <c r="AW106" s="563" t="str">
        <f t="shared" si="162"/>
        <v/>
      </c>
      <c r="AX106" s="563" t="str">
        <f t="shared" si="162"/>
        <v/>
      </c>
      <c r="AY106" s="563" t="str">
        <f t="shared" si="162"/>
        <v/>
      </c>
      <c r="AZ106" s="563" t="str">
        <f t="shared" si="162"/>
        <v/>
      </c>
      <c r="BA106" s="563" t="str">
        <f t="shared" si="162"/>
        <v/>
      </c>
      <c r="BB106" s="563" t="str">
        <f t="shared" si="162"/>
        <v/>
      </c>
      <c r="BC106" s="563" t="str">
        <f t="shared" si="162"/>
        <v/>
      </c>
      <c r="BD106" s="563" t="str">
        <f t="shared" si="162"/>
        <v/>
      </c>
      <c r="BE106" s="563" t="str">
        <f t="shared" si="162"/>
        <v/>
      </c>
      <c r="BF106" s="563" t="str">
        <f t="shared" si="162"/>
        <v/>
      </c>
      <c r="BG106" s="563" t="str">
        <f t="shared" si="162"/>
        <v/>
      </c>
      <c r="BH106" s="563" t="str">
        <f t="shared" si="162"/>
        <v/>
      </c>
      <c r="BI106" s="563" t="str">
        <f t="shared" si="162"/>
        <v/>
      </c>
      <c r="BJ106" s="563" t="str">
        <f t="shared" si="162"/>
        <v/>
      </c>
      <c r="BK106" s="563" t="str">
        <f t="shared" si="162"/>
        <v/>
      </c>
      <c r="BL106" s="563" t="str">
        <f t="shared" si="162"/>
        <v/>
      </c>
    </row>
    <row r="107" spans="1:68" s="637" customFormat="1" ht="24.6" customHeight="1" thickBot="1" x14ac:dyDescent="0.25">
      <c r="A107" s="827"/>
      <c r="B107" s="828" t="s">
        <v>102</v>
      </c>
      <c r="C107" s="829" t="s">
        <v>8</v>
      </c>
      <c r="D107" s="820" t="s">
        <v>9</v>
      </c>
      <c r="BM107" s="636"/>
      <c r="BN107" s="636"/>
      <c r="BO107" s="636"/>
    </row>
    <row r="108" spans="1:68" ht="34.700000000000003" customHeight="1" thickBot="1" x14ac:dyDescent="0.25">
      <c r="A108" s="838">
        <v>81</v>
      </c>
      <c r="B108" s="845" t="s">
        <v>460</v>
      </c>
      <c r="C108" s="823" t="s">
        <v>103</v>
      </c>
      <c r="D108" s="824" t="s">
        <v>38</v>
      </c>
      <c r="E108" s="561"/>
      <c r="F108" s="561"/>
      <c r="G108" s="561"/>
      <c r="H108" s="561"/>
      <c r="I108" s="561"/>
      <c r="J108" s="561"/>
      <c r="K108" s="561"/>
      <c r="L108" s="561"/>
      <c r="M108" s="561"/>
      <c r="N108" s="561"/>
      <c r="O108" s="561"/>
      <c r="P108" s="561"/>
      <c r="Q108" s="561"/>
      <c r="R108" s="561"/>
      <c r="S108" s="561"/>
      <c r="T108" s="561"/>
      <c r="U108" s="561"/>
      <c r="V108" s="561"/>
      <c r="W108" s="561"/>
      <c r="X108" s="561"/>
      <c r="Y108" s="561"/>
      <c r="Z108" s="561"/>
      <c r="AA108" s="561"/>
      <c r="AB108" s="561"/>
      <c r="AC108" s="561"/>
      <c r="AD108" s="561"/>
      <c r="AE108" s="561"/>
      <c r="AF108" s="561"/>
      <c r="AG108" s="561"/>
      <c r="AH108" s="561"/>
      <c r="AI108" s="561"/>
      <c r="AJ108" s="561"/>
      <c r="AK108" s="561"/>
      <c r="AL108" s="561"/>
      <c r="AM108" s="561"/>
      <c r="AN108" s="561"/>
      <c r="AO108" s="561"/>
      <c r="AP108" s="561"/>
      <c r="AQ108" s="561"/>
      <c r="AR108" s="561"/>
      <c r="AS108" s="561"/>
      <c r="AT108" s="561"/>
      <c r="AU108" s="561"/>
      <c r="AV108" s="561"/>
      <c r="AW108" s="561"/>
      <c r="AX108" s="561"/>
      <c r="AY108" s="561"/>
      <c r="AZ108" s="561"/>
      <c r="BA108" s="561"/>
      <c r="BB108" s="561"/>
      <c r="BC108" s="561"/>
      <c r="BD108" s="561"/>
      <c r="BE108" s="561"/>
      <c r="BF108" s="561"/>
      <c r="BG108" s="561"/>
      <c r="BH108" s="561"/>
      <c r="BI108" s="561"/>
      <c r="BJ108" s="561"/>
      <c r="BK108" s="561"/>
      <c r="BL108" s="561"/>
    </row>
    <row r="109" spans="1:68" ht="39" thickBot="1" x14ac:dyDescent="0.25">
      <c r="A109" s="825">
        <v>82</v>
      </c>
      <c r="B109" s="845" t="s">
        <v>461</v>
      </c>
      <c r="C109" s="823" t="s">
        <v>104</v>
      </c>
      <c r="D109" s="824" t="s">
        <v>105</v>
      </c>
      <c r="E109" s="561" t="str">
        <f>IF(E$108="N", "X", "")</f>
        <v/>
      </c>
      <c r="F109" s="561" t="str">
        <f t="shared" ref="F109:AW110" si="164">IF(F$108="N", "X", "")</f>
        <v/>
      </c>
      <c r="G109" s="561" t="str">
        <f t="shared" si="164"/>
        <v/>
      </c>
      <c r="H109" s="561" t="str">
        <f t="shared" si="164"/>
        <v/>
      </c>
      <c r="I109" s="561" t="str">
        <f t="shared" si="164"/>
        <v/>
      </c>
      <c r="J109" s="561" t="str">
        <f t="shared" si="164"/>
        <v/>
      </c>
      <c r="K109" s="561" t="str">
        <f t="shared" si="164"/>
        <v/>
      </c>
      <c r="L109" s="561" t="str">
        <f t="shared" si="164"/>
        <v/>
      </c>
      <c r="M109" s="561" t="str">
        <f t="shared" si="164"/>
        <v/>
      </c>
      <c r="N109" s="561" t="str">
        <f t="shared" si="164"/>
        <v/>
      </c>
      <c r="O109" s="561" t="str">
        <f t="shared" si="164"/>
        <v/>
      </c>
      <c r="P109" s="561" t="str">
        <f t="shared" si="164"/>
        <v/>
      </c>
      <c r="Q109" s="561" t="str">
        <f t="shared" si="164"/>
        <v/>
      </c>
      <c r="R109" s="561" t="str">
        <f t="shared" si="164"/>
        <v/>
      </c>
      <c r="S109" s="561" t="str">
        <f t="shared" si="164"/>
        <v/>
      </c>
      <c r="T109" s="561" t="str">
        <f t="shared" si="164"/>
        <v/>
      </c>
      <c r="U109" s="561" t="str">
        <f t="shared" si="164"/>
        <v/>
      </c>
      <c r="V109" s="561" t="str">
        <f t="shared" si="164"/>
        <v/>
      </c>
      <c r="W109" s="561" t="str">
        <f t="shared" si="164"/>
        <v/>
      </c>
      <c r="X109" s="561" t="str">
        <f t="shared" si="164"/>
        <v/>
      </c>
      <c r="Y109" s="561" t="str">
        <f t="shared" si="164"/>
        <v/>
      </c>
      <c r="Z109" s="561" t="str">
        <f t="shared" si="164"/>
        <v/>
      </c>
      <c r="AA109" s="561" t="str">
        <f t="shared" si="164"/>
        <v/>
      </c>
      <c r="AB109" s="561" t="str">
        <f t="shared" si="164"/>
        <v/>
      </c>
      <c r="AC109" s="561" t="str">
        <f t="shared" si="164"/>
        <v/>
      </c>
      <c r="AD109" s="561" t="str">
        <f t="shared" si="164"/>
        <v/>
      </c>
      <c r="AE109" s="561" t="str">
        <f t="shared" si="164"/>
        <v/>
      </c>
      <c r="AF109" s="561" t="str">
        <f t="shared" si="164"/>
        <v/>
      </c>
      <c r="AG109" s="561" t="str">
        <f t="shared" si="164"/>
        <v/>
      </c>
      <c r="AH109" s="561" t="str">
        <f t="shared" si="164"/>
        <v/>
      </c>
      <c r="AI109" s="561" t="str">
        <f t="shared" si="164"/>
        <v/>
      </c>
      <c r="AJ109" s="561" t="str">
        <f t="shared" si="164"/>
        <v/>
      </c>
      <c r="AK109" s="561" t="str">
        <f t="shared" si="164"/>
        <v/>
      </c>
      <c r="AL109" s="561" t="str">
        <f t="shared" si="164"/>
        <v/>
      </c>
      <c r="AM109" s="561" t="str">
        <f t="shared" si="164"/>
        <v/>
      </c>
      <c r="AN109" s="561" t="str">
        <f t="shared" si="164"/>
        <v/>
      </c>
      <c r="AO109" s="561" t="str">
        <f t="shared" si="164"/>
        <v/>
      </c>
      <c r="AP109" s="561" t="str">
        <f t="shared" si="164"/>
        <v/>
      </c>
      <c r="AQ109" s="561" t="str">
        <f t="shared" si="164"/>
        <v/>
      </c>
      <c r="AR109" s="561" t="str">
        <f t="shared" si="164"/>
        <v/>
      </c>
      <c r="AS109" s="561" t="str">
        <f t="shared" si="164"/>
        <v/>
      </c>
      <c r="AT109" s="561" t="str">
        <f t="shared" si="164"/>
        <v/>
      </c>
      <c r="AU109" s="561" t="str">
        <f t="shared" si="164"/>
        <v/>
      </c>
      <c r="AV109" s="561" t="str">
        <f>IF(AV$108="N", "X", "")</f>
        <v/>
      </c>
      <c r="AW109" s="561" t="str">
        <f t="shared" si="164"/>
        <v/>
      </c>
      <c r="AX109" s="561" t="str">
        <f t="shared" ref="AW109:BL110" si="165">IF(AX$108="N", "X", "")</f>
        <v/>
      </c>
      <c r="AY109" s="561" t="str">
        <f t="shared" si="165"/>
        <v/>
      </c>
      <c r="AZ109" s="561" t="str">
        <f t="shared" si="165"/>
        <v/>
      </c>
      <c r="BA109" s="561" t="str">
        <f t="shared" si="165"/>
        <v/>
      </c>
      <c r="BB109" s="561" t="str">
        <f t="shared" si="165"/>
        <v/>
      </c>
      <c r="BC109" s="561" t="str">
        <f t="shared" si="165"/>
        <v/>
      </c>
      <c r="BD109" s="561" t="str">
        <f t="shared" si="165"/>
        <v/>
      </c>
      <c r="BE109" s="561" t="str">
        <f t="shared" si="165"/>
        <v/>
      </c>
      <c r="BF109" s="561" t="str">
        <f t="shared" si="165"/>
        <v/>
      </c>
      <c r="BG109" s="561" t="str">
        <f t="shared" si="165"/>
        <v/>
      </c>
      <c r="BH109" s="561" t="str">
        <f t="shared" si="165"/>
        <v/>
      </c>
      <c r="BI109" s="561" t="str">
        <f t="shared" si="165"/>
        <v/>
      </c>
      <c r="BJ109" s="561" t="str">
        <f t="shared" si="165"/>
        <v/>
      </c>
      <c r="BK109" s="561" t="str">
        <f t="shared" si="165"/>
        <v/>
      </c>
      <c r="BL109" s="561" t="str">
        <f t="shared" si="165"/>
        <v/>
      </c>
    </row>
    <row r="110" spans="1:68" ht="43.7" customHeight="1" thickBot="1" x14ac:dyDescent="0.25">
      <c r="A110" s="832">
        <v>83</v>
      </c>
      <c r="B110" s="845" t="s">
        <v>462</v>
      </c>
      <c r="C110" s="823" t="s">
        <v>431</v>
      </c>
      <c r="D110" s="824" t="s">
        <v>105</v>
      </c>
      <c r="E110" s="561" t="str">
        <f>IF(E$108="N", "X", "")</f>
        <v/>
      </c>
      <c r="F110" s="561" t="str">
        <f t="shared" si="164"/>
        <v/>
      </c>
      <c r="G110" s="561" t="str">
        <f t="shared" si="164"/>
        <v/>
      </c>
      <c r="H110" s="561" t="str">
        <f t="shared" si="164"/>
        <v/>
      </c>
      <c r="I110" s="561" t="str">
        <f t="shared" si="164"/>
        <v/>
      </c>
      <c r="J110" s="561" t="str">
        <f t="shared" si="164"/>
        <v/>
      </c>
      <c r="K110" s="561" t="str">
        <f t="shared" si="164"/>
        <v/>
      </c>
      <c r="L110" s="561" t="str">
        <f t="shared" si="164"/>
        <v/>
      </c>
      <c r="M110" s="561" t="str">
        <f t="shared" si="164"/>
        <v/>
      </c>
      <c r="N110" s="561" t="str">
        <f t="shared" si="164"/>
        <v/>
      </c>
      <c r="O110" s="561" t="str">
        <f t="shared" si="164"/>
        <v/>
      </c>
      <c r="P110" s="561" t="str">
        <f t="shared" si="164"/>
        <v/>
      </c>
      <c r="Q110" s="561" t="str">
        <f t="shared" si="164"/>
        <v/>
      </c>
      <c r="R110" s="561" t="str">
        <f t="shared" si="164"/>
        <v/>
      </c>
      <c r="S110" s="561" t="str">
        <f t="shared" si="164"/>
        <v/>
      </c>
      <c r="T110" s="561" t="str">
        <f t="shared" si="164"/>
        <v/>
      </c>
      <c r="U110" s="561" t="str">
        <f t="shared" si="164"/>
        <v/>
      </c>
      <c r="V110" s="561" t="str">
        <f t="shared" si="164"/>
        <v/>
      </c>
      <c r="W110" s="561" t="str">
        <f t="shared" si="164"/>
        <v/>
      </c>
      <c r="X110" s="561" t="str">
        <f t="shared" si="164"/>
        <v/>
      </c>
      <c r="Y110" s="561" t="str">
        <f t="shared" si="164"/>
        <v/>
      </c>
      <c r="Z110" s="561" t="str">
        <f t="shared" si="164"/>
        <v/>
      </c>
      <c r="AA110" s="561" t="str">
        <f t="shared" si="164"/>
        <v/>
      </c>
      <c r="AB110" s="561" t="str">
        <f t="shared" si="164"/>
        <v/>
      </c>
      <c r="AC110" s="561" t="str">
        <f t="shared" si="164"/>
        <v/>
      </c>
      <c r="AD110" s="561" t="str">
        <f t="shared" si="164"/>
        <v/>
      </c>
      <c r="AE110" s="561" t="str">
        <f t="shared" si="164"/>
        <v/>
      </c>
      <c r="AF110" s="561" t="str">
        <f t="shared" si="164"/>
        <v/>
      </c>
      <c r="AG110" s="561" t="str">
        <f t="shared" si="164"/>
        <v/>
      </c>
      <c r="AH110" s="561" t="str">
        <f t="shared" si="164"/>
        <v/>
      </c>
      <c r="AI110" s="561" t="str">
        <f t="shared" si="164"/>
        <v/>
      </c>
      <c r="AJ110" s="561" t="str">
        <f t="shared" si="164"/>
        <v/>
      </c>
      <c r="AK110" s="561" t="str">
        <f t="shared" si="164"/>
        <v/>
      </c>
      <c r="AL110" s="561" t="str">
        <f t="shared" si="164"/>
        <v/>
      </c>
      <c r="AM110" s="561" t="str">
        <f t="shared" si="164"/>
        <v/>
      </c>
      <c r="AN110" s="561" t="str">
        <f t="shared" si="164"/>
        <v/>
      </c>
      <c r="AO110" s="561" t="str">
        <f t="shared" si="164"/>
        <v/>
      </c>
      <c r="AP110" s="561" t="str">
        <f t="shared" si="164"/>
        <v/>
      </c>
      <c r="AQ110" s="561" t="str">
        <f t="shared" si="164"/>
        <v/>
      </c>
      <c r="AR110" s="561" t="str">
        <f t="shared" si="164"/>
        <v/>
      </c>
      <c r="AS110" s="561" t="str">
        <f t="shared" si="164"/>
        <v/>
      </c>
      <c r="AT110" s="561" t="str">
        <f t="shared" si="164"/>
        <v/>
      </c>
      <c r="AU110" s="561" t="str">
        <f t="shared" si="164"/>
        <v/>
      </c>
      <c r="AV110" s="561" t="str">
        <f>IF(AV$108="N", "X", "")</f>
        <v/>
      </c>
      <c r="AW110" s="561" t="str">
        <f t="shared" si="165"/>
        <v/>
      </c>
      <c r="AX110" s="561" t="str">
        <f t="shared" si="165"/>
        <v/>
      </c>
      <c r="AY110" s="561" t="str">
        <f t="shared" si="165"/>
        <v/>
      </c>
      <c r="AZ110" s="561" t="str">
        <f t="shared" si="165"/>
        <v/>
      </c>
      <c r="BA110" s="561" t="str">
        <f t="shared" si="165"/>
        <v/>
      </c>
      <c r="BB110" s="561" t="str">
        <f t="shared" si="165"/>
        <v/>
      </c>
      <c r="BC110" s="561" t="str">
        <f t="shared" si="165"/>
        <v/>
      </c>
      <c r="BD110" s="561" t="str">
        <f t="shared" si="165"/>
        <v/>
      </c>
      <c r="BE110" s="561" t="str">
        <f t="shared" si="165"/>
        <v/>
      </c>
      <c r="BF110" s="561" t="str">
        <f t="shared" si="165"/>
        <v/>
      </c>
      <c r="BG110" s="561" t="str">
        <f t="shared" si="165"/>
        <v/>
      </c>
      <c r="BH110" s="561" t="str">
        <f t="shared" si="165"/>
        <v/>
      </c>
      <c r="BI110" s="561" t="str">
        <f t="shared" si="165"/>
        <v/>
      </c>
      <c r="BJ110" s="561" t="str">
        <f t="shared" si="165"/>
        <v/>
      </c>
      <c r="BK110" s="561" t="str">
        <f t="shared" si="165"/>
        <v/>
      </c>
      <c r="BL110" s="561" t="str">
        <f t="shared" si="165"/>
        <v/>
      </c>
    </row>
    <row r="111" spans="1:68" s="637" customFormat="1" ht="24.6" customHeight="1" thickBot="1" x14ac:dyDescent="0.25">
      <c r="A111" s="827"/>
      <c r="B111" s="828" t="s">
        <v>106</v>
      </c>
      <c r="C111" s="829" t="s">
        <v>8</v>
      </c>
      <c r="D111" s="820" t="s">
        <v>9</v>
      </c>
      <c r="BM111" s="636"/>
      <c r="BN111" s="636"/>
      <c r="BO111" s="636"/>
    </row>
    <row r="112" spans="1:68" ht="109.35" customHeight="1" thickBot="1" x14ac:dyDescent="0.25">
      <c r="A112" s="866">
        <v>84</v>
      </c>
      <c r="B112" s="851" t="s">
        <v>458</v>
      </c>
      <c r="C112" s="862" t="s">
        <v>429</v>
      </c>
      <c r="D112" s="824" t="s">
        <v>38</v>
      </c>
      <c r="E112" s="561" t="str">
        <f t="shared" ref="E112:T113" si="166">IF(E$108="N", "X", "")</f>
        <v/>
      </c>
      <c r="F112" s="561" t="str">
        <f t="shared" si="166"/>
        <v/>
      </c>
      <c r="G112" s="561" t="str">
        <f t="shared" si="166"/>
        <v/>
      </c>
      <c r="H112" s="561" t="str">
        <f t="shared" si="166"/>
        <v/>
      </c>
      <c r="I112" s="561" t="str">
        <f t="shared" si="166"/>
        <v/>
      </c>
      <c r="J112" s="561" t="str">
        <f t="shared" si="166"/>
        <v/>
      </c>
      <c r="K112" s="561" t="str">
        <f t="shared" si="166"/>
        <v/>
      </c>
      <c r="L112" s="561" t="str">
        <f t="shared" si="166"/>
        <v/>
      </c>
      <c r="M112" s="561" t="str">
        <f t="shared" si="166"/>
        <v/>
      </c>
      <c r="N112" s="561" t="str">
        <f t="shared" si="166"/>
        <v/>
      </c>
      <c r="O112" s="561" t="str">
        <f t="shared" si="166"/>
        <v/>
      </c>
      <c r="P112" s="561" t="str">
        <f t="shared" si="166"/>
        <v/>
      </c>
      <c r="Q112" s="561" t="str">
        <f t="shared" si="166"/>
        <v/>
      </c>
      <c r="R112" s="561" t="str">
        <f t="shared" si="166"/>
        <v/>
      </c>
      <c r="S112" s="561" t="str">
        <f t="shared" si="166"/>
        <v/>
      </c>
      <c r="T112" s="561" t="str">
        <f t="shared" si="166"/>
        <v/>
      </c>
      <c r="U112" s="561" t="str">
        <f t="shared" ref="F112:AU113" si="167">IF(U$108="N", "X", "")</f>
        <v/>
      </c>
      <c r="V112" s="561" t="str">
        <f t="shared" si="167"/>
        <v/>
      </c>
      <c r="W112" s="561" t="str">
        <f t="shared" si="167"/>
        <v/>
      </c>
      <c r="X112" s="561" t="str">
        <f t="shared" si="167"/>
        <v/>
      </c>
      <c r="Y112" s="561" t="str">
        <f t="shared" si="167"/>
        <v/>
      </c>
      <c r="Z112" s="561" t="str">
        <f t="shared" si="167"/>
        <v/>
      </c>
      <c r="AA112" s="561" t="str">
        <f t="shared" si="167"/>
        <v/>
      </c>
      <c r="AB112" s="561" t="str">
        <f t="shared" si="167"/>
        <v/>
      </c>
      <c r="AC112" s="561" t="str">
        <f t="shared" si="167"/>
        <v/>
      </c>
      <c r="AD112" s="561" t="str">
        <f t="shared" si="167"/>
        <v/>
      </c>
      <c r="AE112" s="561" t="str">
        <f t="shared" si="167"/>
        <v/>
      </c>
      <c r="AF112" s="561" t="str">
        <f t="shared" si="167"/>
        <v/>
      </c>
      <c r="AG112" s="561" t="str">
        <f t="shared" si="167"/>
        <v/>
      </c>
      <c r="AH112" s="561" t="str">
        <f t="shared" si="167"/>
        <v/>
      </c>
      <c r="AI112" s="561" t="str">
        <f t="shared" si="167"/>
        <v/>
      </c>
      <c r="AJ112" s="561" t="str">
        <f t="shared" si="167"/>
        <v/>
      </c>
      <c r="AK112" s="561" t="str">
        <f t="shared" si="167"/>
        <v/>
      </c>
      <c r="AL112" s="561" t="str">
        <f t="shared" si="167"/>
        <v/>
      </c>
      <c r="AM112" s="561" t="str">
        <f t="shared" si="167"/>
        <v/>
      </c>
      <c r="AN112" s="561" t="str">
        <f t="shared" si="167"/>
        <v/>
      </c>
      <c r="AO112" s="561" t="str">
        <f t="shared" si="167"/>
        <v/>
      </c>
      <c r="AP112" s="561" t="str">
        <f t="shared" si="167"/>
        <v/>
      </c>
      <c r="AQ112" s="561" t="str">
        <f t="shared" si="167"/>
        <v/>
      </c>
      <c r="AR112" s="561" t="str">
        <f t="shared" si="167"/>
        <v/>
      </c>
      <c r="AS112" s="561" t="str">
        <f t="shared" si="167"/>
        <v/>
      </c>
      <c r="AT112" s="561" t="str">
        <f t="shared" si="167"/>
        <v/>
      </c>
      <c r="AU112" s="561" t="str">
        <f t="shared" si="167"/>
        <v/>
      </c>
      <c r="AV112" s="561" t="str">
        <f t="shared" ref="AV112:BK113" si="168">IF(AV$108="N", "X", "")</f>
        <v/>
      </c>
      <c r="AW112" s="561" t="str">
        <f t="shared" si="168"/>
        <v/>
      </c>
      <c r="AX112" s="561" t="str">
        <f t="shared" si="168"/>
        <v/>
      </c>
      <c r="AY112" s="561" t="str">
        <f t="shared" si="168"/>
        <v/>
      </c>
      <c r="AZ112" s="561" t="str">
        <f t="shared" si="168"/>
        <v/>
      </c>
      <c r="BA112" s="561" t="str">
        <f t="shared" si="168"/>
        <v/>
      </c>
      <c r="BB112" s="561" t="str">
        <f t="shared" si="168"/>
        <v/>
      </c>
      <c r="BC112" s="561" t="str">
        <f t="shared" si="168"/>
        <v/>
      </c>
      <c r="BD112" s="561" t="str">
        <f t="shared" si="168"/>
        <v/>
      </c>
      <c r="BE112" s="561" t="str">
        <f t="shared" si="168"/>
        <v/>
      </c>
      <c r="BF112" s="561" t="str">
        <f t="shared" si="168"/>
        <v/>
      </c>
      <c r="BG112" s="561" t="str">
        <f t="shared" si="168"/>
        <v/>
      </c>
      <c r="BH112" s="561" t="str">
        <f t="shared" si="168"/>
        <v/>
      </c>
      <c r="BI112" s="561" t="str">
        <f t="shared" si="168"/>
        <v/>
      </c>
      <c r="BJ112" s="561" t="str">
        <f t="shared" si="168"/>
        <v/>
      </c>
      <c r="BK112" s="561" t="str">
        <f t="shared" si="168"/>
        <v/>
      </c>
      <c r="BL112" s="561" t="str">
        <f t="shared" ref="AW112:BL113" si="169">IF(BL$108="N", "X", "")</f>
        <v/>
      </c>
    </row>
    <row r="113" spans="1:67" ht="56.45" customHeight="1" thickBot="1" x14ac:dyDescent="0.25">
      <c r="A113" s="825">
        <v>85</v>
      </c>
      <c r="B113" s="845" t="s">
        <v>459</v>
      </c>
      <c r="C113" s="823" t="s">
        <v>430</v>
      </c>
      <c r="D113" s="824" t="s">
        <v>53</v>
      </c>
      <c r="E113" s="561" t="str">
        <f t="shared" si="166"/>
        <v/>
      </c>
      <c r="F113" s="561" t="str">
        <f t="shared" si="167"/>
        <v/>
      </c>
      <c r="G113" s="561" t="str">
        <f t="shared" si="167"/>
        <v/>
      </c>
      <c r="H113" s="561" t="str">
        <f t="shared" si="167"/>
        <v/>
      </c>
      <c r="I113" s="561" t="str">
        <f t="shared" si="167"/>
        <v/>
      </c>
      <c r="J113" s="561" t="str">
        <f t="shared" si="167"/>
        <v/>
      </c>
      <c r="K113" s="561" t="str">
        <f t="shared" si="167"/>
        <v/>
      </c>
      <c r="L113" s="561" t="str">
        <f t="shared" si="167"/>
        <v/>
      </c>
      <c r="M113" s="561" t="str">
        <f t="shared" si="167"/>
        <v/>
      </c>
      <c r="N113" s="561" t="str">
        <f t="shared" si="167"/>
        <v/>
      </c>
      <c r="O113" s="561" t="str">
        <f t="shared" si="167"/>
        <v/>
      </c>
      <c r="P113" s="561" t="str">
        <f t="shared" si="167"/>
        <v/>
      </c>
      <c r="Q113" s="561" t="str">
        <f t="shared" si="167"/>
        <v/>
      </c>
      <c r="R113" s="561" t="str">
        <f t="shared" si="167"/>
        <v/>
      </c>
      <c r="S113" s="561" t="str">
        <f t="shared" si="167"/>
        <v/>
      </c>
      <c r="T113" s="561" t="str">
        <f t="shared" si="167"/>
        <v/>
      </c>
      <c r="U113" s="561" t="str">
        <f t="shared" si="167"/>
        <v/>
      </c>
      <c r="V113" s="561" t="str">
        <f t="shared" si="167"/>
        <v/>
      </c>
      <c r="W113" s="561" t="str">
        <f t="shared" si="167"/>
        <v/>
      </c>
      <c r="X113" s="561" t="str">
        <f t="shared" si="167"/>
        <v/>
      </c>
      <c r="Y113" s="561" t="str">
        <f t="shared" si="167"/>
        <v/>
      </c>
      <c r="Z113" s="561" t="str">
        <f t="shared" si="167"/>
        <v/>
      </c>
      <c r="AA113" s="561" t="str">
        <f t="shared" si="167"/>
        <v/>
      </c>
      <c r="AB113" s="561" t="str">
        <f t="shared" si="167"/>
        <v/>
      </c>
      <c r="AC113" s="561" t="str">
        <f t="shared" si="167"/>
        <v/>
      </c>
      <c r="AD113" s="561" t="str">
        <f t="shared" si="167"/>
        <v/>
      </c>
      <c r="AE113" s="561" t="str">
        <f t="shared" si="167"/>
        <v/>
      </c>
      <c r="AF113" s="561" t="str">
        <f t="shared" si="167"/>
        <v/>
      </c>
      <c r="AG113" s="561" t="str">
        <f t="shared" si="167"/>
        <v/>
      </c>
      <c r="AH113" s="561" t="str">
        <f t="shared" si="167"/>
        <v/>
      </c>
      <c r="AI113" s="561" t="str">
        <f t="shared" si="167"/>
        <v/>
      </c>
      <c r="AJ113" s="561" t="str">
        <f t="shared" si="167"/>
        <v/>
      </c>
      <c r="AK113" s="561" t="str">
        <f t="shared" si="167"/>
        <v/>
      </c>
      <c r="AL113" s="561" t="str">
        <f t="shared" si="167"/>
        <v/>
      </c>
      <c r="AM113" s="561" t="str">
        <f t="shared" si="167"/>
        <v/>
      </c>
      <c r="AN113" s="561" t="str">
        <f t="shared" si="167"/>
        <v/>
      </c>
      <c r="AO113" s="561" t="str">
        <f t="shared" si="167"/>
        <v/>
      </c>
      <c r="AP113" s="561" t="str">
        <f t="shared" si="167"/>
        <v/>
      </c>
      <c r="AQ113" s="561" t="str">
        <f t="shared" si="167"/>
        <v/>
      </c>
      <c r="AR113" s="561" t="str">
        <f t="shared" si="167"/>
        <v/>
      </c>
      <c r="AS113" s="561" t="str">
        <f t="shared" si="167"/>
        <v/>
      </c>
      <c r="AT113" s="561" t="str">
        <f t="shared" si="167"/>
        <v/>
      </c>
      <c r="AU113" s="561" t="str">
        <f t="shared" si="167"/>
        <v/>
      </c>
      <c r="AV113" s="561" t="str">
        <f t="shared" si="168"/>
        <v/>
      </c>
      <c r="AW113" s="561" t="str">
        <f t="shared" si="169"/>
        <v/>
      </c>
      <c r="AX113" s="561" t="str">
        <f t="shared" si="169"/>
        <v/>
      </c>
      <c r="AY113" s="561" t="str">
        <f t="shared" si="169"/>
        <v/>
      </c>
      <c r="AZ113" s="561" t="str">
        <f t="shared" si="169"/>
        <v/>
      </c>
      <c r="BA113" s="561" t="str">
        <f t="shared" si="169"/>
        <v/>
      </c>
      <c r="BB113" s="561" t="str">
        <f t="shared" si="169"/>
        <v/>
      </c>
      <c r="BC113" s="561" t="str">
        <f t="shared" si="169"/>
        <v/>
      </c>
      <c r="BD113" s="561" t="str">
        <f t="shared" si="169"/>
        <v/>
      </c>
      <c r="BE113" s="561" t="str">
        <f t="shared" si="169"/>
        <v/>
      </c>
      <c r="BF113" s="561" t="str">
        <f t="shared" si="169"/>
        <v/>
      </c>
      <c r="BG113" s="561" t="str">
        <f t="shared" si="169"/>
        <v/>
      </c>
      <c r="BH113" s="561" t="str">
        <f t="shared" si="169"/>
        <v/>
      </c>
      <c r="BI113" s="561" t="str">
        <f t="shared" si="169"/>
        <v/>
      </c>
      <c r="BJ113" s="561" t="str">
        <f t="shared" si="169"/>
        <v/>
      </c>
      <c r="BK113" s="561" t="str">
        <f t="shared" si="169"/>
        <v/>
      </c>
      <c r="BL113" s="561" t="str">
        <f t="shared" si="169"/>
        <v/>
      </c>
    </row>
    <row r="114" spans="1:67" s="637" customFormat="1" ht="24.6" customHeight="1" thickBot="1" x14ac:dyDescent="0.25">
      <c r="A114" s="827"/>
      <c r="B114" s="828" t="s">
        <v>107</v>
      </c>
      <c r="C114" s="829" t="s">
        <v>8</v>
      </c>
      <c r="D114" s="820" t="s">
        <v>9</v>
      </c>
      <c r="E114" s="635"/>
      <c r="F114" s="635"/>
      <c r="G114" s="635"/>
      <c r="H114" s="635"/>
      <c r="I114" s="635"/>
      <c r="J114" s="635"/>
      <c r="K114" s="635"/>
      <c r="L114" s="635"/>
      <c r="M114" s="635"/>
      <c r="N114" s="635"/>
      <c r="O114" s="635"/>
      <c r="P114" s="635"/>
      <c r="Q114" s="635"/>
      <c r="R114" s="635"/>
      <c r="S114" s="635"/>
      <c r="T114" s="635"/>
      <c r="U114" s="635"/>
      <c r="V114" s="635"/>
      <c r="W114" s="635"/>
      <c r="X114" s="635"/>
      <c r="Y114" s="635"/>
      <c r="Z114" s="635"/>
      <c r="AA114" s="635"/>
      <c r="AB114" s="635"/>
      <c r="AC114" s="635"/>
      <c r="AD114" s="635"/>
      <c r="AE114" s="635"/>
      <c r="AF114" s="635"/>
      <c r="AG114" s="635"/>
      <c r="AH114" s="635"/>
      <c r="AI114" s="635"/>
      <c r="AJ114" s="635"/>
      <c r="AK114" s="635"/>
      <c r="AL114" s="635"/>
      <c r="AM114" s="635"/>
      <c r="AN114" s="635"/>
      <c r="AO114" s="635"/>
      <c r="AP114" s="635"/>
      <c r="AQ114" s="635"/>
      <c r="AR114" s="635"/>
      <c r="AS114" s="635"/>
      <c r="AT114" s="635"/>
      <c r="AU114" s="635"/>
      <c r="AV114" s="635"/>
      <c r="AW114" s="635"/>
      <c r="AX114" s="635"/>
      <c r="AY114" s="635"/>
      <c r="AZ114" s="635"/>
      <c r="BA114" s="635"/>
      <c r="BB114" s="635"/>
      <c r="BC114" s="635"/>
      <c r="BD114" s="635"/>
      <c r="BE114" s="635"/>
      <c r="BF114" s="635"/>
      <c r="BG114" s="635"/>
      <c r="BH114" s="635"/>
      <c r="BI114" s="635"/>
      <c r="BJ114" s="635"/>
      <c r="BK114" s="635"/>
      <c r="BL114" s="635"/>
      <c r="BM114" s="636"/>
      <c r="BN114" s="636"/>
      <c r="BO114" s="636"/>
    </row>
    <row r="115" spans="1:67" ht="61.5" customHeight="1" thickBot="1" x14ac:dyDescent="0.25">
      <c r="A115" s="825">
        <v>86</v>
      </c>
      <c r="B115" s="845" t="s">
        <v>455</v>
      </c>
      <c r="C115" s="831" t="s">
        <v>108</v>
      </c>
      <c r="D115" s="824" t="s">
        <v>38</v>
      </c>
      <c r="E115" s="561" t="str">
        <f t="shared" ref="E115:T117" si="170">IF(E$108="N", "X", "")</f>
        <v/>
      </c>
      <c r="F115" s="561" t="str">
        <f t="shared" si="170"/>
        <v/>
      </c>
      <c r="G115" s="561" t="str">
        <f t="shared" si="170"/>
        <v/>
      </c>
      <c r="H115" s="561" t="str">
        <f t="shared" si="170"/>
        <v/>
      </c>
      <c r="I115" s="561" t="str">
        <f t="shared" si="170"/>
        <v/>
      </c>
      <c r="J115" s="561" t="str">
        <f t="shared" si="170"/>
        <v/>
      </c>
      <c r="K115" s="561" t="str">
        <f t="shared" si="170"/>
        <v/>
      </c>
      <c r="L115" s="561" t="str">
        <f t="shared" si="170"/>
        <v/>
      </c>
      <c r="M115" s="561" t="str">
        <f t="shared" si="170"/>
        <v/>
      </c>
      <c r="N115" s="561" t="str">
        <f t="shared" si="170"/>
        <v/>
      </c>
      <c r="O115" s="561" t="str">
        <f t="shared" si="170"/>
        <v/>
      </c>
      <c r="P115" s="561" t="str">
        <f t="shared" si="170"/>
        <v/>
      </c>
      <c r="Q115" s="561" t="str">
        <f t="shared" si="170"/>
        <v/>
      </c>
      <c r="R115" s="561" t="str">
        <f t="shared" si="170"/>
        <v/>
      </c>
      <c r="S115" s="561" t="str">
        <f t="shared" si="170"/>
        <v/>
      </c>
      <c r="T115" s="561" t="str">
        <f t="shared" si="170"/>
        <v/>
      </c>
      <c r="U115" s="561" t="str">
        <f t="shared" ref="F115:AU117" si="171">IF(U$108="N", "X", "")</f>
        <v/>
      </c>
      <c r="V115" s="561" t="str">
        <f t="shared" si="171"/>
        <v/>
      </c>
      <c r="W115" s="561" t="str">
        <f t="shared" si="171"/>
        <v/>
      </c>
      <c r="X115" s="561" t="str">
        <f t="shared" si="171"/>
        <v/>
      </c>
      <c r="Y115" s="561" t="str">
        <f t="shared" si="171"/>
        <v/>
      </c>
      <c r="Z115" s="561" t="str">
        <f t="shared" si="171"/>
        <v/>
      </c>
      <c r="AA115" s="561" t="str">
        <f t="shared" si="171"/>
        <v/>
      </c>
      <c r="AB115" s="561" t="str">
        <f t="shared" si="171"/>
        <v/>
      </c>
      <c r="AC115" s="561" t="str">
        <f t="shared" si="171"/>
        <v/>
      </c>
      <c r="AD115" s="561" t="str">
        <f t="shared" si="171"/>
        <v/>
      </c>
      <c r="AE115" s="561" t="str">
        <f t="shared" si="171"/>
        <v/>
      </c>
      <c r="AF115" s="561" t="str">
        <f t="shared" si="171"/>
        <v/>
      </c>
      <c r="AG115" s="561" t="str">
        <f t="shared" si="171"/>
        <v/>
      </c>
      <c r="AH115" s="561" t="str">
        <f t="shared" si="171"/>
        <v/>
      </c>
      <c r="AI115" s="561" t="str">
        <f t="shared" si="171"/>
        <v/>
      </c>
      <c r="AJ115" s="561" t="str">
        <f t="shared" si="171"/>
        <v/>
      </c>
      <c r="AK115" s="561" t="str">
        <f t="shared" si="171"/>
        <v/>
      </c>
      <c r="AL115" s="561" t="str">
        <f t="shared" si="171"/>
        <v/>
      </c>
      <c r="AM115" s="561" t="str">
        <f t="shared" si="171"/>
        <v/>
      </c>
      <c r="AN115" s="561" t="str">
        <f t="shared" si="171"/>
        <v/>
      </c>
      <c r="AO115" s="561" t="str">
        <f t="shared" si="171"/>
        <v/>
      </c>
      <c r="AP115" s="561" t="str">
        <f t="shared" si="171"/>
        <v/>
      </c>
      <c r="AQ115" s="561" t="str">
        <f t="shared" si="171"/>
        <v/>
      </c>
      <c r="AR115" s="561" t="str">
        <f t="shared" si="171"/>
        <v/>
      </c>
      <c r="AS115" s="561" t="str">
        <f t="shared" si="171"/>
        <v/>
      </c>
      <c r="AT115" s="561" t="str">
        <f t="shared" si="171"/>
        <v/>
      </c>
      <c r="AU115" s="561" t="str">
        <f t="shared" si="171"/>
        <v/>
      </c>
      <c r="AV115" s="561" t="str">
        <f t="shared" ref="AV115:BK117" si="172">IF(AV$108="N", "X", "")</f>
        <v/>
      </c>
      <c r="AW115" s="561" t="str">
        <f t="shared" si="172"/>
        <v/>
      </c>
      <c r="AX115" s="561" t="str">
        <f t="shared" si="172"/>
        <v/>
      </c>
      <c r="AY115" s="561" t="str">
        <f t="shared" si="172"/>
        <v/>
      </c>
      <c r="AZ115" s="561" t="str">
        <f t="shared" si="172"/>
        <v/>
      </c>
      <c r="BA115" s="561" t="str">
        <f t="shared" si="172"/>
        <v/>
      </c>
      <c r="BB115" s="561" t="str">
        <f t="shared" si="172"/>
        <v/>
      </c>
      <c r="BC115" s="561" t="str">
        <f t="shared" si="172"/>
        <v/>
      </c>
      <c r="BD115" s="561" t="str">
        <f t="shared" si="172"/>
        <v/>
      </c>
      <c r="BE115" s="561" t="str">
        <f t="shared" si="172"/>
        <v/>
      </c>
      <c r="BF115" s="561" t="str">
        <f t="shared" si="172"/>
        <v/>
      </c>
      <c r="BG115" s="561" t="str">
        <f t="shared" si="172"/>
        <v/>
      </c>
      <c r="BH115" s="561" t="str">
        <f t="shared" si="172"/>
        <v/>
      </c>
      <c r="BI115" s="561" t="str">
        <f t="shared" si="172"/>
        <v/>
      </c>
      <c r="BJ115" s="561" t="str">
        <f t="shared" si="172"/>
        <v/>
      </c>
      <c r="BK115" s="561" t="str">
        <f t="shared" si="172"/>
        <v/>
      </c>
      <c r="BL115" s="561" t="str">
        <f t="shared" ref="AW115:BL117" si="173">IF(BL$108="N", "X", "")</f>
        <v/>
      </c>
    </row>
    <row r="116" spans="1:67" ht="33.6" customHeight="1" thickBot="1" x14ac:dyDescent="0.25">
      <c r="A116" s="832">
        <v>87</v>
      </c>
      <c r="B116" s="845" t="s">
        <v>456</v>
      </c>
      <c r="C116" s="831" t="s">
        <v>109</v>
      </c>
      <c r="D116" s="824" t="s">
        <v>38</v>
      </c>
      <c r="E116" s="561" t="str">
        <f t="shared" si="170"/>
        <v/>
      </c>
      <c r="F116" s="561" t="str">
        <f t="shared" si="171"/>
        <v/>
      </c>
      <c r="G116" s="561" t="str">
        <f t="shared" si="171"/>
        <v/>
      </c>
      <c r="H116" s="561" t="str">
        <f t="shared" si="171"/>
        <v/>
      </c>
      <c r="I116" s="561" t="str">
        <f t="shared" si="171"/>
        <v/>
      </c>
      <c r="J116" s="561" t="str">
        <f t="shared" si="171"/>
        <v/>
      </c>
      <c r="K116" s="561" t="str">
        <f t="shared" si="171"/>
        <v/>
      </c>
      <c r="L116" s="561" t="str">
        <f t="shared" si="171"/>
        <v/>
      </c>
      <c r="M116" s="561" t="str">
        <f t="shared" si="171"/>
        <v/>
      </c>
      <c r="N116" s="561" t="str">
        <f t="shared" si="171"/>
        <v/>
      </c>
      <c r="O116" s="561" t="str">
        <f t="shared" si="171"/>
        <v/>
      </c>
      <c r="P116" s="561" t="str">
        <f t="shared" si="171"/>
        <v/>
      </c>
      <c r="Q116" s="561" t="str">
        <f t="shared" si="171"/>
        <v/>
      </c>
      <c r="R116" s="561" t="str">
        <f t="shared" si="171"/>
        <v/>
      </c>
      <c r="S116" s="561" t="str">
        <f t="shared" si="171"/>
        <v/>
      </c>
      <c r="T116" s="561" t="str">
        <f t="shared" si="171"/>
        <v/>
      </c>
      <c r="U116" s="561" t="str">
        <f t="shared" si="171"/>
        <v/>
      </c>
      <c r="V116" s="561" t="str">
        <f t="shared" si="171"/>
        <v/>
      </c>
      <c r="W116" s="561" t="str">
        <f t="shared" si="171"/>
        <v/>
      </c>
      <c r="X116" s="561" t="str">
        <f t="shared" si="171"/>
        <v/>
      </c>
      <c r="Y116" s="561" t="str">
        <f t="shared" si="171"/>
        <v/>
      </c>
      <c r="Z116" s="561" t="str">
        <f t="shared" si="171"/>
        <v/>
      </c>
      <c r="AA116" s="561" t="str">
        <f t="shared" si="171"/>
        <v/>
      </c>
      <c r="AB116" s="561" t="str">
        <f t="shared" si="171"/>
        <v/>
      </c>
      <c r="AC116" s="561" t="str">
        <f t="shared" si="171"/>
        <v/>
      </c>
      <c r="AD116" s="561" t="str">
        <f t="shared" si="171"/>
        <v/>
      </c>
      <c r="AE116" s="561" t="str">
        <f t="shared" si="171"/>
        <v/>
      </c>
      <c r="AF116" s="561" t="str">
        <f t="shared" si="171"/>
        <v/>
      </c>
      <c r="AG116" s="561" t="str">
        <f t="shared" si="171"/>
        <v/>
      </c>
      <c r="AH116" s="561" t="str">
        <f t="shared" si="171"/>
        <v/>
      </c>
      <c r="AI116" s="561" t="str">
        <f t="shared" si="171"/>
        <v/>
      </c>
      <c r="AJ116" s="561" t="str">
        <f t="shared" si="171"/>
        <v/>
      </c>
      <c r="AK116" s="561" t="str">
        <f t="shared" si="171"/>
        <v/>
      </c>
      <c r="AL116" s="561" t="str">
        <f t="shared" si="171"/>
        <v/>
      </c>
      <c r="AM116" s="561" t="str">
        <f t="shared" si="171"/>
        <v/>
      </c>
      <c r="AN116" s="561" t="str">
        <f t="shared" si="171"/>
        <v/>
      </c>
      <c r="AO116" s="561" t="str">
        <f t="shared" si="171"/>
        <v/>
      </c>
      <c r="AP116" s="561" t="str">
        <f t="shared" si="171"/>
        <v/>
      </c>
      <c r="AQ116" s="561" t="str">
        <f t="shared" si="171"/>
        <v/>
      </c>
      <c r="AR116" s="561" t="str">
        <f t="shared" si="171"/>
        <v/>
      </c>
      <c r="AS116" s="561" t="str">
        <f t="shared" si="171"/>
        <v/>
      </c>
      <c r="AT116" s="561" t="str">
        <f t="shared" si="171"/>
        <v/>
      </c>
      <c r="AU116" s="561" t="str">
        <f t="shared" si="171"/>
        <v/>
      </c>
      <c r="AV116" s="561" t="str">
        <f t="shared" si="172"/>
        <v/>
      </c>
      <c r="AW116" s="561" t="str">
        <f t="shared" si="173"/>
        <v/>
      </c>
      <c r="AX116" s="561" t="str">
        <f t="shared" si="173"/>
        <v/>
      </c>
      <c r="AY116" s="561" t="str">
        <f t="shared" si="173"/>
        <v/>
      </c>
      <c r="AZ116" s="561" t="str">
        <f t="shared" si="173"/>
        <v/>
      </c>
      <c r="BA116" s="561" t="str">
        <f t="shared" si="173"/>
        <v/>
      </c>
      <c r="BB116" s="561" t="str">
        <f t="shared" si="173"/>
        <v/>
      </c>
      <c r="BC116" s="561" t="str">
        <f t="shared" si="173"/>
        <v/>
      </c>
      <c r="BD116" s="561" t="str">
        <f t="shared" si="173"/>
        <v/>
      </c>
      <c r="BE116" s="561" t="str">
        <f t="shared" si="173"/>
        <v/>
      </c>
      <c r="BF116" s="561" t="str">
        <f t="shared" si="173"/>
        <v/>
      </c>
      <c r="BG116" s="561" t="str">
        <f t="shared" si="173"/>
        <v/>
      </c>
      <c r="BH116" s="561" t="str">
        <f t="shared" si="173"/>
        <v/>
      </c>
      <c r="BI116" s="561" t="str">
        <f t="shared" si="173"/>
        <v/>
      </c>
      <c r="BJ116" s="561" t="str">
        <f t="shared" si="173"/>
        <v/>
      </c>
      <c r="BK116" s="561" t="str">
        <f t="shared" si="173"/>
        <v/>
      </c>
      <c r="BL116" s="561" t="str">
        <f t="shared" si="173"/>
        <v/>
      </c>
    </row>
    <row r="117" spans="1:67" ht="39" thickBot="1" x14ac:dyDescent="0.25">
      <c r="A117" s="867">
        <v>88</v>
      </c>
      <c r="B117" s="845" t="s">
        <v>457</v>
      </c>
      <c r="C117" s="831" t="s">
        <v>110</v>
      </c>
      <c r="D117" s="824" t="s">
        <v>38</v>
      </c>
      <c r="E117" s="561" t="str">
        <f t="shared" si="170"/>
        <v/>
      </c>
      <c r="F117" s="561" t="str">
        <f t="shared" si="171"/>
        <v/>
      </c>
      <c r="G117" s="561" t="str">
        <f t="shared" si="171"/>
        <v/>
      </c>
      <c r="H117" s="561" t="str">
        <f t="shared" si="171"/>
        <v/>
      </c>
      <c r="I117" s="561" t="str">
        <f t="shared" si="171"/>
        <v/>
      </c>
      <c r="J117" s="561" t="str">
        <f t="shared" si="171"/>
        <v/>
      </c>
      <c r="K117" s="561" t="str">
        <f t="shared" si="171"/>
        <v/>
      </c>
      <c r="L117" s="561" t="str">
        <f t="shared" si="171"/>
        <v/>
      </c>
      <c r="M117" s="561" t="str">
        <f t="shared" si="171"/>
        <v/>
      </c>
      <c r="N117" s="561" t="str">
        <f t="shared" si="171"/>
        <v/>
      </c>
      <c r="O117" s="561" t="str">
        <f t="shared" si="171"/>
        <v/>
      </c>
      <c r="P117" s="561" t="str">
        <f t="shared" si="171"/>
        <v/>
      </c>
      <c r="Q117" s="561" t="str">
        <f t="shared" si="171"/>
        <v/>
      </c>
      <c r="R117" s="561" t="str">
        <f t="shared" si="171"/>
        <v/>
      </c>
      <c r="S117" s="561" t="str">
        <f t="shared" si="171"/>
        <v/>
      </c>
      <c r="T117" s="561" t="str">
        <f t="shared" si="171"/>
        <v/>
      </c>
      <c r="U117" s="561" t="str">
        <f t="shared" si="171"/>
        <v/>
      </c>
      <c r="V117" s="561" t="str">
        <f t="shared" si="171"/>
        <v/>
      </c>
      <c r="W117" s="561" t="str">
        <f t="shared" si="171"/>
        <v/>
      </c>
      <c r="X117" s="561" t="str">
        <f t="shared" si="171"/>
        <v/>
      </c>
      <c r="Y117" s="561" t="str">
        <f t="shared" si="171"/>
        <v/>
      </c>
      <c r="Z117" s="561" t="str">
        <f t="shared" si="171"/>
        <v/>
      </c>
      <c r="AA117" s="561" t="str">
        <f t="shared" si="171"/>
        <v/>
      </c>
      <c r="AB117" s="561" t="str">
        <f t="shared" si="171"/>
        <v/>
      </c>
      <c r="AC117" s="561" t="str">
        <f t="shared" si="171"/>
        <v/>
      </c>
      <c r="AD117" s="561" t="str">
        <f t="shared" si="171"/>
        <v/>
      </c>
      <c r="AE117" s="561" t="str">
        <f t="shared" si="171"/>
        <v/>
      </c>
      <c r="AF117" s="561" t="str">
        <f t="shared" si="171"/>
        <v/>
      </c>
      <c r="AG117" s="561" t="str">
        <f t="shared" si="171"/>
        <v/>
      </c>
      <c r="AH117" s="561" t="str">
        <f t="shared" si="171"/>
        <v/>
      </c>
      <c r="AI117" s="561" t="str">
        <f t="shared" si="171"/>
        <v/>
      </c>
      <c r="AJ117" s="561" t="str">
        <f t="shared" si="171"/>
        <v/>
      </c>
      <c r="AK117" s="561" t="str">
        <f t="shared" si="171"/>
        <v/>
      </c>
      <c r="AL117" s="561" t="str">
        <f t="shared" si="171"/>
        <v/>
      </c>
      <c r="AM117" s="561" t="str">
        <f t="shared" si="171"/>
        <v/>
      </c>
      <c r="AN117" s="561" t="str">
        <f t="shared" si="171"/>
        <v/>
      </c>
      <c r="AO117" s="561" t="str">
        <f t="shared" si="171"/>
        <v/>
      </c>
      <c r="AP117" s="561" t="str">
        <f t="shared" si="171"/>
        <v/>
      </c>
      <c r="AQ117" s="561" t="str">
        <f t="shared" si="171"/>
        <v/>
      </c>
      <c r="AR117" s="561" t="str">
        <f t="shared" si="171"/>
        <v/>
      </c>
      <c r="AS117" s="561" t="str">
        <f t="shared" si="171"/>
        <v/>
      </c>
      <c r="AT117" s="561" t="str">
        <f t="shared" si="171"/>
        <v/>
      </c>
      <c r="AU117" s="561" t="str">
        <f t="shared" si="171"/>
        <v/>
      </c>
      <c r="AV117" s="561" t="str">
        <f t="shared" si="172"/>
        <v/>
      </c>
      <c r="AW117" s="561" t="str">
        <f t="shared" si="173"/>
        <v/>
      </c>
      <c r="AX117" s="561" t="str">
        <f t="shared" si="173"/>
        <v/>
      </c>
      <c r="AY117" s="561" t="str">
        <f t="shared" si="173"/>
        <v/>
      </c>
      <c r="AZ117" s="561" t="str">
        <f t="shared" si="173"/>
        <v/>
      </c>
      <c r="BA117" s="561" t="str">
        <f t="shared" si="173"/>
        <v/>
      </c>
      <c r="BB117" s="561" t="str">
        <f t="shared" si="173"/>
        <v/>
      </c>
      <c r="BC117" s="561" t="str">
        <f t="shared" si="173"/>
        <v/>
      </c>
      <c r="BD117" s="561" t="str">
        <f t="shared" si="173"/>
        <v/>
      </c>
      <c r="BE117" s="561" t="str">
        <f t="shared" si="173"/>
        <v/>
      </c>
      <c r="BF117" s="561" t="str">
        <f t="shared" si="173"/>
        <v/>
      </c>
      <c r="BG117" s="561" t="str">
        <f t="shared" si="173"/>
        <v/>
      </c>
      <c r="BH117" s="561" t="str">
        <f t="shared" si="173"/>
        <v/>
      </c>
      <c r="BI117" s="561" t="str">
        <f t="shared" si="173"/>
        <v/>
      </c>
      <c r="BJ117" s="561" t="str">
        <f t="shared" si="173"/>
        <v/>
      </c>
      <c r="BK117" s="561" t="str">
        <f t="shared" si="173"/>
        <v/>
      </c>
      <c r="BL117" s="561" t="str">
        <f t="shared" si="173"/>
        <v/>
      </c>
    </row>
    <row r="118" spans="1:67" s="628" customFormat="1" thickBot="1" x14ac:dyDescent="0.25">
      <c r="A118" s="868"/>
      <c r="B118" s="869" t="s">
        <v>111</v>
      </c>
      <c r="C118" s="870"/>
      <c r="D118" s="871"/>
      <c r="BM118" s="629"/>
      <c r="BN118" s="629"/>
      <c r="BO118" s="629"/>
    </row>
    <row r="119" spans="1:67" ht="51.75" thickBot="1" x14ac:dyDescent="0.25">
      <c r="A119" s="872"/>
      <c r="B119" s="857" t="s">
        <v>112</v>
      </c>
      <c r="C119" s="857"/>
      <c r="D119" s="342"/>
    </row>
    <row r="120" spans="1:67" ht="51.75" thickBot="1" x14ac:dyDescent="0.25">
      <c r="A120" s="873"/>
      <c r="B120" s="857" t="s">
        <v>113</v>
      </c>
      <c r="C120" s="857"/>
      <c r="D120" s="342"/>
    </row>
    <row r="121" spans="1:67" ht="23.25" x14ac:dyDescent="0.2"/>
    <row r="122" spans="1:67" ht="23.25" x14ac:dyDescent="0.2"/>
    <row r="123" spans="1:67" ht="23.25" x14ac:dyDescent="0.2"/>
    <row r="124" spans="1:67" ht="23.25" x14ac:dyDescent="0.2"/>
    <row r="125" spans="1:67" ht="23.25" x14ac:dyDescent="0.2"/>
    <row r="126" spans="1:67" ht="23.25" x14ac:dyDescent="0.2"/>
    <row r="127" spans="1:67" ht="23.25" x14ac:dyDescent="0.2"/>
    <row r="128" spans="1:67" ht="23.25" x14ac:dyDescent="0.2"/>
    <row r="129" ht="23.25" x14ac:dyDescent="0.2"/>
    <row r="130" ht="23.25" x14ac:dyDescent="0.2"/>
    <row r="131" ht="23.25" x14ac:dyDescent="0.2"/>
    <row r="132" ht="23.25" x14ac:dyDescent="0.2"/>
    <row r="133" ht="23.25" x14ac:dyDescent="0.2"/>
    <row r="134" ht="23.25" x14ac:dyDescent="0.2"/>
    <row r="135" ht="23.25" x14ac:dyDescent="0.2"/>
    <row r="136" ht="23.25" x14ac:dyDescent="0.2"/>
    <row r="137" ht="23.25" x14ac:dyDescent="0.2"/>
    <row r="138" ht="23.25" x14ac:dyDescent="0.2"/>
  </sheetData>
  <sheetProtection algorithmName="SHA-512" hashValue="+KVztnEdSCbHEmOnCdW/U9K/MvV1GuBZd0CUUnkDfRxbHONlUqAtXQjpcBBUuXz7kmPhEoqjARjQPLfXcaas7Q==" saltValue="nlrrrOKKJD4e10SAkpNERQ==" spinCount="100000" sheet="1" objects="1" scenarios="1" selectLockedCells="1"/>
  <mergeCells count="2">
    <mergeCell ref="A1:D1"/>
    <mergeCell ref="A2:A4"/>
  </mergeCells>
  <conditionalFormatting sqref="A1:XFD1 A2:B4 D2:XFD4 A121:XFD1048576 A5:XFD6 D118:XFD120 D73 D30:D63 D107:AU107 D111:AU111 D114:AU114 E103:AU106 E112:AU113 E115:AU117 E98:AU98 D99:AU102 E108:AU110 D27:XFD28 D66:D69 E30:E73 D74:E97 F30:AU97 AV30:XFD117 D7:XFD24">
    <cfRule type="cellIs" dxfId="179" priority="51" operator="equal">
      <formula>"x"</formula>
    </cfRule>
  </conditionalFormatting>
  <conditionalFormatting sqref="E16:BL17 E22:BL22 E88:BL88 E19:BL19 E30:BL31 E35:BL36 E38:BL39 E41:BL42 E46:BL49 E52:BL53 E96:BL96 E99:BL100 E72:BL72 E76:BL79 E57:BL61 E8:BL14 E66:BL70 E82:BL85">
    <cfRule type="cellIs" dxfId="178" priority="50" operator="equal">
      <formula>"n"</formula>
    </cfRule>
  </conditionalFormatting>
  <conditionalFormatting sqref="E97:BL97 E20:BL20 E101:BL101 E34:BL34 E40:BL40 E71:BL71 E62:BL62">
    <cfRule type="cellIs" dxfId="177" priority="49" operator="equal">
      <formula>"n"</formula>
    </cfRule>
  </conditionalFormatting>
  <conditionalFormatting sqref="C2:C4">
    <cfRule type="cellIs" dxfId="176" priority="48" operator="equal">
      <formula>"x"</formula>
    </cfRule>
  </conditionalFormatting>
  <conditionalFormatting sqref="D63 D65">
    <cfRule type="cellIs" dxfId="175" priority="47" operator="equal">
      <formula>"x"</formula>
    </cfRule>
  </conditionalFormatting>
  <conditionalFormatting sqref="D64">
    <cfRule type="cellIs" dxfId="174" priority="46" operator="equal">
      <formula>"x"</formula>
    </cfRule>
  </conditionalFormatting>
  <conditionalFormatting sqref="D69:D73">
    <cfRule type="cellIs" dxfId="173" priority="45" operator="equal">
      <formula>"x"</formula>
    </cfRule>
  </conditionalFormatting>
  <conditionalFormatting sqref="D70">
    <cfRule type="cellIs" dxfId="172" priority="44" operator="equal">
      <formula>"x"</formula>
    </cfRule>
  </conditionalFormatting>
  <conditionalFormatting sqref="D64">
    <cfRule type="cellIs" dxfId="171" priority="42" operator="equal">
      <formula>"x"</formula>
    </cfRule>
  </conditionalFormatting>
  <conditionalFormatting sqref="D65">
    <cfRule type="cellIs" dxfId="170" priority="41" operator="equal">
      <formula>"x"</formula>
    </cfRule>
  </conditionalFormatting>
  <conditionalFormatting sqref="D71">
    <cfRule type="cellIs" dxfId="169" priority="39" operator="equal">
      <formula>"x"</formula>
    </cfRule>
  </conditionalFormatting>
  <conditionalFormatting sqref="D25:XFD25">
    <cfRule type="cellIs" dxfId="168" priority="38" operator="equal">
      <formula>"x"</formula>
    </cfRule>
  </conditionalFormatting>
  <conditionalFormatting sqref="E25:BL25">
    <cfRule type="cellIs" dxfId="167" priority="37" operator="equal">
      <formula>"n"</formula>
    </cfRule>
  </conditionalFormatting>
  <conditionalFormatting sqref="D26:XFD26">
    <cfRule type="cellIs" dxfId="166" priority="36" operator="equal">
      <formula>"x"</formula>
    </cfRule>
  </conditionalFormatting>
  <conditionalFormatting sqref="E26:BL26">
    <cfRule type="cellIs" dxfId="165" priority="35" operator="equal">
      <formula>"n"</formula>
    </cfRule>
  </conditionalFormatting>
  <conditionalFormatting sqref="D29:XFD29">
    <cfRule type="cellIs" dxfId="164" priority="34" operator="equal">
      <formula>"x"</formula>
    </cfRule>
  </conditionalFormatting>
  <conditionalFormatting sqref="E29:BL29">
    <cfRule type="cellIs" dxfId="163" priority="33" operator="equal">
      <formula>"n"</formula>
    </cfRule>
  </conditionalFormatting>
  <conditionalFormatting sqref="D98">
    <cfRule type="cellIs" dxfId="162" priority="32" operator="equal">
      <formula>"x"</formula>
    </cfRule>
  </conditionalFormatting>
  <conditionalFormatting sqref="D103">
    <cfRule type="cellIs" dxfId="161" priority="31" operator="equal">
      <formula>"x"</formula>
    </cfRule>
  </conditionalFormatting>
  <conditionalFormatting sqref="D104">
    <cfRule type="cellIs" dxfId="160" priority="30" operator="equal">
      <formula>"x"</formula>
    </cfRule>
  </conditionalFormatting>
  <conditionalFormatting sqref="D105">
    <cfRule type="cellIs" dxfId="159" priority="29" operator="equal">
      <formula>"x"</formula>
    </cfRule>
  </conditionalFormatting>
  <conditionalFormatting sqref="D106">
    <cfRule type="cellIs" dxfId="158" priority="28" operator="equal">
      <formula>"x"</formula>
    </cfRule>
  </conditionalFormatting>
  <conditionalFormatting sqref="D108">
    <cfRule type="cellIs" dxfId="157" priority="27" operator="equal">
      <formula>"x"</formula>
    </cfRule>
  </conditionalFormatting>
  <conditionalFormatting sqref="D109">
    <cfRule type="cellIs" dxfId="156" priority="26" operator="equal">
      <formula>"x"</formula>
    </cfRule>
  </conditionalFormatting>
  <conditionalFormatting sqref="D110">
    <cfRule type="cellIs" dxfId="155" priority="25" operator="equal">
      <formula>"x"</formula>
    </cfRule>
  </conditionalFormatting>
  <conditionalFormatting sqref="D112">
    <cfRule type="cellIs" dxfId="154" priority="24" operator="equal">
      <formula>"x"</formula>
    </cfRule>
  </conditionalFormatting>
  <conditionalFormatting sqref="D113">
    <cfRule type="cellIs" dxfId="153" priority="23" operator="equal">
      <formula>"x"</formula>
    </cfRule>
  </conditionalFormatting>
  <conditionalFormatting sqref="D115">
    <cfRule type="cellIs" dxfId="152" priority="22" operator="equal">
      <formula>"x"</formula>
    </cfRule>
  </conditionalFormatting>
  <conditionalFormatting sqref="D116">
    <cfRule type="cellIs" dxfId="151" priority="21" operator="equal">
      <formula>"x"</formula>
    </cfRule>
  </conditionalFormatting>
  <conditionalFormatting sqref="D117">
    <cfRule type="cellIs" dxfId="150" priority="20" operator="equal">
      <formula>"x"</formula>
    </cfRule>
  </conditionalFormatting>
  <conditionalFormatting sqref="E65:BL65">
    <cfRule type="cellIs" dxfId="149" priority="19" operator="equal">
      <formula>"n"</formula>
    </cfRule>
  </conditionalFormatting>
  <conditionalFormatting sqref="E70:BL70">
    <cfRule type="cellIs" dxfId="148" priority="18" operator="equal">
      <formula>"n"</formula>
    </cfRule>
  </conditionalFormatting>
  <conditionalFormatting sqref="E73:BL73">
    <cfRule type="cellIs" dxfId="147" priority="17" operator="equal">
      <formula>"n"</formula>
    </cfRule>
  </conditionalFormatting>
  <conditionalFormatting sqref="E88:BL88">
    <cfRule type="cellIs" dxfId="146" priority="16" operator="equal">
      <formula>"n"</formula>
    </cfRule>
  </conditionalFormatting>
  <conditionalFormatting sqref="E95:BL96">
    <cfRule type="cellIs" dxfId="145" priority="15" operator="equal">
      <formula>"n"</formula>
    </cfRule>
  </conditionalFormatting>
  <conditionalFormatting sqref="E100:BL100">
    <cfRule type="cellIs" dxfId="144" priority="14" operator="equal">
      <formula>"n"</formula>
    </cfRule>
  </conditionalFormatting>
  <conditionalFormatting sqref="E103:BL103 E115:BL115">
    <cfRule type="cellIs" dxfId="143" priority="13" operator="equal">
      <formula>"n"</formula>
    </cfRule>
  </conditionalFormatting>
  <conditionalFormatting sqref="E105:BL105">
    <cfRule type="cellIs" dxfId="142" priority="12" operator="equal">
      <formula>"n"</formula>
    </cfRule>
  </conditionalFormatting>
  <conditionalFormatting sqref="E106:BL106">
    <cfRule type="cellIs" dxfId="141" priority="11" operator="equal">
      <formula>"n"</formula>
    </cfRule>
  </conditionalFormatting>
  <conditionalFormatting sqref="E104:BL104">
    <cfRule type="cellIs" dxfId="140" priority="10" operator="equal">
      <formula>"n"</formula>
    </cfRule>
  </conditionalFormatting>
  <conditionalFormatting sqref="E109:BL109">
    <cfRule type="cellIs" dxfId="139" priority="9" operator="equal">
      <formula>"n"</formula>
    </cfRule>
  </conditionalFormatting>
  <conditionalFormatting sqref="E110:BL110">
    <cfRule type="cellIs" dxfId="138" priority="7" operator="equal">
      <formula>"n"</formula>
    </cfRule>
  </conditionalFormatting>
  <conditionalFormatting sqref="E112:BL113">
    <cfRule type="cellIs" dxfId="137" priority="6" operator="equal">
      <formula>"n"</formula>
    </cfRule>
  </conditionalFormatting>
  <conditionalFormatting sqref="E116:BL117">
    <cfRule type="cellIs" dxfId="136" priority="5" operator="equal">
      <formula>"n"</formula>
    </cfRule>
  </conditionalFormatting>
  <conditionalFormatting sqref="E14:Z14">
    <cfRule type="cellIs" dxfId="135" priority="1" operator="equal">
      <formula xml:space="preserve"> "n"</formula>
    </cfRule>
  </conditionalFormatting>
  <dataValidations count="5">
    <dataValidation type="list" allowBlank="1" showInputMessage="1" showErrorMessage="1" sqref="B2" xr:uid="{1C9F41D7-07F0-435B-B9E3-C7892557E8B6}">
      <formula1>RWB</formula1>
    </dataValidation>
    <dataValidation type="list" allowBlank="1" showInputMessage="1" showErrorMessage="1" sqref="B3:C3" xr:uid="{A4791046-DB8D-46A5-A222-109CDC60E092}">
      <formula1>Reviewer</formula1>
    </dataValidation>
    <dataValidation type="list" allowBlank="1" showInputMessage="1" showErrorMessage="1" sqref="E7:BL7" xr:uid="{7D62AEDA-A889-4896-8FC4-37770BFD6BAC}">
      <formula1>"A,DW"</formula1>
    </dataValidation>
    <dataValidation type="list" allowBlank="1" showInputMessage="1" showErrorMessage="1" sqref="AA14:BL14" xr:uid="{BF7ADE3D-EF30-47D7-A702-0F063B918F07}">
      <formula1>"Y,N"</formula1>
    </dataValidation>
    <dataValidation type="list" allowBlank="1" showInputMessage="1" showErrorMessage="1" sqref="E14:Z14" xr:uid="{8F996091-AB69-4E7A-B449-D3DEB328B19F}">
      <formula1>"Y,N,?"</formula1>
    </dataValidation>
  </dataValidations>
  <pageMargins left="0.7" right="0.7" top="0.75" bottom="0.75" header="0.3" footer="0.3"/>
  <pageSetup scale="1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pageSetUpPr autoPageBreaks="0"/>
  </sheetPr>
  <dimension ref="A1:GL670"/>
  <sheetViews>
    <sheetView topLeftCell="A4" zoomScale="80" zoomScaleNormal="80" workbookViewId="0">
      <selection sqref="A1:F1"/>
    </sheetView>
  </sheetViews>
  <sheetFormatPr defaultColWidth="9.140625" defaultRowHeight="11.25" x14ac:dyDescent="0.2"/>
  <cols>
    <col min="1" max="1" width="3.85546875" style="18" customWidth="1"/>
    <col min="2" max="2" width="14.85546875" style="2" customWidth="1"/>
    <col min="3" max="3" width="16.85546875" style="2" customWidth="1"/>
    <col min="4" max="4" width="20.85546875" style="2" customWidth="1"/>
    <col min="5" max="5" width="17" style="1" customWidth="1"/>
    <col min="6" max="6" width="10.85546875" style="1" customWidth="1"/>
    <col min="7" max="7" width="12.140625" style="8" customWidth="1"/>
    <col min="8" max="8" width="6.42578125" style="2" customWidth="1"/>
    <col min="9" max="9" width="16.85546875" style="2" customWidth="1"/>
    <col min="10" max="10" width="13.5703125" style="2" customWidth="1"/>
    <col min="11" max="11" width="21.42578125" style="2" customWidth="1"/>
    <col min="12" max="12" width="17.140625" style="2" customWidth="1"/>
    <col min="13" max="13" width="12.140625" style="2" customWidth="1"/>
    <col min="14" max="15" width="9.140625" style="2"/>
    <col min="16" max="16" width="14.85546875" style="2" customWidth="1"/>
    <col min="17" max="17" width="15.85546875" style="2" customWidth="1"/>
    <col min="18" max="18" width="20.140625" style="2" customWidth="1"/>
    <col min="19" max="19" width="91.42578125" style="2" customWidth="1"/>
    <col min="20" max="20" width="41" style="2" customWidth="1"/>
    <col min="21" max="21" width="67.42578125" style="2" customWidth="1"/>
    <col min="22" max="16384" width="9.140625" style="2"/>
  </cols>
  <sheetData>
    <row r="1" spans="1:23" s="23" customFormat="1" ht="32.25" customHeight="1" thickBot="1" x14ac:dyDescent="0.3">
      <c r="A1" s="791" t="s">
        <v>367</v>
      </c>
      <c r="B1" s="792"/>
      <c r="C1" s="792"/>
      <c r="D1" s="792"/>
      <c r="E1" s="792"/>
      <c r="F1" s="793"/>
      <c r="G1" s="8"/>
      <c r="H1" s="791" t="s">
        <v>368</v>
      </c>
      <c r="I1" s="792"/>
      <c r="J1" s="792"/>
      <c r="K1" s="792"/>
      <c r="L1" s="792"/>
      <c r="M1" s="793"/>
      <c r="O1" s="794" t="s">
        <v>369</v>
      </c>
      <c r="P1" s="795"/>
      <c r="Q1" s="795"/>
      <c r="R1" s="795"/>
      <c r="S1" s="795"/>
      <c r="T1" s="796"/>
    </row>
    <row r="2" spans="1:23" ht="18.600000000000001" customHeight="1" thickBot="1" x14ac:dyDescent="0.25">
      <c r="A2" s="589"/>
      <c r="B2" s="590" t="s">
        <v>370</v>
      </c>
      <c r="C2" s="591" t="s">
        <v>371</v>
      </c>
      <c r="D2" s="591" t="s">
        <v>372</v>
      </c>
      <c r="E2" s="592" t="s">
        <v>373</v>
      </c>
      <c r="F2" s="593" t="s">
        <v>374</v>
      </c>
      <c r="G2" s="7"/>
      <c r="H2" s="589"/>
      <c r="I2" s="594" t="s">
        <v>370</v>
      </c>
      <c r="J2" s="595" t="s">
        <v>371</v>
      </c>
      <c r="K2" s="596" t="s">
        <v>372</v>
      </c>
      <c r="L2" s="597" t="s">
        <v>373</v>
      </c>
      <c r="M2" s="598" t="s">
        <v>374</v>
      </c>
      <c r="N2" s="23"/>
      <c r="O2" s="602"/>
      <c r="P2" s="603" t="s">
        <v>370</v>
      </c>
      <c r="Q2" s="603" t="s">
        <v>371</v>
      </c>
      <c r="R2" s="604" t="s">
        <v>372</v>
      </c>
      <c r="S2" s="605" t="s">
        <v>373</v>
      </c>
      <c r="T2" s="606" t="s">
        <v>374</v>
      </c>
      <c r="U2" s="23"/>
      <c r="V2" s="23"/>
      <c r="W2" s="23"/>
    </row>
    <row r="3" spans="1:23" ht="13.5" customHeight="1" x14ac:dyDescent="0.2">
      <c r="A3" s="578">
        <v>1</v>
      </c>
      <c r="B3" s="582"/>
      <c r="C3" s="110"/>
      <c r="D3" s="110"/>
      <c r="E3" s="110"/>
      <c r="F3" s="574"/>
      <c r="G3" s="1"/>
      <c r="H3" s="577">
        <v>1</v>
      </c>
      <c r="I3" s="575"/>
      <c r="J3" s="110"/>
      <c r="K3" s="110"/>
      <c r="L3" s="110"/>
      <c r="M3" s="574"/>
      <c r="N3" s="23"/>
      <c r="O3" s="577">
        <v>1</v>
      </c>
      <c r="P3" s="599"/>
      <c r="Q3" s="600"/>
      <c r="R3" s="600"/>
      <c r="S3" s="600"/>
      <c r="T3" s="601"/>
      <c r="U3" s="583"/>
      <c r="V3" s="335"/>
      <c r="W3" s="335"/>
    </row>
    <row r="4" spans="1:23" ht="13.5" customHeight="1" x14ac:dyDescent="0.2">
      <c r="A4" s="578">
        <v>2</v>
      </c>
      <c r="B4" s="582"/>
      <c r="C4" s="110"/>
      <c r="D4" s="110"/>
      <c r="E4" s="110"/>
      <c r="F4" s="574"/>
      <c r="G4" s="5"/>
      <c r="H4" s="578">
        <v>2</v>
      </c>
      <c r="I4" s="575"/>
      <c r="J4" s="110"/>
      <c r="K4" s="110"/>
      <c r="L4" s="110"/>
      <c r="M4" s="574"/>
      <c r="N4" s="23"/>
      <c r="O4" s="578">
        <v>2</v>
      </c>
      <c r="P4" s="446"/>
      <c r="Q4" s="185"/>
      <c r="R4" s="185"/>
      <c r="S4" s="185"/>
      <c r="T4" s="452"/>
      <c r="U4" s="583"/>
      <c r="V4" s="335"/>
      <c r="W4" s="335"/>
    </row>
    <row r="5" spans="1:23" ht="13.5" customHeight="1" x14ac:dyDescent="0.2">
      <c r="A5" s="578">
        <v>3</v>
      </c>
      <c r="B5" s="582"/>
      <c r="C5" s="110"/>
      <c r="D5" s="110"/>
      <c r="E5" s="110"/>
      <c r="F5" s="574"/>
      <c r="G5" s="6"/>
      <c r="H5" s="578">
        <v>3</v>
      </c>
      <c r="I5" s="575"/>
      <c r="J5" s="110"/>
      <c r="K5" s="110"/>
      <c r="L5" s="110"/>
      <c r="M5" s="574"/>
      <c r="N5" s="23"/>
      <c r="O5" s="578">
        <v>3</v>
      </c>
      <c r="P5" s="446"/>
      <c r="Q5" s="185"/>
      <c r="R5" s="185"/>
      <c r="S5" s="185"/>
      <c r="T5" s="452"/>
      <c r="U5" s="583"/>
      <c r="V5" s="584"/>
      <c r="W5" s="584"/>
    </row>
    <row r="6" spans="1:23" ht="13.5" customHeight="1" x14ac:dyDescent="0.2">
      <c r="A6" s="578">
        <v>4</v>
      </c>
      <c r="B6" s="582"/>
      <c r="C6" s="110"/>
      <c r="D6" s="110"/>
      <c r="E6" s="110"/>
      <c r="F6" s="574"/>
      <c r="G6" s="6"/>
      <c r="H6" s="578">
        <v>4</v>
      </c>
      <c r="I6" s="575"/>
      <c r="J6" s="110"/>
      <c r="K6" s="110"/>
      <c r="L6" s="110"/>
      <c r="M6" s="574"/>
      <c r="N6" s="23"/>
      <c r="O6" s="578">
        <v>4</v>
      </c>
      <c r="P6" s="446"/>
      <c r="Q6" s="185"/>
      <c r="R6" s="185"/>
      <c r="S6" s="185"/>
      <c r="T6" s="452"/>
      <c r="U6" s="583"/>
      <c r="V6" s="584"/>
      <c r="W6" s="584"/>
    </row>
    <row r="7" spans="1:23" ht="13.5" customHeight="1" x14ac:dyDescent="0.2">
      <c r="A7" s="578">
        <v>5</v>
      </c>
      <c r="B7" s="582"/>
      <c r="C7" s="110"/>
      <c r="D7" s="110"/>
      <c r="E7" s="110"/>
      <c r="F7" s="574"/>
      <c r="G7" s="6"/>
      <c r="H7" s="578">
        <v>5</v>
      </c>
      <c r="I7" s="575"/>
      <c r="J7" s="110"/>
      <c r="K7" s="110"/>
      <c r="L7" s="110"/>
      <c r="M7" s="574"/>
      <c r="N7" s="23"/>
      <c r="O7" s="578">
        <v>5</v>
      </c>
      <c r="P7" s="446"/>
      <c r="Q7" s="185"/>
      <c r="R7" s="185"/>
      <c r="S7" s="185"/>
      <c r="T7" s="452"/>
      <c r="U7" s="583"/>
      <c r="V7" s="584"/>
      <c r="W7" s="584"/>
    </row>
    <row r="8" spans="1:23" ht="13.5" customHeight="1" x14ac:dyDescent="0.2">
      <c r="A8" s="578">
        <v>6</v>
      </c>
      <c r="B8" s="582"/>
      <c r="C8" s="110"/>
      <c r="D8" s="110"/>
      <c r="E8" s="110"/>
      <c r="F8" s="574"/>
      <c r="G8" s="6"/>
      <c r="H8" s="578">
        <v>6</v>
      </c>
      <c r="I8" s="575"/>
      <c r="J8" s="110"/>
      <c r="K8" s="110"/>
      <c r="L8" s="110"/>
      <c r="M8" s="574"/>
      <c r="N8" s="23"/>
      <c r="O8" s="578">
        <v>6</v>
      </c>
      <c r="P8" s="446"/>
      <c r="Q8" s="185"/>
      <c r="R8" s="185"/>
      <c r="S8" s="185"/>
      <c r="T8" s="449"/>
      <c r="U8" s="583"/>
      <c r="V8" s="584"/>
      <c r="W8" s="584"/>
    </row>
    <row r="9" spans="1:23" ht="13.5" customHeight="1" x14ac:dyDescent="0.2">
      <c r="A9" s="578">
        <v>7</v>
      </c>
      <c r="B9" s="582"/>
      <c r="C9" s="110"/>
      <c r="D9" s="110"/>
      <c r="E9" s="110"/>
      <c r="F9" s="574"/>
      <c r="G9" s="7"/>
      <c r="H9" s="578">
        <v>7</v>
      </c>
      <c r="I9" s="575"/>
      <c r="J9" s="110"/>
      <c r="K9" s="110"/>
      <c r="L9" s="110"/>
      <c r="M9" s="574"/>
      <c r="N9" s="23"/>
      <c r="O9" s="578">
        <v>7</v>
      </c>
      <c r="P9" s="446"/>
      <c r="Q9" s="185"/>
      <c r="R9" s="185"/>
      <c r="S9" s="185"/>
      <c r="T9" s="449"/>
      <c r="U9" s="583"/>
      <c r="V9" s="584"/>
      <c r="W9" s="584"/>
    </row>
    <row r="10" spans="1:23" ht="13.5" customHeight="1" x14ac:dyDescent="0.25">
      <c r="A10" s="578">
        <v>8</v>
      </c>
      <c r="B10" s="582"/>
      <c r="C10" s="110"/>
      <c r="D10" s="110"/>
      <c r="E10" s="110"/>
      <c r="F10" s="574"/>
      <c r="H10" s="578">
        <v>8</v>
      </c>
      <c r="I10" s="575"/>
      <c r="J10" s="110"/>
      <c r="K10" s="110"/>
      <c r="L10" s="110"/>
      <c r="M10" s="574"/>
      <c r="N10" s="23"/>
      <c r="O10" s="578">
        <v>8</v>
      </c>
      <c r="P10" s="446"/>
      <c r="Q10" s="185"/>
      <c r="R10" s="185"/>
      <c r="S10" s="185"/>
      <c r="T10" s="722"/>
      <c r="U10" s="583"/>
      <c r="V10" s="584"/>
      <c r="W10" s="584"/>
    </row>
    <row r="11" spans="1:23" ht="13.5" customHeight="1" x14ac:dyDescent="0.2">
      <c r="A11" s="578">
        <v>9</v>
      </c>
      <c r="B11" s="582"/>
      <c r="C11" s="110"/>
      <c r="D11" s="110"/>
      <c r="E11" s="110"/>
      <c r="F11" s="574"/>
      <c r="H11" s="578">
        <v>9</v>
      </c>
      <c r="I11" s="575"/>
      <c r="J11" s="110"/>
      <c r="K11" s="110"/>
      <c r="L11" s="110"/>
      <c r="M11" s="574"/>
      <c r="N11" s="23"/>
      <c r="O11" s="578">
        <v>9</v>
      </c>
      <c r="P11" s="446"/>
      <c r="Q11" s="185"/>
      <c r="R11" s="185"/>
      <c r="S11" s="185"/>
      <c r="T11" s="449"/>
      <c r="U11" s="583"/>
      <c r="V11" s="584"/>
      <c r="W11" s="584"/>
    </row>
    <row r="12" spans="1:23" ht="13.5" customHeight="1" x14ac:dyDescent="0.2">
      <c r="A12" s="578">
        <v>10</v>
      </c>
      <c r="B12" s="582"/>
      <c r="C12" s="110"/>
      <c r="D12" s="110"/>
      <c r="E12" s="110"/>
      <c r="F12" s="574"/>
      <c r="G12" s="9"/>
      <c r="H12" s="578">
        <v>10</v>
      </c>
      <c r="I12" s="575"/>
      <c r="J12" s="110"/>
      <c r="K12" s="110"/>
      <c r="L12" s="110"/>
      <c r="M12" s="574"/>
      <c r="N12" s="23"/>
      <c r="O12" s="578">
        <v>10</v>
      </c>
      <c r="P12" s="446"/>
      <c r="Q12" s="185"/>
      <c r="R12" s="185"/>
      <c r="S12" s="185"/>
      <c r="T12" s="449"/>
      <c r="U12" s="583"/>
      <c r="V12" s="584"/>
      <c r="W12" s="584"/>
    </row>
    <row r="13" spans="1:23" ht="13.5" customHeight="1" x14ac:dyDescent="0.2">
      <c r="A13" s="578">
        <v>11</v>
      </c>
      <c r="B13" s="582"/>
      <c r="C13" s="110"/>
      <c r="D13" s="110"/>
      <c r="E13" s="110"/>
      <c r="F13" s="574"/>
      <c r="H13" s="578">
        <v>11</v>
      </c>
      <c r="I13" s="575"/>
      <c r="J13" s="110"/>
      <c r="K13" s="110"/>
      <c r="L13" s="110"/>
      <c r="M13" s="574"/>
      <c r="N13" s="23"/>
      <c r="O13" s="578">
        <v>11</v>
      </c>
      <c r="P13" s="446"/>
      <c r="Q13" s="185"/>
      <c r="R13" s="185"/>
      <c r="S13" s="185"/>
      <c r="T13" s="449"/>
      <c r="U13" s="583"/>
      <c r="V13" s="584"/>
      <c r="W13" s="584"/>
    </row>
    <row r="14" spans="1:23" ht="13.5" customHeight="1" x14ac:dyDescent="0.2">
      <c r="A14" s="578">
        <v>12</v>
      </c>
      <c r="B14" s="582"/>
      <c r="C14" s="110"/>
      <c r="D14" s="110"/>
      <c r="E14" s="110"/>
      <c r="F14" s="574"/>
      <c r="H14" s="578">
        <v>12</v>
      </c>
      <c r="I14" s="576"/>
      <c r="J14" s="110"/>
      <c r="K14" s="110"/>
      <c r="L14" s="110"/>
      <c r="M14" s="574"/>
      <c r="N14" s="23"/>
      <c r="O14" s="578">
        <v>12</v>
      </c>
      <c r="P14" s="446"/>
      <c r="Q14" s="185"/>
      <c r="R14" s="185"/>
      <c r="S14" s="185"/>
      <c r="T14" s="449"/>
      <c r="U14" s="583"/>
      <c r="V14" s="584"/>
      <c r="W14" s="584"/>
    </row>
    <row r="15" spans="1:23" ht="13.5" customHeight="1" x14ac:dyDescent="0.2">
      <c r="A15" s="578">
        <v>13</v>
      </c>
      <c r="B15" s="582"/>
      <c r="C15" s="110"/>
      <c r="D15" s="110"/>
      <c r="E15" s="110"/>
      <c r="F15" s="574"/>
      <c r="H15" s="578">
        <v>13</v>
      </c>
      <c r="I15" s="576"/>
      <c r="J15" s="110"/>
      <c r="K15" s="110"/>
      <c r="L15" s="110"/>
      <c r="M15" s="574"/>
      <c r="N15" s="23"/>
      <c r="O15" s="578">
        <v>13</v>
      </c>
      <c r="P15" s="446"/>
      <c r="Q15" s="185"/>
      <c r="R15" s="185"/>
      <c r="S15" s="185"/>
      <c r="T15" s="449"/>
      <c r="U15" s="583"/>
      <c r="V15" s="584"/>
      <c r="W15" s="584"/>
    </row>
    <row r="16" spans="1:23" ht="13.5" customHeight="1" x14ac:dyDescent="0.2">
      <c r="A16" s="578">
        <v>14</v>
      </c>
      <c r="B16" s="582"/>
      <c r="C16" s="110"/>
      <c r="D16" s="110"/>
      <c r="E16" s="185"/>
      <c r="F16" s="574"/>
      <c r="H16" s="578">
        <v>14</v>
      </c>
      <c r="I16" s="576"/>
      <c r="J16" s="110"/>
      <c r="K16" s="110"/>
      <c r="L16" s="110"/>
      <c r="M16" s="574"/>
      <c r="N16" s="23"/>
      <c r="O16" s="578">
        <v>14</v>
      </c>
      <c r="P16" s="446"/>
      <c r="Q16" s="185"/>
      <c r="R16" s="185"/>
      <c r="S16" s="185"/>
      <c r="T16" s="449"/>
      <c r="U16" s="583"/>
      <c r="V16" s="584"/>
      <c r="W16" s="584"/>
    </row>
    <row r="17" spans="1:23" ht="13.5" customHeight="1" x14ac:dyDescent="0.2">
      <c r="A17" s="578">
        <v>15</v>
      </c>
      <c r="B17" s="582"/>
      <c r="C17" s="110"/>
      <c r="D17" s="110"/>
      <c r="E17" s="173"/>
      <c r="F17" s="574"/>
      <c r="H17" s="578">
        <v>15</v>
      </c>
      <c r="I17" s="576"/>
      <c r="J17" s="110"/>
      <c r="K17" s="110"/>
      <c r="L17" s="110"/>
      <c r="M17" s="574"/>
      <c r="N17" s="23"/>
      <c r="O17" s="578">
        <v>15</v>
      </c>
      <c r="P17" s="446"/>
      <c r="Q17" s="185"/>
      <c r="R17" s="185"/>
      <c r="S17" s="185"/>
      <c r="T17" s="449"/>
      <c r="U17" s="583"/>
      <c r="V17" s="584"/>
      <c r="W17" s="584"/>
    </row>
    <row r="18" spans="1:23" ht="13.5" customHeight="1" x14ac:dyDescent="0.2">
      <c r="A18" s="578">
        <v>16</v>
      </c>
      <c r="B18" s="582"/>
      <c r="C18" s="110"/>
      <c r="D18" s="110"/>
      <c r="E18" s="173"/>
      <c r="F18" s="574"/>
      <c r="H18" s="578">
        <v>16</v>
      </c>
      <c r="I18" s="576"/>
      <c r="J18" s="110"/>
      <c r="K18" s="110"/>
      <c r="L18" s="110"/>
      <c r="M18" s="574"/>
      <c r="N18" s="23"/>
      <c r="O18" s="578">
        <v>16</v>
      </c>
      <c r="P18" s="446"/>
      <c r="Q18" s="185"/>
      <c r="R18" s="439"/>
      <c r="S18" s="453"/>
      <c r="T18" s="449"/>
      <c r="U18" s="583"/>
      <c r="V18" s="584"/>
      <c r="W18" s="584"/>
    </row>
    <row r="19" spans="1:23" ht="13.5" customHeight="1" x14ac:dyDescent="0.2">
      <c r="A19" s="578">
        <v>17</v>
      </c>
      <c r="B19" s="582"/>
      <c r="C19" s="110"/>
      <c r="D19" s="110"/>
      <c r="E19" s="173"/>
      <c r="F19" s="574"/>
      <c r="H19" s="578">
        <v>17</v>
      </c>
      <c r="I19" s="576"/>
      <c r="J19" s="110"/>
      <c r="K19" s="110"/>
      <c r="L19" s="110"/>
      <c r="M19" s="574"/>
      <c r="N19" s="23"/>
      <c r="O19" s="578">
        <v>17</v>
      </c>
      <c r="P19" s="580"/>
      <c r="Q19" s="441"/>
      <c r="R19" s="441"/>
      <c r="S19" s="441"/>
      <c r="T19" s="442"/>
      <c r="U19" s="583"/>
      <c r="V19" s="584"/>
      <c r="W19" s="584"/>
    </row>
    <row r="20" spans="1:23" ht="13.5" customHeight="1" x14ac:dyDescent="0.2">
      <c r="A20" s="578">
        <v>18</v>
      </c>
      <c r="B20" s="582"/>
      <c r="C20" s="110"/>
      <c r="D20" s="110"/>
      <c r="E20" s="173"/>
      <c r="F20" s="574"/>
      <c r="G20" s="9"/>
      <c r="H20" s="578">
        <v>18</v>
      </c>
      <c r="I20" s="576"/>
      <c r="J20" s="110"/>
      <c r="K20" s="110"/>
      <c r="L20" s="110"/>
      <c r="M20" s="574"/>
      <c r="N20" s="23"/>
      <c r="O20" s="578">
        <v>18</v>
      </c>
      <c r="P20" s="580"/>
      <c r="Q20" s="441"/>
      <c r="R20" s="441"/>
      <c r="S20" s="441"/>
      <c r="T20" s="442"/>
      <c r="U20" s="583"/>
      <c r="V20" s="584"/>
      <c r="W20" s="584"/>
    </row>
    <row r="21" spans="1:23" ht="13.5" customHeight="1" x14ac:dyDescent="0.2">
      <c r="A21" s="578">
        <v>19</v>
      </c>
      <c r="B21" s="177"/>
      <c r="C21" s="178"/>
      <c r="D21" s="178"/>
      <c r="E21" s="173"/>
      <c r="F21" s="176"/>
      <c r="G21" s="9"/>
      <c r="H21" s="578">
        <v>19</v>
      </c>
      <c r="I21" s="576"/>
      <c r="J21" s="110"/>
      <c r="K21" s="110"/>
      <c r="L21" s="110"/>
      <c r="M21" s="574"/>
      <c r="N21" s="23"/>
      <c r="O21" s="585">
        <v>19</v>
      </c>
      <c r="P21" s="586"/>
      <c r="Q21" s="587"/>
      <c r="R21" s="587"/>
      <c r="S21" s="587"/>
      <c r="T21" s="588"/>
      <c r="U21" s="583"/>
      <c r="V21" s="584"/>
      <c r="W21" s="584"/>
    </row>
    <row r="22" spans="1:23" ht="13.5" customHeight="1" thickBot="1" x14ac:dyDescent="0.25">
      <c r="A22" s="578">
        <v>20</v>
      </c>
      <c r="B22" s="177" t="s">
        <v>19</v>
      </c>
      <c r="C22" s="178" t="s">
        <v>19</v>
      </c>
      <c r="D22" s="178" t="s">
        <v>19</v>
      </c>
      <c r="E22" s="173"/>
      <c r="F22" s="176"/>
      <c r="H22" s="578">
        <v>20</v>
      </c>
      <c r="I22" s="576"/>
      <c r="J22" s="110"/>
      <c r="K22" s="110"/>
      <c r="L22" s="110"/>
      <c r="M22" s="574"/>
      <c r="N22" s="23"/>
      <c r="O22" s="579">
        <v>20</v>
      </c>
      <c r="P22" s="581"/>
      <c r="Q22" s="443"/>
      <c r="R22" s="443"/>
      <c r="S22" s="443"/>
      <c r="T22" s="447"/>
      <c r="U22" s="583"/>
      <c r="V22" s="584"/>
      <c r="W22" s="584"/>
    </row>
    <row r="23" spans="1:23" ht="13.5" customHeight="1" thickBot="1" x14ac:dyDescent="0.25">
      <c r="A23" s="578">
        <v>21</v>
      </c>
      <c r="B23" s="177" t="s">
        <v>19</v>
      </c>
      <c r="C23" s="178"/>
      <c r="D23" s="178"/>
      <c r="E23" s="173"/>
      <c r="F23" s="176"/>
      <c r="H23" s="578">
        <v>21</v>
      </c>
      <c r="I23" s="576"/>
      <c r="J23" s="110"/>
      <c r="K23" s="110"/>
      <c r="L23" s="110"/>
      <c r="M23" s="574"/>
      <c r="N23" s="23"/>
      <c r="O23" s="23"/>
      <c r="P23" s="23"/>
      <c r="Q23" s="23"/>
      <c r="R23" s="23"/>
      <c r="S23" s="23"/>
      <c r="T23" s="23"/>
      <c r="U23" s="23"/>
      <c r="V23" s="23"/>
      <c r="W23" s="23"/>
    </row>
    <row r="24" spans="1:23" ht="13.5" customHeight="1" x14ac:dyDescent="0.2">
      <c r="A24" s="578">
        <v>22</v>
      </c>
      <c r="B24" s="177"/>
      <c r="C24" s="178"/>
      <c r="D24" s="178"/>
      <c r="E24" s="173"/>
      <c r="F24" s="176"/>
      <c r="H24" s="578">
        <v>22</v>
      </c>
      <c r="I24" s="576"/>
      <c r="J24" s="110"/>
      <c r="K24" s="110"/>
      <c r="L24" s="110"/>
      <c r="M24" s="574"/>
      <c r="N24" s="23"/>
      <c r="O24" s="797" t="s">
        <v>375</v>
      </c>
      <c r="P24" s="798"/>
      <c r="Q24" s="798"/>
      <c r="R24" s="798"/>
      <c r="S24" s="798"/>
      <c r="T24" s="799"/>
      <c r="U24" s="23"/>
      <c r="V24" s="23"/>
      <c r="W24" s="23"/>
    </row>
    <row r="25" spans="1:23" ht="13.5" customHeight="1" thickBot="1" x14ac:dyDescent="0.25">
      <c r="A25" s="578">
        <v>23</v>
      </c>
      <c r="B25" s="177"/>
      <c r="C25" s="178"/>
      <c r="D25" s="178"/>
      <c r="E25" s="173"/>
      <c r="F25" s="176"/>
      <c r="H25" s="578">
        <v>23</v>
      </c>
      <c r="I25" s="576"/>
      <c r="J25" s="110"/>
      <c r="K25" s="110"/>
      <c r="L25" s="110"/>
      <c r="M25" s="574"/>
      <c r="N25" s="23"/>
      <c r="O25" s="800"/>
      <c r="P25" s="801"/>
      <c r="Q25" s="801"/>
      <c r="R25" s="801"/>
      <c r="S25" s="801"/>
      <c r="T25" s="802"/>
      <c r="U25" s="23"/>
      <c r="V25" s="23"/>
      <c r="W25" s="23"/>
    </row>
    <row r="26" spans="1:23" ht="13.5" customHeight="1" thickBot="1" x14ac:dyDescent="0.25">
      <c r="A26" s="578">
        <v>24</v>
      </c>
      <c r="B26" s="177"/>
      <c r="C26" s="178"/>
      <c r="D26" s="178"/>
      <c r="E26" s="173"/>
      <c r="F26" s="176"/>
      <c r="H26" s="578">
        <v>24</v>
      </c>
      <c r="I26" s="576"/>
      <c r="J26" s="110"/>
      <c r="K26" s="110"/>
      <c r="L26" s="110"/>
      <c r="M26" s="574"/>
      <c r="N26" s="23"/>
      <c r="O26" s="602"/>
      <c r="P26" s="603" t="s">
        <v>370</v>
      </c>
      <c r="Q26" s="603" t="s">
        <v>371</v>
      </c>
      <c r="R26" s="604" t="s">
        <v>372</v>
      </c>
      <c r="S26" s="605" t="s">
        <v>373</v>
      </c>
      <c r="T26" s="606" t="s">
        <v>374</v>
      </c>
      <c r="U26" s="23"/>
      <c r="V26" s="23"/>
      <c r="W26" s="23"/>
    </row>
    <row r="27" spans="1:23" ht="13.5" customHeight="1" x14ac:dyDescent="0.2">
      <c r="A27" s="578">
        <v>25</v>
      </c>
      <c r="B27" s="177"/>
      <c r="C27" s="178"/>
      <c r="D27" s="178"/>
      <c r="E27" s="173"/>
      <c r="F27" s="176"/>
      <c r="H27" s="578">
        <v>25</v>
      </c>
      <c r="I27" s="576"/>
      <c r="J27" s="110"/>
      <c r="K27" s="110"/>
      <c r="L27" s="110"/>
      <c r="M27" s="574"/>
      <c r="N27" s="23"/>
      <c r="O27" s="30">
        <v>1</v>
      </c>
      <c r="P27" s="448"/>
      <c r="Q27" s="445"/>
      <c r="R27" s="450"/>
      <c r="S27" s="454"/>
      <c r="T27" s="451"/>
      <c r="U27" s="23"/>
      <c r="V27" s="23"/>
      <c r="W27" s="23"/>
    </row>
    <row r="28" spans="1:23" ht="13.5" customHeight="1" x14ac:dyDescent="0.2">
      <c r="A28" s="578">
        <v>26</v>
      </c>
      <c r="B28" s="177"/>
      <c r="C28" s="178"/>
      <c r="D28" s="178"/>
      <c r="E28" s="173"/>
      <c r="F28" s="176"/>
      <c r="G28" s="9"/>
      <c r="H28" s="578">
        <v>26</v>
      </c>
      <c r="I28" s="576"/>
      <c r="J28" s="110"/>
      <c r="K28" s="110"/>
      <c r="L28" s="110"/>
      <c r="M28" s="574"/>
      <c r="N28" s="23"/>
      <c r="O28" s="22">
        <v>2</v>
      </c>
      <c r="P28" s="444"/>
      <c r="Q28" s="185"/>
      <c r="R28" s="439"/>
      <c r="S28" s="453"/>
      <c r="T28" s="449"/>
      <c r="U28" s="23"/>
      <c r="V28" s="23"/>
      <c r="W28" s="23"/>
    </row>
    <row r="29" spans="1:23" ht="13.5" customHeight="1" x14ac:dyDescent="0.2">
      <c r="A29" s="578">
        <v>27</v>
      </c>
      <c r="B29" s="177"/>
      <c r="C29" s="178"/>
      <c r="D29" s="178"/>
      <c r="E29" s="173"/>
      <c r="F29" s="176"/>
      <c r="H29" s="578">
        <v>27</v>
      </c>
      <c r="I29" s="576"/>
      <c r="J29" s="110"/>
      <c r="K29" s="110"/>
      <c r="L29" s="110"/>
      <c r="M29" s="574"/>
      <c r="N29" s="23"/>
      <c r="O29" s="22">
        <v>3</v>
      </c>
      <c r="P29" s="444"/>
      <c r="Q29" s="185"/>
      <c r="R29" s="439"/>
      <c r="S29" s="453"/>
      <c r="T29" s="449"/>
      <c r="U29" s="23"/>
      <c r="V29" s="23"/>
      <c r="W29" s="23"/>
    </row>
    <row r="30" spans="1:23" ht="13.5" customHeight="1" x14ac:dyDescent="0.25">
      <c r="A30" s="578">
        <v>28</v>
      </c>
      <c r="B30" s="177"/>
      <c r="C30" s="178"/>
      <c r="D30" s="178"/>
      <c r="E30" s="173"/>
      <c r="F30" s="176"/>
      <c r="H30" s="578">
        <v>28</v>
      </c>
      <c r="I30" s="723"/>
      <c r="J30" s="724"/>
      <c r="K30" s="725"/>
      <c r="L30" s="173"/>
      <c r="M30" s="176"/>
      <c r="N30" s="23"/>
      <c r="O30" s="22">
        <v>4</v>
      </c>
      <c r="P30" s="444"/>
      <c r="Q30" s="185"/>
      <c r="R30" s="439"/>
      <c r="S30" s="453"/>
      <c r="T30" s="449"/>
      <c r="U30" s="23"/>
      <c r="V30" s="23"/>
      <c r="W30" s="23"/>
    </row>
    <row r="31" spans="1:23" ht="13.5" customHeight="1" x14ac:dyDescent="0.25">
      <c r="A31" s="578">
        <v>29</v>
      </c>
      <c r="B31" s="177"/>
      <c r="C31" s="178"/>
      <c r="D31" s="178"/>
      <c r="E31" s="173"/>
      <c r="F31" s="176"/>
      <c r="H31" s="578">
        <v>29</v>
      </c>
      <c r="I31" s="723"/>
      <c r="J31" s="724"/>
      <c r="K31" s="726"/>
      <c r="L31" s="173"/>
      <c r="M31" s="176"/>
      <c r="N31" s="23"/>
      <c r="O31" s="22">
        <v>5</v>
      </c>
      <c r="P31" s="444"/>
      <c r="Q31" s="185"/>
      <c r="R31" s="439"/>
      <c r="S31" s="453"/>
      <c r="T31" s="449"/>
      <c r="U31" s="23"/>
      <c r="V31" s="23"/>
      <c r="W31" s="23"/>
    </row>
    <row r="32" spans="1:23" ht="13.5" customHeight="1" x14ac:dyDescent="0.25">
      <c r="A32" s="578">
        <v>30</v>
      </c>
      <c r="B32" s="177"/>
      <c r="C32" s="178"/>
      <c r="D32" s="178"/>
      <c r="E32" s="173"/>
      <c r="F32" s="176"/>
      <c r="H32" s="578">
        <v>30</v>
      </c>
      <c r="I32" s="723"/>
      <c r="J32" s="724"/>
      <c r="K32" s="175"/>
      <c r="L32" s="173"/>
      <c r="M32" s="176"/>
      <c r="N32" s="23"/>
      <c r="O32" s="22">
        <v>6</v>
      </c>
      <c r="P32" s="444"/>
      <c r="Q32" s="185"/>
      <c r="R32" s="439"/>
      <c r="S32" s="453"/>
      <c r="T32" s="449"/>
      <c r="U32" s="23"/>
      <c r="V32" s="23"/>
      <c r="W32" s="23"/>
    </row>
    <row r="33" spans="1:194" ht="13.5" customHeight="1" x14ac:dyDescent="0.25">
      <c r="A33" s="578">
        <v>31</v>
      </c>
      <c r="B33" s="177"/>
      <c r="C33" s="178"/>
      <c r="D33" s="178"/>
      <c r="E33" s="173"/>
      <c r="F33" s="176"/>
      <c r="H33" s="578">
        <v>31</v>
      </c>
      <c r="I33" s="723"/>
      <c r="J33" s="724"/>
      <c r="K33" s="726"/>
      <c r="L33" s="173"/>
      <c r="M33" s="176"/>
      <c r="N33" s="23"/>
      <c r="O33" s="22">
        <v>7</v>
      </c>
      <c r="P33" s="440"/>
      <c r="Q33" s="441"/>
      <c r="R33" s="441"/>
      <c r="S33" s="441"/>
      <c r="T33" s="442"/>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23"/>
      <c r="CE33" s="23"/>
      <c r="CF33" s="23"/>
      <c r="CG33" s="23"/>
      <c r="CH33" s="23"/>
      <c r="CI33" s="23"/>
      <c r="CJ33" s="23"/>
      <c r="CK33" s="23"/>
      <c r="CL33" s="23"/>
      <c r="CM33" s="23"/>
      <c r="CN33" s="23"/>
      <c r="CO33" s="23"/>
      <c r="CP33" s="23"/>
      <c r="CQ33" s="23"/>
      <c r="CR33" s="23"/>
      <c r="CS33" s="23"/>
      <c r="CT33" s="23"/>
      <c r="CU33" s="23"/>
      <c r="CV33" s="23"/>
      <c r="CW33" s="23"/>
      <c r="CX33" s="23"/>
      <c r="CY33" s="23"/>
      <c r="CZ33" s="23"/>
      <c r="DA33" s="23"/>
      <c r="DB33" s="23"/>
      <c r="DC33" s="23"/>
      <c r="DD33" s="23"/>
      <c r="DE33" s="23"/>
      <c r="DF33" s="23"/>
      <c r="DG33" s="23"/>
      <c r="DH33" s="23"/>
      <c r="DI33" s="23"/>
      <c r="DJ33" s="23"/>
      <c r="DK33" s="23"/>
      <c r="DL33" s="23"/>
      <c r="DM33" s="23"/>
      <c r="DN33" s="23"/>
      <c r="DO33" s="23"/>
      <c r="DP33" s="23"/>
      <c r="DQ33" s="23"/>
      <c r="DR33" s="23"/>
      <c r="DS33" s="23"/>
      <c r="DT33" s="23"/>
      <c r="DU33" s="23"/>
      <c r="DV33" s="23"/>
      <c r="DW33" s="23"/>
      <c r="DX33" s="23"/>
      <c r="DY33" s="23"/>
      <c r="DZ33" s="23"/>
      <c r="EA33" s="23"/>
      <c r="EB33" s="23"/>
      <c r="EC33" s="23"/>
      <c r="ED33" s="23"/>
      <c r="EE33" s="23"/>
      <c r="EF33" s="23"/>
      <c r="EG33" s="23"/>
      <c r="EH33" s="23"/>
      <c r="EI33" s="23"/>
      <c r="EJ33" s="23"/>
      <c r="EK33" s="23"/>
      <c r="EL33" s="23"/>
      <c r="EM33" s="23"/>
      <c r="EN33" s="23"/>
      <c r="EO33" s="23"/>
      <c r="EP33" s="23"/>
      <c r="EQ33" s="23"/>
      <c r="ER33" s="23"/>
      <c r="ES33" s="23"/>
      <c r="ET33" s="23"/>
      <c r="EU33" s="23"/>
      <c r="EV33" s="23"/>
      <c r="EW33" s="23"/>
      <c r="EX33" s="23"/>
      <c r="EY33" s="23"/>
      <c r="EZ33" s="23"/>
      <c r="FA33" s="23"/>
      <c r="FB33" s="23"/>
      <c r="FC33" s="23"/>
      <c r="FD33" s="23"/>
      <c r="FE33" s="23"/>
      <c r="FF33" s="23"/>
      <c r="FG33" s="23"/>
      <c r="FH33" s="23"/>
      <c r="FI33" s="23"/>
      <c r="FJ33" s="23"/>
      <c r="FK33" s="23"/>
      <c r="FL33" s="23"/>
      <c r="FM33" s="23"/>
      <c r="FN33" s="23"/>
      <c r="FO33" s="23"/>
      <c r="FP33" s="23"/>
      <c r="FQ33" s="23"/>
      <c r="FR33" s="23"/>
      <c r="FS33" s="23"/>
      <c r="FT33" s="23"/>
      <c r="FU33" s="23"/>
      <c r="FV33" s="23"/>
      <c r="FW33" s="23"/>
      <c r="FX33" s="23"/>
      <c r="FY33" s="23"/>
      <c r="FZ33" s="23"/>
      <c r="GA33" s="23"/>
      <c r="GB33" s="23"/>
      <c r="GC33" s="23"/>
      <c r="GD33" s="23"/>
      <c r="GE33" s="23"/>
      <c r="GF33" s="23"/>
      <c r="GG33" s="23"/>
      <c r="GH33" s="23"/>
      <c r="GI33" s="23"/>
      <c r="GJ33" s="23"/>
      <c r="GK33" s="23"/>
      <c r="GL33" s="23"/>
    </row>
    <row r="34" spans="1:194" ht="13.5" customHeight="1" x14ac:dyDescent="0.25">
      <c r="A34" s="578">
        <v>32</v>
      </c>
      <c r="B34" s="177"/>
      <c r="C34" s="178"/>
      <c r="D34" s="178"/>
      <c r="E34" s="173"/>
      <c r="F34" s="176"/>
      <c r="H34" s="578">
        <v>32</v>
      </c>
      <c r="I34" s="723"/>
      <c r="J34" s="724"/>
      <c r="K34" s="726"/>
      <c r="L34" s="173"/>
      <c r="M34" s="176"/>
      <c r="N34" s="23"/>
      <c r="O34" s="22">
        <v>8</v>
      </c>
      <c r="P34" s="727"/>
      <c r="Q34" s="724"/>
      <c r="R34" s="726"/>
      <c r="S34" s="173"/>
      <c r="T34" s="174"/>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c r="CA34" s="23"/>
      <c r="CB34" s="23"/>
      <c r="CC34" s="23"/>
      <c r="CD34" s="23"/>
      <c r="CE34" s="23"/>
      <c r="CF34" s="23"/>
      <c r="CG34" s="23"/>
      <c r="CH34" s="23"/>
      <c r="CI34" s="23"/>
      <c r="CJ34" s="23"/>
      <c r="CK34" s="23"/>
      <c r="CL34" s="23"/>
      <c r="CM34" s="23"/>
      <c r="CN34" s="23"/>
      <c r="CO34" s="23"/>
      <c r="CP34" s="23"/>
      <c r="CQ34" s="23"/>
      <c r="CR34" s="23"/>
      <c r="CS34" s="23"/>
      <c r="CT34" s="23"/>
      <c r="CU34" s="23"/>
      <c r="CV34" s="23"/>
      <c r="CW34" s="23"/>
      <c r="CX34" s="23"/>
      <c r="CY34" s="23"/>
      <c r="CZ34" s="23"/>
      <c r="DA34" s="23"/>
      <c r="DB34" s="23"/>
      <c r="DC34" s="23"/>
      <c r="DD34" s="23"/>
      <c r="DE34" s="23"/>
      <c r="DF34" s="23"/>
      <c r="DG34" s="23"/>
      <c r="DH34" s="23"/>
      <c r="DI34" s="23"/>
      <c r="DJ34" s="23"/>
      <c r="DK34" s="23"/>
      <c r="DL34" s="23"/>
      <c r="DM34" s="23"/>
      <c r="DN34" s="23"/>
      <c r="DO34" s="23"/>
      <c r="DP34" s="23"/>
      <c r="DQ34" s="23"/>
      <c r="DR34" s="23"/>
      <c r="DS34" s="23"/>
      <c r="DT34" s="23"/>
      <c r="DU34" s="23"/>
      <c r="DV34" s="23"/>
      <c r="DW34" s="23"/>
      <c r="DX34" s="23"/>
      <c r="DY34" s="23"/>
      <c r="DZ34" s="23"/>
      <c r="EA34" s="23"/>
      <c r="EB34" s="23"/>
      <c r="EC34" s="23"/>
      <c r="ED34" s="23"/>
      <c r="EE34" s="23"/>
      <c r="EF34" s="23"/>
      <c r="EG34" s="23"/>
      <c r="EH34" s="23"/>
      <c r="EI34" s="23"/>
      <c r="EJ34" s="23"/>
      <c r="EK34" s="23"/>
      <c r="EL34" s="23"/>
      <c r="EM34" s="23"/>
      <c r="EN34" s="23"/>
      <c r="EO34" s="23"/>
      <c r="EP34" s="23"/>
      <c r="EQ34" s="23"/>
      <c r="ER34" s="23"/>
      <c r="ES34" s="23"/>
      <c r="ET34" s="23"/>
      <c r="EU34" s="23"/>
      <c r="EV34" s="23"/>
      <c r="EW34" s="23"/>
      <c r="EX34" s="23"/>
      <c r="EY34" s="23"/>
      <c r="EZ34" s="23"/>
      <c r="FA34" s="23"/>
      <c r="FB34" s="23"/>
      <c r="FC34" s="23"/>
      <c r="FD34" s="23"/>
      <c r="FE34" s="23"/>
      <c r="FF34" s="23"/>
      <c r="FG34" s="23"/>
      <c r="FH34" s="23"/>
      <c r="FI34" s="23"/>
      <c r="FJ34" s="23"/>
      <c r="FK34" s="23"/>
      <c r="FL34" s="23"/>
      <c r="FM34" s="23"/>
      <c r="FN34" s="23"/>
      <c r="FO34" s="23"/>
      <c r="FP34" s="23"/>
      <c r="FQ34" s="23"/>
      <c r="FR34" s="23"/>
      <c r="FS34" s="23"/>
      <c r="FT34" s="23"/>
      <c r="FU34" s="23"/>
      <c r="FV34" s="23"/>
      <c r="FW34" s="23"/>
      <c r="FX34" s="23"/>
      <c r="FY34" s="23"/>
      <c r="FZ34" s="23"/>
      <c r="GA34" s="23"/>
      <c r="GB34" s="23"/>
      <c r="GC34" s="23"/>
      <c r="GD34" s="23"/>
      <c r="GE34" s="23"/>
      <c r="GF34" s="23"/>
      <c r="GG34" s="23"/>
      <c r="GH34" s="23"/>
      <c r="GI34" s="23"/>
      <c r="GJ34" s="23"/>
      <c r="GK34" s="23"/>
      <c r="GL34" s="23"/>
    </row>
    <row r="35" spans="1:194" ht="13.5" customHeight="1" x14ac:dyDescent="0.25">
      <c r="A35" s="578">
        <v>33</v>
      </c>
      <c r="B35" s="177"/>
      <c r="C35" s="178"/>
      <c r="D35" s="178"/>
      <c r="E35" s="173"/>
      <c r="F35" s="176"/>
      <c r="H35" s="578">
        <v>33</v>
      </c>
      <c r="I35" s="723"/>
      <c r="J35" s="724"/>
      <c r="K35" s="726"/>
      <c r="L35" s="173"/>
      <c r="M35" s="176"/>
      <c r="N35" s="23"/>
      <c r="O35" s="22">
        <v>9</v>
      </c>
      <c r="P35" s="727"/>
      <c r="Q35" s="724"/>
      <c r="R35" s="726"/>
      <c r="S35" s="173"/>
      <c r="T35" s="174"/>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3"/>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3"/>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3"/>
      <c r="EQ35" s="23"/>
      <c r="ER35" s="23"/>
      <c r="ES35" s="23"/>
      <c r="ET35" s="23"/>
      <c r="EU35" s="23"/>
      <c r="EV35" s="23"/>
      <c r="EW35" s="23"/>
      <c r="EX35" s="23"/>
      <c r="EY35" s="23"/>
      <c r="EZ35" s="23"/>
      <c r="FA35" s="23"/>
      <c r="FB35" s="23"/>
      <c r="FC35" s="23"/>
      <c r="FD35" s="23"/>
      <c r="FE35" s="23"/>
      <c r="FF35" s="23"/>
      <c r="FG35" s="23"/>
      <c r="FH35" s="23"/>
      <c r="FI35" s="23"/>
      <c r="FJ35" s="23"/>
      <c r="FK35" s="23"/>
      <c r="FL35" s="23"/>
      <c r="FM35" s="23"/>
      <c r="FN35" s="23"/>
      <c r="FO35" s="23"/>
      <c r="FP35" s="23"/>
      <c r="FQ35" s="23"/>
      <c r="FR35" s="23"/>
      <c r="FS35" s="23"/>
      <c r="FT35" s="23"/>
      <c r="FU35" s="23"/>
      <c r="FV35" s="23"/>
      <c r="FW35" s="23"/>
      <c r="FX35" s="23"/>
      <c r="FY35" s="23"/>
      <c r="FZ35" s="23"/>
      <c r="GA35" s="23"/>
      <c r="GB35" s="23"/>
      <c r="GC35" s="23"/>
      <c r="GD35" s="23"/>
      <c r="GE35" s="23"/>
      <c r="GF35" s="23"/>
      <c r="GG35" s="23"/>
      <c r="GH35" s="23"/>
      <c r="GI35" s="23"/>
      <c r="GJ35" s="23"/>
      <c r="GK35" s="23"/>
      <c r="GL35" s="23"/>
    </row>
    <row r="36" spans="1:194" ht="13.5" customHeight="1" x14ac:dyDescent="0.25">
      <c r="A36" s="578">
        <v>34</v>
      </c>
      <c r="B36" s="177"/>
      <c r="C36" s="178"/>
      <c r="D36" s="178"/>
      <c r="E36" s="173"/>
      <c r="F36" s="176"/>
      <c r="H36" s="578">
        <v>34</v>
      </c>
      <c r="I36" s="723"/>
      <c r="J36" s="724"/>
      <c r="K36" s="726"/>
      <c r="L36" s="173"/>
      <c r="M36" s="176"/>
      <c r="N36" s="23"/>
      <c r="O36" s="22">
        <v>10</v>
      </c>
      <c r="P36" s="727"/>
      <c r="Q36" s="724"/>
      <c r="R36" s="175"/>
      <c r="S36" s="173"/>
      <c r="T36" s="174"/>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c r="CA36" s="23"/>
      <c r="CB36" s="23"/>
      <c r="CC36" s="23"/>
      <c r="CD36" s="23"/>
      <c r="CE36" s="23"/>
      <c r="CF36" s="23"/>
      <c r="CG36" s="23"/>
      <c r="CH36" s="23"/>
      <c r="CI36" s="23"/>
      <c r="CJ36" s="23"/>
      <c r="CK36" s="23"/>
      <c r="CL36" s="23"/>
      <c r="CM36" s="23"/>
      <c r="CN36" s="23"/>
      <c r="CO36" s="23"/>
      <c r="CP36" s="23"/>
      <c r="CQ36" s="23"/>
      <c r="CR36" s="23"/>
      <c r="CS36" s="23"/>
      <c r="CT36" s="23"/>
      <c r="CU36" s="23"/>
      <c r="CV36" s="23"/>
      <c r="CW36" s="23"/>
      <c r="CX36" s="23"/>
      <c r="CY36" s="23"/>
      <c r="CZ36" s="23"/>
      <c r="DA36" s="23"/>
      <c r="DB36" s="23"/>
      <c r="DC36" s="23"/>
      <c r="DD36" s="23"/>
      <c r="DE36" s="23"/>
      <c r="DF36" s="23"/>
      <c r="DG36" s="23"/>
      <c r="DH36" s="23"/>
      <c r="DI36" s="23"/>
      <c r="DJ36" s="23"/>
      <c r="DK36" s="23"/>
      <c r="DL36" s="23"/>
      <c r="DM36" s="23"/>
      <c r="DN36" s="23"/>
      <c r="DO36" s="23"/>
      <c r="DP36" s="23"/>
      <c r="DQ36" s="23"/>
      <c r="DR36" s="23"/>
      <c r="DS36" s="23"/>
      <c r="DT36" s="23"/>
      <c r="DU36" s="23"/>
      <c r="DV36" s="23"/>
      <c r="DW36" s="23"/>
      <c r="DX36" s="23"/>
      <c r="DY36" s="23"/>
      <c r="DZ36" s="23"/>
      <c r="EA36" s="23"/>
      <c r="EB36" s="23"/>
      <c r="EC36" s="23"/>
      <c r="ED36" s="23"/>
      <c r="EE36" s="23"/>
      <c r="EF36" s="23"/>
      <c r="EG36" s="23"/>
      <c r="EH36" s="23"/>
      <c r="EI36" s="23"/>
      <c r="EJ36" s="23"/>
      <c r="EK36" s="23"/>
      <c r="EL36" s="23"/>
      <c r="EM36" s="23"/>
      <c r="EN36" s="23"/>
      <c r="EO36" s="23"/>
      <c r="EP36" s="23"/>
      <c r="EQ36" s="23"/>
      <c r="ER36" s="23"/>
      <c r="ES36" s="23"/>
      <c r="ET36" s="23"/>
      <c r="EU36" s="23"/>
      <c r="EV36" s="23"/>
      <c r="EW36" s="23"/>
      <c r="EX36" s="23"/>
      <c r="EY36" s="23"/>
      <c r="EZ36" s="23"/>
      <c r="FA36" s="23"/>
      <c r="FB36" s="23"/>
      <c r="FC36" s="23"/>
      <c r="FD36" s="23"/>
      <c r="FE36" s="23"/>
      <c r="FF36" s="23"/>
      <c r="FG36" s="23"/>
      <c r="FH36" s="23"/>
      <c r="FI36" s="23"/>
      <c r="FJ36" s="23"/>
      <c r="FK36" s="23"/>
      <c r="FL36" s="23"/>
      <c r="FM36" s="23"/>
      <c r="FN36" s="23"/>
      <c r="FO36" s="23"/>
      <c r="FP36" s="23"/>
      <c r="FQ36" s="23"/>
      <c r="FR36" s="23"/>
      <c r="FS36" s="23"/>
      <c r="FT36" s="23"/>
      <c r="FU36" s="23"/>
      <c r="FV36" s="23"/>
      <c r="FW36" s="23"/>
      <c r="FX36" s="23"/>
      <c r="FY36" s="23"/>
      <c r="FZ36" s="23"/>
      <c r="GA36" s="23"/>
      <c r="GB36" s="23"/>
      <c r="GC36" s="23"/>
      <c r="GD36" s="23"/>
      <c r="GE36" s="23"/>
      <c r="GF36" s="23"/>
      <c r="GG36" s="23"/>
      <c r="GH36" s="23"/>
      <c r="GI36" s="23"/>
      <c r="GJ36" s="23"/>
      <c r="GK36" s="23"/>
      <c r="GL36" s="23"/>
    </row>
    <row r="37" spans="1:194" ht="13.5" customHeight="1" x14ac:dyDescent="0.25">
      <c r="A37" s="578">
        <v>35</v>
      </c>
      <c r="B37" s="177"/>
      <c r="C37" s="178"/>
      <c r="D37" s="178"/>
      <c r="E37" s="173"/>
      <c r="F37" s="176"/>
      <c r="H37" s="578">
        <v>35</v>
      </c>
      <c r="I37" s="723"/>
      <c r="J37" s="724"/>
      <c r="K37" s="175"/>
      <c r="L37" s="173"/>
      <c r="M37" s="176"/>
      <c r="N37" s="23"/>
      <c r="O37" s="22">
        <v>11</v>
      </c>
      <c r="P37" s="727"/>
      <c r="Q37" s="724"/>
      <c r="R37" s="726"/>
      <c r="S37" s="173"/>
      <c r="T37" s="176"/>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c r="CA37" s="23"/>
      <c r="CB37" s="23"/>
      <c r="CC37" s="23"/>
      <c r="CD37" s="23"/>
      <c r="CE37" s="23"/>
      <c r="CF37" s="23"/>
      <c r="CG37" s="23"/>
      <c r="CH37" s="23"/>
      <c r="CI37" s="23"/>
      <c r="CJ37" s="23"/>
      <c r="CK37" s="23"/>
      <c r="CL37" s="23"/>
      <c r="CM37" s="23"/>
      <c r="CN37" s="23"/>
      <c r="CO37" s="23"/>
      <c r="CP37" s="23"/>
      <c r="CQ37" s="23"/>
      <c r="CR37" s="23"/>
      <c r="CS37" s="23"/>
      <c r="CT37" s="23"/>
      <c r="CU37" s="23"/>
      <c r="CV37" s="23"/>
      <c r="CW37" s="23"/>
      <c r="CX37" s="23"/>
      <c r="CY37" s="23"/>
      <c r="CZ37" s="23"/>
      <c r="DA37" s="23"/>
      <c r="DB37" s="23"/>
      <c r="DC37" s="23"/>
      <c r="DD37" s="23"/>
      <c r="DE37" s="23"/>
      <c r="DF37" s="23"/>
      <c r="DG37" s="23"/>
      <c r="DH37" s="23"/>
      <c r="DI37" s="23"/>
      <c r="DJ37" s="23"/>
      <c r="DK37" s="23"/>
      <c r="DL37" s="23"/>
      <c r="DM37" s="23"/>
      <c r="DN37" s="23"/>
      <c r="DO37" s="23"/>
      <c r="DP37" s="23"/>
      <c r="DQ37" s="23"/>
      <c r="DR37" s="23"/>
      <c r="DS37" s="23"/>
      <c r="DT37" s="23"/>
      <c r="DU37" s="23"/>
      <c r="DV37" s="23"/>
      <c r="DW37" s="23"/>
      <c r="DX37" s="23"/>
      <c r="DY37" s="23"/>
      <c r="DZ37" s="23"/>
      <c r="EA37" s="23"/>
      <c r="EB37" s="23"/>
      <c r="EC37" s="23"/>
      <c r="ED37" s="23"/>
      <c r="EE37" s="23"/>
      <c r="EF37" s="23"/>
      <c r="EG37" s="23"/>
      <c r="EH37" s="23"/>
      <c r="EI37" s="23"/>
      <c r="EJ37" s="23"/>
      <c r="EK37" s="23"/>
      <c r="EL37" s="23"/>
      <c r="EM37" s="23"/>
      <c r="EN37" s="23"/>
      <c r="EO37" s="23"/>
      <c r="EP37" s="23"/>
      <c r="EQ37" s="23"/>
      <c r="ER37" s="23"/>
      <c r="ES37" s="23"/>
      <c r="ET37" s="23"/>
      <c r="EU37" s="23"/>
      <c r="EV37" s="23"/>
      <c r="EW37" s="23"/>
      <c r="EX37" s="23"/>
      <c r="EY37" s="23"/>
      <c r="EZ37" s="23"/>
      <c r="FA37" s="23"/>
      <c r="FB37" s="23"/>
      <c r="FC37" s="23"/>
      <c r="FD37" s="23"/>
      <c r="FE37" s="23"/>
      <c r="FF37" s="23"/>
      <c r="FG37" s="23"/>
      <c r="FH37" s="23"/>
      <c r="FI37" s="23"/>
      <c r="FJ37" s="23"/>
      <c r="FK37" s="23"/>
      <c r="FL37" s="23"/>
      <c r="FM37" s="23"/>
      <c r="FN37" s="23"/>
      <c r="FO37" s="23"/>
      <c r="FP37" s="23"/>
      <c r="FQ37" s="23"/>
      <c r="FR37" s="23"/>
      <c r="FS37" s="23"/>
      <c r="FT37" s="23"/>
      <c r="FU37" s="23"/>
      <c r="FV37" s="23"/>
      <c r="FW37" s="23"/>
      <c r="FX37" s="23"/>
      <c r="FY37" s="23"/>
      <c r="FZ37" s="23"/>
      <c r="GA37" s="23"/>
      <c r="GB37" s="23"/>
      <c r="GC37" s="23"/>
      <c r="GD37" s="23"/>
      <c r="GE37" s="23"/>
      <c r="GF37" s="23"/>
      <c r="GG37" s="23"/>
      <c r="GH37" s="23"/>
      <c r="GI37" s="23"/>
      <c r="GJ37" s="23"/>
      <c r="GK37" s="23"/>
      <c r="GL37" s="23"/>
    </row>
    <row r="38" spans="1:194" ht="13.5" customHeight="1" x14ac:dyDescent="0.25">
      <c r="A38" s="578">
        <v>36</v>
      </c>
      <c r="B38" s="177"/>
      <c r="C38" s="178"/>
      <c r="D38" s="178"/>
      <c r="E38" s="173"/>
      <c r="F38" s="176"/>
      <c r="H38" s="578">
        <v>36</v>
      </c>
      <c r="I38" s="723"/>
      <c r="J38" s="724"/>
      <c r="K38" s="726"/>
      <c r="L38" s="173"/>
      <c r="M38" s="176"/>
      <c r="N38" s="23"/>
      <c r="O38" s="22">
        <v>12</v>
      </c>
      <c r="P38" s="727"/>
      <c r="Q38" s="724"/>
      <c r="R38" s="726"/>
      <c r="S38" s="173"/>
      <c r="T38" s="176"/>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c r="CA38" s="23"/>
      <c r="CB38" s="23"/>
      <c r="CC38" s="23"/>
      <c r="CD38" s="23"/>
      <c r="CE38" s="23"/>
      <c r="CF38" s="23"/>
      <c r="CG38" s="23"/>
      <c r="CH38" s="23"/>
      <c r="CI38" s="23"/>
      <c r="CJ38" s="23"/>
      <c r="CK38" s="23"/>
      <c r="CL38" s="23"/>
      <c r="CM38" s="23"/>
      <c r="CN38" s="23"/>
      <c r="CO38" s="23"/>
      <c r="CP38" s="23"/>
      <c r="CQ38" s="23"/>
      <c r="CR38" s="23"/>
      <c r="CS38" s="23"/>
      <c r="CT38" s="23"/>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3"/>
      <c r="DS38" s="23"/>
      <c r="DT38" s="23"/>
      <c r="DU38" s="23"/>
      <c r="DV38" s="23"/>
      <c r="DW38" s="23"/>
      <c r="DX38" s="23"/>
      <c r="DY38" s="23"/>
      <c r="DZ38" s="23"/>
      <c r="EA38" s="23"/>
      <c r="EB38" s="23"/>
      <c r="EC38" s="23"/>
      <c r="ED38" s="23"/>
      <c r="EE38" s="23"/>
      <c r="EF38" s="23"/>
      <c r="EG38" s="23"/>
      <c r="EH38" s="23"/>
      <c r="EI38" s="23"/>
      <c r="EJ38" s="23"/>
      <c r="EK38" s="23"/>
      <c r="EL38" s="23"/>
      <c r="EM38" s="23"/>
      <c r="EN38" s="23"/>
      <c r="EO38" s="23"/>
      <c r="EP38" s="23"/>
      <c r="EQ38" s="23"/>
      <c r="ER38" s="23"/>
      <c r="ES38" s="23"/>
      <c r="ET38" s="23"/>
      <c r="EU38" s="23"/>
      <c r="EV38" s="23"/>
      <c r="EW38" s="23"/>
      <c r="EX38" s="23"/>
      <c r="EY38" s="23"/>
      <c r="EZ38" s="23"/>
      <c r="FA38" s="23"/>
      <c r="FB38" s="23"/>
      <c r="FC38" s="23"/>
      <c r="FD38" s="23"/>
      <c r="FE38" s="23"/>
      <c r="FF38" s="23"/>
      <c r="FG38" s="23"/>
      <c r="FH38" s="23"/>
      <c r="FI38" s="23"/>
      <c r="FJ38" s="23"/>
      <c r="FK38" s="23"/>
      <c r="FL38" s="23"/>
      <c r="FM38" s="23"/>
      <c r="FN38" s="23"/>
      <c r="FO38" s="23"/>
      <c r="FP38" s="23"/>
      <c r="FQ38" s="23"/>
      <c r="FR38" s="23"/>
      <c r="FS38" s="23"/>
      <c r="FT38" s="23"/>
      <c r="FU38" s="23"/>
      <c r="FV38" s="23"/>
      <c r="FW38" s="23"/>
      <c r="FX38" s="23"/>
      <c r="FY38" s="23"/>
      <c r="FZ38" s="23"/>
      <c r="GA38" s="23"/>
      <c r="GB38" s="23"/>
      <c r="GC38" s="23"/>
      <c r="GD38" s="23"/>
      <c r="GE38" s="23"/>
      <c r="GF38" s="23"/>
      <c r="GG38" s="23"/>
      <c r="GH38" s="23"/>
      <c r="GI38" s="23"/>
      <c r="GJ38" s="23"/>
      <c r="GK38" s="23"/>
      <c r="GL38" s="23"/>
    </row>
    <row r="39" spans="1:194" ht="13.5" customHeight="1" x14ac:dyDescent="0.25">
      <c r="A39" s="578">
        <v>37</v>
      </c>
      <c r="B39" s="177" t="s">
        <v>19</v>
      </c>
      <c r="C39" s="178" t="s">
        <v>19</v>
      </c>
      <c r="D39" s="178"/>
      <c r="E39" s="173"/>
      <c r="F39" s="176"/>
      <c r="H39" s="578">
        <v>37</v>
      </c>
      <c r="I39" s="723"/>
      <c r="J39" s="724"/>
      <c r="K39" s="726"/>
      <c r="L39" s="173"/>
      <c r="M39" s="176"/>
      <c r="N39" s="23"/>
      <c r="O39" s="22">
        <v>13</v>
      </c>
      <c r="P39" s="727"/>
      <c r="Q39" s="724"/>
      <c r="R39" s="726"/>
      <c r="S39" s="173"/>
      <c r="T39" s="176"/>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23"/>
      <c r="CU39" s="23"/>
      <c r="CV39" s="23"/>
      <c r="CW39" s="23"/>
      <c r="CX39" s="23"/>
      <c r="CY39" s="23"/>
      <c r="CZ39" s="23"/>
      <c r="DA39" s="23"/>
      <c r="DB39" s="23"/>
      <c r="DC39" s="23"/>
      <c r="DD39" s="23"/>
      <c r="DE39" s="23"/>
      <c r="DF39" s="23"/>
      <c r="DG39" s="23"/>
      <c r="DH39" s="23"/>
      <c r="DI39" s="23"/>
      <c r="DJ39" s="23"/>
      <c r="DK39" s="23"/>
      <c r="DL39" s="23"/>
      <c r="DM39" s="23"/>
      <c r="DN39" s="23"/>
      <c r="DO39" s="23"/>
      <c r="DP39" s="23"/>
      <c r="DQ39" s="23"/>
      <c r="DR39" s="23"/>
      <c r="DS39" s="23"/>
      <c r="DT39" s="23"/>
      <c r="DU39" s="23"/>
      <c r="DV39" s="23"/>
      <c r="DW39" s="23"/>
      <c r="DX39" s="23"/>
      <c r="DY39" s="23"/>
      <c r="DZ39" s="23"/>
      <c r="EA39" s="23"/>
      <c r="EB39" s="23"/>
      <c r="EC39" s="23"/>
      <c r="ED39" s="23"/>
      <c r="EE39" s="23"/>
      <c r="EF39" s="23"/>
      <c r="EG39" s="23"/>
      <c r="EH39" s="23"/>
      <c r="EI39" s="23"/>
      <c r="EJ39" s="23"/>
      <c r="EK39" s="23"/>
      <c r="EL39" s="23"/>
      <c r="EM39" s="23"/>
      <c r="EN39" s="23"/>
      <c r="EO39" s="23"/>
      <c r="EP39" s="23"/>
      <c r="EQ39" s="23"/>
      <c r="ER39" s="23"/>
      <c r="ES39" s="23"/>
      <c r="ET39" s="23"/>
      <c r="EU39" s="23"/>
      <c r="EV39" s="23"/>
      <c r="EW39" s="23"/>
      <c r="EX39" s="23"/>
      <c r="EY39" s="23"/>
      <c r="EZ39" s="23"/>
      <c r="FA39" s="23"/>
      <c r="FB39" s="23"/>
      <c r="FC39" s="23"/>
      <c r="FD39" s="23"/>
      <c r="FE39" s="23"/>
      <c r="FF39" s="23"/>
      <c r="FG39" s="23"/>
      <c r="FH39" s="23"/>
      <c r="FI39" s="23"/>
      <c r="FJ39" s="23"/>
      <c r="FK39" s="23"/>
      <c r="FL39" s="23"/>
      <c r="FM39" s="23"/>
      <c r="FN39" s="23"/>
      <c r="FO39" s="23"/>
      <c r="FP39" s="23"/>
      <c r="FQ39" s="23"/>
      <c r="FR39" s="23"/>
      <c r="FS39" s="23"/>
      <c r="FT39" s="23"/>
      <c r="FU39" s="23"/>
      <c r="FV39" s="23"/>
      <c r="FW39" s="23"/>
      <c r="FX39" s="23"/>
      <c r="FY39" s="23"/>
      <c r="FZ39" s="23"/>
      <c r="GA39" s="23"/>
      <c r="GB39" s="23"/>
      <c r="GC39" s="23"/>
      <c r="GD39" s="23"/>
      <c r="GE39" s="23"/>
      <c r="GF39" s="23"/>
      <c r="GG39" s="23"/>
      <c r="GH39" s="23"/>
      <c r="GI39" s="23"/>
      <c r="GJ39" s="23"/>
      <c r="GK39" s="23"/>
      <c r="GL39" s="23"/>
    </row>
    <row r="40" spans="1:194" ht="13.5" customHeight="1" x14ac:dyDescent="0.25">
      <c r="A40" s="578">
        <v>38</v>
      </c>
      <c r="B40" s="177"/>
      <c r="C40" s="178"/>
      <c r="D40" s="178"/>
      <c r="E40" s="173"/>
      <c r="F40" s="176"/>
      <c r="H40" s="578">
        <v>38</v>
      </c>
      <c r="I40" s="723"/>
      <c r="J40" s="724"/>
      <c r="K40" s="726"/>
      <c r="L40" s="173"/>
      <c r="M40" s="176"/>
      <c r="N40" s="23"/>
      <c r="O40" s="22">
        <v>14</v>
      </c>
      <c r="P40" s="727"/>
      <c r="Q40" s="724"/>
      <c r="R40" s="726"/>
      <c r="S40" s="173"/>
      <c r="T40" s="176"/>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c r="CA40" s="23"/>
      <c r="CB40" s="23"/>
      <c r="CC40" s="23"/>
      <c r="CD40" s="23"/>
      <c r="CE40" s="23"/>
      <c r="CF40" s="23"/>
      <c r="CG40" s="23"/>
      <c r="CH40" s="23"/>
      <c r="CI40" s="23"/>
      <c r="CJ40" s="23"/>
      <c r="CK40" s="23"/>
      <c r="CL40" s="23"/>
      <c r="CM40" s="23"/>
      <c r="CN40" s="23"/>
      <c r="CO40" s="23"/>
      <c r="CP40" s="23"/>
      <c r="CQ40" s="23"/>
      <c r="CR40" s="23"/>
      <c r="CS40" s="23"/>
      <c r="CT40" s="23"/>
      <c r="CU40" s="23"/>
      <c r="CV40" s="23"/>
      <c r="CW40" s="23"/>
      <c r="CX40" s="23"/>
      <c r="CY40" s="23"/>
      <c r="CZ40" s="23"/>
      <c r="DA40" s="23"/>
      <c r="DB40" s="23"/>
      <c r="DC40" s="23"/>
      <c r="DD40" s="23"/>
      <c r="DE40" s="23"/>
      <c r="DF40" s="23"/>
      <c r="DG40" s="23"/>
      <c r="DH40" s="23"/>
      <c r="DI40" s="23"/>
      <c r="DJ40" s="23"/>
      <c r="DK40" s="23"/>
      <c r="DL40" s="23"/>
      <c r="DM40" s="23"/>
      <c r="DN40" s="23"/>
      <c r="DO40" s="23"/>
      <c r="DP40" s="23"/>
      <c r="DQ40" s="23"/>
      <c r="DR40" s="23"/>
      <c r="DS40" s="23"/>
      <c r="DT40" s="23"/>
      <c r="DU40" s="23"/>
      <c r="DV40" s="23"/>
      <c r="DW40" s="23"/>
      <c r="DX40" s="23"/>
      <c r="DY40" s="23"/>
      <c r="DZ40" s="23"/>
      <c r="EA40" s="23"/>
      <c r="EB40" s="23"/>
      <c r="EC40" s="23"/>
      <c r="ED40" s="23"/>
      <c r="EE40" s="23"/>
      <c r="EF40" s="23"/>
      <c r="EG40" s="23"/>
      <c r="EH40" s="23"/>
      <c r="EI40" s="23"/>
      <c r="EJ40" s="23"/>
      <c r="EK40" s="23"/>
      <c r="EL40" s="23"/>
      <c r="EM40" s="23"/>
      <c r="EN40" s="23"/>
      <c r="EO40" s="23"/>
      <c r="EP40" s="23"/>
      <c r="EQ40" s="23"/>
      <c r="ER40" s="23"/>
      <c r="ES40" s="23"/>
      <c r="ET40" s="23"/>
      <c r="EU40" s="23"/>
      <c r="EV40" s="23"/>
      <c r="EW40" s="23"/>
      <c r="EX40" s="23"/>
      <c r="EY40" s="23"/>
      <c r="EZ40" s="23"/>
      <c r="FA40" s="23"/>
      <c r="FB40" s="23"/>
      <c r="FC40" s="23"/>
      <c r="FD40" s="23"/>
      <c r="FE40" s="23"/>
      <c r="FF40" s="23"/>
      <c r="FG40" s="23"/>
      <c r="FH40" s="23"/>
      <c r="FI40" s="23"/>
      <c r="FJ40" s="23"/>
      <c r="FK40" s="23"/>
      <c r="FL40" s="23"/>
      <c r="FM40" s="23"/>
      <c r="FN40" s="23"/>
      <c r="FO40" s="23"/>
      <c r="FP40" s="23"/>
      <c r="FQ40" s="23"/>
      <c r="FR40" s="23"/>
      <c r="FS40" s="23"/>
      <c r="FT40" s="23"/>
      <c r="FU40" s="23"/>
      <c r="FV40" s="23"/>
      <c r="FW40" s="23"/>
      <c r="FX40" s="23"/>
      <c r="FY40" s="23"/>
      <c r="FZ40" s="23"/>
      <c r="GA40" s="23"/>
      <c r="GB40" s="23"/>
      <c r="GC40" s="23"/>
      <c r="GD40" s="23"/>
      <c r="GE40" s="23"/>
      <c r="GF40" s="23"/>
      <c r="GG40" s="23"/>
      <c r="GH40" s="23"/>
      <c r="GI40" s="23"/>
      <c r="GJ40" s="23"/>
      <c r="GK40" s="23"/>
      <c r="GL40" s="23"/>
    </row>
    <row r="41" spans="1:194" ht="13.5" customHeight="1" x14ac:dyDescent="0.25">
      <c r="A41" s="578">
        <v>39</v>
      </c>
      <c r="B41" s="177"/>
      <c r="C41" s="178"/>
      <c r="D41" s="178"/>
      <c r="E41" s="173"/>
      <c r="F41" s="176"/>
      <c r="H41" s="578">
        <v>39</v>
      </c>
      <c r="I41" s="723"/>
      <c r="J41" s="724"/>
      <c r="K41" s="726"/>
      <c r="L41" s="173"/>
      <c r="M41" s="176"/>
      <c r="N41" s="23"/>
      <c r="O41" s="22">
        <v>15</v>
      </c>
      <c r="P41" s="727"/>
      <c r="Q41" s="724"/>
      <c r="R41" s="175"/>
      <c r="S41" s="173"/>
      <c r="T41" s="176"/>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c r="CA41" s="23"/>
      <c r="CB41" s="23"/>
      <c r="CC41" s="23"/>
      <c r="CD41" s="23"/>
      <c r="CE41" s="23"/>
      <c r="CF41" s="23"/>
      <c r="CG41" s="23"/>
      <c r="CH41" s="23"/>
      <c r="CI41" s="23"/>
      <c r="CJ41" s="23"/>
      <c r="CK41" s="23"/>
      <c r="CL41" s="23"/>
      <c r="CM41" s="23"/>
      <c r="CN41" s="23"/>
      <c r="CO41" s="23"/>
      <c r="CP41" s="23"/>
      <c r="CQ41" s="23"/>
      <c r="CR41" s="23"/>
      <c r="CS41" s="23"/>
      <c r="CT41" s="23"/>
      <c r="CU41" s="23"/>
      <c r="CV41" s="23"/>
      <c r="CW41" s="23"/>
      <c r="CX41" s="23"/>
      <c r="CY41" s="23"/>
      <c r="CZ41" s="23"/>
      <c r="DA41" s="23"/>
      <c r="DB41" s="23"/>
      <c r="DC41" s="23"/>
      <c r="DD41" s="23"/>
      <c r="DE41" s="23"/>
      <c r="DF41" s="23"/>
      <c r="DG41" s="23"/>
      <c r="DH41" s="23"/>
      <c r="DI41" s="23"/>
      <c r="DJ41" s="23"/>
      <c r="DK41" s="23"/>
      <c r="DL41" s="23"/>
      <c r="DM41" s="23"/>
      <c r="DN41" s="23"/>
      <c r="DO41" s="23"/>
      <c r="DP41" s="23"/>
      <c r="DQ41" s="23"/>
      <c r="DR41" s="23"/>
      <c r="DS41" s="23"/>
      <c r="DT41" s="23"/>
      <c r="DU41" s="23"/>
      <c r="DV41" s="23"/>
      <c r="DW41" s="23"/>
      <c r="DX41" s="23"/>
      <c r="DY41" s="23"/>
      <c r="DZ41" s="23"/>
      <c r="EA41" s="23"/>
      <c r="EB41" s="23"/>
      <c r="EC41" s="23"/>
      <c r="ED41" s="23"/>
      <c r="EE41" s="23"/>
      <c r="EF41" s="23"/>
      <c r="EG41" s="23"/>
      <c r="EH41" s="23"/>
      <c r="EI41" s="23"/>
      <c r="EJ41" s="23"/>
      <c r="EK41" s="23"/>
      <c r="EL41" s="23"/>
      <c r="EM41" s="23"/>
      <c r="EN41" s="23"/>
      <c r="EO41" s="23"/>
      <c r="EP41" s="23"/>
      <c r="EQ41" s="23"/>
      <c r="ER41" s="23"/>
      <c r="ES41" s="23"/>
      <c r="ET41" s="23"/>
      <c r="EU41" s="23"/>
      <c r="EV41" s="23"/>
      <c r="EW41" s="23"/>
      <c r="EX41" s="23"/>
      <c r="EY41" s="23"/>
      <c r="EZ41" s="23"/>
      <c r="FA41" s="23"/>
      <c r="FB41" s="23"/>
      <c r="FC41" s="23"/>
      <c r="FD41" s="23"/>
      <c r="FE41" s="23"/>
      <c r="FF41" s="23"/>
      <c r="FG41" s="23"/>
      <c r="FH41" s="23"/>
      <c r="FI41" s="23"/>
      <c r="FJ41" s="23"/>
      <c r="FK41" s="23"/>
      <c r="FL41" s="23"/>
      <c r="FM41" s="23"/>
      <c r="FN41" s="23"/>
      <c r="FO41" s="23"/>
      <c r="FP41" s="23"/>
      <c r="FQ41" s="23"/>
      <c r="FR41" s="23"/>
      <c r="FS41" s="23"/>
      <c r="FT41" s="23"/>
      <c r="FU41" s="23"/>
      <c r="FV41" s="23"/>
      <c r="FW41" s="23"/>
      <c r="FX41" s="23"/>
      <c r="FY41" s="23"/>
      <c r="FZ41" s="23"/>
      <c r="GA41" s="23"/>
      <c r="GB41" s="23"/>
      <c r="GC41" s="23"/>
      <c r="GD41" s="23"/>
      <c r="GE41" s="23"/>
      <c r="GF41" s="23"/>
      <c r="GG41" s="23"/>
      <c r="GH41" s="23"/>
      <c r="GI41" s="23"/>
      <c r="GJ41" s="23"/>
      <c r="GK41" s="23"/>
      <c r="GL41" s="23"/>
    </row>
    <row r="42" spans="1:194" ht="13.5" customHeight="1" x14ac:dyDescent="0.25">
      <c r="A42" s="578">
        <v>40</v>
      </c>
      <c r="B42" s="177"/>
      <c r="C42" s="178"/>
      <c r="D42" s="178"/>
      <c r="E42" s="173"/>
      <c r="F42" s="176"/>
      <c r="H42" s="578">
        <v>40</v>
      </c>
      <c r="I42" s="723"/>
      <c r="J42" s="724"/>
      <c r="K42" s="175"/>
      <c r="L42" s="173"/>
      <c r="M42" s="176"/>
      <c r="N42" s="23"/>
      <c r="O42" s="22">
        <v>16</v>
      </c>
      <c r="P42" s="727"/>
      <c r="Q42" s="724"/>
      <c r="R42" s="726"/>
      <c r="S42" s="173"/>
      <c r="T42" s="176"/>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c r="CA42" s="23"/>
      <c r="CB42" s="23"/>
      <c r="CC42" s="23"/>
      <c r="CD42" s="23"/>
      <c r="CE42" s="23"/>
      <c r="CF42" s="23"/>
      <c r="CG42" s="23"/>
      <c r="CH42" s="23"/>
      <c r="CI42" s="23"/>
      <c r="CJ42" s="23"/>
      <c r="CK42" s="23"/>
      <c r="CL42" s="23"/>
      <c r="CM42" s="23"/>
      <c r="CN42" s="23"/>
      <c r="CO42" s="23"/>
      <c r="CP42" s="23"/>
      <c r="CQ42" s="23"/>
      <c r="CR42" s="23"/>
      <c r="CS42" s="23"/>
      <c r="CT42" s="23"/>
      <c r="CU42" s="23"/>
      <c r="CV42" s="23"/>
      <c r="CW42" s="23"/>
      <c r="CX42" s="23"/>
      <c r="CY42" s="23"/>
      <c r="CZ42" s="23"/>
      <c r="DA42" s="23"/>
      <c r="DB42" s="23"/>
      <c r="DC42" s="23"/>
      <c r="DD42" s="23"/>
      <c r="DE42" s="23"/>
      <c r="DF42" s="23"/>
      <c r="DG42" s="23"/>
      <c r="DH42" s="23"/>
      <c r="DI42" s="23"/>
      <c r="DJ42" s="23"/>
      <c r="DK42" s="23"/>
      <c r="DL42" s="23"/>
      <c r="DM42" s="23"/>
      <c r="DN42" s="23"/>
      <c r="DO42" s="23"/>
      <c r="DP42" s="23"/>
      <c r="DQ42" s="23"/>
      <c r="DR42" s="23"/>
      <c r="DS42" s="23"/>
      <c r="DT42" s="23"/>
      <c r="DU42" s="23"/>
      <c r="DV42" s="23"/>
      <c r="DW42" s="23"/>
      <c r="DX42" s="23"/>
      <c r="DY42" s="23"/>
      <c r="DZ42" s="23"/>
      <c r="EA42" s="23"/>
      <c r="EB42" s="23"/>
      <c r="EC42" s="23"/>
      <c r="ED42" s="23"/>
      <c r="EE42" s="23"/>
      <c r="EF42" s="23"/>
      <c r="EG42" s="23"/>
      <c r="EH42" s="23"/>
      <c r="EI42" s="23"/>
      <c r="EJ42" s="23"/>
      <c r="EK42" s="23"/>
      <c r="EL42" s="23"/>
      <c r="EM42" s="23"/>
      <c r="EN42" s="23"/>
      <c r="EO42" s="23"/>
      <c r="EP42" s="23"/>
      <c r="EQ42" s="23"/>
      <c r="ER42" s="23"/>
      <c r="ES42" s="23"/>
      <c r="ET42" s="23"/>
      <c r="EU42" s="23"/>
      <c r="EV42" s="23"/>
      <c r="EW42" s="23"/>
      <c r="EX42" s="23"/>
      <c r="EY42" s="23"/>
      <c r="EZ42" s="23"/>
      <c r="FA42" s="23"/>
      <c r="FB42" s="23"/>
      <c r="FC42" s="23"/>
      <c r="FD42" s="23"/>
      <c r="FE42" s="23"/>
      <c r="FF42" s="23"/>
      <c r="FG42" s="23"/>
      <c r="FH42" s="23"/>
      <c r="FI42" s="23"/>
      <c r="FJ42" s="23"/>
      <c r="FK42" s="23"/>
      <c r="FL42" s="23"/>
      <c r="FM42" s="23"/>
      <c r="FN42" s="23"/>
      <c r="FO42" s="23"/>
      <c r="FP42" s="23"/>
      <c r="FQ42" s="23"/>
      <c r="FR42" s="23"/>
      <c r="FS42" s="23"/>
      <c r="FT42" s="23"/>
      <c r="FU42" s="23"/>
      <c r="FV42" s="23"/>
      <c r="FW42" s="23"/>
      <c r="FX42" s="23"/>
      <c r="FY42" s="23"/>
      <c r="FZ42" s="23"/>
      <c r="GA42" s="23"/>
      <c r="GB42" s="23"/>
      <c r="GC42" s="23"/>
      <c r="GD42" s="23"/>
      <c r="GE42" s="23"/>
      <c r="GF42" s="23"/>
      <c r="GG42" s="23"/>
      <c r="GH42" s="23"/>
      <c r="GI42" s="23"/>
      <c r="GJ42" s="23"/>
      <c r="GK42" s="23"/>
      <c r="GL42" s="23"/>
    </row>
    <row r="43" spans="1:194" ht="13.5" customHeight="1" x14ac:dyDescent="0.25">
      <c r="A43" s="578">
        <v>41</v>
      </c>
      <c r="B43" s="177"/>
      <c r="C43" s="178"/>
      <c r="D43" s="178"/>
      <c r="E43" s="173"/>
      <c r="F43" s="176"/>
      <c r="H43" s="578">
        <v>41</v>
      </c>
      <c r="I43" s="723"/>
      <c r="J43" s="724"/>
      <c r="K43" s="726"/>
      <c r="L43" s="173"/>
      <c r="M43" s="176"/>
      <c r="N43" s="23"/>
      <c r="O43" s="22">
        <v>17</v>
      </c>
      <c r="P43" s="727"/>
      <c r="Q43" s="724"/>
      <c r="R43" s="726"/>
      <c r="S43" s="173"/>
      <c r="T43" s="176"/>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c r="BL43" s="23"/>
      <c r="BM43" s="23"/>
      <c r="BN43" s="23"/>
      <c r="BO43" s="23"/>
      <c r="BP43" s="23"/>
      <c r="BQ43" s="23"/>
      <c r="BR43" s="23"/>
      <c r="BS43" s="23"/>
      <c r="BT43" s="23"/>
      <c r="BU43" s="23"/>
      <c r="BV43" s="23"/>
      <c r="BW43" s="23"/>
      <c r="BX43" s="23"/>
      <c r="BY43" s="23"/>
      <c r="BZ43" s="23"/>
      <c r="CA43" s="23"/>
      <c r="CB43" s="23"/>
      <c r="CC43" s="23"/>
      <c r="CD43" s="23"/>
      <c r="CE43" s="23"/>
      <c r="CF43" s="23"/>
      <c r="CG43" s="23"/>
      <c r="CH43" s="23"/>
      <c r="CI43" s="23"/>
      <c r="CJ43" s="23"/>
      <c r="CK43" s="23"/>
      <c r="CL43" s="23"/>
      <c r="CM43" s="23"/>
      <c r="CN43" s="23"/>
      <c r="CO43" s="23"/>
      <c r="CP43" s="23"/>
      <c r="CQ43" s="23"/>
      <c r="CR43" s="23"/>
      <c r="CS43" s="23"/>
      <c r="CT43" s="23"/>
      <c r="CU43" s="23"/>
      <c r="CV43" s="23"/>
      <c r="CW43" s="23"/>
      <c r="CX43" s="23"/>
      <c r="CY43" s="23"/>
      <c r="CZ43" s="23"/>
      <c r="DA43" s="23"/>
      <c r="DB43" s="23"/>
      <c r="DC43" s="23"/>
      <c r="DD43" s="23"/>
      <c r="DE43" s="23"/>
      <c r="DF43" s="23"/>
      <c r="DG43" s="23"/>
      <c r="DH43" s="23"/>
      <c r="DI43" s="23"/>
      <c r="DJ43" s="23"/>
      <c r="DK43" s="23"/>
      <c r="DL43" s="23"/>
      <c r="DM43" s="23"/>
      <c r="DN43" s="23"/>
      <c r="DO43" s="23"/>
      <c r="DP43" s="23"/>
      <c r="DQ43" s="23"/>
      <c r="DR43" s="23"/>
      <c r="DS43" s="23"/>
      <c r="DT43" s="23"/>
      <c r="DU43" s="23"/>
      <c r="DV43" s="23"/>
      <c r="DW43" s="23"/>
      <c r="DX43" s="23"/>
      <c r="DY43" s="23"/>
      <c r="DZ43" s="23"/>
      <c r="EA43" s="23"/>
      <c r="EB43" s="23"/>
      <c r="EC43" s="23"/>
      <c r="ED43" s="23"/>
      <c r="EE43" s="23"/>
      <c r="EF43" s="23"/>
      <c r="EG43" s="23"/>
      <c r="EH43" s="23"/>
      <c r="EI43" s="23"/>
      <c r="EJ43" s="23"/>
      <c r="EK43" s="23"/>
      <c r="EL43" s="23"/>
      <c r="EM43" s="23"/>
      <c r="EN43" s="23"/>
      <c r="EO43" s="23"/>
      <c r="EP43" s="23"/>
      <c r="EQ43" s="23"/>
      <c r="ER43" s="23"/>
      <c r="ES43" s="23"/>
      <c r="ET43" s="23"/>
      <c r="EU43" s="23"/>
      <c r="EV43" s="23"/>
      <c r="EW43" s="23"/>
      <c r="EX43" s="23"/>
      <c r="EY43" s="23"/>
      <c r="EZ43" s="23"/>
      <c r="FA43" s="23"/>
      <c r="FB43" s="23"/>
      <c r="FC43" s="23"/>
      <c r="FD43" s="23"/>
      <c r="FE43" s="23"/>
      <c r="FF43" s="23"/>
      <c r="FG43" s="23"/>
      <c r="FH43" s="23"/>
      <c r="FI43" s="23"/>
      <c r="FJ43" s="23"/>
      <c r="FK43" s="23"/>
      <c r="FL43" s="23"/>
      <c r="FM43" s="23"/>
      <c r="FN43" s="23"/>
      <c r="FO43" s="23"/>
      <c r="FP43" s="23"/>
      <c r="FQ43" s="23"/>
      <c r="FR43" s="23"/>
      <c r="FS43" s="23"/>
      <c r="FT43" s="23"/>
      <c r="FU43" s="23"/>
      <c r="FV43" s="23"/>
      <c r="FW43" s="23"/>
      <c r="FX43" s="23"/>
      <c r="FY43" s="23"/>
      <c r="FZ43" s="23"/>
      <c r="GA43" s="23"/>
      <c r="GB43" s="23"/>
      <c r="GC43" s="23"/>
      <c r="GD43" s="23"/>
      <c r="GE43" s="23"/>
      <c r="GF43" s="23"/>
      <c r="GG43" s="23"/>
      <c r="GH43" s="23"/>
      <c r="GI43" s="23"/>
      <c r="GJ43" s="23"/>
      <c r="GK43" s="23"/>
      <c r="GL43" s="23"/>
    </row>
    <row r="44" spans="1:194" ht="13.5" customHeight="1" x14ac:dyDescent="0.25">
      <c r="A44" s="578">
        <v>42</v>
      </c>
      <c r="B44" s="177"/>
      <c r="C44" s="178"/>
      <c r="D44" s="178"/>
      <c r="E44" s="173"/>
      <c r="F44" s="176"/>
      <c r="H44" s="578">
        <v>42</v>
      </c>
      <c r="I44" s="723"/>
      <c r="J44" s="724"/>
      <c r="K44" s="726"/>
      <c r="L44" s="173"/>
      <c r="M44" s="176"/>
      <c r="N44" s="23"/>
      <c r="O44" s="22">
        <v>18</v>
      </c>
      <c r="P44" s="727"/>
      <c r="Q44" s="724"/>
      <c r="R44" s="726"/>
      <c r="S44" s="173"/>
      <c r="T44" s="176"/>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c r="BT44" s="23"/>
      <c r="BU44" s="23"/>
      <c r="BV44" s="23"/>
      <c r="BW44" s="23"/>
      <c r="BX44" s="23"/>
      <c r="BY44" s="23"/>
      <c r="BZ44" s="23"/>
      <c r="CA44" s="23"/>
      <c r="CB44" s="23"/>
      <c r="CC44" s="23"/>
      <c r="CD44" s="23"/>
      <c r="CE44" s="23"/>
      <c r="CF44" s="23"/>
      <c r="CG44" s="23"/>
      <c r="CH44" s="23"/>
      <c r="CI44" s="23"/>
      <c r="CJ44" s="23"/>
      <c r="CK44" s="23"/>
      <c r="CL44" s="23"/>
      <c r="CM44" s="23"/>
      <c r="CN44" s="23"/>
      <c r="CO44" s="23"/>
      <c r="CP44" s="23"/>
      <c r="CQ44" s="23"/>
      <c r="CR44" s="23"/>
      <c r="CS44" s="23"/>
      <c r="CT44" s="23"/>
      <c r="CU44" s="23"/>
      <c r="CV44" s="23"/>
      <c r="CW44" s="23"/>
      <c r="CX44" s="23"/>
      <c r="CY44" s="23"/>
      <c r="CZ44" s="23"/>
      <c r="DA44" s="23"/>
      <c r="DB44" s="23"/>
      <c r="DC44" s="23"/>
      <c r="DD44" s="23"/>
      <c r="DE44" s="23"/>
      <c r="DF44" s="23"/>
      <c r="DG44" s="23"/>
      <c r="DH44" s="23"/>
      <c r="DI44" s="23"/>
      <c r="DJ44" s="23"/>
      <c r="DK44" s="23"/>
      <c r="DL44" s="23"/>
      <c r="DM44" s="23"/>
      <c r="DN44" s="23"/>
      <c r="DO44" s="23"/>
      <c r="DP44" s="23"/>
      <c r="DQ44" s="23"/>
      <c r="DR44" s="23"/>
      <c r="DS44" s="23"/>
      <c r="DT44" s="23"/>
      <c r="DU44" s="23"/>
      <c r="DV44" s="23"/>
      <c r="DW44" s="23"/>
      <c r="DX44" s="23"/>
      <c r="DY44" s="23"/>
      <c r="DZ44" s="23"/>
      <c r="EA44" s="23"/>
      <c r="EB44" s="23"/>
      <c r="EC44" s="23"/>
      <c r="ED44" s="23"/>
      <c r="EE44" s="23"/>
      <c r="EF44" s="23"/>
      <c r="EG44" s="23"/>
      <c r="EH44" s="23"/>
      <c r="EI44" s="23"/>
      <c r="EJ44" s="23"/>
      <c r="EK44" s="23"/>
      <c r="EL44" s="23"/>
      <c r="EM44" s="23"/>
      <c r="EN44" s="23"/>
      <c r="EO44" s="23"/>
      <c r="EP44" s="23"/>
      <c r="EQ44" s="23"/>
      <c r="ER44" s="23"/>
      <c r="ES44" s="23"/>
      <c r="ET44" s="23"/>
      <c r="EU44" s="23"/>
      <c r="EV44" s="23"/>
      <c r="EW44" s="23"/>
      <c r="EX44" s="23"/>
      <c r="EY44" s="23"/>
      <c r="EZ44" s="23"/>
      <c r="FA44" s="23"/>
      <c r="FB44" s="23"/>
      <c r="FC44" s="23"/>
      <c r="FD44" s="23"/>
      <c r="FE44" s="23"/>
      <c r="FF44" s="23"/>
      <c r="FG44" s="23"/>
      <c r="FH44" s="23"/>
      <c r="FI44" s="23"/>
      <c r="FJ44" s="23"/>
      <c r="FK44" s="23"/>
      <c r="FL44" s="23"/>
      <c r="FM44" s="23"/>
      <c r="FN44" s="23"/>
      <c r="FO44" s="23"/>
      <c r="FP44" s="23"/>
      <c r="FQ44" s="23"/>
      <c r="FR44" s="23"/>
      <c r="FS44" s="23"/>
      <c r="FT44" s="23"/>
      <c r="FU44" s="23"/>
      <c r="FV44" s="23"/>
      <c r="FW44" s="23"/>
      <c r="FX44" s="23"/>
      <c r="FY44" s="23"/>
      <c r="FZ44" s="23"/>
      <c r="GA44" s="23"/>
      <c r="GB44" s="23"/>
      <c r="GC44" s="23"/>
      <c r="GD44" s="23"/>
      <c r="GE44" s="23"/>
      <c r="GF44" s="23"/>
      <c r="GG44" s="23"/>
      <c r="GH44" s="23"/>
      <c r="GI44" s="23"/>
      <c r="GJ44" s="23"/>
      <c r="GK44" s="23"/>
      <c r="GL44" s="23"/>
    </row>
    <row r="45" spans="1:194" ht="13.5" customHeight="1" x14ac:dyDescent="0.25">
      <c r="A45" s="578">
        <v>43</v>
      </c>
      <c r="B45" s="177"/>
      <c r="C45" s="178"/>
      <c r="D45" s="178"/>
      <c r="E45" s="173"/>
      <c r="F45" s="176"/>
      <c r="H45" s="578">
        <v>43</v>
      </c>
      <c r="I45" s="723"/>
      <c r="J45" s="724"/>
      <c r="K45" s="726"/>
      <c r="L45" s="173"/>
      <c r="M45" s="176"/>
      <c r="N45" s="23"/>
      <c r="O45" s="22">
        <v>19</v>
      </c>
      <c r="P45" s="727"/>
      <c r="Q45" s="724"/>
      <c r="R45" s="726"/>
      <c r="S45" s="173"/>
      <c r="T45" s="176"/>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c r="BT45" s="23"/>
      <c r="BU45" s="23"/>
      <c r="BV45" s="23"/>
      <c r="BW45" s="23"/>
      <c r="BX45" s="23"/>
      <c r="BY45" s="23"/>
      <c r="BZ45" s="23"/>
      <c r="CA45" s="23"/>
      <c r="CB45" s="23"/>
      <c r="CC45" s="23"/>
      <c r="CD45" s="23"/>
      <c r="CE45" s="23"/>
      <c r="CF45" s="23"/>
      <c r="CG45" s="23"/>
      <c r="CH45" s="23"/>
      <c r="CI45" s="23"/>
      <c r="CJ45" s="23"/>
      <c r="CK45" s="23"/>
      <c r="CL45" s="23"/>
      <c r="CM45" s="23"/>
      <c r="CN45" s="23"/>
      <c r="CO45" s="23"/>
      <c r="CP45" s="23"/>
      <c r="CQ45" s="23"/>
      <c r="CR45" s="23"/>
      <c r="CS45" s="23"/>
      <c r="CT45" s="23"/>
      <c r="CU45" s="23"/>
      <c r="CV45" s="23"/>
      <c r="CW45" s="23"/>
      <c r="CX45" s="23"/>
      <c r="CY45" s="23"/>
      <c r="CZ45" s="23"/>
      <c r="DA45" s="23"/>
      <c r="DB45" s="23"/>
      <c r="DC45" s="23"/>
      <c r="DD45" s="23"/>
      <c r="DE45" s="23"/>
      <c r="DF45" s="23"/>
      <c r="DG45" s="23"/>
      <c r="DH45" s="23"/>
      <c r="DI45" s="23"/>
      <c r="DJ45" s="23"/>
      <c r="DK45" s="23"/>
      <c r="DL45" s="23"/>
      <c r="DM45" s="23"/>
      <c r="DN45" s="23"/>
      <c r="DO45" s="23"/>
      <c r="DP45" s="23"/>
      <c r="DQ45" s="23"/>
      <c r="DR45" s="23"/>
      <c r="DS45" s="23"/>
      <c r="DT45" s="23"/>
      <c r="DU45" s="23"/>
      <c r="DV45" s="23"/>
      <c r="DW45" s="23"/>
      <c r="DX45" s="23"/>
      <c r="DY45" s="23"/>
      <c r="DZ45" s="23"/>
      <c r="EA45" s="23"/>
      <c r="EB45" s="23"/>
      <c r="EC45" s="23"/>
      <c r="ED45" s="23"/>
      <c r="EE45" s="23"/>
      <c r="EF45" s="23"/>
      <c r="EG45" s="23"/>
      <c r="EH45" s="23"/>
      <c r="EI45" s="23"/>
      <c r="EJ45" s="23"/>
      <c r="EK45" s="23"/>
      <c r="EL45" s="23"/>
      <c r="EM45" s="23"/>
      <c r="EN45" s="23"/>
      <c r="EO45" s="23"/>
      <c r="EP45" s="23"/>
      <c r="EQ45" s="23"/>
      <c r="ER45" s="23"/>
      <c r="ES45" s="23"/>
      <c r="ET45" s="23"/>
      <c r="EU45" s="23"/>
      <c r="EV45" s="23"/>
      <c r="EW45" s="23"/>
      <c r="EX45" s="23"/>
      <c r="EY45" s="23"/>
      <c r="EZ45" s="23"/>
      <c r="FA45" s="23"/>
      <c r="FB45" s="23"/>
      <c r="FC45" s="23"/>
      <c r="FD45" s="23"/>
      <c r="FE45" s="23"/>
      <c r="FF45" s="23"/>
      <c r="FG45" s="23"/>
      <c r="FH45" s="23"/>
      <c r="FI45" s="23"/>
      <c r="FJ45" s="23"/>
      <c r="FK45" s="23"/>
      <c r="FL45" s="23"/>
      <c r="FM45" s="23"/>
      <c r="FN45" s="23"/>
      <c r="FO45" s="23"/>
      <c r="FP45" s="23"/>
      <c r="FQ45" s="23"/>
      <c r="FR45" s="23"/>
      <c r="FS45" s="23"/>
      <c r="FT45" s="23"/>
      <c r="FU45" s="23"/>
      <c r="FV45" s="23"/>
      <c r="FW45" s="23"/>
      <c r="FX45" s="23"/>
      <c r="FY45" s="23"/>
      <c r="FZ45" s="23"/>
      <c r="GA45" s="23"/>
      <c r="GB45" s="23"/>
      <c r="GC45" s="23"/>
      <c r="GD45" s="23"/>
      <c r="GE45" s="23"/>
      <c r="GF45" s="23"/>
      <c r="GG45" s="23"/>
      <c r="GH45" s="23"/>
      <c r="GI45" s="23"/>
      <c r="GJ45" s="23"/>
      <c r="GK45" s="23"/>
      <c r="GL45" s="23"/>
    </row>
    <row r="46" spans="1:194" ht="13.5" customHeight="1" thickBot="1" x14ac:dyDescent="0.3">
      <c r="A46" s="578">
        <v>44</v>
      </c>
      <c r="B46" s="177"/>
      <c r="C46" s="178"/>
      <c r="D46" s="178"/>
      <c r="E46" s="173"/>
      <c r="F46" s="176"/>
      <c r="H46" s="578">
        <v>44</v>
      </c>
      <c r="I46" s="723"/>
      <c r="J46" s="724"/>
      <c r="K46" s="726"/>
      <c r="L46" s="173"/>
      <c r="M46" s="176"/>
      <c r="N46" s="23"/>
      <c r="O46" s="21">
        <v>20</v>
      </c>
      <c r="P46" s="728"/>
      <c r="Q46" s="729"/>
      <c r="R46" s="184"/>
      <c r="S46" s="182"/>
      <c r="T46" s="18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c r="BT46" s="23"/>
      <c r="BU46" s="23"/>
      <c r="BV46" s="23"/>
      <c r="BW46" s="23"/>
      <c r="BX46" s="23"/>
      <c r="BY46" s="23"/>
      <c r="BZ46" s="23"/>
      <c r="CA46" s="23"/>
      <c r="CB46" s="23"/>
      <c r="CC46" s="23"/>
      <c r="CD46" s="23"/>
      <c r="CE46" s="23"/>
      <c r="CF46" s="23"/>
      <c r="CG46" s="23"/>
      <c r="CH46" s="23"/>
      <c r="CI46" s="23"/>
      <c r="CJ46" s="23"/>
      <c r="CK46" s="23"/>
      <c r="CL46" s="23"/>
      <c r="CM46" s="23"/>
      <c r="CN46" s="23"/>
      <c r="CO46" s="23"/>
      <c r="CP46" s="23"/>
      <c r="CQ46" s="23"/>
      <c r="CR46" s="23"/>
      <c r="CS46" s="23"/>
      <c r="CT46" s="23"/>
      <c r="CU46" s="23"/>
      <c r="CV46" s="23"/>
      <c r="CW46" s="23"/>
      <c r="CX46" s="23"/>
      <c r="CY46" s="23"/>
      <c r="CZ46" s="23"/>
      <c r="DA46" s="23"/>
      <c r="DB46" s="23"/>
      <c r="DC46" s="23"/>
      <c r="DD46" s="23"/>
      <c r="DE46" s="23"/>
      <c r="DF46" s="23"/>
      <c r="DG46" s="23"/>
      <c r="DH46" s="23"/>
      <c r="DI46" s="23"/>
      <c r="DJ46" s="23"/>
      <c r="DK46" s="23"/>
      <c r="DL46" s="23"/>
      <c r="DM46" s="23"/>
      <c r="DN46" s="23"/>
      <c r="DO46" s="23"/>
      <c r="DP46" s="23"/>
      <c r="DQ46" s="23"/>
      <c r="DR46" s="23"/>
      <c r="DS46" s="23"/>
      <c r="DT46" s="23"/>
      <c r="DU46" s="23"/>
      <c r="DV46" s="23"/>
      <c r="DW46" s="23"/>
      <c r="DX46" s="23"/>
      <c r="DY46" s="23"/>
      <c r="DZ46" s="23"/>
      <c r="EA46" s="23"/>
      <c r="EB46" s="23"/>
      <c r="EC46" s="23"/>
      <c r="ED46" s="23"/>
      <c r="EE46" s="23"/>
      <c r="EF46" s="23"/>
      <c r="EG46" s="23"/>
      <c r="EH46" s="23"/>
      <c r="EI46" s="23"/>
      <c r="EJ46" s="23"/>
      <c r="EK46" s="23"/>
      <c r="EL46" s="23"/>
      <c r="EM46" s="23"/>
      <c r="EN46" s="23"/>
      <c r="EO46" s="23"/>
      <c r="EP46" s="23"/>
      <c r="EQ46" s="23"/>
      <c r="ER46" s="23"/>
      <c r="ES46" s="23"/>
      <c r="ET46" s="23"/>
      <c r="EU46" s="23"/>
      <c r="EV46" s="23"/>
      <c r="EW46" s="23"/>
      <c r="EX46" s="23"/>
      <c r="EY46" s="23"/>
      <c r="EZ46" s="23"/>
      <c r="FA46" s="23"/>
      <c r="FB46" s="23"/>
      <c r="FC46" s="23"/>
      <c r="FD46" s="23"/>
      <c r="FE46" s="23"/>
      <c r="FF46" s="23"/>
      <c r="FG46" s="23"/>
      <c r="FH46" s="23"/>
      <c r="FI46" s="23"/>
      <c r="FJ46" s="23"/>
      <c r="FK46" s="23"/>
      <c r="FL46" s="23"/>
      <c r="FM46" s="23"/>
      <c r="FN46" s="23"/>
      <c r="FO46" s="23"/>
      <c r="FP46" s="23"/>
      <c r="FQ46" s="23"/>
      <c r="FR46" s="23"/>
      <c r="FS46" s="23"/>
      <c r="FT46" s="23"/>
      <c r="FU46" s="23"/>
      <c r="FV46" s="23"/>
      <c r="FW46" s="23"/>
      <c r="FX46" s="23"/>
      <c r="FY46" s="23"/>
      <c r="FZ46" s="23"/>
      <c r="GA46" s="23"/>
      <c r="GB46" s="23"/>
      <c r="GC46" s="23"/>
      <c r="GD46" s="23"/>
      <c r="GE46" s="23"/>
      <c r="GF46" s="23"/>
      <c r="GG46" s="23"/>
      <c r="GH46" s="23"/>
      <c r="GI46" s="23"/>
      <c r="GJ46" s="23"/>
      <c r="GK46" s="23"/>
      <c r="GL46" s="23"/>
    </row>
    <row r="47" spans="1:194" ht="13.5" customHeight="1" x14ac:dyDescent="0.25">
      <c r="A47" s="578">
        <v>45</v>
      </c>
      <c r="B47" s="177"/>
      <c r="C47" s="178"/>
      <c r="D47" s="178"/>
      <c r="E47" s="173"/>
      <c r="F47" s="176"/>
      <c r="G47" s="9"/>
      <c r="H47" s="578">
        <v>45</v>
      </c>
      <c r="I47" s="723"/>
      <c r="J47" s="724"/>
      <c r="K47" s="175"/>
      <c r="L47" s="173"/>
      <c r="M47" s="176"/>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row>
    <row r="48" spans="1:194" ht="13.5" customHeight="1" x14ac:dyDescent="0.25">
      <c r="A48" s="578">
        <v>46</v>
      </c>
      <c r="B48" s="177"/>
      <c r="C48" s="178"/>
      <c r="D48" s="178"/>
      <c r="E48" s="173"/>
      <c r="F48" s="176"/>
      <c r="H48" s="578">
        <v>46</v>
      </c>
      <c r="I48" s="723"/>
      <c r="J48" s="724"/>
      <c r="K48" s="726"/>
      <c r="L48" s="173"/>
      <c r="M48" s="176"/>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3"/>
      <c r="CU48" s="23"/>
      <c r="CV48" s="23"/>
      <c r="CW48" s="23"/>
      <c r="CX48" s="23"/>
      <c r="CY48" s="23"/>
      <c r="CZ48" s="23"/>
      <c r="DA48" s="23"/>
      <c r="DB48" s="23"/>
      <c r="DC48" s="23"/>
      <c r="DD48" s="23"/>
      <c r="DE48" s="23"/>
      <c r="DF48" s="23"/>
      <c r="DG48" s="23"/>
      <c r="DH48" s="23"/>
      <c r="DI48" s="23"/>
      <c r="DJ48" s="23"/>
      <c r="DK48" s="23"/>
      <c r="DL48" s="23"/>
      <c r="DM48" s="23"/>
      <c r="DN48" s="23"/>
      <c r="DO48" s="23"/>
      <c r="DP48" s="23"/>
      <c r="DQ48" s="23"/>
      <c r="DR48" s="23"/>
      <c r="DS48" s="23"/>
      <c r="DT48" s="23"/>
      <c r="DU48" s="23"/>
      <c r="DV48" s="23"/>
      <c r="DW48" s="23"/>
      <c r="DX48" s="23"/>
      <c r="DY48" s="23"/>
      <c r="DZ48" s="23"/>
      <c r="EA48" s="23"/>
      <c r="EB48" s="23"/>
      <c r="EC48" s="23"/>
      <c r="ED48" s="23"/>
      <c r="EE48" s="23"/>
      <c r="EF48" s="23"/>
      <c r="EG48" s="23"/>
      <c r="EH48" s="23"/>
      <c r="EI48" s="23"/>
      <c r="EJ48" s="23"/>
      <c r="EK48" s="23"/>
      <c r="EL48" s="23"/>
      <c r="EM48" s="23"/>
      <c r="EN48" s="23"/>
      <c r="EO48" s="23"/>
      <c r="EP48" s="23"/>
      <c r="EQ48" s="23"/>
      <c r="ER48" s="23"/>
      <c r="ES48" s="23"/>
      <c r="ET48" s="23"/>
      <c r="EU48" s="23"/>
      <c r="EV48" s="23"/>
      <c r="EW48" s="23"/>
      <c r="EX48" s="23"/>
      <c r="EY48" s="23"/>
      <c r="EZ48" s="23"/>
      <c r="FA48" s="23"/>
      <c r="FB48" s="23"/>
      <c r="FC48" s="23"/>
      <c r="FD48" s="23"/>
      <c r="FE48" s="23"/>
      <c r="FF48" s="23"/>
      <c r="FG48" s="23"/>
      <c r="FH48" s="23"/>
      <c r="FI48" s="23"/>
      <c r="FJ48" s="23"/>
      <c r="FK48" s="23"/>
      <c r="FL48" s="23"/>
      <c r="FM48" s="23"/>
      <c r="FN48" s="23"/>
      <c r="FO48" s="23"/>
      <c r="FP48" s="23"/>
      <c r="FQ48" s="23"/>
      <c r="FR48" s="23"/>
      <c r="FS48" s="23"/>
      <c r="FT48" s="23"/>
      <c r="FU48" s="23"/>
      <c r="FV48" s="23"/>
      <c r="FW48" s="23"/>
      <c r="FX48" s="23"/>
      <c r="FY48" s="23"/>
      <c r="FZ48" s="23"/>
      <c r="GA48" s="23"/>
      <c r="GB48" s="23"/>
      <c r="GC48" s="23"/>
      <c r="GD48" s="23"/>
      <c r="GE48" s="23"/>
      <c r="GF48" s="23"/>
      <c r="GG48" s="23"/>
      <c r="GH48" s="23"/>
      <c r="GI48" s="23"/>
      <c r="GJ48" s="23"/>
      <c r="GK48" s="23"/>
      <c r="GL48" s="23"/>
    </row>
    <row r="49" spans="1:19" ht="13.5" customHeight="1" x14ac:dyDescent="0.25">
      <c r="A49" s="578">
        <v>47</v>
      </c>
      <c r="B49" s="177"/>
      <c r="C49" s="178"/>
      <c r="D49" s="178"/>
      <c r="E49" s="173"/>
      <c r="F49" s="176"/>
      <c r="H49" s="578">
        <v>47</v>
      </c>
      <c r="I49" s="723"/>
      <c r="J49" s="724"/>
      <c r="K49" s="726"/>
      <c r="L49" s="173"/>
      <c r="M49" s="176"/>
      <c r="N49" s="23"/>
      <c r="O49" s="23"/>
      <c r="P49" s="23"/>
      <c r="Q49" s="23"/>
      <c r="R49" s="23"/>
      <c r="S49" s="23"/>
    </row>
    <row r="50" spans="1:19" ht="13.5" customHeight="1" x14ac:dyDescent="0.25">
      <c r="A50" s="578">
        <v>48</v>
      </c>
      <c r="B50" s="177"/>
      <c r="C50" s="179"/>
      <c r="D50" s="178"/>
      <c r="E50" s="173"/>
      <c r="F50" s="176"/>
      <c r="H50" s="578">
        <v>48</v>
      </c>
      <c r="I50" s="723"/>
      <c r="J50" s="724"/>
      <c r="K50" s="726"/>
      <c r="L50" s="173"/>
      <c r="M50" s="176"/>
      <c r="N50" s="23"/>
      <c r="O50" s="23"/>
      <c r="P50" s="23"/>
      <c r="Q50" s="23"/>
      <c r="R50" s="23"/>
      <c r="S50" s="23"/>
    </row>
    <row r="51" spans="1:19" ht="13.5" customHeight="1" x14ac:dyDescent="0.25">
      <c r="A51" s="578">
        <v>49</v>
      </c>
      <c r="B51" s="177"/>
      <c r="C51" s="179"/>
      <c r="D51" s="178"/>
      <c r="E51" s="173"/>
      <c r="F51" s="176"/>
      <c r="H51" s="578">
        <v>49</v>
      </c>
      <c r="I51" s="723"/>
      <c r="J51" s="724"/>
      <c r="K51" s="726"/>
      <c r="L51" s="173"/>
      <c r="M51" s="176"/>
      <c r="N51" s="23"/>
      <c r="O51" s="23"/>
      <c r="P51" s="23"/>
      <c r="Q51" s="23"/>
      <c r="R51" s="23"/>
      <c r="S51" s="23"/>
    </row>
    <row r="52" spans="1:19" ht="13.5" customHeight="1" thickBot="1" x14ac:dyDescent="0.3">
      <c r="A52" s="579">
        <v>50</v>
      </c>
      <c r="B52" s="180"/>
      <c r="C52" s="181"/>
      <c r="D52" s="181"/>
      <c r="E52" s="182"/>
      <c r="F52" s="183"/>
      <c r="H52" s="579">
        <v>50</v>
      </c>
      <c r="I52" s="730"/>
      <c r="J52" s="729"/>
      <c r="K52" s="184"/>
      <c r="L52" s="182"/>
      <c r="M52" s="183"/>
      <c r="N52" s="23"/>
      <c r="O52" s="23"/>
      <c r="P52" s="23"/>
      <c r="Q52" s="23"/>
      <c r="R52" s="23"/>
      <c r="S52" s="23"/>
    </row>
    <row r="53" spans="1:19" ht="13.5" customHeight="1" x14ac:dyDescent="0.25">
      <c r="B53" s="23"/>
      <c r="C53" s="23"/>
      <c r="D53" s="23"/>
      <c r="H53" s="607"/>
      <c r="I53" s="731"/>
      <c r="J53" s="731"/>
      <c r="K53" s="732"/>
      <c r="L53" s="608"/>
      <c r="M53" s="609"/>
      <c r="N53" s="23"/>
      <c r="O53" s="23"/>
      <c r="P53" s="23"/>
      <c r="Q53" s="23"/>
      <c r="R53" s="23"/>
      <c r="S53" s="23"/>
    </row>
    <row r="54" spans="1:19" ht="13.5" customHeight="1" x14ac:dyDescent="0.25">
      <c r="B54" s="23"/>
      <c r="C54" s="23"/>
      <c r="D54" s="23"/>
      <c r="H54" s="607"/>
      <c r="I54" s="731"/>
      <c r="J54" s="731"/>
      <c r="K54" s="732"/>
      <c r="L54" s="608"/>
      <c r="M54" s="609"/>
      <c r="N54" s="23"/>
      <c r="O54" s="23"/>
      <c r="P54" s="23"/>
      <c r="Q54" s="23"/>
      <c r="R54" s="23"/>
      <c r="S54" s="23"/>
    </row>
    <row r="55" spans="1:19" ht="13.5" customHeight="1" x14ac:dyDescent="0.25">
      <c r="B55" s="23"/>
      <c r="C55" s="23"/>
      <c r="D55" s="23"/>
      <c r="H55" s="607"/>
      <c r="I55" s="731"/>
      <c r="J55" s="731"/>
      <c r="K55" s="732"/>
      <c r="L55" s="608"/>
      <c r="M55" s="609"/>
      <c r="N55" s="23"/>
      <c r="O55" s="23"/>
      <c r="P55" s="23"/>
      <c r="Q55" s="23"/>
      <c r="R55" s="23"/>
      <c r="S55" s="23"/>
    </row>
    <row r="56" spans="1:19" ht="13.5" customHeight="1" x14ac:dyDescent="0.25">
      <c r="B56" s="23"/>
      <c r="C56" s="23"/>
      <c r="D56" s="23"/>
      <c r="H56" s="607"/>
      <c r="I56" s="731"/>
      <c r="J56" s="731"/>
      <c r="K56" s="732"/>
      <c r="L56" s="608"/>
      <c r="M56" s="609"/>
      <c r="N56" s="23"/>
      <c r="O56" s="23"/>
      <c r="P56" s="23"/>
      <c r="Q56" s="23"/>
      <c r="R56" s="23"/>
      <c r="S56" s="23"/>
    </row>
    <row r="57" spans="1:19" ht="13.5" customHeight="1" x14ac:dyDescent="0.25">
      <c r="B57" s="23"/>
      <c r="C57" s="23"/>
      <c r="D57" s="23"/>
      <c r="H57" s="607"/>
      <c r="I57" s="731"/>
      <c r="J57" s="731"/>
      <c r="K57" s="610"/>
      <c r="L57" s="608"/>
      <c r="M57" s="609"/>
      <c r="N57" s="23"/>
      <c r="O57" s="23"/>
      <c r="P57" s="23"/>
      <c r="Q57" s="23"/>
      <c r="R57" s="23"/>
      <c r="S57" s="23"/>
    </row>
    <row r="58" spans="1:19" ht="13.5" customHeight="1" x14ac:dyDescent="0.25">
      <c r="B58" s="23"/>
      <c r="C58" s="23"/>
      <c r="D58" s="23"/>
      <c r="H58" s="607"/>
      <c r="I58" s="731"/>
      <c r="J58" s="731"/>
      <c r="K58" s="732"/>
      <c r="L58" s="608"/>
      <c r="M58" s="609"/>
      <c r="N58" s="23"/>
      <c r="O58" s="23"/>
      <c r="P58" s="23"/>
      <c r="Q58" s="23"/>
      <c r="R58" s="23"/>
      <c r="S58" s="23"/>
    </row>
    <row r="59" spans="1:19" ht="13.5" customHeight="1" x14ac:dyDescent="0.25">
      <c r="B59" s="23"/>
      <c r="C59" s="23"/>
      <c r="D59" s="23"/>
      <c r="H59" s="607"/>
      <c r="I59" s="731"/>
      <c r="J59" s="731"/>
      <c r="K59" s="732"/>
      <c r="L59" s="608"/>
      <c r="M59" s="609"/>
      <c r="N59" s="23"/>
      <c r="O59" s="23"/>
      <c r="P59" s="23"/>
      <c r="Q59" s="23"/>
      <c r="R59" s="23"/>
      <c r="S59" s="23"/>
    </row>
    <row r="60" spans="1:19" ht="13.5" customHeight="1" x14ac:dyDescent="0.25">
      <c r="B60" s="23"/>
      <c r="C60" s="23"/>
      <c r="D60" s="23"/>
      <c r="H60" s="607"/>
      <c r="I60" s="731"/>
      <c r="J60" s="731"/>
      <c r="K60" s="732"/>
      <c r="L60" s="608"/>
      <c r="M60" s="609"/>
      <c r="N60" s="23"/>
      <c r="O60" s="23"/>
      <c r="P60" s="23"/>
      <c r="Q60" s="23"/>
      <c r="R60" s="23"/>
      <c r="S60" s="23"/>
    </row>
    <row r="61" spans="1:19" ht="13.5" customHeight="1" x14ac:dyDescent="0.25">
      <c r="B61" s="23"/>
      <c r="C61" s="23"/>
      <c r="D61" s="23"/>
      <c r="H61" s="607"/>
      <c r="I61" s="731"/>
      <c r="J61" s="731"/>
      <c r="K61" s="732"/>
      <c r="L61" s="608"/>
      <c r="M61" s="609"/>
      <c r="N61" s="23"/>
      <c r="O61" s="23"/>
      <c r="P61" s="23"/>
      <c r="Q61" s="23"/>
      <c r="R61" s="23"/>
      <c r="S61" s="23"/>
    </row>
    <row r="62" spans="1:19" ht="13.5" customHeight="1" x14ac:dyDescent="0.25">
      <c r="B62" s="23"/>
      <c r="C62" s="23"/>
      <c r="D62" s="23"/>
      <c r="H62" s="607"/>
      <c r="I62" s="731"/>
      <c r="J62" s="731"/>
      <c r="K62" s="610"/>
      <c r="L62" s="608"/>
      <c r="M62" s="609"/>
      <c r="N62" s="23"/>
      <c r="O62" s="23"/>
      <c r="P62" s="23"/>
      <c r="Q62" s="23"/>
      <c r="R62" s="23"/>
      <c r="S62" s="23"/>
    </row>
    <row r="63" spans="1:19" x14ac:dyDescent="0.2">
      <c r="B63" s="23"/>
      <c r="C63" s="23"/>
      <c r="D63" s="23"/>
      <c r="H63" s="584"/>
      <c r="I63" s="584"/>
      <c r="J63" s="584"/>
      <c r="K63" s="584"/>
      <c r="L63" s="584"/>
      <c r="M63" s="584"/>
      <c r="N63" s="23"/>
      <c r="O63" s="23"/>
      <c r="P63" s="23"/>
      <c r="Q63" s="23"/>
      <c r="R63" s="23"/>
      <c r="S63" s="23"/>
    </row>
    <row r="670" spans="2:6" x14ac:dyDescent="0.2">
      <c r="B670" s="10"/>
      <c r="C670" s="10"/>
      <c r="D670" s="10"/>
      <c r="E670" s="11"/>
      <c r="F670" s="11"/>
    </row>
  </sheetData>
  <customSheetViews>
    <customSheetView guid="{44146BB7-0C6A-4BBA-8C1B-12E027B0098F}">
      <selection activeCell="B3" sqref="B3"/>
      <pageMargins left="0" right="0" top="0" bottom="0" header="0" footer="0"/>
      <pageSetup orientation="portrait" horizontalDpi="4294967293" r:id="rId1"/>
      <headerFooter alignWithMargins="0">
        <oddHeader xml:space="preserve">&amp;C&amp;"Arial,Bold"&amp;11AGENCY FOR WORKFORCE INNOVATION
2006-2007 UNIVERSAL YOUTH REVIEW TOOL </oddHeader>
      </headerFooter>
    </customSheetView>
    <customSheetView guid="{A1FFC577-6C37-4568-B203-879DF27E356A}">
      <selection activeCell="B3" sqref="B3"/>
      <pageMargins left="0" right="0" top="0" bottom="0" header="0" footer="0"/>
      <pageSetup orientation="portrait" horizontalDpi="4294967293" r:id="rId2"/>
      <headerFooter alignWithMargins="0">
        <oddHeader xml:space="preserve">&amp;C&amp;"Arial,Bold"&amp;11AGENCY FOR WORKFORCE INNOVATION
2006-2007 UNIVERSAL YOUTH REVIEW TOOL </oddHeader>
      </headerFooter>
    </customSheetView>
    <customSheetView guid="{85BEED54-7EAD-45A1-B23D-CE67E2169F87}">
      <selection activeCell="B3" sqref="B3"/>
      <pageMargins left="0" right="0" top="0" bottom="0" header="0" footer="0"/>
      <pageSetup orientation="portrait" horizontalDpi="4294967293" r:id="rId3"/>
      <headerFooter alignWithMargins="0">
        <oddHeader xml:space="preserve">&amp;C&amp;"Arial,Bold"&amp;11AGENCY FOR WORKFORCE INNOVATION
2006-2007 UNIVERSAL YOUTH REVIEW TOOL </oddHeader>
      </headerFooter>
    </customSheetView>
    <customSheetView guid="{FE1E1E93-626D-4A62-B2DF-B3630EC6311C}">
      <selection activeCell="B3" sqref="B3"/>
      <pageMargins left="0" right="0" top="0" bottom="0" header="0" footer="0"/>
      <pageSetup orientation="portrait" horizontalDpi="4294967293" r:id="rId4"/>
      <headerFooter alignWithMargins="0">
        <oddHeader xml:space="preserve">&amp;C&amp;"Arial,Bold"&amp;11AGENCY FOR WORKFORCE INNOVATION
2006-2007 UNIVERSAL YOUTH REVIEW TOOL </oddHeader>
      </headerFooter>
    </customSheetView>
    <customSheetView guid="{AB08C6E4-C229-4A85-9D7B-2F03DF060F93}">
      <selection activeCell="B3" sqref="B3"/>
      <pageMargins left="0" right="0" top="0" bottom="0" header="0" footer="0"/>
      <pageSetup orientation="portrait" horizontalDpi="4294967293" r:id="rId5"/>
      <headerFooter alignWithMargins="0">
        <oddHeader xml:space="preserve">&amp;C&amp;"Arial,Bold"&amp;11AGENCY FOR WORKFORCE INNOVATION
2006-2007 UNIVERSAL YOUTH REVIEW TOOL </oddHeader>
      </headerFooter>
    </customSheetView>
    <customSheetView guid="{2080DB2E-91E3-4A42-9741-071E33BFBBA8}">
      <selection activeCell="B3" sqref="B3"/>
      <pageMargins left="0" right="0" top="0" bottom="0" header="0" footer="0"/>
      <pageSetup orientation="portrait" horizontalDpi="4294967293" r:id="rId6"/>
      <headerFooter alignWithMargins="0">
        <oddHeader xml:space="preserve">&amp;C&amp;"Arial,Bold"&amp;11AGENCY FOR WORKFORCE INNOVATION
2006-2007 UNIVERSAL YOUTH REVIEW TOOL </oddHeader>
      </headerFooter>
    </customSheetView>
  </customSheetViews>
  <mergeCells count="4">
    <mergeCell ref="A1:F1"/>
    <mergeCell ref="H1:M1"/>
    <mergeCell ref="O1:T1"/>
    <mergeCell ref="O24:T25"/>
  </mergeCells>
  <phoneticPr fontId="19" type="noConversion"/>
  <conditionalFormatting sqref="F3:F14">
    <cfRule type="duplicateValues" dxfId="6" priority="7"/>
  </conditionalFormatting>
  <conditionalFormatting sqref="F3:F15">
    <cfRule type="duplicateValues" dxfId="5" priority="5"/>
    <cfRule type="duplicateValues" dxfId="4" priority="6"/>
  </conditionalFormatting>
  <conditionalFormatting sqref="F3:F15">
    <cfRule type="duplicateValues" dxfId="3" priority="4"/>
  </conditionalFormatting>
  <conditionalFormatting sqref="M3:M29">
    <cfRule type="duplicateValues" dxfId="2" priority="3"/>
  </conditionalFormatting>
  <conditionalFormatting sqref="M3:M29">
    <cfRule type="duplicateValues" dxfId="1" priority="1"/>
    <cfRule type="duplicateValues" dxfId="0" priority="2"/>
  </conditionalFormatting>
  <pageMargins left="0.75" right="0.75" top="1" bottom="1" header="0.5" footer="0.5"/>
  <pageSetup orientation="portrait" horizontalDpi="4294967293" r:id="rId7"/>
  <headerFooter alignWithMargins="0">
    <oddHeader xml:space="preserve">&amp;C&amp;"Arial,Bold"&amp;11AGENCY FOR WORKFORCE INNOVATION
2006-2007 UNIVERSAL YOUTH REVIEW TOOL </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25"/>
  <sheetViews>
    <sheetView workbookViewId="0">
      <selection activeCell="A25" sqref="A1:I25"/>
    </sheetView>
  </sheetViews>
  <sheetFormatPr defaultRowHeight="12.75" x14ac:dyDescent="0.2"/>
  <cols>
    <col min="1" max="1" width="39.140625" style="12" customWidth="1"/>
    <col min="2" max="2" width="18.85546875" customWidth="1"/>
    <col min="3" max="3" width="28.42578125" bestFit="1" customWidth="1"/>
  </cols>
  <sheetData>
    <row r="1" spans="1:9" x14ac:dyDescent="0.2">
      <c r="A1" s="15" t="s">
        <v>121</v>
      </c>
    </row>
    <row r="2" spans="1:9" x14ac:dyDescent="0.2">
      <c r="A2" s="14" t="s">
        <v>376</v>
      </c>
      <c r="C2" s="17" t="s">
        <v>2</v>
      </c>
      <c r="F2" t="s">
        <v>377</v>
      </c>
    </row>
    <row r="3" spans="1:9" x14ac:dyDescent="0.2">
      <c r="A3" s="14" t="s">
        <v>378</v>
      </c>
      <c r="C3" s="502" t="s">
        <v>379</v>
      </c>
      <c r="D3" s="503"/>
      <c r="E3" s="503"/>
      <c r="F3" t="s">
        <v>380</v>
      </c>
      <c r="I3" s="19" t="s">
        <v>381</v>
      </c>
    </row>
    <row r="4" spans="1:9" x14ac:dyDescent="0.2">
      <c r="A4" s="14" t="s">
        <v>382</v>
      </c>
      <c r="C4" s="502" t="s">
        <v>383</v>
      </c>
      <c r="D4" s="503"/>
      <c r="E4" s="503"/>
      <c r="F4" s="19" t="s">
        <v>381</v>
      </c>
      <c r="G4" s="19" t="s">
        <v>214</v>
      </c>
      <c r="H4" s="19" t="s">
        <v>384</v>
      </c>
      <c r="I4" s="19" t="s">
        <v>385</v>
      </c>
    </row>
    <row r="5" spans="1:9" x14ac:dyDescent="0.2">
      <c r="A5" s="14" t="s">
        <v>386</v>
      </c>
      <c r="C5" s="502" t="s">
        <v>387</v>
      </c>
      <c r="D5" s="503"/>
      <c r="E5" s="503"/>
      <c r="G5" s="19" t="s">
        <v>215</v>
      </c>
      <c r="H5" s="19" t="s">
        <v>115</v>
      </c>
      <c r="I5" s="19" t="s">
        <v>388</v>
      </c>
    </row>
    <row r="6" spans="1:9" x14ac:dyDescent="0.2">
      <c r="A6" s="14" t="s">
        <v>389</v>
      </c>
      <c r="C6" s="502" t="s">
        <v>390</v>
      </c>
      <c r="D6" s="503"/>
      <c r="E6" s="503"/>
      <c r="H6" s="19" t="s">
        <v>19</v>
      </c>
      <c r="I6" s="19" t="s">
        <v>391</v>
      </c>
    </row>
    <row r="7" spans="1:9" x14ac:dyDescent="0.2">
      <c r="A7" s="13" t="s">
        <v>392</v>
      </c>
    </row>
    <row r="8" spans="1:9" x14ac:dyDescent="0.2">
      <c r="A8" s="13" t="s">
        <v>393</v>
      </c>
    </row>
    <row r="9" spans="1:9" x14ac:dyDescent="0.2">
      <c r="A9" s="13" t="s">
        <v>394</v>
      </c>
    </row>
    <row r="10" spans="1:9" x14ac:dyDescent="0.2">
      <c r="A10" s="14" t="s">
        <v>395</v>
      </c>
    </row>
    <row r="11" spans="1:9" x14ac:dyDescent="0.2">
      <c r="A11" s="14" t="s">
        <v>396</v>
      </c>
    </row>
    <row r="12" spans="1:9" x14ac:dyDescent="0.2">
      <c r="A12" s="14" t="s">
        <v>397</v>
      </c>
    </row>
    <row r="13" spans="1:9" x14ac:dyDescent="0.2">
      <c r="A13" s="14" t="s">
        <v>398</v>
      </c>
    </row>
    <row r="14" spans="1:9" x14ac:dyDescent="0.2">
      <c r="A14" s="14" t="s">
        <v>399</v>
      </c>
    </row>
    <row r="15" spans="1:9" x14ac:dyDescent="0.2">
      <c r="A15" s="14" t="s">
        <v>400</v>
      </c>
    </row>
    <row r="16" spans="1:9" x14ac:dyDescent="0.2">
      <c r="A16" s="14" t="s">
        <v>401</v>
      </c>
    </row>
    <row r="17" spans="1:1" x14ac:dyDescent="0.2">
      <c r="A17" s="14" t="s">
        <v>402</v>
      </c>
    </row>
    <row r="18" spans="1:1" x14ac:dyDescent="0.2">
      <c r="A18" s="14" t="s">
        <v>403</v>
      </c>
    </row>
    <row r="19" spans="1:1" x14ac:dyDescent="0.2">
      <c r="A19" s="14" t="s">
        <v>404</v>
      </c>
    </row>
    <row r="20" spans="1:1" x14ac:dyDescent="0.2">
      <c r="A20" s="14" t="s">
        <v>405</v>
      </c>
    </row>
    <row r="21" spans="1:1" x14ac:dyDescent="0.2">
      <c r="A21" s="14" t="s">
        <v>406</v>
      </c>
    </row>
    <row r="22" spans="1:1" x14ac:dyDescent="0.2">
      <c r="A22" s="14" t="s">
        <v>407</v>
      </c>
    </row>
    <row r="23" spans="1:1" x14ac:dyDescent="0.2">
      <c r="A23" s="14" t="s">
        <v>408</v>
      </c>
    </row>
    <row r="24" spans="1:1" x14ac:dyDescent="0.2">
      <c r="A24" s="14" t="s">
        <v>409</v>
      </c>
    </row>
    <row r="25" spans="1:1" x14ac:dyDescent="0.2">
      <c r="A25" s="14" t="s">
        <v>410</v>
      </c>
    </row>
  </sheetData>
  <sheetProtection algorithmName="SHA-512" hashValue="CFAMD72V0M76ksOWgPUG4arbwRPZS1a8l9EqjF2Hf0sRqWItlHFNBr4hHpUbcOs7Kn+6EXjWueZkK1dVYULOsw==" saltValue="+WAlEjca4b+I8iqdyVOLwA==" spinCount="100000" sheet="1" objects="1" scenarios="1" selectLockedCells="1"/>
  <dataValidations disablePrompts="1" count="1">
    <dataValidation type="list" allowBlank="1" showInputMessage="1" showErrorMessage="1" sqref="B2" xr:uid="{00000000-0002-0000-0900-000000000000}">
      <formula1>RWB</formula1>
    </dataValidation>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8FFFC4"/>
    <pageSetUpPr autoPageBreaks="0"/>
  </sheetPr>
  <dimension ref="A1:L393"/>
  <sheetViews>
    <sheetView zoomScaleNormal="100" workbookViewId="0">
      <selection activeCell="H1" sqref="H1"/>
    </sheetView>
  </sheetViews>
  <sheetFormatPr defaultColWidth="9.140625" defaultRowHeight="11.25" x14ac:dyDescent="0.2"/>
  <cols>
    <col min="1" max="1" width="4.85546875" style="875" customWidth="1"/>
    <col min="2" max="2" width="6.42578125" style="875" customWidth="1"/>
    <col min="3" max="3" width="82.140625" style="875" customWidth="1"/>
    <col min="4" max="4" width="18.140625" style="875" customWidth="1"/>
    <col min="5" max="7" width="9.140625" style="875"/>
    <col min="8" max="8" width="9.140625" style="874"/>
    <col min="9" max="16384" width="9.140625" style="875"/>
  </cols>
  <sheetData>
    <row r="1" spans="1:7" ht="52.5" customHeight="1" thickBot="1" x14ac:dyDescent="0.25">
      <c r="A1" s="884"/>
      <c r="B1" s="885" t="s">
        <v>611</v>
      </c>
      <c r="C1" s="885"/>
      <c r="D1" s="885"/>
      <c r="E1" s="885"/>
      <c r="F1" s="885"/>
      <c r="G1" s="886"/>
    </row>
    <row r="2" spans="1:7" ht="12" customHeight="1" thickBot="1" x14ac:dyDescent="0.25">
      <c r="A2" s="887"/>
      <c r="B2" s="257"/>
      <c r="C2" s="257"/>
      <c r="D2" s="257"/>
      <c r="E2" s="257"/>
      <c r="F2" s="257"/>
      <c r="G2" s="257"/>
    </row>
    <row r="3" spans="1:7" ht="16.5" customHeight="1" thickBot="1" x14ac:dyDescent="0.25">
      <c r="A3" s="887"/>
      <c r="B3" s="753" t="str">
        <f>Adult!B6</f>
        <v>PROGRAM ELIGIBILITY</v>
      </c>
      <c r="C3" s="753"/>
      <c r="D3" s="753"/>
      <c r="E3" s="753"/>
      <c r="F3" s="753"/>
      <c r="G3" s="753"/>
    </row>
    <row r="4" spans="1:7" ht="9" customHeight="1" x14ac:dyDescent="0.2">
      <c r="A4" s="887"/>
      <c r="B4" s="270"/>
      <c r="C4" s="270"/>
      <c r="D4" s="261" t="s">
        <v>114</v>
      </c>
      <c r="E4" s="261" t="s">
        <v>115</v>
      </c>
      <c r="F4" s="251" t="s">
        <v>116</v>
      </c>
      <c r="G4" s="249"/>
    </row>
    <row r="5" spans="1:7" ht="12.75" x14ac:dyDescent="0.2">
      <c r="A5" s="887"/>
      <c r="B5" s="271">
        <f>Adult!A7</f>
        <v>1</v>
      </c>
      <c r="C5" s="256" t="str">
        <f>Adult!B7</f>
        <v>Indicate whether the participant was determined eligible as an Adult (A) or Dislocated Worker (DW).</v>
      </c>
      <c r="D5" s="245">
        <f>COUNTIF(Adult!E7:BL7, "A")</f>
        <v>0</v>
      </c>
      <c r="E5" s="245">
        <f>COUNTIF(Adult!E7:BL7, "DW")</f>
        <v>0</v>
      </c>
      <c r="F5" s="245">
        <f>D5+E5</f>
        <v>0</v>
      </c>
      <c r="G5" s="249"/>
    </row>
    <row r="6" spans="1:7" ht="12.75" customHeight="1" x14ac:dyDescent="0.2">
      <c r="A6" s="887"/>
      <c r="B6" s="249"/>
      <c r="C6" s="272" t="s">
        <v>117</v>
      </c>
      <c r="D6" s="246">
        <f>IF(($D5+$E5)&gt;0,D5/($D5+$E5),0)</f>
        <v>0</v>
      </c>
      <c r="E6" s="246">
        <f>IF(($D5+$E5)&gt;0,E5/($D5+$E5),0)</f>
        <v>0</v>
      </c>
      <c r="F6" s="247" t="s">
        <v>19</v>
      </c>
      <c r="G6" s="249"/>
    </row>
    <row r="7" spans="1:7" ht="9" customHeight="1" x14ac:dyDescent="0.2">
      <c r="A7" s="887"/>
      <c r="B7" s="273"/>
      <c r="C7" s="274"/>
      <c r="D7" s="252"/>
      <c r="E7" s="252"/>
      <c r="F7" s="252"/>
      <c r="G7" s="249"/>
    </row>
    <row r="8" spans="1:7" ht="13.5" customHeight="1" x14ac:dyDescent="0.2">
      <c r="A8" s="887"/>
      <c r="B8" s="270"/>
      <c r="C8" s="275"/>
      <c r="D8" s="251" t="s">
        <v>118</v>
      </c>
      <c r="E8" s="251" t="s">
        <v>119</v>
      </c>
      <c r="F8" s="251" t="s">
        <v>120</v>
      </c>
      <c r="G8" s="266" t="s">
        <v>116</v>
      </c>
    </row>
    <row r="9" spans="1:7" ht="33.75" x14ac:dyDescent="0.2">
      <c r="A9" s="887"/>
      <c r="B9" s="276">
        <f>Adult!A8</f>
        <v>2</v>
      </c>
      <c r="C9" s="256" t="str">
        <f>Adult!B8</f>
        <v xml:space="preserve">If an Adult, was the Adult determined low income as described in the local plan and was there documentation in the case file to support the low-income determination? (Y, N, X) (Note: X=Low- income determination was not applicable to the participant or participant was a Dislocated Worker). </v>
      </c>
      <c r="D9" s="245">
        <f>COUNTIF(Adult!E8:BL8, "Y")</f>
        <v>0</v>
      </c>
      <c r="E9" s="245">
        <f>COUNTIF(Adult!E8:BL8, "N")</f>
        <v>0</v>
      </c>
      <c r="F9" s="245">
        <f>COUNTIF(Adult!E8:BL8, "X")</f>
        <v>0</v>
      </c>
      <c r="G9" s="267">
        <f>D9+E9+F9</f>
        <v>0</v>
      </c>
    </row>
    <row r="10" spans="1:7" x14ac:dyDescent="0.2">
      <c r="A10" s="887"/>
      <c r="B10" s="258"/>
      <c r="C10" s="259" t="s">
        <v>117</v>
      </c>
      <c r="D10" s="246">
        <f>IF(($D9+$E9)&gt;0,D9/($D9+$E9),0)</f>
        <v>0</v>
      </c>
      <c r="E10" s="246">
        <f>IF(($D9+$E9)&gt;0,E9/($D9+$E9),0)</f>
        <v>0</v>
      </c>
      <c r="F10" s="247" t="s">
        <v>19</v>
      </c>
      <c r="G10" s="268" t="s">
        <v>19</v>
      </c>
    </row>
    <row r="11" spans="1:7" x14ac:dyDescent="0.2">
      <c r="A11" s="887"/>
      <c r="B11" s="258"/>
      <c r="C11" s="260"/>
      <c r="D11" s="250"/>
      <c r="E11" s="250"/>
      <c r="F11" s="250"/>
      <c r="G11" s="252"/>
    </row>
    <row r="12" spans="1:7" x14ac:dyDescent="0.2">
      <c r="A12" s="887"/>
      <c r="B12" s="277"/>
      <c r="C12" s="278"/>
      <c r="D12" s="251" t="s">
        <v>118</v>
      </c>
      <c r="E12" s="251" t="s">
        <v>119</v>
      </c>
      <c r="F12" s="251" t="s">
        <v>120</v>
      </c>
      <c r="G12" s="266" t="s">
        <v>116</v>
      </c>
    </row>
    <row r="13" spans="1:7" ht="31.5" customHeight="1" x14ac:dyDescent="0.2">
      <c r="A13" s="887"/>
      <c r="B13" s="276">
        <f>Adult!A9</f>
        <v>3</v>
      </c>
      <c r="C13" s="256" t="str">
        <f>Adult!B9</f>
        <v>If an Adult that was employed at registration, is there documentation in the case file indicating the participant was not earning a self-sufficient wage as determined by LWDB policy? (Y, N, X) (Note: X= Participant was unemployed at registration).</v>
      </c>
      <c r="D13" s="245">
        <f>COUNTIF(Adult!E9:BL9, "Y")</f>
        <v>0</v>
      </c>
      <c r="E13" s="245">
        <f>COUNTIF(Adult!E9:BL9, "N")</f>
        <v>0</v>
      </c>
      <c r="F13" s="245">
        <f>COUNTIF(Adult!E9:BL9, "X")</f>
        <v>0</v>
      </c>
      <c r="G13" s="267">
        <f>D13+E13+F13</f>
        <v>0</v>
      </c>
    </row>
    <row r="14" spans="1:7" x14ac:dyDescent="0.2">
      <c r="A14" s="887"/>
      <c r="B14" s="258"/>
      <c r="C14" s="259" t="s">
        <v>117</v>
      </c>
      <c r="D14" s="246">
        <f>IF(($D13+$E13)&gt;0,D13/($D13+$E13),0)</f>
        <v>0</v>
      </c>
      <c r="E14" s="246">
        <f>IF(($D13+$E13)&gt;0,E13/($D13+$E13),0)</f>
        <v>0</v>
      </c>
      <c r="F14" s="247" t="s">
        <v>19</v>
      </c>
      <c r="G14" s="268" t="s">
        <v>19</v>
      </c>
    </row>
    <row r="15" spans="1:7" x14ac:dyDescent="0.2">
      <c r="A15" s="887"/>
      <c r="B15" s="258"/>
      <c r="C15" s="260"/>
      <c r="D15" s="248"/>
      <c r="E15" s="248"/>
      <c r="F15" s="248"/>
      <c r="G15" s="252"/>
    </row>
    <row r="16" spans="1:7" x14ac:dyDescent="0.2">
      <c r="A16" s="887"/>
      <c r="B16" s="277"/>
      <c r="C16" s="278"/>
      <c r="D16" s="251" t="s">
        <v>118</v>
      </c>
      <c r="E16" s="251" t="s">
        <v>119</v>
      </c>
      <c r="F16" s="251" t="s">
        <v>120</v>
      </c>
      <c r="G16" s="266" t="s">
        <v>116</v>
      </c>
    </row>
    <row r="17" spans="1:7" ht="33.75" x14ac:dyDescent="0.2">
      <c r="A17" s="887"/>
      <c r="B17" s="276">
        <f>Adult!A10</f>
        <v>4</v>
      </c>
      <c r="C17" s="256" t="str">
        <f>Adult!B10</f>
        <v xml:space="preserve">If a Dislocated Worker, did the case file contain documentation of lay-off, termination, plant closure, recently separated veteran or spouse of a recently separated veteran, spouse of a veteran on active duty or other eligible Dislocated Worker criteria? (Y, N, X) (Note: X=Participant was not a Dislocated Worker). </v>
      </c>
      <c r="D17" s="245">
        <f>COUNTIF(Adult!E10:BL10, "Y")</f>
        <v>0</v>
      </c>
      <c r="E17" s="245">
        <f>COUNTIF(Adult!E10:BL10, "N")</f>
        <v>0</v>
      </c>
      <c r="F17" s="245">
        <f>COUNTIF(Adult!E10:BL10, "X")</f>
        <v>0</v>
      </c>
      <c r="G17" s="267">
        <f>D17+E17+F17</f>
        <v>0</v>
      </c>
    </row>
    <row r="18" spans="1:7" x14ac:dyDescent="0.2">
      <c r="A18" s="887"/>
      <c r="B18" s="258"/>
      <c r="C18" s="259" t="s">
        <v>117</v>
      </c>
      <c r="D18" s="246">
        <f>IF(($D17+$E17)&gt;0,D17/($D17+$E17),0)</f>
        <v>0</v>
      </c>
      <c r="E18" s="246">
        <f>IF(($D17+$E17)&gt;0,E17/($D17+$E17),0)</f>
        <v>0</v>
      </c>
      <c r="F18" s="247" t="s">
        <v>19</v>
      </c>
      <c r="G18" s="268" t="s">
        <v>19</v>
      </c>
    </row>
    <row r="19" spans="1:7" x14ac:dyDescent="0.2">
      <c r="A19" s="887"/>
      <c r="B19" s="258"/>
      <c r="C19" s="260"/>
      <c r="D19" s="248"/>
      <c r="E19" s="248"/>
      <c r="F19" s="248"/>
      <c r="G19" s="300"/>
    </row>
    <row r="20" spans="1:7" x14ac:dyDescent="0.2">
      <c r="A20" s="887"/>
      <c r="B20" s="277"/>
      <c r="C20" s="278"/>
      <c r="D20" s="251" t="s">
        <v>118</v>
      </c>
      <c r="E20" s="251" t="s">
        <v>119</v>
      </c>
      <c r="F20" s="251" t="s">
        <v>120</v>
      </c>
      <c r="G20" s="266" t="s">
        <v>116</v>
      </c>
    </row>
    <row r="21" spans="1:7" ht="32.25" customHeight="1" x14ac:dyDescent="0.2">
      <c r="A21" s="887"/>
      <c r="B21" s="276">
        <f>Adult!A11</f>
        <v>5</v>
      </c>
      <c r="C21" s="256" t="str">
        <f>Adult!B11</f>
        <v xml:space="preserve">Was documentation in the case file that the participant was 18 years of age or older at registration? (Y, N) (Note: If a Dislocated Worker, participant does not have to be 18; however, determination of age must be documented). </v>
      </c>
      <c r="D21" s="245">
        <f>COUNTIF(Adult!E11:BL11, "Y")</f>
        <v>0</v>
      </c>
      <c r="E21" s="245">
        <f>COUNTIF(Adult!E11:BL11, "N")</f>
        <v>0</v>
      </c>
      <c r="F21" s="245">
        <f>COUNTIF(Adult!E11:BL11, "X")</f>
        <v>0</v>
      </c>
      <c r="G21" s="301">
        <f>D21+E21+F21</f>
        <v>0</v>
      </c>
    </row>
    <row r="22" spans="1:7" x14ac:dyDescent="0.2">
      <c r="A22" s="887"/>
      <c r="B22" s="258"/>
      <c r="C22" s="259" t="s">
        <v>117</v>
      </c>
      <c r="D22" s="246">
        <f>IF(($D21+$E21)&gt;0,D21/($D21+$E21),0)</f>
        <v>0</v>
      </c>
      <c r="E22" s="246">
        <f>IF(($D21+$E21)&gt;0,E21/($D21+$E21),0)</f>
        <v>0</v>
      </c>
      <c r="F22" s="247" t="s">
        <v>19</v>
      </c>
      <c r="G22" s="268" t="s">
        <v>19</v>
      </c>
    </row>
    <row r="23" spans="1:7" x14ac:dyDescent="0.2">
      <c r="A23" s="887"/>
      <c r="B23" s="258"/>
      <c r="C23" s="260"/>
      <c r="D23" s="248"/>
      <c r="E23" s="248"/>
      <c r="F23" s="248"/>
      <c r="G23" s="300"/>
    </row>
    <row r="24" spans="1:7" x14ac:dyDescent="0.2">
      <c r="A24" s="887"/>
      <c r="B24" s="277"/>
      <c r="C24" s="278"/>
      <c r="D24" s="251" t="s">
        <v>118</v>
      </c>
      <c r="E24" s="251" t="s">
        <v>119</v>
      </c>
      <c r="F24" s="251" t="s">
        <v>120</v>
      </c>
      <c r="G24" s="266" t="s">
        <v>116</v>
      </c>
    </row>
    <row r="25" spans="1:7" ht="32.25" customHeight="1" x14ac:dyDescent="0.2">
      <c r="A25" s="887"/>
      <c r="B25" s="276">
        <f>Adult!A12</f>
        <v>6</v>
      </c>
      <c r="C25" s="256" t="str">
        <f>Adult!B12</f>
        <v>Was documentation in the case file of U.S. citizenship or authorization to work in the U.S.? (Y, N)</v>
      </c>
      <c r="D25" s="245">
        <f>COUNTIF(Adult!E12:BL12, "Y")</f>
        <v>0</v>
      </c>
      <c r="E25" s="245">
        <f>COUNTIF(Adult!E12:BL12, "N")</f>
        <v>0</v>
      </c>
      <c r="F25" s="245">
        <f>COUNTIF(Adult!E12:BL12, "X")</f>
        <v>0</v>
      </c>
      <c r="G25" s="301">
        <f>D25+E25+F25</f>
        <v>0</v>
      </c>
    </row>
    <row r="26" spans="1:7" x14ac:dyDescent="0.2">
      <c r="A26" s="887"/>
      <c r="B26" s="258"/>
      <c r="C26" s="259" t="s">
        <v>117</v>
      </c>
      <c r="D26" s="246">
        <f>IF(($D25+$E25)&gt;0,D25/($D25+$E25),0)</f>
        <v>0</v>
      </c>
      <c r="E26" s="246">
        <f>IF(($D25+$E25)&gt;0,E25/($D25+$E25),0)</f>
        <v>0</v>
      </c>
      <c r="F26" s="247" t="s">
        <v>19</v>
      </c>
      <c r="G26" s="268" t="s">
        <v>19</v>
      </c>
    </row>
    <row r="27" spans="1:7" x14ac:dyDescent="0.2">
      <c r="A27" s="887"/>
      <c r="B27" s="258"/>
      <c r="C27" s="260"/>
      <c r="D27" s="248"/>
      <c r="E27" s="248"/>
      <c r="F27" s="248"/>
      <c r="G27" s="300"/>
    </row>
    <row r="28" spans="1:7" x14ac:dyDescent="0.2">
      <c r="A28" s="887"/>
      <c r="B28" s="258"/>
      <c r="C28" s="260"/>
      <c r="D28" s="251" t="s">
        <v>118</v>
      </c>
      <c r="E28" s="251" t="s">
        <v>119</v>
      </c>
      <c r="F28" s="251" t="s">
        <v>120</v>
      </c>
      <c r="G28" s="266" t="s">
        <v>116</v>
      </c>
    </row>
    <row r="29" spans="1:7" ht="33.75" x14ac:dyDescent="0.2">
      <c r="A29" s="887"/>
      <c r="B29" s="276">
        <f>Adult!A13</f>
        <v>7</v>
      </c>
      <c r="C29" s="256" t="str">
        <f>Adult!B13</f>
        <v xml:space="preserve">If required, was documentation in the case file of Selective Service Registration or an allowable exemption? (Y, N, X) (Note: X= exempt from selective service registration) (Note: This is a Federal requirement for any person assigned as male at birth that are 18 years or older and born on or after January 1, 1960.) </v>
      </c>
      <c r="D29" s="245">
        <f>COUNTIF(Adult!E13:BL13, "Y")</f>
        <v>0</v>
      </c>
      <c r="E29" s="245">
        <f>COUNTIF(Adult!E13:BL13, "N")</f>
        <v>0</v>
      </c>
      <c r="F29" s="245">
        <f>COUNTIF(Adult!E13:BL13,"X")</f>
        <v>0</v>
      </c>
      <c r="G29" s="267">
        <f>D29+E29+F29</f>
        <v>0</v>
      </c>
    </row>
    <row r="30" spans="1:7" x14ac:dyDescent="0.2">
      <c r="A30" s="887"/>
      <c r="B30" s="258"/>
      <c r="C30" s="259" t="s">
        <v>117</v>
      </c>
      <c r="D30" s="246">
        <f>IF(($D29+$E29)&gt;0,D29/($D29+$E29),0)</f>
        <v>0</v>
      </c>
      <c r="E30" s="246">
        <f>IF(($D29+$E29)&gt;0,E29/($D29+$E29),0)</f>
        <v>0</v>
      </c>
      <c r="F30" s="247" t="s">
        <v>19</v>
      </c>
      <c r="G30" s="268" t="s">
        <v>19</v>
      </c>
    </row>
    <row r="31" spans="1:7" x14ac:dyDescent="0.2">
      <c r="A31" s="887"/>
      <c r="B31" s="258"/>
      <c r="C31" s="286"/>
      <c r="D31" s="248"/>
      <c r="E31" s="248"/>
      <c r="F31" s="287"/>
      <c r="G31" s="287"/>
    </row>
    <row r="32" spans="1:7" x14ac:dyDescent="0.2">
      <c r="A32" s="887"/>
      <c r="B32" s="258"/>
      <c r="C32" s="260"/>
      <c r="D32" s="251" t="s">
        <v>118</v>
      </c>
      <c r="E32" s="251" t="s">
        <v>119</v>
      </c>
      <c r="F32" s="251" t="s">
        <v>120</v>
      </c>
      <c r="G32" s="266" t="s">
        <v>116</v>
      </c>
    </row>
    <row r="33" spans="1:8" ht="23.25" thickBot="1" x14ac:dyDescent="0.25">
      <c r="A33" s="887"/>
      <c r="B33" s="826">
        <f>Adult!A14</f>
        <v>8</v>
      </c>
      <c r="C33" s="256" t="str">
        <f>Adult!B14</f>
        <v>If yes to the questions above, did the eligibility documentation match the information recorded in the state’s MIS? (Y, N)</v>
      </c>
      <c r="D33" s="245">
        <f>COUNTIF(Adult!E14:BL14, "Y")</f>
        <v>0</v>
      </c>
      <c r="E33" s="245">
        <f>COUNTIF(Adult!E14:BL14, "N")</f>
        <v>0</v>
      </c>
      <c r="F33" s="245">
        <f>COUNTIF(Adult!E14:BL14,"X")</f>
        <v>0</v>
      </c>
      <c r="G33" s="267">
        <f>D33+E33+F33</f>
        <v>0</v>
      </c>
    </row>
    <row r="34" spans="1:8" ht="12" thickBot="1" x14ac:dyDescent="0.25">
      <c r="A34" s="887"/>
      <c r="B34" s="258"/>
      <c r="C34" s="259" t="s">
        <v>117</v>
      </c>
      <c r="D34" s="246">
        <f>IF(($D33+$E33)&gt;0,D33/($D33+$E33),0)</f>
        <v>0</v>
      </c>
      <c r="E34" s="246">
        <f>IF(($D33+$E33)&gt;0,E33/($D33+$E33),0)</f>
        <v>0</v>
      </c>
      <c r="F34" s="247" t="s">
        <v>19</v>
      </c>
      <c r="G34" s="268" t="s">
        <v>19</v>
      </c>
    </row>
    <row r="35" spans="1:8" ht="15.75" thickBot="1" x14ac:dyDescent="0.25">
      <c r="A35" s="887"/>
      <c r="B35" s="753" t="str">
        <f>Adult!B15</f>
        <v>VETERANS</v>
      </c>
      <c r="C35" s="753"/>
      <c r="D35" s="753"/>
      <c r="E35" s="753"/>
      <c r="F35" s="753"/>
      <c r="G35" s="754"/>
    </row>
    <row r="36" spans="1:8" x14ac:dyDescent="0.2">
      <c r="A36" s="887"/>
      <c r="B36" s="258"/>
      <c r="C36" s="279"/>
      <c r="D36" s="264" t="s">
        <v>118</v>
      </c>
      <c r="E36" s="264" t="s">
        <v>119</v>
      </c>
      <c r="F36" s="264" t="s">
        <v>120</v>
      </c>
      <c r="G36" s="303" t="s">
        <v>116</v>
      </c>
    </row>
    <row r="37" spans="1:8" ht="32.450000000000003" customHeight="1" x14ac:dyDescent="0.2">
      <c r="A37" s="887"/>
      <c r="B37" s="269">
        <f>Adult!A16</f>
        <v>9</v>
      </c>
      <c r="C37" s="256" t="str">
        <f>Adult!B16</f>
        <v>If the participant was a veteran, did the file contain documentation to verify veteran status? (Y, N, X) (Note: X= Participant was not a veteran).</v>
      </c>
      <c r="D37" s="245">
        <f>COUNTIF(Adult!E16:BL16, "Y")</f>
        <v>0</v>
      </c>
      <c r="E37" s="245">
        <f>COUNTIF(Adult!E16:BL16, "N")</f>
        <v>0</v>
      </c>
      <c r="F37" s="245">
        <f>COUNTIF(Adult!E16:BL16, "X")</f>
        <v>0</v>
      </c>
      <c r="G37" s="267">
        <f>D37+E37+F37</f>
        <v>0</v>
      </c>
    </row>
    <row r="38" spans="1:8" x14ac:dyDescent="0.2">
      <c r="A38" s="887"/>
      <c r="B38" s="258"/>
      <c r="C38" s="259" t="s">
        <v>117</v>
      </c>
      <c r="D38" s="246">
        <f>IF(($D37+$E37)&gt;0,D37/($D37+$E37),0)</f>
        <v>0</v>
      </c>
      <c r="E38" s="246">
        <f>IF(($D37+$E37)&gt;0,E37/($D37+$E37),0)</f>
        <v>0</v>
      </c>
      <c r="F38" s="247" t="s">
        <v>19</v>
      </c>
      <c r="G38" s="268" t="s">
        <v>19</v>
      </c>
    </row>
    <row r="39" spans="1:8" x14ac:dyDescent="0.2">
      <c r="A39" s="887"/>
      <c r="B39" s="270"/>
      <c r="C39" s="270"/>
      <c r="D39" s="270"/>
      <c r="E39" s="270"/>
      <c r="F39" s="270"/>
      <c r="G39" s="270"/>
    </row>
    <row r="40" spans="1:8" x14ac:dyDescent="0.2">
      <c r="A40" s="887"/>
      <c r="B40" s="258"/>
      <c r="C40" s="260"/>
      <c r="D40" s="251" t="s">
        <v>118</v>
      </c>
      <c r="E40" s="251" t="s">
        <v>119</v>
      </c>
      <c r="F40" s="251" t="s">
        <v>120</v>
      </c>
      <c r="G40" s="251" t="s">
        <v>116</v>
      </c>
      <c r="H40" s="877"/>
    </row>
    <row r="41" spans="1:8" ht="22.5" x14ac:dyDescent="0.2">
      <c r="A41" s="887"/>
      <c r="B41" s="269">
        <f>Adult!A17</f>
        <v>10</v>
      </c>
      <c r="C41" s="256" t="str">
        <f>Adult!B17</f>
        <v>If the participant was an eligible spouse of a veteran, did the file contain documentation to verify eligible spouse of a veteran status? (Y, N, X) (Note: X= Participant was not an eligible spouse of a veteran).</v>
      </c>
      <c r="D41" s="245">
        <f>COUNTIF(Adult!E17:BL17, "Y")</f>
        <v>0</v>
      </c>
      <c r="E41" s="245">
        <f>COUNTIF(Adult!E17:BL17, "N")</f>
        <v>0</v>
      </c>
      <c r="F41" s="245">
        <f>COUNTIF(Adult!E17:BL17, "X")</f>
        <v>0</v>
      </c>
      <c r="G41" s="245">
        <f>D41+E41+F41</f>
        <v>0</v>
      </c>
      <c r="H41" s="877"/>
    </row>
    <row r="42" spans="1:8" ht="12" thickBot="1" x14ac:dyDescent="0.25">
      <c r="A42" s="887"/>
      <c r="B42" s="258"/>
      <c r="C42" s="259" t="s">
        <v>117</v>
      </c>
      <c r="D42" s="246">
        <f>IF(($D41+$E41)&gt;0,D41/($D41+$E41),0)</f>
        <v>0</v>
      </c>
      <c r="E42" s="246">
        <f>IF(($D41+$E41)&gt;0,E41/($D41+$E41),0)</f>
        <v>0</v>
      </c>
      <c r="F42" s="247" t="s">
        <v>19</v>
      </c>
      <c r="G42" s="247" t="s">
        <v>19</v>
      </c>
      <c r="H42" s="877"/>
    </row>
    <row r="43" spans="1:8" ht="15.75" thickBot="1" x14ac:dyDescent="0.25">
      <c r="A43" s="887"/>
      <c r="B43" s="756" t="str">
        <f>Adult!B18</f>
        <v>GRIEVANCE/COMPLAINT FORM</v>
      </c>
      <c r="C43" s="756"/>
      <c r="D43" s="757"/>
      <c r="E43" s="757"/>
      <c r="F43" s="757"/>
      <c r="G43" s="758"/>
    </row>
    <row r="44" spans="1:8" x14ac:dyDescent="0.2">
      <c r="A44" s="887"/>
      <c r="B44" s="258"/>
      <c r="C44" s="260"/>
      <c r="D44" s="251" t="s">
        <v>118</v>
      </c>
      <c r="E44" s="251" t="s">
        <v>119</v>
      </c>
      <c r="F44" s="251" t="s">
        <v>120</v>
      </c>
      <c r="G44" s="266" t="s">
        <v>116</v>
      </c>
    </row>
    <row r="45" spans="1:8" x14ac:dyDescent="0.2">
      <c r="A45" s="887"/>
      <c r="B45" s="276">
        <f>Adult!A19</f>
        <v>11</v>
      </c>
      <c r="C45" s="256" t="str">
        <f>Adult!B19</f>
        <v>Was a signed and dated Grievance/Complaint and EEO/Discrimination Form in the participant's case file? (Y, N)</v>
      </c>
      <c r="D45" s="245">
        <f>COUNTIF(Adult!E19:BL19,"Y")</f>
        <v>0</v>
      </c>
      <c r="E45" s="245">
        <f>COUNTIF(Adult!E19:BL19, "N")</f>
        <v>0</v>
      </c>
      <c r="F45" s="245">
        <f>COUNTIF(Adult!E19:BL19, "X")</f>
        <v>0</v>
      </c>
      <c r="G45" s="267">
        <f>D45+E45+F45</f>
        <v>0</v>
      </c>
    </row>
    <row r="46" spans="1:8" x14ac:dyDescent="0.2">
      <c r="A46" s="887"/>
      <c r="B46" s="258"/>
      <c r="C46" s="259"/>
      <c r="D46" s="246">
        <f>IF(($D45+$E45)&gt;0,D45/($D45+$E45),0)</f>
        <v>0</v>
      </c>
      <c r="E46" s="246">
        <f>IF(($D45+$E45)&gt;0,E45/($D45+$E45),0)</f>
        <v>0</v>
      </c>
      <c r="F46" s="247" t="s">
        <v>19</v>
      </c>
      <c r="G46" s="268" t="s">
        <v>19</v>
      </c>
    </row>
    <row r="47" spans="1:8" x14ac:dyDescent="0.2">
      <c r="A47" s="887"/>
      <c r="B47" s="258"/>
      <c r="C47" s="259" t="s">
        <v>117</v>
      </c>
      <c r="D47" s="248"/>
      <c r="E47" s="270"/>
      <c r="F47" s="270"/>
      <c r="G47" s="270"/>
    </row>
    <row r="48" spans="1:8" x14ac:dyDescent="0.2">
      <c r="A48" s="887"/>
      <c r="B48" s="258"/>
      <c r="C48" s="260"/>
      <c r="D48" s="251" t="s">
        <v>118</v>
      </c>
      <c r="E48" s="251" t="s">
        <v>119</v>
      </c>
      <c r="F48" s="251" t="s">
        <v>120</v>
      </c>
      <c r="G48" s="266" t="s">
        <v>116</v>
      </c>
    </row>
    <row r="49" spans="1:8" ht="22.5" x14ac:dyDescent="0.2">
      <c r="A49" s="887"/>
      <c r="B49" s="280">
        <f>Adult!A20</f>
        <v>12</v>
      </c>
      <c r="C49" s="256" t="str">
        <f>Adult!B20</f>
        <v>If yes to #11, did the Grievance/Complaint and EEO/Discrimination Form include correct names and addresses for filing a grievance, appeal or EEO complaint? (Y, N, X)</v>
      </c>
      <c r="D49" s="245">
        <f>COUNTIF(Adult!E20:BL20,"Y")</f>
        <v>0</v>
      </c>
      <c r="E49" s="245">
        <f>COUNTIF(Adult!E20:BL20, "N")</f>
        <v>0</v>
      </c>
      <c r="F49" s="245">
        <f>COUNTIF(Adult!E20:BL20, "X")</f>
        <v>0</v>
      </c>
      <c r="G49" s="267">
        <f>D49+E49+F49</f>
        <v>0</v>
      </c>
    </row>
    <row r="50" spans="1:8" ht="12" thickBot="1" x14ac:dyDescent="0.25">
      <c r="A50" s="887"/>
      <c r="B50" s="258"/>
      <c r="C50" s="259" t="s">
        <v>117</v>
      </c>
      <c r="D50" s="246">
        <f>IF(($D49+$E49)&gt;0,D49/($D49+$E49),0)</f>
        <v>0</v>
      </c>
      <c r="E50" s="246">
        <f>IF(($D49+$E49)&gt;0,E49/($D49+$E49),0)</f>
        <v>0</v>
      </c>
      <c r="F50" s="247" t="s">
        <v>19</v>
      </c>
      <c r="G50" s="268" t="s">
        <v>19</v>
      </c>
    </row>
    <row r="51" spans="1:8" ht="15.75" thickBot="1" x14ac:dyDescent="0.25">
      <c r="A51" s="887"/>
      <c r="B51" s="756" t="str">
        <f>Adult!B21</f>
        <v>DUPLICATE FUNDING SOURCES</v>
      </c>
      <c r="C51" s="756"/>
      <c r="D51" s="756"/>
      <c r="E51" s="756"/>
      <c r="F51" s="756"/>
      <c r="G51" s="759"/>
    </row>
    <row r="52" spans="1:8" x14ac:dyDescent="0.2">
      <c r="A52" s="887"/>
      <c r="B52" s="258"/>
      <c r="C52" s="260"/>
      <c r="D52" s="251" t="s">
        <v>118</v>
      </c>
      <c r="E52" s="251" t="s">
        <v>119</v>
      </c>
      <c r="F52" s="251" t="s">
        <v>120</v>
      </c>
      <c r="G52" s="266" t="s">
        <v>116</v>
      </c>
      <c r="H52" s="878"/>
    </row>
    <row r="53" spans="1:8" ht="33.75" x14ac:dyDescent="0.2">
      <c r="A53" s="887"/>
      <c r="B53" s="276">
        <f>Adult!A22</f>
        <v>13</v>
      </c>
      <c r="C53" s="256" t="str">
        <f>Adult!B22</f>
        <v xml:space="preserve">If multiple funding sources were used to pay for the cost of services and activities, is there documentation in the participant case file that shows the services and activities provided were coordinated to eliminate duplication? (Y, N, X) (Note: X= Only one funding source was recorded for each activity). </v>
      </c>
      <c r="D53" s="245">
        <f>COUNTIF(Adult!E22:BL22, "Y")</f>
        <v>0</v>
      </c>
      <c r="E53" s="245">
        <f>COUNTIF(Adult!E22:BL22, "N")</f>
        <v>0</v>
      </c>
      <c r="F53" s="245">
        <f>COUNTIF(Adult!E22:BL22, "X")</f>
        <v>0</v>
      </c>
      <c r="G53" s="267">
        <f>D53+E53+F53</f>
        <v>0</v>
      </c>
      <c r="H53" s="878"/>
    </row>
    <row r="54" spans="1:8" ht="12" thickBot="1" x14ac:dyDescent="0.25">
      <c r="A54" s="887"/>
      <c r="B54" s="258"/>
      <c r="C54" s="259" t="s">
        <v>117</v>
      </c>
      <c r="D54" s="246">
        <f>IF(($D53+$E53)&gt;0,D53/($D53+$E53),0)</f>
        <v>0</v>
      </c>
      <c r="E54" s="246">
        <f>IF(($D53+$E53)&gt;0,E53/($D53+$E53),0)</f>
        <v>0</v>
      </c>
      <c r="F54" s="247" t="s">
        <v>19</v>
      </c>
      <c r="G54" s="268" t="s">
        <v>19</v>
      </c>
      <c r="H54" s="878"/>
    </row>
    <row r="55" spans="1:8" ht="15.75" thickBot="1" x14ac:dyDescent="0.25">
      <c r="A55" s="887"/>
      <c r="B55" s="753" t="str">
        <f>Adult!B23</f>
        <v>INDIVIDUALIZED CAREER SERVICES</v>
      </c>
      <c r="C55" s="753"/>
      <c r="D55" s="753"/>
      <c r="E55" s="753"/>
      <c r="F55" s="753"/>
      <c r="G55" s="754"/>
      <c r="H55" s="878"/>
    </row>
    <row r="56" spans="1:8" x14ac:dyDescent="0.2">
      <c r="A56" s="887"/>
      <c r="B56" s="258"/>
      <c r="C56" s="260"/>
      <c r="D56" s="251" t="s">
        <v>118</v>
      </c>
      <c r="E56" s="251" t="s">
        <v>119</v>
      </c>
      <c r="F56" s="251" t="s">
        <v>120</v>
      </c>
      <c r="G56" s="266" t="s">
        <v>116</v>
      </c>
      <c r="H56" s="878"/>
    </row>
    <row r="57" spans="1:8" ht="56.25" x14ac:dyDescent="0.2">
      <c r="A57" s="887"/>
      <c r="B57" s="255">
        <f>Adult!A24</f>
        <v>14</v>
      </c>
      <c r="C57" s="256" t="str">
        <f>Adult!B24</f>
        <v xml:space="preserve">Was an Individualized Career Service entered in the State's MIS? An Individualized Career service at a minimum may include either a documented interview, evaluation, comprehensive assessment, career planning, an Individualized Employment Plan (IEP) or any other method through which enough information can be obtained to determine the participant’s eligibility for training services. (Note: N= Participant did not receive an Individualized Career Service). (If N, question #15 and 16 will be X). </v>
      </c>
      <c r="D57" s="245">
        <f>COUNTIF(Adult!E24:BL24, "Y")</f>
        <v>0</v>
      </c>
      <c r="E57" s="245">
        <f>COUNTIF(Adult!E24:BL24, "N")</f>
        <v>0</v>
      </c>
      <c r="F57" s="245">
        <f>COUNTIF(Adult!E24:BL24, "X")</f>
        <v>0</v>
      </c>
      <c r="G57" s="267">
        <f>D57+E57+F57</f>
        <v>0</v>
      </c>
      <c r="H57" s="878"/>
    </row>
    <row r="58" spans="1:8" x14ac:dyDescent="0.2">
      <c r="A58" s="887"/>
      <c r="B58" s="258"/>
      <c r="C58" s="259" t="s">
        <v>117</v>
      </c>
      <c r="D58" s="246">
        <f>IF(($D57+$E57)&gt;0,D57/($D57+$E57),0)</f>
        <v>0</v>
      </c>
      <c r="E58" s="246">
        <f>IF(($D57+$E57)&gt;0,E57/($D57+$E57),0)</f>
        <v>0</v>
      </c>
      <c r="F58" s="247" t="s">
        <v>19</v>
      </c>
      <c r="G58" s="268" t="s">
        <v>19</v>
      </c>
      <c r="H58" s="878"/>
    </row>
    <row r="59" spans="1:8" x14ac:dyDescent="0.2">
      <c r="A59" s="887"/>
      <c r="B59" s="258"/>
      <c r="C59" s="260"/>
      <c r="D59" s="248"/>
      <c r="E59" s="248"/>
      <c r="F59" s="248"/>
      <c r="G59" s="248"/>
      <c r="H59" s="878"/>
    </row>
    <row r="60" spans="1:8" x14ac:dyDescent="0.2">
      <c r="A60" s="887"/>
      <c r="B60" s="258"/>
      <c r="C60" s="260"/>
      <c r="D60" s="251" t="s">
        <v>118</v>
      </c>
      <c r="E60" s="251" t="s">
        <v>119</v>
      </c>
      <c r="F60" s="251" t="s">
        <v>120</v>
      </c>
      <c r="G60" s="266" t="s">
        <v>116</v>
      </c>
      <c r="H60" s="878"/>
    </row>
    <row r="61" spans="1:8" ht="22.5" x14ac:dyDescent="0.2">
      <c r="A61" s="887"/>
      <c r="B61" s="269">
        <f>Adult!A25</f>
        <v>15</v>
      </c>
      <c r="C61" s="256" t="str">
        <f>Adult!B25</f>
        <v>If yes to #14, was documentation in the case file of the Individualized Career Service provided? (Y, N, X) (Note: X = Participant did not receive an Individualized Career Service).</v>
      </c>
      <c r="D61" s="245">
        <f>COUNTIF(Adult!E25:BL25, "Y")</f>
        <v>0</v>
      </c>
      <c r="E61" s="245">
        <f>COUNTIF(Adult!E25:BL25, "N")</f>
        <v>0</v>
      </c>
      <c r="F61" s="245">
        <f>COUNTIF(Adult!E25:BL25, "X")</f>
        <v>0</v>
      </c>
      <c r="G61" s="267">
        <f>D61+E61+F61</f>
        <v>0</v>
      </c>
      <c r="H61" s="878"/>
    </row>
    <row r="62" spans="1:8" x14ac:dyDescent="0.2">
      <c r="A62" s="887"/>
      <c r="B62" s="258"/>
      <c r="C62" s="259" t="s">
        <v>117</v>
      </c>
      <c r="D62" s="246">
        <f>IF(($D61+$E61)&gt;0,D61/($D61+$E61),0)</f>
        <v>0</v>
      </c>
      <c r="E62" s="246">
        <f>IF(($D61+$E61)&gt;0,E61/($D61+$E61),0)</f>
        <v>0</v>
      </c>
      <c r="F62" s="247" t="s">
        <v>19</v>
      </c>
      <c r="G62" s="268" t="s">
        <v>19</v>
      </c>
      <c r="H62" s="878"/>
    </row>
    <row r="63" spans="1:8" x14ac:dyDescent="0.2">
      <c r="A63" s="887"/>
      <c r="B63" s="258"/>
      <c r="C63" s="260"/>
      <c r="D63" s="248"/>
      <c r="E63" s="248"/>
      <c r="F63" s="248"/>
      <c r="G63" s="248"/>
      <c r="H63" s="878"/>
    </row>
    <row r="64" spans="1:8" x14ac:dyDescent="0.2">
      <c r="A64" s="887"/>
      <c r="B64" s="258"/>
      <c r="C64" s="260"/>
      <c r="D64" s="251" t="s">
        <v>118</v>
      </c>
      <c r="E64" s="251" t="s">
        <v>119</v>
      </c>
      <c r="F64" s="251" t="s">
        <v>120</v>
      </c>
      <c r="G64" s="266" t="s">
        <v>116</v>
      </c>
      <c r="H64" s="878"/>
    </row>
    <row r="65" spans="1:8" ht="45" x14ac:dyDescent="0.2">
      <c r="A65" s="887"/>
      <c r="B65" s="269">
        <f>Adult!A26</f>
        <v>16</v>
      </c>
      <c r="C65" s="256" t="str">
        <f>Adult!B26</f>
        <v>If the participant was placed in a work-based training or work-based learning activity, was an IEP developed? (Y, N, X) (Note: X = Participant was not enrolled in a work-based learning or work-based training activity). (Note: The IEP requirement is applicable to participants placed in an work-based training or work-based learning activity after 6/11/2019).</v>
      </c>
      <c r="D65" s="245">
        <f>COUNTIF(Adult!E26:BL26, "Y")</f>
        <v>0</v>
      </c>
      <c r="E65" s="245">
        <f>COUNTIF(Adult!E26:BL26, "N")</f>
        <v>0</v>
      </c>
      <c r="F65" s="245">
        <f>COUNTIF(Adult!E26:BL26, "X")</f>
        <v>0</v>
      </c>
      <c r="G65" s="267">
        <f>D65+E65+F65</f>
        <v>0</v>
      </c>
      <c r="H65" s="878"/>
    </row>
    <row r="66" spans="1:8" ht="12" thickBot="1" x14ac:dyDescent="0.25">
      <c r="A66" s="887"/>
      <c r="B66" s="258"/>
      <c r="C66" s="259" t="s">
        <v>117</v>
      </c>
      <c r="D66" s="246">
        <f>IF(($D65+$E65)&gt;0,D65/($D65+$E65),0)</f>
        <v>0</v>
      </c>
      <c r="E66" s="246">
        <f>IF(($D65+$E65)&gt;0,E65/($D65+$E65),0)</f>
        <v>0</v>
      </c>
      <c r="F66" s="247" t="s">
        <v>19</v>
      </c>
      <c r="G66" s="268" t="s">
        <v>19</v>
      </c>
      <c r="H66" s="878"/>
    </row>
    <row r="67" spans="1:8" ht="12.75" customHeight="1" thickBot="1" x14ac:dyDescent="0.25">
      <c r="A67" s="887"/>
      <c r="B67" s="756" t="str">
        <f>Adult!B27</f>
        <v xml:space="preserve">DETERMINATION OF NEED FOR TRAINING SERVICES </v>
      </c>
      <c r="C67" s="756"/>
      <c r="D67" s="756"/>
      <c r="E67" s="756"/>
      <c r="F67" s="756"/>
      <c r="G67" s="756"/>
      <c r="H67" s="879"/>
    </row>
    <row r="68" spans="1:8" x14ac:dyDescent="0.2">
      <c r="A68" s="887"/>
      <c r="B68" s="258"/>
      <c r="C68" s="260"/>
      <c r="D68" s="264" t="s">
        <v>118</v>
      </c>
      <c r="E68" s="264" t="s">
        <v>119</v>
      </c>
      <c r="F68" s="264" t="s">
        <v>120</v>
      </c>
      <c r="G68" s="266" t="s">
        <v>116</v>
      </c>
      <c r="H68" s="878"/>
    </row>
    <row r="69" spans="1:8" x14ac:dyDescent="0.2">
      <c r="A69" s="887"/>
      <c r="B69" s="255">
        <f>Adult!A28</f>
        <v>17</v>
      </c>
      <c r="C69" s="256" t="str">
        <f>Adult!B28</f>
        <v xml:space="preserve">Did the participant receive a training service? (Y, N) (If N, question #18 through #20 will be X). </v>
      </c>
      <c r="D69" s="245">
        <f>COUNTIF(Adult!E28:BL28,"Y")</f>
        <v>0</v>
      </c>
      <c r="E69" s="245">
        <f>COUNTIF(Adult!E28:BL28,"N")</f>
        <v>0</v>
      </c>
      <c r="F69" s="245">
        <f>COUNTIF(Adult!E28:BL28,"X")</f>
        <v>0</v>
      </c>
      <c r="G69" s="267">
        <f>D69+E69+F69</f>
        <v>0</v>
      </c>
    </row>
    <row r="70" spans="1:8" x14ac:dyDescent="0.2">
      <c r="A70" s="887"/>
      <c r="B70" s="258"/>
      <c r="C70" s="259" t="s">
        <v>117</v>
      </c>
      <c r="D70" s="246">
        <f>IF(($D69+$E69)&gt;0,D69/($D69+$E69),0)</f>
        <v>0</v>
      </c>
      <c r="E70" s="246">
        <f>IF(($D69+$E69)&gt;0,E69/($D69+$E69),0)</f>
        <v>0</v>
      </c>
      <c r="F70" s="247" t="s">
        <v>19</v>
      </c>
      <c r="G70" s="268" t="s">
        <v>19</v>
      </c>
    </row>
    <row r="71" spans="1:8" x14ac:dyDescent="0.2">
      <c r="A71" s="887"/>
      <c r="B71" s="258"/>
      <c r="C71" s="260"/>
      <c r="D71" s="248"/>
      <c r="E71" s="248"/>
      <c r="F71" s="248"/>
      <c r="G71" s="248"/>
    </row>
    <row r="72" spans="1:8" x14ac:dyDescent="0.2">
      <c r="A72" s="887"/>
      <c r="B72" s="258"/>
      <c r="C72" s="260"/>
      <c r="D72" s="251" t="s">
        <v>118</v>
      </c>
      <c r="E72" s="261" t="s">
        <v>119</v>
      </c>
      <c r="F72" s="251" t="s">
        <v>120</v>
      </c>
      <c r="G72" s="266" t="s">
        <v>116</v>
      </c>
    </row>
    <row r="73" spans="1:8" ht="45" x14ac:dyDescent="0.2">
      <c r="A73" s="887"/>
      <c r="B73" s="269">
        <f>Adult!A29</f>
        <v>18</v>
      </c>
      <c r="C73" s="256" t="str">
        <f>Adult!B29</f>
        <v xml:space="preserve">If yes to #17, was the participant unlikely or unable to obtain or retain employment that leads to “self-sufficiency" (as locally defined by the LWDB) or were the wages comparable to or higher than wages from previous employment through individualized career services? (Y, N, X) (Note: X = Participant did not receive a training service). </v>
      </c>
      <c r="D73" s="245">
        <f>COUNTIF(Adult!E29:BL29,"Y")</f>
        <v>0</v>
      </c>
      <c r="E73" s="245">
        <f>COUNTIF(Adult!E29:BL29,"N")</f>
        <v>0</v>
      </c>
      <c r="F73" s="245">
        <f>COUNTIF(Adult!E29:BL29,"X")</f>
        <v>0</v>
      </c>
      <c r="G73" s="267">
        <f>D73+E73+F73</f>
        <v>0</v>
      </c>
    </row>
    <row r="74" spans="1:8" ht="10.5" customHeight="1" x14ac:dyDescent="0.2">
      <c r="A74" s="887"/>
      <c r="B74" s="258"/>
      <c r="C74" s="259" t="s">
        <v>117</v>
      </c>
      <c r="D74" s="246">
        <f>IF(($D73+$E73)&gt;0,D73/($D73+$E73),0)</f>
        <v>0</v>
      </c>
      <c r="E74" s="246">
        <f>IF(($D73+$E73)&gt;0,E73/($D73+$E73),0)</f>
        <v>0</v>
      </c>
      <c r="F74" s="262" t="s">
        <v>19</v>
      </c>
      <c r="G74" s="311" t="s">
        <v>19</v>
      </c>
    </row>
    <row r="75" spans="1:8" x14ac:dyDescent="0.2">
      <c r="A75" s="887"/>
      <c r="B75" s="258"/>
      <c r="C75" s="260"/>
      <c r="D75" s="248"/>
      <c r="E75" s="248"/>
      <c r="F75" s="252"/>
      <c r="G75" s="252"/>
    </row>
    <row r="76" spans="1:8" x14ac:dyDescent="0.2">
      <c r="A76" s="887"/>
      <c r="B76" s="258"/>
      <c r="C76" s="260"/>
      <c r="D76" s="251" t="s">
        <v>118</v>
      </c>
      <c r="E76" s="261" t="s">
        <v>119</v>
      </c>
      <c r="F76" s="251" t="s">
        <v>120</v>
      </c>
      <c r="G76" s="266" t="s">
        <v>116</v>
      </c>
    </row>
    <row r="77" spans="1:8" ht="33.75" x14ac:dyDescent="0.2">
      <c r="A77" s="887"/>
      <c r="B77" s="269">
        <f>Adult!A30</f>
        <v>19</v>
      </c>
      <c r="C77" s="256" t="str">
        <f>Adult!B30</f>
        <v xml:space="preserve">If yes to #17, was the participant in need of training services to obtain or retain employment that leads to economic self-sufficiency or higher wages than previous employment through individualized career services? (Y, N, X) (Note: X = Participant did not receive a training service). </v>
      </c>
      <c r="D77" s="245">
        <f>COUNTIF(Adult!E30:BL30, "Y")</f>
        <v>0</v>
      </c>
      <c r="E77" s="245">
        <f>COUNTIF(Adult!E30:BL30, "N")</f>
        <v>0</v>
      </c>
      <c r="F77" s="245">
        <f>COUNTIF(Adult!E30:BL30, "X")</f>
        <v>0</v>
      </c>
      <c r="G77" s="267">
        <f>D77+E77+F77</f>
        <v>0</v>
      </c>
    </row>
    <row r="78" spans="1:8" x14ac:dyDescent="0.2">
      <c r="A78" s="887"/>
      <c r="B78" s="258"/>
      <c r="C78" s="259" t="s">
        <v>117</v>
      </c>
      <c r="D78" s="246">
        <f>IF(($D77+$E77)&gt;0,D77/($D77+$E77),0)</f>
        <v>0</v>
      </c>
      <c r="E78" s="246">
        <f>IF(($D77+$E77)&gt;0,E77/($D77+$E77),0)</f>
        <v>0</v>
      </c>
      <c r="F78" s="247" t="s">
        <v>19</v>
      </c>
      <c r="G78" s="268" t="s">
        <v>19</v>
      </c>
    </row>
    <row r="79" spans="1:8" ht="13.5" customHeight="1" x14ac:dyDescent="0.2">
      <c r="A79" s="888"/>
      <c r="B79" s="755"/>
      <c r="C79" s="755"/>
      <c r="D79" s="755"/>
      <c r="E79" s="755"/>
      <c r="F79" s="755"/>
      <c r="G79" s="755"/>
    </row>
    <row r="80" spans="1:8" x14ac:dyDescent="0.2">
      <c r="A80" s="887"/>
      <c r="B80" s="263"/>
      <c r="C80" s="260"/>
      <c r="D80" s="264" t="s">
        <v>118</v>
      </c>
      <c r="E80" s="264" t="s">
        <v>119</v>
      </c>
      <c r="F80" s="264" t="s">
        <v>120</v>
      </c>
      <c r="G80" s="303" t="s">
        <v>116</v>
      </c>
    </row>
    <row r="81" spans="1:8" ht="33.75" customHeight="1" x14ac:dyDescent="0.2">
      <c r="A81" s="887"/>
      <c r="B81" s="269">
        <f>Adult!A31</f>
        <v>20</v>
      </c>
      <c r="C81" s="256" t="str">
        <f>Adult!B31</f>
        <v xml:space="preserve">If yes to #17, did the participant have the skills and qualifications to successfully participate in the selected training services? (Y, N, X) (Note: X = Participant did not receive a training service). </v>
      </c>
      <c r="D81" s="245">
        <f>COUNTIF(Adult!E31:BL31,"Y")</f>
        <v>0</v>
      </c>
      <c r="E81" s="245">
        <f>COUNTIF(Adult!E31:BL31,"N")</f>
        <v>0</v>
      </c>
      <c r="F81" s="245">
        <f>COUNTIF(Adult!E31:BL31,"X")</f>
        <v>0</v>
      </c>
      <c r="G81" s="301">
        <f>E81+F81</f>
        <v>0</v>
      </c>
    </row>
    <row r="82" spans="1:8" ht="12" thickBot="1" x14ac:dyDescent="0.25">
      <c r="A82" s="887"/>
      <c r="B82" s="263"/>
      <c r="C82" s="259" t="s">
        <v>117</v>
      </c>
      <c r="D82" s="246">
        <f>IF(($D81+$E81)&gt;0,D81/($E81+$E81),0)</f>
        <v>0</v>
      </c>
      <c r="E82" s="246">
        <f>IF(($D81+$E81)&gt;0,E81/($D81+$E81),0)</f>
        <v>0</v>
      </c>
      <c r="F82" s="247" t="s">
        <v>19</v>
      </c>
      <c r="G82" s="268" t="s">
        <v>19</v>
      </c>
    </row>
    <row r="83" spans="1:8" ht="12.75" customHeight="1" thickBot="1" x14ac:dyDescent="0.25">
      <c r="A83" s="887"/>
      <c r="B83" s="756" t="str">
        <f>Adult!B32</f>
        <v>WORK EXPERIENCE (INTERNSHIPS/TRANSITIONAL JOBS/Pre-APPRENTICESHIP)</v>
      </c>
      <c r="C83" s="756" t="str">
        <f>'Adult_Spc_Prjt 21-22'!B31</f>
        <v>WORK EXPERIENCE (INTERNSHIPS/TRANSITIONAL JOBS/Pre-APPRENTICESHIP)</v>
      </c>
      <c r="D83" s="756" t="s">
        <v>19</v>
      </c>
      <c r="E83" s="756" t="s">
        <v>19</v>
      </c>
      <c r="F83" s="756" t="s">
        <v>19</v>
      </c>
      <c r="G83" s="756" t="s">
        <v>19</v>
      </c>
      <c r="H83" s="879"/>
    </row>
    <row r="84" spans="1:8" x14ac:dyDescent="0.2">
      <c r="A84" s="887"/>
      <c r="B84" s="258"/>
      <c r="C84" s="260"/>
      <c r="D84" s="251" t="s">
        <v>118</v>
      </c>
      <c r="E84" s="261" t="s">
        <v>119</v>
      </c>
      <c r="F84" s="251" t="s">
        <v>120</v>
      </c>
      <c r="G84" s="266" t="s">
        <v>116</v>
      </c>
    </row>
    <row r="85" spans="1:8" ht="22.5" customHeight="1" x14ac:dyDescent="0.2">
      <c r="A85" s="887"/>
      <c r="B85" s="328">
        <f>Adult!A33</f>
        <v>21</v>
      </c>
      <c r="C85" s="256" t="str">
        <f>Adult!B33</f>
        <v xml:space="preserve">Was the participant provided a work experience (WE) activity? (Y, N) (Note: N = Participant did not receive a WE activity). (If N, questions #22 through #30 will be X). </v>
      </c>
      <c r="D85" s="245">
        <f>COUNTIF(Adult!E33:BL33, "Y")</f>
        <v>0</v>
      </c>
      <c r="E85" s="245">
        <f>COUNTIF(Adult!E33:BL33, "N")</f>
        <v>0</v>
      </c>
      <c r="F85" s="245">
        <f>COUNTIF(Adult!E33:BL33, "X")</f>
        <v>0</v>
      </c>
      <c r="G85" s="267">
        <f>D85+E85+F85</f>
        <v>0</v>
      </c>
    </row>
    <row r="86" spans="1:8" x14ac:dyDescent="0.2">
      <c r="A86" s="887"/>
      <c r="B86" s="258"/>
      <c r="C86" s="259" t="s">
        <v>117</v>
      </c>
      <c r="D86" s="246">
        <f>IF(($D85+$E85)&gt;0,D85/($D85+$E85),0)</f>
        <v>0</v>
      </c>
      <c r="E86" s="246">
        <f>IF(($D85+$E85)&gt;0,E85/($D85+$E85),0)</f>
        <v>0</v>
      </c>
      <c r="F86" s="247" t="s">
        <v>19</v>
      </c>
      <c r="G86" s="268" t="s">
        <v>19</v>
      </c>
    </row>
    <row r="87" spans="1:8" x14ac:dyDescent="0.2">
      <c r="A87" s="887"/>
      <c r="B87" s="258"/>
      <c r="C87" s="286"/>
      <c r="D87" s="248"/>
      <c r="E87" s="248"/>
      <c r="F87" s="252"/>
      <c r="G87" s="252"/>
    </row>
    <row r="88" spans="1:8" x14ac:dyDescent="0.2">
      <c r="A88" s="887"/>
      <c r="B88" s="258"/>
      <c r="C88" s="260"/>
      <c r="D88" s="251" t="s">
        <v>118</v>
      </c>
      <c r="E88" s="261" t="s">
        <v>119</v>
      </c>
      <c r="F88" s="251" t="s">
        <v>120</v>
      </c>
      <c r="G88" s="266" t="s">
        <v>116</v>
      </c>
    </row>
    <row r="89" spans="1:8" ht="22.5" customHeight="1" x14ac:dyDescent="0.2">
      <c r="A89" s="887"/>
      <c r="B89" s="280">
        <f>Adult!A34</f>
        <v>22</v>
      </c>
      <c r="C89" s="256" t="str">
        <f>Adult!B34</f>
        <v xml:space="preserve">If yes to #21, was the WE activity entered in the State's MIS? (Y, N, X) (Note: X = Participant did not receive a WE activity. N= Participant received a WE service but the activity was not entered in the MIS). </v>
      </c>
      <c r="D89" s="245">
        <f>COUNTIF(Adult!E34:BL34, "Y")</f>
        <v>0</v>
      </c>
      <c r="E89" s="245">
        <f>COUNTIF(Adult!E34:BL34, "N")</f>
        <v>0</v>
      </c>
      <c r="F89" s="245">
        <f>COUNTIF(Adult!E34:BL34, "X")</f>
        <v>0</v>
      </c>
      <c r="G89" s="267">
        <f>D89+E89+F89</f>
        <v>0</v>
      </c>
    </row>
    <row r="90" spans="1:8" x14ac:dyDescent="0.2">
      <c r="A90" s="887"/>
      <c r="B90" s="258"/>
      <c r="C90" s="259" t="s">
        <v>117</v>
      </c>
      <c r="D90" s="246">
        <f>IF(($D89+$E89)&gt;0,D89/($D89+$E89),0)</f>
        <v>0</v>
      </c>
      <c r="E90" s="246">
        <f>IF(($D89+$E89)&gt;0,E89/($D89+$E89),0)</f>
        <v>0</v>
      </c>
      <c r="F90" s="247" t="s">
        <v>19</v>
      </c>
      <c r="G90" s="268" t="s">
        <v>19</v>
      </c>
    </row>
    <row r="91" spans="1:8" x14ac:dyDescent="0.2">
      <c r="A91" s="887"/>
      <c r="B91" s="258"/>
      <c r="C91" s="286"/>
      <c r="D91" s="248"/>
      <c r="E91" s="248"/>
      <c r="F91" s="287"/>
      <c r="G91" s="287"/>
    </row>
    <row r="92" spans="1:8" x14ac:dyDescent="0.2">
      <c r="A92" s="887"/>
      <c r="B92" s="258"/>
      <c r="C92" s="260"/>
      <c r="D92" s="251" t="s">
        <v>118</v>
      </c>
      <c r="E92" s="261" t="s">
        <v>119</v>
      </c>
      <c r="F92" s="251" t="s">
        <v>120</v>
      </c>
      <c r="G92" s="266" t="s">
        <v>116</v>
      </c>
    </row>
    <row r="93" spans="1:8" ht="22.5" customHeight="1" x14ac:dyDescent="0.2">
      <c r="A93" s="887"/>
      <c r="B93" s="269">
        <f>Adult!A35</f>
        <v>23</v>
      </c>
      <c r="C93" s="256" t="str">
        <f>Adult!B35</f>
        <v>If yes to #21, was a WE training agreement executed between the employer and the Local Workforce Development Board (LWDB) for the participant's training? (Y, N, X) (Note: X = Participant did not receive a WE activity).</v>
      </c>
      <c r="D93" s="245">
        <f>COUNTIF(Adult!E35:BL35, "Y")</f>
        <v>0</v>
      </c>
      <c r="E93" s="245">
        <f>COUNTIF(Adult!E35:BL35, "N")</f>
        <v>0</v>
      </c>
      <c r="F93" s="245">
        <f>COUNTIF(Adult!E35:BL35, "X")</f>
        <v>0</v>
      </c>
      <c r="G93" s="267">
        <f>D93+E93+F93</f>
        <v>0</v>
      </c>
    </row>
    <row r="94" spans="1:8" x14ac:dyDescent="0.2">
      <c r="A94" s="887"/>
      <c r="B94" s="258"/>
      <c r="C94" s="259" t="s">
        <v>117</v>
      </c>
      <c r="D94" s="246">
        <f>IF(($D93+$E93)&gt;0,D93/($D93+$E93),0)</f>
        <v>0</v>
      </c>
      <c r="E94" s="246">
        <f>IF(($D93+$E93)&gt;0,E93/($D93+$E93),0)</f>
        <v>0</v>
      </c>
      <c r="F94" s="247" t="s">
        <v>19</v>
      </c>
      <c r="G94" s="268" t="s">
        <v>19</v>
      </c>
    </row>
    <row r="95" spans="1:8" x14ac:dyDescent="0.2">
      <c r="A95" s="887"/>
      <c r="B95" s="258"/>
      <c r="C95" s="286"/>
      <c r="D95" s="248"/>
      <c r="E95" s="248"/>
      <c r="F95" s="252"/>
      <c r="G95" s="252"/>
    </row>
    <row r="96" spans="1:8" x14ac:dyDescent="0.2">
      <c r="A96" s="887"/>
      <c r="B96" s="258"/>
      <c r="C96" s="286"/>
      <c r="D96" s="251" t="s">
        <v>118</v>
      </c>
      <c r="E96" s="261" t="s">
        <v>119</v>
      </c>
      <c r="F96" s="251" t="s">
        <v>120</v>
      </c>
      <c r="G96" s="266" t="s">
        <v>116</v>
      </c>
    </row>
    <row r="97" spans="1:8" ht="22.5" x14ac:dyDescent="0.2">
      <c r="A97" s="887"/>
      <c r="B97" s="269">
        <f>Adult!A36</f>
        <v>24</v>
      </c>
      <c r="C97" s="256" t="str">
        <f>Adult!B36</f>
        <v>Was documentation in the case file that the WE start date was on or after the employer's WE training agreement effective date? (Y, N, X) (Note: X = Participant did not receive a WE activity).</v>
      </c>
      <c r="D97" s="245">
        <f>COUNTIF(Adult!E36:BL36, "Y")</f>
        <v>0</v>
      </c>
      <c r="E97" s="245">
        <f>COUNTIF(Adult!E36:BL36, "N")</f>
        <v>0</v>
      </c>
      <c r="F97" s="245">
        <f>COUNTIF(Adult!E36:BL36, "X")</f>
        <v>0</v>
      </c>
      <c r="G97" s="267">
        <f>D97+E97+F97</f>
        <v>0</v>
      </c>
    </row>
    <row r="98" spans="1:8" x14ac:dyDescent="0.2">
      <c r="A98" s="887"/>
      <c r="B98" s="258"/>
      <c r="C98" s="259" t="s">
        <v>117</v>
      </c>
      <c r="D98" s="246">
        <f>IF(($D97+$E97)&gt;0,D97/($D97+$E97),0)</f>
        <v>0</v>
      </c>
      <c r="E98" s="246">
        <f>IF(($D97+$E97)&gt;0,E97/($D97+$E97),0)</f>
        <v>0</v>
      </c>
      <c r="F98" s="247" t="s">
        <v>19</v>
      </c>
      <c r="G98" s="268" t="s">
        <v>19</v>
      </c>
    </row>
    <row r="99" spans="1:8" x14ac:dyDescent="0.2">
      <c r="A99" s="887"/>
      <c r="B99" s="258"/>
      <c r="C99" s="286"/>
      <c r="D99" s="248"/>
      <c r="E99" s="248"/>
      <c r="F99" s="252"/>
      <c r="G99" s="252"/>
    </row>
    <row r="100" spans="1:8" x14ac:dyDescent="0.2">
      <c r="A100" s="887"/>
      <c r="B100" s="258"/>
      <c r="C100" s="286"/>
      <c r="D100" s="251" t="s">
        <v>118</v>
      </c>
      <c r="E100" s="261" t="s">
        <v>119</v>
      </c>
      <c r="F100" s="251" t="s">
        <v>120</v>
      </c>
      <c r="G100" s="266" t="s">
        <v>116</v>
      </c>
    </row>
    <row r="101" spans="1:8" ht="22.5" x14ac:dyDescent="0.2">
      <c r="A101" s="887"/>
      <c r="B101" s="258">
        <f>Adult!A37</f>
        <v>25</v>
      </c>
      <c r="C101" s="286" t="str">
        <f>Adult!B37</f>
        <v xml:space="preserve">Was this a paid WE? (Y, N, X) (Note: X= Participant did not participate in a WE activity). (Note: Transitional Jobs must be a paid activity). </v>
      </c>
      <c r="D101" s="246">
        <f>COUNTIF(Adult!E37:BL37, "Y")</f>
        <v>0</v>
      </c>
      <c r="E101" s="246">
        <f>COUNTIF(Adult!E37:BL37, "N")</f>
        <v>0</v>
      </c>
      <c r="F101" s="294">
        <f>COUNTIF(Adult!E37:BL37, "X")</f>
        <v>0</v>
      </c>
      <c r="G101" s="294">
        <f>D101+E101+F101</f>
        <v>0</v>
      </c>
      <c r="H101" s="877"/>
    </row>
    <row r="102" spans="1:8" x14ac:dyDescent="0.2">
      <c r="A102" s="887"/>
      <c r="B102" s="258"/>
      <c r="C102" s="889" t="s">
        <v>117</v>
      </c>
      <c r="D102" s="246">
        <f>IF(($D101+$E101)&gt;0,D101/($D101+$E101),0)</f>
        <v>0</v>
      </c>
      <c r="E102" s="246">
        <f>IF(($D101+$E101)&gt;0,E101/($D101+$E101),0)</f>
        <v>0</v>
      </c>
      <c r="F102" s="247" t="s">
        <v>19</v>
      </c>
      <c r="G102" s="247" t="s">
        <v>19</v>
      </c>
      <c r="H102" s="877"/>
    </row>
    <row r="103" spans="1:8" x14ac:dyDescent="0.2">
      <c r="A103" s="887"/>
      <c r="B103" s="258"/>
      <c r="C103" s="286"/>
      <c r="D103" s="248"/>
      <c r="E103" s="248"/>
      <c r="F103" s="252"/>
      <c r="G103" s="252"/>
    </row>
    <row r="104" spans="1:8" x14ac:dyDescent="0.2">
      <c r="A104" s="887"/>
      <c r="B104" s="258"/>
      <c r="C104" s="286"/>
      <c r="D104" s="251" t="s">
        <v>118</v>
      </c>
      <c r="E104" s="261" t="s">
        <v>119</v>
      </c>
      <c r="F104" s="251" t="s">
        <v>120</v>
      </c>
      <c r="G104" s="266" t="s">
        <v>116</v>
      </c>
    </row>
    <row r="105" spans="1:8" ht="35.450000000000003" customHeight="1" x14ac:dyDescent="0.2">
      <c r="A105" s="887"/>
      <c r="B105" s="890">
        <f>Adult!A38</f>
        <v>26</v>
      </c>
      <c r="C105" s="286" t="str">
        <f>Adult!B38</f>
        <v>If yes to #25, was the participant paid the wage stated in the agreement and were Fair Labor Standards Act (FLSA) requirements met? (Y, N, X) (Note: X = Participant did not receive a WE activity).</v>
      </c>
      <c r="D105" s="246">
        <f>COUNTIF(Adult!E38:BL38, "Y")</f>
        <v>0</v>
      </c>
      <c r="E105" s="246">
        <f>COUNTIF(Adult!E38:BL38, "N")</f>
        <v>0</v>
      </c>
      <c r="F105" s="294">
        <f>COUNTIF(Adult!E38:BL38, "X")</f>
        <v>0</v>
      </c>
      <c r="G105" s="294">
        <f>D105+E105+F105</f>
        <v>0</v>
      </c>
      <c r="H105" s="877"/>
    </row>
    <row r="106" spans="1:8" x14ac:dyDescent="0.2">
      <c r="A106" s="887"/>
      <c r="B106" s="258"/>
      <c r="C106" s="889" t="s">
        <v>117</v>
      </c>
      <c r="D106" s="246">
        <f>IF(($D105+$E105)&gt;0,D105/($D105+$E105),0)</f>
        <v>0</v>
      </c>
      <c r="E106" s="246">
        <f>IF(($D105+$E105)&gt;0,E105/($D105+$E105),0)</f>
        <v>0</v>
      </c>
      <c r="F106" s="247" t="s">
        <v>19</v>
      </c>
      <c r="G106" s="247" t="s">
        <v>19</v>
      </c>
      <c r="H106" s="877"/>
    </row>
    <row r="107" spans="1:8" x14ac:dyDescent="0.2">
      <c r="A107" s="887"/>
      <c r="B107" s="258"/>
      <c r="C107" s="286"/>
      <c r="D107" s="248"/>
      <c r="E107" s="248"/>
      <c r="F107" s="252"/>
      <c r="G107" s="252"/>
    </row>
    <row r="108" spans="1:8" x14ac:dyDescent="0.2">
      <c r="A108" s="887"/>
      <c r="B108" s="258"/>
      <c r="C108" s="260"/>
      <c r="D108" s="251" t="s">
        <v>118</v>
      </c>
      <c r="E108" s="261" t="s">
        <v>119</v>
      </c>
      <c r="F108" s="251" t="s">
        <v>120</v>
      </c>
      <c r="G108" s="266" t="s">
        <v>116</v>
      </c>
    </row>
    <row r="109" spans="1:8" ht="22.5" x14ac:dyDescent="0.2">
      <c r="A109" s="887"/>
      <c r="B109" s="269">
        <f>Adult!A39</f>
        <v>27</v>
      </c>
      <c r="C109" s="256" t="str">
        <f>Adult!B39</f>
        <v xml:space="preserve">Did the case file contain timesheets to support the participant’s engagement in the WE activity? (Y, N, X) (Note: X = Participant did not receive a WE activity). </v>
      </c>
      <c r="D109" s="245">
        <f>COUNTIF(Adult!E39:BL39, "Y")</f>
        <v>0</v>
      </c>
      <c r="E109" s="245">
        <f>COUNTIF(Adult!E39:BL39, "N")</f>
        <v>0</v>
      </c>
      <c r="F109" s="245">
        <f>COUNTIF(Adult!E39:BL39, "X")</f>
        <v>0</v>
      </c>
      <c r="G109" s="267">
        <f>D109+E109+F109</f>
        <v>0</v>
      </c>
    </row>
    <row r="110" spans="1:8" ht="11.25" customHeight="1" x14ac:dyDescent="0.2">
      <c r="A110" s="887"/>
      <c r="B110" s="258"/>
      <c r="C110" s="259" t="s">
        <v>117</v>
      </c>
      <c r="D110" s="246">
        <f>IF(($D109+$E109)&gt;0,D109/($D109+$E109),0)</f>
        <v>0</v>
      </c>
      <c r="E110" s="246">
        <f>IF(($D109+$E109)&gt;0,E109/($D109+$E109),0)</f>
        <v>0</v>
      </c>
      <c r="F110" s="247" t="s">
        <v>19</v>
      </c>
      <c r="G110" s="268" t="s">
        <v>19</v>
      </c>
    </row>
    <row r="111" spans="1:8" ht="11.25" customHeight="1" x14ac:dyDescent="0.2">
      <c r="A111" s="887"/>
      <c r="B111" s="258"/>
      <c r="C111" s="286"/>
      <c r="D111" s="248"/>
      <c r="E111" s="248"/>
      <c r="F111" s="252"/>
      <c r="G111" s="252"/>
    </row>
    <row r="112" spans="1:8" x14ac:dyDescent="0.2">
      <c r="A112" s="887"/>
      <c r="B112" s="258"/>
      <c r="C112" s="260"/>
      <c r="D112" s="251" t="s">
        <v>118</v>
      </c>
      <c r="E112" s="261" t="s">
        <v>119</v>
      </c>
      <c r="F112" s="251" t="s">
        <v>120</v>
      </c>
      <c r="G112" s="266" t="s">
        <v>116</v>
      </c>
    </row>
    <row r="113" spans="1:8" ht="22.5" x14ac:dyDescent="0.2">
      <c r="A113" s="891"/>
      <c r="B113" s="280">
        <f>Adult!A40</f>
        <v>28</v>
      </c>
      <c r="C113" s="256" t="str">
        <f>Adult!B40</f>
        <v xml:space="preserve">Was the WE training provided as described in the WE Training Plan? (Y, N, X) (Note: X = Participant did not receive a WE activity). </v>
      </c>
      <c r="D113" s="245">
        <f>COUNTIF(Adult!E40:BL40, "Y")</f>
        <v>0</v>
      </c>
      <c r="E113" s="245">
        <f>COUNTIF(Adult!E40:BL40, "N")</f>
        <v>0</v>
      </c>
      <c r="F113" s="245">
        <f>COUNTIF(Adult!E40:BL40, "X")</f>
        <v>0</v>
      </c>
      <c r="G113" s="267">
        <f>D113+E113+F113</f>
        <v>0</v>
      </c>
    </row>
    <row r="114" spans="1:8" x14ac:dyDescent="0.2">
      <c r="A114" s="891"/>
      <c r="B114" s="258"/>
      <c r="C114" s="259" t="s">
        <v>117</v>
      </c>
      <c r="D114" s="246">
        <f>IF(($D113+$E113)&gt;0,D113/($D113+$E113),0)</f>
        <v>0</v>
      </c>
      <c r="E114" s="246">
        <f>IF(($D113+$E113)&gt;0,E113/($D113+$E113),0)</f>
        <v>0</v>
      </c>
      <c r="F114" s="247" t="s">
        <v>19</v>
      </c>
      <c r="G114" s="268" t="s">
        <v>19</v>
      </c>
    </row>
    <row r="115" spans="1:8" x14ac:dyDescent="0.2">
      <c r="A115" s="887"/>
      <c r="B115" s="258"/>
      <c r="C115" s="286"/>
      <c r="D115" s="248"/>
      <c r="E115" s="248"/>
      <c r="F115" s="252"/>
      <c r="G115" s="252"/>
    </row>
    <row r="116" spans="1:8" x14ac:dyDescent="0.2">
      <c r="A116" s="887"/>
      <c r="B116" s="258"/>
      <c r="C116" s="260"/>
      <c r="D116" s="251" t="s">
        <v>118</v>
      </c>
      <c r="E116" s="261" t="s">
        <v>119</v>
      </c>
      <c r="F116" s="251" t="s">
        <v>120</v>
      </c>
      <c r="G116" s="266" t="s">
        <v>116</v>
      </c>
    </row>
    <row r="117" spans="1:8" ht="33.75" x14ac:dyDescent="0.2">
      <c r="A117" s="887"/>
      <c r="B117" s="269">
        <f>Adult!A41</f>
        <v>29</v>
      </c>
      <c r="C117" s="256" t="str">
        <f>Adult!B41</f>
        <v>If a pre-apprenticeship, is there documentation in the file that demonstrates that the pre-apprenticeship program was registered with the Florida Department of Education? (Note: X = Participant did not receive a pre-apprenticeship activity).</v>
      </c>
      <c r="D117" s="245">
        <f>COUNTIF(Adult!E41:BL41, "Y")</f>
        <v>0</v>
      </c>
      <c r="E117" s="245">
        <f>COUNTIF(Adult!E41:BL41, "N")</f>
        <v>0</v>
      </c>
      <c r="F117" s="245">
        <f>COUNTIF(Adult!E41:BL41, "X")</f>
        <v>0</v>
      </c>
      <c r="G117" s="267">
        <f>D117+E117+F117</f>
        <v>0</v>
      </c>
    </row>
    <row r="118" spans="1:8" x14ac:dyDescent="0.2">
      <c r="A118" s="887"/>
      <c r="B118" s="258"/>
      <c r="C118" s="259" t="s">
        <v>117</v>
      </c>
      <c r="D118" s="246">
        <f>IF(($D117+$E117)&gt;0,D117/($D117+$E117),0)</f>
        <v>0</v>
      </c>
      <c r="E118" s="246">
        <f>IF(($D117+$E117)&gt;0,E117/($D117+$E117),0)</f>
        <v>0</v>
      </c>
      <c r="F118" s="247" t="s">
        <v>19</v>
      </c>
      <c r="G118" s="268" t="s">
        <v>19</v>
      </c>
    </row>
    <row r="119" spans="1:8" x14ac:dyDescent="0.2">
      <c r="A119" s="887"/>
      <c r="B119" s="258"/>
      <c r="C119" s="286"/>
      <c r="D119" s="248"/>
      <c r="E119" s="248"/>
      <c r="F119" s="289"/>
      <c r="G119" s="289"/>
    </row>
    <row r="120" spans="1:8" x14ac:dyDescent="0.2">
      <c r="A120" s="887"/>
      <c r="B120" s="258"/>
      <c r="C120" s="260"/>
      <c r="D120" s="251" t="s">
        <v>118</v>
      </c>
      <c r="E120" s="261" t="s">
        <v>119</v>
      </c>
      <c r="F120" s="251" t="s">
        <v>120</v>
      </c>
      <c r="G120" s="266" t="s">
        <v>116</v>
      </c>
    </row>
    <row r="121" spans="1:8" ht="22.5" x14ac:dyDescent="0.2">
      <c r="A121" s="887"/>
      <c r="B121" s="269">
        <f>Adult!A42</f>
        <v>30</v>
      </c>
      <c r="C121" s="256" t="str">
        <f>Adult!B42</f>
        <v xml:space="preserve">If a transitional job, was the WE combined with comprehensive career services and support services? (Y, N, X) (Note: X = Participant did not receive a transitional job). (Note: Question not applicable to other types of WE). </v>
      </c>
      <c r="D121" s="245">
        <f>COUNTIF(Adult!E42:BL42, "Y")</f>
        <v>0</v>
      </c>
      <c r="E121" s="245">
        <f>COUNTIF(Adult!E42:BL42, "N")</f>
        <v>0</v>
      </c>
      <c r="F121" s="245">
        <f>COUNTIF(Adult!E42:BL42, "X")</f>
        <v>0</v>
      </c>
      <c r="G121" s="267">
        <f>D121+E121+F121</f>
        <v>0</v>
      </c>
    </row>
    <row r="122" spans="1:8" x14ac:dyDescent="0.2">
      <c r="A122" s="887"/>
      <c r="B122" s="258"/>
      <c r="C122" s="259" t="s">
        <v>117</v>
      </c>
      <c r="D122" s="246">
        <f>IF(($D121+$E121)&gt;0,D121/($D121+$E121),0)</f>
        <v>0</v>
      </c>
      <c r="E122" s="246">
        <f>IF(($D121+$E121)&gt;0,E121/($D121+$E121),0)</f>
        <v>0</v>
      </c>
      <c r="F122" s="247" t="s">
        <v>19</v>
      </c>
      <c r="G122" s="268" t="s">
        <v>19</v>
      </c>
    </row>
    <row r="123" spans="1:8" ht="12" thickBot="1" x14ac:dyDescent="0.25">
      <c r="A123" s="887"/>
      <c r="B123" s="258"/>
      <c r="C123" s="286"/>
      <c r="D123" s="248"/>
      <c r="E123" s="248"/>
      <c r="F123" s="287"/>
      <c r="G123" s="287"/>
    </row>
    <row r="124" spans="1:8" ht="13.5" thickBot="1" x14ac:dyDescent="0.25">
      <c r="A124" s="887"/>
      <c r="B124" s="892" t="str">
        <f>Adult!B43</f>
        <v xml:space="preserve"> OCCUPATIONAL SKILLS CLASSROOM TRAINING</v>
      </c>
      <c r="C124" s="892"/>
      <c r="D124" s="892"/>
      <c r="E124" s="892"/>
      <c r="F124" s="892"/>
      <c r="G124" s="892"/>
      <c r="H124" s="877"/>
    </row>
    <row r="125" spans="1:8" s="882" customFormat="1" ht="12.75" x14ac:dyDescent="0.2">
      <c r="A125" s="891"/>
      <c r="B125" s="893"/>
      <c r="C125" s="893"/>
      <c r="D125" s="893"/>
      <c r="E125" s="893"/>
      <c r="F125" s="893"/>
      <c r="G125" s="893"/>
      <c r="H125" s="881"/>
    </row>
    <row r="126" spans="1:8" s="882" customFormat="1" ht="12.75" x14ac:dyDescent="0.2">
      <c r="A126" s="891"/>
      <c r="B126" s="893"/>
      <c r="C126" s="893"/>
      <c r="D126" s="251" t="s">
        <v>118</v>
      </c>
      <c r="E126" s="261" t="s">
        <v>119</v>
      </c>
      <c r="F126" s="251" t="s">
        <v>120</v>
      </c>
      <c r="G126" s="266" t="s">
        <v>116</v>
      </c>
      <c r="H126" s="874"/>
    </row>
    <row r="127" spans="1:8" s="882" customFormat="1" ht="33.75" x14ac:dyDescent="0.2">
      <c r="A127" s="891"/>
      <c r="B127" s="894">
        <f>Adult!A44</f>
        <v>31</v>
      </c>
      <c r="C127" s="256" t="str">
        <f>Adult!B44</f>
        <v xml:space="preserve">Was an occupational skills classroom training activity entered in the State's MIS? (Y, N) (Note: N = Participant did not receive an occupational skills classroom training service funded with Title I funds.) (If N, questions #32 through #36 will be X). </v>
      </c>
      <c r="D127" s="245">
        <f>COUNTIF(Adult!E44:BL44, "Y")</f>
        <v>0</v>
      </c>
      <c r="E127" s="245">
        <f>COUNTIF(Adult!E44:BL44, "N")</f>
        <v>0</v>
      </c>
      <c r="F127" s="245">
        <f>COUNTIF(Adult!E44:BL44, "X")</f>
        <v>0</v>
      </c>
      <c r="G127" s="267">
        <f>D127+E127+F127</f>
        <v>0</v>
      </c>
      <c r="H127" s="881"/>
    </row>
    <row r="128" spans="1:8" s="882" customFormat="1" x14ac:dyDescent="0.2">
      <c r="A128" s="891"/>
      <c r="B128" s="258"/>
      <c r="C128" s="259" t="s">
        <v>117</v>
      </c>
      <c r="D128" s="246">
        <f>IF(($D127+$E127)&gt;0,D127/($D127+$E127),0)</f>
        <v>0</v>
      </c>
      <c r="E128" s="246">
        <f>IF(($D127+$E127)&gt;0,E127/($D127+$E127),0)</f>
        <v>0</v>
      </c>
      <c r="F128" s="247" t="s">
        <v>19</v>
      </c>
      <c r="G128" s="268" t="s">
        <v>19</v>
      </c>
      <c r="H128" s="881"/>
    </row>
    <row r="129" spans="1:8" x14ac:dyDescent="0.2">
      <c r="A129" s="887"/>
      <c r="B129" s="258"/>
      <c r="C129" s="286"/>
      <c r="D129" s="248"/>
      <c r="E129" s="248"/>
      <c r="F129" s="289"/>
      <c r="G129" s="289"/>
    </row>
    <row r="130" spans="1:8" x14ac:dyDescent="0.2">
      <c r="A130" s="887"/>
      <c r="B130" s="258"/>
      <c r="C130" s="260"/>
      <c r="D130" s="251" t="s">
        <v>118</v>
      </c>
      <c r="E130" s="261" t="s">
        <v>119</v>
      </c>
      <c r="F130" s="251" t="s">
        <v>120</v>
      </c>
      <c r="G130" s="266" t="s">
        <v>116</v>
      </c>
    </row>
    <row r="131" spans="1:8" ht="33" customHeight="1" x14ac:dyDescent="0.2">
      <c r="A131" s="887"/>
      <c r="B131" s="894">
        <f>Adult!A45</f>
        <v>32</v>
      </c>
      <c r="C131" s="256" t="str">
        <f>Adult!B45</f>
        <v xml:space="preserve">If an occupational skills classroom training activity was provided, was an ITA used to pay for the training? (Y, N, X.) (Note: X = Participant did not receive an occupational skills classroom training activity funded with Title I funds). </v>
      </c>
      <c r="D131" s="245">
        <f>COUNTIF(Adult!E45:BL45, "Y")</f>
        <v>0</v>
      </c>
      <c r="E131" s="245">
        <f>COUNTIF(Adult!E45:BL45, "N")</f>
        <v>0</v>
      </c>
      <c r="F131" s="245">
        <f>COUNTIF(Adult!E45:BL45, "X")</f>
        <v>0</v>
      </c>
      <c r="G131" s="267">
        <f>D131+E131+F131</f>
        <v>0</v>
      </c>
    </row>
    <row r="132" spans="1:8" x14ac:dyDescent="0.2">
      <c r="A132" s="887"/>
      <c r="B132" s="258"/>
      <c r="C132" s="259" t="s">
        <v>117</v>
      </c>
      <c r="D132" s="246">
        <f>IF(($D131+$E131)&gt;0,D131/($D131+$E131),0)</f>
        <v>0</v>
      </c>
      <c r="E132" s="246">
        <f>IF(($D131+$E131)&gt;0,E131/($D131+$E131),0)</f>
        <v>0</v>
      </c>
      <c r="F132" s="247" t="s">
        <v>19</v>
      </c>
      <c r="G132" s="268" t="s">
        <v>19</v>
      </c>
    </row>
    <row r="133" spans="1:8" x14ac:dyDescent="0.2">
      <c r="A133" s="887"/>
      <c r="B133" s="258"/>
      <c r="C133" s="286"/>
      <c r="D133" s="246"/>
      <c r="E133" s="246"/>
      <c r="F133" s="294"/>
      <c r="G133" s="307"/>
    </row>
    <row r="134" spans="1:8" x14ac:dyDescent="0.2">
      <c r="A134" s="887"/>
      <c r="B134" s="258"/>
      <c r="C134" s="260"/>
      <c r="D134" s="251" t="s">
        <v>118</v>
      </c>
      <c r="E134" s="261" t="s">
        <v>119</v>
      </c>
      <c r="F134" s="251" t="s">
        <v>120</v>
      </c>
      <c r="G134" s="266" t="s">
        <v>116</v>
      </c>
    </row>
    <row r="135" spans="1:8" ht="22.5" x14ac:dyDescent="0.2">
      <c r="A135" s="887"/>
      <c r="B135" s="269">
        <f>Adult!A46</f>
        <v>33</v>
      </c>
      <c r="C135" s="256" t="str">
        <f>Adult!B46</f>
        <v>If yes to #32, was the training provider on the local/state approved eligible training provider list (ETPL)? (Y, N, X.) (Note: X = Participant did not receive an occupational skills classroom training activity funded with Title I funds).</v>
      </c>
      <c r="D135" s="245">
        <f>COUNTIF(Adult!E46:BL46, "Y")</f>
        <v>0</v>
      </c>
      <c r="E135" s="245">
        <f>COUNTIF(Adult!E46:BL46, "N")</f>
        <v>0</v>
      </c>
      <c r="F135" s="245">
        <f>COUNTIF(Adult!E46:BL46, "X")</f>
        <v>0</v>
      </c>
      <c r="G135" s="267">
        <f>D135+E135+F135</f>
        <v>0</v>
      </c>
    </row>
    <row r="136" spans="1:8" x14ac:dyDescent="0.2">
      <c r="A136" s="887"/>
      <c r="B136" s="258"/>
      <c r="C136" s="259" t="s">
        <v>117</v>
      </c>
      <c r="D136" s="246">
        <f>IF(($D135+$E135)&gt;0,D135/($D135+$E135),0)</f>
        <v>0</v>
      </c>
      <c r="E136" s="246">
        <f>IF(($D135+$E135)&gt;0,E135/($D135+$E135),0)</f>
        <v>0</v>
      </c>
      <c r="F136" s="247" t="s">
        <v>19</v>
      </c>
      <c r="G136" s="268" t="s">
        <v>19</v>
      </c>
    </row>
    <row r="137" spans="1:8" x14ac:dyDescent="0.2">
      <c r="A137" s="887"/>
      <c r="B137" s="258"/>
      <c r="C137" s="286"/>
      <c r="D137" s="248"/>
      <c r="E137" s="248"/>
      <c r="F137" s="289"/>
      <c r="G137" s="289"/>
    </row>
    <row r="138" spans="1:8" x14ac:dyDescent="0.2">
      <c r="A138" s="887"/>
      <c r="B138" s="258"/>
      <c r="C138" s="260"/>
      <c r="D138" s="247" t="s">
        <v>118</v>
      </c>
      <c r="E138" s="247" t="s">
        <v>119</v>
      </c>
      <c r="F138" s="247" t="s">
        <v>120</v>
      </c>
      <c r="G138" s="268" t="s">
        <v>116</v>
      </c>
    </row>
    <row r="139" spans="1:8" ht="22.5" x14ac:dyDescent="0.2">
      <c r="A139" s="888"/>
      <c r="B139" s="895">
        <f>Adult!A47</f>
        <v>34</v>
      </c>
      <c r="C139" s="896" t="str">
        <f>Adult!B47</f>
        <v xml:space="preserve">If yes to #32, was the training in a local/state demand occupation? (Y, N, X.) (Note: X = Participant did not receive an occupational skills classroom training activity funded with Title I funds). </v>
      </c>
      <c r="D139" s="245">
        <f>COUNTIF(Adult!E47:BL47, "Y")</f>
        <v>0</v>
      </c>
      <c r="E139" s="245">
        <f>COUNTIF(Adult!E47:BL47, "N")</f>
        <v>0</v>
      </c>
      <c r="F139" s="245">
        <f>COUNTIF(Adult!E47:BL47, "X")</f>
        <v>0</v>
      </c>
      <c r="G139" s="267">
        <f>D139+E139+F139</f>
        <v>0</v>
      </c>
    </row>
    <row r="140" spans="1:8" x14ac:dyDescent="0.2">
      <c r="A140" s="887"/>
      <c r="B140" s="260"/>
      <c r="C140" s="259" t="s">
        <v>117</v>
      </c>
      <c r="D140" s="246">
        <f>IF(($D139+$E139)&gt;0,D139/($D139+$E139),0)</f>
        <v>0</v>
      </c>
      <c r="E140" s="246">
        <f>IF(($D139+$E139)&gt;0,E139/($D139+$E139),0)</f>
        <v>0</v>
      </c>
      <c r="F140" s="247" t="s">
        <v>19</v>
      </c>
      <c r="G140" s="268" t="s">
        <v>19</v>
      </c>
    </row>
    <row r="141" spans="1:8" s="882" customFormat="1" x14ac:dyDescent="0.2">
      <c r="A141" s="887"/>
      <c r="B141" s="260"/>
      <c r="C141" s="260"/>
      <c r="D141" s="252"/>
      <c r="E141" s="260"/>
      <c r="F141" s="252"/>
      <c r="G141" s="252"/>
      <c r="H141" s="878"/>
    </row>
    <row r="142" spans="1:8" x14ac:dyDescent="0.2">
      <c r="A142" s="887"/>
      <c r="B142" s="260"/>
      <c r="C142" s="260"/>
      <c r="D142" s="251" t="s">
        <v>118</v>
      </c>
      <c r="E142" s="251" t="s">
        <v>119</v>
      </c>
      <c r="F142" s="251" t="s">
        <v>120</v>
      </c>
      <c r="G142" s="266" t="s">
        <v>116</v>
      </c>
    </row>
    <row r="143" spans="1:8" ht="22.5" x14ac:dyDescent="0.2">
      <c r="A143" s="888"/>
      <c r="B143" s="895">
        <f>Adult!A48</f>
        <v>35</v>
      </c>
      <c r="C143" s="896" t="str">
        <f>Adult!B48</f>
        <v xml:space="preserve">If no to #32, was a training contract used to pay for the occupational skills classroom activity? (Y, N, X) (Note: If yes, a copy of the contract between the training institution and the LWDB must be made available for review). </v>
      </c>
      <c r="D143" s="245">
        <f>COUNTIF(Adult!E48:BL48, "Y")</f>
        <v>0</v>
      </c>
      <c r="E143" s="245">
        <f>COUNTIF(Adult!E48:BL48, "N")</f>
        <v>0</v>
      </c>
      <c r="F143" s="245">
        <f>COUNTIF(Adult!E48:BL48, "X")</f>
        <v>0</v>
      </c>
      <c r="G143" s="267">
        <f>D143+E143+F143</f>
        <v>0</v>
      </c>
    </row>
    <row r="144" spans="1:8" x14ac:dyDescent="0.2">
      <c r="A144" s="887"/>
      <c r="B144" s="260"/>
      <c r="C144" s="259" t="s">
        <v>117</v>
      </c>
      <c r="D144" s="246">
        <f>IF(($D143+$E143)&gt;0,D143/($D143+$E143),0)</f>
        <v>0</v>
      </c>
      <c r="E144" s="246">
        <f>IF(($D143+$E143)&gt;0,E143/($D143+$E143),0)</f>
        <v>0</v>
      </c>
      <c r="F144" s="247"/>
      <c r="G144" s="268" t="s">
        <v>19</v>
      </c>
    </row>
    <row r="145" spans="1:8" x14ac:dyDescent="0.2">
      <c r="A145" s="887"/>
      <c r="B145" s="258"/>
      <c r="C145" s="260"/>
      <c r="D145" s="248"/>
      <c r="E145" s="248"/>
      <c r="F145" s="248"/>
      <c r="G145" s="248"/>
    </row>
    <row r="146" spans="1:8" s="882" customFormat="1" x14ac:dyDescent="0.2">
      <c r="A146" s="887"/>
      <c r="B146" s="258"/>
      <c r="C146" s="260"/>
      <c r="D146" s="251" t="s">
        <v>118</v>
      </c>
      <c r="E146" s="251" t="s">
        <v>119</v>
      </c>
      <c r="F146" s="251" t="s">
        <v>120</v>
      </c>
      <c r="G146" s="266" t="s">
        <v>116</v>
      </c>
      <c r="H146" s="878"/>
    </row>
    <row r="147" spans="1:8" ht="45" x14ac:dyDescent="0.2">
      <c r="A147" s="887"/>
      <c r="B147" s="897">
        <f>Adult!A49</f>
        <v>36</v>
      </c>
      <c r="C147" s="896" t="str">
        <f>Adult!B49</f>
        <v xml:space="preserve">If an Adult Education and Literacy (AEL) activity was provided and Title I Adult and Dislocated Worker funds were used, was the AEL activity done concurrently or in coordination with an allowable training activity? (Y, N, X) (Note: X= Participant did not receive an AEL activity or an AEL activity was given but was not funded with local formula-funded Adult and DW funding). </v>
      </c>
      <c r="D147" s="245">
        <f>COUNTIF(Adult!E49:BL49, "Y")</f>
        <v>0</v>
      </c>
      <c r="E147" s="245">
        <f>COUNTIF(Adult!E49:BL49, "N")</f>
        <v>0</v>
      </c>
      <c r="F147" s="245">
        <f>COUNTIF(Adult!E49:BL49, "X")</f>
        <v>0</v>
      </c>
      <c r="G147" s="267">
        <f>D147+E147+F147</f>
        <v>0</v>
      </c>
    </row>
    <row r="148" spans="1:8" x14ac:dyDescent="0.2">
      <c r="A148" s="888"/>
      <c r="B148" s="256"/>
      <c r="C148" s="259" t="s">
        <v>117</v>
      </c>
      <c r="D148" s="246">
        <f>IF(($D147+$E147)&gt;0,D147/($D147+$E147),0)</f>
        <v>0</v>
      </c>
      <c r="E148" s="246">
        <f>IF(($D147+$E147)&gt;0,E147/($D147+$E147),0)</f>
        <v>0</v>
      </c>
      <c r="F148" s="247" t="s">
        <v>19</v>
      </c>
      <c r="G148" s="268" t="s">
        <v>19</v>
      </c>
    </row>
    <row r="149" spans="1:8" x14ac:dyDescent="0.2">
      <c r="A149" s="887"/>
      <c r="B149" s="258"/>
      <c r="C149" s="260"/>
      <c r="D149" s="252"/>
      <c r="E149" s="252"/>
      <c r="F149" s="252"/>
      <c r="G149" s="252"/>
    </row>
    <row r="150" spans="1:8" s="882" customFormat="1" x14ac:dyDescent="0.2">
      <c r="A150" s="891"/>
      <c r="B150" s="898" t="str">
        <f>Adult!B50</f>
        <v xml:space="preserve"> REGISTERED APPRENTICESHIP PROGRAM</v>
      </c>
      <c r="C150" s="898" t="str">
        <f>Adult!B52</f>
        <v xml:space="preserve">If yes to #37, is there documentation in the file to support the expenditure of funds for classroom training and/or work-based training with the RAP sponsor, employer, and/or related classroom instruction provider? (ITA and/or other agreement) (Y, N, X) (Note: X = WIOA funds were not used to pay for the related instructions (classroom) or work-based training portion of the RAP training activity or the participant did not receive a RAP activity). </v>
      </c>
      <c r="D150" s="898" t="str">
        <f>Adult!C52</f>
        <v>20 CFR 680.410-420, WIOA Sec. 122 (b)(1)(D), WIOA Sec. 122 (b)(4)(A), WIOA Sec. 122 (a)(3), Administrative Policy 90 and 100, TEGL 13-16</v>
      </c>
      <c r="E150" s="898" t="str">
        <f>Adult!D52</f>
        <v>State MIS or Electronic Case File Supporting Documentation</v>
      </c>
      <c r="F150" s="898" t="str">
        <f>Adult!E52</f>
        <v/>
      </c>
      <c r="G150" s="898" t="str">
        <f>Adult!F52</f>
        <v/>
      </c>
      <c r="H150" s="878"/>
    </row>
    <row r="151" spans="1:8" x14ac:dyDescent="0.2">
      <c r="A151" s="887"/>
      <c r="B151" s="258"/>
      <c r="C151" s="260"/>
      <c r="D151" s="248"/>
      <c r="E151" s="248"/>
      <c r="F151" s="248"/>
      <c r="G151" s="248"/>
    </row>
    <row r="152" spans="1:8" s="882" customFormat="1" x14ac:dyDescent="0.2">
      <c r="A152" s="887"/>
      <c r="B152" s="258"/>
      <c r="C152" s="260"/>
      <c r="D152" s="251" t="s">
        <v>118</v>
      </c>
      <c r="E152" s="251" t="s">
        <v>119</v>
      </c>
      <c r="F152" s="251" t="s">
        <v>120</v>
      </c>
      <c r="G152" s="266" t="s">
        <v>116</v>
      </c>
      <c r="H152" s="878"/>
    </row>
    <row r="153" spans="1:8" ht="22.5" x14ac:dyDescent="0.2">
      <c r="A153" s="888"/>
      <c r="B153" s="899">
        <f>Adult!A51</f>
        <v>37</v>
      </c>
      <c r="C153" s="896" t="str">
        <f>Adult!B51</f>
        <v xml:space="preserve">Was a Registered Apprenticeship Program (RAP) activity entered in the State's Management Information System (MIS)? (Y, N) (Note: If N, the participant did not receive a RAP activity). (If N, questions #38 and #39 will be X). </v>
      </c>
      <c r="D153" s="245">
        <f>COUNTIF(Adult!E51:BL51, "Y")</f>
        <v>0</v>
      </c>
      <c r="E153" s="245">
        <f>COUNTIF(Adult!E51:BL51, "N")</f>
        <v>0</v>
      </c>
      <c r="F153" s="245">
        <f>COUNTIF(Adult!E51:BL51, "X")</f>
        <v>0</v>
      </c>
      <c r="G153" s="267">
        <f>D153+E153+F153</f>
        <v>0</v>
      </c>
    </row>
    <row r="154" spans="1:8" x14ac:dyDescent="0.2">
      <c r="A154" s="887"/>
      <c r="B154" s="260"/>
      <c r="C154" s="259" t="s">
        <v>117</v>
      </c>
      <c r="D154" s="246">
        <f>IF(($D153+$E153)&gt;0,D153/($D153+$E153),0)</f>
        <v>0</v>
      </c>
      <c r="E154" s="246">
        <f>IF(($D153+$E153)&gt;0,E153/($D153+$E153),0)</f>
        <v>0</v>
      </c>
      <c r="F154" s="247" t="s">
        <v>19</v>
      </c>
      <c r="G154" s="268" t="s">
        <v>19</v>
      </c>
    </row>
    <row r="155" spans="1:8" x14ac:dyDescent="0.2">
      <c r="A155" s="888"/>
      <c r="B155" s="260"/>
      <c r="C155" s="900"/>
      <c r="D155" s="246"/>
      <c r="E155" s="246"/>
      <c r="F155" s="247"/>
      <c r="G155" s="268"/>
      <c r="H155" s="877"/>
    </row>
    <row r="156" spans="1:8" x14ac:dyDescent="0.2">
      <c r="A156" s="888"/>
      <c r="B156" s="260"/>
      <c r="C156" s="900"/>
      <c r="D156" s="251" t="s">
        <v>118</v>
      </c>
      <c r="E156" s="251" t="s">
        <v>119</v>
      </c>
      <c r="F156" s="251" t="s">
        <v>120</v>
      </c>
      <c r="G156" s="266" t="s">
        <v>116</v>
      </c>
      <c r="H156" s="877"/>
    </row>
    <row r="157" spans="1:8" ht="45" x14ac:dyDescent="0.2">
      <c r="A157" s="888"/>
      <c r="B157" s="895">
        <f>Adult!A52</f>
        <v>38</v>
      </c>
      <c r="C157" s="256" t="str">
        <f>Adult!B52</f>
        <v xml:space="preserve">If yes to #37, is there documentation in the file to support the expenditure of funds for classroom training and/or work-based training with the RAP sponsor, employer, and/or related classroom instruction provider? (ITA and/or other agreement) (Y, N, X) (Note: X = WIOA funds were not used to pay for the related instructions (classroom) or work-based training portion of the RAP training activity or the participant did not receive a RAP activity). </v>
      </c>
      <c r="D157" s="245">
        <f>COUNTIF(Adult!E52:BL52, "Y")</f>
        <v>0</v>
      </c>
      <c r="E157" s="245">
        <f>COUNTIF(Adult!E52:BL52, "N")</f>
        <v>0</v>
      </c>
      <c r="F157" s="245">
        <f>COUNTIF(Adult!E52:BL52, "X")</f>
        <v>0</v>
      </c>
      <c r="G157" s="245">
        <f>D157+E157+F157</f>
        <v>0</v>
      </c>
      <c r="H157" s="883"/>
    </row>
    <row r="158" spans="1:8" ht="9.9499999999999993" customHeight="1" x14ac:dyDescent="0.2">
      <c r="A158" s="888"/>
      <c r="B158" s="258"/>
      <c r="C158" s="260"/>
      <c r="D158" s="553">
        <f>IF(($D157+$E157)&gt;0,D157/($D157+$E157),0)</f>
        <v>0</v>
      </c>
      <c r="E158" s="553">
        <f>IF(($D157+$E157)&gt;0,E157/($D157+$E157),0)</f>
        <v>0</v>
      </c>
      <c r="F158" s="554" t="s">
        <v>19</v>
      </c>
      <c r="G158" s="554" t="s">
        <v>19</v>
      </c>
      <c r="H158" s="883"/>
    </row>
    <row r="159" spans="1:8" x14ac:dyDescent="0.2">
      <c r="A159" s="887"/>
      <c r="B159" s="258"/>
      <c r="C159" s="260"/>
      <c r="D159" s="248"/>
      <c r="E159" s="248"/>
      <c r="F159" s="270"/>
      <c r="G159" s="270"/>
    </row>
    <row r="160" spans="1:8" s="882" customFormat="1" x14ac:dyDescent="0.2">
      <c r="A160" s="887"/>
      <c r="B160" s="258"/>
      <c r="C160" s="260"/>
      <c r="D160" s="251" t="s">
        <v>118</v>
      </c>
      <c r="E160" s="251" t="s">
        <v>119</v>
      </c>
      <c r="F160" s="251" t="s">
        <v>120</v>
      </c>
      <c r="G160" s="266" t="s">
        <v>116</v>
      </c>
      <c r="H160" s="878"/>
    </row>
    <row r="161" spans="1:8" ht="56.25" x14ac:dyDescent="0.2">
      <c r="A161" s="887"/>
      <c r="B161" s="897">
        <f>Adult!A53</f>
        <v>39</v>
      </c>
      <c r="C161" s="896" t="str">
        <f>Adult!B53</f>
        <v xml:space="preserve">If yes to #37, does the file contain a copy of the registration (with the Florida Department of Education, USDOL Office of Apprenticeship or another state) of the RAP including the apprenticeship standards, and the executed apprenticeship agreement with the participant? (Y, N, X) (Note: X = WIOA funds were not used to pay for the related instructions (classroom) or work-based training portion of the RAP training activity or the participant did not receive a RAP activity). </v>
      </c>
      <c r="D161" s="245">
        <f>COUNTIF(Adult!E53:BL53, "Y")</f>
        <v>0</v>
      </c>
      <c r="E161" s="245">
        <f>COUNTIF(Adult!E53:BL53, "N")</f>
        <v>0</v>
      </c>
      <c r="F161" s="245">
        <f>COUNTIF(Adult!E53:BL53, "X")</f>
        <v>0</v>
      </c>
      <c r="G161" s="267">
        <f>D161+E161+F161</f>
        <v>0</v>
      </c>
    </row>
    <row r="162" spans="1:8" ht="15.6" customHeight="1" x14ac:dyDescent="0.2">
      <c r="A162" s="887"/>
      <c r="B162" s="255"/>
      <c r="C162" s="259" t="s">
        <v>117</v>
      </c>
      <c r="D162" s="246">
        <f>IF(($D161+$E161)&gt;0,D161/($D161+$E161),0)</f>
        <v>0</v>
      </c>
      <c r="E162" s="246">
        <f>IF(($D161+$E161)&gt;0,E161/($D161+$E161),0)</f>
        <v>0</v>
      </c>
      <c r="F162" s="247" t="s">
        <v>19</v>
      </c>
      <c r="G162" s="268" t="s">
        <v>19</v>
      </c>
    </row>
    <row r="163" spans="1:8" x14ac:dyDescent="0.2">
      <c r="A163" s="887" t="s">
        <v>19</v>
      </c>
      <c r="B163" s="258" t="s">
        <v>19</v>
      </c>
      <c r="C163" s="260"/>
      <c r="D163" s="248"/>
      <c r="E163" s="248"/>
      <c r="F163" s="248"/>
      <c r="G163" s="300"/>
    </row>
    <row r="164" spans="1:8" ht="12.75" x14ac:dyDescent="0.2">
      <c r="A164" s="887"/>
      <c r="B164" s="898" t="str">
        <f>Adult!B54</f>
        <v>ON-THE-JOB/CUSTOMIZED/INCUMBENT WORKER TRAINING</v>
      </c>
      <c r="C164" s="898" t="str">
        <f>Adult!B54</f>
        <v>ON-THE-JOB/CUSTOMIZED/INCUMBENT WORKER TRAINING</v>
      </c>
      <c r="D164" s="898"/>
      <c r="E164" s="898"/>
      <c r="F164" s="898"/>
      <c r="G164" s="898"/>
    </row>
    <row r="165" spans="1:8" x14ac:dyDescent="0.2">
      <c r="A165" s="888"/>
      <c r="B165" s="899"/>
      <c r="C165" s="256"/>
      <c r="D165" s="294"/>
      <c r="E165" s="294"/>
      <c r="F165" s="294"/>
      <c r="G165" s="307"/>
    </row>
    <row r="166" spans="1:8" x14ac:dyDescent="0.2">
      <c r="A166" s="887"/>
      <c r="B166" s="258"/>
      <c r="C166" s="260"/>
      <c r="D166" s="264" t="s">
        <v>118</v>
      </c>
      <c r="E166" s="264" t="s">
        <v>119</v>
      </c>
      <c r="F166" s="251" t="s">
        <v>120</v>
      </c>
      <c r="G166" s="266" t="s">
        <v>116</v>
      </c>
    </row>
    <row r="167" spans="1:8" ht="22.5" x14ac:dyDescent="0.2">
      <c r="A167" s="887"/>
      <c r="B167" s="894">
        <f>Adult!A55</f>
        <v>40</v>
      </c>
      <c r="C167" s="256" t="str">
        <f>Adult!B55</f>
        <v xml:space="preserve">Was On-The-Job (OJT), Customized Training (CT) or Incumbent Worker Training (IWT) provided to the participant? (Y, N) (Note: N = Participant did not receive an OJT, CT or IWT activity). (If N, questions #41 through #67 will be X). </v>
      </c>
      <c r="D167" s="245">
        <f>COUNTIF(Adult!E55:BL55, "Y")</f>
        <v>0</v>
      </c>
      <c r="E167" s="245">
        <f>COUNTIF(Adult!E55:BL55, "N")</f>
        <v>0</v>
      </c>
      <c r="F167" s="245">
        <f>COUNTIF(Adult!E55:BL55, "X")</f>
        <v>0</v>
      </c>
      <c r="G167" s="267">
        <f>D167+E167+F167</f>
        <v>0</v>
      </c>
    </row>
    <row r="168" spans="1:8" x14ac:dyDescent="0.2">
      <c r="A168" s="887"/>
      <c r="B168" s="258"/>
      <c r="C168" s="259" t="s">
        <v>117</v>
      </c>
      <c r="D168" s="246">
        <f>IF(($D167+$E167)&gt;0,D167/($D167+$E167),0)</f>
        <v>0</v>
      </c>
      <c r="E168" s="246">
        <f>IF(($D167+$E167)&gt;0,E167/($D167+$E167),0)</f>
        <v>0</v>
      </c>
      <c r="F168" s="247" t="s">
        <v>19</v>
      </c>
      <c r="G168" s="268" t="s">
        <v>19</v>
      </c>
    </row>
    <row r="169" spans="1:8" x14ac:dyDescent="0.2">
      <c r="A169" s="888"/>
      <c r="B169" s="258"/>
      <c r="C169" s="259"/>
      <c r="D169" s="246"/>
      <c r="E169" s="246"/>
      <c r="F169" s="294"/>
      <c r="G169" s="307"/>
      <c r="H169" s="877"/>
    </row>
    <row r="170" spans="1:8" x14ac:dyDescent="0.2">
      <c r="A170" s="887"/>
      <c r="B170" s="901"/>
      <c r="C170" s="902"/>
      <c r="D170" s="261" t="s">
        <v>118</v>
      </c>
      <c r="E170" s="261" t="s">
        <v>119</v>
      </c>
      <c r="F170" s="261" t="s">
        <v>120</v>
      </c>
      <c r="G170" s="474" t="s">
        <v>116</v>
      </c>
    </row>
    <row r="171" spans="1:8" x14ac:dyDescent="0.2">
      <c r="A171" s="888"/>
      <c r="B171" s="903">
        <f>Adult!A56</f>
        <v>41</v>
      </c>
      <c r="C171" s="904" t="str">
        <f>Adult!B56</f>
        <v xml:space="preserve">If yes to #40, indicate the type of training provided (OJT, CT or IWT). </v>
      </c>
      <c r="D171" s="265">
        <f>COUNTIF(Adult!E56:BL56, "Y")</f>
        <v>0</v>
      </c>
      <c r="E171" s="265">
        <f>COUNTIF(Adult!E56:BL56, "N")</f>
        <v>0</v>
      </c>
      <c r="F171" s="265">
        <f>COUNTIF(Adult!E56:BL56, "X")</f>
        <v>0</v>
      </c>
      <c r="G171" s="301">
        <f>D171+E171+F171</f>
        <v>0</v>
      </c>
    </row>
    <row r="172" spans="1:8" x14ac:dyDescent="0.2">
      <c r="A172" s="887"/>
      <c r="B172" s="901"/>
      <c r="C172" s="902"/>
      <c r="D172" s="265">
        <f>IF(($D171+$E171)&gt;0,D171/($D171+$E171),0)</f>
        <v>0</v>
      </c>
      <c r="E172" s="265">
        <f>IF(($D171+$E171)&gt;0,E171/($D171+$E171),0)</f>
        <v>0</v>
      </c>
      <c r="F172" s="552" t="s">
        <v>19</v>
      </c>
      <c r="G172" s="555" t="s">
        <v>19</v>
      </c>
    </row>
    <row r="173" spans="1:8" x14ac:dyDescent="0.2">
      <c r="A173" s="887"/>
      <c r="B173" s="901"/>
      <c r="C173" s="902"/>
      <c r="D173" s="265"/>
      <c r="E173" s="265"/>
      <c r="F173" s="265"/>
      <c r="G173" s="301"/>
    </row>
    <row r="174" spans="1:8" x14ac:dyDescent="0.2">
      <c r="A174" s="887"/>
      <c r="B174" s="901"/>
      <c r="C174" s="902"/>
      <c r="D174" s="265"/>
      <c r="E174" s="265"/>
      <c r="F174" s="265"/>
      <c r="G174" s="301"/>
    </row>
    <row r="175" spans="1:8" s="882" customFormat="1" ht="22.5" x14ac:dyDescent="0.2">
      <c r="A175" s="887"/>
      <c r="B175" s="269">
        <f>Adult!A57</f>
        <v>42</v>
      </c>
      <c r="C175" s="256" t="str">
        <f>Adult!B57</f>
        <v xml:space="preserve">If yes to #40, was an OJT, CT or IWT agreement executed between the employer or a RAP sponsor and the LWDB for the participant's training? (Y, N, X) (Note: X = Participant did not receive an OJT, CT or IWT activity). </v>
      </c>
      <c r="D175" s="245">
        <f>COUNTIF(Adult!E57:BL57, "Y")</f>
        <v>0</v>
      </c>
      <c r="E175" s="245">
        <f>COUNTIF(Adult!E57:BL57, "N")</f>
        <v>0</v>
      </c>
      <c r="F175" s="245">
        <f>COUNTIF(Adult!E57:BL57, "X")</f>
        <v>0</v>
      </c>
      <c r="G175" s="267">
        <f>D175+E175+F175</f>
        <v>0</v>
      </c>
      <c r="H175" s="878"/>
    </row>
    <row r="176" spans="1:8" x14ac:dyDescent="0.2">
      <c r="A176" s="887"/>
      <c r="B176" s="901"/>
      <c r="C176" s="905" t="s">
        <v>117</v>
      </c>
      <c r="D176" s="288">
        <f>IF(($D175+$E175)&gt;0,D175/($D175+$E175),0)</f>
        <v>0</v>
      </c>
      <c r="E176" s="288">
        <f>IF(($D175+$E175)&gt;0,E175/($D175+$E175),0)</f>
        <v>0</v>
      </c>
      <c r="F176" s="288" t="s">
        <v>19</v>
      </c>
      <c r="G176" s="302" t="s">
        <v>19</v>
      </c>
    </row>
    <row r="177" spans="1:8" x14ac:dyDescent="0.2">
      <c r="A177" s="887"/>
      <c r="B177" s="901"/>
      <c r="C177" s="906"/>
      <c r="D177" s="289"/>
      <c r="E177" s="289"/>
      <c r="F177" s="289"/>
      <c r="G177" s="289"/>
    </row>
    <row r="178" spans="1:8" x14ac:dyDescent="0.2">
      <c r="A178" s="887"/>
      <c r="B178" s="907"/>
      <c r="C178" s="908"/>
      <c r="D178" s="251" t="s">
        <v>118</v>
      </c>
      <c r="E178" s="251" t="s">
        <v>119</v>
      </c>
      <c r="F178" s="251" t="s">
        <v>120</v>
      </c>
      <c r="G178" s="479" t="s">
        <v>116</v>
      </c>
    </row>
    <row r="179" spans="1:8" ht="22.5" x14ac:dyDescent="0.2">
      <c r="A179" s="887"/>
      <c r="B179" s="269">
        <f>Adult!A58</f>
        <v>43</v>
      </c>
      <c r="C179" s="909" t="str">
        <f>Adult!B58</f>
        <v xml:space="preserve">Does the agreement/contract specify that funds will not be used to directly or indirectly assist, promote, or deter union organizing? (Y, N, X) (Note: X = Participant did not receive OJT). </v>
      </c>
      <c r="D179" s="245">
        <f>COUNTIF(Adult!E58:BL58, "Y")</f>
        <v>0</v>
      </c>
      <c r="E179" s="245">
        <f>COUNTIF(Adult!E58:BL58, "N")</f>
        <v>0</v>
      </c>
      <c r="F179" s="245">
        <f>COUNTIF(Adult!E58:BL58, "X")</f>
        <v>0</v>
      </c>
      <c r="G179" s="267">
        <f>D179+E179+F179</f>
        <v>0</v>
      </c>
    </row>
    <row r="180" spans="1:8" x14ac:dyDescent="0.2">
      <c r="A180" s="887"/>
      <c r="B180" s="910"/>
      <c r="C180" s="911" t="s">
        <v>117</v>
      </c>
      <c r="D180" s="246">
        <f>IF(($D179+$E179)&gt;0,D179/($D179+$E179),0)</f>
        <v>0</v>
      </c>
      <c r="E180" s="246">
        <f>IF(($D179+$E179)&gt;0,E179/($D179+$E179),0)</f>
        <v>0</v>
      </c>
      <c r="F180" s="247" t="s">
        <v>19</v>
      </c>
      <c r="G180" s="268" t="s">
        <v>19</v>
      </c>
    </row>
    <row r="181" spans="1:8" x14ac:dyDescent="0.2">
      <c r="A181" s="887"/>
      <c r="B181" s="257"/>
      <c r="C181" s="257"/>
      <c r="D181" s="257"/>
      <c r="E181" s="257"/>
      <c r="F181" s="257"/>
      <c r="G181" s="257"/>
    </row>
    <row r="182" spans="1:8" x14ac:dyDescent="0.2">
      <c r="A182" s="887"/>
      <c r="B182" s="910"/>
      <c r="C182" s="908"/>
      <c r="D182" s="251" t="s">
        <v>118</v>
      </c>
      <c r="E182" s="251" t="s">
        <v>119</v>
      </c>
      <c r="F182" s="251" t="s">
        <v>120</v>
      </c>
      <c r="G182" s="266" t="s">
        <v>116</v>
      </c>
    </row>
    <row r="183" spans="1:8" ht="45" x14ac:dyDescent="0.2">
      <c r="A183" s="887"/>
      <c r="B183" s="269">
        <f>Adult!A59</f>
        <v>44</v>
      </c>
      <c r="C183" s="909" t="str">
        <f>Adult!B59</f>
        <v xml:space="preserve">Does the agreement/contract specify that funds used will not be used to directly or indirectly aid in the filling of a job opening which is vacant because the former occupant is on strike, or is being locked out in the course of a labor dispute, or the filling of which is otherwise an issue in a labor dispute involving a work stoppage? (Y, N, X) (Note: X = Participant did not receive OJT).  </v>
      </c>
      <c r="D183" s="245">
        <f>COUNTIF(Adult!E59:BL59, "Y")</f>
        <v>0</v>
      </c>
      <c r="E183" s="245">
        <f>COUNTIF(Adult!E59:BL59, "N")</f>
        <v>0</v>
      </c>
      <c r="F183" s="245">
        <f>COUNTIF(Adult!E59:BL59, "X")</f>
        <v>0</v>
      </c>
      <c r="G183" s="267">
        <f>D183+E183+F183</f>
        <v>0</v>
      </c>
      <c r="H183" s="879"/>
    </row>
    <row r="184" spans="1:8" x14ac:dyDescent="0.2">
      <c r="A184" s="887"/>
      <c r="B184" s="910"/>
      <c r="C184" s="911" t="s">
        <v>117</v>
      </c>
      <c r="D184" s="246">
        <f>IF(($D183+$E183)&gt;0,D183/($D183+$E183),0)</f>
        <v>0</v>
      </c>
      <c r="E184" s="246">
        <f>IF(($D183+$E183)&gt;0,E183/($D183+$E183),0)</f>
        <v>0</v>
      </c>
      <c r="F184" s="247" t="s">
        <v>19</v>
      </c>
      <c r="G184" s="268" t="s">
        <v>19</v>
      </c>
    </row>
    <row r="185" spans="1:8" x14ac:dyDescent="0.2">
      <c r="A185" s="887"/>
      <c r="B185" s="901"/>
      <c r="C185" s="906"/>
      <c r="D185" s="289"/>
      <c r="E185" s="289"/>
      <c r="F185" s="289"/>
      <c r="G185" s="289"/>
    </row>
    <row r="186" spans="1:8" ht="9" customHeight="1" x14ac:dyDescent="0.2">
      <c r="A186" s="887"/>
      <c r="B186" s="912"/>
      <c r="C186" s="260"/>
      <c r="D186" s="251" t="s">
        <v>118</v>
      </c>
      <c r="E186" s="251" t="s">
        <v>119</v>
      </c>
      <c r="F186" s="251" t="s">
        <v>120</v>
      </c>
      <c r="G186" s="479" t="s">
        <v>116</v>
      </c>
    </row>
    <row r="187" spans="1:8" ht="22.5" x14ac:dyDescent="0.2">
      <c r="A187" s="887"/>
      <c r="B187" s="269">
        <f>Adult!A60</f>
        <v>45</v>
      </c>
      <c r="C187" s="256" t="str">
        <f>Adult!B60</f>
        <v xml:space="preserve">Is documentation in the case file that the participant's OJT/CT/IWT start date was on or after the employer's OJT/CT/IWT contract effective date? (Y, N, X) (Note: X = Participant did not receive an OJT, CT or IWT activity.) </v>
      </c>
      <c r="D187" s="245">
        <f>COUNTIF(Adult!E60:BL60, "Y")</f>
        <v>0</v>
      </c>
      <c r="E187" s="245">
        <f>COUNTIF(Adult!E60:BL60, "N")</f>
        <v>0</v>
      </c>
      <c r="F187" s="245">
        <f>COUNTIF(Adult!E60:BL60, "X")</f>
        <v>0</v>
      </c>
      <c r="G187" s="267">
        <f>D187+E187+F187</f>
        <v>0</v>
      </c>
    </row>
    <row r="188" spans="1:8" x14ac:dyDescent="0.2">
      <c r="A188" s="887"/>
      <c r="B188" s="258"/>
      <c r="C188" s="259" t="s">
        <v>117</v>
      </c>
      <c r="D188" s="246">
        <f>IF(($D187+$E187)&gt;0,D187/($D187+$E187),0)</f>
        <v>0</v>
      </c>
      <c r="E188" s="246">
        <f>IF(($D187+$E187)&gt;0,E187/($D187+$E187),0)</f>
        <v>0</v>
      </c>
      <c r="F188" s="247" t="s">
        <v>19</v>
      </c>
      <c r="G188" s="268" t="s">
        <v>19</v>
      </c>
    </row>
    <row r="189" spans="1:8" x14ac:dyDescent="0.2">
      <c r="A189" s="887"/>
      <c r="B189" s="257"/>
      <c r="C189" s="257"/>
      <c r="D189" s="257"/>
      <c r="E189" s="257"/>
      <c r="F189" s="257"/>
      <c r="G189" s="257"/>
    </row>
    <row r="190" spans="1:8" x14ac:dyDescent="0.2">
      <c r="A190" s="887"/>
      <c r="B190" s="258"/>
      <c r="C190" s="260"/>
      <c r="D190" s="251" t="s">
        <v>118</v>
      </c>
      <c r="E190" s="251" t="s">
        <v>119</v>
      </c>
      <c r="F190" s="251" t="s">
        <v>120</v>
      </c>
      <c r="G190" s="266" t="s">
        <v>116</v>
      </c>
    </row>
    <row r="191" spans="1:8" ht="33.75" x14ac:dyDescent="0.2">
      <c r="A191" s="887"/>
      <c r="B191" s="269">
        <f>Adult!A61</f>
        <v>46</v>
      </c>
      <c r="C191" s="256" t="str">
        <f>Adult!B61</f>
        <v>If the training activity exceeded the contract time duration, was there justification of the reason? (Y, N, X) (Note: X = The training activity end date has not exceeded the contract duration, or the participant did not receive an OJT, CT or IWT activity).</v>
      </c>
      <c r="D191" s="245">
        <f>COUNTIF(Adult!E61:BL61, "Y")</f>
        <v>0</v>
      </c>
      <c r="E191" s="245">
        <f>COUNTIF(Adult!E61:BL61, "N")</f>
        <v>0</v>
      </c>
      <c r="F191" s="245">
        <f>COUNTIF(Adult!E61:BL61, "X")</f>
        <v>0</v>
      </c>
      <c r="G191" s="267">
        <f>D191+E191+F191</f>
        <v>0</v>
      </c>
      <c r="H191" s="879"/>
    </row>
    <row r="192" spans="1:8" x14ac:dyDescent="0.2">
      <c r="A192" s="887"/>
      <c r="B192" s="258"/>
      <c r="C192" s="259" t="s">
        <v>117</v>
      </c>
      <c r="D192" s="246">
        <f>IF(($D191+$E191)&gt;0,D191/($D191+$E191),0)</f>
        <v>0</v>
      </c>
      <c r="E192" s="246">
        <f>IF(($D191+$E191)&gt;0,E191/($D191+$E191),0)</f>
        <v>0</v>
      </c>
      <c r="F192" s="247" t="s">
        <v>19</v>
      </c>
      <c r="G192" s="268" t="s">
        <v>19</v>
      </c>
    </row>
    <row r="193" spans="1:12" x14ac:dyDescent="0.2">
      <c r="A193" s="888"/>
      <c r="B193" s="899"/>
      <c r="C193" s="256"/>
      <c r="D193" s="246"/>
      <c r="E193" s="246"/>
      <c r="F193" s="294"/>
      <c r="G193" s="307"/>
    </row>
    <row r="194" spans="1:12" x14ac:dyDescent="0.2">
      <c r="A194" s="887"/>
      <c r="B194" s="258"/>
      <c r="C194" s="260"/>
      <c r="D194" s="251" t="s">
        <v>118</v>
      </c>
      <c r="E194" s="251" t="s">
        <v>119</v>
      </c>
      <c r="F194" s="251" t="s">
        <v>120</v>
      </c>
      <c r="G194" s="266" t="s">
        <v>116</v>
      </c>
    </row>
    <row r="195" spans="1:12" ht="29.25" customHeight="1" x14ac:dyDescent="0.2">
      <c r="A195" s="887"/>
      <c r="B195" s="280">
        <f>Adult!A62</f>
        <v>47</v>
      </c>
      <c r="C195" s="256" t="str">
        <f>Adult!B62</f>
        <v xml:space="preserve">Was the training provided as described in the OJT/CT/IWT agreement/contract or participant case file? (Y, N, X) (Note: X = Participant did not successfully complete the training activity or did not receive an OJT, CT or IWT activity). </v>
      </c>
      <c r="D195" s="245">
        <f>COUNTIF(Adult!E62:BL62, "Y")</f>
        <v>0</v>
      </c>
      <c r="E195" s="245">
        <f>COUNTIF(Adult!E62:BL62, "N")</f>
        <v>0</v>
      </c>
      <c r="F195" s="245">
        <f>COUNTIF(Adult!E62:BL62, "X")</f>
        <v>0</v>
      </c>
      <c r="G195" s="267">
        <f>D195+E195+F195</f>
        <v>0</v>
      </c>
    </row>
    <row r="196" spans="1:12" x14ac:dyDescent="0.2">
      <c r="A196" s="887"/>
      <c r="B196" s="258"/>
      <c r="C196" s="913" t="s">
        <v>117</v>
      </c>
      <c r="D196" s="246">
        <f>IF(($D195+$E195)&gt;0,D195/($D195+$E195),0)</f>
        <v>0</v>
      </c>
      <c r="E196" s="246">
        <f>IF(($D195+$E195)&gt;0,E195/($D195+$E195),0)</f>
        <v>0</v>
      </c>
      <c r="F196" s="247" t="s">
        <v>19</v>
      </c>
      <c r="G196" s="268" t="s">
        <v>19</v>
      </c>
      <c r="L196" s="876"/>
    </row>
    <row r="197" spans="1:12" x14ac:dyDescent="0.2">
      <c r="A197" s="887"/>
      <c r="B197" s="258"/>
      <c r="C197" s="260"/>
      <c r="D197" s="248"/>
      <c r="E197" s="248"/>
      <c r="F197" s="252"/>
      <c r="G197" s="252"/>
      <c r="L197" s="876"/>
    </row>
    <row r="198" spans="1:12" ht="12.6" customHeight="1" x14ac:dyDescent="0.2">
      <c r="A198" s="887"/>
      <c r="B198" s="898" t="str">
        <f>Adult!B63</f>
        <v>ON-THE-JOB TRAINING Specific Questions</v>
      </c>
      <c r="C198" s="898" t="str">
        <f>Adult!B65</f>
        <v xml:space="preserve">Does the agreement/contract outline the established non-federal reimbursement share of the cost of providing the training? (Y, N, X) (Note: X = Participant did not receive OJT). </v>
      </c>
      <c r="D198" s="898" t="str">
        <f>Adult!C65</f>
        <v>20 CFR 680.700-840, WIOA Sec. 134(c)(3), and WIOA Local Workforce Plan, and Administrative Policy 009</v>
      </c>
      <c r="E198" s="898" t="str">
        <f>Adult!D65</f>
        <v>State MIS or Electronic Case File Supporting Documentation</v>
      </c>
      <c r="F198" s="898" t="str">
        <f>Adult!E65</f>
        <v/>
      </c>
      <c r="G198" s="898" t="str">
        <f>Adult!F65</f>
        <v/>
      </c>
    </row>
    <row r="199" spans="1:12" x14ac:dyDescent="0.2">
      <c r="A199" s="887"/>
      <c r="B199" s="258"/>
      <c r="C199" s="260"/>
      <c r="D199" s="248"/>
      <c r="E199" s="248"/>
      <c r="F199" s="252"/>
      <c r="G199" s="252"/>
    </row>
    <row r="200" spans="1:12" x14ac:dyDescent="0.2">
      <c r="A200" s="887"/>
      <c r="B200" s="258"/>
      <c r="C200" s="260"/>
      <c r="D200" s="251" t="s">
        <v>118</v>
      </c>
      <c r="E200" s="251" t="s">
        <v>119</v>
      </c>
      <c r="F200" s="251" t="s">
        <v>120</v>
      </c>
      <c r="G200" s="266" t="s">
        <v>116</v>
      </c>
    </row>
    <row r="201" spans="1:12" ht="22.5" x14ac:dyDescent="0.2">
      <c r="A201" s="887"/>
      <c r="B201" s="894">
        <f>Adult!A64</f>
        <v>48</v>
      </c>
      <c r="C201" s="256" t="str">
        <f>Adult!B64</f>
        <v>Was OJT provided to the participant? (Y, N) (If Y, verify that the OJT requirements in questions #49 through #57 are met). (Note: N = Participant did not receive OJT.) (If N, questions #49 through #57 will be X).</v>
      </c>
      <c r="D201" s="245">
        <f>COUNTIF(Adult!E64:BL64, "Y")</f>
        <v>0</v>
      </c>
      <c r="E201" s="245">
        <f>COUNTIF(Adult!E64:BL64, "N")</f>
        <v>0</v>
      </c>
      <c r="F201" s="245">
        <f>COUNTIF(Adult!E64:BL64, "X")</f>
        <v>0</v>
      </c>
      <c r="G201" s="267">
        <f>D201+E201+F201</f>
        <v>0</v>
      </c>
    </row>
    <row r="202" spans="1:12" x14ac:dyDescent="0.2">
      <c r="A202" s="887"/>
      <c r="B202" s="258"/>
      <c r="C202" s="259" t="s">
        <v>117</v>
      </c>
      <c r="D202" s="246">
        <f>IF(($D201+$E201)&gt;0,D201/($D201+$E201),0)</f>
        <v>0</v>
      </c>
      <c r="E202" s="246">
        <f>IF(($D201+$E201)&gt;0,E201/($D201+$E201),0)</f>
        <v>0</v>
      </c>
      <c r="F202" s="247" t="s">
        <v>19</v>
      </c>
      <c r="G202" s="268" t="s">
        <v>19</v>
      </c>
    </row>
    <row r="203" spans="1:12" hidden="1" x14ac:dyDescent="0.2">
      <c r="A203" s="887"/>
      <c r="B203" s="258"/>
      <c r="C203" s="260"/>
      <c r="D203" s="248"/>
      <c r="E203" s="248"/>
      <c r="F203" s="252"/>
      <c r="G203" s="252"/>
    </row>
    <row r="204" spans="1:12" hidden="1" x14ac:dyDescent="0.2">
      <c r="A204" s="887"/>
      <c r="B204" s="258"/>
      <c r="C204" s="260"/>
      <c r="D204" s="251" t="s">
        <v>118</v>
      </c>
      <c r="E204" s="251" t="s">
        <v>119</v>
      </c>
      <c r="F204" s="251" t="s">
        <v>120</v>
      </c>
      <c r="G204" s="266" t="s">
        <v>116</v>
      </c>
    </row>
    <row r="205" spans="1:12" ht="22.5" hidden="1" x14ac:dyDescent="0.2">
      <c r="A205" s="887"/>
      <c r="B205" s="255">
        <f>Adult!A65</f>
        <v>49</v>
      </c>
      <c r="C205" s="256" t="str">
        <f>Adult!B65</f>
        <v xml:space="preserve">Does the agreement/contract outline the established non-federal reimbursement share of the cost of providing the training? (Y, N, X) (Note: X = Participant did not receive OJT). </v>
      </c>
      <c r="D205" s="245">
        <f>COUNTIF(Adult!E67:BL67, "Y")</f>
        <v>0</v>
      </c>
      <c r="E205" s="245">
        <f>COUNTIF(Adult!E67:BL67, "N")</f>
        <v>0</v>
      </c>
      <c r="F205" s="245">
        <f>COUNTIF(Adult!E67:BL67, "X")</f>
        <v>0</v>
      </c>
      <c r="G205" s="267">
        <f>D205+E205+F205</f>
        <v>0</v>
      </c>
    </row>
    <row r="206" spans="1:12" ht="12.75" hidden="1" x14ac:dyDescent="0.2">
      <c r="A206" s="914"/>
      <c r="B206" s="258"/>
      <c r="C206" s="259" t="s">
        <v>117</v>
      </c>
      <c r="D206" s="246">
        <f>IF(($D205+$E205)&gt;0,D205/($D205+$E205),0)</f>
        <v>0</v>
      </c>
      <c r="E206" s="246">
        <f>IF(($D205+$E205)&gt;0,E205/($D205+$E205),0)</f>
        <v>0</v>
      </c>
      <c r="F206" s="247" t="s">
        <v>19</v>
      </c>
      <c r="G206" s="268" t="s">
        <v>19</v>
      </c>
    </row>
    <row r="207" spans="1:12" ht="12.75" x14ac:dyDescent="0.2">
      <c r="A207" s="914"/>
      <c r="B207" s="258"/>
      <c r="C207" s="286"/>
      <c r="D207" s="246"/>
      <c r="E207" s="246"/>
      <c r="F207" s="294"/>
      <c r="G207" s="307"/>
    </row>
    <row r="208" spans="1:12" ht="12.75" x14ac:dyDescent="0.2">
      <c r="A208" s="914"/>
      <c r="B208" s="258"/>
      <c r="C208" s="260"/>
      <c r="D208" s="251" t="s">
        <v>118</v>
      </c>
      <c r="E208" s="251" t="s">
        <v>119</v>
      </c>
      <c r="F208" s="251" t="s">
        <v>120</v>
      </c>
      <c r="G208" s="266" t="s">
        <v>116</v>
      </c>
    </row>
    <row r="209" spans="1:7" ht="22.5" x14ac:dyDescent="0.2">
      <c r="A209" s="914"/>
      <c r="B209" s="269">
        <f>Adult!A65</f>
        <v>49</v>
      </c>
      <c r="C209" s="256" t="str">
        <f>Adult!B65</f>
        <v xml:space="preserve">Does the agreement/contract outline the established non-federal reimbursement share of the cost of providing the training? (Y, N, X) (Note: X = Participant did not receive OJT). </v>
      </c>
      <c r="D209" s="245">
        <f>COUNTIF(Adult!E65:BL65, "Y")</f>
        <v>0</v>
      </c>
      <c r="E209" s="245">
        <f>COUNTIF(Adult!E65:BL65, "N")</f>
        <v>0</v>
      </c>
      <c r="F209" s="245">
        <f>COUNTIF(Adult!E65:BL65, "X")</f>
        <v>0</v>
      </c>
      <c r="G209" s="267">
        <f>D209+E209+F209</f>
        <v>0</v>
      </c>
    </row>
    <row r="210" spans="1:7" ht="12.75" x14ac:dyDescent="0.2">
      <c r="A210" s="914"/>
      <c r="B210" s="258"/>
      <c r="C210" s="259" t="s">
        <v>117</v>
      </c>
      <c r="D210" s="246">
        <f>IF(($D209+$E209)&gt;0,D209/($D209+$E209),0)</f>
        <v>0</v>
      </c>
      <c r="E210" s="246">
        <f>IF(($D209+$E209)&gt;0,E209/($D209+$E209),0)</f>
        <v>0</v>
      </c>
      <c r="F210" s="247" t="s">
        <v>19</v>
      </c>
      <c r="G210" s="268" t="s">
        <v>19</v>
      </c>
    </row>
    <row r="211" spans="1:7" ht="12.75" x14ac:dyDescent="0.2">
      <c r="A211" s="914"/>
      <c r="B211" s="258"/>
      <c r="C211" s="286"/>
      <c r="D211" s="246"/>
      <c r="E211" s="246"/>
      <c r="F211" s="294"/>
      <c r="G211" s="307"/>
    </row>
    <row r="212" spans="1:7" x14ac:dyDescent="0.2">
      <c r="A212" s="887"/>
      <c r="B212" s="258"/>
      <c r="C212" s="260"/>
      <c r="D212" s="251" t="s">
        <v>118</v>
      </c>
      <c r="E212" s="251" t="s">
        <v>119</v>
      </c>
      <c r="F212" s="251" t="s">
        <v>120</v>
      </c>
      <c r="G212" s="266" t="s">
        <v>116</v>
      </c>
    </row>
    <row r="213" spans="1:7" ht="22.5" x14ac:dyDescent="0.2">
      <c r="A213" s="887"/>
      <c r="B213" s="269">
        <f>Adult!A66</f>
        <v>50</v>
      </c>
      <c r="C213" s="256" t="str">
        <f>Adult!B66</f>
        <v xml:space="preserve">Did the case file contain timesheets or documentation of the calculation of hours worked to support the participant’s engagement in the OJT activity? (Y, N, X) (Note: X = Participant did not receive an OJT activity). </v>
      </c>
      <c r="D213" s="245">
        <f>COUNTIF(Adult!E66:BL66, "Y")</f>
        <v>0</v>
      </c>
      <c r="E213" s="245">
        <f>COUNTIF(Adult!E66:BL66, "N")</f>
        <v>0</v>
      </c>
      <c r="F213" s="245">
        <f>COUNTIF(Adult!E66:BL66, "X")</f>
        <v>0</v>
      </c>
      <c r="G213" s="267">
        <f>D213+E213+F213</f>
        <v>0</v>
      </c>
    </row>
    <row r="214" spans="1:7" x14ac:dyDescent="0.2">
      <c r="A214" s="887"/>
      <c r="B214" s="258"/>
      <c r="C214" s="259" t="s">
        <v>117</v>
      </c>
      <c r="D214" s="246">
        <f>IF(($D213+$E213)&gt;0,D213/($D213+$E213),0)</f>
        <v>0</v>
      </c>
      <c r="E214" s="246">
        <f>IF(($D213+$E213)&gt;0,E213/($D213+$E213),0)</f>
        <v>0</v>
      </c>
      <c r="F214" s="247" t="s">
        <v>19</v>
      </c>
      <c r="G214" s="268" t="s">
        <v>19</v>
      </c>
    </row>
    <row r="215" spans="1:7" x14ac:dyDescent="0.2">
      <c r="A215" s="887"/>
      <c r="B215" s="258"/>
      <c r="C215" s="260"/>
      <c r="D215" s="248"/>
      <c r="E215" s="248"/>
      <c r="F215" s="252"/>
      <c r="G215" s="252"/>
    </row>
    <row r="216" spans="1:7" x14ac:dyDescent="0.2">
      <c r="A216" s="887"/>
      <c r="B216" s="258"/>
      <c r="C216" s="260"/>
      <c r="D216" s="251" t="s">
        <v>118</v>
      </c>
      <c r="E216" s="251" t="s">
        <v>119</v>
      </c>
      <c r="F216" s="251" t="s">
        <v>120</v>
      </c>
      <c r="G216" s="266" t="s">
        <v>116</v>
      </c>
    </row>
    <row r="217" spans="1:7" ht="45" x14ac:dyDescent="0.2">
      <c r="A217" s="887"/>
      <c r="B217" s="269">
        <f>Adult!A67</f>
        <v>51</v>
      </c>
      <c r="C217" s="256" t="str">
        <f>Adult!B67</f>
        <v xml:space="preserve">If OJT for an existing worker, does the training relate to the introduction of new technologies, introduction to new production or service procedures, upgrading to new jobs that require additional skills, workplace literacy, or other appropriate purposes identified by the local LWDB? (Y, N, X) (Note: X = Participant did not receive OJT or participant is a new hire). </v>
      </c>
      <c r="D217" s="245">
        <f>COUNTIF(Adult!E67:BL67, "Y")</f>
        <v>0</v>
      </c>
      <c r="E217" s="245">
        <f>COUNTIF(Adult!E67:BL67, "N")</f>
        <v>0</v>
      </c>
      <c r="F217" s="245">
        <f>COUNTIF(Adult!E67:BL67, "X")</f>
        <v>0</v>
      </c>
      <c r="G217" s="267">
        <f>D217+E217+F217</f>
        <v>0</v>
      </c>
    </row>
    <row r="218" spans="1:7" x14ac:dyDescent="0.2">
      <c r="A218" s="887"/>
      <c r="B218" s="258"/>
      <c r="C218" s="259" t="s">
        <v>117</v>
      </c>
      <c r="D218" s="246">
        <f>IF(($D217+$E217)&gt;0,D217/($D217+$E217),0)</f>
        <v>0</v>
      </c>
      <c r="E218" s="246">
        <f>IF(($D217+$E217)&gt;0,E217/($D217+$E217),0)</f>
        <v>0</v>
      </c>
      <c r="F218" s="247" t="s">
        <v>19</v>
      </c>
      <c r="G218" s="268" t="s">
        <v>19</v>
      </c>
    </row>
    <row r="219" spans="1:7" x14ac:dyDescent="0.2">
      <c r="A219" s="887"/>
      <c r="B219" s="258"/>
      <c r="C219" s="260"/>
      <c r="D219" s="248"/>
      <c r="E219" s="248"/>
      <c r="F219" s="252"/>
      <c r="G219" s="252"/>
    </row>
    <row r="220" spans="1:7" x14ac:dyDescent="0.2">
      <c r="A220" s="887"/>
      <c r="B220" s="258"/>
      <c r="C220" s="260"/>
      <c r="D220" s="251" t="s">
        <v>118</v>
      </c>
      <c r="E220" s="251" t="s">
        <v>119</v>
      </c>
      <c r="F220" s="251" t="s">
        <v>120</v>
      </c>
      <c r="G220" s="266" t="s">
        <v>116</v>
      </c>
    </row>
    <row r="221" spans="1:7" ht="22.5" x14ac:dyDescent="0.2">
      <c r="A221" s="887"/>
      <c r="B221" s="269">
        <f>Adult!A68</f>
        <v>52</v>
      </c>
      <c r="C221" s="256" t="str">
        <f>Adult!B68</f>
        <v xml:space="preserve">If the OJT is for a newly hired participant, did the case file contain documentation of an open position with the OJT employer? (Y, N, X) (Note: X = Participant did not receive OJT or participant is an existing worker). </v>
      </c>
      <c r="D221" s="245">
        <f>COUNTIF(Adult!E68:BL68, "Y")</f>
        <v>0</v>
      </c>
      <c r="E221" s="245">
        <f>COUNTIF(Adult!E68:BL68, "N")</f>
        <v>0</v>
      </c>
      <c r="F221" s="245">
        <f>COUNTIF(Adult!E68:BL68, "X")</f>
        <v>0</v>
      </c>
      <c r="G221" s="267">
        <f>D221+E221+F221</f>
        <v>0</v>
      </c>
    </row>
    <row r="222" spans="1:7" x14ac:dyDescent="0.2">
      <c r="A222" s="887"/>
      <c r="B222" s="258"/>
      <c r="C222" s="259" t="s">
        <v>117</v>
      </c>
      <c r="D222" s="246">
        <f>IF(($D221+$E221)&gt;0,D221/($D221+$E221),0)</f>
        <v>0</v>
      </c>
      <c r="E222" s="246">
        <f>IF(($D221+$E221)&gt;0,E221/($D221+$E221),0)</f>
        <v>0</v>
      </c>
      <c r="F222" s="247" t="s">
        <v>19</v>
      </c>
      <c r="G222" s="268" t="s">
        <v>19</v>
      </c>
    </row>
    <row r="223" spans="1:7" x14ac:dyDescent="0.2">
      <c r="A223" s="887"/>
      <c r="B223" s="258"/>
      <c r="C223" s="260"/>
      <c r="D223" s="248"/>
      <c r="E223" s="248"/>
      <c r="F223" s="252"/>
      <c r="G223" s="252"/>
    </row>
    <row r="224" spans="1:7" x14ac:dyDescent="0.2">
      <c r="A224" s="887"/>
      <c r="B224" s="258"/>
      <c r="C224" s="260"/>
      <c r="D224" s="251" t="s">
        <v>118</v>
      </c>
      <c r="E224" s="251" t="s">
        <v>119</v>
      </c>
      <c r="F224" s="251" t="s">
        <v>120</v>
      </c>
      <c r="G224" s="266" t="s">
        <v>116</v>
      </c>
    </row>
    <row r="225" spans="1:7" ht="22.5" x14ac:dyDescent="0.2">
      <c r="A225" s="887"/>
      <c r="B225" s="269">
        <f>Adult!A69</f>
        <v>53</v>
      </c>
      <c r="C225" s="256" t="str">
        <f>Adult!B69</f>
        <v xml:space="preserve">If yes to #52, is documentation in the case file of a referral to the OJT employer? (Y, N, X) (Note: X = Participant did not receive OJT or participant is an existing worker). </v>
      </c>
      <c r="D225" s="245">
        <f>COUNTIF(Adult!E69:BL69, "Y")</f>
        <v>0</v>
      </c>
      <c r="E225" s="245">
        <f>COUNTIF(Adult!E69:BL69, "N")</f>
        <v>0</v>
      </c>
      <c r="F225" s="245">
        <f>COUNTIF(Adult!E69:BL69, "X")</f>
        <v>0</v>
      </c>
      <c r="G225" s="267">
        <f>D225+E225+F225</f>
        <v>0</v>
      </c>
    </row>
    <row r="226" spans="1:7" x14ac:dyDescent="0.2">
      <c r="A226" s="887"/>
      <c r="B226" s="258"/>
      <c r="C226" s="259" t="s">
        <v>117</v>
      </c>
      <c r="D226" s="246">
        <f>IF(($D225+$E225)&gt;0,D225/($D225+$E225),0)</f>
        <v>0</v>
      </c>
      <c r="E226" s="246">
        <f>IF(($D225+$E225)&gt;0,E225/($D225+$E225),0)</f>
        <v>0</v>
      </c>
      <c r="F226" s="247" t="s">
        <v>19</v>
      </c>
      <c r="G226" s="268" t="s">
        <v>19</v>
      </c>
    </row>
    <row r="227" spans="1:7" x14ac:dyDescent="0.2">
      <c r="A227" s="887"/>
      <c r="B227" s="258"/>
      <c r="C227" s="260"/>
      <c r="D227" s="252"/>
      <c r="E227" s="252"/>
      <c r="F227" s="252"/>
      <c r="G227" s="252"/>
    </row>
    <row r="228" spans="1:7" x14ac:dyDescent="0.2">
      <c r="A228" s="887"/>
      <c r="B228" s="258"/>
      <c r="C228" s="260"/>
      <c r="D228" s="251" t="s">
        <v>118</v>
      </c>
      <c r="E228" s="251" t="s">
        <v>119</v>
      </c>
      <c r="F228" s="251" t="s">
        <v>120</v>
      </c>
      <c r="G228" s="266" t="s">
        <v>116</v>
      </c>
    </row>
    <row r="229" spans="1:7" ht="22.5" x14ac:dyDescent="0.2">
      <c r="A229" s="887"/>
      <c r="B229" s="280">
        <f>Adult!A70</f>
        <v>54</v>
      </c>
      <c r="C229" s="256" t="str">
        <f>Adult!B70</f>
        <v xml:space="preserve">If yes to #53, does the job title on the referral match the occupation listed on the participant's IEP or case notes? (Y, N, X) (Note: X = Participant did not receive OJT or participant is an existing worker). </v>
      </c>
      <c r="D229" s="245">
        <f>COUNTIF(Adult!E70:BL70, "Y")</f>
        <v>0</v>
      </c>
      <c r="E229" s="245">
        <f>COUNTIF(Adult!E70:BL70, "N")</f>
        <v>0</v>
      </c>
      <c r="F229" s="245">
        <f>COUNTIF(Adult!E70:BL70, "X")</f>
        <v>0</v>
      </c>
      <c r="G229" s="267">
        <f>D229+E229+F229</f>
        <v>0</v>
      </c>
    </row>
    <row r="230" spans="1:7" x14ac:dyDescent="0.2">
      <c r="A230" s="887"/>
      <c r="B230" s="258"/>
      <c r="C230" s="259" t="s">
        <v>117</v>
      </c>
      <c r="D230" s="246">
        <f>IF(($D229+$E229)&gt;0,D229/($D229+$E229),0)</f>
        <v>0</v>
      </c>
      <c r="E230" s="246">
        <f>IF(($D229+$E229)&gt;0,E229/($D229+$E229),0)</f>
        <v>0</v>
      </c>
      <c r="F230" s="247" t="s">
        <v>19</v>
      </c>
      <c r="G230" s="268" t="s">
        <v>19</v>
      </c>
    </row>
    <row r="231" spans="1:7" x14ac:dyDescent="0.2">
      <c r="A231" s="887"/>
      <c r="B231" s="258"/>
      <c r="C231" s="260"/>
      <c r="D231" s="248"/>
      <c r="E231" s="248"/>
      <c r="F231" s="252"/>
      <c r="G231" s="252"/>
    </row>
    <row r="232" spans="1:7" x14ac:dyDescent="0.2">
      <c r="A232" s="887"/>
      <c r="B232" s="260"/>
      <c r="C232" s="260"/>
      <c r="D232" s="251" t="s">
        <v>118</v>
      </c>
      <c r="E232" s="251" t="s">
        <v>119</v>
      </c>
      <c r="F232" s="251" t="s">
        <v>120</v>
      </c>
      <c r="G232" s="266" t="s">
        <v>116</v>
      </c>
    </row>
    <row r="233" spans="1:7" ht="33.75" x14ac:dyDescent="0.2">
      <c r="A233" s="887"/>
      <c r="B233" s="280">
        <f>Adult!A71</f>
        <v>55</v>
      </c>
      <c r="C233" s="256" t="str">
        <f>Adult!B71</f>
        <v>Was an OJT training plan developed that included the skills to be obtained, the number of hours needed to become proficient in the training occupation and was the plan signed by both the participant and the LWDB? (Y, N, X) (Note: X = Participant did not receive OJT).</v>
      </c>
      <c r="D233" s="245">
        <f>COUNTIF(Adult!E71:BL71, "Y")</f>
        <v>0</v>
      </c>
      <c r="E233" s="245">
        <f>COUNTIF(Adult!E71:BL71, "N")</f>
        <v>0</v>
      </c>
      <c r="F233" s="245">
        <f>COUNTIF(Adult!E71:BL71, "X")</f>
        <v>0</v>
      </c>
      <c r="G233" s="267">
        <f>D233+E233+F233</f>
        <v>0</v>
      </c>
    </row>
    <row r="234" spans="1:7" x14ac:dyDescent="0.2">
      <c r="A234" s="887"/>
      <c r="B234" s="260"/>
      <c r="C234" s="259" t="s">
        <v>117</v>
      </c>
      <c r="D234" s="246">
        <f>IF(($D233+$E233)&gt;0,D233/($D233+$E233),0)</f>
        <v>0</v>
      </c>
      <c r="E234" s="246">
        <f>IF(($D233+$E233)&gt;0,E233/($D233+$E233),0)</f>
        <v>0</v>
      </c>
      <c r="F234" s="247" t="s">
        <v>19</v>
      </c>
      <c r="G234" s="268" t="s">
        <v>19</v>
      </c>
    </row>
    <row r="235" spans="1:7" ht="11.25" customHeight="1" x14ac:dyDescent="0.2">
      <c r="A235" s="887"/>
      <c r="B235" s="258"/>
      <c r="C235" s="260"/>
      <c r="D235" s="248"/>
      <c r="E235" s="248"/>
      <c r="F235" s="252"/>
      <c r="G235" s="252"/>
    </row>
    <row r="236" spans="1:7" x14ac:dyDescent="0.2">
      <c r="A236" s="887"/>
      <c r="B236" s="258"/>
      <c r="C236" s="260"/>
      <c r="D236" s="251" t="s">
        <v>118</v>
      </c>
      <c r="E236" s="251" t="s">
        <v>119</v>
      </c>
      <c r="F236" s="251" t="s">
        <v>120</v>
      </c>
      <c r="G236" s="266" t="s">
        <v>116</v>
      </c>
    </row>
    <row r="237" spans="1:7" ht="22.5" x14ac:dyDescent="0.2">
      <c r="A237" s="887"/>
      <c r="B237" s="269">
        <f>Adult!A72</f>
        <v>56</v>
      </c>
      <c r="C237" s="256" t="str">
        <f>Adult!B72</f>
        <v xml:space="preserve">Does the participant file contain a determination of the participant’s training gaps? (Y, N, X) (Note: X = Participant did not receive OJT). </v>
      </c>
      <c r="D237" s="245">
        <f>COUNTIF(Adult!E72:BL72, "Y")</f>
        <v>0</v>
      </c>
      <c r="E237" s="245">
        <f>COUNTIF(Adult!E72:BL72, "N")</f>
        <v>0</v>
      </c>
      <c r="F237" s="245">
        <f>COUNTIF(Adult!E72:BL72, "X")</f>
        <v>0</v>
      </c>
      <c r="G237" s="267">
        <f>D237+E237+F237</f>
        <v>0</v>
      </c>
    </row>
    <row r="238" spans="1:7" x14ac:dyDescent="0.2">
      <c r="A238" s="887"/>
      <c r="B238" s="915"/>
      <c r="C238" s="259" t="s">
        <v>117</v>
      </c>
      <c r="D238" s="246">
        <f>IF(($D237+$E237)&gt;0,D237/($D237+$E237),0)</f>
        <v>0</v>
      </c>
      <c r="E238" s="246">
        <f>IF(($D237+$E237)&gt;0,E237/($D237+$E237),0)</f>
        <v>0</v>
      </c>
      <c r="F238" s="247" t="s">
        <v>19</v>
      </c>
      <c r="G238" s="268" t="s">
        <v>19</v>
      </c>
    </row>
    <row r="239" spans="1:7" x14ac:dyDescent="0.2">
      <c r="A239" s="887"/>
      <c r="B239" s="258"/>
      <c r="C239" s="260"/>
      <c r="D239" s="248"/>
      <c r="E239" s="248"/>
      <c r="F239" s="252"/>
      <c r="G239" s="252"/>
    </row>
    <row r="240" spans="1:7" x14ac:dyDescent="0.2">
      <c r="A240" s="887"/>
      <c r="B240" s="260"/>
      <c r="C240" s="260"/>
      <c r="D240" s="251" t="s">
        <v>118</v>
      </c>
      <c r="E240" s="251" t="s">
        <v>119</v>
      </c>
      <c r="F240" s="251" t="s">
        <v>120</v>
      </c>
      <c r="G240" s="266" t="s">
        <v>116</v>
      </c>
    </row>
    <row r="241" spans="1:8" ht="34.5" customHeight="1" x14ac:dyDescent="0.2">
      <c r="A241" s="887"/>
      <c r="B241" s="269">
        <f>Adult!A73</f>
        <v>57</v>
      </c>
      <c r="C241" s="256" t="str">
        <f>Adult!B73</f>
        <v>Does the participant case file contain a determination of training duration? (Y, N, X) (Note: X = Participant did not receive OJT). (Note: The OJT contract must not exceed a 12- month period without a documented reason for exceeding the contract time limit).</v>
      </c>
      <c r="D241" s="245">
        <f>COUNTIF(Adult!E73:BL73, "Y")</f>
        <v>0</v>
      </c>
      <c r="E241" s="245">
        <f>COUNTIF(Adult!E73:BL73, "N")</f>
        <v>0</v>
      </c>
      <c r="F241" s="245">
        <f>COUNTIF(Adult!E73:BL73, "X")</f>
        <v>0</v>
      </c>
      <c r="G241" s="267">
        <f>D241+E241+F241</f>
        <v>0</v>
      </c>
    </row>
    <row r="242" spans="1:8" ht="18" customHeight="1" x14ac:dyDescent="0.2">
      <c r="A242" s="887"/>
      <c r="B242" s="258"/>
      <c r="C242" s="900" t="s">
        <v>117</v>
      </c>
      <c r="D242" s="295">
        <f>IF(($D241+$E241)&gt;0,D241/($D241+$E241),0)</f>
        <v>0</v>
      </c>
      <c r="E242" s="295">
        <f>IF(($D241+$E241)&gt;0,E241/($D241+$E241),0)</f>
        <v>0</v>
      </c>
      <c r="F242" s="296" t="s">
        <v>19</v>
      </c>
      <c r="G242" s="309" t="s">
        <v>19</v>
      </c>
    </row>
    <row r="243" spans="1:8" ht="18" customHeight="1" x14ac:dyDescent="0.2">
      <c r="A243" s="888"/>
      <c r="B243" s="258"/>
      <c r="C243" s="900"/>
      <c r="D243" s="295"/>
      <c r="E243" s="475"/>
      <c r="F243" s="471"/>
      <c r="G243" s="471"/>
      <c r="H243" s="877"/>
    </row>
    <row r="244" spans="1:8" ht="18" customHeight="1" x14ac:dyDescent="0.2">
      <c r="A244" s="888"/>
      <c r="B244" s="898" t="str">
        <f>Adult!B74</f>
        <v>CUSTOMIZED TRAINING-Specific Questions</v>
      </c>
      <c r="C244" s="898" t="str">
        <f>Adult!B76</f>
        <v xml:space="preserve">Does the agreement/contract specify the special training requirements of the employer(s)? (Y, N, X) (Note: X = Participant did not receive CT). </v>
      </c>
      <c r="D244" s="898" t="str">
        <f>Adult!C76</f>
        <v>20 CFR 680.770-840, WIOA Sec. 134(c)(3)(A), WIOA Local Workforce Plan, and Administrative Policy 100</v>
      </c>
      <c r="E244" s="898" t="str">
        <f>Adult!D76</f>
        <v>State MIS or Electronic Case File Supporting Documentation</v>
      </c>
      <c r="F244" s="898" t="str">
        <f>Adult!E76</f>
        <v/>
      </c>
      <c r="G244" s="898" t="str">
        <f>Adult!F76</f>
        <v/>
      </c>
      <c r="H244" s="877"/>
    </row>
    <row r="245" spans="1:8" ht="18" customHeight="1" x14ac:dyDescent="0.2">
      <c r="A245" s="888"/>
      <c r="B245" s="258"/>
      <c r="C245" s="286"/>
      <c r="D245" s="295"/>
      <c r="E245" s="475"/>
      <c r="F245" s="471"/>
      <c r="G245" s="471"/>
      <c r="H245" s="877"/>
    </row>
    <row r="246" spans="1:8" x14ac:dyDescent="0.2">
      <c r="A246" s="887"/>
      <c r="B246" s="260"/>
      <c r="C246" s="260"/>
      <c r="D246" s="251" t="s">
        <v>118</v>
      </c>
      <c r="E246" s="251" t="s">
        <v>119</v>
      </c>
      <c r="F246" s="251" t="s">
        <v>120</v>
      </c>
      <c r="G246" s="266" t="s">
        <v>116</v>
      </c>
    </row>
    <row r="247" spans="1:8" ht="22.5" x14ac:dyDescent="0.2">
      <c r="A247" s="887"/>
      <c r="B247" s="894">
        <f>Adult!A75</f>
        <v>58</v>
      </c>
      <c r="C247" s="256" t="str">
        <f>Adult!B75</f>
        <v>Was CT provided to the participant? (Y, N) (If Y, verify that the CT agreement/contract contain the requirements in questions #59 through #62). (Note: N= Participant did not receive CT). (If N, questions #59 through #62 will be X).</v>
      </c>
      <c r="D247" s="245">
        <f>COUNTIF(Adult!E75:BL75, "Y")</f>
        <v>0</v>
      </c>
      <c r="E247" s="245">
        <f>COUNTIF(Adult!E75:BL75, "N")</f>
        <v>0</v>
      </c>
      <c r="F247" s="245">
        <f>COUNTIF(Adult!E75:BL75, "X")</f>
        <v>0</v>
      </c>
      <c r="G247" s="267">
        <f>D247+E247+F247</f>
        <v>0</v>
      </c>
    </row>
    <row r="248" spans="1:8" ht="18" customHeight="1" x14ac:dyDescent="0.2">
      <c r="A248" s="887"/>
      <c r="B248" s="258"/>
      <c r="C248" s="900" t="s">
        <v>117</v>
      </c>
      <c r="D248" s="295">
        <f>IF(($D247+$E247)&gt;0,D247/($D247+$E247),0)</f>
        <v>0</v>
      </c>
      <c r="E248" s="295">
        <f>IF(($D247+$E247)&gt;0,E247/($D247+$E247),0)</f>
        <v>0</v>
      </c>
      <c r="F248" s="296" t="s">
        <v>19</v>
      </c>
      <c r="G248" s="309" t="s">
        <v>19</v>
      </c>
    </row>
    <row r="249" spans="1:8" ht="18" customHeight="1" x14ac:dyDescent="0.2">
      <c r="A249" s="888"/>
      <c r="B249" s="258"/>
      <c r="C249" s="900"/>
      <c r="D249" s="295"/>
      <c r="E249" s="295"/>
      <c r="F249" s="471"/>
      <c r="G249" s="471"/>
    </row>
    <row r="250" spans="1:8" x14ac:dyDescent="0.2">
      <c r="A250" s="888"/>
      <c r="B250" s="256"/>
      <c r="C250" s="256"/>
      <c r="D250" s="251" t="s">
        <v>118</v>
      </c>
      <c r="E250" s="251" t="s">
        <v>119</v>
      </c>
      <c r="F250" s="251" t="s">
        <v>120</v>
      </c>
      <c r="G250" s="266" t="s">
        <v>116</v>
      </c>
    </row>
    <row r="251" spans="1:8" ht="22.5" x14ac:dyDescent="0.2">
      <c r="A251" s="888"/>
      <c r="B251" s="895">
        <f>Adult!A76</f>
        <v>59</v>
      </c>
      <c r="C251" s="256" t="str">
        <f>Adult!B76</f>
        <v xml:space="preserve">Does the agreement/contract specify the special training requirements of the employer(s)? (Y, N, X) (Note: X = Participant did not receive CT). </v>
      </c>
      <c r="D251" s="245">
        <f>COUNTIF(Adult!E76:BL76, "Y")</f>
        <v>0</v>
      </c>
      <c r="E251" s="245">
        <f>COUNTIF(Adult!E76:BL76, "N")</f>
        <v>0</v>
      </c>
      <c r="F251" s="245">
        <f>COUNTIF(Adult!E76:BL76, "X")</f>
        <v>0</v>
      </c>
      <c r="G251" s="267">
        <f>D251+E251+F251</f>
        <v>0</v>
      </c>
    </row>
    <row r="252" spans="1:8" ht="18" customHeight="1" x14ac:dyDescent="0.2">
      <c r="A252" s="888"/>
      <c r="B252" s="899"/>
      <c r="C252" s="259" t="s">
        <v>117</v>
      </c>
      <c r="D252" s="246">
        <f>IF(($D251+$E251)&gt;0,D251/($D251+$E251),0)</f>
        <v>0</v>
      </c>
      <c r="E252" s="246">
        <f>IF(($D251+$E251)&gt;0,E251/($D251+$E251),0)</f>
        <v>0</v>
      </c>
      <c r="F252" s="247" t="s">
        <v>19</v>
      </c>
      <c r="G252" s="247" t="s">
        <v>19</v>
      </c>
      <c r="H252" s="877"/>
    </row>
    <row r="253" spans="1:8" ht="18" customHeight="1" x14ac:dyDescent="0.2">
      <c r="A253" s="888"/>
      <c r="B253" s="899"/>
      <c r="C253" s="259"/>
      <c r="D253" s="246"/>
      <c r="E253" s="246"/>
      <c r="F253" s="294"/>
      <c r="G253" s="294"/>
      <c r="H253" s="877"/>
    </row>
    <row r="254" spans="1:8" x14ac:dyDescent="0.2">
      <c r="A254" s="887"/>
      <c r="B254" s="258"/>
      <c r="C254" s="260"/>
      <c r="D254" s="251" t="s">
        <v>118</v>
      </c>
      <c r="E254" s="251" t="s">
        <v>119</v>
      </c>
      <c r="F254" s="251" t="s">
        <v>120</v>
      </c>
      <c r="G254" s="266" t="s">
        <v>116</v>
      </c>
    </row>
    <row r="255" spans="1:8" ht="33.75" x14ac:dyDescent="0.2">
      <c r="A255" s="887"/>
      <c r="B255" s="269">
        <f>Adult!A77</f>
        <v>60</v>
      </c>
      <c r="C255" s="256" t="str">
        <f>Adult!B77</f>
        <v xml:space="preserve">Does the training relate to the introduction of new technologies, introduction to new production or service procedures, upgrading to new jobs that require additional skills, workplace literacy, or other appropriate purposes identified by the local LWDB? (Y, N, X) (Note: X = Participant did not receive CT). </v>
      </c>
      <c r="D255" s="245">
        <f>COUNTIF(Adult!E77:BL77, "Y")</f>
        <v>0</v>
      </c>
      <c r="E255" s="245">
        <f>COUNTIF(Adult!E77:BL77, "N")</f>
        <v>0</v>
      </c>
      <c r="F255" s="245">
        <f>COUNTIF(Adult!E77:BL77, "X")</f>
        <v>0</v>
      </c>
      <c r="G255" s="267">
        <f>D255+E255+F255</f>
        <v>0</v>
      </c>
    </row>
    <row r="256" spans="1:8" x14ac:dyDescent="0.2">
      <c r="A256" s="887"/>
      <c r="B256" s="258"/>
      <c r="C256" s="259" t="s">
        <v>117</v>
      </c>
      <c r="D256" s="246">
        <f>IF(($D255+$E255)&gt;0,D255/($D255+$E255),0)</f>
        <v>0</v>
      </c>
      <c r="E256" s="246">
        <f>IF(($D255+$E255)&gt;0,E255/($D255+$E255),0)</f>
        <v>0</v>
      </c>
      <c r="F256" s="247" t="s">
        <v>19</v>
      </c>
      <c r="G256" s="268" t="s">
        <v>19</v>
      </c>
    </row>
    <row r="257" spans="1:8" x14ac:dyDescent="0.2">
      <c r="A257" s="887"/>
      <c r="B257" s="258"/>
      <c r="C257" s="260"/>
      <c r="D257" s="248"/>
      <c r="E257" s="248"/>
      <c r="F257" s="252"/>
      <c r="G257" s="252"/>
    </row>
    <row r="258" spans="1:8" x14ac:dyDescent="0.2">
      <c r="A258" s="887"/>
      <c r="B258" s="258"/>
      <c r="C258" s="260"/>
      <c r="D258" s="251" t="s">
        <v>118</v>
      </c>
      <c r="E258" s="251" t="s">
        <v>119</v>
      </c>
      <c r="F258" s="251" t="s">
        <v>120</v>
      </c>
      <c r="G258" s="266" t="s">
        <v>116</v>
      </c>
    </row>
    <row r="259" spans="1:8" ht="33.75" x14ac:dyDescent="0.2">
      <c r="A259" s="887"/>
      <c r="B259" s="269">
        <f>Adult!A78</f>
        <v>61</v>
      </c>
      <c r="C259" s="256" t="str">
        <f>Adult!B78</f>
        <v xml:space="preserve">Does the agreement/contract indicate that the training is conducted with a commitment by the employer to employ or retain the individual(s) upon successful completion of the training? (Y, N, X) (Note: X = Participant did not receive CT). </v>
      </c>
      <c r="D259" s="245">
        <f>COUNTIF(Adult!E78:BL78, "Y")</f>
        <v>0</v>
      </c>
      <c r="E259" s="245">
        <f>COUNTIF(Adult!E78:BL78, "N")</f>
        <v>0</v>
      </c>
      <c r="F259" s="245">
        <f>COUNTIF(Adult!E78:BL78, "X")</f>
        <v>0</v>
      </c>
      <c r="G259" s="267">
        <f>D259+E259+F259</f>
        <v>0</v>
      </c>
    </row>
    <row r="260" spans="1:8" x14ac:dyDescent="0.2">
      <c r="A260" s="887"/>
      <c r="B260" s="258"/>
      <c r="C260" s="259" t="s">
        <v>117</v>
      </c>
      <c r="D260" s="246">
        <f>IF(($D259+$E259)&gt;0,D259/($D259+$E259),0)</f>
        <v>0</v>
      </c>
      <c r="E260" s="246">
        <f>IF(($D259+$E259)&gt;0,E259/($D259+$E259),0)</f>
        <v>0</v>
      </c>
      <c r="F260" s="247" t="s">
        <v>19</v>
      </c>
      <c r="G260" s="268" t="s">
        <v>19</v>
      </c>
    </row>
    <row r="261" spans="1:8" x14ac:dyDescent="0.2">
      <c r="A261" s="887"/>
      <c r="B261" s="258"/>
      <c r="C261" s="260"/>
      <c r="D261" s="248"/>
      <c r="E261" s="248"/>
      <c r="F261" s="252"/>
      <c r="G261" s="252"/>
    </row>
    <row r="262" spans="1:8" x14ac:dyDescent="0.2">
      <c r="A262" s="887"/>
      <c r="B262" s="258"/>
      <c r="C262" s="260"/>
      <c r="D262" s="251" t="s">
        <v>118</v>
      </c>
      <c r="E262" s="251" t="s">
        <v>119</v>
      </c>
      <c r="F262" s="251" t="s">
        <v>120</v>
      </c>
      <c r="G262" s="266" t="s">
        <v>116</v>
      </c>
    </row>
    <row r="263" spans="1:8" ht="22.5" x14ac:dyDescent="0.2">
      <c r="A263" s="887"/>
      <c r="B263" s="269">
        <f>Adult!A79</f>
        <v>62</v>
      </c>
      <c r="C263" s="256" t="str">
        <f>Adult!B79</f>
        <v xml:space="preserve">Does the agreement/contract demonstrate the employer pays for a significant cost of the training, as determined by the LWDB? (Y, N, X) (Note: X = Participant did not receive CT). </v>
      </c>
      <c r="D263" s="245">
        <f>COUNTIF(Adult!E79:BL79, "Y")</f>
        <v>0</v>
      </c>
      <c r="E263" s="245">
        <f>COUNTIF(Adult!E79:BL79, "N")</f>
        <v>0</v>
      </c>
      <c r="F263" s="245">
        <f>COUNTIF(Adult!E79:BL79, "X")</f>
        <v>0</v>
      </c>
      <c r="G263" s="267">
        <f>D263+E263+F263</f>
        <v>0</v>
      </c>
    </row>
    <row r="264" spans="1:8" x14ac:dyDescent="0.2">
      <c r="A264" s="887"/>
      <c r="B264" s="258"/>
      <c r="C264" s="259" t="s">
        <v>117</v>
      </c>
      <c r="D264" s="246">
        <f>IF(($D263+$E263)&gt;0,D263/($D263+$E263),0)</f>
        <v>0</v>
      </c>
      <c r="E264" s="246">
        <f>IF(($D263+$E263)&gt;0,E263/($D263+$E263),0)</f>
        <v>0</v>
      </c>
      <c r="F264" s="247" t="s">
        <v>19</v>
      </c>
      <c r="G264" s="268" t="s">
        <v>19</v>
      </c>
    </row>
    <row r="265" spans="1:8" x14ac:dyDescent="0.2">
      <c r="A265" s="887"/>
      <c r="B265" s="258"/>
      <c r="C265" s="260"/>
      <c r="D265" s="248"/>
      <c r="E265" s="248"/>
      <c r="F265" s="248"/>
      <c r="G265" s="270"/>
    </row>
    <row r="266" spans="1:8" ht="24" customHeight="1" x14ac:dyDescent="0.2">
      <c r="A266" s="887"/>
      <c r="B266" s="898" t="str">
        <f>Adult!B80</f>
        <v>INCUMBENT WORKER TRAINING-Specific Questions</v>
      </c>
      <c r="C266" s="898" t="str">
        <f>Adult!B84</f>
        <v xml:space="preserve">Does the agreement/contract state that the training is conducted with a commitment by the employer to retain or avert the layoffs of the incumbent worker(s)? (Y, N, X) (Note: X = Participant did not receive IWT). </v>
      </c>
      <c r="D266" s="898" t="str">
        <f>Adult!C84</f>
        <v>20 CFR 680.770-840, WIOA Sec. 134(c)(3)(A), WIOA Local Workforce Plan, and Administrative Policy 100</v>
      </c>
      <c r="E266" s="898" t="str">
        <f>Adult!D84</f>
        <v>State MIS or Electronic Case File Supporting Documentation</v>
      </c>
      <c r="F266" s="898" t="str">
        <f>Adult!E84</f>
        <v/>
      </c>
      <c r="G266" s="898" t="str">
        <f>Adult!F84</f>
        <v/>
      </c>
    </row>
    <row r="267" spans="1:8" x14ac:dyDescent="0.2">
      <c r="A267" s="887"/>
      <c r="B267" s="258"/>
      <c r="C267" s="260"/>
      <c r="D267" s="248"/>
      <c r="E267" s="248"/>
      <c r="F267" s="248"/>
      <c r="G267" s="270"/>
    </row>
    <row r="268" spans="1:8" x14ac:dyDescent="0.2">
      <c r="A268" s="887"/>
      <c r="B268" s="258"/>
      <c r="C268" s="260"/>
      <c r="D268" s="251" t="s">
        <v>118</v>
      </c>
      <c r="E268" s="251" t="s">
        <v>119</v>
      </c>
      <c r="F268" s="251" t="s">
        <v>120</v>
      </c>
      <c r="G268" s="266" t="s">
        <v>116</v>
      </c>
    </row>
    <row r="269" spans="1:8" ht="30.6" customHeight="1" x14ac:dyDescent="0.2">
      <c r="A269" s="887"/>
      <c r="B269" s="894">
        <f>Adult!A81</f>
        <v>63</v>
      </c>
      <c r="C269" s="256" t="str">
        <f>Adult!B81</f>
        <v>Was IWT provided to the participant? (Y, N) (If Y, verify that the IWT agreement/contract contain the requirements in questions #64 through #67). (Note: N= Participant did not receive IWT). (If N, questions #64 through #67 will be X).</v>
      </c>
      <c r="D269" s="245">
        <f>COUNTIF(Adult!E81:BL81, "Y")</f>
        <v>0</v>
      </c>
      <c r="E269" s="245">
        <f>COUNTIF(Adult!E81:BL81, "N")</f>
        <v>0</v>
      </c>
      <c r="F269" s="245">
        <f>COUNTIF(Adult!E81:BL81, "X")</f>
        <v>0</v>
      </c>
      <c r="G269" s="267">
        <f>D269+E269+F269</f>
        <v>0</v>
      </c>
    </row>
    <row r="270" spans="1:8" x14ac:dyDescent="0.2">
      <c r="A270" s="887"/>
      <c r="B270" s="258"/>
      <c r="C270" s="259" t="s">
        <v>117</v>
      </c>
      <c r="D270" s="246">
        <f>IF(($D269+$E269)&gt;0,D269/($D269+$E269),0)</f>
        <v>0</v>
      </c>
      <c r="E270" s="246">
        <f>IF(($D269+$E269)&gt;0,E269/($D269+$E269),0)</f>
        <v>0</v>
      </c>
      <c r="F270" s="247" t="s">
        <v>19</v>
      </c>
      <c r="G270" s="268" t="s">
        <v>19</v>
      </c>
    </row>
    <row r="271" spans="1:8" x14ac:dyDescent="0.2">
      <c r="A271" s="888"/>
      <c r="B271" s="258"/>
      <c r="C271" s="900"/>
      <c r="D271" s="295"/>
      <c r="E271" s="295"/>
      <c r="F271" s="482"/>
      <c r="G271" s="485"/>
      <c r="H271" s="881"/>
    </row>
    <row r="272" spans="1:8" x14ac:dyDescent="0.2">
      <c r="A272" s="888"/>
      <c r="B272" s="899"/>
      <c r="C272" s="256"/>
      <c r="D272" s="251" t="s">
        <v>118</v>
      </c>
      <c r="E272" s="251" t="s">
        <v>119</v>
      </c>
      <c r="F272" s="251" t="s">
        <v>120</v>
      </c>
      <c r="G272" s="251" t="s">
        <v>116</v>
      </c>
      <c r="H272" s="877"/>
    </row>
    <row r="273" spans="1:8" ht="22.5" x14ac:dyDescent="0.2">
      <c r="A273" s="888"/>
      <c r="B273" s="895">
        <f>Adult!A82</f>
        <v>64</v>
      </c>
      <c r="C273" s="256" t="str">
        <f>Adult!B82</f>
        <v xml:space="preserve">Does the agreement/contract outline the established non-federal reimbursement share of the cost of providing the training? (Y, N, X) (Note: X = Participant did not receive IWT). </v>
      </c>
      <c r="D273" s="245">
        <f>COUNTIF(Adult!E82:BL82, "Y")</f>
        <v>0</v>
      </c>
      <c r="E273" s="245">
        <f>COUNTIF(Adult!E82:BL82, "N")</f>
        <v>0</v>
      </c>
      <c r="F273" s="245">
        <f>COUNTIF(Adult!E82:BL82, "X")</f>
        <v>0</v>
      </c>
      <c r="G273" s="245">
        <f>D273+E273+F273</f>
        <v>0</v>
      </c>
      <c r="H273" s="883"/>
    </row>
    <row r="274" spans="1:8" x14ac:dyDescent="0.2">
      <c r="A274" s="887"/>
      <c r="B274" s="258"/>
      <c r="C274" s="259" t="s">
        <v>117</v>
      </c>
      <c r="D274" s="246">
        <f>IF(($D273+$E273)&gt;0,D273/($D273+$E273),0)</f>
        <v>0</v>
      </c>
      <c r="E274" s="246">
        <f>IF(($D273+$E273)&gt;0,E273/($D273+$E273),0)</f>
        <v>0</v>
      </c>
      <c r="F274" s="247" t="s">
        <v>19</v>
      </c>
      <c r="G274" s="268" t="s">
        <v>19</v>
      </c>
    </row>
    <row r="275" spans="1:8" x14ac:dyDescent="0.2">
      <c r="A275" s="887"/>
      <c r="B275" s="258"/>
      <c r="C275" s="260"/>
      <c r="D275" s="248"/>
      <c r="E275" s="248"/>
      <c r="F275" s="248"/>
      <c r="G275" s="248"/>
    </row>
    <row r="276" spans="1:8" x14ac:dyDescent="0.2">
      <c r="A276" s="887"/>
      <c r="B276" s="258"/>
      <c r="C276" s="260"/>
      <c r="D276" s="251" t="s">
        <v>118</v>
      </c>
      <c r="E276" s="251" t="s">
        <v>119</v>
      </c>
      <c r="F276" s="251" t="s">
        <v>120</v>
      </c>
      <c r="G276" s="266" t="s">
        <v>116</v>
      </c>
    </row>
    <row r="277" spans="1:8" ht="45" x14ac:dyDescent="0.2">
      <c r="A277" s="887"/>
      <c r="B277" s="269">
        <f>Adult!A83</f>
        <v>65</v>
      </c>
      <c r="C277" s="256" t="str">
        <f>Adult!B83</f>
        <v xml:space="preserve">Does the agreement/contract indicate that it is designed to meet the special requirements of the employer (including a group of employers) to retain a skilled workforce or avert the need to lay off employees by assisting the workers in obtaining the skills necessary to retain employment? (Y, N, X) (Note: X = Participant did not receive IWT). </v>
      </c>
      <c r="D277" s="265">
        <f>COUNTIF(Adult!E83:BL83, "Y")</f>
        <v>0</v>
      </c>
      <c r="E277" s="265">
        <f>COUNTIF(Adult!E83:BL83, "N")</f>
        <v>0</v>
      </c>
      <c r="F277" s="265">
        <f>COUNTIF(Adult!E83:BL83, "X")</f>
        <v>0</v>
      </c>
      <c r="G277" s="267">
        <f>D277+E277+F277</f>
        <v>0</v>
      </c>
      <c r="H277" s="879"/>
    </row>
    <row r="278" spans="1:8" x14ac:dyDescent="0.2">
      <c r="A278" s="916"/>
      <c r="B278" s="258"/>
      <c r="C278" s="259" t="s">
        <v>117</v>
      </c>
      <c r="D278" s="246">
        <f>IF(($D277+$E277)&gt;0,D277/($D277+$E277),0)</f>
        <v>0</v>
      </c>
      <c r="E278" s="246">
        <f>IF(($D277+$E277)&gt;0,E277/($D277+$E277),0)</f>
        <v>0</v>
      </c>
      <c r="F278" s="247" t="s">
        <v>19</v>
      </c>
      <c r="G278" s="268" t="s">
        <v>19</v>
      </c>
    </row>
    <row r="279" spans="1:8" x14ac:dyDescent="0.2">
      <c r="A279" s="916"/>
      <c r="B279" s="270"/>
      <c r="C279" s="270"/>
      <c r="D279" s="270"/>
      <c r="E279" s="270"/>
      <c r="F279" s="270"/>
      <c r="G279" s="270"/>
    </row>
    <row r="280" spans="1:8" x14ac:dyDescent="0.2">
      <c r="A280" s="916"/>
      <c r="B280" s="258"/>
      <c r="C280" s="260"/>
      <c r="D280" s="251" t="s">
        <v>118</v>
      </c>
      <c r="E280" s="251" t="s">
        <v>119</v>
      </c>
      <c r="F280" s="251" t="s">
        <v>120</v>
      </c>
      <c r="G280" s="266" t="s">
        <v>116</v>
      </c>
    </row>
    <row r="281" spans="1:8" ht="22.5" x14ac:dyDescent="0.2">
      <c r="A281" s="916"/>
      <c r="B281" s="269">
        <f>Adult!A84</f>
        <v>66</v>
      </c>
      <c r="C281" s="256" t="str">
        <f>Adult!B84</f>
        <v xml:space="preserve">Does the agreement/contract state that the training is conducted with a commitment by the employer to retain or avert the layoffs of the incumbent worker(s)? (Y, N, X) (Note: X = Participant did not receive IWT). </v>
      </c>
      <c r="D281" s="265">
        <f>COUNTIF(Adult!E84:BL84, "Y")</f>
        <v>0</v>
      </c>
      <c r="E281" s="265">
        <f>COUNTIF(Adult!E84:BL84, "N")</f>
        <v>0</v>
      </c>
      <c r="F281" s="265">
        <f>COUNTIF(Adult!E84:BL84, "X")</f>
        <v>0</v>
      </c>
      <c r="G281" s="267">
        <f>D281+E281+F281</f>
        <v>0</v>
      </c>
    </row>
    <row r="282" spans="1:8" x14ac:dyDescent="0.2">
      <c r="A282" s="916"/>
      <c r="B282" s="258"/>
      <c r="C282" s="259"/>
      <c r="D282" s="246">
        <f>IF(($D281+$E281)&gt;0,D281/($D281+$E281),0)</f>
        <v>0</v>
      </c>
      <c r="E282" s="246">
        <f>IF(($D281+$E281)&gt;0,E281/($D281+$E281),0)</f>
        <v>0</v>
      </c>
      <c r="F282" s="247" t="s">
        <v>19</v>
      </c>
      <c r="G282" s="268" t="s">
        <v>19</v>
      </c>
    </row>
    <row r="283" spans="1:8" x14ac:dyDescent="0.2">
      <c r="A283" s="916"/>
      <c r="B283" s="258"/>
      <c r="C283" s="260"/>
      <c r="D283" s="248"/>
      <c r="E283" s="248"/>
      <c r="F283" s="248"/>
      <c r="G283" s="248"/>
    </row>
    <row r="284" spans="1:8" x14ac:dyDescent="0.2">
      <c r="A284" s="916"/>
      <c r="B284" s="258"/>
      <c r="C284" s="260"/>
      <c r="D284" s="251" t="s">
        <v>118</v>
      </c>
      <c r="E284" s="251" t="s">
        <v>119</v>
      </c>
      <c r="F284" s="251" t="s">
        <v>120</v>
      </c>
      <c r="G284" s="266" t="s">
        <v>116</v>
      </c>
    </row>
    <row r="285" spans="1:8" ht="33.75" x14ac:dyDescent="0.2">
      <c r="A285" s="916"/>
      <c r="B285" s="269">
        <f>Adult!A85</f>
        <v>67</v>
      </c>
      <c r="C285" s="256" t="str">
        <f>Adult!B85</f>
        <v xml:space="preserve">Is there documentation of an established employment history with the employer of six months or more or was the participant part of a training group where the majority of the group meet the six months requirement? (Y, N, X) (Note: X = Participant did not receive an IWT activity). </v>
      </c>
      <c r="D285" s="265">
        <f>COUNTIF(Adult!E85:BL85, "Y")</f>
        <v>0</v>
      </c>
      <c r="E285" s="265">
        <f>COUNTIF(Adult!E85:BL85, "N")</f>
        <v>0</v>
      </c>
      <c r="F285" s="265">
        <f>COUNTIF(Adult!E85:BL85, "X")</f>
        <v>0</v>
      </c>
      <c r="G285" s="267">
        <f>D285+E285+F285</f>
        <v>0</v>
      </c>
    </row>
    <row r="286" spans="1:8" ht="12" thickBot="1" x14ac:dyDescent="0.25">
      <c r="A286" s="916"/>
      <c r="B286" s="917"/>
      <c r="C286" s="918" t="s">
        <v>117</v>
      </c>
      <c r="D286" s="297">
        <f>IF(($D285+$E285)&gt;0,D285/($D285+$E285),0)</f>
        <v>0</v>
      </c>
      <c r="E286" s="297">
        <f>IF(($D285+$E285)&gt;0,E285/($D285+$E285),0)</f>
        <v>0</v>
      </c>
      <c r="F286" s="291" t="s">
        <v>19</v>
      </c>
      <c r="G286" s="298" t="s">
        <v>19</v>
      </c>
    </row>
    <row r="287" spans="1:8" x14ac:dyDescent="0.2">
      <c r="A287" s="916"/>
      <c r="B287" s="258"/>
      <c r="C287" s="286"/>
      <c r="D287" s="295"/>
      <c r="E287" s="295"/>
      <c r="F287" s="482"/>
      <c r="G287" s="485"/>
    </row>
    <row r="288" spans="1:8" ht="19.5" customHeight="1" x14ac:dyDescent="0.2">
      <c r="A288" s="916"/>
      <c r="B288" s="898" t="str">
        <f>Adult!B86</f>
        <v>MEASURABLE SKILL GAINS</v>
      </c>
      <c r="C288" s="898"/>
      <c r="D288" s="898"/>
      <c r="E288" s="898"/>
      <c r="F288" s="898"/>
      <c r="G288" s="898"/>
      <c r="H288" s="877"/>
    </row>
    <row r="289" spans="1:8" x14ac:dyDescent="0.2">
      <c r="A289" s="916"/>
      <c r="B289" s="258"/>
      <c r="C289" s="286"/>
      <c r="D289" s="295"/>
      <c r="E289" s="295"/>
      <c r="F289" s="556"/>
      <c r="G289" s="557"/>
    </row>
    <row r="290" spans="1:8" x14ac:dyDescent="0.2">
      <c r="A290" s="916"/>
      <c r="B290" s="258"/>
      <c r="C290" s="260"/>
      <c r="D290" s="251" t="s">
        <v>118</v>
      </c>
      <c r="E290" s="251" t="s">
        <v>119</v>
      </c>
      <c r="F290" s="251" t="s">
        <v>120</v>
      </c>
      <c r="G290" s="266" t="s">
        <v>116</v>
      </c>
      <c r="H290" s="879"/>
    </row>
    <row r="291" spans="1:8" ht="22.5" x14ac:dyDescent="0.2">
      <c r="A291" s="916"/>
      <c r="B291" s="894">
        <f>Adult!A87</f>
        <v>68</v>
      </c>
      <c r="C291" s="256" t="str">
        <f>Adult!B87</f>
        <v>Was the participant enrolled, at any time within the Program Year (PY), in an education or training program? (Y, N) (If "N" Questions #69 through #72 will be "X").</v>
      </c>
      <c r="D291" s="265">
        <f>COUNTIF(Adult!E87:BL87, "Y")</f>
        <v>0</v>
      </c>
      <c r="E291" s="265">
        <f>COUNTIF(Adult!E87:BL87, "N")</f>
        <v>0</v>
      </c>
      <c r="F291" s="558">
        <f>COUNTIF(Adult!E87:BL87, "X")</f>
        <v>0</v>
      </c>
      <c r="G291" s="267">
        <f>D291+E291+F291</f>
        <v>0</v>
      </c>
      <c r="H291" s="879"/>
    </row>
    <row r="292" spans="1:8" ht="12" thickBot="1" x14ac:dyDescent="0.25">
      <c r="A292" s="916"/>
      <c r="B292" s="917"/>
      <c r="C292" s="918" t="s">
        <v>117</v>
      </c>
      <c r="D292" s="297">
        <f>IF(($D291+$E291)&gt;0,D291/($D291+$E291),0)</f>
        <v>0</v>
      </c>
      <c r="E292" s="297">
        <f>IF(($D291+$E291)&gt;0,E291/($D291+$E291),0)</f>
        <v>0</v>
      </c>
      <c r="F292" s="291" t="s">
        <v>19</v>
      </c>
      <c r="G292" s="298" t="s">
        <v>19</v>
      </c>
      <c r="H292" s="879"/>
    </row>
    <row r="293" spans="1:8" x14ac:dyDescent="0.2">
      <c r="A293" s="916"/>
      <c r="B293" s="258"/>
      <c r="C293" s="286"/>
      <c r="D293" s="295"/>
      <c r="E293" s="295"/>
      <c r="F293" s="329"/>
      <c r="G293" s="330"/>
      <c r="H293" s="879"/>
    </row>
    <row r="294" spans="1:8" x14ac:dyDescent="0.2">
      <c r="A294" s="916"/>
      <c r="B294" s="258"/>
      <c r="C294" s="260"/>
      <c r="D294" s="251" t="s">
        <v>118</v>
      </c>
      <c r="E294" s="251" t="s">
        <v>119</v>
      </c>
      <c r="F294" s="251" t="s">
        <v>120</v>
      </c>
      <c r="G294" s="266" t="s">
        <v>116</v>
      </c>
      <c r="H294" s="879"/>
    </row>
    <row r="295" spans="1:8" ht="56.25" x14ac:dyDescent="0.2">
      <c r="A295" s="916"/>
      <c r="B295" s="280">
        <f>Adult!A88</f>
        <v>69</v>
      </c>
      <c r="C295" s="256" t="str">
        <f>Adult!B88</f>
        <v>If yes to #68, was at least one (1) Measurable Skill Gains recorded in the State MIS during each applicable Program Year. (Y, N, X) (X = Participant was not enrolled in education or training, the program year has not ended, the high school diploma/General Education Diploma (GED) was recorded in the credential tab, or after due diligence, LWDB was able to document that the participant did not attain a Measurable Skills Gain). (Note: MSGs achieved prior to the activity start date are not valid).</v>
      </c>
      <c r="D295" s="265">
        <f>COUNTIF(Adult!E88:BL88, "Y")</f>
        <v>0</v>
      </c>
      <c r="E295" s="265">
        <f>COUNTIF(Adult!E88:BL88, "N")</f>
        <v>0</v>
      </c>
      <c r="F295" s="265">
        <f>COUNTIF(Adult!E88:BL88, "X")</f>
        <v>0</v>
      </c>
      <c r="G295" s="267">
        <f>D295+E295+F295</f>
        <v>0</v>
      </c>
      <c r="H295" s="879"/>
    </row>
    <row r="296" spans="1:8" ht="12" thickBot="1" x14ac:dyDescent="0.25">
      <c r="A296" s="916"/>
      <c r="B296" s="917"/>
      <c r="C296" s="918" t="s">
        <v>117</v>
      </c>
      <c r="D296" s="297">
        <f>IF(($D295+$E295)&gt;0,D295/($D295+$E295),0)</f>
        <v>0</v>
      </c>
      <c r="E296" s="297">
        <f>IF(($D295+$E295)&gt;0,E295/($D295+$E295),0)</f>
        <v>0</v>
      </c>
      <c r="F296" s="291" t="s">
        <v>19</v>
      </c>
      <c r="G296" s="298" t="s">
        <v>19</v>
      </c>
      <c r="H296" s="879"/>
    </row>
    <row r="297" spans="1:8" x14ac:dyDescent="0.2">
      <c r="A297" s="916"/>
      <c r="B297" s="257"/>
      <c r="C297" s="257"/>
      <c r="D297" s="257"/>
      <c r="E297" s="257"/>
      <c r="F297" s="257"/>
      <c r="G297" s="257"/>
      <c r="H297" s="879"/>
    </row>
    <row r="298" spans="1:8" x14ac:dyDescent="0.2">
      <c r="A298" s="916"/>
      <c r="B298" s="255">
        <f>Adult!A89</f>
        <v>70</v>
      </c>
      <c r="C298" s="256" t="str">
        <f>Adult!B89</f>
        <v>If yes to #69, select the type of Measurable Skill Gains recorded. (X)</v>
      </c>
      <c r="D298" s="265">
        <f>COUNTIF(Adult!E89:BL89, "Y")</f>
        <v>0</v>
      </c>
      <c r="E298" s="265">
        <f>COUNTIF(Adult!E89:BL89, "N")</f>
        <v>0</v>
      </c>
      <c r="F298" s="265">
        <f>COUNTIF(Adult!E89:BL89, "X")</f>
        <v>0</v>
      </c>
      <c r="G298" s="267">
        <f>D298+E298+F298</f>
        <v>0</v>
      </c>
      <c r="H298" s="879"/>
    </row>
    <row r="299" spans="1:8" x14ac:dyDescent="0.2">
      <c r="A299" s="916"/>
      <c r="B299" s="258"/>
      <c r="C299" s="259" t="s">
        <v>117</v>
      </c>
      <c r="D299" s="246">
        <f>IF(($D298+$E298)&gt;0,D298/($D298+$E298),0)</f>
        <v>0</v>
      </c>
      <c r="E299" s="246">
        <f>IF(($D298+$E298)&gt;0,E298/($D298+$E298),0)</f>
        <v>0</v>
      </c>
      <c r="F299" s="247" t="s">
        <v>19</v>
      </c>
      <c r="G299" s="268" t="s">
        <v>19</v>
      </c>
      <c r="H299" s="879"/>
    </row>
    <row r="300" spans="1:8" x14ac:dyDescent="0.2">
      <c r="A300" s="916"/>
      <c r="B300" s="258"/>
      <c r="C300" s="260"/>
      <c r="D300" s="248"/>
      <c r="E300" s="248"/>
      <c r="F300" s="248"/>
      <c r="G300" s="248"/>
      <c r="H300" s="879"/>
    </row>
    <row r="301" spans="1:8" x14ac:dyDescent="0.2">
      <c r="A301" s="916"/>
      <c r="B301" s="258"/>
      <c r="C301" s="260"/>
      <c r="D301" s="251" t="s">
        <v>118</v>
      </c>
      <c r="E301" s="251" t="s">
        <v>119</v>
      </c>
      <c r="F301" s="251" t="s">
        <v>120</v>
      </c>
      <c r="G301" s="266" t="s">
        <v>116</v>
      </c>
      <c r="H301" s="879"/>
    </row>
    <row r="302" spans="1:8" ht="22.5" x14ac:dyDescent="0.2">
      <c r="A302" s="916"/>
      <c r="B302" s="255" t="str">
        <f>Adult!A90</f>
        <v>70a</v>
      </c>
      <c r="C302" s="256" t="str">
        <f>Adult!B90</f>
        <v xml:space="preserve">Educational Functioning Level (EFL): Achievement of at least one educational functioning level of a participant in an educational program that provides instruction below the post- secondary level. (Y, X) </v>
      </c>
      <c r="D302" s="265">
        <f>COUNTIF(Adult!E90:BL90, "Y")</f>
        <v>0</v>
      </c>
      <c r="E302" s="265">
        <f>COUNTIF(Adult!E90:BL90, "N")</f>
        <v>0</v>
      </c>
      <c r="F302" s="265">
        <f>COUNTIF(Adult!E90:BL90, "X")</f>
        <v>0</v>
      </c>
      <c r="G302" s="267">
        <f>D302+E302+F302</f>
        <v>0</v>
      </c>
      <c r="H302" s="879"/>
    </row>
    <row r="303" spans="1:8" x14ac:dyDescent="0.2">
      <c r="A303" s="916"/>
      <c r="B303" s="258"/>
      <c r="C303" s="259" t="s">
        <v>117</v>
      </c>
      <c r="D303" s="246">
        <f>IF(($D302+$E302)&gt;0,D302/($D302+$E302),0)</f>
        <v>0</v>
      </c>
      <c r="E303" s="246">
        <f>IF(($D302+$E302)&gt;0,E302/($D302+$E302),0)</f>
        <v>0</v>
      </c>
      <c r="F303" s="247" t="s">
        <v>19</v>
      </c>
      <c r="G303" s="268" t="s">
        <v>19</v>
      </c>
      <c r="H303" s="879"/>
    </row>
    <row r="304" spans="1:8" x14ac:dyDescent="0.2">
      <c r="A304" s="916"/>
      <c r="B304" s="258"/>
      <c r="C304" s="260"/>
      <c r="D304" s="248"/>
      <c r="E304" s="248"/>
      <c r="F304" s="248"/>
      <c r="G304" s="248"/>
      <c r="H304" s="879"/>
    </row>
    <row r="305" spans="1:10" x14ac:dyDescent="0.2">
      <c r="A305" s="916"/>
      <c r="B305" s="258"/>
      <c r="C305" s="260"/>
      <c r="D305" s="251" t="s">
        <v>118</v>
      </c>
      <c r="E305" s="251" t="s">
        <v>119</v>
      </c>
      <c r="F305" s="251" t="s">
        <v>120</v>
      </c>
      <c r="G305" s="266" t="s">
        <v>116</v>
      </c>
      <c r="H305" s="879"/>
    </row>
    <row r="306" spans="1:10" x14ac:dyDescent="0.2">
      <c r="A306" s="916"/>
      <c r="B306" s="255" t="str">
        <f>Adult!A91</f>
        <v>70b</v>
      </c>
      <c r="C306" s="256" t="str">
        <f>Adult!B91</f>
        <v xml:space="preserve">Attainment of a high school diploma or its recognized equivalent. (Y, X) </v>
      </c>
      <c r="D306" s="265">
        <f>COUNTIF(Adult!E91:BL91, "Y")</f>
        <v>0</v>
      </c>
      <c r="E306" s="265">
        <f>COUNTIF(Adult!E91:BL91, "N")</f>
        <v>0</v>
      </c>
      <c r="F306" s="265">
        <f>COUNTIF(Adult!E91:BL91, "X")</f>
        <v>0</v>
      </c>
      <c r="G306" s="267">
        <f>D306+E306+F306</f>
        <v>0</v>
      </c>
      <c r="H306" s="879"/>
    </row>
    <row r="307" spans="1:10" ht="12" thickBot="1" x14ac:dyDescent="0.25">
      <c r="A307" s="916"/>
      <c r="B307" s="917"/>
      <c r="C307" s="918" t="s">
        <v>117</v>
      </c>
      <c r="D307" s="297">
        <f>IF(($D306+$E306)&gt;0,D306/($D306+$E306),0)</f>
        <v>0</v>
      </c>
      <c r="E307" s="297">
        <f>IF(($D306+$E306)&gt;0,E306/($D306+$E306),0)</f>
        <v>0</v>
      </c>
      <c r="F307" s="291" t="s">
        <v>19</v>
      </c>
      <c r="G307" s="298" t="s">
        <v>19</v>
      </c>
      <c r="H307" s="879"/>
    </row>
    <row r="308" spans="1:10" x14ac:dyDescent="0.2">
      <c r="A308" s="916"/>
      <c r="B308" s="257"/>
      <c r="C308" s="257"/>
      <c r="D308" s="257"/>
      <c r="E308" s="257"/>
      <c r="F308" s="257"/>
      <c r="G308" s="257"/>
      <c r="H308" s="879"/>
    </row>
    <row r="309" spans="1:10" x14ac:dyDescent="0.2">
      <c r="A309" s="916"/>
      <c r="B309" s="258"/>
      <c r="C309" s="260"/>
      <c r="D309" s="251" t="s">
        <v>118</v>
      </c>
      <c r="E309" s="251" t="s">
        <v>119</v>
      </c>
      <c r="F309" s="251" t="s">
        <v>120</v>
      </c>
      <c r="G309" s="266" t="s">
        <v>116</v>
      </c>
      <c r="H309" s="879"/>
    </row>
    <row r="310" spans="1:10" ht="45" x14ac:dyDescent="0.2">
      <c r="A310" s="916"/>
      <c r="B310" s="255" t="str">
        <f>Adult!A92</f>
        <v>70c</v>
      </c>
      <c r="C310" s="256" t="str">
        <f>Adult!B92</f>
        <v xml:space="preserve">Secondary or Post-Secondary Transcript/Report Card: Transcript or report card for either secondary or post-secondary education that shows a participant is achieving the state unit’s academic standards. (Y, X) Note: Full Time Student-Completion of a minimum of 12 hours for one semester or Part Time Student-Completion of a minimum of 12 credit hours over the course of two consecutive semesters during a program year. </v>
      </c>
      <c r="D310" s="265">
        <f>COUNTIF(Adult!E92:BL92, "Y")</f>
        <v>0</v>
      </c>
      <c r="E310" s="265">
        <f>COUNTIF(Adult!E92:BL92, "N")</f>
        <v>0</v>
      </c>
      <c r="F310" s="265">
        <f>COUNTIF(Adult!E92:BL92, "X")</f>
        <v>0</v>
      </c>
      <c r="G310" s="267">
        <f>D310+E310+F310</f>
        <v>0</v>
      </c>
      <c r="H310" s="879"/>
    </row>
    <row r="311" spans="1:10" ht="12" thickBot="1" x14ac:dyDescent="0.25">
      <c r="A311" s="916"/>
      <c r="B311" s="260"/>
      <c r="C311" s="259" t="s">
        <v>117</v>
      </c>
      <c r="D311" s="246">
        <f>IF(($D310+$E310)&gt;0,D310/($D310+$E310),0)</f>
        <v>0</v>
      </c>
      <c r="E311" s="246">
        <f>IF(($D310+$E310)&gt;0,E310/($D310+$E310),0)</f>
        <v>0</v>
      </c>
      <c r="F311" s="291" t="s">
        <v>19</v>
      </c>
      <c r="G311" s="298" t="s">
        <v>19</v>
      </c>
      <c r="H311" s="879"/>
    </row>
    <row r="312" spans="1:10" x14ac:dyDescent="0.2">
      <c r="A312" s="916"/>
      <c r="B312" s="260"/>
      <c r="C312" s="286"/>
      <c r="D312" s="246"/>
      <c r="E312" s="246"/>
      <c r="F312" s="482"/>
      <c r="G312" s="485"/>
      <c r="H312" s="879"/>
    </row>
    <row r="313" spans="1:10" x14ac:dyDescent="0.2">
      <c r="A313" s="916"/>
      <c r="B313" s="258"/>
      <c r="C313" s="260"/>
      <c r="D313" s="251" t="s">
        <v>118</v>
      </c>
      <c r="E313" s="251" t="s">
        <v>119</v>
      </c>
      <c r="F313" s="251" t="s">
        <v>120</v>
      </c>
      <c r="G313" s="266" t="s">
        <v>116</v>
      </c>
      <c r="H313" s="879"/>
    </row>
    <row r="314" spans="1:10" ht="33.75" x14ac:dyDescent="0.2">
      <c r="A314" s="916"/>
      <c r="B314" s="255" t="str">
        <f>Adult!A93</f>
        <v>70d</v>
      </c>
      <c r="C314" s="256" t="str">
        <f>Adult!B93</f>
        <v xml:space="preserve">Training Milestone: Satisfactory or better progress report, toward established milestones, from an employer/training provider who is providing training (e.g., completion of on-the-job training (OJT), completion of 1 year of an apprenticeship program, etc.). (Y, X) </v>
      </c>
      <c r="D314" s="265">
        <f>COUNTIF(Adult!E93:BL93, "Y")</f>
        <v>0</v>
      </c>
      <c r="E314" s="265">
        <f>COUNTIF(Adult!E93:BL93, "N")</f>
        <v>0</v>
      </c>
      <c r="F314" s="265">
        <f>COUNTIF(Adult!E93:BL93, "X")</f>
        <v>0</v>
      </c>
      <c r="G314" s="267">
        <f>D314+E314+F314</f>
        <v>0</v>
      </c>
      <c r="H314" s="879"/>
    </row>
    <row r="315" spans="1:10" x14ac:dyDescent="0.2">
      <c r="A315" s="916"/>
      <c r="B315" s="258"/>
      <c r="C315" s="259" t="s">
        <v>117</v>
      </c>
      <c r="D315" s="246">
        <f>IF(($D314+$E314)&gt;0,D314/($D314+$E314),0)</f>
        <v>0</v>
      </c>
      <c r="E315" s="246">
        <f>IF(($D314+$E314)&gt;0,E314/($D314+$E314),0)</f>
        <v>0</v>
      </c>
      <c r="F315" s="247" t="s">
        <v>19</v>
      </c>
      <c r="G315" s="268" t="s">
        <v>19</v>
      </c>
      <c r="H315" s="879"/>
    </row>
    <row r="316" spans="1:10" x14ac:dyDescent="0.2">
      <c r="A316" s="916"/>
      <c r="B316" s="258"/>
      <c r="C316" s="260"/>
      <c r="D316" s="248"/>
      <c r="E316" s="248"/>
      <c r="F316" s="248"/>
      <c r="G316" s="248"/>
      <c r="H316" s="879"/>
    </row>
    <row r="317" spans="1:10" x14ac:dyDescent="0.2">
      <c r="A317" s="916"/>
      <c r="B317" s="258"/>
      <c r="C317" s="260"/>
      <c r="D317" s="251" t="s">
        <v>118</v>
      </c>
      <c r="E317" s="251" t="s">
        <v>119</v>
      </c>
      <c r="F317" s="251" t="s">
        <v>120</v>
      </c>
      <c r="G317" s="266" t="s">
        <v>116</v>
      </c>
      <c r="H317" s="879"/>
      <c r="J317" s="875">
        <v>111</v>
      </c>
    </row>
    <row r="318" spans="1:10" ht="33.75" x14ac:dyDescent="0.2">
      <c r="A318" s="916"/>
      <c r="B318" s="255" t="str">
        <f>Adult!A94</f>
        <v>70e</v>
      </c>
      <c r="C318" s="256" t="str">
        <f>Adult!B94</f>
        <v xml:space="preserve">Skills Progression: Successful passage of an exam that is required for a particular occupation, progress in attaining technical or occupational skills as evidenced by trade- related benchmarks such as knowledge-based exams. (Y, X) </v>
      </c>
      <c r="D318" s="265">
        <f>COUNTIF(Adult!E94:BL94, "Y")</f>
        <v>0</v>
      </c>
      <c r="E318" s="265">
        <f>COUNTIF(Adult!E94:BL94, "N")</f>
        <v>0</v>
      </c>
      <c r="F318" s="265">
        <f>COUNTIF(Adult!E94:BL94, "X")</f>
        <v>0</v>
      </c>
      <c r="G318" s="267">
        <f>D318+E318+F318</f>
        <v>0</v>
      </c>
      <c r="H318" s="879"/>
    </row>
    <row r="319" spans="1:10" ht="12" thickBot="1" x14ac:dyDescent="0.25">
      <c r="A319" s="916"/>
      <c r="B319" s="917"/>
      <c r="C319" s="918" t="s">
        <v>117</v>
      </c>
      <c r="D319" s="297">
        <f>IF(($D318+$E318)&gt;0,D318/($D318+$E318),0)</f>
        <v>0</v>
      </c>
      <c r="E319" s="297">
        <f>IF(($D318+$E318)&gt;0,E318/($D318+$E318),0)</f>
        <v>0</v>
      </c>
      <c r="F319" s="291" t="s">
        <v>19</v>
      </c>
      <c r="G319" s="298" t="s">
        <v>19</v>
      </c>
      <c r="H319" s="879"/>
    </row>
    <row r="320" spans="1:10" ht="12" thickBot="1" x14ac:dyDescent="0.25">
      <c r="A320" s="916"/>
      <c r="B320" s="281"/>
      <c r="C320" s="281"/>
      <c r="D320" s="281"/>
      <c r="E320" s="281"/>
      <c r="F320" s="281"/>
      <c r="G320" s="281"/>
      <c r="H320" s="879"/>
    </row>
    <row r="321" spans="1:8" x14ac:dyDescent="0.2">
      <c r="A321" s="916"/>
      <c r="B321" s="919"/>
      <c r="C321" s="920"/>
      <c r="D321" s="292" t="s">
        <v>118</v>
      </c>
      <c r="E321" s="292" t="s">
        <v>119</v>
      </c>
      <c r="F321" s="292" t="s">
        <v>120</v>
      </c>
      <c r="G321" s="299" t="s">
        <v>116</v>
      </c>
      <c r="H321" s="879"/>
    </row>
    <row r="322" spans="1:8" ht="33.75" x14ac:dyDescent="0.2">
      <c r="A322" s="916"/>
      <c r="B322" s="280">
        <f>Adult!A95</f>
        <v>71</v>
      </c>
      <c r="C322" s="256" t="str">
        <f>Adult!B95</f>
        <v>If yes to #69, does the participant case file contain documentation of a Measurable Skill Gains showing the participant’s interim progress toward the completion of their educational or training requirements? (Y, N, X) (X = Participant was not enrolled in educational or training or the program year has not ended).</v>
      </c>
      <c r="D322" s="265">
        <f>COUNTIF(Adult!E95:BL95, "Y")</f>
        <v>0</v>
      </c>
      <c r="E322" s="265">
        <f>COUNTIF(Adult!E95:BL95, "N")</f>
        <v>0</v>
      </c>
      <c r="F322" s="265">
        <f>COUNTIF(Adult!E95:BL95, "X")</f>
        <v>0</v>
      </c>
      <c r="G322" s="267">
        <f>D322+E322+F322</f>
        <v>0</v>
      </c>
      <c r="H322" s="879"/>
    </row>
    <row r="323" spans="1:8" x14ac:dyDescent="0.2">
      <c r="A323" s="916"/>
      <c r="B323" s="258"/>
      <c r="C323" s="259" t="s">
        <v>117</v>
      </c>
      <c r="D323" s="246">
        <f>IF(($D322+$E322)&gt;0,D322/($D322+$E322),0)</f>
        <v>0</v>
      </c>
      <c r="E323" s="246">
        <f>IF(($D322+$E322)&gt;0,E322/($D322+$E322),0)</f>
        <v>0</v>
      </c>
      <c r="F323" s="247" t="s">
        <v>19</v>
      </c>
      <c r="G323" s="268" t="s">
        <v>19</v>
      </c>
      <c r="H323" s="879"/>
    </row>
    <row r="324" spans="1:8" x14ac:dyDescent="0.2">
      <c r="A324" s="916"/>
      <c r="B324" s="258"/>
      <c r="C324" s="260"/>
      <c r="D324" s="248"/>
      <c r="E324" s="248"/>
      <c r="F324" s="248"/>
      <c r="G324" s="248"/>
      <c r="H324" s="879"/>
    </row>
    <row r="325" spans="1:8" x14ac:dyDescent="0.2">
      <c r="A325" s="916"/>
      <c r="B325" s="258"/>
      <c r="C325" s="260"/>
      <c r="D325" s="251" t="s">
        <v>118</v>
      </c>
      <c r="E325" s="251" t="s">
        <v>119</v>
      </c>
      <c r="F325" s="251" t="s">
        <v>120</v>
      </c>
      <c r="G325" s="266" t="s">
        <v>116</v>
      </c>
      <c r="H325" s="879"/>
    </row>
    <row r="326" spans="1:8" ht="22.5" x14ac:dyDescent="0.2">
      <c r="A326" s="916"/>
      <c r="B326" s="280">
        <f>Adult!A96</f>
        <v>72</v>
      </c>
      <c r="C326" s="256" t="str">
        <f>Adult!B96</f>
        <v>If yes to #71, does the documentation in the case file match the Measurable Skill Gains entered in the MIS? (Y, N, X) (X = Participant was not enrolled in educational or training or the program year has not ended).</v>
      </c>
      <c r="D326" s="265">
        <f>COUNTIF(Adult!E96:BL96, "Y")</f>
        <v>0</v>
      </c>
      <c r="E326" s="265">
        <f>COUNTIF(Adult!E96:BL96, "N")</f>
        <v>0</v>
      </c>
      <c r="F326" s="265">
        <f>COUNTIF(Adult!E96:BL96, "X")</f>
        <v>0</v>
      </c>
      <c r="G326" s="267">
        <f>D326+E326+F326</f>
        <v>0</v>
      </c>
      <c r="H326" s="879"/>
    </row>
    <row r="327" spans="1:8" x14ac:dyDescent="0.2">
      <c r="A327" s="916"/>
      <c r="B327" s="258"/>
      <c r="C327" s="259" t="s">
        <v>117</v>
      </c>
      <c r="D327" s="246">
        <f>IF(($D326+$E326)&gt;0,D326/($D326+$E326),0)</f>
        <v>0</v>
      </c>
      <c r="E327" s="246">
        <f>IF(($D326+$E326)&gt;0,E326/($D326+$E326),0)</f>
        <v>0</v>
      </c>
      <c r="F327" s="247" t="s">
        <v>19</v>
      </c>
      <c r="G327" s="268" t="s">
        <v>19</v>
      </c>
      <c r="H327" s="879"/>
    </row>
    <row r="328" spans="1:8" x14ac:dyDescent="0.2">
      <c r="A328" s="916"/>
      <c r="B328" s="258"/>
      <c r="C328" s="889"/>
      <c r="D328" s="470"/>
      <c r="E328" s="470"/>
      <c r="F328" s="559"/>
      <c r="G328" s="559"/>
      <c r="H328" s="883"/>
    </row>
    <row r="329" spans="1:8" ht="23.25" customHeight="1" thickBot="1" x14ac:dyDescent="0.25">
      <c r="A329" s="916"/>
      <c r="B329" s="921" t="s">
        <v>19</v>
      </c>
      <c r="C329" s="922" t="str">
        <f>Adult!B97</f>
        <v>CREDENTIAL ATTAINMENT</v>
      </c>
      <c r="D329" s="923"/>
      <c r="E329" s="923"/>
      <c r="F329" s="923"/>
      <c r="G329" s="924"/>
      <c r="H329" s="883"/>
    </row>
    <row r="330" spans="1:8" x14ac:dyDescent="0.2">
      <c r="A330" s="916"/>
      <c r="B330" s="919"/>
      <c r="C330" s="920"/>
      <c r="D330" s="292" t="s">
        <v>118</v>
      </c>
      <c r="E330" s="292" t="s">
        <v>119</v>
      </c>
      <c r="F330" s="292" t="s">
        <v>120</v>
      </c>
      <c r="G330" s="299" t="s">
        <v>116</v>
      </c>
      <c r="H330" s="879"/>
    </row>
    <row r="331" spans="1:8" ht="22.5" x14ac:dyDescent="0.2">
      <c r="A331" s="916"/>
      <c r="B331" s="255">
        <f>Adult!A98</f>
        <v>73</v>
      </c>
      <c r="C331" s="256" t="str">
        <f>Adult!B98</f>
        <v xml:space="preserve">Was a credential attainment entered in the MIS? (Y, N, X.) (Note: N = Participant did not receive a credential.) (If N, questions #74 and #75 will be X). </v>
      </c>
      <c r="D331" s="265">
        <f>COUNTIF(Adult!E98:BL98, "Y")</f>
        <v>0</v>
      </c>
      <c r="E331" s="265">
        <f>COUNTIF(Adult!E98:BL98, "N")</f>
        <v>0</v>
      </c>
      <c r="F331" s="265">
        <f>COUNTIF(Adult!E98:BL98, "X")</f>
        <v>0</v>
      </c>
      <c r="G331" s="267">
        <f>D331+E331+F331</f>
        <v>0</v>
      </c>
      <c r="H331" s="879"/>
    </row>
    <row r="332" spans="1:8" x14ac:dyDescent="0.2">
      <c r="A332" s="916"/>
      <c r="B332" s="258"/>
      <c r="C332" s="259" t="s">
        <v>117</v>
      </c>
      <c r="D332" s="246">
        <f>IF(($D331+$E331)&gt;0,D331/($D331+$E331),0)</f>
        <v>0</v>
      </c>
      <c r="E332" s="246">
        <f>IF(($D331+$E331)&gt;0,E331/($D331+$E331),0)</f>
        <v>0</v>
      </c>
      <c r="F332" s="247" t="s">
        <v>19</v>
      </c>
      <c r="G332" s="268" t="s">
        <v>19</v>
      </c>
      <c r="H332" s="879"/>
    </row>
    <row r="333" spans="1:8" x14ac:dyDescent="0.2">
      <c r="A333" s="916"/>
      <c r="B333" s="258"/>
      <c r="C333" s="286"/>
      <c r="D333" s="246"/>
      <c r="E333" s="246"/>
      <c r="F333" s="288"/>
      <c r="G333" s="302"/>
      <c r="H333" s="879"/>
    </row>
    <row r="334" spans="1:8" x14ac:dyDescent="0.2">
      <c r="A334" s="916"/>
      <c r="B334" s="258"/>
      <c r="C334" s="260"/>
      <c r="D334" s="251" t="s">
        <v>118</v>
      </c>
      <c r="E334" s="251" t="s">
        <v>119</v>
      </c>
      <c r="F334" s="251" t="s">
        <v>120</v>
      </c>
      <c r="G334" s="266" t="s">
        <v>116</v>
      </c>
      <c r="H334" s="879"/>
    </row>
    <row r="335" spans="1:8" ht="56.25" x14ac:dyDescent="0.2">
      <c r="A335" s="916"/>
      <c r="B335" s="269">
        <f>Adult!A99</f>
        <v>74</v>
      </c>
      <c r="C335" s="256" t="str">
        <f>Adult!B99</f>
        <v>If yes to #73, was documentation in the participant's case file to verify that the credential was a high school diploma or its recognized equivalent, an industry-recognized certificate or certification, a certificate of completion of an apprenticeship, a license recognized by the State or Federal government, or an associate or baccalaureate degree, as well as graduate degrees for purposes of the VR program? (Y, N, X) (Note: X = Participant did not receive a credential attainment).</v>
      </c>
      <c r="D335" s="265">
        <f>COUNTIF(Adult!E99:BL99, "Y")</f>
        <v>0</v>
      </c>
      <c r="E335" s="265">
        <f>COUNTIF(Adult!E99:BL99, "N")</f>
        <v>0</v>
      </c>
      <c r="F335" s="265">
        <f>COUNTIF(Adult!E99:BL99, "X")</f>
        <v>0</v>
      </c>
      <c r="G335" s="267">
        <f>D335+E335+F335</f>
        <v>0</v>
      </c>
      <c r="H335" s="879"/>
    </row>
    <row r="336" spans="1:8" x14ac:dyDescent="0.2">
      <c r="A336" s="916"/>
      <c r="B336" s="258"/>
      <c r="C336" s="259" t="s">
        <v>117</v>
      </c>
      <c r="D336" s="246">
        <f>IF(($D335+$E335)&gt;0,D335/($D335+$E335),0)</f>
        <v>0</v>
      </c>
      <c r="E336" s="246">
        <f>IF(($D335+$E335)&gt;0,E335/($D335+$E335),0)</f>
        <v>0</v>
      </c>
      <c r="F336" s="247" t="s">
        <v>19</v>
      </c>
      <c r="G336" s="268" t="s">
        <v>19</v>
      </c>
      <c r="H336" s="879"/>
    </row>
    <row r="337" spans="1:8" x14ac:dyDescent="0.2">
      <c r="A337" s="916"/>
      <c r="B337" s="258"/>
      <c r="C337" s="259"/>
      <c r="D337" s="246"/>
      <c r="E337" s="246"/>
      <c r="F337" s="288"/>
      <c r="G337" s="302"/>
      <c r="H337" s="879"/>
    </row>
    <row r="338" spans="1:8" x14ac:dyDescent="0.2">
      <c r="A338" s="916"/>
      <c r="B338" s="258"/>
      <c r="C338" s="259"/>
      <c r="D338" s="251" t="s">
        <v>118</v>
      </c>
      <c r="E338" s="251" t="s">
        <v>119</v>
      </c>
      <c r="F338" s="251" t="s">
        <v>120</v>
      </c>
      <c r="G338" s="266" t="s">
        <v>116</v>
      </c>
      <c r="H338" s="879"/>
    </row>
    <row r="339" spans="1:8" ht="22.5" x14ac:dyDescent="0.2">
      <c r="A339" s="916"/>
      <c r="B339" s="280">
        <f>Adult!A100</f>
        <v>75</v>
      </c>
      <c r="C339" s="256" t="str">
        <f>Adult!B100</f>
        <v>If yes to #74, did the credential attainment date and type match the credential attainment information entered in the MIS? (Y, N, X.) (Note: X =Participant did not receive a credential attainment).</v>
      </c>
      <c r="D339" s="265">
        <f>COUNTIF(Adult!E100:BL100, "Y")</f>
        <v>0</v>
      </c>
      <c r="E339" s="265">
        <f>COUNTIF(Adult!E100:BL100, "N")</f>
        <v>0</v>
      </c>
      <c r="F339" s="265">
        <f>COUNTIF(Adult!E100:BL100, "X")</f>
        <v>0</v>
      </c>
      <c r="G339" s="267">
        <f>D339+E339+F339</f>
        <v>0</v>
      </c>
      <c r="H339" s="879"/>
    </row>
    <row r="340" spans="1:8" x14ac:dyDescent="0.2">
      <c r="A340" s="916"/>
      <c r="B340" s="258"/>
      <c r="C340" s="259" t="s">
        <v>117</v>
      </c>
      <c r="D340" s="246">
        <f>IF(($D339+$E339)&gt;0,D339/($D339+$E339),0)</f>
        <v>0</v>
      </c>
      <c r="E340" s="246">
        <f>IF(($D339+$E339)&gt;0,E339/($D339+$E339),0)</f>
        <v>0</v>
      </c>
      <c r="F340" s="247" t="s">
        <v>19</v>
      </c>
      <c r="G340" s="268" t="s">
        <v>19</v>
      </c>
      <c r="H340" s="879"/>
    </row>
    <row r="341" spans="1:8" ht="23.25" customHeight="1" x14ac:dyDescent="0.2">
      <c r="A341" s="916"/>
      <c r="B341" s="921" t="s">
        <v>19</v>
      </c>
      <c r="C341" s="925" t="str">
        <f>Adult!B101</f>
        <v>SUPPORTIVE SERVICES</v>
      </c>
      <c r="D341" s="926"/>
      <c r="E341" s="926"/>
      <c r="F341" s="926"/>
      <c r="G341" s="927"/>
      <c r="H341" s="883"/>
    </row>
    <row r="342" spans="1:8" x14ac:dyDescent="0.2">
      <c r="A342" s="916"/>
      <c r="B342" s="258"/>
      <c r="C342" s="260"/>
      <c r="D342" s="251" t="s">
        <v>118</v>
      </c>
      <c r="E342" s="251" t="s">
        <v>119</v>
      </c>
      <c r="F342" s="251" t="s">
        <v>120</v>
      </c>
      <c r="G342" s="266" t="s">
        <v>116</v>
      </c>
      <c r="H342" s="879"/>
    </row>
    <row r="343" spans="1:8" ht="22.5" x14ac:dyDescent="0.2">
      <c r="A343" s="916"/>
      <c r="B343" s="255">
        <f>Adult!A102</f>
        <v>76</v>
      </c>
      <c r="C343" s="256" t="str">
        <f>Adult!B102</f>
        <v xml:space="preserve">Was a supportive service activity entered in the State MIS? (Y, N) (Note: N = Participant did not receive a supportive service.) (If N, questions #77 through #80 will be an X). </v>
      </c>
      <c r="D343" s="265">
        <f>COUNTIF(Adult!E102:BL102, "Y")</f>
        <v>0</v>
      </c>
      <c r="E343" s="265">
        <f>COUNTIF(Adult!E102:BL102, "N")</f>
        <v>0</v>
      </c>
      <c r="F343" s="265">
        <f>COUNTIF(Adult!E102:BL102, "X")</f>
        <v>0</v>
      </c>
      <c r="G343" s="267">
        <f>D343+E343+F343</f>
        <v>0</v>
      </c>
      <c r="H343" s="879"/>
    </row>
    <row r="344" spans="1:8" ht="12" thickBot="1" x14ac:dyDescent="0.25">
      <c r="A344" s="916"/>
      <c r="B344" s="917"/>
      <c r="C344" s="918" t="s">
        <v>117</v>
      </c>
      <c r="D344" s="297">
        <f>IF(($D343+$E343)&gt;0,D343/($D343+$E343),0)</f>
        <v>0</v>
      </c>
      <c r="E344" s="297">
        <f>IF(($D343+$E343)&gt;0,E343/($D343+$E343),0)</f>
        <v>0</v>
      </c>
      <c r="F344" s="291" t="s">
        <v>19</v>
      </c>
      <c r="G344" s="298" t="s">
        <v>19</v>
      </c>
      <c r="H344" s="879"/>
    </row>
    <row r="345" spans="1:8" x14ac:dyDescent="0.2">
      <c r="A345" s="916"/>
      <c r="B345" s="258"/>
      <c r="C345" s="260"/>
      <c r="D345" s="248"/>
      <c r="E345" s="248"/>
      <c r="F345" s="248"/>
      <c r="G345" s="248"/>
      <c r="H345" s="879"/>
    </row>
    <row r="346" spans="1:8" x14ac:dyDescent="0.2">
      <c r="A346" s="916"/>
      <c r="B346" s="258"/>
      <c r="C346" s="900"/>
      <c r="D346" s="251" t="s">
        <v>118</v>
      </c>
      <c r="E346" s="251" t="s">
        <v>119</v>
      </c>
      <c r="F346" s="251" t="s">
        <v>120</v>
      </c>
      <c r="G346" s="266" t="s">
        <v>116</v>
      </c>
      <c r="H346" s="879"/>
    </row>
    <row r="347" spans="1:8" ht="22.5" x14ac:dyDescent="0.2">
      <c r="A347" s="916"/>
      <c r="B347" s="269">
        <f>Adult!A103</f>
        <v>77</v>
      </c>
      <c r="C347" s="256" t="str">
        <f>Adult!B103</f>
        <v xml:space="preserve">If yes to #76, was there documentation in the participant case file to verify the supportive service provided? (Y, N, X) (Note: X = Participant did not receive a supportive service). </v>
      </c>
      <c r="D347" s="265">
        <f>COUNTIF(Adult!E103:BL103, "Y")</f>
        <v>0</v>
      </c>
      <c r="E347" s="265">
        <f>COUNTIF(Adult!E103:BL103, "N")</f>
        <v>0</v>
      </c>
      <c r="F347" s="265">
        <f>COUNTIF(Adult!E103:BL103, "X")</f>
        <v>0</v>
      </c>
      <c r="G347" s="267">
        <f>D347+E347+F347</f>
        <v>0</v>
      </c>
      <c r="H347" s="879"/>
    </row>
    <row r="348" spans="1:8" x14ac:dyDescent="0.2">
      <c r="A348" s="916"/>
      <c r="B348" s="258"/>
      <c r="C348" s="259" t="s">
        <v>117</v>
      </c>
      <c r="D348" s="246">
        <f>IF(($D347+$E347)&gt;0,D347/($D347+$E347),0)</f>
        <v>0</v>
      </c>
      <c r="E348" s="246">
        <f>IF(($D347+$E347)&gt;0,E347/($D347+$E347),0)</f>
        <v>0</v>
      </c>
      <c r="F348" s="247" t="s">
        <v>19</v>
      </c>
      <c r="G348" s="268" t="s">
        <v>19</v>
      </c>
      <c r="H348" s="879"/>
    </row>
    <row r="349" spans="1:8" x14ac:dyDescent="0.2">
      <c r="A349" s="916"/>
      <c r="B349" s="258"/>
      <c r="C349" s="260"/>
      <c r="D349" s="248"/>
      <c r="E349" s="248"/>
      <c r="F349" s="248"/>
      <c r="G349" s="248"/>
      <c r="H349" s="879"/>
    </row>
    <row r="350" spans="1:8" x14ac:dyDescent="0.2">
      <c r="A350" s="916"/>
      <c r="B350" s="258"/>
      <c r="C350" s="928"/>
      <c r="D350" s="308" t="s">
        <v>118</v>
      </c>
      <c r="E350" s="251" t="s">
        <v>119</v>
      </c>
      <c r="F350" s="251" t="s">
        <v>120</v>
      </c>
      <c r="G350" s="266" t="s">
        <v>116</v>
      </c>
      <c r="H350" s="879"/>
    </row>
    <row r="351" spans="1:8" ht="22.5" x14ac:dyDescent="0.2">
      <c r="A351" s="916"/>
      <c r="B351" s="280">
        <f>Adult!A104</f>
        <v>78</v>
      </c>
      <c r="C351" s="256" t="str">
        <f>Adult!B104</f>
        <v xml:space="preserve">Did the supportive service activity documented in the case file match the supportive services activity entered in the State's MIS? (Y, N, X) (Note: X = Participant did not receive a supportive service). </v>
      </c>
      <c r="D351" s="265">
        <f>COUNTIF(Adult!E104:BL104, "Y")</f>
        <v>0</v>
      </c>
      <c r="E351" s="265">
        <f>COUNTIF(Adult!E104:BL104, "N")</f>
        <v>0</v>
      </c>
      <c r="F351" s="265">
        <f>COUNTIF(Adult!E104:BL104, "X")</f>
        <v>0</v>
      </c>
      <c r="G351" s="267">
        <f>D351+E351+F351</f>
        <v>0</v>
      </c>
      <c r="H351" s="879"/>
    </row>
    <row r="352" spans="1:8" x14ac:dyDescent="0.2">
      <c r="A352" s="916"/>
      <c r="B352" s="258"/>
      <c r="C352" s="259" t="s">
        <v>117</v>
      </c>
      <c r="D352" s="246">
        <f>IF(($D351+$E351)&gt;0,D351/($D351+$E351),0)</f>
        <v>0</v>
      </c>
      <c r="E352" s="246">
        <f>IF(($D351+$E351)&gt;0,E351/($D351+$E351),0)</f>
        <v>0</v>
      </c>
      <c r="F352" s="247" t="s">
        <v>19</v>
      </c>
      <c r="G352" s="268" t="s">
        <v>19</v>
      </c>
      <c r="H352" s="879"/>
    </row>
    <row r="353" spans="1:8" x14ac:dyDescent="0.2">
      <c r="A353" s="916"/>
      <c r="B353" s="258"/>
      <c r="C353" s="260"/>
      <c r="D353" s="248"/>
      <c r="E353" s="248"/>
      <c r="F353" s="248"/>
      <c r="G353" s="248"/>
      <c r="H353" s="879"/>
    </row>
    <row r="354" spans="1:8" x14ac:dyDescent="0.2">
      <c r="A354" s="916"/>
      <c r="B354" s="258"/>
      <c r="C354" s="928"/>
      <c r="D354" s="308" t="s">
        <v>118</v>
      </c>
      <c r="E354" s="251" t="s">
        <v>119</v>
      </c>
      <c r="F354" s="251" t="s">
        <v>120</v>
      </c>
      <c r="G354" s="266" t="s">
        <v>116</v>
      </c>
      <c r="H354" s="879"/>
    </row>
    <row r="355" spans="1:8" ht="33.75" x14ac:dyDescent="0.2">
      <c r="A355" s="916"/>
      <c r="B355" s="269">
        <f>Adult!A105</f>
        <v>79</v>
      </c>
      <c r="C355" s="256" t="str">
        <f>Adult!B105</f>
        <v xml:space="preserve">Was the determination of need for the supportive service documented in the participant's IEP and/ or case file? (Y, N, X) (Note: X = Participant did not receive a supportive service). (Note: If the participant received training services the supportive service must be identified in the IEP). </v>
      </c>
      <c r="D355" s="265">
        <f>COUNTIF(Adult!E105:BL105, "Y")</f>
        <v>0</v>
      </c>
      <c r="E355" s="265">
        <f>COUNTIF(Adult!E105:BL105, "N")</f>
        <v>0</v>
      </c>
      <c r="F355" s="265">
        <f>COUNTIF(Adult!E105:BL105, "X")</f>
        <v>0</v>
      </c>
      <c r="G355" s="267">
        <f>D355+E355+F355</f>
        <v>0</v>
      </c>
      <c r="H355" s="879"/>
    </row>
    <row r="356" spans="1:8" x14ac:dyDescent="0.2">
      <c r="A356" s="916"/>
      <c r="B356" s="258"/>
      <c r="C356" s="259" t="s">
        <v>117</v>
      </c>
      <c r="D356" s="246">
        <f>IF(($D355+$E355)&gt;0,D355/($D355+$E355),0)</f>
        <v>0</v>
      </c>
      <c r="E356" s="246">
        <f>IF(($D355+$E355)&gt;0,E355/($D355+$E355),0)</f>
        <v>0</v>
      </c>
      <c r="F356" s="247" t="s">
        <v>19</v>
      </c>
      <c r="G356" s="268" t="s">
        <v>19</v>
      </c>
      <c r="H356" s="879"/>
    </row>
    <row r="357" spans="1:8" x14ac:dyDescent="0.2">
      <c r="A357" s="916"/>
      <c r="B357" s="258"/>
      <c r="C357" s="260"/>
      <c r="D357" s="248"/>
      <c r="E357" s="248"/>
      <c r="F357" s="248"/>
      <c r="G357" s="248"/>
      <c r="H357" s="879"/>
    </row>
    <row r="358" spans="1:8" x14ac:dyDescent="0.2">
      <c r="A358" s="916"/>
      <c r="B358" s="258"/>
      <c r="C358" s="260"/>
      <c r="D358" s="251" t="s">
        <v>118</v>
      </c>
      <c r="E358" s="251" t="s">
        <v>119</v>
      </c>
      <c r="F358" s="251" t="s">
        <v>120</v>
      </c>
      <c r="G358" s="266" t="s">
        <v>116</v>
      </c>
      <c r="H358" s="879"/>
    </row>
    <row r="359" spans="1:8" ht="22.5" x14ac:dyDescent="0.2">
      <c r="A359" s="916"/>
      <c r="B359" s="269">
        <f>Adult!A106</f>
        <v>80</v>
      </c>
      <c r="C359" s="256" t="str">
        <f>Adult!B106</f>
        <v xml:space="preserve">Was the supportive service issued in accordance with local supportive services policy? (Y, N, X) (Note: X = Participant did not receive a supportive service). </v>
      </c>
      <c r="D359" s="265">
        <f>COUNTIF(Adult!E106:BL106, "Y")</f>
        <v>0</v>
      </c>
      <c r="E359" s="265">
        <f>COUNTIF(Adult!E106:BL106, "N")</f>
        <v>0</v>
      </c>
      <c r="F359" s="265">
        <f>COUNTIF(Adult!E106:BL106, "X")</f>
        <v>0</v>
      </c>
      <c r="G359" s="267">
        <f>D359+E359+F359</f>
        <v>0</v>
      </c>
      <c r="H359" s="879"/>
    </row>
    <row r="360" spans="1:8" x14ac:dyDescent="0.2">
      <c r="A360" s="916"/>
      <c r="B360" s="258"/>
      <c r="C360" s="259" t="s">
        <v>117</v>
      </c>
      <c r="D360" s="246">
        <f>IF(($D359+$E359)&gt;0,D359/($D359+$E359),0)</f>
        <v>0</v>
      </c>
      <c r="E360" s="246">
        <f>IF(($D359+$E359)&gt;0,E359/($D359+$E359),0)</f>
        <v>0</v>
      </c>
      <c r="F360" s="247" t="s">
        <v>19</v>
      </c>
      <c r="G360" s="268" t="s">
        <v>19</v>
      </c>
      <c r="H360" s="879"/>
    </row>
    <row r="361" spans="1:8" ht="23.25" customHeight="1" x14ac:dyDescent="0.2">
      <c r="A361" s="916"/>
      <c r="B361" s="921" t="s">
        <v>19</v>
      </c>
      <c r="C361" s="925" t="str">
        <f>Adult!B107</f>
        <v>PROGRAM EXIT</v>
      </c>
      <c r="D361" s="926"/>
      <c r="E361" s="926"/>
      <c r="F361" s="926"/>
      <c r="G361" s="927"/>
      <c r="H361" s="883"/>
    </row>
    <row r="362" spans="1:8" x14ac:dyDescent="0.2">
      <c r="A362" s="916"/>
      <c r="B362" s="258"/>
      <c r="C362" s="260"/>
      <c r="D362" s="251" t="s">
        <v>118</v>
      </c>
      <c r="E362" s="251" t="s">
        <v>119</v>
      </c>
      <c r="F362" s="251" t="s">
        <v>120</v>
      </c>
      <c r="G362" s="266" t="s">
        <v>116</v>
      </c>
      <c r="H362" s="879"/>
    </row>
    <row r="363" spans="1:8" ht="22.5" x14ac:dyDescent="0.2">
      <c r="A363" s="916"/>
      <c r="B363" s="255">
        <f>Adult!A108</f>
        <v>81</v>
      </c>
      <c r="C363" s="256" t="str">
        <f>Adult!B108</f>
        <v xml:space="preserve">Was the participant exited in the State’s MIS? (Y, N) (N = Case is open or there is a WIOA case closure but no exit). (If N, questions #82 through #88 will be X). </v>
      </c>
      <c r="D363" s="265">
        <f>COUNTIF(Adult!E108:BL108, "Y")</f>
        <v>0</v>
      </c>
      <c r="E363" s="265">
        <f>COUNTIF(Adult!E108:BL108, "N")</f>
        <v>0</v>
      </c>
      <c r="F363" s="265">
        <f>COUNTIF(Adult!E108:BL108, "X")</f>
        <v>0</v>
      </c>
      <c r="G363" s="267">
        <f>D363+E363+F363</f>
        <v>0</v>
      </c>
      <c r="H363" s="879"/>
    </row>
    <row r="364" spans="1:8" x14ac:dyDescent="0.2">
      <c r="A364" s="916"/>
      <c r="B364" s="258"/>
      <c r="C364" s="900" t="s">
        <v>117</v>
      </c>
      <c r="D364" s="295">
        <f>IF(($D363+$E363)&gt;0,D363/($D363+$E363),0)</f>
        <v>0</v>
      </c>
      <c r="E364" s="295">
        <f>IF(($D363+$E363)&gt;0,E363/($D363+$E363),0)</f>
        <v>0</v>
      </c>
      <c r="F364" s="296" t="s">
        <v>19</v>
      </c>
      <c r="G364" s="309" t="s">
        <v>19</v>
      </c>
      <c r="H364" s="879"/>
    </row>
    <row r="365" spans="1:8" x14ac:dyDescent="0.2">
      <c r="A365" s="916"/>
      <c r="B365" s="258"/>
      <c r="C365" s="929"/>
      <c r="D365" s="470"/>
      <c r="E365" s="470"/>
      <c r="F365" s="471"/>
      <c r="G365" s="472"/>
      <c r="H365" s="879"/>
    </row>
    <row r="366" spans="1:8" x14ac:dyDescent="0.2">
      <c r="A366" s="916"/>
      <c r="B366" s="258"/>
      <c r="C366" s="260"/>
      <c r="D366" s="264" t="s">
        <v>118</v>
      </c>
      <c r="E366" s="264" t="s">
        <v>119</v>
      </c>
      <c r="F366" s="264" t="s">
        <v>120</v>
      </c>
      <c r="G366" s="303" t="s">
        <v>116</v>
      </c>
      <c r="H366" s="879"/>
    </row>
    <row r="367" spans="1:8" ht="33.75" x14ac:dyDescent="0.2">
      <c r="A367" s="916"/>
      <c r="B367" s="269">
        <f>Adult!A109</f>
        <v>82</v>
      </c>
      <c r="C367" s="256" t="str">
        <f>Adult!B109</f>
        <v xml:space="preserve">If yes to #81, and the participant exited with unsubsidized employment, was documentation in the case file to verify the employment start date and wage information? (Y, N, X.) (Note: X = Participant did not exit with employment). </v>
      </c>
      <c r="D367" s="265">
        <f>COUNTIF(Adult!E109:BL109, "Y")</f>
        <v>0</v>
      </c>
      <c r="E367" s="265">
        <f>COUNTIF(Adult!E109:BL109, "N")</f>
        <v>0</v>
      </c>
      <c r="F367" s="265">
        <f>COUNTIF(Adult!E109:BL109, "X")</f>
        <v>0</v>
      </c>
      <c r="G367" s="267">
        <f>D367+E367+F367</f>
        <v>0</v>
      </c>
      <c r="H367" s="879"/>
    </row>
    <row r="368" spans="1:8" x14ac:dyDescent="0.2">
      <c r="A368" s="916"/>
      <c r="B368" s="258"/>
      <c r="C368" s="259" t="s">
        <v>117</v>
      </c>
      <c r="D368" s="246">
        <f>IF(($D367+$E367)&gt;0,D367/($D367+$E367),0)</f>
        <v>0</v>
      </c>
      <c r="E368" s="246">
        <f>IF(($D367+$E367)&gt;0,E367/($D367+$E367),0)</f>
        <v>0</v>
      </c>
      <c r="F368" s="247" t="s">
        <v>19</v>
      </c>
      <c r="G368" s="247" t="s">
        <v>19</v>
      </c>
      <c r="H368" s="883"/>
    </row>
    <row r="369" spans="1:8" x14ac:dyDescent="0.2">
      <c r="A369" s="916"/>
      <c r="B369" s="258"/>
      <c r="C369" s="286"/>
      <c r="D369" s="248"/>
      <c r="E369" s="248"/>
      <c r="F369" s="289"/>
      <c r="G369" s="469"/>
      <c r="H369" s="879"/>
    </row>
    <row r="370" spans="1:8" x14ac:dyDescent="0.2">
      <c r="A370" s="916"/>
      <c r="B370" s="258"/>
      <c r="C370" s="260"/>
      <c r="D370" s="264" t="s">
        <v>118</v>
      </c>
      <c r="E370" s="264" t="s">
        <v>119</v>
      </c>
      <c r="F370" s="264" t="s">
        <v>120</v>
      </c>
      <c r="G370" s="303" t="s">
        <v>116</v>
      </c>
      <c r="H370" s="879"/>
    </row>
    <row r="371" spans="1:8" ht="22.5" x14ac:dyDescent="0.2">
      <c r="A371" s="916"/>
      <c r="B371" s="930">
        <f>Adult!A110</f>
        <v>83</v>
      </c>
      <c r="C371" s="256" t="str">
        <f>Adult!B110</f>
        <v xml:space="preserve">If yes to #82, was the employment information accurately entered in the State MIS? (Y, N, X.) (X (Note: X = Participant did not exit with employment). </v>
      </c>
      <c r="D371" s="265">
        <f>COUNTIF(Adult!E110:BL110, "Y")</f>
        <v>0</v>
      </c>
      <c r="E371" s="265">
        <f>COUNTIF(Adult!E110:BL110, "N")</f>
        <v>0</v>
      </c>
      <c r="F371" s="265">
        <f>COUNTIF(Adult!E110:BL110, "X")</f>
        <v>0</v>
      </c>
      <c r="G371" s="267">
        <f>D371+E371+F371</f>
        <v>0</v>
      </c>
      <c r="H371" s="879"/>
    </row>
    <row r="372" spans="1:8" x14ac:dyDescent="0.2">
      <c r="A372" s="916"/>
      <c r="B372" s="258"/>
      <c r="C372" s="259" t="s">
        <v>117</v>
      </c>
      <c r="D372" s="246">
        <f>IF(($D371+$E371)&gt;0,D371/($D371+$E371),0)</f>
        <v>0</v>
      </c>
      <c r="E372" s="246">
        <f>IF(($D371+$E371)&gt;0,E371/($D371+$E371),0)</f>
        <v>0</v>
      </c>
      <c r="F372" s="247" t="s">
        <v>19</v>
      </c>
      <c r="G372" s="268" t="s">
        <v>19</v>
      </c>
      <c r="H372" s="879"/>
    </row>
    <row r="373" spans="1:8" ht="23.25" customHeight="1" x14ac:dyDescent="0.2">
      <c r="A373" s="916"/>
      <c r="B373" s="921" t="s">
        <v>19</v>
      </c>
      <c r="C373" s="925" t="str">
        <f>Adult!B111</f>
        <v>FOLLOW-UP SERVICES</v>
      </c>
      <c r="D373" s="926"/>
      <c r="E373" s="926"/>
      <c r="F373" s="926"/>
      <c r="G373" s="927"/>
      <c r="H373" s="883"/>
    </row>
    <row r="374" spans="1:8" s="882" customFormat="1" ht="11.1" customHeight="1" x14ac:dyDescent="0.2">
      <c r="A374" s="300"/>
      <c r="B374" s="893"/>
      <c r="C374" s="931"/>
      <c r="D374" s="932"/>
      <c r="E374" s="932"/>
      <c r="F374" s="932"/>
      <c r="G374" s="932"/>
      <c r="H374" s="881"/>
    </row>
    <row r="375" spans="1:8" x14ac:dyDescent="0.2">
      <c r="A375" s="916"/>
      <c r="B375" s="258"/>
      <c r="C375" s="259" t="s">
        <v>19</v>
      </c>
      <c r="D375" s="251" t="s">
        <v>118</v>
      </c>
      <c r="E375" s="251" t="s">
        <v>119</v>
      </c>
      <c r="F375" s="251" t="s">
        <v>120</v>
      </c>
      <c r="G375" s="266" t="s">
        <v>116</v>
      </c>
      <c r="H375" s="879"/>
    </row>
    <row r="376" spans="1:8" ht="66" customHeight="1" x14ac:dyDescent="0.2">
      <c r="A376" s="916"/>
      <c r="B376" s="269">
        <f>Adult!A112</f>
        <v>84</v>
      </c>
      <c r="C376" s="256" t="str">
        <f>Adult!B112</f>
        <v>If the participant entered unsubsidized employment upon exit, was a follow-up service offered and/or provided and documented in the State's MIS? (Y, N, X) (Note: X = If the participant was a CT participant, did not exit into unsubsidized employment, participant declined follow-up services, or the participant cannot be located). (If X, question #85 will be X). 
Note: Although case notes can be used to document follow-up services, it is recommended that follow-up service codes are entered in the State’s MIS to match the type of follow-up services provided.</v>
      </c>
      <c r="D376" s="265">
        <f>COUNTIF(Adult!E112:BL112, "Y")</f>
        <v>0</v>
      </c>
      <c r="E376" s="265">
        <f>COUNTIF(Adult!E112:BL112, "N")</f>
        <v>0</v>
      </c>
      <c r="F376" s="265">
        <f>COUNTIF(Adult!E112:BL112, "X")</f>
        <v>0</v>
      </c>
      <c r="G376" s="267">
        <f>D376+E376+F376</f>
        <v>0</v>
      </c>
      <c r="H376" s="879"/>
    </row>
    <row r="377" spans="1:8" x14ac:dyDescent="0.2">
      <c r="A377" s="916"/>
      <c r="B377" s="258"/>
      <c r="C377" s="259" t="s">
        <v>117</v>
      </c>
      <c r="D377" s="246">
        <f>IF(($D376+$E376)&gt;0,D376/($D376+$E376),0)</f>
        <v>0</v>
      </c>
      <c r="E377" s="246">
        <f>IF(($D376+$E376)&gt;0,E376/($D376+$E376),0)</f>
        <v>0</v>
      </c>
      <c r="F377" s="247" t="s">
        <v>19</v>
      </c>
      <c r="G377" s="268" t="s">
        <v>19</v>
      </c>
      <c r="H377" s="879"/>
    </row>
    <row r="378" spans="1:8" x14ac:dyDescent="0.2">
      <c r="A378" s="916"/>
      <c r="B378" s="257" t="s">
        <v>19</v>
      </c>
      <c r="C378" s="257" t="s">
        <v>19</v>
      </c>
      <c r="D378" s="257"/>
      <c r="E378" s="257"/>
      <c r="F378" s="257"/>
      <c r="G378" s="257"/>
    </row>
    <row r="379" spans="1:8" x14ac:dyDescent="0.2">
      <c r="A379" s="916"/>
      <c r="B379" s="258"/>
      <c r="C379" s="260"/>
      <c r="D379" s="251" t="s">
        <v>118</v>
      </c>
      <c r="E379" s="251" t="s">
        <v>119</v>
      </c>
      <c r="F379" s="251" t="s">
        <v>120</v>
      </c>
      <c r="G379" s="266" t="s">
        <v>116</v>
      </c>
      <c r="H379" s="879"/>
    </row>
    <row r="380" spans="1:8" ht="33.75" x14ac:dyDescent="0.2">
      <c r="A380" s="916"/>
      <c r="B380" s="269">
        <f>Adult!A113</f>
        <v>85</v>
      </c>
      <c r="C380" s="256" t="str">
        <f>Adult!B113</f>
        <v xml:space="preserve">If yes to #84, was documentation in the case file that the follow-up service provided was an allowable activity (i.e., non-monetary) and did not exceed 12 months after the first day of unsubsidized employment? (Y, N, X) (Note: X = Participant did not receive follow-up services). </v>
      </c>
      <c r="D380" s="265">
        <f>COUNTIF(Adult!E113:BL113, "Y")</f>
        <v>0</v>
      </c>
      <c r="E380" s="265">
        <f>COUNTIF(Adult!E113:BL113, "N")</f>
        <v>0</v>
      </c>
      <c r="F380" s="265">
        <f>COUNTIF(Adult!E113:BL113, "X")</f>
        <v>0</v>
      </c>
      <c r="G380" s="267">
        <f>D380+E380+F380</f>
        <v>0</v>
      </c>
      <c r="H380" s="879"/>
    </row>
    <row r="381" spans="1:8" x14ac:dyDescent="0.2">
      <c r="A381" s="916"/>
      <c r="B381" s="258"/>
      <c r="C381" s="259" t="s">
        <v>117</v>
      </c>
      <c r="D381" s="246">
        <f>IF(($D380+$E380)&gt;0,D380/($D380+$E380),0)</f>
        <v>0</v>
      </c>
      <c r="E381" s="246">
        <f>IF(($D380+$E380)&gt;0,E380/($D380+$E380),0)</f>
        <v>0</v>
      </c>
      <c r="F381" s="247" t="s">
        <v>19</v>
      </c>
      <c r="G381" s="268" t="s">
        <v>19</v>
      </c>
    </row>
    <row r="382" spans="1:8" ht="23.25" customHeight="1" x14ac:dyDescent="0.2">
      <c r="A382" s="916"/>
      <c r="B382" s="933" t="s">
        <v>19</v>
      </c>
      <c r="C382" s="934" t="str">
        <f>Adult!B114</f>
        <v>QUARTERLY FOLLOW-UPS FOR PERFORMANCE REPORTING</v>
      </c>
      <c r="D382" s="935"/>
      <c r="E382" s="935"/>
      <c r="F382" s="935"/>
      <c r="G382" s="936"/>
      <c r="H382" s="883"/>
    </row>
    <row r="383" spans="1:8" x14ac:dyDescent="0.2">
      <c r="A383" s="916"/>
      <c r="B383" s="258"/>
      <c r="C383" s="260"/>
      <c r="D383" s="251" t="s">
        <v>118</v>
      </c>
      <c r="E383" s="251" t="s">
        <v>119</v>
      </c>
      <c r="F383" s="251" t="s">
        <v>120</v>
      </c>
      <c r="G383" s="266" t="s">
        <v>116</v>
      </c>
    </row>
    <row r="384" spans="1:8" ht="45" x14ac:dyDescent="0.2">
      <c r="A384" s="916"/>
      <c r="B384" s="897">
        <f>Adult!A115</f>
        <v>86</v>
      </c>
      <c r="C384" s="256" t="str">
        <f>Adult!B115</f>
        <v xml:space="preserve">Were required follow-ups conducted for each of the 1st, 2nd, 3rd, and 4th quarters after exit intervals, as applicable? (Y, N, X) (Note: If N, questions #87 and #88 will be X). (Note: X = Participant's case is currently open, there is a case closure, but participant has not exited the program, follow-up is not due, or the participant cannot be located). </v>
      </c>
      <c r="D384" s="265">
        <f>COUNTIF(Adult!E115:BL115, "Y")</f>
        <v>0</v>
      </c>
      <c r="E384" s="265">
        <f>COUNTIF(Adult!E115:BL115, "N")</f>
        <v>0</v>
      </c>
      <c r="F384" s="265">
        <f>COUNTIF(Adult!E115:BL115, "X")</f>
        <v>0</v>
      </c>
      <c r="G384" s="267">
        <f>D384+E384+F384</f>
        <v>0</v>
      </c>
    </row>
    <row r="385" spans="1:7" x14ac:dyDescent="0.2">
      <c r="A385" s="916"/>
      <c r="B385" s="937"/>
      <c r="C385" s="259" t="s">
        <v>117</v>
      </c>
      <c r="D385" s="246">
        <f>IF(($D384+$E384)&gt;0,D384/($D384+$E384),0)</f>
        <v>0</v>
      </c>
      <c r="E385" s="246">
        <f>IF(($D384+$E384)&gt;0,E384/($D384+$E384),0)</f>
        <v>0</v>
      </c>
      <c r="F385" s="247" t="s">
        <v>19</v>
      </c>
      <c r="G385" s="473" t="s">
        <v>19</v>
      </c>
    </row>
    <row r="386" spans="1:7" x14ac:dyDescent="0.2">
      <c r="A386" s="916"/>
      <c r="B386" s="257"/>
      <c r="C386" s="257"/>
      <c r="D386" s="257"/>
      <c r="E386" s="257"/>
      <c r="F386" s="257"/>
      <c r="G386" s="257"/>
    </row>
    <row r="387" spans="1:7" x14ac:dyDescent="0.2">
      <c r="A387" s="916"/>
      <c r="B387" s="258"/>
      <c r="C387" s="260"/>
      <c r="D387" s="251" t="s">
        <v>118</v>
      </c>
      <c r="E387" s="251" t="s">
        <v>119</v>
      </c>
      <c r="F387" s="251" t="s">
        <v>120</v>
      </c>
      <c r="G387" s="266" t="s">
        <v>116</v>
      </c>
    </row>
    <row r="388" spans="1:7" ht="22.5" x14ac:dyDescent="0.2">
      <c r="A388" s="916"/>
      <c r="B388" s="938">
        <f>Adult!A116</f>
        <v>87</v>
      </c>
      <c r="C388" s="256" t="str">
        <f>Adult!B116</f>
        <v>If yes to #86, were the follow-ups conducted by the due date indicated in the follow-up table in the MIS? (Y, N, X) (Note: X=Participant cannot be located).</v>
      </c>
      <c r="D388" s="265">
        <f>COUNTIF(Adult!E116:BL116, "Y")</f>
        <v>0</v>
      </c>
      <c r="E388" s="265">
        <f>COUNTIF(Adult!E116:BL116, "N")</f>
        <v>0</v>
      </c>
      <c r="F388" s="265">
        <f>COUNTIF(Adult!E116:BL116, "X")</f>
        <v>0</v>
      </c>
      <c r="G388" s="267">
        <f>D388+E388+F388</f>
        <v>0</v>
      </c>
    </row>
    <row r="389" spans="1:7" x14ac:dyDescent="0.2">
      <c r="A389" s="257"/>
      <c r="B389" s="937"/>
      <c r="C389" s="259" t="s">
        <v>117</v>
      </c>
      <c r="D389" s="246">
        <f>IF(($D388+$E388)&gt;0,D388/($D388+$E388),0)</f>
        <v>0</v>
      </c>
      <c r="E389" s="246">
        <f>IF(($D388+$E388)&gt;0,E388/($D388+$E388),0)</f>
        <v>0</v>
      </c>
      <c r="F389" s="247" t="s">
        <v>19</v>
      </c>
      <c r="G389" s="473" t="s">
        <v>19</v>
      </c>
    </row>
    <row r="390" spans="1:7" x14ac:dyDescent="0.2">
      <c r="A390" s="257"/>
      <c r="B390" s="257"/>
      <c r="C390" s="257"/>
      <c r="D390" s="257"/>
      <c r="E390" s="257"/>
      <c r="F390" s="257"/>
      <c r="G390" s="257"/>
    </row>
    <row r="391" spans="1:7" x14ac:dyDescent="0.2">
      <c r="A391" s="916"/>
      <c r="B391" s="258"/>
      <c r="C391" s="260"/>
      <c r="D391" s="251" t="s">
        <v>118</v>
      </c>
      <c r="E391" s="251" t="s">
        <v>119</v>
      </c>
      <c r="F391" s="251" t="s">
        <v>120</v>
      </c>
      <c r="G391" s="266" t="s">
        <v>116</v>
      </c>
    </row>
    <row r="392" spans="1:7" ht="33.75" x14ac:dyDescent="0.2">
      <c r="A392" s="916"/>
      <c r="B392" s="938">
        <f>Adult!A117</f>
        <v>88</v>
      </c>
      <c r="C392" s="256" t="str">
        <f>Adult!B117</f>
        <v xml:space="preserve">If yes to #87, was employment information correctly entered in the follow-up fields in the State MIS for each applicable quarter and properly verified? (Y, N, X) (Note: X =Participant was not employed during the time of the follow up or the participant cannot be located). </v>
      </c>
      <c r="D392" s="265">
        <f>COUNTIF(Adult!E117:BL117, "Y")</f>
        <v>0</v>
      </c>
      <c r="E392" s="265">
        <f>COUNTIF(Adult!E117:BL117, "N")</f>
        <v>0</v>
      </c>
      <c r="F392" s="265">
        <f>COUNTIF(Adult!E117:BL117, "X")</f>
        <v>0</v>
      </c>
      <c r="G392" s="267">
        <f>D392+E392+F392</f>
        <v>0</v>
      </c>
    </row>
    <row r="393" spans="1:7" x14ac:dyDescent="0.2">
      <c r="A393" s="257"/>
      <c r="B393" s="937"/>
      <c r="C393" s="259" t="s">
        <v>117</v>
      </c>
      <c r="D393" s="246">
        <f>IF(($D392+$E392)&gt;0,D392/($D392+$E392),0)</f>
        <v>0</v>
      </c>
      <c r="E393" s="246">
        <f>IF(($D392+$E392)&gt;0,E392/($D392+$E392),0)</f>
        <v>0</v>
      </c>
      <c r="F393" s="247" t="s">
        <v>19</v>
      </c>
      <c r="G393" s="473" t="s">
        <v>19</v>
      </c>
    </row>
  </sheetData>
  <sheetProtection algorithmName="SHA-512" hashValue="kay0E++9x9YrZMWsEeAZIMD0Id7UzowlQpKVXXZPZeQ3tMJHPu375DJ2ffG3M7Riw4MqAOT2seztO5rLto7DKg==" saltValue="a0CNHOO+Sa2w4HATRaN6fQ==" spinCount="100000" sheet="1" objects="1" scenarios="1" selectLockedCells="1"/>
  <customSheetViews>
    <customSheetView guid="{44146BB7-0C6A-4BBA-8C1B-12E027B0098F}" scale="80" printArea="1">
      <selection activeCell="E211" sqref="E211"/>
      <rowBreaks count="2" manualBreakCount="2">
        <brk id="65" max="16383" man="1"/>
        <brk id="132" max="16383" man="1"/>
      </rowBreaks>
      <pageMargins left="0" right="0" top="0" bottom="0" header="0" footer="0"/>
      <printOptions horizontalCentered="1"/>
      <pageSetup scale="85" orientation="portrait" r:id="rId1"/>
      <headerFooter alignWithMargins="0">
        <oddFooter>Page &amp;P</oddFooter>
      </headerFooter>
    </customSheetView>
    <customSheetView guid="{A1FFC577-6C37-4568-B203-879DF27E356A}" scale="80" printArea="1">
      <selection sqref="A1:F1"/>
      <rowBreaks count="2" manualBreakCount="2">
        <brk id="65" max="16383" man="1"/>
        <brk id="136" max="16383" man="1"/>
      </rowBreaks>
      <pageMargins left="0" right="0" top="0" bottom="0" header="0" footer="0"/>
      <printOptions horizontalCentered="1"/>
      <pageSetup scale="85" orientation="portrait" r:id="rId2"/>
      <headerFooter alignWithMargins="0">
        <oddFooter>Page &amp;P</oddFooter>
      </headerFooter>
    </customSheetView>
    <customSheetView guid="{85BEED54-7EAD-45A1-B23D-CE67E2169F87}" scale="80" printArea="1">
      <selection sqref="A1:F1"/>
      <rowBreaks count="2" manualBreakCount="2">
        <brk id="65" max="16383" man="1"/>
        <brk id="136" max="16383" man="1"/>
      </rowBreaks>
      <pageMargins left="0" right="0" top="0" bottom="0" header="0" footer="0"/>
      <printOptions horizontalCentered="1"/>
      <pageSetup scale="85" orientation="portrait" r:id="rId3"/>
      <headerFooter alignWithMargins="0">
        <oddFooter>Page &amp;P</oddFooter>
      </headerFooter>
    </customSheetView>
    <customSheetView guid="{FE1E1E93-626D-4A62-B2DF-B3630EC6311C}" scale="80" printArea="1">
      <selection sqref="A1:F1"/>
      <rowBreaks count="2" manualBreakCount="2">
        <brk id="65" max="16383" man="1"/>
        <brk id="136" max="16383" man="1"/>
      </rowBreaks>
      <pageMargins left="0" right="0" top="0" bottom="0" header="0" footer="0"/>
      <printOptions horizontalCentered="1"/>
      <pageSetup scale="85" orientation="portrait" r:id="rId4"/>
      <headerFooter alignWithMargins="0">
        <oddFooter>Page &amp;P</oddFooter>
      </headerFooter>
    </customSheetView>
    <customSheetView guid="{AB08C6E4-C229-4A85-9D7B-2F03DF060F93}" scale="80">
      <selection sqref="A1:F1"/>
      <rowBreaks count="2" manualBreakCount="2">
        <brk id="65" max="16383" man="1"/>
        <brk id="136" max="16383" man="1"/>
      </rowBreaks>
      <pageMargins left="0" right="0" top="0" bottom="0" header="0" footer="0"/>
      <printOptions horizontalCentered="1"/>
      <pageSetup scale="85" orientation="portrait" r:id="rId5"/>
      <headerFooter alignWithMargins="0">
        <oddFooter>Page &amp;P</oddFooter>
      </headerFooter>
    </customSheetView>
    <customSheetView guid="{2080DB2E-91E3-4A42-9741-071E33BFBBA8}" scale="80" printArea="1">
      <selection sqref="A1:F1"/>
      <rowBreaks count="2" manualBreakCount="2">
        <brk id="65" max="16383" man="1"/>
        <brk id="136" max="16383" man="1"/>
      </rowBreaks>
      <pageMargins left="0" right="0" top="0" bottom="0" header="0" footer="0"/>
      <printOptions horizontalCentered="1"/>
      <pageSetup scale="85" orientation="portrait" r:id="rId6"/>
      <headerFooter alignWithMargins="0">
        <oddFooter>Page &amp;P</oddFooter>
      </headerFooter>
    </customSheetView>
  </customSheetViews>
  <mergeCells count="21">
    <mergeCell ref="C329:G329"/>
    <mergeCell ref="C341:G341"/>
    <mergeCell ref="C361:G361"/>
    <mergeCell ref="C373:G373"/>
    <mergeCell ref="C382:G382"/>
    <mergeCell ref="B266:G266"/>
    <mergeCell ref="B288:G288"/>
    <mergeCell ref="B150:G150"/>
    <mergeCell ref="B164:G164"/>
    <mergeCell ref="B198:G198"/>
    <mergeCell ref="B244:G244"/>
    <mergeCell ref="B43:G43"/>
    <mergeCell ref="B1:G1"/>
    <mergeCell ref="B3:G3"/>
    <mergeCell ref="B35:G35"/>
    <mergeCell ref="B51:G51"/>
    <mergeCell ref="B55:G55"/>
    <mergeCell ref="B67:G67"/>
    <mergeCell ref="B79:G79"/>
    <mergeCell ref="B83:G83"/>
    <mergeCell ref="B124:G124"/>
  </mergeCells>
  <phoneticPr fontId="19" type="noConversion"/>
  <conditionalFormatting sqref="J175">
    <cfRule type="cellIs" dxfId="134" priority="2" operator="equal">
      <formula>"N"</formula>
    </cfRule>
  </conditionalFormatting>
  <printOptions horizontalCentered="1"/>
  <pageMargins left="0.75" right="0.75" top="1" bottom="0.75" header="0.5" footer="0.5"/>
  <pageSetup scale="85" orientation="portrait" r:id="rId7"/>
  <headerFooter alignWithMargins="0">
    <oddFooter>Page &amp;P</oddFooter>
  </headerFooter>
  <drawing r:id="rId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212552"/>
  </sheetPr>
  <dimension ref="A1:CP804"/>
  <sheetViews>
    <sheetView zoomScale="90" zoomScaleNormal="90" workbookViewId="0">
      <selection activeCell="E6" sqref="E6"/>
    </sheetView>
  </sheetViews>
  <sheetFormatPr defaultColWidth="9.140625" defaultRowHeight="24" thickBottom="1" x14ac:dyDescent="0.25"/>
  <cols>
    <col min="1" max="1" width="5.85546875" style="164" customWidth="1"/>
    <col min="2" max="2" width="78.42578125" style="164" customWidth="1"/>
    <col min="3" max="3" width="32.85546875" style="963" customWidth="1"/>
    <col min="4" max="4" width="31.5703125" style="164" customWidth="1"/>
    <col min="5" max="17" width="12.85546875" style="195" customWidth="1"/>
    <col min="18" max="64" width="12.85546875" style="195" hidden="1" customWidth="1"/>
    <col min="65" max="65" width="51.140625" style="196" customWidth="1"/>
    <col min="66" max="66" width="44.140625" style="196" customWidth="1"/>
    <col min="67" max="67" width="47.140625" style="196" customWidth="1"/>
    <col min="68" max="68" width="70.5703125" style="195" customWidth="1"/>
    <col min="69" max="16384" width="9.140625" style="195"/>
  </cols>
  <sheetData>
    <row r="1" spans="1:70" s="628" customFormat="1" ht="52.5" customHeight="1" thickBot="1" x14ac:dyDescent="0.25">
      <c r="A1" s="939" t="s">
        <v>551</v>
      </c>
      <c r="B1" s="940"/>
      <c r="C1" s="940"/>
      <c r="D1" s="941"/>
      <c r="E1" s="642">
        <v>1</v>
      </c>
      <c r="F1" s="642">
        <v>2</v>
      </c>
      <c r="G1" s="642">
        <v>3</v>
      </c>
      <c r="H1" s="642">
        <v>4</v>
      </c>
      <c r="I1" s="642">
        <v>5</v>
      </c>
      <c r="J1" s="642">
        <v>6</v>
      </c>
      <c r="K1" s="642">
        <v>7</v>
      </c>
      <c r="L1" s="642">
        <v>8</v>
      </c>
      <c r="M1" s="642">
        <v>9</v>
      </c>
      <c r="N1" s="642">
        <v>10</v>
      </c>
      <c r="O1" s="642">
        <v>11</v>
      </c>
      <c r="P1" s="642">
        <v>12</v>
      </c>
      <c r="Q1" s="642">
        <v>13</v>
      </c>
      <c r="R1" s="642">
        <v>14</v>
      </c>
      <c r="S1" s="642">
        <v>15</v>
      </c>
      <c r="T1" s="642">
        <v>16</v>
      </c>
      <c r="U1" s="642">
        <v>17</v>
      </c>
      <c r="V1" s="642">
        <v>18</v>
      </c>
      <c r="W1" s="642">
        <v>19</v>
      </c>
      <c r="X1" s="642">
        <v>20</v>
      </c>
      <c r="Y1" s="642">
        <v>21</v>
      </c>
      <c r="Z1" s="642">
        <v>22</v>
      </c>
      <c r="AA1" s="642">
        <v>23</v>
      </c>
      <c r="AB1" s="642">
        <v>24</v>
      </c>
      <c r="AC1" s="642">
        <v>25</v>
      </c>
      <c r="AD1" s="642">
        <v>26</v>
      </c>
      <c r="AE1" s="642">
        <v>27</v>
      </c>
      <c r="AF1" s="642">
        <v>28</v>
      </c>
      <c r="AG1" s="642">
        <v>29</v>
      </c>
      <c r="AH1" s="642">
        <v>30</v>
      </c>
      <c r="AI1" s="642">
        <v>31</v>
      </c>
      <c r="AJ1" s="642">
        <v>32</v>
      </c>
      <c r="AK1" s="642">
        <v>33</v>
      </c>
      <c r="AL1" s="642">
        <v>34</v>
      </c>
      <c r="AM1" s="642">
        <v>35</v>
      </c>
      <c r="AN1" s="642">
        <v>36</v>
      </c>
      <c r="AO1" s="642">
        <v>37</v>
      </c>
      <c r="AP1" s="642">
        <v>38</v>
      </c>
      <c r="AQ1" s="642">
        <v>39</v>
      </c>
      <c r="AR1" s="642">
        <v>40</v>
      </c>
      <c r="AS1" s="642">
        <v>41</v>
      </c>
      <c r="AT1" s="642">
        <v>42</v>
      </c>
      <c r="AU1" s="642">
        <v>43</v>
      </c>
      <c r="AV1" s="642">
        <v>44</v>
      </c>
      <c r="AW1" s="642">
        <v>45</v>
      </c>
      <c r="AX1" s="642">
        <v>46</v>
      </c>
      <c r="AY1" s="642">
        <v>47</v>
      </c>
      <c r="AZ1" s="642">
        <v>48</v>
      </c>
      <c r="BA1" s="642">
        <v>49</v>
      </c>
      <c r="BB1" s="642">
        <v>50</v>
      </c>
      <c r="BC1" s="642">
        <v>51</v>
      </c>
      <c r="BD1" s="642">
        <v>52</v>
      </c>
      <c r="BE1" s="642">
        <v>53</v>
      </c>
      <c r="BF1" s="642">
        <v>54</v>
      </c>
      <c r="BG1" s="642">
        <v>55</v>
      </c>
      <c r="BH1" s="642">
        <v>56</v>
      </c>
      <c r="BI1" s="642">
        <v>57</v>
      </c>
      <c r="BJ1" s="642">
        <v>58</v>
      </c>
      <c r="BK1" s="642">
        <v>59</v>
      </c>
      <c r="BL1" s="642">
        <v>60</v>
      </c>
      <c r="BM1" s="643"/>
      <c r="BN1" s="643"/>
      <c r="BO1" s="643"/>
    </row>
    <row r="2" spans="1:70" ht="33" customHeight="1" thickBot="1" x14ac:dyDescent="0.25">
      <c r="A2" s="942"/>
      <c r="B2" s="124" t="s">
        <v>121</v>
      </c>
      <c r="C2" s="165"/>
      <c r="D2" s="166" t="s">
        <v>1</v>
      </c>
      <c r="E2" s="206">
        <f t="array" ref="E2:BL2">TRANSPOSE(SAMP!B3:B62)</f>
        <v>0</v>
      </c>
      <c r="F2" s="206">
        <v>0</v>
      </c>
      <c r="G2" s="206">
        <v>0</v>
      </c>
      <c r="H2" s="206">
        <v>0</v>
      </c>
      <c r="I2" s="206">
        <v>0</v>
      </c>
      <c r="J2" s="206">
        <v>0</v>
      </c>
      <c r="K2" s="206">
        <v>0</v>
      </c>
      <c r="L2" s="206">
        <v>0</v>
      </c>
      <c r="M2" s="206">
        <v>0</v>
      </c>
      <c r="N2" s="206">
        <v>0</v>
      </c>
      <c r="O2" s="206">
        <v>0</v>
      </c>
      <c r="P2" s="206">
        <v>0</v>
      </c>
      <c r="Q2" s="206">
        <v>0</v>
      </c>
      <c r="R2" s="206">
        <v>0</v>
      </c>
      <c r="S2" s="206">
        <v>0</v>
      </c>
      <c r="T2" s="206">
        <v>0</v>
      </c>
      <c r="U2" s="206">
        <v>0</v>
      </c>
      <c r="V2" s="206">
        <v>0</v>
      </c>
      <c r="W2" s="206">
        <v>0</v>
      </c>
      <c r="X2" s="206" t="str">
        <v xml:space="preserve"> </v>
      </c>
      <c r="Y2" s="206" t="str">
        <v xml:space="preserve"> </v>
      </c>
      <c r="Z2" s="206">
        <v>0</v>
      </c>
      <c r="AA2" s="206">
        <v>0</v>
      </c>
      <c r="AB2" s="206">
        <v>0</v>
      </c>
      <c r="AC2" s="206">
        <v>0</v>
      </c>
      <c r="AD2" s="206">
        <v>0</v>
      </c>
      <c r="AE2" s="206">
        <v>0</v>
      </c>
      <c r="AF2" s="206">
        <v>0</v>
      </c>
      <c r="AG2" s="206">
        <v>0</v>
      </c>
      <c r="AH2" s="206">
        <v>0</v>
      </c>
      <c r="AI2" s="206">
        <v>0</v>
      </c>
      <c r="AJ2" s="206">
        <v>0</v>
      </c>
      <c r="AK2" s="206">
        <v>0</v>
      </c>
      <c r="AL2" s="206">
        <v>0</v>
      </c>
      <c r="AM2" s="206">
        <v>0</v>
      </c>
      <c r="AN2" s="206">
        <v>0</v>
      </c>
      <c r="AO2" s="206" t="str">
        <v xml:space="preserve"> </v>
      </c>
      <c r="AP2" s="206">
        <v>0</v>
      </c>
      <c r="AQ2" s="206">
        <v>0</v>
      </c>
      <c r="AR2" s="206">
        <v>0</v>
      </c>
      <c r="AS2" s="206">
        <v>0</v>
      </c>
      <c r="AT2" s="206">
        <v>0</v>
      </c>
      <c r="AU2" s="206">
        <v>0</v>
      </c>
      <c r="AV2" s="206">
        <v>0</v>
      </c>
      <c r="AW2" s="206">
        <v>0</v>
      </c>
      <c r="AX2" s="206">
        <v>0</v>
      </c>
      <c r="AY2" s="206">
        <v>0</v>
      </c>
      <c r="AZ2" s="206">
        <v>0</v>
      </c>
      <c r="BA2" s="206">
        <v>0</v>
      </c>
      <c r="BB2" s="206">
        <v>0</v>
      </c>
      <c r="BC2" s="206">
        <v>0</v>
      </c>
      <c r="BD2" s="206">
        <v>0</v>
      </c>
      <c r="BE2" s="206">
        <v>0</v>
      </c>
      <c r="BF2" s="206">
        <v>0</v>
      </c>
      <c r="BG2" s="206">
        <v>0</v>
      </c>
      <c r="BH2" s="206">
        <v>0</v>
      </c>
      <c r="BI2" s="206">
        <v>0</v>
      </c>
      <c r="BJ2" s="206">
        <v>0</v>
      </c>
      <c r="BK2" s="206">
        <v>0</v>
      </c>
      <c r="BL2" s="206">
        <v>0</v>
      </c>
      <c r="BM2" s="207"/>
      <c r="BN2" s="207"/>
      <c r="BO2" s="207"/>
    </row>
    <row r="3" spans="1:70" ht="19.5" customHeight="1" thickBot="1" x14ac:dyDescent="0.25">
      <c r="A3" s="943"/>
      <c r="B3" s="125" t="s">
        <v>2</v>
      </c>
      <c r="C3" s="167"/>
      <c r="D3" s="168" t="s">
        <v>122</v>
      </c>
      <c r="E3" s="206">
        <f t="array" ref="E3:BL3">TRANSPOSE(SAMP!C3:C62)</f>
        <v>0</v>
      </c>
      <c r="F3" s="206">
        <v>0</v>
      </c>
      <c r="G3" s="206">
        <v>0</v>
      </c>
      <c r="H3" s="206">
        <v>0</v>
      </c>
      <c r="I3" s="206">
        <v>0</v>
      </c>
      <c r="J3" s="206">
        <v>0</v>
      </c>
      <c r="K3" s="206">
        <v>0</v>
      </c>
      <c r="L3" s="206">
        <v>0</v>
      </c>
      <c r="M3" s="206">
        <v>0</v>
      </c>
      <c r="N3" s="206">
        <v>0</v>
      </c>
      <c r="O3" s="206">
        <v>0</v>
      </c>
      <c r="P3" s="206">
        <v>0</v>
      </c>
      <c r="Q3" s="206">
        <v>0</v>
      </c>
      <c r="R3" s="206">
        <v>0</v>
      </c>
      <c r="S3" s="206">
        <v>0</v>
      </c>
      <c r="T3" s="206">
        <v>0</v>
      </c>
      <c r="U3" s="206">
        <v>0</v>
      </c>
      <c r="V3" s="206">
        <v>0</v>
      </c>
      <c r="W3" s="206">
        <v>0</v>
      </c>
      <c r="X3" s="206" t="str">
        <v xml:space="preserve"> </v>
      </c>
      <c r="Y3" s="206">
        <v>0</v>
      </c>
      <c r="Z3" s="206">
        <v>0</v>
      </c>
      <c r="AA3" s="206">
        <v>0</v>
      </c>
      <c r="AB3" s="206">
        <v>0</v>
      </c>
      <c r="AC3" s="206">
        <v>0</v>
      </c>
      <c r="AD3" s="206">
        <v>0</v>
      </c>
      <c r="AE3" s="206">
        <v>0</v>
      </c>
      <c r="AF3" s="206">
        <v>0</v>
      </c>
      <c r="AG3" s="206">
        <v>0</v>
      </c>
      <c r="AH3" s="206">
        <v>0</v>
      </c>
      <c r="AI3" s="206">
        <v>0</v>
      </c>
      <c r="AJ3" s="206">
        <v>0</v>
      </c>
      <c r="AK3" s="206">
        <v>0</v>
      </c>
      <c r="AL3" s="206">
        <v>0</v>
      </c>
      <c r="AM3" s="206">
        <v>0</v>
      </c>
      <c r="AN3" s="206">
        <v>0</v>
      </c>
      <c r="AO3" s="206" t="str">
        <v xml:space="preserve"> </v>
      </c>
      <c r="AP3" s="206">
        <v>0</v>
      </c>
      <c r="AQ3" s="206">
        <v>0</v>
      </c>
      <c r="AR3" s="206">
        <v>0</v>
      </c>
      <c r="AS3" s="206">
        <v>0</v>
      </c>
      <c r="AT3" s="206">
        <v>0</v>
      </c>
      <c r="AU3" s="206">
        <v>0</v>
      </c>
      <c r="AV3" s="206">
        <v>0</v>
      </c>
      <c r="AW3" s="206">
        <v>0</v>
      </c>
      <c r="AX3" s="206">
        <v>0</v>
      </c>
      <c r="AY3" s="206">
        <v>0</v>
      </c>
      <c r="AZ3" s="206">
        <v>0</v>
      </c>
      <c r="BA3" s="206">
        <v>0</v>
      </c>
      <c r="BB3" s="206">
        <v>0</v>
      </c>
      <c r="BC3" s="206">
        <v>0</v>
      </c>
      <c r="BD3" s="206">
        <v>0</v>
      </c>
      <c r="BE3" s="206">
        <v>0</v>
      </c>
      <c r="BF3" s="206">
        <v>0</v>
      </c>
      <c r="BG3" s="206">
        <v>0</v>
      </c>
      <c r="BH3" s="206">
        <v>0</v>
      </c>
      <c r="BI3" s="206">
        <v>0</v>
      </c>
      <c r="BJ3" s="206">
        <v>0</v>
      </c>
      <c r="BK3" s="206">
        <v>0</v>
      </c>
      <c r="BL3" s="206">
        <v>0</v>
      </c>
      <c r="BM3" s="207"/>
      <c r="BN3" s="207"/>
      <c r="BO3" s="207"/>
    </row>
    <row r="4" spans="1:70" ht="23.25" customHeight="1" thickBot="1" x14ac:dyDescent="0.25">
      <c r="A4" s="943"/>
      <c r="B4" s="205" t="s">
        <v>4</v>
      </c>
      <c r="C4" s="455"/>
      <c r="D4" s="168" t="s">
        <v>5</v>
      </c>
      <c r="E4" s="206">
        <f t="array" ref="E4:BL4">TRANSPOSE(SAMP!D3:D62)</f>
        <v>0</v>
      </c>
      <c r="F4" s="206">
        <v>0</v>
      </c>
      <c r="G4" s="206">
        <v>0</v>
      </c>
      <c r="H4" s="206">
        <v>0</v>
      </c>
      <c r="I4" s="206">
        <v>0</v>
      </c>
      <c r="J4" s="206">
        <v>0</v>
      </c>
      <c r="K4" s="206">
        <v>0</v>
      </c>
      <c r="L4" s="206">
        <v>0</v>
      </c>
      <c r="M4" s="206">
        <v>0</v>
      </c>
      <c r="N4" s="206">
        <v>0</v>
      </c>
      <c r="O4" s="206">
        <v>0</v>
      </c>
      <c r="P4" s="206">
        <v>0</v>
      </c>
      <c r="Q4" s="206">
        <v>0</v>
      </c>
      <c r="R4" s="206">
        <v>0</v>
      </c>
      <c r="S4" s="206">
        <v>0</v>
      </c>
      <c r="T4" s="206">
        <v>0</v>
      </c>
      <c r="U4" s="206">
        <v>0</v>
      </c>
      <c r="V4" s="206">
        <v>0</v>
      </c>
      <c r="W4" s="206">
        <v>0</v>
      </c>
      <c r="X4" s="206" t="str">
        <v xml:space="preserve"> </v>
      </c>
      <c r="Y4" s="206">
        <v>0</v>
      </c>
      <c r="Z4" s="206">
        <v>0</v>
      </c>
      <c r="AA4" s="206">
        <v>0</v>
      </c>
      <c r="AB4" s="206">
        <v>0</v>
      </c>
      <c r="AC4" s="206">
        <v>0</v>
      </c>
      <c r="AD4" s="206">
        <v>0</v>
      </c>
      <c r="AE4" s="206">
        <v>0</v>
      </c>
      <c r="AF4" s="206">
        <v>0</v>
      </c>
      <c r="AG4" s="206">
        <v>0</v>
      </c>
      <c r="AH4" s="206">
        <v>0</v>
      </c>
      <c r="AI4" s="206">
        <v>0</v>
      </c>
      <c r="AJ4" s="206">
        <v>0</v>
      </c>
      <c r="AK4" s="206">
        <v>0</v>
      </c>
      <c r="AL4" s="206">
        <v>0</v>
      </c>
      <c r="AM4" s="206">
        <v>0</v>
      </c>
      <c r="AN4" s="206">
        <v>0</v>
      </c>
      <c r="AO4" s="206">
        <v>0</v>
      </c>
      <c r="AP4" s="206">
        <v>0</v>
      </c>
      <c r="AQ4" s="206">
        <v>0</v>
      </c>
      <c r="AR4" s="206">
        <v>0</v>
      </c>
      <c r="AS4" s="206">
        <v>0</v>
      </c>
      <c r="AT4" s="206">
        <v>0</v>
      </c>
      <c r="AU4" s="206">
        <v>0</v>
      </c>
      <c r="AV4" s="206">
        <v>0</v>
      </c>
      <c r="AW4" s="206">
        <v>0</v>
      </c>
      <c r="AX4" s="206">
        <v>0</v>
      </c>
      <c r="AY4" s="206">
        <v>0</v>
      </c>
      <c r="AZ4" s="206">
        <v>0</v>
      </c>
      <c r="BA4" s="206">
        <v>0</v>
      </c>
      <c r="BB4" s="206">
        <v>0</v>
      </c>
      <c r="BC4" s="206">
        <v>0</v>
      </c>
      <c r="BD4" s="206">
        <v>0</v>
      </c>
      <c r="BE4" s="206">
        <v>0</v>
      </c>
      <c r="BF4" s="206">
        <v>0</v>
      </c>
      <c r="BG4" s="206">
        <v>0</v>
      </c>
      <c r="BH4" s="206">
        <v>0</v>
      </c>
      <c r="BI4" s="206">
        <v>0</v>
      </c>
      <c r="BJ4" s="206">
        <v>0</v>
      </c>
      <c r="BK4" s="206">
        <v>0</v>
      </c>
      <c r="BL4" s="206">
        <v>0</v>
      </c>
      <c r="BM4" s="207"/>
      <c r="BN4" s="207"/>
      <c r="BO4" s="207"/>
    </row>
    <row r="5" spans="1:70" ht="30" customHeight="1" thickBot="1" x14ac:dyDescent="0.25">
      <c r="A5" s="944"/>
      <c r="B5" s="169"/>
      <c r="C5" s="170"/>
      <c r="D5" s="171" t="s">
        <v>123</v>
      </c>
      <c r="E5" s="206">
        <f t="array" ref="E5:BL5">TRANSPOSE(SAMP!E3:E62)</f>
        <v>0</v>
      </c>
      <c r="F5" s="206">
        <v>0</v>
      </c>
      <c r="G5" s="206">
        <v>0</v>
      </c>
      <c r="H5" s="206">
        <v>0</v>
      </c>
      <c r="I5" s="206">
        <v>0</v>
      </c>
      <c r="J5" s="206">
        <v>0</v>
      </c>
      <c r="K5" s="206">
        <v>0</v>
      </c>
      <c r="L5" s="206">
        <v>0</v>
      </c>
      <c r="M5" s="206">
        <v>0</v>
      </c>
      <c r="N5" s="206">
        <v>0</v>
      </c>
      <c r="O5" s="206">
        <v>0</v>
      </c>
      <c r="P5" s="206">
        <v>0</v>
      </c>
      <c r="Q5" s="206">
        <v>0</v>
      </c>
      <c r="R5" s="206">
        <v>0</v>
      </c>
      <c r="S5" s="206">
        <v>0</v>
      </c>
      <c r="T5" s="206">
        <v>0</v>
      </c>
      <c r="U5" s="206">
        <v>0</v>
      </c>
      <c r="V5" s="206">
        <v>0</v>
      </c>
      <c r="W5" s="206">
        <v>0</v>
      </c>
      <c r="X5" s="206">
        <v>0</v>
      </c>
      <c r="Y5" s="206">
        <v>0</v>
      </c>
      <c r="Z5" s="206">
        <v>0</v>
      </c>
      <c r="AA5" s="206">
        <v>0</v>
      </c>
      <c r="AB5" s="206">
        <v>0</v>
      </c>
      <c r="AC5" s="206">
        <v>0</v>
      </c>
      <c r="AD5" s="206">
        <v>0</v>
      </c>
      <c r="AE5" s="206">
        <v>0</v>
      </c>
      <c r="AF5" s="206">
        <v>0</v>
      </c>
      <c r="AG5" s="206">
        <v>0</v>
      </c>
      <c r="AH5" s="206">
        <v>0</v>
      </c>
      <c r="AI5" s="206">
        <v>0</v>
      </c>
      <c r="AJ5" s="206">
        <v>0</v>
      </c>
      <c r="AK5" s="206">
        <v>0</v>
      </c>
      <c r="AL5" s="206">
        <v>0</v>
      </c>
      <c r="AM5" s="206">
        <v>0</v>
      </c>
      <c r="AN5" s="206">
        <v>0</v>
      </c>
      <c r="AO5" s="206">
        <v>0</v>
      </c>
      <c r="AP5" s="206">
        <v>0</v>
      </c>
      <c r="AQ5" s="206">
        <v>0</v>
      </c>
      <c r="AR5" s="206">
        <v>0</v>
      </c>
      <c r="AS5" s="206">
        <v>0</v>
      </c>
      <c r="AT5" s="206">
        <v>0</v>
      </c>
      <c r="AU5" s="206">
        <v>0</v>
      </c>
      <c r="AV5" s="206">
        <v>0</v>
      </c>
      <c r="AW5" s="206">
        <v>0</v>
      </c>
      <c r="AX5" s="206">
        <v>0</v>
      </c>
      <c r="AY5" s="206">
        <v>0</v>
      </c>
      <c r="AZ5" s="206">
        <v>0</v>
      </c>
      <c r="BA5" s="206">
        <v>0</v>
      </c>
      <c r="BB5" s="206">
        <v>0</v>
      </c>
      <c r="BC5" s="206">
        <v>0</v>
      </c>
      <c r="BD5" s="206">
        <v>0</v>
      </c>
      <c r="BE5" s="206">
        <v>0</v>
      </c>
      <c r="BF5" s="206">
        <v>0</v>
      </c>
      <c r="BG5" s="206">
        <v>0</v>
      </c>
      <c r="BH5" s="206">
        <v>0</v>
      </c>
      <c r="BI5" s="206">
        <v>0</v>
      </c>
      <c r="BJ5" s="206">
        <v>0</v>
      </c>
      <c r="BK5" s="206">
        <v>0</v>
      </c>
      <c r="BL5" s="206">
        <v>0</v>
      </c>
      <c r="BM5" s="207"/>
      <c r="BN5" s="207"/>
      <c r="BO5" s="207"/>
    </row>
    <row r="6" spans="1:70" s="637" customFormat="1" ht="24" customHeight="1" thickBot="1" x14ac:dyDescent="0.25">
      <c r="A6" s="964"/>
      <c r="B6" s="965" t="s">
        <v>124</v>
      </c>
      <c r="C6" s="966" t="s">
        <v>8</v>
      </c>
      <c r="D6" s="820" t="s">
        <v>9</v>
      </c>
      <c r="E6" s="617"/>
      <c r="F6" s="617"/>
      <c r="G6" s="617"/>
      <c r="H6" s="617"/>
      <c r="I6" s="617"/>
      <c r="J6" s="617"/>
      <c r="K6" s="617"/>
      <c r="L6" s="617"/>
      <c r="M6" s="617"/>
      <c r="N6" s="617"/>
      <c r="O6" s="617"/>
      <c r="P6" s="617"/>
      <c r="Q6" s="617"/>
      <c r="R6" s="617"/>
      <c r="S6" s="617"/>
      <c r="T6" s="617"/>
      <c r="U6" s="617"/>
      <c r="V6" s="617"/>
      <c r="W6" s="617"/>
      <c r="X6" s="617"/>
      <c r="Y6" s="617"/>
      <c r="Z6" s="617"/>
      <c r="AA6" s="617"/>
      <c r="AB6" s="617"/>
      <c r="AC6" s="617"/>
      <c r="AD6" s="617"/>
      <c r="AE6" s="617"/>
      <c r="AF6" s="617"/>
      <c r="AG6" s="617"/>
      <c r="AH6" s="617"/>
      <c r="AI6" s="617"/>
      <c r="AJ6" s="617"/>
      <c r="AK6" s="617"/>
      <c r="AL6" s="617"/>
      <c r="AM6" s="617"/>
      <c r="AN6" s="617"/>
      <c r="AO6" s="617"/>
      <c r="AP6" s="617"/>
      <c r="AQ6" s="617"/>
      <c r="AR6" s="617"/>
      <c r="AS6" s="617"/>
      <c r="AT6" s="617"/>
      <c r="AU6" s="617"/>
      <c r="AV6" s="617"/>
      <c r="AW6" s="617"/>
      <c r="AX6" s="617"/>
      <c r="AY6" s="617"/>
      <c r="AZ6" s="617"/>
      <c r="BA6" s="618"/>
      <c r="BB6" s="619"/>
      <c r="BC6" s="619"/>
      <c r="BD6" s="619"/>
      <c r="BE6" s="619"/>
      <c r="BF6" s="619"/>
      <c r="BG6" s="619"/>
      <c r="BH6" s="619"/>
      <c r="BI6" s="619"/>
      <c r="BJ6" s="619"/>
      <c r="BK6" s="619"/>
      <c r="BL6" s="619"/>
      <c r="BM6" s="646" t="s">
        <v>615</v>
      </c>
      <c r="BN6" s="646" t="s">
        <v>11</v>
      </c>
      <c r="BO6" s="646" t="s">
        <v>616</v>
      </c>
    </row>
    <row r="7" spans="1:70" ht="39" thickBot="1" x14ac:dyDescent="0.25">
      <c r="A7" s="967">
        <v>1</v>
      </c>
      <c r="B7" s="851" t="s">
        <v>125</v>
      </c>
      <c r="C7" s="968" t="s">
        <v>126</v>
      </c>
      <c r="D7" s="969" t="s">
        <v>127</v>
      </c>
      <c r="E7" s="115"/>
      <c r="F7" s="115"/>
      <c r="G7" s="115"/>
      <c r="H7" s="115"/>
      <c r="I7" s="115"/>
      <c r="J7" s="115"/>
      <c r="K7" s="115"/>
      <c r="L7" s="115"/>
      <c r="M7" s="115"/>
      <c r="N7" s="115"/>
      <c r="O7" s="115"/>
      <c r="P7" s="115"/>
      <c r="Q7" s="115"/>
      <c r="R7" s="115"/>
      <c r="S7" s="115"/>
      <c r="T7" s="115"/>
      <c r="U7" s="115"/>
      <c r="V7" s="115"/>
      <c r="W7" s="115"/>
      <c r="X7" s="115"/>
      <c r="Y7" s="115"/>
      <c r="Z7" s="115"/>
      <c r="AA7" s="115"/>
      <c r="AB7" s="115"/>
      <c r="AC7" s="115"/>
      <c r="AD7" s="115"/>
      <c r="AE7" s="115"/>
      <c r="AF7" s="115"/>
      <c r="AG7" s="115"/>
      <c r="AH7" s="115"/>
      <c r="AI7" s="115"/>
      <c r="AJ7" s="115"/>
      <c r="AK7" s="115"/>
      <c r="AL7" s="115"/>
      <c r="AM7" s="115"/>
      <c r="AN7" s="115"/>
      <c r="AO7" s="115"/>
      <c r="AP7" s="115"/>
      <c r="AQ7" s="115"/>
      <c r="AR7" s="115"/>
      <c r="AS7" s="115"/>
      <c r="AT7" s="115"/>
      <c r="AU7" s="115"/>
      <c r="AV7" s="115"/>
      <c r="AW7" s="115"/>
      <c r="AX7" s="115"/>
      <c r="AY7" s="115"/>
      <c r="AZ7" s="115"/>
      <c r="BA7" s="115"/>
      <c r="BB7" s="115"/>
      <c r="BC7" s="115"/>
      <c r="BD7" s="115"/>
      <c r="BE7" s="115"/>
      <c r="BF7" s="115"/>
      <c r="BG7" s="115"/>
      <c r="BH7" s="115"/>
      <c r="BI7" s="115"/>
      <c r="BJ7" s="115"/>
      <c r="BK7" s="115"/>
      <c r="BL7" s="115"/>
      <c r="BM7" s="214" t="s">
        <v>16</v>
      </c>
      <c r="BN7" s="214" t="s">
        <v>16</v>
      </c>
      <c r="BO7" s="214" t="s">
        <v>16</v>
      </c>
    </row>
    <row r="8" spans="1:70" ht="36.75" customHeight="1" thickBot="1" x14ac:dyDescent="0.25">
      <c r="A8" s="970">
        <v>2</v>
      </c>
      <c r="B8" s="971" t="s">
        <v>128</v>
      </c>
      <c r="C8" s="824" t="s">
        <v>129</v>
      </c>
      <c r="D8" s="972" t="s">
        <v>130</v>
      </c>
      <c r="E8" s="945"/>
      <c r="F8" s="945" t="s">
        <v>19</v>
      </c>
      <c r="G8" s="945" t="s">
        <v>19</v>
      </c>
      <c r="H8" s="945" t="s">
        <v>19</v>
      </c>
      <c r="I8" s="945" t="str">
        <f t="shared" ref="I8:L8" si="0">IF(I7="DW", "X", "")</f>
        <v/>
      </c>
      <c r="J8" s="945" t="str">
        <f t="shared" si="0"/>
        <v/>
      </c>
      <c r="K8" s="945" t="str">
        <f t="shared" si="0"/>
        <v/>
      </c>
      <c r="L8" s="945" t="str">
        <f t="shared" si="0"/>
        <v/>
      </c>
      <c r="M8" s="945" t="str">
        <f t="shared" ref="M8" si="1">IF(M7="DW", "X", "")</f>
        <v/>
      </c>
      <c r="N8" s="945" t="str">
        <f t="shared" ref="N8:BL8" si="2">IF(N7="DW", "X", "")</f>
        <v/>
      </c>
      <c r="O8" s="945" t="str">
        <f t="shared" si="2"/>
        <v/>
      </c>
      <c r="P8" s="945" t="str">
        <f t="shared" si="2"/>
        <v/>
      </c>
      <c r="Q8" s="945" t="str">
        <f t="shared" si="2"/>
        <v/>
      </c>
      <c r="R8" s="945" t="str">
        <f t="shared" si="2"/>
        <v/>
      </c>
      <c r="S8" s="945" t="str">
        <f t="shared" si="2"/>
        <v/>
      </c>
      <c r="T8" s="945" t="str">
        <f t="shared" si="2"/>
        <v/>
      </c>
      <c r="U8" s="945" t="str">
        <f t="shared" si="2"/>
        <v/>
      </c>
      <c r="V8" s="945" t="str">
        <f t="shared" si="2"/>
        <v/>
      </c>
      <c r="W8" s="945" t="str">
        <f t="shared" si="2"/>
        <v/>
      </c>
      <c r="X8" s="945" t="str">
        <f t="shared" si="2"/>
        <v/>
      </c>
      <c r="Y8" s="945" t="str">
        <f t="shared" si="2"/>
        <v/>
      </c>
      <c r="Z8" s="945" t="str">
        <f t="shared" si="2"/>
        <v/>
      </c>
      <c r="AA8" s="945" t="str">
        <f t="shared" si="2"/>
        <v/>
      </c>
      <c r="AB8" s="945" t="str">
        <f t="shared" si="2"/>
        <v/>
      </c>
      <c r="AC8" s="945" t="str">
        <f t="shared" si="2"/>
        <v/>
      </c>
      <c r="AD8" s="945" t="str">
        <f t="shared" si="2"/>
        <v/>
      </c>
      <c r="AE8" s="945" t="str">
        <f t="shared" si="2"/>
        <v/>
      </c>
      <c r="AF8" s="945" t="str">
        <f t="shared" si="2"/>
        <v/>
      </c>
      <c r="AG8" s="945" t="str">
        <f t="shared" si="2"/>
        <v/>
      </c>
      <c r="AH8" s="945" t="str">
        <f t="shared" si="2"/>
        <v/>
      </c>
      <c r="AI8" s="945" t="str">
        <f t="shared" si="2"/>
        <v/>
      </c>
      <c r="AJ8" s="945" t="str">
        <f t="shared" si="2"/>
        <v/>
      </c>
      <c r="AK8" s="945" t="str">
        <f t="shared" si="2"/>
        <v/>
      </c>
      <c r="AL8" s="945" t="str">
        <f t="shared" si="2"/>
        <v/>
      </c>
      <c r="AM8" s="945" t="str">
        <f t="shared" si="2"/>
        <v/>
      </c>
      <c r="AN8" s="945" t="str">
        <f t="shared" si="2"/>
        <v/>
      </c>
      <c r="AO8" s="945" t="str">
        <f t="shared" si="2"/>
        <v/>
      </c>
      <c r="AP8" s="945" t="str">
        <f t="shared" si="2"/>
        <v/>
      </c>
      <c r="AQ8" s="945" t="str">
        <f t="shared" si="2"/>
        <v/>
      </c>
      <c r="AR8" s="945" t="str">
        <f t="shared" si="2"/>
        <v/>
      </c>
      <c r="AS8" s="945" t="str">
        <f t="shared" si="2"/>
        <v/>
      </c>
      <c r="AT8" s="945" t="str">
        <f t="shared" si="2"/>
        <v/>
      </c>
      <c r="AU8" s="945" t="str">
        <f t="shared" si="2"/>
        <v/>
      </c>
      <c r="AV8" s="945" t="str">
        <f t="shared" si="2"/>
        <v/>
      </c>
      <c r="AW8" s="945" t="str">
        <f t="shared" si="2"/>
        <v/>
      </c>
      <c r="AX8" s="945" t="str">
        <f t="shared" si="2"/>
        <v/>
      </c>
      <c r="AY8" s="945" t="str">
        <f t="shared" si="2"/>
        <v/>
      </c>
      <c r="AZ8" s="945" t="str">
        <f t="shared" si="2"/>
        <v/>
      </c>
      <c r="BA8" s="945" t="str">
        <f t="shared" si="2"/>
        <v/>
      </c>
      <c r="BB8" s="945" t="str">
        <f t="shared" si="2"/>
        <v/>
      </c>
      <c r="BC8" s="945" t="str">
        <f t="shared" si="2"/>
        <v/>
      </c>
      <c r="BD8" s="945" t="str">
        <f t="shared" si="2"/>
        <v/>
      </c>
      <c r="BE8" s="945" t="str">
        <f t="shared" si="2"/>
        <v/>
      </c>
      <c r="BF8" s="945" t="str">
        <f t="shared" si="2"/>
        <v/>
      </c>
      <c r="BG8" s="945" t="str">
        <f t="shared" si="2"/>
        <v/>
      </c>
      <c r="BH8" s="945" t="str">
        <f t="shared" si="2"/>
        <v/>
      </c>
      <c r="BI8" s="945" t="str">
        <f t="shared" si="2"/>
        <v/>
      </c>
      <c r="BJ8" s="945" t="str">
        <f t="shared" si="2"/>
        <v/>
      </c>
      <c r="BK8" s="945" t="str">
        <f t="shared" si="2"/>
        <v/>
      </c>
      <c r="BL8" s="945" t="str">
        <f t="shared" si="2"/>
        <v/>
      </c>
      <c r="BM8" s="216"/>
      <c r="BN8" s="216"/>
      <c r="BO8" s="216"/>
      <c r="BP8" s="806"/>
      <c r="BR8" s="807" t="s">
        <v>19</v>
      </c>
    </row>
    <row r="9" spans="1:70" ht="66" customHeight="1" thickBot="1" x14ac:dyDescent="0.25">
      <c r="A9" s="970">
        <v>3</v>
      </c>
      <c r="B9" s="851" t="s">
        <v>131</v>
      </c>
      <c r="C9" s="824" t="s">
        <v>549</v>
      </c>
      <c r="D9" s="824" t="s">
        <v>132</v>
      </c>
      <c r="E9" s="945" t="s">
        <v>19</v>
      </c>
      <c r="F9" s="945" t="s">
        <v>19</v>
      </c>
      <c r="G9" s="945" t="s">
        <v>19</v>
      </c>
      <c r="H9" s="945" t="s">
        <v>19</v>
      </c>
      <c r="I9" s="945" t="str">
        <f t="shared" ref="I9:L9" si="3">IF(I7="DW", "X", "")</f>
        <v/>
      </c>
      <c r="J9" s="945" t="str">
        <f t="shared" si="3"/>
        <v/>
      </c>
      <c r="K9" s="945" t="str">
        <f t="shared" si="3"/>
        <v/>
      </c>
      <c r="L9" s="945" t="str">
        <f t="shared" si="3"/>
        <v/>
      </c>
      <c r="M9" s="945" t="str">
        <f t="shared" ref="M9" si="4">IF(M7="DW", "X", "")</f>
        <v/>
      </c>
      <c r="N9" s="945" t="str">
        <f t="shared" ref="N9:BL9" si="5">IF(N7="DW", "X", "")</f>
        <v/>
      </c>
      <c r="O9" s="945" t="str">
        <f t="shared" si="5"/>
        <v/>
      </c>
      <c r="P9" s="945" t="str">
        <f t="shared" si="5"/>
        <v/>
      </c>
      <c r="Q9" s="945" t="str">
        <f t="shared" si="5"/>
        <v/>
      </c>
      <c r="R9" s="945" t="str">
        <f t="shared" si="5"/>
        <v/>
      </c>
      <c r="S9" s="945" t="str">
        <f t="shared" si="5"/>
        <v/>
      </c>
      <c r="T9" s="945" t="str">
        <f t="shared" si="5"/>
        <v/>
      </c>
      <c r="U9" s="945" t="str">
        <f t="shared" si="5"/>
        <v/>
      </c>
      <c r="V9" s="945" t="str">
        <f t="shared" si="5"/>
        <v/>
      </c>
      <c r="W9" s="945" t="str">
        <f t="shared" si="5"/>
        <v/>
      </c>
      <c r="X9" s="945" t="str">
        <f t="shared" si="5"/>
        <v/>
      </c>
      <c r="Y9" s="945" t="str">
        <f t="shared" si="5"/>
        <v/>
      </c>
      <c r="Z9" s="945" t="str">
        <f t="shared" si="5"/>
        <v/>
      </c>
      <c r="AA9" s="945" t="str">
        <f t="shared" si="5"/>
        <v/>
      </c>
      <c r="AB9" s="945" t="str">
        <f t="shared" si="5"/>
        <v/>
      </c>
      <c r="AC9" s="945" t="str">
        <f t="shared" si="5"/>
        <v/>
      </c>
      <c r="AD9" s="945" t="str">
        <f t="shared" si="5"/>
        <v/>
      </c>
      <c r="AE9" s="945" t="str">
        <f t="shared" si="5"/>
        <v/>
      </c>
      <c r="AF9" s="945" t="str">
        <f t="shared" si="5"/>
        <v/>
      </c>
      <c r="AG9" s="945" t="str">
        <f t="shared" si="5"/>
        <v/>
      </c>
      <c r="AH9" s="945" t="str">
        <f t="shared" si="5"/>
        <v/>
      </c>
      <c r="AI9" s="945" t="str">
        <f t="shared" si="5"/>
        <v/>
      </c>
      <c r="AJ9" s="945" t="str">
        <f t="shared" si="5"/>
        <v/>
      </c>
      <c r="AK9" s="945" t="str">
        <f t="shared" si="5"/>
        <v/>
      </c>
      <c r="AL9" s="945" t="str">
        <f t="shared" si="5"/>
        <v/>
      </c>
      <c r="AM9" s="945" t="str">
        <f t="shared" si="5"/>
        <v/>
      </c>
      <c r="AN9" s="945" t="str">
        <f t="shared" si="5"/>
        <v/>
      </c>
      <c r="AO9" s="945" t="str">
        <f t="shared" si="5"/>
        <v/>
      </c>
      <c r="AP9" s="945" t="str">
        <f t="shared" si="5"/>
        <v/>
      </c>
      <c r="AQ9" s="945" t="str">
        <f t="shared" si="5"/>
        <v/>
      </c>
      <c r="AR9" s="945" t="str">
        <f t="shared" si="5"/>
        <v/>
      </c>
      <c r="AS9" s="945" t="str">
        <f t="shared" si="5"/>
        <v/>
      </c>
      <c r="AT9" s="945" t="str">
        <f t="shared" si="5"/>
        <v/>
      </c>
      <c r="AU9" s="945" t="str">
        <f t="shared" si="5"/>
        <v/>
      </c>
      <c r="AV9" s="945" t="str">
        <f t="shared" si="5"/>
        <v/>
      </c>
      <c r="AW9" s="945" t="str">
        <f t="shared" si="5"/>
        <v/>
      </c>
      <c r="AX9" s="945" t="str">
        <f t="shared" si="5"/>
        <v/>
      </c>
      <c r="AY9" s="945" t="str">
        <f t="shared" si="5"/>
        <v/>
      </c>
      <c r="AZ9" s="945" t="str">
        <f t="shared" si="5"/>
        <v/>
      </c>
      <c r="BA9" s="945" t="str">
        <f t="shared" si="5"/>
        <v/>
      </c>
      <c r="BB9" s="945" t="str">
        <f t="shared" si="5"/>
        <v/>
      </c>
      <c r="BC9" s="945" t="str">
        <f t="shared" si="5"/>
        <v/>
      </c>
      <c r="BD9" s="945" t="str">
        <f t="shared" si="5"/>
        <v/>
      </c>
      <c r="BE9" s="945" t="str">
        <f t="shared" si="5"/>
        <v/>
      </c>
      <c r="BF9" s="945" t="str">
        <f t="shared" si="5"/>
        <v/>
      </c>
      <c r="BG9" s="945" t="str">
        <f t="shared" si="5"/>
        <v/>
      </c>
      <c r="BH9" s="945" t="str">
        <f t="shared" si="5"/>
        <v/>
      </c>
      <c r="BI9" s="945" t="str">
        <f t="shared" si="5"/>
        <v/>
      </c>
      <c r="BJ9" s="945" t="str">
        <f t="shared" si="5"/>
        <v/>
      </c>
      <c r="BK9" s="945" t="str">
        <f t="shared" si="5"/>
        <v/>
      </c>
      <c r="BL9" s="945" t="str">
        <f t="shared" si="5"/>
        <v/>
      </c>
      <c r="BM9" s="207"/>
      <c r="BN9" s="207"/>
      <c r="BO9" s="207"/>
      <c r="BR9" s="807" t="s">
        <v>19</v>
      </c>
    </row>
    <row r="10" spans="1:70" ht="150" customHeight="1" thickBot="1" x14ac:dyDescent="0.25">
      <c r="A10" s="973">
        <v>4</v>
      </c>
      <c r="B10" s="974" t="s">
        <v>133</v>
      </c>
      <c r="C10" s="824" t="s">
        <v>546</v>
      </c>
      <c r="D10" s="972" t="s">
        <v>132</v>
      </c>
      <c r="E10" s="945"/>
      <c r="F10" s="945"/>
      <c r="G10" s="945"/>
      <c r="H10" s="945"/>
      <c r="I10" s="945"/>
      <c r="J10" s="945"/>
      <c r="K10" s="945"/>
      <c r="L10" s="945"/>
      <c r="M10" s="945"/>
      <c r="N10" s="945"/>
      <c r="O10" s="945"/>
      <c r="P10" s="945"/>
      <c r="Q10" s="945"/>
      <c r="R10" s="945"/>
      <c r="S10" s="945"/>
      <c r="T10" s="945"/>
      <c r="U10" s="945"/>
      <c r="V10" s="945"/>
      <c r="W10" s="945"/>
      <c r="X10" s="945"/>
      <c r="Y10" s="945"/>
      <c r="Z10" s="945"/>
      <c r="AA10" s="945"/>
      <c r="AB10" s="945"/>
      <c r="AC10" s="945"/>
      <c r="AD10" s="945"/>
      <c r="AE10" s="945"/>
      <c r="AF10" s="945"/>
      <c r="AG10" s="945"/>
      <c r="AH10" s="945"/>
      <c r="AI10" s="945"/>
      <c r="AJ10" s="945"/>
      <c r="AK10" s="945"/>
      <c r="AL10" s="945"/>
      <c r="AM10" s="945"/>
      <c r="AN10" s="945"/>
      <c r="AO10" s="945"/>
      <c r="AP10" s="945"/>
      <c r="AQ10" s="945"/>
      <c r="AR10" s="945"/>
      <c r="AS10" s="945"/>
      <c r="AT10" s="945"/>
      <c r="AU10" s="945"/>
      <c r="AV10" s="945"/>
      <c r="AW10" s="945"/>
      <c r="AX10" s="945"/>
      <c r="AY10" s="945"/>
      <c r="AZ10" s="945"/>
      <c r="BA10" s="945"/>
      <c r="BB10" s="945"/>
      <c r="BC10" s="945"/>
      <c r="BD10" s="945"/>
      <c r="BE10" s="945"/>
      <c r="BF10" s="945"/>
      <c r="BG10" s="945"/>
      <c r="BH10" s="945"/>
      <c r="BI10" s="945"/>
      <c r="BJ10" s="945"/>
      <c r="BK10" s="945"/>
      <c r="BL10" s="945"/>
      <c r="BM10" s="207"/>
      <c r="BN10" s="207"/>
      <c r="BO10" s="207"/>
      <c r="BR10" s="807" t="s">
        <v>19</v>
      </c>
    </row>
    <row r="11" spans="1:70" ht="53.25" customHeight="1" thickBot="1" x14ac:dyDescent="0.25">
      <c r="A11" s="975">
        <v>5</v>
      </c>
      <c r="B11" s="976" t="s">
        <v>134</v>
      </c>
      <c r="C11" s="824" t="s">
        <v>547</v>
      </c>
      <c r="D11" s="977" t="s">
        <v>135</v>
      </c>
      <c r="E11" s="213" t="s">
        <v>19</v>
      </c>
      <c r="F11" s="213" t="s">
        <v>19</v>
      </c>
      <c r="G11" s="213" t="s">
        <v>19</v>
      </c>
      <c r="H11" s="213" t="s">
        <v>19</v>
      </c>
      <c r="I11" s="213"/>
      <c r="J11" s="213"/>
      <c r="K11" s="213"/>
      <c r="L11" s="213"/>
      <c r="M11" s="213"/>
      <c r="N11" s="213"/>
      <c r="O11" s="213"/>
      <c r="P11" s="213"/>
      <c r="Q11" s="213"/>
      <c r="R11" s="213"/>
      <c r="S11" s="213"/>
      <c r="T11" s="213"/>
      <c r="U11" s="213"/>
      <c r="V11" s="213"/>
      <c r="W11" s="213"/>
      <c r="X11" s="213"/>
      <c r="Y11" s="213"/>
      <c r="Z11" s="213"/>
      <c r="AA11" s="213"/>
      <c r="AB11" s="213"/>
      <c r="AC11" s="213"/>
      <c r="AD11" s="213"/>
      <c r="AE11" s="213"/>
      <c r="AF11" s="213"/>
      <c r="AG11" s="213"/>
      <c r="AH11" s="213"/>
      <c r="AI11" s="213"/>
      <c r="AJ11" s="213"/>
      <c r="AK11" s="213"/>
      <c r="AL11" s="213"/>
      <c r="AM11" s="213"/>
      <c r="AN11" s="213"/>
      <c r="AO11" s="213"/>
      <c r="AP11" s="213"/>
      <c r="AQ11" s="213"/>
      <c r="AR11" s="213"/>
      <c r="AS11" s="213"/>
      <c r="AT11" s="213"/>
      <c r="AU11" s="213"/>
      <c r="AV11" s="213"/>
      <c r="AW11" s="213"/>
      <c r="AX11" s="213"/>
      <c r="AY11" s="213"/>
      <c r="AZ11" s="213"/>
      <c r="BA11" s="213"/>
      <c r="BB11" s="213"/>
      <c r="BC11" s="213"/>
      <c r="BD11" s="213"/>
      <c r="BE11" s="213"/>
      <c r="BF11" s="213"/>
      <c r="BG11" s="213"/>
      <c r="BH11" s="213"/>
      <c r="BI11" s="213"/>
      <c r="BJ11" s="213"/>
      <c r="BK11" s="213"/>
      <c r="BL11" s="213"/>
      <c r="BM11" s="207"/>
      <c r="BN11" s="207"/>
      <c r="BO11" s="207"/>
      <c r="BP11" s="343"/>
      <c r="BR11" s="807" t="s">
        <v>19</v>
      </c>
    </row>
    <row r="12" spans="1:70" ht="42.75" customHeight="1" thickBot="1" x14ac:dyDescent="0.25">
      <c r="A12" s="973">
        <v>6</v>
      </c>
      <c r="B12" s="978" t="s">
        <v>136</v>
      </c>
      <c r="C12" s="979" t="s">
        <v>137</v>
      </c>
      <c r="D12" s="972" t="s">
        <v>130</v>
      </c>
      <c r="E12" s="213" t="s">
        <v>19</v>
      </c>
      <c r="F12" s="213" t="s">
        <v>19</v>
      </c>
      <c r="G12" s="213" t="s">
        <v>19</v>
      </c>
      <c r="H12" s="213" t="s">
        <v>19</v>
      </c>
      <c r="I12" s="213"/>
      <c r="J12" s="213"/>
      <c r="K12" s="213"/>
      <c r="L12" s="213"/>
      <c r="M12" s="213"/>
      <c r="N12" s="213"/>
      <c r="O12" s="213"/>
      <c r="P12" s="213"/>
      <c r="Q12" s="213"/>
      <c r="R12" s="213"/>
      <c r="S12" s="213"/>
      <c r="T12" s="213"/>
      <c r="U12" s="213"/>
      <c r="V12" s="213"/>
      <c r="W12" s="213"/>
      <c r="X12" s="213"/>
      <c r="Y12" s="213"/>
      <c r="Z12" s="213"/>
      <c r="AA12" s="213"/>
      <c r="AB12" s="213"/>
      <c r="AC12" s="213"/>
      <c r="AD12" s="213"/>
      <c r="AE12" s="213"/>
      <c r="AF12" s="213"/>
      <c r="AG12" s="213"/>
      <c r="AH12" s="213"/>
      <c r="AI12" s="213"/>
      <c r="AJ12" s="213"/>
      <c r="AK12" s="213"/>
      <c r="AL12" s="213"/>
      <c r="AM12" s="213"/>
      <c r="AN12" s="213"/>
      <c r="AO12" s="213"/>
      <c r="AP12" s="213"/>
      <c r="AQ12" s="213"/>
      <c r="AR12" s="213"/>
      <c r="AS12" s="213"/>
      <c r="AT12" s="213"/>
      <c r="AU12" s="213"/>
      <c r="AV12" s="213"/>
      <c r="AW12" s="213"/>
      <c r="AX12" s="213"/>
      <c r="AY12" s="213"/>
      <c r="AZ12" s="213"/>
      <c r="BA12" s="213"/>
      <c r="BB12" s="213"/>
      <c r="BC12" s="213"/>
      <c r="BD12" s="213"/>
      <c r="BE12" s="213"/>
      <c r="BF12" s="213"/>
      <c r="BG12" s="213"/>
      <c r="BH12" s="213"/>
      <c r="BI12" s="213"/>
      <c r="BJ12" s="213"/>
      <c r="BK12" s="213"/>
      <c r="BL12" s="213"/>
      <c r="BM12" s="207"/>
      <c r="BN12" s="207"/>
      <c r="BO12" s="207"/>
      <c r="BP12" s="343"/>
      <c r="BR12" s="807" t="s">
        <v>19</v>
      </c>
    </row>
    <row r="13" spans="1:70" ht="51" customHeight="1" thickBot="1" x14ac:dyDescent="0.25">
      <c r="A13" s="973">
        <v>7</v>
      </c>
      <c r="B13" s="976" t="s">
        <v>138</v>
      </c>
      <c r="C13" s="824" t="s">
        <v>550</v>
      </c>
      <c r="D13" s="972" t="s">
        <v>132</v>
      </c>
      <c r="E13" s="213" t="s">
        <v>19</v>
      </c>
      <c r="F13" s="213" t="s">
        <v>19</v>
      </c>
      <c r="G13" s="213" t="s">
        <v>19</v>
      </c>
      <c r="H13" s="213" t="s">
        <v>19</v>
      </c>
      <c r="I13" s="213"/>
      <c r="J13" s="213"/>
      <c r="K13" s="213"/>
      <c r="L13" s="213"/>
      <c r="M13" s="213"/>
      <c r="N13" s="213"/>
      <c r="O13" s="213"/>
      <c r="P13" s="213"/>
      <c r="Q13" s="213"/>
      <c r="R13" s="213"/>
      <c r="S13" s="213"/>
      <c r="T13" s="213"/>
      <c r="U13" s="213"/>
      <c r="V13" s="213"/>
      <c r="W13" s="213"/>
      <c r="X13" s="213"/>
      <c r="Y13" s="213"/>
      <c r="Z13" s="213"/>
      <c r="AA13" s="213"/>
      <c r="AB13" s="213"/>
      <c r="AC13" s="213"/>
      <c r="AD13" s="213"/>
      <c r="AE13" s="213"/>
      <c r="AF13" s="213"/>
      <c r="AG13" s="213"/>
      <c r="AH13" s="213"/>
      <c r="AI13" s="213"/>
      <c r="AJ13" s="213"/>
      <c r="AK13" s="213"/>
      <c r="AL13" s="213"/>
      <c r="AM13" s="213"/>
      <c r="AN13" s="213"/>
      <c r="AO13" s="213"/>
      <c r="AP13" s="213"/>
      <c r="AQ13" s="213"/>
      <c r="AR13" s="213"/>
      <c r="AS13" s="213"/>
      <c r="AT13" s="213"/>
      <c r="AU13" s="213"/>
      <c r="AV13" s="213"/>
      <c r="AW13" s="213"/>
      <c r="AX13" s="213"/>
      <c r="AY13" s="213"/>
      <c r="AZ13" s="213"/>
      <c r="BA13" s="213"/>
      <c r="BB13" s="213"/>
      <c r="BC13" s="213"/>
      <c r="BD13" s="213"/>
      <c r="BE13" s="213"/>
      <c r="BF13" s="213"/>
      <c r="BG13" s="213"/>
      <c r="BH13" s="213"/>
      <c r="BI13" s="213"/>
      <c r="BJ13" s="213"/>
      <c r="BK13" s="213"/>
      <c r="BL13" s="213"/>
      <c r="BM13" s="207"/>
      <c r="BN13" s="207"/>
      <c r="BO13" s="207"/>
      <c r="BP13" s="343" t="s">
        <v>139</v>
      </c>
      <c r="BR13" s="807" t="s">
        <v>19</v>
      </c>
    </row>
    <row r="14" spans="1:70" s="815" customFormat="1" ht="51.75" thickBot="1" x14ac:dyDescent="0.25">
      <c r="A14" s="980">
        <v>8</v>
      </c>
      <c r="B14" s="976" t="s">
        <v>604</v>
      </c>
      <c r="C14" s="824" t="s">
        <v>548</v>
      </c>
      <c r="D14" s="972" t="s">
        <v>132</v>
      </c>
      <c r="E14" s="343" t="s">
        <v>19</v>
      </c>
      <c r="F14" s="343" t="s">
        <v>19</v>
      </c>
      <c r="G14" s="343" t="s">
        <v>19</v>
      </c>
      <c r="H14" s="343" t="s">
        <v>19</v>
      </c>
      <c r="I14" s="343"/>
      <c r="J14" s="343"/>
      <c r="K14" s="343"/>
      <c r="L14" s="343"/>
      <c r="M14" s="343"/>
      <c r="N14" s="343"/>
      <c r="O14" s="343"/>
      <c r="P14" s="343"/>
      <c r="Q14" s="343"/>
      <c r="R14" s="343"/>
      <c r="S14" s="343"/>
      <c r="T14" s="343"/>
      <c r="U14" s="343"/>
      <c r="V14" s="343"/>
      <c r="W14" s="343"/>
      <c r="X14" s="343"/>
      <c r="Y14" s="343"/>
      <c r="Z14" s="343"/>
      <c r="AA14" s="343"/>
      <c r="AB14" s="343"/>
      <c r="AC14" s="343"/>
      <c r="AD14" s="343"/>
      <c r="AE14" s="343"/>
      <c r="AF14" s="343"/>
      <c r="AG14" s="343"/>
      <c r="AH14" s="343"/>
      <c r="AI14" s="343"/>
      <c r="AJ14" s="343"/>
      <c r="AK14" s="343"/>
      <c r="AL14" s="343"/>
      <c r="AM14" s="343"/>
      <c r="AN14" s="343"/>
      <c r="AO14" s="343"/>
      <c r="AP14" s="343"/>
      <c r="AQ14" s="343"/>
      <c r="AR14" s="343"/>
      <c r="AS14" s="343"/>
      <c r="AT14" s="343"/>
      <c r="AU14" s="343"/>
      <c r="AV14" s="343"/>
      <c r="AW14" s="343"/>
      <c r="AX14" s="343"/>
      <c r="AY14" s="343"/>
      <c r="AZ14" s="343"/>
      <c r="BA14" s="343"/>
      <c r="BB14" s="343"/>
      <c r="BC14" s="343"/>
      <c r="BD14" s="343"/>
      <c r="BE14" s="343"/>
      <c r="BF14" s="343"/>
      <c r="BG14" s="343"/>
      <c r="BH14" s="343"/>
      <c r="BI14" s="343"/>
      <c r="BJ14" s="343"/>
      <c r="BK14" s="343"/>
      <c r="BL14" s="343"/>
      <c r="BM14" s="191" t="s">
        <v>615</v>
      </c>
      <c r="BN14" s="191" t="s">
        <v>11</v>
      </c>
      <c r="BO14" s="191" t="s">
        <v>616</v>
      </c>
      <c r="BR14" s="814" t="s">
        <v>19</v>
      </c>
    </row>
    <row r="15" spans="1:70" s="815" customFormat="1" ht="26.25" thickBot="1" x14ac:dyDescent="0.25">
      <c r="A15" s="981">
        <v>9</v>
      </c>
      <c r="B15" s="822" t="s">
        <v>605</v>
      </c>
      <c r="C15" s="824" t="s">
        <v>140</v>
      </c>
      <c r="D15" s="972" t="s">
        <v>141</v>
      </c>
      <c r="E15" s="343"/>
      <c r="F15" s="343"/>
      <c r="G15" s="343"/>
      <c r="H15" s="343"/>
      <c r="I15" s="343"/>
      <c r="J15" s="343"/>
      <c r="K15" s="343"/>
      <c r="L15" s="343"/>
      <c r="M15" s="343"/>
      <c r="N15" s="343"/>
      <c r="O15" s="343"/>
      <c r="P15" s="343"/>
      <c r="Q15" s="343"/>
      <c r="R15" s="343"/>
      <c r="S15" s="343"/>
      <c r="T15" s="343"/>
      <c r="U15" s="343"/>
      <c r="V15" s="343"/>
      <c r="W15" s="343"/>
      <c r="X15" s="343"/>
      <c r="Y15" s="343"/>
      <c r="Z15" s="343"/>
      <c r="AA15" s="343"/>
      <c r="AB15" s="343"/>
      <c r="AC15" s="343"/>
      <c r="AD15" s="343"/>
      <c r="AE15" s="343"/>
      <c r="AF15" s="343"/>
      <c r="AG15" s="343"/>
      <c r="AH15" s="343"/>
      <c r="AI15" s="343"/>
      <c r="AJ15" s="343"/>
      <c r="AK15" s="343"/>
      <c r="AL15" s="343"/>
      <c r="AM15" s="343"/>
      <c r="AN15" s="343"/>
      <c r="AO15" s="343"/>
      <c r="AP15" s="343"/>
      <c r="AQ15" s="343"/>
      <c r="AR15" s="343"/>
      <c r="AS15" s="343"/>
      <c r="AT15" s="343"/>
      <c r="AU15" s="343"/>
      <c r="AV15" s="343"/>
      <c r="AW15" s="343"/>
      <c r="AX15" s="343"/>
      <c r="AY15" s="343"/>
      <c r="AZ15" s="343"/>
      <c r="BA15" s="343"/>
      <c r="BB15" s="343"/>
      <c r="BC15" s="343"/>
      <c r="BD15" s="343"/>
      <c r="BE15" s="343"/>
      <c r="BF15" s="343"/>
      <c r="BG15" s="343"/>
      <c r="BH15" s="343"/>
      <c r="BI15" s="343"/>
      <c r="BJ15" s="343"/>
      <c r="BK15" s="343"/>
      <c r="BL15" s="343"/>
      <c r="BM15" s="191"/>
      <c r="BN15" s="191"/>
      <c r="BO15" s="191"/>
      <c r="BR15" s="814"/>
    </row>
    <row r="16" spans="1:70" ht="67.5" customHeight="1" thickBot="1" x14ac:dyDescent="0.25">
      <c r="A16" s="982">
        <v>10</v>
      </c>
      <c r="B16" s="983" t="s">
        <v>142</v>
      </c>
      <c r="C16" s="824" t="s">
        <v>143</v>
      </c>
      <c r="D16" s="972" t="s">
        <v>130</v>
      </c>
      <c r="E16" s="213" t="s">
        <v>19</v>
      </c>
      <c r="F16" s="213" t="s">
        <v>19</v>
      </c>
      <c r="G16" s="213" t="s">
        <v>19</v>
      </c>
      <c r="H16" s="213" t="s">
        <v>19</v>
      </c>
      <c r="I16" s="213"/>
      <c r="J16" s="213"/>
      <c r="K16" s="213"/>
      <c r="L16" s="213"/>
      <c r="M16" s="213"/>
      <c r="N16" s="213"/>
      <c r="O16" s="213"/>
      <c r="P16" s="213"/>
      <c r="Q16" s="213"/>
      <c r="R16" s="213"/>
      <c r="S16" s="213"/>
      <c r="T16" s="213"/>
      <c r="U16" s="213"/>
      <c r="V16" s="213"/>
      <c r="W16" s="213"/>
      <c r="X16" s="213"/>
      <c r="Y16" s="213"/>
      <c r="Z16" s="213"/>
      <c r="AA16" s="213"/>
      <c r="AB16" s="213"/>
      <c r="AC16" s="213"/>
      <c r="AD16" s="213"/>
      <c r="AE16" s="213"/>
      <c r="AF16" s="213"/>
      <c r="AG16" s="213"/>
      <c r="AH16" s="213"/>
      <c r="AI16" s="213"/>
      <c r="AJ16" s="213"/>
      <c r="AK16" s="213"/>
      <c r="AL16" s="213"/>
      <c r="AM16" s="213"/>
      <c r="AN16" s="213"/>
      <c r="AO16" s="213"/>
      <c r="AP16" s="213"/>
      <c r="AQ16" s="213"/>
      <c r="AR16" s="213"/>
      <c r="AS16" s="213"/>
      <c r="AT16" s="213"/>
      <c r="AU16" s="213"/>
      <c r="AV16" s="213"/>
      <c r="AW16" s="213"/>
      <c r="AX16" s="213"/>
      <c r="AY16" s="213"/>
      <c r="AZ16" s="213"/>
      <c r="BA16" s="213"/>
      <c r="BB16" s="213"/>
      <c r="BC16" s="213"/>
      <c r="BD16" s="213"/>
      <c r="BE16" s="213"/>
      <c r="BF16" s="213"/>
      <c r="BG16" s="213"/>
      <c r="BH16" s="213"/>
      <c r="BI16" s="213"/>
      <c r="BJ16" s="213"/>
      <c r="BK16" s="213"/>
      <c r="BL16" s="213"/>
      <c r="BM16" s="207"/>
      <c r="BN16" s="207"/>
      <c r="BO16" s="207"/>
      <c r="BP16" s="343"/>
      <c r="BR16" s="807" t="s">
        <v>19</v>
      </c>
    </row>
    <row r="17" spans="1:70" s="637" customFormat="1" ht="24" customHeight="1" thickBot="1" x14ac:dyDescent="0.25">
      <c r="A17" s="984"/>
      <c r="B17" s="965" t="s">
        <v>27</v>
      </c>
      <c r="C17" s="985" t="s">
        <v>8</v>
      </c>
      <c r="D17" s="986" t="s">
        <v>9</v>
      </c>
      <c r="E17" s="666" t="s">
        <v>19</v>
      </c>
      <c r="F17" s="666" t="s">
        <v>19</v>
      </c>
      <c r="G17" s="666"/>
      <c r="H17" s="666"/>
      <c r="I17" s="666"/>
      <c r="J17" s="666"/>
      <c r="K17" s="666"/>
      <c r="L17" s="666"/>
      <c r="M17" s="666"/>
      <c r="N17" s="666"/>
      <c r="O17" s="666"/>
      <c r="P17" s="666"/>
      <c r="Q17" s="666"/>
      <c r="R17" s="666"/>
      <c r="S17" s="666"/>
      <c r="T17" s="666"/>
      <c r="U17" s="666"/>
      <c r="V17" s="666"/>
      <c r="W17" s="666"/>
      <c r="X17" s="666"/>
      <c r="Y17" s="666"/>
      <c r="Z17" s="666"/>
      <c r="AA17" s="666"/>
      <c r="AB17" s="666"/>
      <c r="AC17" s="666"/>
      <c r="AD17" s="666"/>
      <c r="AE17" s="666"/>
      <c r="AF17" s="666"/>
      <c r="AG17" s="666"/>
      <c r="AH17" s="666"/>
      <c r="AI17" s="666"/>
      <c r="AJ17" s="666"/>
      <c r="AK17" s="666"/>
      <c r="AL17" s="666"/>
      <c r="AM17" s="666"/>
      <c r="AN17" s="666"/>
      <c r="AO17" s="666"/>
      <c r="AP17" s="666"/>
      <c r="AQ17" s="666"/>
      <c r="AR17" s="666"/>
      <c r="AS17" s="666"/>
      <c r="AT17" s="666"/>
      <c r="AU17" s="666"/>
      <c r="AV17" s="666"/>
      <c r="AW17" s="666"/>
      <c r="AX17" s="666"/>
      <c r="AY17" s="666"/>
      <c r="AZ17" s="666"/>
      <c r="BA17" s="666"/>
      <c r="BB17" s="666"/>
      <c r="BC17" s="666"/>
      <c r="BD17" s="666"/>
      <c r="BE17" s="666"/>
      <c r="BF17" s="666"/>
      <c r="BG17" s="666"/>
      <c r="BH17" s="666"/>
      <c r="BI17" s="666"/>
      <c r="BJ17" s="666"/>
      <c r="BK17" s="666"/>
      <c r="BL17" s="666"/>
      <c r="BM17" s="638"/>
      <c r="BN17" s="638"/>
      <c r="BO17" s="638"/>
      <c r="BP17" s="667"/>
      <c r="BR17" s="637" t="s">
        <v>19</v>
      </c>
    </row>
    <row r="18" spans="1:70" s="815" customFormat="1" ht="39" thickBot="1" x14ac:dyDescent="0.25">
      <c r="A18" s="987">
        <v>11</v>
      </c>
      <c r="B18" s="976" t="s">
        <v>28</v>
      </c>
      <c r="C18" s="824" t="s">
        <v>534</v>
      </c>
      <c r="D18" s="969" t="s">
        <v>144</v>
      </c>
      <c r="E18" s="343" t="s">
        <v>19</v>
      </c>
      <c r="F18" s="343" t="s">
        <v>19</v>
      </c>
      <c r="G18" s="343" t="s">
        <v>19</v>
      </c>
      <c r="H18" s="343" t="s">
        <v>19</v>
      </c>
      <c r="I18" s="343"/>
      <c r="J18" s="343"/>
      <c r="K18" s="343"/>
      <c r="L18" s="343"/>
      <c r="M18" s="343"/>
      <c r="N18" s="343"/>
      <c r="O18" s="343"/>
      <c r="P18" s="343"/>
      <c r="Q18" s="343"/>
      <c r="R18" s="343"/>
      <c r="S18" s="343"/>
      <c r="T18" s="343"/>
      <c r="U18" s="343"/>
      <c r="V18" s="343"/>
      <c r="W18" s="343"/>
      <c r="X18" s="343"/>
      <c r="Y18" s="343"/>
      <c r="Z18" s="343"/>
      <c r="AA18" s="343"/>
      <c r="AB18" s="343"/>
      <c r="AC18" s="343"/>
      <c r="AD18" s="343"/>
      <c r="AE18" s="343"/>
      <c r="AF18" s="343"/>
      <c r="AG18" s="343"/>
      <c r="AH18" s="343"/>
      <c r="AI18" s="343"/>
      <c r="AJ18" s="343"/>
      <c r="AK18" s="343"/>
      <c r="AL18" s="343"/>
      <c r="AM18" s="343"/>
      <c r="AN18" s="343"/>
      <c r="AO18" s="343"/>
      <c r="AP18" s="343"/>
      <c r="AQ18" s="343"/>
      <c r="AR18" s="343"/>
      <c r="AS18" s="343"/>
      <c r="AT18" s="343"/>
      <c r="AU18" s="343"/>
      <c r="AV18" s="343"/>
      <c r="AW18" s="343"/>
      <c r="AX18" s="343"/>
      <c r="AY18" s="343"/>
      <c r="AZ18" s="343"/>
      <c r="BA18" s="343"/>
      <c r="BB18" s="343"/>
      <c r="BC18" s="343"/>
      <c r="BD18" s="343"/>
      <c r="BE18" s="343"/>
      <c r="BF18" s="343"/>
      <c r="BG18" s="343"/>
      <c r="BH18" s="343"/>
      <c r="BI18" s="343"/>
      <c r="BJ18" s="343"/>
      <c r="BK18" s="343"/>
      <c r="BL18" s="343"/>
      <c r="BM18" s="331" t="s">
        <v>615</v>
      </c>
      <c r="BN18" s="331" t="s">
        <v>11</v>
      </c>
      <c r="BO18" s="331" t="s">
        <v>616</v>
      </c>
    </row>
    <row r="19" spans="1:70" ht="39" thickBot="1" x14ac:dyDescent="0.25">
      <c r="A19" s="988">
        <v>12</v>
      </c>
      <c r="B19" s="989" t="s">
        <v>29</v>
      </c>
      <c r="C19" s="824" t="s">
        <v>535</v>
      </c>
      <c r="D19" s="990" t="s">
        <v>144</v>
      </c>
      <c r="E19" s="213" t="s">
        <v>19</v>
      </c>
      <c r="F19" s="213" t="s">
        <v>19</v>
      </c>
      <c r="G19" s="213" t="s">
        <v>19</v>
      </c>
      <c r="H19" s="213" t="s">
        <v>19</v>
      </c>
      <c r="I19" s="213"/>
      <c r="J19" s="213"/>
      <c r="K19" s="213"/>
      <c r="L19" s="213"/>
      <c r="M19" s="213"/>
      <c r="N19" s="213"/>
      <c r="O19" s="213"/>
      <c r="P19" s="213"/>
      <c r="Q19" s="213"/>
      <c r="R19" s="213"/>
      <c r="S19" s="213"/>
      <c r="T19" s="213"/>
      <c r="U19" s="213"/>
      <c r="V19" s="213"/>
      <c r="W19" s="213"/>
      <c r="X19" s="213"/>
      <c r="Y19" s="213"/>
      <c r="Z19" s="213"/>
      <c r="AA19" s="213"/>
      <c r="AB19" s="213"/>
      <c r="AC19" s="213"/>
      <c r="AD19" s="213"/>
      <c r="AE19" s="213"/>
      <c r="AF19" s="213"/>
      <c r="AG19" s="213"/>
      <c r="AH19" s="213"/>
      <c r="AI19" s="213"/>
      <c r="AJ19" s="213"/>
      <c r="AK19" s="213"/>
      <c r="AL19" s="213"/>
      <c r="AM19" s="213"/>
      <c r="AN19" s="213"/>
      <c r="AO19" s="213"/>
      <c r="AP19" s="213"/>
      <c r="AQ19" s="213"/>
      <c r="AR19" s="213"/>
      <c r="AS19" s="213"/>
      <c r="AT19" s="213"/>
      <c r="AU19" s="213"/>
      <c r="AV19" s="213"/>
      <c r="AW19" s="213"/>
      <c r="AX19" s="213"/>
      <c r="AY19" s="213"/>
      <c r="AZ19" s="213"/>
      <c r="BA19" s="213"/>
      <c r="BB19" s="213"/>
      <c r="BC19" s="213"/>
      <c r="BD19" s="213"/>
      <c r="BE19" s="213"/>
      <c r="BF19" s="213"/>
      <c r="BG19" s="213"/>
      <c r="BH19" s="213"/>
      <c r="BI19" s="213"/>
      <c r="BJ19" s="213"/>
      <c r="BK19" s="213"/>
      <c r="BL19" s="213"/>
      <c r="BM19" s="207"/>
      <c r="BN19" s="207"/>
      <c r="BO19" s="207"/>
      <c r="BP19" s="948"/>
      <c r="BR19" s="807" t="s">
        <v>19</v>
      </c>
    </row>
    <row r="20" spans="1:70" s="637" customFormat="1" ht="24" customHeight="1" thickBot="1" x14ac:dyDescent="0.25">
      <c r="A20" s="984"/>
      <c r="B20" s="991" t="s">
        <v>30</v>
      </c>
      <c r="C20" s="985" t="s">
        <v>8</v>
      </c>
      <c r="D20" s="820" t="s">
        <v>9</v>
      </c>
      <c r="E20" s="666" t="s">
        <v>19</v>
      </c>
      <c r="F20" s="666" t="s">
        <v>19</v>
      </c>
      <c r="G20" s="666" t="s">
        <v>19</v>
      </c>
      <c r="H20" s="666" t="s">
        <v>19</v>
      </c>
      <c r="I20" s="666" t="s">
        <v>19</v>
      </c>
      <c r="J20" s="666" t="s">
        <v>19</v>
      </c>
      <c r="K20" s="666" t="s">
        <v>19</v>
      </c>
      <c r="L20" s="666" t="s">
        <v>19</v>
      </c>
      <c r="M20" s="666" t="s">
        <v>19</v>
      </c>
      <c r="N20" s="666" t="s">
        <v>19</v>
      </c>
      <c r="O20" s="666" t="s">
        <v>19</v>
      </c>
      <c r="P20" s="666" t="s">
        <v>19</v>
      </c>
      <c r="Q20" s="666" t="s">
        <v>19</v>
      </c>
      <c r="R20" s="666" t="s">
        <v>19</v>
      </c>
      <c r="S20" s="666" t="s">
        <v>19</v>
      </c>
      <c r="T20" s="666" t="s">
        <v>19</v>
      </c>
      <c r="U20" s="666" t="s">
        <v>19</v>
      </c>
      <c r="V20" s="666" t="s">
        <v>19</v>
      </c>
      <c r="W20" s="666" t="s">
        <v>19</v>
      </c>
      <c r="X20" s="666" t="s">
        <v>19</v>
      </c>
      <c r="Y20" s="666" t="s">
        <v>19</v>
      </c>
      <c r="Z20" s="666" t="s">
        <v>19</v>
      </c>
      <c r="AA20" s="666" t="s">
        <v>19</v>
      </c>
      <c r="AB20" s="666" t="s">
        <v>19</v>
      </c>
      <c r="AC20" s="666" t="s">
        <v>19</v>
      </c>
      <c r="AD20" s="666" t="s">
        <v>19</v>
      </c>
      <c r="AE20" s="666" t="s">
        <v>19</v>
      </c>
      <c r="AF20" s="666" t="s">
        <v>19</v>
      </c>
      <c r="AG20" s="666" t="s">
        <v>19</v>
      </c>
      <c r="AH20" s="666" t="s">
        <v>19</v>
      </c>
      <c r="AI20" s="666" t="s">
        <v>19</v>
      </c>
      <c r="AJ20" s="666" t="s">
        <v>19</v>
      </c>
      <c r="AK20" s="666" t="s">
        <v>19</v>
      </c>
      <c r="AL20" s="666" t="s">
        <v>19</v>
      </c>
      <c r="AM20" s="666" t="s">
        <v>19</v>
      </c>
      <c r="AN20" s="666" t="s">
        <v>19</v>
      </c>
      <c r="AO20" s="666" t="s">
        <v>19</v>
      </c>
      <c r="AP20" s="666" t="s">
        <v>19</v>
      </c>
      <c r="AQ20" s="666" t="s">
        <v>19</v>
      </c>
      <c r="AR20" s="666" t="s">
        <v>19</v>
      </c>
      <c r="AS20" s="666" t="s">
        <v>19</v>
      </c>
      <c r="AT20" s="666" t="s">
        <v>19</v>
      </c>
      <c r="AU20" s="666" t="s">
        <v>19</v>
      </c>
      <c r="AV20" s="666" t="s">
        <v>19</v>
      </c>
      <c r="AW20" s="666" t="s">
        <v>19</v>
      </c>
      <c r="AX20" s="666" t="s">
        <v>19</v>
      </c>
      <c r="AY20" s="666" t="s">
        <v>19</v>
      </c>
      <c r="AZ20" s="666" t="s">
        <v>19</v>
      </c>
      <c r="BA20" s="666" t="s">
        <v>19</v>
      </c>
      <c r="BB20" s="666" t="s">
        <v>19</v>
      </c>
      <c r="BC20" s="666" t="s">
        <v>19</v>
      </c>
      <c r="BD20" s="666" t="s">
        <v>19</v>
      </c>
      <c r="BE20" s="666" t="s">
        <v>19</v>
      </c>
      <c r="BF20" s="666" t="s">
        <v>19</v>
      </c>
      <c r="BG20" s="666" t="s">
        <v>19</v>
      </c>
      <c r="BH20" s="666" t="s">
        <v>19</v>
      </c>
      <c r="BI20" s="666" t="s">
        <v>19</v>
      </c>
      <c r="BJ20" s="666" t="s">
        <v>19</v>
      </c>
      <c r="BK20" s="666" t="s">
        <v>19</v>
      </c>
      <c r="BL20" s="666" t="s">
        <v>19</v>
      </c>
      <c r="BM20" s="638"/>
      <c r="BN20" s="638"/>
      <c r="BO20" s="638"/>
      <c r="BP20" s="618"/>
      <c r="BR20" s="637" t="s">
        <v>19</v>
      </c>
    </row>
    <row r="21" spans="1:70" s="815" customFormat="1" ht="26.25" thickBot="1" x14ac:dyDescent="0.25">
      <c r="A21" s="992">
        <v>13</v>
      </c>
      <c r="B21" s="978" t="s">
        <v>145</v>
      </c>
      <c r="C21" s="979" t="s">
        <v>413</v>
      </c>
      <c r="D21" s="972" t="s">
        <v>146</v>
      </c>
      <c r="E21" s="343" t="s">
        <v>19</v>
      </c>
      <c r="F21" s="343" t="s">
        <v>19</v>
      </c>
      <c r="G21" s="343" t="s">
        <v>19</v>
      </c>
      <c r="H21" s="343" t="s">
        <v>19</v>
      </c>
      <c r="I21" s="343"/>
      <c r="J21" s="343"/>
      <c r="K21" s="343"/>
      <c r="L21" s="343"/>
      <c r="M21" s="343"/>
      <c r="N21" s="343"/>
      <c r="O21" s="343"/>
      <c r="P21" s="343"/>
      <c r="Q21" s="343"/>
      <c r="R21" s="343"/>
      <c r="S21" s="343"/>
      <c r="T21" s="343"/>
      <c r="U21" s="343"/>
      <c r="V21" s="343"/>
      <c r="W21" s="343"/>
      <c r="X21" s="343"/>
      <c r="Y21" s="343"/>
      <c r="Z21" s="343"/>
      <c r="AA21" s="343"/>
      <c r="AB21" s="343"/>
      <c r="AC21" s="343"/>
      <c r="AD21" s="343"/>
      <c r="AE21" s="343"/>
      <c r="AF21" s="343"/>
      <c r="AG21" s="343"/>
      <c r="AH21" s="343"/>
      <c r="AI21" s="343"/>
      <c r="AJ21" s="343"/>
      <c r="AK21" s="343"/>
      <c r="AL21" s="343"/>
      <c r="AM21" s="343"/>
      <c r="AN21" s="343"/>
      <c r="AO21" s="343"/>
      <c r="AP21" s="343"/>
      <c r="AQ21" s="343"/>
      <c r="AR21" s="343"/>
      <c r="AS21" s="343"/>
      <c r="AT21" s="343"/>
      <c r="AU21" s="343"/>
      <c r="AV21" s="343"/>
      <c r="AW21" s="343"/>
      <c r="AX21" s="343"/>
      <c r="AY21" s="343"/>
      <c r="AZ21" s="343"/>
      <c r="BA21" s="343"/>
      <c r="BB21" s="343"/>
      <c r="BC21" s="343"/>
      <c r="BD21" s="343"/>
      <c r="BE21" s="343"/>
      <c r="BF21" s="343"/>
      <c r="BG21" s="343"/>
      <c r="BH21" s="343"/>
      <c r="BI21" s="343"/>
      <c r="BJ21" s="343"/>
      <c r="BK21" s="343"/>
      <c r="BL21" s="343"/>
      <c r="BM21" s="191"/>
      <c r="BN21" s="191"/>
      <c r="BO21" s="191"/>
    </row>
    <row r="22" spans="1:70" ht="26.25" thickBot="1" x14ac:dyDescent="0.25">
      <c r="A22" s="993">
        <v>14</v>
      </c>
      <c r="B22" s="994" t="s">
        <v>147</v>
      </c>
      <c r="C22" s="979" t="s">
        <v>413</v>
      </c>
      <c r="D22" s="995" t="s">
        <v>146</v>
      </c>
      <c r="E22" s="213" t="s">
        <v>19</v>
      </c>
      <c r="F22" s="213" t="s">
        <v>19</v>
      </c>
      <c r="G22" s="213" t="s">
        <v>19</v>
      </c>
      <c r="H22" s="213" t="s">
        <v>19</v>
      </c>
      <c r="I22" s="213" t="s">
        <v>19</v>
      </c>
      <c r="J22" s="213" t="s">
        <v>19</v>
      </c>
      <c r="K22" s="213" t="s">
        <v>19</v>
      </c>
      <c r="L22" s="213" t="s">
        <v>19</v>
      </c>
      <c r="M22" s="213" t="s">
        <v>19</v>
      </c>
      <c r="N22" s="213" t="s">
        <v>19</v>
      </c>
      <c r="O22" s="213" t="s">
        <v>19</v>
      </c>
      <c r="P22" s="213" t="s">
        <v>19</v>
      </c>
      <c r="Q22" s="213" t="s">
        <v>19</v>
      </c>
      <c r="R22" s="213" t="s">
        <v>19</v>
      </c>
      <c r="S22" s="213" t="s">
        <v>19</v>
      </c>
      <c r="T22" s="213" t="s">
        <v>19</v>
      </c>
      <c r="U22" s="213" t="s">
        <v>19</v>
      </c>
      <c r="V22" s="213" t="s">
        <v>19</v>
      </c>
      <c r="W22" s="213" t="s">
        <v>19</v>
      </c>
      <c r="X22" s="213" t="s">
        <v>19</v>
      </c>
      <c r="Y22" s="213" t="s">
        <v>19</v>
      </c>
      <c r="Z22" s="213" t="s">
        <v>19</v>
      </c>
      <c r="AA22" s="213" t="s">
        <v>19</v>
      </c>
      <c r="AB22" s="213" t="s">
        <v>19</v>
      </c>
      <c r="AC22" s="213" t="s">
        <v>19</v>
      </c>
      <c r="AD22" s="213" t="s">
        <v>19</v>
      </c>
      <c r="AE22" s="213" t="s">
        <v>19</v>
      </c>
      <c r="AF22" s="213" t="s">
        <v>19</v>
      </c>
      <c r="AG22" s="213" t="s">
        <v>19</v>
      </c>
      <c r="AH22" s="213" t="s">
        <v>19</v>
      </c>
      <c r="AI22" s="213" t="s">
        <v>19</v>
      </c>
      <c r="AJ22" s="213" t="s">
        <v>19</v>
      </c>
      <c r="AK22" s="213" t="s">
        <v>19</v>
      </c>
      <c r="AL22" s="213" t="s">
        <v>19</v>
      </c>
      <c r="AM22" s="213" t="s">
        <v>19</v>
      </c>
      <c r="AN22" s="213" t="s">
        <v>19</v>
      </c>
      <c r="AO22" s="213" t="s">
        <v>19</v>
      </c>
      <c r="AP22" s="213" t="s">
        <v>19</v>
      </c>
      <c r="AQ22" s="213" t="s">
        <v>19</v>
      </c>
      <c r="AR22" s="213" t="s">
        <v>19</v>
      </c>
      <c r="AS22" s="213" t="s">
        <v>19</v>
      </c>
      <c r="AT22" s="213" t="s">
        <v>19</v>
      </c>
      <c r="AU22" s="213" t="s">
        <v>19</v>
      </c>
      <c r="AV22" s="213" t="s">
        <v>19</v>
      </c>
      <c r="AW22" s="213" t="s">
        <v>19</v>
      </c>
      <c r="AX22" s="213" t="s">
        <v>19</v>
      </c>
      <c r="AY22" s="213" t="s">
        <v>19</v>
      </c>
      <c r="AZ22" s="213" t="s">
        <v>19</v>
      </c>
      <c r="BA22" s="213" t="s">
        <v>19</v>
      </c>
      <c r="BB22" s="213" t="s">
        <v>19</v>
      </c>
      <c r="BC22" s="213" t="s">
        <v>19</v>
      </c>
      <c r="BD22" s="213" t="s">
        <v>19</v>
      </c>
      <c r="BE22" s="213" t="s">
        <v>19</v>
      </c>
      <c r="BF22" s="213" t="s">
        <v>19</v>
      </c>
      <c r="BG22" s="213" t="s">
        <v>19</v>
      </c>
      <c r="BH22" s="213" t="s">
        <v>19</v>
      </c>
      <c r="BI22" s="213" t="s">
        <v>19</v>
      </c>
      <c r="BJ22" s="213" t="s">
        <v>19</v>
      </c>
      <c r="BK22" s="213" t="s">
        <v>19</v>
      </c>
      <c r="BL22" s="213" t="s">
        <v>19</v>
      </c>
      <c r="BM22" s="207"/>
      <c r="BN22" s="207"/>
      <c r="BO22" s="207"/>
      <c r="BP22" s="948"/>
    </row>
    <row r="23" spans="1:70" s="637" customFormat="1" ht="24" customHeight="1" thickBot="1" x14ac:dyDescent="0.25">
      <c r="A23" s="996"/>
      <c r="B23" s="991" t="s">
        <v>33</v>
      </c>
      <c r="C23" s="997" t="s">
        <v>8</v>
      </c>
      <c r="D23" s="820" t="s">
        <v>9</v>
      </c>
      <c r="E23" s="667"/>
      <c r="F23" s="667"/>
      <c r="G23" s="667"/>
      <c r="H23" s="667"/>
      <c r="I23" s="667"/>
      <c r="J23" s="667"/>
      <c r="K23" s="667"/>
      <c r="L23" s="667"/>
      <c r="M23" s="667"/>
      <c r="N23" s="667"/>
      <c r="O23" s="667"/>
      <c r="P23" s="667"/>
      <c r="Q23" s="667"/>
      <c r="R23" s="667"/>
      <c r="S23" s="667"/>
      <c r="T23" s="667"/>
      <c r="U23" s="667"/>
      <c r="V23" s="667"/>
      <c r="W23" s="667"/>
      <c r="X23" s="667"/>
      <c r="Y23" s="667"/>
      <c r="Z23" s="667"/>
      <c r="AA23" s="667"/>
      <c r="AB23" s="667"/>
      <c r="AC23" s="667"/>
      <c r="AD23" s="667"/>
      <c r="AE23" s="667"/>
      <c r="AF23" s="667"/>
      <c r="AG23" s="667"/>
      <c r="AH23" s="667"/>
      <c r="AI23" s="667"/>
      <c r="AJ23" s="667"/>
      <c r="AK23" s="667"/>
      <c r="AL23" s="667"/>
      <c r="AM23" s="667"/>
      <c r="AN23" s="667"/>
      <c r="AO23" s="667"/>
      <c r="AP23" s="667"/>
      <c r="AQ23" s="667"/>
      <c r="AR23" s="667"/>
      <c r="AS23" s="667"/>
      <c r="AT23" s="667"/>
      <c r="AU23" s="667"/>
      <c r="AV23" s="667"/>
      <c r="AW23" s="667"/>
      <c r="AX23" s="667"/>
      <c r="AY23" s="667"/>
      <c r="AZ23" s="667"/>
      <c r="BA23" s="667"/>
      <c r="BB23" s="667"/>
      <c r="BC23" s="667"/>
      <c r="BD23" s="667"/>
      <c r="BE23" s="667"/>
      <c r="BF23" s="667"/>
      <c r="BG23" s="667"/>
      <c r="BH23" s="667"/>
      <c r="BI23" s="667"/>
      <c r="BJ23" s="667"/>
      <c r="BK23" s="667"/>
      <c r="BL23" s="667"/>
      <c r="BM23" s="651" t="s">
        <v>615</v>
      </c>
      <c r="BN23" s="651" t="s">
        <v>11</v>
      </c>
      <c r="BO23" s="651" t="s">
        <v>616</v>
      </c>
    </row>
    <row r="24" spans="1:70" ht="51.75" thickBot="1" x14ac:dyDescent="0.25">
      <c r="A24" s="992">
        <v>15</v>
      </c>
      <c r="B24" s="998" t="s">
        <v>34</v>
      </c>
      <c r="C24" s="852" t="s">
        <v>148</v>
      </c>
      <c r="D24" s="824" t="s">
        <v>89</v>
      </c>
      <c r="E24" s="213" t="s">
        <v>19</v>
      </c>
      <c r="F24" s="213" t="s">
        <v>19</v>
      </c>
      <c r="G24" s="213" t="s">
        <v>19</v>
      </c>
      <c r="H24" s="213" t="s">
        <v>19</v>
      </c>
      <c r="I24" s="213" t="s">
        <v>19</v>
      </c>
      <c r="J24" s="213" t="s">
        <v>19</v>
      </c>
      <c r="K24" s="213" t="s">
        <v>19</v>
      </c>
      <c r="L24" s="213" t="s">
        <v>19</v>
      </c>
      <c r="M24" s="213" t="s">
        <v>19</v>
      </c>
      <c r="N24" s="213" t="s">
        <v>19</v>
      </c>
      <c r="O24" s="213" t="s">
        <v>19</v>
      </c>
      <c r="P24" s="213" t="s">
        <v>19</v>
      </c>
      <c r="Q24" s="213" t="s">
        <v>19</v>
      </c>
      <c r="R24" s="213" t="s">
        <v>19</v>
      </c>
      <c r="S24" s="213" t="s">
        <v>19</v>
      </c>
      <c r="T24" s="213" t="s">
        <v>19</v>
      </c>
      <c r="U24" s="213" t="s">
        <v>19</v>
      </c>
      <c r="V24" s="213" t="s">
        <v>19</v>
      </c>
      <c r="W24" s="213" t="s">
        <v>19</v>
      </c>
      <c r="X24" s="213" t="s">
        <v>19</v>
      </c>
      <c r="Y24" s="213" t="s">
        <v>19</v>
      </c>
      <c r="Z24" s="213" t="s">
        <v>19</v>
      </c>
      <c r="AA24" s="213" t="s">
        <v>19</v>
      </c>
      <c r="AB24" s="213" t="s">
        <v>19</v>
      </c>
      <c r="AC24" s="213" t="s">
        <v>19</v>
      </c>
      <c r="AD24" s="213" t="s">
        <v>19</v>
      </c>
      <c r="AE24" s="213" t="s">
        <v>19</v>
      </c>
      <c r="AF24" s="213" t="s">
        <v>19</v>
      </c>
      <c r="AG24" s="213" t="s">
        <v>19</v>
      </c>
      <c r="AH24" s="213" t="s">
        <v>19</v>
      </c>
      <c r="AI24" s="213" t="s">
        <v>19</v>
      </c>
      <c r="AJ24" s="213" t="s">
        <v>19</v>
      </c>
      <c r="AK24" s="213" t="s">
        <v>19</v>
      </c>
      <c r="AL24" s="213" t="s">
        <v>19</v>
      </c>
      <c r="AM24" s="213" t="s">
        <v>19</v>
      </c>
      <c r="AN24" s="213" t="s">
        <v>19</v>
      </c>
      <c r="AO24" s="213" t="s">
        <v>19</v>
      </c>
      <c r="AP24" s="213" t="s">
        <v>19</v>
      </c>
      <c r="AQ24" s="213" t="s">
        <v>19</v>
      </c>
      <c r="AR24" s="213" t="s">
        <v>19</v>
      </c>
      <c r="AS24" s="213" t="s">
        <v>19</v>
      </c>
      <c r="AT24" s="213" t="s">
        <v>19</v>
      </c>
      <c r="AU24" s="213" t="s">
        <v>19</v>
      </c>
      <c r="AV24" s="213" t="s">
        <v>19</v>
      </c>
      <c r="AW24" s="213" t="s">
        <v>19</v>
      </c>
      <c r="AX24" s="213" t="s">
        <v>19</v>
      </c>
      <c r="AY24" s="213" t="s">
        <v>19</v>
      </c>
      <c r="AZ24" s="213" t="s">
        <v>19</v>
      </c>
      <c r="BA24" s="213" t="s">
        <v>19</v>
      </c>
      <c r="BB24" s="213" t="s">
        <v>19</v>
      </c>
      <c r="BC24" s="213" t="s">
        <v>19</v>
      </c>
      <c r="BD24" s="213" t="s">
        <v>19</v>
      </c>
      <c r="BE24" s="213" t="s">
        <v>19</v>
      </c>
      <c r="BF24" s="213" t="s">
        <v>19</v>
      </c>
      <c r="BG24" s="213" t="s">
        <v>19</v>
      </c>
      <c r="BH24" s="213" t="s">
        <v>19</v>
      </c>
      <c r="BI24" s="213" t="s">
        <v>19</v>
      </c>
      <c r="BJ24" s="213" t="s">
        <v>19</v>
      </c>
      <c r="BK24" s="213" t="s">
        <v>19</v>
      </c>
      <c r="BL24" s="213" t="s">
        <v>19</v>
      </c>
      <c r="BM24" s="207"/>
      <c r="BN24" s="207"/>
      <c r="BO24" s="207"/>
      <c r="BP24" s="816"/>
    </row>
    <row r="25" spans="1:70" s="637" customFormat="1" ht="24" customHeight="1" thickBot="1" x14ac:dyDescent="0.25">
      <c r="A25" s="996"/>
      <c r="B25" s="991" t="s">
        <v>149</v>
      </c>
      <c r="C25" s="997" t="s">
        <v>8</v>
      </c>
      <c r="D25" s="820" t="s">
        <v>9</v>
      </c>
      <c r="E25" s="949"/>
      <c r="F25" s="949"/>
      <c r="G25" s="949"/>
      <c r="H25" s="949"/>
      <c r="I25" s="949"/>
      <c r="J25" s="949"/>
      <c r="K25" s="949"/>
      <c r="L25" s="949"/>
      <c r="M25" s="949"/>
      <c r="N25" s="949"/>
      <c r="O25" s="949"/>
      <c r="P25" s="949"/>
      <c r="Q25" s="949"/>
      <c r="R25" s="949"/>
      <c r="S25" s="949"/>
      <c r="T25" s="949"/>
      <c r="U25" s="949"/>
      <c r="V25" s="949"/>
      <c r="W25" s="949"/>
      <c r="X25" s="949"/>
      <c r="Y25" s="949"/>
      <c r="Z25" s="949"/>
      <c r="AA25" s="949"/>
      <c r="AB25" s="949"/>
      <c r="AC25" s="949"/>
      <c r="AD25" s="949"/>
      <c r="AE25" s="949"/>
      <c r="AF25" s="949"/>
      <c r="AG25" s="949"/>
      <c r="AH25" s="949"/>
      <c r="AI25" s="949"/>
      <c r="AJ25" s="949"/>
      <c r="AK25" s="949"/>
      <c r="AL25" s="949"/>
      <c r="AM25" s="949"/>
      <c r="AN25" s="949"/>
      <c r="AO25" s="949"/>
      <c r="AP25" s="949"/>
      <c r="AQ25" s="949"/>
      <c r="AR25" s="949"/>
      <c r="AS25" s="949"/>
      <c r="AT25" s="949"/>
      <c r="AU25" s="949"/>
      <c r="AV25" s="949"/>
      <c r="AW25" s="949"/>
      <c r="AX25" s="949"/>
      <c r="AY25" s="949"/>
      <c r="AZ25" s="949"/>
      <c r="BA25" s="949"/>
      <c r="BB25" s="949"/>
      <c r="BC25" s="949"/>
      <c r="BD25" s="949"/>
      <c r="BE25" s="949"/>
      <c r="BF25" s="949"/>
      <c r="BG25" s="949"/>
      <c r="BH25" s="949"/>
      <c r="BI25" s="949"/>
      <c r="BJ25" s="949"/>
      <c r="BK25" s="949"/>
      <c r="BL25" s="949"/>
      <c r="BM25" s="638"/>
      <c r="BN25" s="638"/>
      <c r="BO25" s="638"/>
    </row>
    <row r="26" spans="1:70" s="815" customFormat="1" ht="39" thickBot="1" x14ac:dyDescent="0.25">
      <c r="A26" s="992">
        <v>16</v>
      </c>
      <c r="B26" s="999" t="s">
        <v>150</v>
      </c>
      <c r="C26" s="979" t="s">
        <v>151</v>
      </c>
      <c r="D26" s="972" t="s">
        <v>152</v>
      </c>
      <c r="E26" s="343" t="s">
        <v>19</v>
      </c>
      <c r="F26" s="343" t="s">
        <v>19</v>
      </c>
      <c r="G26" s="343" t="s">
        <v>19</v>
      </c>
      <c r="H26" s="343" t="s">
        <v>19</v>
      </c>
      <c r="I26" s="343"/>
      <c r="J26" s="343"/>
      <c r="K26" s="343"/>
      <c r="L26" s="343"/>
      <c r="M26" s="343"/>
      <c r="N26" s="343"/>
      <c r="O26" s="343"/>
      <c r="P26" s="343"/>
      <c r="Q26" s="343"/>
      <c r="R26" s="343"/>
      <c r="S26" s="343"/>
      <c r="T26" s="343"/>
      <c r="U26" s="343"/>
      <c r="V26" s="343"/>
      <c r="W26" s="343"/>
      <c r="X26" s="343"/>
      <c r="Y26" s="343"/>
      <c r="Z26" s="343"/>
      <c r="AA26" s="343"/>
      <c r="AB26" s="343"/>
      <c r="AC26" s="343"/>
      <c r="AD26" s="343"/>
      <c r="AE26" s="343"/>
      <c r="AF26" s="343"/>
      <c r="AG26" s="343"/>
      <c r="AH26" s="343"/>
      <c r="AI26" s="343"/>
      <c r="AJ26" s="343"/>
      <c r="AK26" s="343"/>
      <c r="AL26" s="343"/>
      <c r="AM26" s="343"/>
      <c r="AN26" s="343"/>
      <c r="AO26" s="343"/>
      <c r="AP26" s="343"/>
      <c r="AQ26" s="343"/>
      <c r="AR26" s="343"/>
      <c r="AS26" s="343"/>
      <c r="AT26" s="343"/>
      <c r="AU26" s="343"/>
      <c r="AV26" s="343"/>
      <c r="AW26" s="343"/>
      <c r="AX26" s="343"/>
      <c r="AY26" s="343"/>
      <c r="AZ26" s="343"/>
      <c r="BA26" s="343"/>
      <c r="BB26" s="343"/>
      <c r="BC26" s="343"/>
      <c r="BD26" s="343"/>
      <c r="BE26" s="343"/>
      <c r="BF26" s="343"/>
      <c r="BG26" s="343"/>
      <c r="BH26" s="343"/>
      <c r="BI26" s="343"/>
      <c r="BJ26" s="343"/>
      <c r="BK26" s="343"/>
      <c r="BL26" s="343"/>
      <c r="BM26" s="331" t="s">
        <v>615</v>
      </c>
      <c r="BN26" s="331" t="s">
        <v>11</v>
      </c>
      <c r="BO26" s="331" t="s">
        <v>616</v>
      </c>
    </row>
    <row r="27" spans="1:70" ht="39" thickBot="1" x14ac:dyDescent="0.25">
      <c r="A27" s="1000">
        <v>17</v>
      </c>
      <c r="B27" s="1001" t="s">
        <v>597</v>
      </c>
      <c r="C27" s="979" t="s">
        <v>153</v>
      </c>
      <c r="D27" s="995" t="s">
        <v>152</v>
      </c>
      <c r="E27" s="213" t="s">
        <v>19</v>
      </c>
      <c r="F27" s="213" t="s">
        <v>19</v>
      </c>
      <c r="G27" s="213" t="s">
        <v>19</v>
      </c>
      <c r="H27" s="213" t="s">
        <v>19</v>
      </c>
      <c r="I27" s="213" t="s">
        <v>19</v>
      </c>
      <c r="J27" s="213" t="s">
        <v>19</v>
      </c>
      <c r="K27" s="213" t="s">
        <v>19</v>
      </c>
      <c r="L27" s="213" t="s">
        <v>19</v>
      </c>
      <c r="M27" s="213" t="s">
        <v>19</v>
      </c>
      <c r="N27" s="213" t="s">
        <v>19</v>
      </c>
      <c r="O27" s="213" t="s">
        <v>19</v>
      </c>
      <c r="P27" s="213" t="s">
        <v>19</v>
      </c>
      <c r="Q27" s="213" t="s">
        <v>19</v>
      </c>
      <c r="R27" s="213" t="s">
        <v>19</v>
      </c>
      <c r="S27" s="213" t="s">
        <v>19</v>
      </c>
      <c r="T27" s="213" t="s">
        <v>19</v>
      </c>
      <c r="U27" s="213" t="s">
        <v>19</v>
      </c>
      <c r="V27" s="213" t="s">
        <v>19</v>
      </c>
      <c r="W27" s="213" t="s">
        <v>19</v>
      </c>
      <c r="X27" s="213" t="s">
        <v>19</v>
      </c>
      <c r="Y27" s="213" t="s">
        <v>19</v>
      </c>
      <c r="Z27" s="213" t="s">
        <v>19</v>
      </c>
      <c r="AA27" s="213" t="s">
        <v>19</v>
      </c>
      <c r="AB27" s="213" t="s">
        <v>19</v>
      </c>
      <c r="AC27" s="213" t="s">
        <v>19</v>
      </c>
      <c r="AD27" s="213" t="s">
        <v>19</v>
      </c>
      <c r="AE27" s="213" t="s">
        <v>19</v>
      </c>
      <c r="AF27" s="213" t="s">
        <v>19</v>
      </c>
      <c r="AG27" s="213" t="s">
        <v>19</v>
      </c>
      <c r="AH27" s="213" t="s">
        <v>19</v>
      </c>
      <c r="AI27" s="213" t="s">
        <v>19</v>
      </c>
      <c r="AJ27" s="213" t="s">
        <v>19</v>
      </c>
      <c r="AK27" s="213" t="s">
        <v>19</v>
      </c>
      <c r="AL27" s="213" t="s">
        <v>19</v>
      </c>
      <c r="AM27" s="213" t="s">
        <v>19</v>
      </c>
      <c r="AN27" s="213" t="s">
        <v>19</v>
      </c>
      <c r="AO27" s="213" t="s">
        <v>19</v>
      </c>
      <c r="AP27" s="213" t="s">
        <v>19</v>
      </c>
      <c r="AQ27" s="213" t="s">
        <v>19</v>
      </c>
      <c r="AR27" s="213" t="s">
        <v>19</v>
      </c>
      <c r="AS27" s="213" t="s">
        <v>19</v>
      </c>
      <c r="AT27" s="213" t="s">
        <v>19</v>
      </c>
      <c r="AU27" s="213" t="s">
        <v>19</v>
      </c>
      <c r="AV27" s="213" t="s">
        <v>19</v>
      </c>
      <c r="AW27" s="213" t="s">
        <v>19</v>
      </c>
      <c r="AX27" s="213" t="s">
        <v>19</v>
      </c>
      <c r="AY27" s="213" t="s">
        <v>19</v>
      </c>
      <c r="AZ27" s="213" t="s">
        <v>19</v>
      </c>
      <c r="BA27" s="213" t="s">
        <v>19</v>
      </c>
      <c r="BB27" s="213" t="s">
        <v>19</v>
      </c>
      <c r="BC27" s="213" t="s">
        <v>19</v>
      </c>
      <c r="BD27" s="213" t="s">
        <v>19</v>
      </c>
      <c r="BE27" s="213" t="s">
        <v>19</v>
      </c>
      <c r="BF27" s="213" t="s">
        <v>19</v>
      </c>
      <c r="BG27" s="213" t="s">
        <v>19</v>
      </c>
      <c r="BH27" s="213" t="s">
        <v>19</v>
      </c>
      <c r="BI27" s="213" t="s">
        <v>19</v>
      </c>
      <c r="BJ27" s="213" t="s">
        <v>19</v>
      </c>
      <c r="BK27" s="213" t="s">
        <v>19</v>
      </c>
      <c r="BL27" s="213" t="s">
        <v>19</v>
      </c>
      <c r="BM27" s="207"/>
      <c r="BN27" s="207"/>
      <c r="BO27" s="207"/>
      <c r="BP27" s="950"/>
    </row>
    <row r="28" spans="1:70" s="637" customFormat="1" ht="24" customHeight="1" thickBot="1" x14ac:dyDescent="0.25">
      <c r="A28" s="1002"/>
      <c r="B28" s="965" t="s">
        <v>154</v>
      </c>
      <c r="C28" s="985" t="s">
        <v>8</v>
      </c>
      <c r="D28" s="1003" t="s">
        <v>9</v>
      </c>
      <c r="E28" s="951"/>
      <c r="F28" s="951"/>
      <c r="G28" s="951"/>
      <c r="H28" s="951"/>
      <c r="I28" s="951"/>
      <c r="J28" s="951"/>
      <c r="K28" s="951"/>
      <c r="L28" s="951"/>
      <c r="M28" s="951"/>
      <c r="N28" s="951"/>
      <c r="O28" s="951"/>
      <c r="P28" s="951"/>
      <c r="Q28" s="951"/>
      <c r="R28" s="951"/>
      <c r="S28" s="951"/>
      <c r="T28" s="951"/>
      <c r="U28" s="951"/>
      <c r="V28" s="951"/>
      <c r="W28" s="951"/>
      <c r="X28" s="951"/>
      <c r="Y28" s="951"/>
      <c r="Z28" s="951"/>
      <c r="AA28" s="951"/>
      <c r="AB28" s="951"/>
      <c r="AC28" s="951"/>
      <c r="AD28" s="951"/>
      <c r="AE28" s="951"/>
      <c r="AF28" s="951"/>
      <c r="AG28" s="951"/>
      <c r="AH28" s="951"/>
      <c r="AI28" s="951"/>
      <c r="AJ28" s="951"/>
      <c r="AK28" s="951"/>
      <c r="AL28" s="951"/>
      <c r="AM28" s="951"/>
      <c r="AN28" s="951"/>
      <c r="AO28" s="951"/>
      <c r="AP28" s="951"/>
      <c r="AQ28" s="951"/>
      <c r="AR28" s="951"/>
      <c r="AS28" s="951"/>
      <c r="AT28" s="951"/>
      <c r="AU28" s="951"/>
      <c r="AV28" s="951"/>
      <c r="AW28" s="951"/>
      <c r="AX28" s="951"/>
      <c r="AY28" s="951"/>
      <c r="AZ28" s="951"/>
      <c r="BA28" s="951"/>
      <c r="BB28" s="951"/>
      <c r="BC28" s="951"/>
      <c r="BD28" s="951"/>
      <c r="BE28" s="951"/>
      <c r="BF28" s="951"/>
      <c r="BG28" s="951"/>
      <c r="BH28" s="951"/>
      <c r="BI28" s="951"/>
      <c r="BJ28" s="951"/>
      <c r="BK28" s="951"/>
      <c r="BL28" s="951"/>
      <c r="BM28" s="638"/>
      <c r="BN28" s="638"/>
      <c r="BO28" s="638"/>
      <c r="BP28" s="669"/>
    </row>
    <row r="29" spans="1:70" s="815" customFormat="1" ht="39" thickBot="1" x14ac:dyDescent="0.25">
      <c r="A29" s="1004">
        <v>18</v>
      </c>
      <c r="B29" s="999" t="s">
        <v>594</v>
      </c>
      <c r="C29" s="979" t="s">
        <v>155</v>
      </c>
      <c r="D29" s="972" t="s">
        <v>152</v>
      </c>
      <c r="E29" s="343"/>
      <c r="F29" s="343" t="s">
        <v>19</v>
      </c>
      <c r="G29" s="343" t="s">
        <v>19</v>
      </c>
      <c r="H29" s="343" t="s">
        <v>19</v>
      </c>
      <c r="I29" s="343"/>
      <c r="J29" s="343"/>
      <c r="K29" s="343"/>
      <c r="L29" s="343" t="s">
        <v>19</v>
      </c>
      <c r="M29" s="343"/>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3"/>
      <c r="AO29" s="343"/>
      <c r="AP29" s="343"/>
      <c r="AQ29" s="343"/>
      <c r="AR29" s="343"/>
      <c r="AS29" s="343"/>
      <c r="AT29" s="343"/>
      <c r="AU29" s="343"/>
      <c r="AV29" s="343"/>
      <c r="AW29" s="343"/>
      <c r="AX29" s="343"/>
      <c r="AY29" s="343"/>
      <c r="AZ29" s="343"/>
      <c r="BA29" s="343"/>
      <c r="BB29" s="343"/>
      <c r="BC29" s="343"/>
      <c r="BD29" s="343"/>
      <c r="BE29" s="343"/>
      <c r="BF29" s="343"/>
      <c r="BG29" s="343"/>
      <c r="BH29" s="343"/>
      <c r="BI29" s="343"/>
      <c r="BJ29" s="343"/>
      <c r="BK29" s="343"/>
      <c r="BL29" s="343"/>
      <c r="BM29" s="191"/>
      <c r="BN29" s="191"/>
      <c r="BO29" s="191"/>
    </row>
    <row r="30" spans="1:70" s="807" customFormat="1" ht="77.25" thickBot="1" x14ac:dyDescent="0.25">
      <c r="A30" s="1005">
        <v>19</v>
      </c>
      <c r="B30" s="978" t="s">
        <v>595</v>
      </c>
      <c r="C30" s="979" t="s">
        <v>156</v>
      </c>
      <c r="D30" s="972" t="s">
        <v>152</v>
      </c>
      <c r="E30" s="118" t="str">
        <f t="shared" ref="E30" si="6">IF(E29="N","X","")</f>
        <v/>
      </c>
      <c r="F30" s="118" t="str">
        <f t="shared" ref="F30:BL30" si="7">IF(F29="N","X","")</f>
        <v/>
      </c>
      <c r="G30" s="118" t="str">
        <f t="shared" si="7"/>
        <v/>
      </c>
      <c r="H30" s="118" t="str">
        <f t="shared" si="7"/>
        <v/>
      </c>
      <c r="I30" s="118" t="str">
        <f t="shared" si="7"/>
        <v/>
      </c>
      <c r="J30" s="118" t="str">
        <f t="shared" si="7"/>
        <v/>
      </c>
      <c r="K30" s="118" t="str">
        <f t="shared" si="7"/>
        <v/>
      </c>
      <c r="L30" s="118" t="str">
        <f t="shared" si="7"/>
        <v/>
      </c>
      <c r="M30" s="118" t="str">
        <f t="shared" si="7"/>
        <v/>
      </c>
      <c r="N30" s="118" t="str">
        <f t="shared" si="7"/>
        <v/>
      </c>
      <c r="O30" s="118" t="str">
        <f t="shared" si="7"/>
        <v/>
      </c>
      <c r="P30" s="118" t="str">
        <f t="shared" si="7"/>
        <v/>
      </c>
      <c r="Q30" s="118" t="str">
        <f t="shared" si="7"/>
        <v/>
      </c>
      <c r="R30" s="118" t="str">
        <f t="shared" si="7"/>
        <v/>
      </c>
      <c r="S30" s="118" t="str">
        <f t="shared" si="7"/>
        <v/>
      </c>
      <c r="T30" s="118" t="str">
        <f t="shared" si="7"/>
        <v/>
      </c>
      <c r="U30" s="118" t="str">
        <f t="shared" si="7"/>
        <v/>
      </c>
      <c r="V30" s="118" t="str">
        <f t="shared" si="7"/>
        <v/>
      </c>
      <c r="W30" s="118" t="str">
        <f t="shared" si="7"/>
        <v/>
      </c>
      <c r="X30" s="118" t="str">
        <f t="shared" si="7"/>
        <v/>
      </c>
      <c r="Y30" s="118" t="str">
        <f t="shared" si="7"/>
        <v/>
      </c>
      <c r="Z30" s="118" t="str">
        <f t="shared" si="7"/>
        <v/>
      </c>
      <c r="AA30" s="118" t="str">
        <f t="shared" si="7"/>
        <v/>
      </c>
      <c r="AB30" s="118" t="str">
        <f t="shared" si="7"/>
        <v/>
      </c>
      <c r="AC30" s="118" t="str">
        <f t="shared" si="7"/>
        <v/>
      </c>
      <c r="AD30" s="118" t="str">
        <f t="shared" si="7"/>
        <v/>
      </c>
      <c r="AE30" s="118" t="str">
        <f t="shared" si="7"/>
        <v/>
      </c>
      <c r="AF30" s="118" t="str">
        <f t="shared" si="7"/>
        <v/>
      </c>
      <c r="AG30" s="118" t="str">
        <f t="shared" si="7"/>
        <v/>
      </c>
      <c r="AH30" s="118" t="str">
        <f t="shared" si="7"/>
        <v/>
      </c>
      <c r="AI30" s="118" t="str">
        <f t="shared" si="7"/>
        <v/>
      </c>
      <c r="AJ30" s="118" t="str">
        <f t="shared" si="7"/>
        <v/>
      </c>
      <c r="AK30" s="118" t="str">
        <f t="shared" si="7"/>
        <v/>
      </c>
      <c r="AL30" s="118" t="str">
        <f t="shared" si="7"/>
        <v/>
      </c>
      <c r="AM30" s="118" t="str">
        <f t="shared" si="7"/>
        <v/>
      </c>
      <c r="AN30" s="118" t="str">
        <f t="shared" si="7"/>
        <v/>
      </c>
      <c r="AO30" s="118" t="str">
        <f t="shared" si="7"/>
        <v/>
      </c>
      <c r="AP30" s="118" t="str">
        <f t="shared" si="7"/>
        <v/>
      </c>
      <c r="AQ30" s="118" t="str">
        <f t="shared" si="7"/>
        <v/>
      </c>
      <c r="AR30" s="118" t="str">
        <f t="shared" si="7"/>
        <v/>
      </c>
      <c r="AS30" s="118" t="str">
        <f t="shared" si="7"/>
        <v/>
      </c>
      <c r="AT30" s="118" t="str">
        <f t="shared" si="7"/>
        <v/>
      </c>
      <c r="AU30" s="118" t="str">
        <f t="shared" si="7"/>
        <v/>
      </c>
      <c r="AV30" s="118" t="str">
        <f t="shared" si="7"/>
        <v/>
      </c>
      <c r="AW30" s="118" t="str">
        <f t="shared" si="7"/>
        <v/>
      </c>
      <c r="AX30" s="118" t="str">
        <f t="shared" si="7"/>
        <v/>
      </c>
      <c r="AY30" s="118" t="str">
        <f t="shared" si="7"/>
        <v/>
      </c>
      <c r="AZ30" s="118" t="str">
        <f t="shared" si="7"/>
        <v/>
      </c>
      <c r="BA30" s="118" t="str">
        <f t="shared" si="7"/>
        <v/>
      </c>
      <c r="BB30" s="118" t="str">
        <f t="shared" si="7"/>
        <v/>
      </c>
      <c r="BC30" s="118" t="str">
        <f t="shared" si="7"/>
        <v/>
      </c>
      <c r="BD30" s="118" t="str">
        <f t="shared" si="7"/>
        <v/>
      </c>
      <c r="BE30" s="118" t="str">
        <f t="shared" si="7"/>
        <v/>
      </c>
      <c r="BF30" s="118" t="str">
        <f t="shared" si="7"/>
        <v/>
      </c>
      <c r="BG30" s="118" t="str">
        <f t="shared" si="7"/>
        <v/>
      </c>
      <c r="BH30" s="118" t="str">
        <f t="shared" si="7"/>
        <v/>
      </c>
      <c r="BI30" s="118" t="str">
        <f t="shared" si="7"/>
        <v/>
      </c>
      <c r="BJ30" s="118" t="str">
        <f t="shared" si="7"/>
        <v/>
      </c>
      <c r="BK30" s="118" t="str">
        <f t="shared" si="7"/>
        <v/>
      </c>
      <c r="BL30" s="118" t="str">
        <f t="shared" si="7"/>
        <v/>
      </c>
      <c r="BM30" s="207"/>
      <c r="BN30" s="207"/>
      <c r="BO30" s="207"/>
      <c r="BP30" s="946"/>
    </row>
    <row r="31" spans="1:70" s="807" customFormat="1" ht="39" thickBot="1" x14ac:dyDescent="0.25">
      <c r="A31" s="1005">
        <v>20</v>
      </c>
      <c r="B31" s="978" t="s">
        <v>596</v>
      </c>
      <c r="C31" s="1006" t="s">
        <v>157</v>
      </c>
      <c r="D31" s="972" t="s">
        <v>152</v>
      </c>
      <c r="E31" s="118" t="str">
        <f t="shared" ref="E31" si="8">IF(E29="N","X","")</f>
        <v/>
      </c>
      <c r="F31" s="118" t="str">
        <f t="shared" ref="F31:BL31" si="9">IF(F29="N","X","")</f>
        <v/>
      </c>
      <c r="G31" s="118" t="str">
        <f t="shared" si="9"/>
        <v/>
      </c>
      <c r="H31" s="118" t="str">
        <f t="shared" si="9"/>
        <v/>
      </c>
      <c r="I31" s="118" t="str">
        <f t="shared" si="9"/>
        <v/>
      </c>
      <c r="J31" s="118" t="str">
        <f t="shared" si="9"/>
        <v/>
      </c>
      <c r="K31" s="118" t="str">
        <f t="shared" si="9"/>
        <v/>
      </c>
      <c r="L31" s="118" t="str">
        <f t="shared" si="9"/>
        <v/>
      </c>
      <c r="M31" s="118" t="str">
        <f t="shared" si="9"/>
        <v/>
      </c>
      <c r="N31" s="118" t="str">
        <f t="shared" si="9"/>
        <v/>
      </c>
      <c r="O31" s="118" t="str">
        <f t="shared" si="9"/>
        <v/>
      </c>
      <c r="P31" s="118" t="str">
        <f t="shared" si="9"/>
        <v/>
      </c>
      <c r="Q31" s="118" t="str">
        <f t="shared" si="9"/>
        <v/>
      </c>
      <c r="R31" s="118" t="str">
        <f t="shared" si="9"/>
        <v/>
      </c>
      <c r="S31" s="118" t="str">
        <f t="shared" si="9"/>
        <v/>
      </c>
      <c r="T31" s="118" t="str">
        <f t="shared" si="9"/>
        <v/>
      </c>
      <c r="U31" s="118" t="str">
        <f t="shared" si="9"/>
        <v/>
      </c>
      <c r="V31" s="118" t="str">
        <f t="shared" si="9"/>
        <v/>
      </c>
      <c r="W31" s="118" t="str">
        <f t="shared" si="9"/>
        <v/>
      </c>
      <c r="X31" s="118" t="str">
        <f t="shared" si="9"/>
        <v/>
      </c>
      <c r="Y31" s="118" t="str">
        <f t="shared" si="9"/>
        <v/>
      </c>
      <c r="Z31" s="118" t="str">
        <f t="shared" si="9"/>
        <v/>
      </c>
      <c r="AA31" s="118" t="str">
        <f t="shared" si="9"/>
        <v/>
      </c>
      <c r="AB31" s="118" t="str">
        <f t="shared" si="9"/>
        <v/>
      </c>
      <c r="AC31" s="118" t="str">
        <f t="shared" si="9"/>
        <v/>
      </c>
      <c r="AD31" s="118" t="str">
        <f t="shared" si="9"/>
        <v/>
      </c>
      <c r="AE31" s="118" t="str">
        <f t="shared" si="9"/>
        <v/>
      </c>
      <c r="AF31" s="118" t="str">
        <f t="shared" si="9"/>
        <v/>
      </c>
      <c r="AG31" s="118" t="str">
        <f t="shared" si="9"/>
        <v/>
      </c>
      <c r="AH31" s="118" t="str">
        <f t="shared" si="9"/>
        <v/>
      </c>
      <c r="AI31" s="118" t="str">
        <f t="shared" si="9"/>
        <v/>
      </c>
      <c r="AJ31" s="118" t="str">
        <f t="shared" si="9"/>
        <v/>
      </c>
      <c r="AK31" s="118" t="str">
        <f t="shared" si="9"/>
        <v/>
      </c>
      <c r="AL31" s="118" t="str">
        <f t="shared" si="9"/>
        <v/>
      </c>
      <c r="AM31" s="118" t="str">
        <f t="shared" si="9"/>
        <v/>
      </c>
      <c r="AN31" s="118" t="str">
        <f t="shared" si="9"/>
        <v/>
      </c>
      <c r="AO31" s="118" t="str">
        <f t="shared" si="9"/>
        <v/>
      </c>
      <c r="AP31" s="118" t="str">
        <f t="shared" si="9"/>
        <v/>
      </c>
      <c r="AQ31" s="118" t="str">
        <f t="shared" si="9"/>
        <v/>
      </c>
      <c r="AR31" s="118" t="str">
        <f t="shared" si="9"/>
        <v/>
      </c>
      <c r="AS31" s="118" t="str">
        <f t="shared" si="9"/>
        <v/>
      </c>
      <c r="AT31" s="118" t="str">
        <f t="shared" si="9"/>
        <v/>
      </c>
      <c r="AU31" s="118" t="str">
        <f t="shared" si="9"/>
        <v/>
      </c>
      <c r="AV31" s="118" t="str">
        <f t="shared" si="9"/>
        <v/>
      </c>
      <c r="AW31" s="118" t="str">
        <f t="shared" si="9"/>
        <v/>
      </c>
      <c r="AX31" s="118" t="str">
        <f t="shared" si="9"/>
        <v/>
      </c>
      <c r="AY31" s="118" t="str">
        <f t="shared" si="9"/>
        <v/>
      </c>
      <c r="AZ31" s="118" t="str">
        <f t="shared" si="9"/>
        <v/>
      </c>
      <c r="BA31" s="118" t="str">
        <f t="shared" si="9"/>
        <v/>
      </c>
      <c r="BB31" s="118" t="str">
        <f t="shared" si="9"/>
        <v/>
      </c>
      <c r="BC31" s="118" t="str">
        <f t="shared" si="9"/>
        <v/>
      </c>
      <c r="BD31" s="118" t="str">
        <f t="shared" si="9"/>
        <v/>
      </c>
      <c r="BE31" s="118" t="str">
        <f t="shared" si="9"/>
        <v/>
      </c>
      <c r="BF31" s="118" t="str">
        <f t="shared" si="9"/>
        <v/>
      </c>
      <c r="BG31" s="118" t="str">
        <f t="shared" si="9"/>
        <v/>
      </c>
      <c r="BH31" s="118" t="str">
        <f t="shared" si="9"/>
        <v/>
      </c>
      <c r="BI31" s="118" t="str">
        <f t="shared" si="9"/>
        <v/>
      </c>
      <c r="BJ31" s="118" t="str">
        <f t="shared" si="9"/>
        <v/>
      </c>
      <c r="BK31" s="118" t="str">
        <f t="shared" si="9"/>
        <v/>
      </c>
      <c r="BL31" s="118" t="str">
        <f t="shared" si="9"/>
        <v/>
      </c>
      <c r="BM31" s="207"/>
      <c r="BN31" s="207"/>
      <c r="BO31" s="207"/>
      <c r="BP31" s="946"/>
    </row>
    <row r="32" spans="1:70" s="637" customFormat="1" ht="24" customHeight="1" thickBot="1" x14ac:dyDescent="0.25">
      <c r="A32" s="1007"/>
      <c r="B32" s="1008" t="s">
        <v>158</v>
      </c>
      <c r="C32" s="1009" t="s">
        <v>8</v>
      </c>
      <c r="D32" s="1010" t="s">
        <v>9</v>
      </c>
      <c r="E32" s="949"/>
      <c r="F32" s="949"/>
      <c r="G32" s="949"/>
      <c r="H32" s="949"/>
      <c r="I32" s="949"/>
      <c r="J32" s="949"/>
      <c r="K32" s="949"/>
      <c r="L32" s="949"/>
      <c r="M32" s="949"/>
      <c r="N32" s="949"/>
      <c r="O32" s="949"/>
      <c r="P32" s="949"/>
      <c r="Q32" s="949"/>
      <c r="R32" s="949"/>
      <c r="S32" s="949"/>
      <c r="T32" s="949"/>
      <c r="U32" s="949"/>
      <c r="V32" s="949"/>
      <c r="W32" s="949"/>
      <c r="X32" s="949"/>
      <c r="Y32" s="949"/>
      <c r="Z32" s="949"/>
      <c r="AA32" s="949"/>
      <c r="AB32" s="949"/>
      <c r="AC32" s="949"/>
      <c r="AD32" s="949"/>
      <c r="AE32" s="949"/>
      <c r="AF32" s="949"/>
      <c r="AG32" s="949"/>
      <c r="AH32" s="949"/>
      <c r="AI32" s="949"/>
      <c r="AJ32" s="949"/>
      <c r="AK32" s="949"/>
      <c r="AL32" s="949"/>
      <c r="AM32" s="949"/>
      <c r="AN32" s="949"/>
      <c r="AO32" s="949"/>
      <c r="AP32" s="949"/>
      <c r="AQ32" s="949"/>
      <c r="AR32" s="949"/>
      <c r="AS32" s="949"/>
      <c r="AT32" s="949"/>
      <c r="AU32" s="949"/>
      <c r="AV32" s="949"/>
      <c r="AW32" s="949"/>
      <c r="AX32" s="949"/>
      <c r="AY32" s="949"/>
      <c r="AZ32" s="949"/>
      <c r="BA32" s="949"/>
      <c r="BB32" s="949"/>
      <c r="BC32" s="949"/>
      <c r="BD32" s="949"/>
      <c r="BE32" s="949"/>
      <c r="BF32" s="949"/>
      <c r="BG32" s="949"/>
      <c r="BH32" s="949"/>
      <c r="BI32" s="949"/>
      <c r="BJ32" s="949"/>
      <c r="BK32" s="949"/>
      <c r="BL32" s="949"/>
      <c r="BM32" s="638"/>
      <c r="BN32" s="638"/>
      <c r="BO32" s="638"/>
      <c r="BP32" s="669"/>
    </row>
    <row r="33" spans="1:68" s="807" customFormat="1" ht="39" thickBot="1" x14ac:dyDescent="0.25">
      <c r="A33" s="1011">
        <v>21</v>
      </c>
      <c r="B33" s="1012" t="s">
        <v>159</v>
      </c>
      <c r="C33" s="1013" t="s">
        <v>160</v>
      </c>
      <c r="D33" s="1014" t="s">
        <v>38</v>
      </c>
      <c r="E33" s="945" t="s">
        <v>19</v>
      </c>
      <c r="F33" s="945" t="s">
        <v>19</v>
      </c>
      <c r="G33" s="945" t="s">
        <v>19</v>
      </c>
      <c r="H33" s="945" t="s">
        <v>19</v>
      </c>
      <c r="I33" s="945"/>
      <c r="J33" s="945"/>
      <c r="K33" s="945"/>
      <c r="L33" s="945"/>
      <c r="M33" s="945"/>
      <c r="N33" s="945"/>
      <c r="O33" s="945"/>
      <c r="P33" s="945"/>
      <c r="Q33" s="945"/>
      <c r="R33" s="945"/>
      <c r="S33" s="945"/>
      <c r="T33" s="945"/>
      <c r="U33" s="945"/>
      <c r="V33" s="945"/>
      <c r="W33" s="945"/>
      <c r="X33" s="945"/>
      <c r="Y33" s="945"/>
      <c r="Z33" s="945"/>
      <c r="AA33" s="945"/>
      <c r="AB33" s="945"/>
      <c r="AC33" s="945"/>
      <c r="AD33" s="945"/>
      <c r="AE33" s="945"/>
      <c r="AF33" s="945"/>
      <c r="AG33" s="945"/>
      <c r="AH33" s="945"/>
      <c r="AI33" s="945"/>
      <c r="AJ33" s="945"/>
      <c r="AK33" s="945"/>
      <c r="AL33" s="945"/>
      <c r="AM33" s="945"/>
      <c r="AN33" s="945"/>
      <c r="AO33" s="945"/>
      <c r="AP33" s="945"/>
      <c r="AQ33" s="945"/>
      <c r="AR33" s="945"/>
      <c r="AS33" s="945"/>
      <c r="AT33" s="945"/>
      <c r="AU33" s="945"/>
      <c r="AV33" s="945"/>
      <c r="AW33" s="945"/>
      <c r="AX33" s="945"/>
      <c r="AY33" s="945"/>
      <c r="AZ33" s="945"/>
      <c r="BA33" s="945"/>
      <c r="BB33" s="945"/>
      <c r="BC33" s="945"/>
      <c r="BD33" s="945"/>
      <c r="BE33" s="945"/>
      <c r="BF33" s="945"/>
      <c r="BG33" s="945"/>
      <c r="BH33" s="945"/>
      <c r="BI33" s="945"/>
      <c r="BJ33" s="945"/>
      <c r="BK33" s="945"/>
      <c r="BL33" s="945"/>
      <c r="BM33" s="207"/>
      <c r="BN33" s="207"/>
      <c r="BO33" s="207"/>
      <c r="BP33" s="946"/>
    </row>
    <row r="34" spans="1:68" s="637" customFormat="1" ht="32.25" thickBot="1" x14ac:dyDescent="0.25">
      <c r="A34" s="1007"/>
      <c r="B34" s="1008" t="s">
        <v>161</v>
      </c>
      <c r="C34" s="1009" t="s">
        <v>8</v>
      </c>
      <c r="D34" s="1010" t="s">
        <v>9</v>
      </c>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7"/>
      <c r="AP34" s="617"/>
      <c r="AQ34" s="617"/>
      <c r="AR34" s="617"/>
      <c r="AS34" s="617"/>
      <c r="AT34" s="617"/>
      <c r="AU34" s="617"/>
      <c r="AV34" s="617"/>
      <c r="AW34" s="617"/>
      <c r="AX34" s="617"/>
      <c r="AY34" s="617"/>
      <c r="AZ34" s="617"/>
      <c r="BA34" s="618"/>
      <c r="BB34" s="619"/>
      <c r="BC34" s="619"/>
      <c r="BD34" s="619"/>
      <c r="BE34" s="619"/>
      <c r="BF34" s="619"/>
      <c r="BG34" s="619"/>
      <c r="BH34" s="619"/>
      <c r="BI34" s="619"/>
      <c r="BJ34" s="619"/>
      <c r="BK34" s="619"/>
      <c r="BL34" s="619"/>
      <c r="BM34" s="646"/>
      <c r="BN34" s="646"/>
      <c r="BO34" s="646"/>
    </row>
    <row r="35" spans="1:68" s="814" customFormat="1" ht="39" thickBot="1" x14ac:dyDescent="0.25">
      <c r="A35" s="1015">
        <v>22</v>
      </c>
      <c r="B35" s="834" t="s">
        <v>556</v>
      </c>
      <c r="C35" s="864" t="s">
        <v>536</v>
      </c>
      <c r="D35" s="969" t="s">
        <v>38</v>
      </c>
      <c r="E35" s="813"/>
      <c r="F35" s="813" t="s">
        <v>19</v>
      </c>
      <c r="G35" s="813" t="s">
        <v>19</v>
      </c>
      <c r="H35" s="813" t="s">
        <v>19</v>
      </c>
      <c r="I35" s="813" t="s">
        <v>19</v>
      </c>
      <c r="J35" s="813" t="s">
        <v>19</v>
      </c>
      <c r="K35" s="813" t="s">
        <v>19</v>
      </c>
      <c r="L35" s="813" t="s">
        <v>19</v>
      </c>
      <c r="M35" s="813" t="s">
        <v>19</v>
      </c>
      <c r="N35" s="813" t="s">
        <v>19</v>
      </c>
      <c r="O35" s="813" t="s">
        <v>19</v>
      </c>
      <c r="P35" s="813" t="s">
        <v>19</v>
      </c>
      <c r="Q35" s="813" t="s">
        <v>19</v>
      </c>
      <c r="R35" s="813" t="s">
        <v>19</v>
      </c>
      <c r="S35" s="813" t="s">
        <v>19</v>
      </c>
      <c r="T35" s="813" t="s">
        <v>19</v>
      </c>
      <c r="U35" s="813" t="s">
        <v>19</v>
      </c>
      <c r="V35" s="813" t="s">
        <v>19</v>
      </c>
      <c r="W35" s="813" t="s">
        <v>19</v>
      </c>
      <c r="X35" s="813" t="s">
        <v>19</v>
      </c>
      <c r="Y35" s="813" t="s">
        <v>19</v>
      </c>
      <c r="Z35" s="813" t="s">
        <v>19</v>
      </c>
      <c r="AA35" s="813" t="s">
        <v>19</v>
      </c>
      <c r="AB35" s="813" t="s">
        <v>19</v>
      </c>
      <c r="AC35" s="813" t="s">
        <v>19</v>
      </c>
      <c r="AD35" s="813" t="s">
        <v>19</v>
      </c>
      <c r="AE35" s="813" t="s">
        <v>19</v>
      </c>
      <c r="AF35" s="813" t="s">
        <v>19</v>
      </c>
      <c r="AG35" s="813" t="s">
        <v>19</v>
      </c>
      <c r="AH35" s="813" t="s">
        <v>19</v>
      </c>
      <c r="AI35" s="813" t="s">
        <v>19</v>
      </c>
      <c r="AJ35" s="813" t="s">
        <v>19</v>
      </c>
      <c r="AK35" s="813" t="s">
        <v>19</v>
      </c>
      <c r="AL35" s="813" t="s">
        <v>19</v>
      </c>
      <c r="AM35" s="813" t="s">
        <v>19</v>
      </c>
      <c r="AN35" s="813" t="s">
        <v>19</v>
      </c>
      <c r="AO35" s="813" t="s">
        <v>19</v>
      </c>
      <c r="AP35" s="813" t="s">
        <v>19</v>
      </c>
      <c r="AQ35" s="813" t="s">
        <v>19</v>
      </c>
      <c r="AR35" s="813" t="s">
        <v>19</v>
      </c>
      <c r="AS35" s="813" t="s">
        <v>19</v>
      </c>
      <c r="AT35" s="813" t="s">
        <v>19</v>
      </c>
      <c r="AU35" s="813" t="s">
        <v>19</v>
      </c>
      <c r="AV35" s="813" t="s">
        <v>19</v>
      </c>
      <c r="AW35" s="813" t="s">
        <v>19</v>
      </c>
      <c r="AX35" s="813" t="s">
        <v>19</v>
      </c>
      <c r="AY35" s="813" t="s">
        <v>19</v>
      </c>
      <c r="AZ35" s="813" t="s">
        <v>19</v>
      </c>
      <c r="BA35" s="813" t="s">
        <v>19</v>
      </c>
      <c r="BB35" s="813" t="s">
        <v>19</v>
      </c>
      <c r="BC35" s="813" t="s">
        <v>19</v>
      </c>
      <c r="BD35" s="813" t="s">
        <v>19</v>
      </c>
      <c r="BE35" s="813" t="s">
        <v>19</v>
      </c>
      <c r="BF35" s="813" t="s">
        <v>19</v>
      </c>
      <c r="BG35" s="813" t="s">
        <v>19</v>
      </c>
      <c r="BH35" s="813" t="s">
        <v>19</v>
      </c>
      <c r="BI35" s="813" t="s">
        <v>19</v>
      </c>
      <c r="BJ35" s="813" t="s">
        <v>19</v>
      </c>
      <c r="BK35" s="813" t="s">
        <v>19</v>
      </c>
      <c r="BL35" s="813" t="s">
        <v>19</v>
      </c>
      <c r="BM35" s="222"/>
      <c r="BN35" s="222"/>
      <c r="BO35" s="222"/>
      <c r="BP35" s="946"/>
    </row>
    <row r="36" spans="1:68" s="814" customFormat="1" ht="39" thickBot="1" x14ac:dyDescent="0.25">
      <c r="A36" s="1016">
        <v>23</v>
      </c>
      <c r="B36" s="1017" t="s">
        <v>557</v>
      </c>
      <c r="C36" s="823" t="s">
        <v>537</v>
      </c>
      <c r="D36" s="969" t="s">
        <v>38</v>
      </c>
      <c r="E36" s="945" t="str">
        <f t="shared" ref="E36:T36" si="10">IF(E35="N", "X", "")</f>
        <v/>
      </c>
      <c r="F36" s="945" t="str">
        <f t="shared" si="10"/>
        <v/>
      </c>
      <c r="G36" s="945" t="str">
        <f t="shared" si="10"/>
        <v/>
      </c>
      <c r="H36" s="945" t="str">
        <f t="shared" si="10"/>
        <v/>
      </c>
      <c r="I36" s="945" t="str">
        <f t="shared" si="10"/>
        <v/>
      </c>
      <c r="J36" s="945" t="str">
        <f t="shared" si="10"/>
        <v/>
      </c>
      <c r="K36" s="945" t="str">
        <f t="shared" si="10"/>
        <v/>
      </c>
      <c r="L36" s="945" t="str">
        <f t="shared" si="10"/>
        <v/>
      </c>
      <c r="M36" s="945" t="str">
        <f t="shared" si="10"/>
        <v/>
      </c>
      <c r="N36" s="945" t="str">
        <f t="shared" si="10"/>
        <v/>
      </c>
      <c r="O36" s="945" t="str">
        <f t="shared" si="10"/>
        <v/>
      </c>
      <c r="P36" s="945" t="str">
        <f t="shared" si="10"/>
        <v/>
      </c>
      <c r="Q36" s="945" t="str">
        <f t="shared" si="10"/>
        <v/>
      </c>
      <c r="R36" s="945" t="str">
        <f t="shared" si="10"/>
        <v/>
      </c>
      <c r="S36" s="945" t="str">
        <f t="shared" si="10"/>
        <v/>
      </c>
      <c r="T36" s="945" t="str">
        <f t="shared" si="10"/>
        <v/>
      </c>
      <c r="U36" s="945" t="str">
        <f t="shared" ref="U36:BL36" si="11">IF(U35="N", "X", "")</f>
        <v/>
      </c>
      <c r="V36" s="945" t="str">
        <f t="shared" si="11"/>
        <v/>
      </c>
      <c r="W36" s="945" t="str">
        <f t="shared" si="11"/>
        <v/>
      </c>
      <c r="X36" s="945" t="str">
        <f t="shared" si="11"/>
        <v/>
      </c>
      <c r="Y36" s="945" t="str">
        <f t="shared" si="11"/>
        <v/>
      </c>
      <c r="Z36" s="945" t="str">
        <f t="shared" si="11"/>
        <v/>
      </c>
      <c r="AA36" s="945" t="str">
        <f t="shared" si="11"/>
        <v/>
      </c>
      <c r="AB36" s="945" t="str">
        <f t="shared" si="11"/>
        <v/>
      </c>
      <c r="AC36" s="945" t="str">
        <f t="shared" si="11"/>
        <v/>
      </c>
      <c r="AD36" s="945" t="str">
        <f t="shared" si="11"/>
        <v/>
      </c>
      <c r="AE36" s="945" t="str">
        <f t="shared" si="11"/>
        <v/>
      </c>
      <c r="AF36" s="945" t="str">
        <f t="shared" si="11"/>
        <v/>
      </c>
      <c r="AG36" s="945" t="str">
        <f t="shared" si="11"/>
        <v/>
      </c>
      <c r="AH36" s="945" t="str">
        <f t="shared" si="11"/>
        <v/>
      </c>
      <c r="AI36" s="945" t="str">
        <f t="shared" si="11"/>
        <v/>
      </c>
      <c r="AJ36" s="945" t="str">
        <f t="shared" si="11"/>
        <v/>
      </c>
      <c r="AK36" s="945" t="str">
        <f t="shared" si="11"/>
        <v/>
      </c>
      <c r="AL36" s="945" t="str">
        <f t="shared" si="11"/>
        <v/>
      </c>
      <c r="AM36" s="945" t="str">
        <f t="shared" si="11"/>
        <v/>
      </c>
      <c r="AN36" s="945" t="str">
        <f t="shared" si="11"/>
        <v/>
      </c>
      <c r="AO36" s="945" t="str">
        <f t="shared" si="11"/>
        <v/>
      </c>
      <c r="AP36" s="945" t="str">
        <f t="shared" si="11"/>
        <v/>
      </c>
      <c r="AQ36" s="945" t="str">
        <f t="shared" si="11"/>
        <v/>
      </c>
      <c r="AR36" s="945" t="str">
        <f t="shared" si="11"/>
        <v/>
      </c>
      <c r="AS36" s="945" t="str">
        <f t="shared" si="11"/>
        <v/>
      </c>
      <c r="AT36" s="945" t="str">
        <f t="shared" si="11"/>
        <v/>
      </c>
      <c r="AU36" s="945" t="str">
        <f t="shared" si="11"/>
        <v/>
      </c>
      <c r="AV36" s="945" t="str">
        <f t="shared" si="11"/>
        <v/>
      </c>
      <c r="AW36" s="945" t="str">
        <f t="shared" si="11"/>
        <v/>
      </c>
      <c r="AX36" s="945" t="str">
        <f t="shared" si="11"/>
        <v/>
      </c>
      <c r="AY36" s="945" t="str">
        <f t="shared" si="11"/>
        <v/>
      </c>
      <c r="AZ36" s="945" t="str">
        <f t="shared" si="11"/>
        <v/>
      </c>
      <c r="BA36" s="945" t="str">
        <f t="shared" si="11"/>
        <v/>
      </c>
      <c r="BB36" s="945" t="str">
        <f t="shared" si="11"/>
        <v/>
      </c>
      <c r="BC36" s="945" t="str">
        <f t="shared" si="11"/>
        <v/>
      </c>
      <c r="BD36" s="945" t="str">
        <f t="shared" si="11"/>
        <v/>
      </c>
      <c r="BE36" s="945" t="str">
        <f t="shared" si="11"/>
        <v/>
      </c>
      <c r="BF36" s="945" t="str">
        <f t="shared" si="11"/>
        <v/>
      </c>
      <c r="BG36" s="945" t="str">
        <f t="shared" si="11"/>
        <v/>
      </c>
      <c r="BH36" s="945" t="str">
        <f t="shared" si="11"/>
        <v/>
      </c>
      <c r="BI36" s="945" t="str">
        <f t="shared" si="11"/>
        <v/>
      </c>
      <c r="BJ36" s="945" t="str">
        <f t="shared" si="11"/>
        <v/>
      </c>
      <c r="BK36" s="945" t="str">
        <f t="shared" si="11"/>
        <v/>
      </c>
      <c r="BL36" s="945" t="str">
        <f t="shared" si="11"/>
        <v/>
      </c>
      <c r="BM36" s="222"/>
      <c r="BN36" s="222"/>
      <c r="BO36" s="222"/>
      <c r="BP36" s="946"/>
    </row>
    <row r="37" spans="1:68" s="814" customFormat="1" ht="39" thickBot="1" x14ac:dyDescent="0.25">
      <c r="A37" s="1018">
        <v>24</v>
      </c>
      <c r="B37" s="1017" t="s">
        <v>558</v>
      </c>
      <c r="C37" s="823" t="s">
        <v>537</v>
      </c>
      <c r="D37" s="969" t="s">
        <v>162</v>
      </c>
      <c r="E37" s="945" t="str">
        <f>IF(E35="N", "X", "")</f>
        <v/>
      </c>
      <c r="F37" s="945" t="str">
        <f t="shared" ref="F37:BL37" si="12">IF(F35="N", "X", "")</f>
        <v/>
      </c>
      <c r="G37" s="945" t="str">
        <f t="shared" si="12"/>
        <v/>
      </c>
      <c r="H37" s="945" t="str">
        <f t="shared" si="12"/>
        <v/>
      </c>
      <c r="I37" s="945" t="str">
        <f t="shared" si="12"/>
        <v/>
      </c>
      <c r="J37" s="945" t="str">
        <f t="shared" si="12"/>
        <v/>
      </c>
      <c r="K37" s="945" t="str">
        <f t="shared" si="12"/>
        <v/>
      </c>
      <c r="L37" s="945" t="str">
        <f t="shared" si="12"/>
        <v/>
      </c>
      <c r="M37" s="945" t="str">
        <f t="shared" si="12"/>
        <v/>
      </c>
      <c r="N37" s="945" t="str">
        <f t="shared" si="12"/>
        <v/>
      </c>
      <c r="O37" s="945" t="str">
        <f t="shared" si="12"/>
        <v/>
      </c>
      <c r="P37" s="945" t="str">
        <f t="shared" si="12"/>
        <v/>
      </c>
      <c r="Q37" s="945" t="str">
        <f t="shared" si="12"/>
        <v/>
      </c>
      <c r="R37" s="945" t="str">
        <f t="shared" si="12"/>
        <v/>
      </c>
      <c r="S37" s="945" t="str">
        <f t="shared" si="12"/>
        <v/>
      </c>
      <c r="T37" s="945" t="str">
        <f t="shared" si="12"/>
        <v/>
      </c>
      <c r="U37" s="945" t="str">
        <f t="shared" si="12"/>
        <v/>
      </c>
      <c r="V37" s="945" t="str">
        <f t="shared" si="12"/>
        <v/>
      </c>
      <c r="W37" s="945" t="str">
        <f t="shared" si="12"/>
        <v/>
      </c>
      <c r="X37" s="945" t="str">
        <f t="shared" si="12"/>
        <v/>
      </c>
      <c r="Y37" s="945" t="str">
        <f t="shared" si="12"/>
        <v/>
      </c>
      <c r="Z37" s="945" t="str">
        <f t="shared" si="12"/>
        <v/>
      </c>
      <c r="AA37" s="945" t="str">
        <f t="shared" si="12"/>
        <v/>
      </c>
      <c r="AB37" s="945" t="str">
        <f t="shared" si="12"/>
        <v/>
      </c>
      <c r="AC37" s="945" t="str">
        <f t="shared" si="12"/>
        <v/>
      </c>
      <c r="AD37" s="945" t="str">
        <f t="shared" si="12"/>
        <v/>
      </c>
      <c r="AE37" s="945" t="str">
        <f t="shared" si="12"/>
        <v/>
      </c>
      <c r="AF37" s="945" t="str">
        <f t="shared" si="12"/>
        <v/>
      </c>
      <c r="AG37" s="945" t="str">
        <f t="shared" si="12"/>
        <v/>
      </c>
      <c r="AH37" s="945" t="str">
        <f t="shared" si="12"/>
        <v/>
      </c>
      <c r="AI37" s="945" t="str">
        <f t="shared" si="12"/>
        <v/>
      </c>
      <c r="AJ37" s="945" t="str">
        <f t="shared" si="12"/>
        <v/>
      </c>
      <c r="AK37" s="945" t="str">
        <f t="shared" si="12"/>
        <v/>
      </c>
      <c r="AL37" s="945" t="str">
        <f t="shared" si="12"/>
        <v/>
      </c>
      <c r="AM37" s="945" t="str">
        <f t="shared" si="12"/>
        <v/>
      </c>
      <c r="AN37" s="945" t="str">
        <f t="shared" si="12"/>
        <v/>
      </c>
      <c r="AO37" s="945" t="str">
        <f t="shared" si="12"/>
        <v/>
      </c>
      <c r="AP37" s="945" t="str">
        <f t="shared" si="12"/>
        <v/>
      </c>
      <c r="AQ37" s="945" t="str">
        <f t="shared" si="12"/>
        <v/>
      </c>
      <c r="AR37" s="945" t="str">
        <f t="shared" si="12"/>
        <v/>
      </c>
      <c r="AS37" s="945" t="str">
        <f t="shared" si="12"/>
        <v/>
      </c>
      <c r="AT37" s="945" t="str">
        <f t="shared" si="12"/>
        <v/>
      </c>
      <c r="AU37" s="945" t="str">
        <f t="shared" si="12"/>
        <v/>
      </c>
      <c r="AV37" s="945" t="str">
        <f t="shared" si="12"/>
        <v/>
      </c>
      <c r="AW37" s="945" t="str">
        <f t="shared" si="12"/>
        <v/>
      </c>
      <c r="AX37" s="945" t="str">
        <f t="shared" si="12"/>
        <v/>
      </c>
      <c r="AY37" s="945" t="str">
        <f t="shared" si="12"/>
        <v/>
      </c>
      <c r="AZ37" s="945" t="str">
        <f t="shared" si="12"/>
        <v/>
      </c>
      <c r="BA37" s="945" t="str">
        <f t="shared" si="12"/>
        <v/>
      </c>
      <c r="BB37" s="945" t="str">
        <f t="shared" si="12"/>
        <v/>
      </c>
      <c r="BC37" s="945" t="str">
        <f t="shared" si="12"/>
        <v/>
      </c>
      <c r="BD37" s="945" t="str">
        <f t="shared" si="12"/>
        <v/>
      </c>
      <c r="BE37" s="945" t="str">
        <f t="shared" si="12"/>
        <v/>
      </c>
      <c r="BF37" s="945" t="str">
        <f t="shared" si="12"/>
        <v/>
      </c>
      <c r="BG37" s="945" t="str">
        <f t="shared" si="12"/>
        <v/>
      </c>
      <c r="BH37" s="945" t="str">
        <f t="shared" si="12"/>
        <v/>
      </c>
      <c r="BI37" s="945" t="str">
        <f t="shared" si="12"/>
        <v/>
      </c>
      <c r="BJ37" s="945" t="str">
        <f t="shared" si="12"/>
        <v/>
      </c>
      <c r="BK37" s="945" t="str">
        <f t="shared" si="12"/>
        <v/>
      </c>
      <c r="BL37" s="945" t="str">
        <f t="shared" si="12"/>
        <v/>
      </c>
      <c r="BM37" s="222"/>
      <c r="BN37" s="222"/>
      <c r="BO37" s="222"/>
      <c r="BP37" s="946"/>
    </row>
    <row r="38" spans="1:68" s="814" customFormat="1" ht="63.75" customHeight="1" thickBot="1" x14ac:dyDescent="0.25">
      <c r="A38" s="1018">
        <v>25</v>
      </c>
      <c r="B38" s="1017" t="s">
        <v>163</v>
      </c>
      <c r="C38" s="823" t="s">
        <v>538</v>
      </c>
      <c r="D38" s="969" t="s">
        <v>162</v>
      </c>
      <c r="E38" s="945" t="str">
        <f>IF(E35="N", "X", "")</f>
        <v/>
      </c>
      <c r="F38" s="945" t="str">
        <f t="shared" ref="F38:BL38" si="13">IF(F35="N", "X", "")</f>
        <v/>
      </c>
      <c r="G38" s="945" t="str">
        <f t="shared" si="13"/>
        <v/>
      </c>
      <c r="H38" s="945" t="str">
        <f t="shared" si="13"/>
        <v/>
      </c>
      <c r="I38" s="945" t="str">
        <f t="shared" si="13"/>
        <v/>
      </c>
      <c r="J38" s="945" t="str">
        <f t="shared" si="13"/>
        <v/>
      </c>
      <c r="K38" s="945" t="str">
        <f t="shared" si="13"/>
        <v/>
      </c>
      <c r="L38" s="945" t="str">
        <f t="shared" si="13"/>
        <v/>
      </c>
      <c r="M38" s="945" t="str">
        <f t="shared" si="13"/>
        <v/>
      </c>
      <c r="N38" s="945" t="str">
        <f t="shared" si="13"/>
        <v/>
      </c>
      <c r="O38" s="945" t="str">
        <f t="shared" si="13"/>
        <v/>
      </c>
      <c r="P38" s="945" t="str">
        <f t="shared" si="13"/>
        <v/>
      </c>
      <c r="Q38" s="945" t="str">
        <f t="shared" si="13"/>
        <v/>
      </c>
      <c r="R38" s="945" t="str">
        <f t="shared" si="13"/>
        <v/>
      </c>
      <c r="S38" s="945" t="str">
        <f t="shared" si="13"/>
        <v/>
      </c>
      <c r="T38" s="945" t="str">
        <f t="shared" si="13"/>
        <v/>
      </c>
      <c r="U38" s="945" t="str">
        <f t="shared" si="13"/>
        <v/>
      </c>
      <c r="V38" s="945" t="str">
        <f t="shared" si="13"/>
        <v/>
      </c>
      <c r="W38" s="945" t="str">
        <f t="shared" si="13"/>
        <v/>
      </c>
      <c r="X38" s="945" t="str">
        <f t="shared" si="13"/>
        <v/>
      </c>
      <c r="Y38" s="945" t="str">
        <f t="shared" si="13"/>
        <v/>
      </c>
      <c r="Z38" s="945" t="str">
        <f t="shared" si="13"/>
        <v/>
      </c>
      <c r="AA38" s="945" t="str">
        <f t="shared" si="13"/>
        <v/>
      </c>
      <c r="AB38" s="945" t="str">
        <f t="shared" si="13"/>
        <v/>
      </c>
      <c r="AC38" s="945" t="str">
        <f t="shared" si="13"/>
        <v/>
      </c>
      <c r="AD38" s="945" t="str">
        <f t="shared" si="13"/>
        <v/>
      </c>
      <c r="AE38" s="945" t="str">
        <f t="shared" si="13"/>
        <v/>
      </c>
      <c r="AF38" s="945" t="str">
        <f t="shared" si="13"/>
        <v/>
      </c>
      <c r="AG38" s="945" t="str">
        <f t="shared" si="13"/>
        <v/>
      </c>
      <c r="AH38" s="945" t="str">
        <f t="shared" si="13"/>
        <v/>
      </c>
      <c r="AI38" s="945" t="str">
        <f t="shared" si="13"/>
        <v/>
      </c>
      <c r="AJ38" s="945" t="str">
        <f t="shared" si="13"/>
        <v/>
      </c>
      <c r="AK38" s="945" t="str">
        <f t="shared" si="13"/>
        <v/>
      </c>
      <c r="AL38" s="945" t="str">
        <f t="shared" si="13"/>
        <v/>
      </c>
      <c r="AM38" s="945" t="str">
        <f t="shared" si="13"/>
        <v/>
      </c>
      <c r="AN38" s="945" t="str">
        <f t="shared" si="13"/>
        <v/>
      </c>
      <c r="AO38" s="945" t="str">
        <f t="shared" si="13"/>
        <v/>
      </c>
      <c r="AP38" s="945" t="str">
        <f t="shared" si="13"/>
        <v/>
      </c>
      <c r="AQ38" s="945" t="str">
        <f t="shared" si="13"/>
        <v/>
      </c>
      <c r="AR38" s="945" t="str">
        <f t="shared" si="13"/>
        <v/>
      </c>
      <c r="AS38" s="945" t="str">
        <f t="shared" si="13"/>
        <v/>
      </c>
      <c r="AT38" s="945" t="str">
        <f t="shared" si="13"/>
        <v/>
      </c>
      <c r="AU38" s="945" t="str">
        <f t="shared" si="13"/>
        <v/>
      </c>
      <c r="AV38" s="945" t="str">
        <f t="shared" si="13"/>
        <v/>
      </c>
      <c r="AW38" s="945" t="str">
        <f t="shared" si="13"/>
        <v/>
      </c>
      <c r="AX38" s="945" t="str">
        <f t="shared" si="13"/>
        <v/>
      </c>
      <c r="AY38" s="945" t="str">
        <f t="shared" si="13"/>
        <v/>
      </c>
      <c r="AZ38" s="945" t="str">
        <f t="shared" si="13"/>
        <v/>
      </c>
      <c r="BA38" s="945" t="str">
        <f t="shared" si="13"/>
        <v/>
      </c>
      <c r="BB38" s="945" t="str">
        <f t="shared" si="13"/>
        <v/>
      </c>
      <c r="BC38" s="945" t="str">
        <f t="shared" si="13"/>
        <v/>
      </c>
      <c r="BD38" s="945" t="str">
        <f t="shared" si="13"/>
        <v/>
      </c>
      <c r="BE38" s="945" t="str">
        <f t="shared" si="13"/>
        <v/>
      </c>
      <c r="BF38" s="945" t="str">
        <f t="shared" si="13"/>
        <v/>
      </c>
      <c r="BG38" s="945" t="str">
        <f t="shared" si="13"/>
        <v/>
      </c>
      <c r="BH38" s="945" t="str">
        <f t="shared" si="13"/>
        <v/>
      </c>
      <c r="BI38" s="945" t="str">
        <f t="shared" si="13"/>
        <v/>
      </c>
      <c r="BJ38" s="945" t="str">
        <f t="shared" si="13"/>
        <v/>
      </c>
      <c r="BK38" s="945" t="str">
        <f t="shared" si="13"/>
        <v/>
      </c>
      <c r="BL38" s="945" t="str">
        <f t="shared" si="13"/>
        <v/>
      </c>
      <c r="BM38" s="222"/>
      <c r="BN38" s="222"/>
      <c r="BO38" s="222"/>
      <c r="BP38" s="946"/>
    </row>
    <row r="39" spans="1:68" s="814" customFormat="1" ht="90" thickBot="1" x14ac:dyDescent="0.25">
      <c r="A39" s="1018">
        <v>26</v>
      </c>
      <c r="B39" s="994" t="s">
        <v>164</v>
      </c>
      <c r="C39" s="824" t="s">
        <v>165</v>
      </c>
      <c r="D39" s="969" t="s">
        <v>162</v>
      </c>
      <c r="E39" s="945" t="str">
        <f>IF(E35="N", "X", "")</f>
        <v/>
      </c>
      <c r="F39" s="945" t="str">
        <f t="shared" ref="F39:BL39" si="14">IF(F35="N", "X", "")</f>
        <v/>
      </c>
      <c r="G39" s="945" t="str">
        <f t="shared" si="14"/>
        <v/>
      </c>
      <c r="H39" s="945" t="str">
        <f t="shared" si="14"/>
        <v/>
      </c>
      <c r="I39" s="945" t="str">
        <f t="shared" si="14"/>
        <v/>
      </c>
      <c r="J39" s="945" t="str">
        <f t="shared" si="14"/>
        <v/>
      </c>
      <c r="K39" s="945" t="str">
        <f t="shared" si="14"/>
        <v/>
      </c>
      <c r="L39" s="945" t="str">
        <f t="shared" si="14"/>
        <v/>
      </c>
      <c r="M39" s="945" t="str">
        <f t="shared" si="14"/>
        <v/>
      </c>
      <c r="N39" s="945" t="str">
        <f t="shared" si="14"/>
        <v/>
      </c>
      <c r="O39" s="945" t="str">
        <f t="shared" si="14"/>
        <v/>
      </c>
      <c r="P39" s="945" t="str">
        <f t="shared" si="14"/>
        <v/>
      </c>
      <c r="Q39" s="945" t="str">
        <f t="shared" si="14"/>
        <v/>
      </c>
      <c r="R39" s="945" t="str">
        <f t="shared" si="14"/>
        <v/>
      </c>
      <c r="S39" s="945" t="str">
        <f t="shared" si="14"/>
        <v/>
      </c>
      <c r="T39" s="945" t="str">
        <f t="shared" si="14"/>
        <v/>
      </c>
      <c r="U39" s="945" t="str">
        <f t="shared" si="14"/>
        <v/>
      </c>
      <c r="V39" s="945" t="str">
        <f t="shared" si="14"/>
        <v/>
      </c>
      <c r="W39" s="945" t="str">
        <f t="shared" si="14"/>
        <v/>
      </c>
      <c r="X39" s="945" t="str">
        <f t="shared" si="14"/>
        <v/>
      </c>
      <c r="Y39" s="945" t="str">
        <f t="shared" si="14"/>
        <v/>
      </c>
      <c r="Z39" s="945" t="str">
        <f t="shared" si="14"/>
        <v/>
      </c>
      <c r="AA39" s="945" t="str">
        <f t="shared" si="14"/>
        <v/>
      </c>
      <c r="AB39" s="945" t="str">
        <f t="shared" si="14"/>
        <v/>
      </c>
      <c r="AC39" s="945" t="str">
        <f t="shared" si="14"/>
        <v/>
      </c>
      <c r="AD39" s="945" t="str">
        <f t="shared" si="14"/>
        <v/>
      </c>
      <c r="AE39" s="945" t="str">
        <f t="shared" si="14"/>
        <v/>
      </c>
      <c r="AF39" s="945" t="str">
        <f t="shared" si="14"/>
        <v/>
      </c>
      <c r="AG39" s="945" t="str">
        <f t="shared" si="14"/>
        <v/>
      </c>
      <c r="AH39" s="945" t="str">
        <f t="shared" si="14"/>
        <v/>
      </c>
      <c r="AI39" s="945" t="str">
        <f t="shared" si="14"/>
        <v/>
      </c>
      <c r="AJ39" s="945" t="str">
        <f t="shared" si="14"/>
        <v/>
      </c>
      <c r="AK39" s="945" t="str">
        <f t="shared" si="14"/>
        <v/>
      </c>
      <c r="AL39" s="945" t="str">
        <f t="shared" si="14"/>
        <v/>
      </c>
      <c r="AM39" s="945" t="str">
        <f t="shared" si="14"/>
        <v/>
      </c>
      <c r="AN39" s="945" t="str">
        <f t="shared" si="14"/>
        <v/>
      </c>
      <c r="AO39" s="945" t="str">
        <f t="shared" si="14"/>
        <v/>
      </c>
      <c r="AP39" s="945" t="str">
        <f t="shared" si="14"/>
        <v/>
      </c>
      <c r="AQ39" s="945" t="str">
        <f t="shared" si="14"/>
        <v/>
      </c>
      <c r="AR39" s="945" t="str">
        <f t="shared" si="14"/>
        <v/>
      </c>
      <c r="AS39" s="945" t="str">
        <f t="shared" si="14"/>
        <v/>
      </c>
      <c r="AT39" s="945" t="str">
        <f t="shared" si="14"/>
        <v/>
      </c>
      <c r="AU39" s="945" t="str">
        <f t="shared" si="14"/>
        <v/>
      </c>
      <c r="AV39" s="945" t="str">
        <f t="shared" si="14"/>
        <v/>
      </c>
      <c r="AW39" s="945" t="str">
        <f t="shared" si="14"/>
        <v/>
      </c>
      <c r="AX39" s="945" t="str">
        <f t="shared" si="14"/>
        <v/>
      </c>
      <c r="AY39" s="945" t="str">
        <f t="shared" si="14"/>
        <v/>
      </c>
      <c r="AZ39" s="945" t="str">
        <f t="shared" si="14"/>
        <v/>
      </c>
      <c r="BA39" s="945" t="str">
        <f t="shared" si="14"/>
        <v/>
      </c>
      <c r="BB39" s="945" t="str">
        <f t="shared" si="14"/>
        <v/>
      </c>
      <c r="BC39" s="945" t="str">
        <f t="shared" si="14"/>
        <v/>
      </c>
      <c r="BD39" s="945" t="str">
        <f t="shared" si="14"/>
        <v/>
      </c>
      <c r="BE39" s="945" t="str">
        <f t="shared" si="14"/>
        <v/>
      </c>
      <c r="BF39" s="945" t="str">
        <f t="shared" si="14"/>
        <v/>
      </c>
      <c r="BG39" s="945" t="str">
        <f t="shared" si="14"/>
        <v/>
      </c>
      <c r="BH39" s="945" t="str">
        <f t="shared" si="14"/>
        <v/>
      </c>
      <c r="BI39" s="945" t="str">
        <f t="shared" si="14"/>
        <v/>
      </c>
      <c r="BJ39" s="945" t="str">
        <f t="shared" si="14"/>
        <v/>
      </c>
      <c r="BK39" s="945" t="str">
        <f t="shared" si="14"/>
        <v/>
      </c>
      <c r="BL39" s="945" t="str">
        <f t="shared" si="14"/>
        <v/>
      </c>
      <c r="BM39" s="222"/>
      <c r="BN39" s="222"/>
      <c r="BO39" s="222"/>
      <c r="BP39" s="946"/>
    </row>
    <row r="40" spans="1:68" s="814" customFormat="1" ht="64.5" thickBot="1" x14ac:dyDescent="0.25">
      <c r="A40" s="1019">
        <v>27</v>
      </c>
      <c r="B40" s="834" t="s">
        <v>166</v>
      </c>
      <c r="C40" s="864" t="s">
        <v>539</v>
      </c>
      <c r="D40" s="969" t="s">
        <v>167</v>
      </c>
      <c r="E40" s="945" t="str">
        <f>IF(E35="N", "X", "")</f>
        <v/>
      </c>
      <c r="F40" s="945" t="str">
        <f t="shared" ref="F40:BL40" si="15">IF(F35="N", "X", "")</f>
        <v/>
      </c>
      <c r="G40" s="945" t="str">
        <f t="shared" si="15"/>
        <v/>
      </c>
      <c r="H40" s="945" t="str">
        <f t="shared" si="15"/>
        <v/>
      </c>
      <c r="I40" s="945" t="str">
        <f t="shared" si="15"/>
        <v/>
      </c>
      <c r="J40" s="945" t="str">
        <f t="shared" si="15"/>
        <v/>
      </c>
      <c r="K40" s="945" t="str">
        <f t="shared" si="15"/>
        <v/>
      </c>
      <c r="L40" s="945" t="str">
        <f t="shared" si="15"/>
        <v/>
      </c>
      <c r="M40" s="945" t="str">
        <f t="shared" si="15"/>
        <v/>
      </c>
      <c r="N40" s="945" t="str">
        <f t="shared" si="15"/>
        <v/>
      </c>
      <c r="O40" s="945" t="str">
        <f t="shared" si="15"/>
        <v/>
      </c>
      <c r="P40" s="945" t="str">
        <f t="shared" si="15"/>
        <v/>
      </c>
      <c r="Q40" s="945" t="str">
        <f t="shared" si="15"/>
        <v/>
      </c>
      <c r="R40" s="945" t="str">
        <f t="shared" si="15"/>
        <v/>
      </c>
      <c r="S40" s="945" t="str">
        <f t="shared" si="15"/>
        <v/>
      </c>
      <c r="T40" s="945" t="str">
        <f t="shared" si="15"/>
        <v/>
      </c>
      <c r="U40" s="945" t="str">
        <f t="shared" si="15"/>
        <v/>
      </c>
      <c r="V40" s="945" t="str">
        <f t="shared" si="15"/>
        <v/>
      </c>
      <c r="W40" s="945" t="str">
        <f t="shared" si="15"/>
        <v/>
      </c>
      <c r="X40" s="945" t="str">
        <f t="shared" si="15"/>
        <v/>
      </c>
      <c r="Y40" s="945" t="str">
        <f t="shared" si="15"/>
        <v/>
      </c>
      <c r="Z40" s="945" t="str">
        <f t="shared" si="15"/>
        <v/>
      </c>
      <c r="AA40" s="945" t="str">
        <f t="shared" si="15"/>
        <v/>
      </c>
      <c r="AB40" s="945" t="str">
        <f t="shared" si="15"/>
        <v/>
      </c>
      <c r="AC40" s="945" t="str">
        <f t="shared" si="15"/>
        <v/>
      </c>
      <c r="AD40" s="945" t="str">
        <f t="shared" si="15"/>
        <v/>
      </c>
      <c r="AE40" s="945" t="str">
        <f t="shared" si="15"/>
        <v/>
      </c>
      <c r="AF40" s="945" t="str">
        <f t="shared" si="15"/>
        <v/>
      </c>
      <c r="AG40" s="945" t="str">
        <f t="shared" si="15"/>
        <v/>
      </c>
      <c r="AH40" s="945" t="str">
        <f t="shared" si="15"/>
        <v/>
      </c>
      <c r="AI40" s="945" t="str">
        <f t="shared" si="15"/>
        <v/>
      </c>
      <c r="AJ40" s="945" t="str">
        <f t="shared" si="15"/>
        <v/>
      </c>
      <c r="AK40" s="945" t="str">
        <f t="shared" si="15"/>
        <v/>
      </c>
      <c r="AL40" s="945" t="str">
        <f t="shared" si="15"/>
        <v/>
      </c>
      <c r="AM40" s="945" t="str">
        <f t="shared" si="15"/>
        <v/>
      </c>
      <c r="AN40" s="945" t="str">
        <f t="shared" si="15"/>
        <v/>
      </c>
      <c r="AO40" s="945" t="str">
        <f t="shared" si="15"/>
        <v/>
      </c>
      <c r="AP40" s="945" t="str">
        <f t="shared" si="15"/>
        <v/>
      </c>
      <c r="AQ40" s="945" t="str">
        <f t="shared" si="15"/>
        <v/>
      </c>
      <c r="AR40" s="945" t="str">
        <f t="shared" si="15"/>
        <v/>
      </c>
      <c r="AS40" s="945" t="str">
        <f t="shared" si="15"/>
        <v/>
      </c>
      <c r="AT40" s="945" t="str">
        <f t="shared" si="15"/>
        <v/>
      </c>
      <c r="AU40" s="945" t="str">
        <f t="shared" si="15"/>
        <v/>
      </c>
      <c r="AV40" s="945" t="str">
        <f t="shared" si="15"/>
        <v/>
      </c>
      <c r="AW40" s="945" t="str">
        <f t="shared" si="15"/>
        <v/>
      </c>
      <c r="AX40" s="945" t="str">
        <f t="shared" si="15"/>
        <v/>
      </c>
      <c r="AY40" s="945" t="str">
        <f t="shared" si="15"/>
        <v/>
      </c>
      <c r="AZ40" s="945" t="str">
        <f t="shared" si="15"/>
        <v/>
      </c>
      <c r="BA40" s="945" t="str">
        <f t="shared" si="15"/>
        <v/>
      </c>
      <c r="BB40" s="945" t="str">
        <f t="shared" si="15"/>
        <v/>
      </c>
      <c r="BC40" s="945" t="str">
        <f t="shared" si="15"/>
        <v/>
      </c>
      <c r="BD40" s="945" t="str">
        <f t="shared" si="15"/>
        <v/>
      </c>
      <c r="BE40" s="945" t="str">
        <f t="shared" si="15"/>
        <v/>
      </c>
      <c r="BF40" s="945" t="str">
        <f t="shared" si="15"/>
        <v/>
      </c>
      <c r="BG40" s="945" t="str">
        <f t="shared" si="15"/>
        <v/>
      </c>
      <c r="BH40" s="945" t="str">
        <f t="shared" si="15"/>
        <v/>
      </c>
      <c r="BI40" s="945" t="str">
        <f t="shared" si="15"/>
        <v/>
      </c>
      <c r="BJ40" s="945" t="str">
        <f t="shared" si="15"/>
        <v/>
      </c>
      <c r="BK40" s="945" t="str">
        <f t="shared" si="15"/>
        <v/>
      </c>
      <c r="BL40" s="945" t="str">
        <f t="shared" si="15"/>
        <v/>
      </c>
      <c r="BM40" s="222"/>
      <c r="BN40" s="222"/>
      <c r="BO40" s="222"/>
      <c r="BP40" s="946"/>
    </row>
    <row r="41" spans="1:68" s="814" customFormat="1" ht="64.5" thickBot="1" x14ac:dyDescent="0.25">
      <c r="A41" s="1018">
        <v>28</v>
      </c>
      <c r="B41" s="1017" t="s">
        <v>559</v>
      </c>
      <c r="C41" s="823" t="s">
        <v>540</v>
      </c>
      <c r="D41" s="969" t="s">
        <v>167</v>
      </c>
      <c r="E41" s="945" t="str">
        <f>IF(E35="N", "X", "")</f>
        <v/>
      </c>
      <c r="F41" s="945" t="str">
        <f t="shared" ref="F41:BL41" si="16">IF(F35="N", "X", "")</f>
        <v/>
      </c>
      <c r="G41" s="945" t="str">
        <f t="shared" si="16"/>
        <v/>
      </c>
      <c r="H41" s="945" t="str">
        <f t="shared" si="16"/>
        <v/>
      </c>
      <c r="I41" s="945" t="str">
        <f t="shared" si="16"/>
        <v/>
      </c>
      <c r="J41" s="945" t="str">
        <f t="shared" si="16"/>
        <v/>
      </c>
      <c r="K41" s="945" t="str">
        <f t="shared" si="16"/>
        <v/>
      </c>
      <c r="L41" s="945" t="str">
        <f t="shared" si="16"/>
        <v/>
      </c>
      <c r="M41" s="945" t="str">
        <f t="shared" si="16"/>
        <v/>
      </c>
      <c r="N41" s="945" t="str">
        <f t="shared" si="16"/>
        <v/>
      </c>
      <c r="O41" s="945" t="str">
        <f t="shared" si="16"/>
        <v/>
      </c>
      <c r="P41" s="945" t="str">
        <f t="shared" si="16"/>
        <v/>
      </c>
      <c r="Q41" s="945" t="str">
        <f t="shared" si="16"/>
        <v/>
      </c>
      <c r="R41" s="945" t="str">
        <f t="shared" si="16"/>
        <v/>
      </c>
      <c r="S41" s="945" t="str">
        <f t="shared" si="16"/>
        <v/>
      </c>
      <c r="T41" s="945" t="str">
        <f t="shared" si="16"/>
        <v/>
      </c>
      <c r="U41" s="945" t="str">
        <f t="shared" si="16"/>
        <v/>
      </c>
      <c r="V41" s="945" t="str">
        <f t="shared" si="16"/>
        <v/>
      </c>
      <c r="W41" s="945" t="str">
        <f t="shared" si="16"/>
        <v/>
      </c>
      <c r="X41" s="945" t="str">
        <f t="shared" si="16"/>
        <v/>
      </c>
      <c r="Y41" s="945" t="str">
        <f t="shared" si="16"/>
        <v/>
      </c>
      <c r="Z41" s="945" t="str">
        <f t="shared" si="16"/>
        <v/>
      </c>
      <c r="AA41" s="945" t="str">
        <f t="shared" si="16"/>
        <v/>
      </c>
      <c r="AB41" s="945" t="str">
        <f t="shared" si="16"/>
        <v/>
      </c>
      <c r="AC41" s="945" t="str">
        <f t="shared" si="16"/>
        <v/>
      </c>
      <c r="AD41" s="945" t="str">
        <f t="shared" si="16"/>
        <v/>
      </c>
      <c r="AE41" s="945" t="str">
        <f t="shared" si="16"/>
        <v/>
      </c>
      <c r="AF41" s="945" t="str">
        <f t="shared" si="16"/>
        <v/>
      </c>
      <c r="AG41" s="945" t="str">
        <f t="shared" si="16"/>
        <v/>
      </c>
      <c r="AH41" s="945" t="str">
        <f t="shared" si="16"/>
        <v/>
      </c>
      <c r="AI41" s="945" t="str">
        <f t="shared" si="16"/>
        <v/>
      </c>
      <c r="AJ41" s="945" t="str">
        <f t="shared" si="16"/>
        <v/>
      </c>
      <c r="AK41" s="945" t="str">
        <f t="shared" si="16"/>
        <v/>
      </c>
      <c r="AL41" s="945" t="str">
        <f t="shared" si="16"/>
        <v/>
      </c>
      <c r="AM41" s="945" t="str">
        <f t="shared" si="16"/>
        <v/>
      </c>
      <c r="AN41" s="945" t="str">
        <f t="shared" si="16"/>
        <v/>
      </c>
      <c r="AO41" s="945" t="str">
        <f t="shared" si="16"/>
        <v/>
      </c>
      <c r="AP41" s="945" t="str">
        <f t="shared" si="16"/>
        <v/>
      </c>
      <c r="AQ41" s="945" t="str">
        <f t="shared" si="16"/>
        <v/>
      </c>
      <c r="AR41" s="945" t="str">
        <f t="shared" si="16"/>
        <v/>
      </c>
      <c r="AS41" s="945" t="str">
        <f t="shared" si="16"/>
        <v/>
      </c>
      <c r="AT41" s="945" t="str">
        <f t="shared" si="16"/>
        <v/>
      </c>
      <c r="AU41" s="945" t="str">
        <f t="shared" si="16"/>
        <v/>
      </c>
      <c r="AV41" s="945" t="str">
        <f t="shared" si="16"/>
        <v/>
      </c>
      <c r="AW41" s="945" t="str">
        <f t="shared" si="16"/>
        <v/>
      </c>
      <c r="AX41" s="945" t="str">
        <f t="shared" si="16"/>
        <v/>
      </c>
      <c r="AY41" s="945" t="str">
        <f t="shared" si="16"/>
        <v/>
      </c>
      <c r="AZ41" s="945" t="str">
        <f t="shared" si="16"/>
        <v/>
      </c>
      <c r="BA41" s="945" t="str">
        <f t="shared" si="16"/>
        <v/>
      </c>
      <c r="BB41" s="945" t="str">
        <f t="shared" si="16"/>
        <v/>
      </c>
      <c r="BC41" s="945" t="str">
        <f t="shared" si="16"/>
        <v/>
      </c>
      <c r="BD41" s="945" t="str">
        <f t="shared" si="16"/>
        <v/>
      </c>
      <c r="BE41" s="945" t="str">
        <f t="shared" si="16"/>
        <v/>
      </c>
      <c r="BF41" s="945" t="str">
        <f t="shared" si="16"/>
        <v/>
      </c>
      <c r="BG41" s="945" t="str">
        <f t="shared" si="16"/>
        <v/>
      </c>
      <c r="BH41" s="945" t="str">
        <f t="shared" si="16"/>
        <v/>
      </c>
      <c r="BI41" s="945" t="str">
        <f t="shared" si="16"/>
        <v/>
      </c>
      <c r="BJ41" s="945" t="str">
        <f t="shared" si="16"/>
        <v/>
      </c>
      <c r="BK41" s="945" t="str">
        <f t="shared" si="16"/>
        <v/>
      </c>
      <c r="BL41" s="945" t="str">
        <f t="shared" si="16"/>
        <v/>
      </c>
      <c r="BM41" s="222"/>
      <c r="BN41" s="222"/>
      <c r="BO41" s="222"/>
      <c r="BP41" s="946"/>
    </row>
    <row r="42" spans="1:68" s="814" customFormat="1" ht="64.5" thickBot="1" x14ac:dyDescent="0.25">
      <c r="A42" s="1020">
        <v>29</v>
      </c>
      <c r="B42" s="1017" t="s">
        <v>168</v>
      </c>
      <c r="C42" s="823" t="s">
        <v>541</v>
      </c>
      <c r="D42" s="969" t="s">
        <v>169</v>
      </c>
      <c r="E42" s="945" t="str">
        <f>IF(E35="N", "X", "")</f>
        <v/>
      </c>
      <c r="F42" s="945" t="str">
        <f t="shared" ref="F42:BL42" si="17">IF(F35="N", "X", "")</f>
        <v/>
      </c>
      <c r="G42" s="945" t="str">
        <f t="shared" si="17"/>
        <v/>
      </c>
      <c r="H42" s="945" t="str">
        <f t="shared" si="17"/>
        <v/>
      </c>
      <c r="I42" s="945" t="str">
        <f t="shared" si="17"/>
        <v/>
      </c>
      <c r="J42" s="945" t="str">
        <f t="shared" si="17"/>
        <v/>
      </c>
      <c r="K42" s="945" t="str">
        <f t="shared" si="17"/>
        <v/>
      </c>
      <c r="L42" s="945" t="str">
        <f t="shared" si="17"/>
        <v/>
      </c>
      <c r="M42" s="945" t="str">
        <f t="shared" si="17"/>
        <v/>
      </c>
      <c r="N42" s="945" t="str">
        <f t="shared" si="17"/>
        <v/>
      </c>
      <c r="O42" s="945" t="str">
        <f t="shared" si="17"/>
        <v/>
      </c>
      <c r="P42" s="945" t="str">
        <f t="shared" si="17"/>
        <v/>
      </c>
      <c r="Q42" s="945" t="str">
        <f t="shared" si="17"/>
        <v/>
      </c>
      <c r="R42" s="945" t="str">
        <f t="shared" si="17"/>
        <v/>
      </c>
      <c r="S42" s="945" t="str">
        <f t="shared" si="17"/>
        <v/>
      </c>
      <c r="T42" s="945" t="str">
        <f t="shared" si="17"/>
        <v/>
      </c>
      <c r="U42" s="945" t="str">
        <f t="shared" si="17"/>
        <v/>
      </c>
      <c r="V42" s="945" t="str">
        <f t="shared" si="17"/>
        <v/>
      </c>
      <c r="W42" s="945" t="str">
        <f t="shared" si="17"/>
        <v/>
      </c>
      <c r="X42" s="945" t="str">
        <f t="shared" si="17"/>
        <v/>
      </c>
      <c r="Y42" s="945" t="str">
        <f t="shared" si="17"/>
        <v/>
      </c>
      <c r="Z42" s="945" t="str">
        <f t="shared" si="17"/>
        <v/>
      </c>
      <c r="AA42" s="945" t="str">
        <f t="shared" si="17"/>
        <v/>
      </c>
      <c r="AB42" s="945" t="str">
        <f t="shared" si="17"/>
        <v/>
      </c>
      <c r="AC42" s="945" t="str">
        <f t="shared" si="17"/>
        <v/>
      </c>
      <c r="AD42" s="945" t="str">
        <f t="shared" si="17"/>
        <v/>
      </c>
      <c r="AE42" s="945" t="str">
        <f t="shared" si="17"/>
        <v/>
      </c>
      <c r="AF42" s="945" t="str">
        <f t="shared" si="17"/>
        <v/>
      </c>
      <c r="AG42" s="945" t="str">
        <f t="shared" si="17"/>
        <v/>
      </c>
      <c r="AH42" s="945" t="str">
        <f t="shared" si="17"/>
        <v/>
      </c>
      <c r="AI42" s="945" t="str">
        <f t="shared" si="17"/>
        <v/>
      </c>
      <c r="AJ42" s="945" t="str">
        <f t="shared" si="17"/>
        <v/>
      </c>
      <c r="AK42" s="945" t="str">
        <f t="shared" si="17"/>
        <v/>
      </c>
      <c r="AL42" s="945" t="str">
        <f t="shared" si="17"/>
        <v/>
      </c>
      <c r="AM42" s="945" t="str">
        <f t="shared" si="17"/>
        <v/>
      </c>
      <c r="AN42" s="945" t="str">
        <f t="shared" si="17"/>
        <v/>
      </c>
      <c r="AO42" s="945" t="str">
        <f t="shared" si="17"/>
        <v/>
      </c>
      <c r="AP42" s="945" t="str">
        <f t="shared" si="17"/>
        <v/>
      </c>
      <c r="AQ42" s="945" t="str">
        <f t="shared" si="17"/>
        <v/>
      </c>
      <c r="AR42" s="945" t="str">
        <f t="shared" si="17"/>
        <v/>
      </c>
      <c r="AS42" s="945" t="str">
        <f t="shared" si="17"/>
        <v/>
      </c>
      <c r="AT42" s="945" t="str">
        <f t="shared" si="17"/>
        <v/>
      </c>
      <c r="AU42" s="945" t="str">
        <f t="shared" si="17"/>
        <v/>
      </c>
      <c r="AV42" s="945" t="str">
        <f t="shared" si="17"/>
        <v/>
      </c>
      <c r="AW42" s="945" t="str">
        <f t="shared" si="17"/>
        <v/>
      </c>
      <c r="AX42" s="945" t="str">
        <f t="shared" si="17"/>
        <v/>
      </c>
      <c r="AY42" s="945" t="str">
        <f t="shared" si="17"/>
        <v/>
      </c>
      <c r="AZ42" s="945" t="str">
        <f t="shared" si="17"/>
        <v/>
      </c>
      <c r="BA42" s="945" t="str">
        <f t="shared" si="17"/>
        <v/>
      </c>
      <c r="BB42" s="945" t="str">
        <f t="shared" si="17"/>
        <v/>
      </c>
      <c r="BC42" s="945" t="str">
        <f t="shared" si="17"/>
        <v/>
      </c>
      <c r="BD42" s="945" t="str">
        <f t="shared" si="17"/>
        <v/>
      </c>
      <c r="BE42" s="945" t="str">
        <f t="shared" si="17"/>
        <v/>
      </c>
      <c r="BF42" s="945" t="str">
        <f t="shared" si="17"/>
        <v/>
      </c>
      <c r="BG42" s="945" t="str">
        <f t="shared" si="17"/>
        <v/>
      </c>
      <c r="BH42" s="945" t="str">
        <f t="shared" si="17"/>
        <v/>
      </c>
      <c r="BI42" s="945" t="str">
        <f t="shared" si="17"/>
        <v/>
      </c>
      <c r="BJ42" s="945" t="str">
        <f t="shared" si="17"/>
        <v/>
      </c>
      <c r="BK42" s="945" t="str">
        <f t="shared" si="17"/>
        <v/>
      </c>
      <c r="BL42" s="945" t="str">
        <f t="shared" si="17"/>
        <v/>
      </c>
      <c r="BM42" s="222"/>
      <c r="BN42" s="222"/>
      <c r="BO42" s="222"/>
      <c r="BP42" s="946"/>
    </row>
    <row r="43" spans="1:68" s="814" customFormat="1" ht="39" thickBot="1" x14ac:dyDescent="0.25">
      <c r="A43" s="1021">
        <v>30</v>
      </c>
      <c r="B43" s="1017" t="s">
        <v>170</v>
      </c>
      <c r="C43" s="823" t="s">
        <v>542</v>
      </c>
      <c r="D43" s="969" t="s">
        <v>171</v>
      </c>
      <c r="E43" s="945" t="str">
        <f>IF(E35="N", "X", "")</f>
        <v/>
      </c>
      <c r="F43" s="945" t="str">
        <f t="shared" ref="F43:BL43" si="18">IF(F35="N", "X", "")</f>
        <v/>
      </c>
      <c r="G43" s="945" t="str">
        <f t="shared" si="18"/>
        <v/>
      </c>
      <c r="H43" s="945" t="str">
        <f t="shared" si="18"/>
        <v/>
      </c>
      <c r="I43" s="945" t="str">
        <f t="shared" si="18"/>
        <v/>
      </c>
      <c r="J43" s="945" t="str">
        <f t="shared" si="18"/>
        <v/>
      </c>
      <c r="K43" s="945" t="str">
        <f t="shared" si="18"/>
        <v/>
      </c>
      <c r="L43" s="945" t="str">
        <f t="shared" si="18"/>
        <v/>
      </c>
      <c r="M43" s="945" t="str">
        <f t="shared" si="18"/>
        <v/>
      </c>
      <c r="N43" s="945" t="str">
        <f t="shared" si="18"/>
        <v/>
      </c>
      <c r="O43" s="945" t="str">
        <f t="shared" si="18"/>
        <v/>
      </c>
      <c r="P43" s="945" t="str">
        <f t="shared" si="18"/>
        <v/>
      </c>
      <c r="Q43" s="945" t="str">
        <f t="shared" si="18"/>
        <v/>
      </c>
      <c r="R43" s="945" t="str">
        <f t="shared" si="18"/>
        <v/>
      </c>
      <c r="S43" s="945" t="str">
        <f t="shared" si="18"/>
        <v/>
      </c>
      <c r="T43" s="945" t="str">
        <f t="shared" si="18"/>
        <v/>
      </c>
      <c r="U43" s="945" t="str">
        <f t="shared" si="18"/>
        <v/>
      </c>
      <c r="V43" s="945" t="str">
        <f t="shared" si="18"/>
        <v/>
      </c>
      <c r="W43" s="945" t="str">
        <f t="shared" si="18"/>
        <v/>
      </c>
      <c r="X43" s="945" t="str">
        <f t="shared" si="18"/>
        <v/>
      </c>
      <c r="Y43" s="945" t="str">
        <f t="shared" si="18"/>
        <v/>
      </c>
      <c r="Z43" s="945" t="str">
        <f t="shared" si="18"/>
        <v/>
      </c>
      <c r="AA43" s="945" t="str">
        <f t="shared" si="18"/>
        <v/>
      </c>
      <c r="AB43" s="945" t="str">
        <f t="shared" si="18"/>
        <v/>
      </c>
      <c r="AC43" s="945" t="str">
        <f t="shared" si="18"/>
        <v/>
      </c>
      <c r="AD43" s="945" t="str">
        <f t="shared" si="18"/>
        <v/>
      </c>
      <c r="AE43" s="945" t="str">
        <f t="shared" si="18"/>
        <v/>
      </c>
      <c r="AF43" s="945" t="str">
        <f t="shared" si="18"/>
        <v/>
      </c>
      <c r="AG43" s="945" t="str">
        <f t="shared" si="18"/>
        <v/>
      </c>
      <c r="AH43" s="945" t="str">
        <f t="shared" si="18"/>
        <v/>
      </c>
      <c r="AI43" s="945" t="str">
        <f t="shared" si="18"/>
        <v/>
      </c>
      <c r="AJ43" s="945" t="str">
        <f t="shared" si="18"/>
        <v/>
      </c>
      <c r="AK43" s="945" t="str">
        <f t="shared" si="18"/>
        <v/>
      </c>
      <c r="AL43" s="945" t="str">
        <f t="shared" si="18"/>
        <v/>
      </c>
      <c r="AM43" s="945" t="str">
        <f t="shared" si="18"/>
        <v/>
      </c>
      <c r="AN43" s="945" t="str">
        <f t="shared" si="18"/>
        <v/>
      </c>
      <c r="AO43" s="945" t="str">
        <f t="shared" si="18"/>
        <v/>
      </c>
      <c r="AP43" s="945" t="str">
        <f t="shared" si="18"/>
        <v/>
      </c>
      <c r="AQ43" s="945" t="str">
        <f t="shared" si="18"/>
        <v/>
      </c>
      <c r="AR43" s="945" t="str">
        <f t="shared" si="18"/>
        <v/>
      </c>
      <c r="AS43" s="945" t="str">
        <f t="shared" si="18"/>
        <v/>
      </c>
      <c r="AT43" s="945" t="str">
        <f t="shared" si="18"/>
        <v/>
      </c>
      <c r="AU43" s="945" t="str">
        <f t="shared" si="18"/>
        <v/>
      </c>
      <c r="AV43" s="945" t="str">
        <f t="shared" si="18"/>
        <v/>
      </c>
      <c r="AW43" s="945" t="str">
        <f t="shared" si="18"/>
        <v/>
      </c>
      <c r="AX43" s="945" t="str">
        <f t="shared" si="18"/>
        <v/>
      </c>
      <c r="AY43" s="945" t="str">
        <f t="shared" si="18"/>
        <v/>
      </c>
      <c r="AZ43" s="945" t="str">
        <f t="shared" si="18"/>
        <v/>
      </c>
      <c r="BA43" s="945" t="str">
        <f t="shared" si="18"/>
        <v/>
      </c>
      <c r="BB43" s="945" t="str">
        <f t="shared" si="18"/>
        <v/>
      </c>
      <c r="BC43" s="945" t="str">
        <f t="shared" si="18"/>
        <v/>
      </c>
      <c r="BD43" s="945" t="str">
        <f t="shared" si="18"/>
        <v/>
      </c>
      <c r="BE43" s="945" t="str">
        <f t="shared" si="18"/>
        <v/>
      </c>
      <c r="BF43" s="945" t="str">
        <f t="shared" si="18"/>
        <v/>
      </c>
      <c r="BG43" s="945" t="str">
        <f t="shared" si="18"/>
        <v/>
      </c>
      <c r="BH43" s="945" t="str">
        <f t="shared" si="18"/>
        <v/>
      </c>
      <c r="BI43" s="945" t="str">
        <f t="shared" si="18"/>
        <v/>
      </c>
      <c r="BJ43" s="945" t="str">
        <f t="shared" si="18"/>
        <v/>
      </c>
      <c r="BK43" s="945" t="str">
        <f t="shared" si="18"/>
        <v/>
      </c>
      <c r="BL43" s="945" t="str">
        <f t="shared" si="18"/>
        <v/>
      </c>
      <c r="BM43" s="222"/>
      <c r="BN43" s="222"/>
      <c r="BO43" s="222"/>
      <c r="BP43" s="946"/>
    </row>
    <row r="44" spans="1:68" s="814" customFormat="1" ht="39" thickBot="1" x14ac:dyDescent="0.25">
      <c r="A44" s="1018">
        <v>31</v>
      </c>
      <c r="B44" s="1017" t="s">
        <v>172</v>
      </c>
      <c r="C44" s="823" t="s">
        <v>173</v>
      </c>
      <c r="D44" s="969" t="s">
        <v>171</v>
      </c>
      <c r="E44" s="945" t="str">
        <f>IF(E35="N", "X", "")</f>
        <v/>
      </c>
      <c r="F44" s="945" t="str">
        <f t="shared" ref="F44:BL44" si="19">IF(F35="N", "X", "")</f>
        <v/>
      </c>
      <c r="G44" s="945" t="str">
        <f t="shared" si="19"/>
        <v/>
      </c>
      <c r="H44" s="945" t="str">
        <f t="shared" si="19"/>
        <v/>
      </c>
      <c r="I44" s="945" t="str">
        <f t="shared" si="19"/>
        <v/>
      </c>
      <c r="J44" s="945" t="str">
        <f t="shared" si="19"/>
        <v/>
      </c>
      <c r="K44" s="945" t="str">
        <f t="shared" si="19"/>
        <v/>
      </c>
      <c r="L44" s="945" t="str">
        <f t="shared" si="19"/>
        <v/>
      </c>
      <c r="M44" s="945" t="str">
        <f t="shared" si="19"/>
        <v/>
      </c>
      <c r="N44" s="945" t="str">
        <f t="shared" si="19"/>
        <v/>
      </c>
      <c r="O44" s="945" t="str">
        <f t="shared" si="19"/>
        <v/>
      </c>
      <c r="P44" s="945" t="str">
        <f t="shared" si="19"/>
        <v/>
      </c>
      <c r="Q44" s="945" t="str">
        <f t="shared" si="19"/>
        <v/>
      </c>
      <c r="R44" s="945" t="str">
        <f t="shared" si="19"/>
        <v/>
      </c>
      <c r="S44" s="945" t="str">
        <f t="shared" si="19"/>
        <v/>
      </c>
      <c r="T44" s="945" t="str">
        <f t="shared" si="19"/>
        <v/>
      </c>
      <c r="U44" s="945" t="str">
        <f t="shared" si="19"/>
        <v/>
      </c>
      <c r="V44" s="945" t="str">
        <f t="shared" si="19"/>
        <v/>
      </c>
      <c r="W44" s="945" t="str">
        <f t="shared" si="19"/>
        <v/>
      </c>
      <c r="X44" s="945" t="str">
        <f t="shared" si="19"/>
        <v/>
      </c>
      <c r="Y44" s="945" t="str">
        <f t="shared" si="19"/>
        <v/>
      </c>
      <c r="Z44" s="945" t="str">
        <f t="shared" si="19"/>
        <v/>
      </c>
      <c r="AA44" s="945" t="str">
        <f t="shared" si="19"/>
        <v/>
      </c>
      <c r="AB44" s="945" t="str">
        <f t="shared" si="19"/>
        <v/>
      </c>
      <c r="AC44" s="945" t="str">
        <f t="shared" si="19"/>
        <v/>
      </c>
      <c r="AD44" s="945" t="str">
        <f t="shared" si="19"/>
        <v/>
      </c>
      <c r="AE44" s="945" t="str">
        <f t="shared" si="19"/>
        <v/>
      </c>
      <c r="AF44" s="945" t="str">
        <f t="shared" si="19"/>
        <v/>
      </c>
      <c r="AG44" s="945" t="str">
        <f t="shared" si="19"/>
        <v/>
      </c>
      <c r="AH44" s="945" t="str">
        <f t="shared" si="19"/>
        <v/>
      </c>
      <c r="AI44" s="945" t="str">
        <f t="shared" si="19"/>
        <v/>
      </c>
      <c r="AJ44" s="945" t="str">
        <f t="shared" si="19"/>
        <v/>
      </c>
      <c r="AK44" s="945" t="str">
        <f t="shared" si="19"/>
        <v/>
      </c>
      <c r="AL44" s="945" t="str">
        <f t="shared" si="19"/>
        <v/>
      </c>
      <c r="AM44" s="945" t="str">
        <f t="shared" si="19"/>
        <v/>
      </c>
      <c r="AN44" s="945" t="str">
        <f t="shared" si="19"/>
        <v/>
      </c>
      <c r="AO44" s="945" t="str">
        <f t="shared" si="19"/>
        <v/>
      </c>
      <c r="AP44" s="945" t="str">
        <f t="shared" si="19"/>
        <v/>
      </c>
      <c r="AQ44" s="945" t="str">
        <f t="shared" si="19"/>
        <v/>
      </c>
      <c r="AR44" s="945" t="str">
        <f t="shared" si="19"/>
        <v/>
      </c>
      <c r="AS44" s="945" t="str">
        <f t="shared" si="19"/>
        <v/>
      </c>
      <c r="AT44" s="945" t="str">
        <f t="shared" si="19"/>
        <v/>
      </c>
      <c r="AU44" s="945" t="str">
        <f t="shared" si="19"/>
        <v/>
      </c>
      <c r="AV44" s="945" t="str">
        <f t="shared" si="19"/>
        <v/>
      </c>
      <c r="AW44" s="945" t="str">
        <f t="shared" si="19"/>
        <v/>
      </c>
      <c r="AX44" s="945" t="str">
        <f t="shared" si="19"/>
        <v/>
      </c>
      <c r="AY44" s="945" t="str">
        <f t="shared" si="19"/>
        <v/>
      </c>
      <c r="AZ44" s="945" t="str">
        <f t="shared" si="19"/>
        <v/>
      </c>
      <c r="BA44" s="945" t="str">
        <f t="shared" si="19"/>
        <v/>
      </c>
      <c r="BB44" s="945" t="str">
        <f t="shared" si="19"/>
        <v/>
      </c>
      <c r="BC44" s="945" t="str">
        <f t="shared" si="19"/>
        <v/>
      </c>
      <c r="BD44" s="945" t="str">
        <f t="shared" si="19"/>
        <v/>
      </c>
      <c r="BE44" s="945" t="str">
        <f t="shared" si="19"/>
        <v/>
      </c>
      <c r="BF44" s="945" t="str">
        <f t="shared" si="19"/>
        <v/>
      </c>
      <c r="BG44" s="945" t="str">
        <f t="shared" si="19"/>
        <v/>
      </c>
      <c r="BH44" s="945" t="str">
        <f t="shared" si="19"/>
        <v/>
      </c>
      <c r="BI44" s="945" t="str">
        <f t="shared" si="19"/>
        <v/>
      </c>
      <c r="BJ44" s="945" t="str">
        <f t="shared" si="19"/>
        <v/>
      </c>
      <c r="BK44" s="945" t="str">
        <f t="shared" si="19"/>
        <v/>
      </c>
      <c r="BL44" s="945" t="str">
        <f t="shared" si="19"/>
        <v/>
      </c>
      <c r="BM44" s="222"/>
      <c r="BN44" s="222"/>
      <c r="BO44" s="222"/>
      <c r="BP44" s="946"/>
    </row>
    <row r="45" spans="1:68" s="637" customFormat="1" ht="24" customHeight="1" thickBot="1" x14ac:dyDescent="0.25">
      <c r="A45" s="1022"/>
      <c r="B45" s="1008" t="s">
        <v>174</v>
      </c>
      <c r="C45" s="1009" t="s">
        <v>8</v>
      </c>
      <c r="D45" s="1010" t="s">
        <v>9</v>
      </c>
      <c r="E45" s="666"/>
      <c r="F45" s="666"/>
      <c r="G45" s="666"/>
      <c r="H45" s="666"/>
      <c r="I45" s="666"/>
      <c r="J45" s="666"/>
      <c r="K45" s="666"/>
      <c r="L45" s="666"/>
      <c r="M45" s="666"/>
      <c r="N45" s="666"/>
      <c r="O45" s="666"/>
      <c r="P45" s="666"/>
      <c r="Q45" s="666"/>
      <c r="R45" s="666"/>
      <c r="S45" s="666"/>
      <c r="T45" s="666"/>
      <c r="U45" s="666"/>
      <c r="V45" s="666"/>
      <c r="W45" s="666"/>
      <c r="X45" s="666"/>
      <c r="Y45" s="666"/>
      <c r="Z45" s="666"/>
      <c r="AA45" s="666"/>
      <c r="AB45" s="666"/>
      <c r="AC45" s="666"/>
      <c r="AD45" s="666"/>
      <c r="AE45" s="666"/>
      <c r="AF45" s="666"/>
      <c r="AG45" s="666"/>
      <c r="AH45" s="666"/>
      <c r="AI45" s="666"/>
      <c r="AJ45" s="666"/>
      <c r="AK45" s="666"/>
      <c r="AL45" s="666"/>
      <c r="AM45" s="666"/>
      <c r="AN45" s="666"/>
      <c r="AO45" s="666"/>
      <c r="AP45" s="666"/>
      <c r="AQ45" s="666"/>
      <c r="AR45" s="666"/>
      <c r="AS45" s="666"/>
      <c r="AT45" s="666"/>
      <c r="AU45" s="666"/>
      <c r="AV45" s="666"/>
      <c r="AW45" s="666"/>
      <c r="AX45" s="666"/>
      <c r="AY45" s="666"/>
      <c r="AZ45" s="666"/>
      <c r="BA45" s="666"/>
      <c r="BB45" s="666"/>
      <c r="BC45" s="666"/>
      <c r="BD45" s="666"/>
      <c r="BE45" s="666"/>
      <c r="BF45" s="666"/>
      <c r="BG45" s="666"/>
      <c r="BH45" s="666"/>
      <c r="BI45" s="666"/>
      <c r="BJ45" s="666"/>
      <c r="BK45" s="666"/>
      <c r="BL45" s="666"/>
      <c r="BM45" s="638"/>
      <c r="BN45" s="638"/>
      <c r="BO45" s="638"/>
    </row>
    <row r="46" spans="1:68" ht="40.5" customHeight="1" thickBot="1" x14ac:dyDescent="0.25">
      <c r="A46" s="1023">
        <v>32</v>
      </c>
      <c r="B46" s="994" t="s">
        <v>560</v>
      </c>
      <c r="C46" s="824" t="s">
        <v>175</v>
      </c>
      <c r="D46" s="969" t="s">
        <v>38</v>
      </c>
      <c r="E46" s="213"/>
      <c r="F46" s="213" t="s">
        <v>19</v>
      </c>
      <c r="G46" s="213" t="s">
        <v>19</v>
      </c>
      <c r="H46" s="213" t="s">
        <v>19</v>
      </c>
      <c r="I46" s="213" t="s">
        <v>19</v>
      </c>
      <c r="J46" s="213" t="s">
        <v>19</v>
      </c>
      <c r="K46" s="213" t="s">
        <v>19</v>
      </c>
      <c r="L46" s="213" t="s">
        <v>19</v>
      </c>
      <c r="M46" s="213" t="s">
        <v>19</v>
      </c>
      <c r="N46" s="213" t="s">
        <v>19</v>
      </c>
      <c r="O46" s="213" t="s">
        <v>19</v>
      </c>
      <c r="P46" s="213" t="s">
        <v>19</v>
      </c>
      <c r="Q46" s="213" t="s">
        <v>19</v>
      </c>
      <c r="R46" s="213" t="s">
        <v>19</v>
      </c>
      <c r="S46" s="213" t="s">
        <v>19</v>
      </c>
      <c r="T46" s="213" t="s">
        <v>19</v>
      </c>
      <c r="U46" s="213" t="s">
        <v>19</v>
      </c>
      <c r="V46" s="213" t="s">
        <v>19</v>
      </c>
      <c r="W46" s="213" t="s">
        <v>19</v>
      </c>
      <c r="X46" s="213" t="s">
        <v>19</v>
      </c>
      <c r="Y46" s="213"/>
      <c r="Z46" s="213"/>
      <c r="AA46" s="213"/>
      <c r="AB46" s="213"/>
      <c r="AC46" s="213"/>
      <c r="AD46" s="213"/>
      <c r="AE46" s="213"/>
      <c r="AF46" s="213"/>
      <c r="AG46" s="213"/>
      <c r="AH46" s="213"/>
      <c r="AI46" s="213"/>
      <c r="AJ46" s="213"/>
      <c r="AK46" s="213"/>
      <c r="AL46" s="213"/>
      <c r="AM46" s="213"/>
      <c r="AN46" s="213"/>
      <c r="AO46" s="213"/>
      <c r="AP46" s="213"/>
      <c r="AQ46" s="213"/>
      <c r="AR46" s="213"/>
      <c r="AS46" s="213"/>
      <c r="AT46" s="213"/>
      <c r="AU46" s="213"/>
      <c r="AV46" s="213"/>
      <c r="AW46" s="213"/>
      <c r="AX46" s="213"/>
      <c r="AY46" s="213"/>
      <c r="AZ46" s="213"/>
      <c r="BA46" s="213"/>
      <c r="BB46" s="213"/>
      <c r="BC46" s="213"/>
      <c r="BD46" s="213"/>
      <c r="BE46" s="213"/>
      <c r="BF46" s="213"/>
      <c r="BG46" s="213"/>
      <c r="BH46" s="213"/>
      <c r="BI46" s="213"/>
      <c r="BJ46" s="213"/>
      <c r="BK46" s="213"/>
      <c r="BL46" s="213"/>
      <c r="BM46" s="207"/>
      <c r="BN46" s="207"/>
      <c r="BO46" s="207"/>
    </row>
    <row r="47" spans="1:68" ht="51.75" thickBot="1" x14ac:dyDescent="0.25">
      <c r="A47" s="1024">
        <v>33</v>
      </c>
      <c r="B47" s="994" t="s">
        <v>561</v>
      </c>
      <c r="C47" s="1025" t="s">
        <v>176</v>
      </c>
      <c r="D47" s="969" t="s">
        <v>38</v>
      </c>
      <c r="E47" s="213" t="str">
        <f>IF(E46="N", "X", "")</f>
        <v/>
      </c>
      <c r="F47" s="213" t="s">
        <v>96</v>
      </c>
      <c r="G47" s="213" t="s">
        <v>96</v>
      </c>
      <c r="H47" s="213" t="s">
        <v>96</v>
      </c>
      <c r="I47" s="213" t="s">
        <v>96</v>
      </c>
      <c r="J47" s="213" t="s">
        <v>96</v>
      </c>
      <c r="K47" s="213" t="s">
        <v>96</v>
      </c>
      <c r="L47" s="213" t="s">
        <v>96</v>
      </c>
      <c r="M47" s="213" t="s">
        <v>96</v>
      </c>
      <c r="N47" s="213" t="s">
        <v>96</v>
      </c>
      <c r="O47" s="213" t="s">
        <v>96</v>
      </c>
      <c r="P47" s="213" t="s">
        <v>96</v>
      </c>
      <c r="Q47" s="213" t="s">
        <v>96</v>
      </c>
      <c r="R47" s="213" t="s">
        <v>96</v>
      </c>
      <c r="S47" s="213" t="s">
        <v>96</v>
      </c>
      <c r="T47" s="213" t="s">
        <v>96</v>
      </c>
      <c r="U47" s="213" t="s">
        <v>96</v>
      </c>
      <c r="V47" s="213" t="s">
        <v>96</v>
      </c>
      <c r="W47" s="213" t="s">
        <v>96</v>
      </c>
      <c r="X47" s="213" t="s">
        <v>96</v>
      </c>
      <c r="Y47" s="213"/>
      <c r="Z47" s="213"/>
      <c r="AA47" s="213"/>
      <c r="AB47" s="213"/>
      <c r="AC47" s="213"/>
      <c r="AD47" s="213"/>
      <c r="AE47" s="213"/>
      <c r="AF47" s="213"/>
      <c r="AG47" s="213"/>
      <c r="AH47" s="213"/>
      <c r="AI47" s="213"/>
      <c r="AJ47" s="213"/>
      <c r="AK47" s="213"/>
      <c r="AL47" s="213"/>
      <c r="AM47" s="213"/>
      <c r="AN47" s="213"/>
      <c r="AO47" s="213"/>
      <c r="AP47" s="213"/>
      <c r="AQ47" s="213"/>
      <c r="AR47" s="213"/>
      <c r="AS47" s="213"/>
      <c r="AT47" s="213"/>
      <c r="AU47" s="213"/>
      <c r="AV47" s="213"/>
      <c r="AW47" s="213"/>
      <c r="AX47" s="213"/>
      <c r="AY47" s="213"/>
      <c r="AZ47" s="213"/>
      <c r="BA47" s="213"/>
      <c r="BB47" s="213"/>
      <c r="BC47" s="213"/>
      <c r="BD47" s="213"/>
      <c r="BE47" s="213"/>
      <c r="BF47" s="213"/>
      <c r="BG47" s="213"/>
      <c r="BH47" s="213"/>
      <c r="BI47" s="213"/>
      <c r="BJ47" s="213"/>
      <c r="BK47" s="213"/>
      <c r="BL47" s="213"/>
      <c r="BM47" s="207"/>
      <c r="BN47" s="207"/>
      <c r="BO47" s="207"/>
    </row>
    <row r="48" spans="1:68" ht="51.75" thickBot="1" x14ac:dyDescent="0.25">
      <c r="A48" s="1026">
        <v>34</v>
      </c>
      <c r="B48" s="1027" t="s">
        <v>562</v>
      </c>
      <c r="C48" s="836" t="s">
        <v>177</v>
      </c>
      <c r="D48" s="1028" t="s">
        <v>38</v>
      </c>
      <c r="E48" s="213" t="str">
        <f>IF(E46="N", "X", "")</f>
        <v/>
      </c>
      <c r="F48" s="213" t="s">
        <v>96</v>
      </c>
      <c r="G48" s="213" t="s">
        <v>96</v>
      </c>
      <c r="H48" s="213" t="s">
        <v>96</v>
      </c>
      <c r="I48" s="213" t="s">
        <v>96</v>
      </c>
      <c r="J48" s="213" t="s">
        <v>96</v>
      </c>
      <c r="K48" s="213" t="s">
        <v>96</v>
      </c>
      <c r="L48" s="213" t="s">
        <v>96</v>
      </c>
      <c r="M48" s="213" t="s">
        <v>96</v>
      </c>
      <c r="N48" s="213" t="s">
        <v>96</v>
      </c>
      <c r="O48" s="213" t="s">
        <v>96</v>
      </c>
      <c r="P48" s="213" t="s">
        <v>96</v>
      </c>
      <c r="Q48" s="213" t="s">
        <v>96</v>
      </c>
      <c r="R48" s="213" t="s">
        <v>96</v>
      </c>
      <c r="S48" s="213" t="s">
        <v>96</v>
      </c>
      <c r="T48" s="213" t="s">
        <v>96</v>
      </c>
      <c r="U48" s="213" t="s">
        <v>96</v>
      </c>
      <c r="V48" s="213" t="s">
        <v>96</v>
      </c>
      <c r="W48" s="213" t="s">
        <v>96</v>
      </c>
      <c r="X48" s="213" t="s">
        <v>96</v>
      </c>
      <c r="Y48" s="213"/>
      <c r="Z48" s="213"/>
      <c r="AA48" s="213"/>
      <c r="AB48" s="213"/>
      <c r="AC48" s="213"/>
      <c r="AD48" s="213"/>
      <c r="AE48" s="213"/>
      <c r="AF48" s="213"/>
      <c r="AG48" s="213"/>
      <c r="AH48" s="213"/>
      <c r="AI48" s="213"/>
      <c r="AJ48" s="213"/>
      <c r="AK48" s="213"/>
      <c r="AL48" s="213"/>
      <c r="AM48" s="213"/>
      <c r="AN48" s="213"/>
      <c r="AO48" s="213"/>
      <c r="AP48" s="213"/>
      <c r="AQ48" s="213"/>
      <c r="AR48" s="213"/>
      <c r="AS48" s="213"/>
      <c r="AT48" s="213"/>
      <c r="AU48" s="213"/>
      <c r="AV48" s="213"/>
      <c r="AW48" s="213"/>
      <c r="AX48" s="213"/>
      <c r="AY48" s="213"/>
      <c r="AZ48" s="213"/>
      <c r="BA48" s="213"/>
      <c r="BB48" s="213"/>
      <c r="BC48" s="213"/>
      <c r="BD48" s="213"/>
      <c r="BE48" s="213"/>
      <c r="BF48" s="213"/>
      <c r="BG48" s="213"/>
      <c r="BH48" s="213"/>
      <c r="BI48" s="213"/>
      <c r="BJ48" s="213"/>
      <c r="BK48" s="213"/>
      <c r="BL48" s="213"/>
      <c r="BM48" s="207"/>
      <c r="BN48" s="207"/>
      <c r="BO48" s="207"/>
    </row>
    <row r="49" spans="1:67" s="815" customFormat="1" ht="51.75" thickBot="1" x14ac:dyDescent="0.25">
      <c r="A49" s="1029">
        <v>35</v>
      </c>
      <c r="B49" s="994" t="s">
        <v>563</v>
      </c>
      <c r="C49" s="824" t="s">
        <v>178</v>
      </c>
      <c r="D49" s="969" t="s">
        <v>179</v>
      </c>
      <c r="E49" s="213" t="str">
        <f>IF(E46="N", "X", "")</f>
        <v/>
      </c>
      <c r="F49" s="213" t="s">
        <v>96</v>
      </c>
      <c r="G49" s="213" t="s">
        <v>96</v>
      </c>
      <c r="H49" s="213" t="s">
        <v>96</v>
      </c>
      <c r="I49" s="213" t="s">
        <v>96</v>
      </c>
      <c r="J49" s="213" t="s">
        <v>96</v>
      </c>
      <c r="K49" s="213" t="s">
        <v>96</v>
      </c>
      <c r="L49" s="213" t="s">
        <v>96</v>
      </c>
      <c r="M49" s="213" t="s">
        <v>96</v>
      </c>
      <c r="N49" s="213" t="s">
        <v>96</v>
      </c>
      <c r="O49" s="213" t="s">
        <v>96</v>
      </c>
      <c r="P49" s="213" t="s">
        <v>96</v>
      </c>
      <c r="Q49" s="213" t="s">
        <v>96</v>
      </c>
      <c r="R49" s="213" t="s">
        <v>96</v>
      </c>
      <c r="S49" s="213" t="s">
        <v>96</v>
      </c>
      <c r="T49" s="213" t="s">
        <v>96</v>
      </c>
      <c r="U49" s="213" t="s">
        <v>96</v>
      </c>
      <c r="V49" s="213" t="s">
        <v>96</v>
      </c>
      <c r="W49" s="213" t="s">
        <v>96</v>
      </c>
      <c r="X49" s="213" t="s">
        <v>96</v>
      </c>
      <c r="Y49" s="213"/>
      <c r="Z49" s="213"/>
      <c r="AA49" s="213"/>
      <c r="AB49" s="213"/>
      <c r="AC49" s="213"/>
      <c r="AD49" s="213"/>
      <c r="AE49" s="213"/>
      <c r="AF49" s="213"/>
      <c r="AG49" s="213"/>
      <c r="AH49" s="213"/>
      <c r="AI49" s="213"/>
      <c r="AJ49" s="213"/>
      <c r="AK49" s="213"/>
      <c r="AL49" s="213"/>
      <c r="AM49" s="213"/>
      <c r="AN49" s="213"/>
      <c r="AO49" s="213"/>
      <c r="AP49" s="213"/>
      <c r="AQ49" s="213"/>
      <c r="AR49" s="213"/>
      <c r="AS49" s="213"/>
      <c r="AT49" s="213"/>
      <c r="AU49" s="213"/>
      <c r="AV49" s="213"/>
      <c r="AW49" s="213"/>
      <c r="AX49" s="213"/>
      <c r="AY49" s="213"/>
      <c r="AZ49" s="213"/>
      <c r="BA49" s="213"/>
      <c r="BB49" s="213"/>
      <c r="BC49" s="213"/>
      <c r="BD49" s="213"/>
      <c r="BE49" s="213"/>
      <c r="BF49" s="213"/>
      <c r="BG49" s="213"/>
      <c r="BH49" s="213"/>
      <c r="BI49" s="213"/>
      <c r="BJ49" s="213"/>
      <c r="BK49" s="213"/>
      <c r="BL49" s="213"/>
      <c r="BM49" s="191"/>
      <c r="BN49" s="191"/>
      <c r="BO49" s="191"/>
    </row>
    <row r="50" spans="1:67" s="815" customFormat="1" ht="51.75" hidden="1" thickBot="1" x14ac:dyDescent="0.25">
      <c r="A50" s="1030">
        <v>35</v>
      </c>
      <c r="B50" s="1031" t="s">
        <v>180</v>
      </c>
      <c r="C50" s="1032" t="s">
        <v>178</v>
      </c>
      <c r="D50" s="1033" t="s">
        <v>38</v>
      </c>
      <c r="E50" s="953" t="str">
        <f>IF(E46="N", "X", "")</f>
        <v/>
      </c>
      <c r="F50" s="213"/>
      <c r="G50" s="213"/>
      <c r="H50" s="213"/>
      <c r="I50" s="213"/>
      <c r="J50" s="213"/>
      <c r="K50" s="213"/>
      <c r="L50" s="213"/>
      <c r="M50" s="213"/>
      <c r="N50" s="213"/>
      <c r="O50" s="213"/>
      <c r="P50" s="213"/>
      <c r="Q50" s="213"/>
      <c r="R50" s="213"/>
      <c r="S50" s="213"/>
      <c r="T50" s="213"/>
      <c r="U50" s="213"/>
      <c r="V50" s="213"/>
      <c r="W50" s="213"/>
      <c r="X50" s="213"/>
      <c r="Y50" s="213"/>
      <c r="Z50" s="213"/>
      <c r="AA50" s="213"/>
      <c r="AB50" s="213"/>
      <c r="AC50" s="213"/>
      <c r="AD50" s="213"/>
      <c r="AE50" s="213"/>
      <c r="AF50" s="213"/>
      <c r="AG50" s="213"/>
      <c r="AH50" s="213"/>
      <c r="AI50" s="213"/>
      <c r="AJ50" s="213"/>
      <c r="AK50" s="213"/>
      <c r="AL50" s="213"/>
      <c r="AM50" s="213"/>
      <c r="AN50" s="213"/>
      <c r="AO50" s="213"/>
      <c r="AP50" s="213"/>
      <c r="AQ50" s="213"/>
      <c r="AR50" s="213"/>
      <c r="AS50" s="213"/>
      <c r="AT50" s="213"/>
      <c r="AU50" s="213"/>
      <c r="AV50" s="213"/>
      <c r="AW50" s="213"/>
      <c r="AX50" s="213"/>
      <c r="AY50" s="213"/>
      <c r="AZ50" s="213"/>
      <c r="BA50" s="213"/>
      <c r="BB50" s="213"/>
      <c r="BC50" s="213"/>
      <c r="BD50" s="213"/>
      <c r="BE50" s="213"/>
      <c r="BF50" s="213"/>
      <c r="BG50" s="213"/>
      <c r="BH50" s="213"/>
      <c r="BI50" s="213"/>
      <c r="BJ50" s="213"/>
      <c r="BK50" s="213"/>
      <c r="BL50" s="213"/>
      <c r="BM50" s="191"/>
      <c r="BN50" s="191"/>
      <c r="BO50" s="191"/>
    </row>
    <row r="51" spans="1:67" s="637" customFormat="1" ht="24" customHeight="1" thickBot="1" x14ac:dyDescent="0.25">
      <c r="A51" s="1034"/>
      <c r="B51" s="1035" t="s">
        <v>181</v>
      </c>
      <c r="C51" s="1036"/>
      <c r="D51" s="1036"/>
      <c r="E51" s="617"/>
      <c r="F51" s="617"/>
      <c r="G51" s="617"/>
      <c r="H51" s="617"/>
      <c r="I51" s="617"/>
      <c r="J51" s="617"/>
      <c r="K51" s="617"/>
      <c r="L51" s="617"/>
      <c r="M51" s="617"/>
      <c r="N51" s="617"/>
      <c r="O51" s="617"/>
      <c r="P51" s="617"/>
      <c r="Q51" s="617"/>
      <c r="R51" s="617"/>
      <c r="S51" s="617"/>
      <c r="T51" s="617"/>
      <c r="U51" s="617"/>
      <c r="V51" s="617"/>
      <c r="W51" s="617"/>
      <c r="X51" s="617"/>
      <c r="Y51" s="617"/>
      <c r="Z51" s="617"/>
      <c r="AA51" s="617"/>
      <c r="AB51" s="617"/>
      <c r="AC51" s="617"/>
      <c r="AD51" s="617"/>
      <c r="AE51" s="617"/>
      <c r="AF51" s="617"/>
      <c r="AG51" s="617"/>
      <c r="AH51" s="617"/>
      <c r="AI51" s="617"/>
      <c r="AJ51" s="617"/>
      <c r="AK51" s="617"/>
      <c r="AL51" s="617"/>
      <c r="AM51" s="617"/>
      <c r="AN51" s="617"/>
      <c r="AO51" s="617"/>
      <c r="AP51" s="617"/>
      <c r="AQ51" s="617"/>
      <c r="AR51" s="617"/>
      <c r="AS51" s="617"/>
      <c r="AT51" s="617"/>
      <c r="AU51" s="617"/>
      <c r="AV51" s="617"/>
      <c r="AW51" s="617"/>
      <c r="AX51" s="617"/>
      <c r="AY51" s="617"/>
      <c r="AZ51" s="617"/>
      <c r="BA51" s="618"/>
      <c r="BB51" s="619"/>
      <c r="BC51" s="619"/>
      <c r="BD51" s="619"/>
      <c r="BE51" s="619"/>
      <c r="BF51" s="619"/>
      <c r="BG51" s="619"/>
      <c r="BH51" s="619"/>
      <c r="BI51" s="619"/>
      <c r="BJ51" s="619"/>
      <c r="BK51" s="619"/>
      <c r="BL51" s="619"/>
      <c r="BM51" s="646"/>
      <c r="BN51" s="646"/>
      <c r="BO51" s="646"/>
    </row>
    <row r="52" spans="1:67" s="637" customFormat="1" ht="24" customHeight="1" thickBot="1" x14ac:dyDescent="0.25">
      <c r="A52" s="1034"/>
      <c r="B52" s="1008" t="s">
        <v>182</v>
      </c>
      <c r="C52" s="1037" t="s">
        <v>8</v>
      </c>
      <c r="D52" s="1038" t="s">
        <v>9</v>
      </c>
      <c r="E52" s="666" t="s">
        <v>19</v>
      </c>
      <c r="F52" s="666" t="s">
        <v>19</v>
      </c>
      <c r="G52" s="666" t="s">
        <v>19</v>
      </c>
      <c r="H52" s="666" t="s">
        <v>19</v>
      </c>
      <c r="I52" s="666" t="s">
        <v>19</v>
      </c>
      <c r="J52" s="666" t="s">
        <v>19</v>
      </c>
      <c r="K52" s="666" t="s">
        <v>19</v>
      </c>
      <c r="L52" s="666" t="s">
        <v>19</v>
      </c>
      <c r="M52" s="666" t="s">
        <v>19</v>
      </c>
      <c r="N52" s="666" t="s">
        <v>19</v>
      </c>
      <c r="O52" s="666" t="s">
        <v>19</v>
      </c>
      <c r="P52" s="666" t="s">
        <v>19</v>
      </c>
      <c r="Q52" s="666" t="s">
        <v>19</v>
      </c>
      <c r="R52" s="666" t="s">
        <v>19</v>
      </c>
      <c r="S52" s="666" t="s">
        <v>19</v>
      </c>
      <c r="T52" s="666" t="s">
        <v>19</v>
      </c>
      <c r="U52" s="666" t="s">
        <v>19</v>
      </c>
      <c r="V52" s="666" t="s">
        <v>19</v>
      </c>
      <c r="W52" s="666" t="s">
        <v>19</v>
      </c>
      <c r="X52" s="666" t="s">
        <v>19</v>
      </c>
      <c r="Y52" s="666" t="s">
        <v>19</v>
      </c>
      <c r="Z52" s="666" t="s">
        <v>19</v>
      </c>
      <c r="AA52" s="666" t="s">
        <v>19</v>
      </c>
      <c r="AB52" s="666" t="s">
        <v>19</v>
      </c>
      <c r="AC52" s="666" t="s">
        <v>19</v>
      </c>
      <c r="AD52" s="666" t="s">
        <v>19</v>
      </c>
      <c r="AE52" s="666" t="s">
        <v>19</v>
      </c>
      <c r="AF52" s="666" t="s">
        <v>19</v>
      </c>
      <c r="AG52" s="666" t="s">
        <v>19</v>
      </c>
      <c r="AH52" s="666" t="s">
        <v>19</v>
      </c>
      <c r="AI52" s="666" t="s">
        <v>19</v>
      </c>
      <c r="AJ52" s="666" t="s">
        <v>19</v>
      </c>
      <c r="AK52" s="666" t="s">
        <v>19</v>
      </c>
      <c r="AL52" s="666" t="s">
        <v>19</v>
      </c>
      <c r="AM52" s="666" t="s">
        <v>19</v>
      </c>
      <c r="AN52" s="666" t="s">
        <v>19</v>
      </c>
      <c r="AO52" s="666" t="s">
        <v>19</v>
      </c>
      <c r="AP52" s="666" t="s">
        <v>19</v>
      </c>
      <c r="AQ52" s="666" t="s">
        <v>19</v>
      </c>
      <c r="AR52" s="666" t="s">
        <v>19</v>
      </c>
      <c r="AS52" s="666" t="s">
        <v>19</v>
      </c>
      <c r="AT52" s="666" t="s">
        <v>19</v>
      </c>
      <c r="AU52" s="666" t="s">
        <v>19</v>
      </c>
      <c r="AV52" s="666" t="s">
        <v>19</v>
      </c>
      <c r="AW52" s="666" t="s">
        <v>19</v>
      </c>
      <c r="AX52" s="666" t="s">
        <v>19</v>
      </c>
      <c r="AY52" s="666" t="s">
        <v>19</v>
      </c>
      <c r="AZ52" s="666" t="s">
        <v>19</v>
      </c>
      <c r="BA52" s="666" t="s">
        <v>19</v>
      </c>
      <c r="BB52" s="666" t="s">
        <v>19</v>
      </c>
      <c r="BC52" s="666" t="s">
        <v>19</v>
      </c>
      <c r="BD52" s="666" t="s">
        <v>19</v>
      </c>
      <c r="BE52" s="666" t="s">
        <v>19</v>
      </c>
      <c r="BF52" s="666" t="s">
        <v>19</v>
      </c>
      <c r="BG52" s="666" t="s">
        <v>19</v>
      </c>
      <c r="BH52" s="666" t="s">
        <v>19</v>
      </c>
      <c r="BI52" s="666" t="s">
        <v>19</v>
      </c>
      <c r="BJ52" s="666" t="s">
        <v>19</v>
      </c>
      <c r="BK52" s="666" t="s">
        <v>19</v>
      </c>
      <c r="BL52" s="666" t="s">
        <v>19</v>
      </c>
      <c r="BM52" s="638"/>
      <c r="BN52" s="638"/>
      <c r="BO52" s="638"/>
    </row>
    <row r="53" spans="1:67" ht="64.5" thickBot="1" x14ac:dyDescent="0.25">
      <c r="A53" s="1039">
        <v>36</v>
      </c>
      <c r="B53" s="994" t="s">
        <v>553</v>
      </c>
      <c r="C53" s="824" t="s">
        <v>552</v>
      </c>
      <c r="D53" s="969" t="s">
        <v>38</v>
      </c>
      <c r="E53" s="213"/>
      <c r="F53" s="213" t="s">
        <v>19</v>
      </c>
      <c r="G53" s="213" t="s">
        <v>19</v>
      </c>
      <c r="H53" s="213" t="s">
        <v>19</v>
      </c>
      <c r="I53" s="213" t="s">
        <v>19</v>
      </c>
      <c r="J53" s="213" t="s">
        <v>19</v>
      </c>
      <c r="K53" s="213" t="s">
        <v>19</v>
      </c>
      <c r="L53" s="213" t="s">
        <v>19</v>
      </c>
      <c r="M53" s="213" t="s">
        <v>19</v>
      </c>
      <c r="N53" s="213" t="s">
        <v>19</v>
      </c>
      <c r="O53" s="213" t="s">
        <v>19</v>
      </c>
      <c r="P53" s="213" t="s">
        <v>19</v>
      </c>
      <c r="Q53" s="213" t="s">
        <v>19</v>
      </c>
      <c r="R53" s="213" t="s">
        <v>19</v>
      </c>
      <c r="S53" s="213" t="s">
        <v>19</v>
      </c>
      <c r="T53" s="213" t="s">
        <v>19</v>
      </c>
      <c r="U53" s="213" t="s">
        <v>19</v>
      </c>
      <c r="V53" s="213" t="s">
        <v>19</v>
      </c>
      <c r="W53" s="213" t="s">
        <v>19</v>
      </c>
      <c r="X53" s="213" t="s">
        <v>19</v>
      </c>
      <c r="Y53" s="213"/>
      <c r="Z53" s="213"/>
      <c r="AA53" s="213"/>
      <c r="AB53" s="213"/>
      <c r="AC53" s="213"/>
      <c r="AD53" s="213"/>
      <c r="AE53" s="213"/>
      <c r="AF53" s="213"/>
      <c r="AG53" s="213"/>
      <c r="AH53" s="213"/>
      <c r="AI53" s="213"/>
      <c r="AJ53" s="213"/>
      <c r="AK53" s="213"/>
      <c r="AL53" s="213"/>
      <c r="AM53" s="213"/>
      <c r="AN53" s="213"/>
      <c r="AO53" s="213"/>
      <c r="AP53" s="213"/>
      <c r="AQ53" s="213"/>
      <c r="AR53" s="213"/>
      <c r="AS53" s="213"/>
      <c r="AT53" s="213"/>
      <c r="AU53" s="213"/>
      <c r="AV53" s="213"/>
      <c r="AW53" s="213"/>
      <c r="AX53" s="213"/>
      <c r="AY53" s="213"/>
      <c r="AZ53" s="213"/>
      <c r="BA53" s="213"/>
      <c r="BB53" s="213"/>
      <c r="BC53" s="213"/>
      <c r="BD53" s="213"/>
      <c r="BE53" s="213"/>
      <c r="BF53" s="213"/>
      <c r="BG53" s="213"/>
      <c r="BH53" s="213"/>
      <c r="BI53" s="213"/>
      <c r="BJ53" s="213"/>
      <c r="BK53" s="213"/>
      <c r="BL53" s="213"/>
      <c r="BM53" s="207"/>
      <c r="BN53" s="207"/>
      <c r="BO53" s="207"/>
    </row>
    <row r="54" spans="1:67" ht="64.5" thickBot="1" x14ac:dyDescent="0.25">
      <c r="A54" s="980">
        <v>37</v>
      </c>
      <c r="B54" s="994" t="s">
        <v>554</v>
      </c>
      <c r="C54" s="824" t="s">
        <v>56</v>
      </c>
      <c r="D54" s="969" t="s">
        <v>38</v>
      </c>
      <c r="E54" s="213" t="str">
        <f>IF(E53="N", "X", "")</f>
        <v/>
      </c>
      <c r="F54" s="213" t="str">
        <f t="shared" ref="F54:BL54" si="20">IF(F53="N", "X", "")</f>
        <v/>
      </c>
      <c r="G54" s="213" t="str">
        <f t="shared" si="20"/>
        <v/>
      </c>
      <c r="H54" s="213" t="str">
        <f t="shared" si="20"/>
        <v/>
      </c>
      <c r="I54" s="213" t="str">
        <f t="shared" si="20"/>
        <v/>
      </c>
      <c r="J54" s="213" t="str">
        <f t="shared" si="20"/>
        <v/>
      </c>
      <c r="K54" s="213" t="str">
        <f t="shared" si="20"/>
        <v/>
      </c>
      <c r="L54" s="213" t="str">
        <f t="shared" si="20"/>
        <v/>
      </c>
      <c r="M54" s="213" t="str">
        <f t="shared" si="20"/>
        <v/>
      </c>
      <c r="N54" s="213" t="str">
        <f t="shared" si="20"/>
        <v/>
      </c>
      <c r="O54" s="213" t="str">
        <f t="shared" si="20"/>
        <v/>
      </c>
      <c r="P54" s="213" t="str">
        <f t="shared" si="20"/>
        <v/>
      </c>
      <c r="Q54" s="213" t="str">
        <f t="shared" si="20"/>
        <v/>
      </c>
      <c r="R54" s="213" t="str">
        <f t="shared" si="20"/>
        <v/>
      </c>
      <c r="S54" s="213" t="str">
        <f t="shared" si="20"/>
        <v/>
      </c>
      <c r="T54" s="213" t="str">
        <f t="shared" si="20"/>
        <v/>
      </c>
      <c r="U54" s="213" t="str">
        <f t="shared" si="20"/>
        <v/>
      </c>
      <c r="V54" s="213" t="str">
        <f t="shared" si="20"/>
        <v/>
      </c>
      <c r="W54" s="213" t="str">
        <f t="shared" si="20"/>
        <v/>
      </c>
      <c r="X54" s="213" t="str">
        <f t="shared" si="20"/>
        <v/>
      </c>
      <c r="Y54" s="213" t="str">
        <f t="shared" si="20"/>
        <v/>
      </c>
      <c r="Z54" s="213" t="str">
        <f t="shared" si="20"/>
        <v/>
      </c>
      <c r="AA54" s="213" t="str">
        <f t="shared" si="20"/>
        <v/>
      </c>
      <c r="AB54" s="213" t="str">
        <f t="shared" si="20"/>
        <v/>
      </c>
      <c r="AC54" s="213" t="str">
        <f t="shared" si="20"/>
        <v/>
      </c>
      <c r="AD54" s="213" t="str">
        <f t="shared" si="20"/>
        <v/>
      </c>
      <c r="AE54" s="213" t="str">
        <f t="shared" si="20"/>
        <v/>
      </c>
      <c r="AF54" s="213" t="str">
        <f t="shared" si="20"/>
        <v/>
      </c>
      <c r="AG54" s="213" t="str">
        <f t="shared" si="20"/>
        <v/>
      </c>
      <c r="AH54" s="213" t="str">
        <f t="shared" si="20"/>
        <v/>
      </c>
      <c r="AI54" s="213" t="str">
        <f t="shared" si="20"/>
        <v/>
      </c>
      <c r="AJ54" s="213" t="str">
        <f t="shared" si="20"/>
        <v/>
      </c>
      <c r="AK54" s="213" t="str">
        <f t="shared" si="20"/>
        <v/>
      </c>
      <c r="AL54" s="213" t="str">
        <f t="shared" si="20"/>
        <v/>
      </c>
      <c r="AM54" s="213" t="str">
        <f t="shared" si="20"/>
        <v/>
      </c>
      <c r="AN54" s="213" t="str">
        <f t="shared" si="20"/>
        <v/>
      </c>
      <c r="AO54" s="213" t="str">
        <f t="shared" si="20"/>
        <v/>
      </c>
      <c r="AP54" s="213" t="str">
        <f t="shared" si="20"/>
        <v/>
      </c>
      <c r="AQ54" s="213" t="str">
        <f t="shared" si="20"/>
        <v/>
      </c>
      <c r="AR54" s="213" t="str">
        <f t="shared" si="20"/>
        <v/>
      </c>
      <c r="AS54" s="213" t="str">
        <f t="shared" si="20"/>
        <v/>
      </c>
      <c r="AT54" s="213" t="str">
        <f t="shared" si="20"/>
        <v/>
      </c>
      <c r="AU54" s="213" t="str">
        <f t="shared" si="20"/>
        <v/>
      </c>
      <c r="AV54" s="213" t="str">
        <f t="shared" si="20"/>
        <v/>
      </c>
      <c r="AW54" s="213" t="str">
        <f t="shared" si="20"/>
        <v/>
      </c>
      <c r="AX54" s="213" t="str">
        <f t="shared" si="20"/>
        <v/>
      </c>
      <c r="AY54" s="213" t="str">
        <f t="shared" si="20"/>
        <v/>
      </c>
      <c r="AZ54" s="213" t="str">
        <f t="shared" si="20"/>
        <v/>
      </c>
      <c r="BA54" s="213" t="str">
        <f t="shared" si="20"/>
        <v/>
      </c>
      <c r="BB54" s="213" t="str">
        <f t="shared" si="20"/>
        <v/>
      </c>
      <c r="BC54" s="213" t="str">
        <f t="shared" si="20"/>
        <v/>
      </c>
      <c r="BD54" s="213" t="str">
        <f t="shared" si="20"/>
        <v/>
      </c>
      <c r="BE54" s="213" t="str">
        <f t="shared" si="20"/>
        <v/>
      </c>
      <c r="BF54" s="213" t="str">
        <f t="shared" si="20"/>
        <v/>
      </c>
      <c r="BG54" s="213" t="str">
        <f t="shared" si="20"/>
        <v/>
      </c>
      <c r="BH54" s="213" t="str">
        <f t="shared" si="20"/>
        <v/>
      </c>
      <c r="BI54" s="213" t="str">
        <f t="shared" si="20"/>
        <v/>
      </c>
      <c r="BJ54" s="213" t="str">
        <f t="shared" si="20"/>
        <v/>
      </c>
      <c r="BK54" s="213" t="str">
        <f t="shared" si="20"/>
        <v/>
      </c>
      <c r="BL54" s="213" t="str">
        <f t="shared" si="20"/>
        <v/>
      </c>
      <c r="BM54" s="207"/>
      <c r="BN54" s="207"/>
      <c r="BO54" s="207"/>
    </row>
    <row r="55" spans="1:67" s="815" customFormat="1" ht="77.25" thickBot="1" x14ac:dyDescent="0.25">
      <c r="A55" s="980">
        <v>38</v>
      </c>
      <c r="B55" s="994" t="s">
        <v>555</v>
      </c>
      <c r="C55" s="824" t="s">
        <v>57</v>
      </c>
      <c r="D55" s="969" t="s">
        <v>38</v>
      </c>
      <c r="E55" s="213" t="str">
        <f>IF(E53="N", "X", "")</f>
        <v/>
      </c>
      <c r="F55" s="213" t="str">
        <f t="shared" ref="F55:BL55" si="21">IF(F53="N", "X", "")</f>
        <v/>
      </c>
      <c r="G55" s="213" t="str">
        <f t="shared" si="21"/>
        <v/>
      </c>
      <c r="H55" s="213" t="str">
        <f t="shared" si="21"/>
        <v/>
      </c>
      <c r="I55" s="213" t="str">
        <f t="shared" si="21"/>
        <v/>
      </c>
      <c r="J55" s="213" t="str">
        <f t="shared" si="21"/>
        <v/>
      </c>
      <c r="K55" s="213" t="str">
        <f t="shared" si="21"/>
        <v/>
      </c>
      <c r="L55" s="213" t="str">
        <f t="shared" si="21"/>
        <v/>
      </c>
      <c r="M55" s="213" t="str">
        <f t="shared" si="21"/>
        <v/>
      </c>
      <c r="N55" s="213" t="str">
        <f t="shared" si="21"/>
        <v/>
      </c>
      <c r="O55" s="213" t="str">
        <f t="shared" si="21"/>
        <v/>
      </c>
      <c r="P55" s="213" t="str">
        <f t="shared" si="21"/>
        <v/>
      </c>
      <c r="Q55" s="213" t="str">
        <f t="shared" si="21"/>
        <v/>
      </c>
      <c r="R55" s="213" t="str">
        <f t="shared" si="21"/>
        <v/>
      </c>
      <c r="S55" s="213" t="str">
        <f t="shared" si="21"/>
        <v/>
      </c>
      <c r="T55" s="213" t="str">
        <f t="shared" si="21"/>
        <v/>
      </c>
      <c r="U55" s="213" t="str">
        <f t="shared" si="21"/>
        <v/>
      </c>
      <c r="V55" s="213" t="str">
        <f t="shared" si="21"/>
        <v/>
      </c>
      <c r="W55" s="213" t="str">
        <f t="shared" si="21"/>
        <v/>
      </c>
      <c r="X55" s="213" t="str">
        <f t="shared" si="21"/>
        <v/>
      </c>
      <c r="Y55" s="213" t="str">
        <f t="shared" si="21"/>
        <v/>
      </c>
      <c r="Z55" s="213" t="str">
        <f t="shared" si="21"/>
        <v/>
      </c>
      <c r="AA55" s="213" t="str">
        <f t="shared" si="21"/>
        <v/>
      </c>
      <c r="AB55" s="213" t="str">
        <f t="shared" si="21"/>
        <v/>
      </c>
      <c r="AC55" s="213" t="str">
        <f t="shared" si="21"/>
        <v/>
      </c>
      <c r="AD55" s="213" t="str">
        <f t="shared" si="21"/>
        <v/>
      </c>
      <c r="AE55" s="213" t="str">
        <f t="shared" si="21"/>
        <v/>
      </c>
      <c r="AF55" s="213" t="str">
        <f t="shared" si="21"/>
        <v/>
      </c>
      <c r="AG55" s="213" t="str">
        <f t="shared" si="21"/>
        <v/>
      </c>
      <c r="AH55" s="213" t="str">
        <f t="shared" si="21"/>
        <v/>
      </c>
      <c r="AI55" s="213" t="str">
        <f t="shared" si="21"/>
        <v/>
      </c>
      <c r="AJ55" s="213" t="str">
        <f t="shared" si="21"/>
        <v/>
      </c>
      <c r="AK55" s="213" t="str">
        <f t="shared" si="21"/>
        <v/>
      </c>
      <c r="AL55" s="213" t="str">
        <f t="shared" si="21"/>
        <v/>
      </c>
      <c r="AM55" s="213" t="str">
        <f t="shared" si="21"/>
        <v/>
      </c>
      <c r="AN55" s="213" t="str">
        <f t="shared" si="21"/>
        <v/>
      </c>
      <c r="AO55" s="213" t="str">
        <f t="shared" si="21"/>
        <v/>
      </c>
      <c r="AP55" s="213" t="str">
        <f t="shared" si="21"/>
        <v/>
      </c>
      <c r="AQ55" s="213" t="str">
        <f t="shared" si="21"/>
        <v/>
      </c>
      <c r="AR55" s="213" t="str">
        <f t="shared" si="21"/>
        <v/>
      </c>
      <c r="AS55" s="213" t="str">
        <f t="shared" si="21"/>
        <v/>
      </c>
      <c r="AT55" s="213" t="str">
        <f t="shared" si="21"/>
        <v/>
      </c>
      <c r="AU55" s="213" t="str">
        <f t="shared" si="21"/>
        <v/>
      </c>
      <c r="AV55" s="213" t="str">
        <f t="shared" si="21"/>
        <v/>
      </c>
      <c r="AW55" s="213" t="str">
        <f t="shared" si="21"/>
        <v/>
      </c>
      <c r="AX55" s="213" t="str">
        <f t="shared" si="21"/>
        <v/>
      </c>
      <c r="AY55" s="213" t="str">
        <f t="shared" si="21"/>
        <v/>
      </c>
      <c r="AZ55" s="213" t="str">
        <f t="shared" si="21"/>
        <v/>
      </c>
      <c r="BA55" s="213" t="str">
        <f t="shared" si="21"/>
        <v/>
      </c>
      <c r="BB55" s="213" t="str">
        <f t="shared" si="21"/>
        <v/>
      </c>
      <c r="BC55" s="213" t="str">
        <f t="shared" si="21"/>
        <v/>
      </c>
      <c r="BD55" s="213" t="str">
        <f t="shared" si="21"/>
        <v/>
      </c>
      <c r="BE55" s="213" t="str">
        <f t="shared" si="21"/>
        <v/>
      </c>
      <c r="BF55" s="213" t="str">
        <f t="shared" si="21"/>
        <v/>
      </c>
      <c r="BG55" s="213" t="str">
        <f t="shared" si="21"/>
        <v/>
      </c>
      <c r="BH55" s="213" t="str">
        <f t="shared" si="21"/>
        <v/>
      </c>
      <c r="BI55" s="213" t="str">
        <f t="shared" si="21"/>
        <v/>
      </c>
      <c r="BJ55" s="213" t="str">
        <f t="shared" si="21"/>
        <v/>
      </c>
      <c r="BK55" s="213" t="str">
        <f t="shared" si="21"/>
        <v/>
      </c>
      <c r="BL55" s="213" t="str">
        <f t="shared" si="21"/>
        <v/>
      </c>
      <c r="BM55" s="190"/>
      <c r="BN55" s="191"/>
      <c r="BO55" s="191"/>
    </row>
    <row r="56" spans="1:67" s="637" customFormat="1" ht="24" customHeight="1" thickBot="1" x14ac:dyDescent="0.25">
      <c r="A56" s="1034"/>
      <c r="B56" s="1008" t="s">
        <v>183</v>
      </c>
      <c r="C56" s="1037" t="s">
        <v>8</v>
      </c>
      <c r="D56" s="985" t="s">
        <v>9</v>
      </c>
      <c r="E56" s="666" t="s">
        <v>19</v>
      </c>
      <c r="F56" s="666" t="s">
        <v>19</v>
      </c>
      <c r="G56" s="666" t="s">
        <v>19</v>
      </c>
      <c r="H56" s="666" t="s">
        <v>19</v>
      </c>
      <c r="I56" s="666" t="s">
        <v>19</v>
      </c>
      <c r="J56" s="666" t="s">
        <v>19</v>
      </c>
      <c r="K56" s="666" t="s">
        <v>19</v>
      </c>
      <c r="L56" s="666" t="s">
        <v>19</v>
      </c>
      <c r="M56" s="666" t="s">
        <v>19</v>
      </c>
      <c r="N56" s="666" t="s">
        <v>19</v>
      </c>
      <c r="O56" s="666" t="s">
        <v>19</v>
      </c>
      <c r="P56" s="666" t="s">
        <v>19</v>
      </c>
      <c r="Q56" s="666" t="s">
        <v>19</v>
      </c>
      <c r="R56" s="666" t="s">
        <v>19</v>
      </c>
      <c r="S56" s="666" t="s">
        <v>19</v>
      </c>
      <c r="T56" s="666" t="s">
        <v>19</v>
      </c>
      <c r="U56" s="666" t="s">
        <v>19</v>
      </c>
      <c r="V56" s="666" t="s">
        <v>19</v>
      </c>
      <c r="W56" s="666" t="s">
        <v>19</v>
      </c>
      <c r="X56" s="666" t="s">
        <v>19</v>
      </c>
      <c r="Y56" s="666" t="s">
        <v>19</v>
      </c>
      <c r="Z56" s="666" t="s">
        <v>19</v>
      </c>
      <c r="AA56" s="666" t="s">
        <v>19</v>
      </c>
      <c r="AB56" s="666" t="s">
        <v>19</v>
      </c>
      <c r="AC56" s="666" t="s">
        <v>19</v>
      </c>
      <c r="AD56" s="666" t="s">
        <v>19</v>
      </c>
      <c r="AE56" s="666" t="s">
        <v>19</v>
      </c>
      <c r="AF56" s="666" t="s">
        <v>19</v>
      </c>
      <c r="AG56" s="666" t="s">
        <v>19</v>
      </c>
      <c r="AH56" s="666" t="s">
        <v>19</v>
      </c>
      <c r="AI56" s="666" t="s">
        <v>19</v>
      </c>
      <c r="AJ56" s="666" t="s">
        <v>19</v>
      </c>
      <c r="AK56" s="666" t="s">
        <v>19</v>
      </c>
      <c r="AL56" s="666" t="s">
        <v>19</v>
      </c>
      <c r="AM56" s="666" t="s">
        <v>19</v>
      </c>
      <c r="AN56" s="666" t="s">
        <v>19</v>
      </c>
      <c r="AO56" s="666" t="s">
        <v>19</v>
      </c>
      <c r="AP56" s="666" t="s">
        <v>19</v>
      </c>
      <c r="AQ56" s="666" t="s">
        <v>19</v>
      </c>
      <c r="AR56" s="666" t="s">
        <v>19</v>
      </c>
      <c r="AS56" s="666" t="s">
        <v>19</v>
      </c>
      <c r="AT56" s="666" t="s">
        <v>19</v>
      </c>
      <c r="AU56" s="666" t="s">
        <v>19</v>
      </c>
      <c r="AV56" s="666" t="s">
        <v>19</v>
      </c>
      <c r="AW56" s="666" t="s">
        <v>19</v>
      </c>
      <c r="AX56" s="666" t="s">
        <v>19</v>
      </c>
      <c r="AY56" s="666" t="s">
        <v>19</v>
      </c>
      <c r="AZ56" s="666" t="s">
        <v>19</v>
      </c>
      <c r="BA56" s="666" t="s">
        <v>19</v>
      </c>
      <c r="BB56" s="666" t="s">
        <v>19</v>
      </c>
      <c r="BC56" s="666" t="s">
        <v>19</v>
      </c>
      <c r="BD56" s="666" t="s">
        <v>19</v>
      </c>
      <c r="BE56" s="666" t="s">
        <v>19</v>
      </c>
      <c r="BF56" s="666" t="s">
        <v>19</v>
      </c>
      <c r="BG56" s="666" t="s">
        <v>19</v>
      </c>
      <c r="BH56" s="666" t="s">
        <v>19</v>
      </c>
      <c r="BI56" s="666" t="s">
        <v>19</v>
      </c>
      <c r="BJ56" s="666" t="s">
        <v>19</v>
      </c>
      <c r="BK56" s="666" t="s">
        <v>19</v>
      </c>
      <c r="BL56" s="666" t="s">
        <v>19</v>
      </c>
      <c r="BM56" s="630"/>
      <c r="BN56" s="646"/>
      <c r="BO56" s="646"/>
    </row>
    <row r="57" spans="1:67" s="815" customFormat="1" ht="64.5" thickBot="1" x14ac:dyDescent="0.25">
      <c r="A57" s="1040">
        <v>39</v>
      </c>
      <c r="B57" s="994" t="s">
        <v>564</v>
      </c>
      <c r="C57" s="824" t="s">
        <v>543</v>
      </c>
      <c r="D57" s="969" t="s">
        <v>38</v>
      </c>
      <c r="E57" s="213"/>
      <c r="F57" s="213" t="s">
        <v>19</v>
      </c>
      <c r="G57" s="213" t="s">
        <v>19</v>
      </c>
      <c r="H57" s="213" t="s">
        <v>19</v>
      </c>
      <c r="I57" s="213" t="s">
        <v>19</v>
      </c>
      <c r="J57" s="213" t="s">
        <v>19</v>
      </c>
      <c r="K57" s="213" t="s">
        <v>19</v>
      </c>
      <c r="L57" s="213" t="s">
        <v>19</v>
      </c>
      <c r="M57" s="213" t="s">
        <v>19</v>
      </c>
      <c r="N57" s="213" t="s">
        <v>19</v>
      </c>
      <c r="O57" s="213" t="s">
        <v>19</v>
      </c>
      <c r="P57" s="213" t="s">
        <v>19</v>
      </c>
      <c r="Q57" s="213" t="s">
        <v>19</v>
      </c>
      <c r="R57" s="213" t="s">
        <v>19</v>
      </c>
      <c r="S57" s="213" t="s">
        <v>19</v>
      </c>
      <c r="T57" s="213" t="s">
        <v>19</v>
      </c>
      <c r="U57" s="213" t="s">
        <v>19</v>
      </c>
      <c r="V57" s="213" t="s">
        <v>19</v>
      </c>
      <c r="W57" s="213" t="s">
        <v>19</v>
      </c>
      <c r="X57" s="213" t="s">
        <v>19</v>
      </c>
      <c r="Y57" s="213"/>
      <c r="Z57" s="213"/>
      <c r="AA57" s="213"/>
      <c r="AB57" s="213"/>
      <c r="AC57" s="213"/>
      <c r="AD57" s="213"/>
      <c r="AE57" s="213"/>
      <c r="AF57" s="213"/>
      <c r="AG57" s="213"/>
      <c r="AH57" s="213"/>
      <c r="AI57" s="213"/>
      <c r="AJ57" s="213"/>
      <c r="AK57" s="213"/>
      <c r="AL57" s="213"/>
      <c r="AM57" s="213"/>
      <c r="AN57" s="213"/>
      <c r="AO57" s="213"/>
      <c r="AP57" s="213"/>
      <c r="AQ57" s="213"/>
      <c r="AR57" s="213"/>
      <c r="AS57" s="213"/>
      <c r="AT57" s="213"/>
      <c r="AU57" s="213"/>
      <c r="AV57" s="213"/>
      <c r="AW57" s="213"/>
      <c r="AX57" s="213"/>
      <c r="AY57" s="213"/>
      <c r="AZ57" s="213"/>
      <c r="BA57" s="213"/>
      <c r="BB57" s="213"/>
      <c r="BC57" s="213"/>
      <c r="BD57" s="213"/>
      <c r="BE57" s="213"/>
      <c r="BF57" s="213"/>
      <c r="BG57" s="213"/>
      <c r="BH57" s="213"/>
      <c r="BI57" s="213"/>
      <c r="BJ57" s="213"/>
      <c r="BK57" s="213"/>
      <c r="BL57" s="213"/>
      <c r="BM57" s="190"/>
      <c r="BN57" s="191"/>
      <c r="BO57" s="191"/>
    </row>
    <row r="58" spans="1:67" s="815" customFormat="1" ht="89.25" customHeight="1" thickBot="1" x14ac:dyDescent="0.25">
      <c r="A58" s="980">
        <v>40</v>
      </c>
      <c r="B58" s="994" t="s">
        <v>565</v>
      </c>
      <c r="C58" s="824" t="s">
        <v>543</v>
      </c>
      <c r="D58" s="969" t="s">
        <v>38</v>
      </c>
      <c r="E58" s="213" t="str">
        <f>IF(E57="N", "X", "")</f>
        <v/>
      </c>
      <c r="F58" s="213"/>
      <c r="G58" s="213"/>
      <c r="H58" s="213"/>
      <c r="I58" s="213"/>
      <c r="J58" s="213"/>
      <c r="K58" s="213"/>
      <c r="L58" s="213"/>
      <c r="M58" s="213"/>
      <c r="N58" s="213"/>
      <c r="O58" s="213"/>
      <c r="P58" s="213"/>
      <c r="Q58" s="213"/>
      <c r="R58" s="213"/>
      <c r="S58" s="213"/>
      <c r="T58" s="213"/>
      <c r="U58" s="213"/>
      <c r="V58" s="213"/>
      <c r="W58" s="213"/>
      <c r="X58" s="213"/>
      <c r="Y58" s="213"/>
      <c r="Z58" s="213"/>
      <c r="AA58" s="213"/>
      <c r="AB58" s="213"/>
      <c r="AC58" s="213"/>
      <c r="AD58" s="213"/>
      <c r="AE58" s="213"/>
      <c r="AF58" s="213"/>
      <c r="AG58" s="213"/>
      <c r="AH58" s="213"/>
      <c r="AI58" s="213"/>
      <c r="AJ58" s="213"/>
      <c r="AK58" s="213"/>
      <c r="AL58" s="213"/>
      <c r="AM58" s="213"/>
      <c r="AN58" s="213"/>
      <c r="AO58" s="213"/>
      <c r="AP58" s="213"/>
      <c r="AQ58" s="213"/>
      <c r="AR58" s="213"/>
      <c r="AS58" s="213"/>
      <c r="AT58" s="213"/>
      <c r="AU58" s="213"/>
      <c r="AV58" s="213"/>
      <c r="AW58" s="213"/>
      <c r="AX58" s="213"/>
      <c r="AY58" s="213"/>
      <c r="AZ58" s="213"/>
      <c r="BA58" s="213"/>
      <c r="BB58" s="213"/>
      <c r="BC58" s="213"/>
      <c r="BD58" s="213"/>
      <c r="BE58" s="213"/>
      <c r="BF58" s="213"/>
      <c r="BG58" s="213"/>
      <c r="BH58" s="213"/>
      <c r="BI58" s="213"/>
      <c r="BJ58" s="213"/>
      <c r="BK58" s="213"/>
      <c r="BL58" s="213"/>
      <c r="BM58" s="190"/>
      <c r="BN58" s="191"/>
      <c r="BO58" s="191"/>
    </row>
    <row r="59" spans="1:67" s="815" customFormat="1" ht="75" customHeight="1" thickBot="1" x14ac:dyDescent="0.25">
      <c r="A59" s="980">
        <v>41</v>
      </c>
      <c r="B59" s="994" t="s">
        <v>184</v>
      </c>
      <c r="C59" s="824" t="s">
        <v>543</v>
      </c>
      <c r="D59" s="969" t="s">
        <v>38</v>
      </c>
      <c r="E59" s="213" t="str">
        <f t="shared" ref="E59" si="22">IF(E57="N", "X", "")</f>
        <v/>
      </c>
      <c r="F59" s="213"/>
      <c r="G59" s="213"/>
      <c r="H59" s="213"/>
      <c r="I59" s="213"/>
      <c r="J59" s="213"/>
      <c r="K59" s="213"/>
      <c r="L59" s="213"/>
      <c r="M59" s="213"/>
      <c r="N59" s="213"/>
      <c r="O59" s="213"/>
      <c r="P59" s="213"/>
      <c r="Q59" s="213"/>
      <c r="R59" s="213"/>
      <c r="S59" s="213"/>
      <c r="T59" s="213"/>
      <c r="U59" s="213"/>
      <c r="V59" s="213"/>
      <c r="W59" s="213"/>
      <c r="X59" s="213"/>
      <c r="Y59" s="213"/>
      <c r="Z59" s="213"/>
      <c r="AA59" s="213"/>
      <c r="AB59" s="213"/>
      <c r="AC59" s="213"/>
      <c r="AD59" s="213"/>
      <c r="AE59" s="213"/>
      <c r="AF59" s="213"/>
      <c r="AG59" s="213"/>
      <c r="AH59" s="213"/>
      <c r="AI59" s="213"/>
      <c r="AJ59" s="213"/>
      <c r="AK59" s="213"/>
      <c r="AL59" s="213"/>
      <c r="AM59" s="213"/>
      <c r="AN59" s="213"/>
      <c r="AO59" s="213"/>
      <c r="AP59" s="213"/>
      <c r="AQ59" s="213"/>
      <c r="AR59" s="213"/>
      <c r="AS59" s="213"/>
      <c r="AT59" s="213"/>
      <c r="AU59" s="213"/>
      <c r="AV59" s="213"/>
      <c r="AW59" s="213"/>
      <c r="AX59" s="213"/>
      <c r="AY59" s="213"/>
      <c r="AZ59" s="213"/>
      <c r="BA59" s="213"/>
      <c r="BB59" s="213"/>
      <c r="BC59" s="213"/>
      <c r="BD59" s="213"/>
      <c r="BE59" s="213"/>
      <c r="BF59" s="213"/>
      <c r="BG59" s="213"/>
      <c r="BH59" s="213"/>
      <c r="BI59" s="213"/>
      <c r="BJ59" s="213"/>
      <c r="BK59" s="213"/>
      <c r="BL59" s="213"/>
      <c r="BM59" s="190"/>
      <c r="BN59" s="191"/>
      <c r="BO59" s="191"/>
    </row>
    <row r="60" spans="1:67" s="815" customFormat="1" ht="64.5" thickBot="1" x14ac:dyDescent="0.25">
      <c r="A60" s="980">
        <v>42</v>
      </c>
      <c r="B60" s="994" t="s">
        <v>185</v>
      </c>
      <c r="C60" s="824" t="s">
        <v>543</v>
      </c>
      <c r="D60" s="969" t="s">
        <v>38</v>
      </c>
      <c r="E60" s="213" t="str">
        <f>IF(E57="N", "X", "")</f>
        <v/>
      </c>
      <c r="F60" s="213" t="s">
        <v>96</v>
      </c>
      <c r="G60" s="213" t="s">
        <v>96</v>
      </c>
      <c r="H60" s="213" t="s">
        <v>96</v>
      </c>
      <c r="I60" s="213" t="s">
        <v>96</v>
      </c>
      <c r="J60" s="213" t="s">
        <v>96</v>
      </c>
      <c r="K60" s="213" t="s">
        <v>96</v>
      </c>
      <c r="L60" s="213" t="s">
        <v>96</v>
      </c>
      <c r="M60" s="213" t="s">
        <v>96</v>
      </c>
      <c r="N60" s="213" t="s">
        <v>96</v>
      </c>
      <c r="O60" s="213" t="s">
        <v>96</v>
      </c>
      <c r="P60" s="213" t="s">
        <v>96</v>
      </c>
      <c r="Q60" s="213" t="s">
        <v>96</v>
      </c>
      <c r="R60" s="213" t="s">
        <v>96</v>
      </c>
      <c r="S60" s="213" t="s">
        <v>96</v>
      </c>
      <c r="T60" s="213" t="s">
        <v>96</v>
      </c>
      <c r="U60" s="213" t="s">
        <v>96</v>
      </c>
      <c r="V60" s="213" t="s">
        <v>96</v>
      </c>
      <c r="W60" s="213" t="s">
        <v>96</v>
      </c>
      <c r="X60" s="213" t="s">
        <v>96</v>
      </c>
      <c r="Y60" s="213"/>
      <c r="Z60" s="213"/>
      <c r="AA60" s="213"/>
      <c r="AB60" s="213"/>
      <c r="AC60" s="213"/>
      <c r="AD60" s="213"/>
      <c r="AE60" s="213"/>
      <c r="AF60" s="213"/>
      <c r="AG60" s="213"/>
      <c r="AH60" s="213"/>
      <c r="AI60" s="213"/>
      <c r="AJ60" s="213"/>
      <c r="AK60" s="213"/>
      <c r="AL60" s="213"/>
      <c r="AM60" s="213"/>
      <c r="AN60" s="213"/>
      <c r="AO60" s="213"/>
      <c r="AP60" s="213"/>
      <c r="AQ60" s="213"/>
      <c r="AR60" s="213"/>
      <c r="AS60" s="213"/>
      <c r="AT60" s="213"/>
      <c r="AU60" s="213"/>
      <c r="AV60" s="213"/>
      <c r="AW60" s="213"/>
      <c r="AX60" s="213"/>
      <c r="AY60" s="213"/>
      <c r="AZ60" s="213"/>
      <c r="BA60" s="213"/>
      <c r="BB60" s="213"/>
      <c r="BC60" s="213"/>
      <c r="BD60" s="213"/>
      <c r="BE60" s="213"/>
      <c r="BF60" s="213"/>
      <c r="BG60" s="213"/>
      <c r="BH60" s="213"/>
      <c r="BI60" s="213"/>
      <c r="BJ60" s="213"/>
      <c r="BK60" s="213"/>
      <c r="BL60" s="213"/>
      <c r="BM60" s="190"/>
      <c r="BN60" s="191"/>
      <c r="BO60" s="191"/>
    </row>
    <row r="61" spans="1:67" s="815" customFormat="1" ht="64.5" thickBot="1" x14ac:dyDescent="0.25">
      <c r="A61" s="980">
        <v>43</v>
      </c>
      <c r="B61" s="994" t="s">
        <v>67</v>
      </c>
      <c r="C61" s="824" t="s">
        <v>543</v>
      </c>
      <c r="D61" s="969" t="s">
        <v>38</v>
      </c>
      <c r="E61" s="213" t="str">
        <f>IF(E57="N", "X", "")</f>
        <v/>
      </c>
      <c r="F61" s="213" t="s">
        <v>96</v>
      </c>
      <c r="G61" s="213" t="s">
        <v>96</v>
      </c>
      <c r="H61" s="213" t="s">
        <v>96</v>
      </c>
      <c r="I61" s="213" t="s">
        <v>96</v>
      </c>
      <c r="J61" s="213" t="s">
        <v>96</v>
      </c>
      <c r="K61" s="213" t="s">
        <v>96</v>
      </c>
      <c r="L61" s="213" t="s">
        <v>96</v>
      </c>
      <c r="M61" s="213" t="s">
        <v>96</v>
      </c>
      <c r="N61" s="213" t="s">
        <v>96</v>
      </c>
      <c r="O61" s="213" t="s">
        <v>96</v>
      </c>
      <c r="P61" s="213" t="s">
        <v>96</v>
      </c>
      <c r="Q61" s="213" t="s">
        <v>96</v>
      </c>
      <c r="R61" s="213" t="s">
        <v>96</v>
      </c>
      <c r="S61" s="213" t="s">
        <v>96</v>
      </c>
      <c r="T61" s="213" t="s">
        <v>96</v>
      </c>
      <c r="U61" s="213" t="s">
        <v>96</v>
      </c>
      <c r="V61" s="213" t="s">
        <v>96</v>
      </c>
      <c r="W61" s="213" t="s">
        <v>96</v>
      </c>
      <c r="X61" s="213" t="s">
        <v>96</v>
      </c>
      <c r="Y61" s="213"/>
      <c r="Z61" s="213"/>
      <c r="AA61" s="213"/>
      <c r="AB61" s="213"/>
      <c r="AC61" s="213"/>
      <c r="AD61" s="213"/>
      <c r="AE61" s="213"/>
      <c r="AF61" s="213"/>
      <c r="AG61" s="213"/>
      <c r="AH61" s="213"/>
      <c r="AI61" s="213"/>
      <c r="AJ61" s="213"/>
      <c r="AK61" s="213"/>
      <c r="AL61" s="213"/>
      <c r="AM61" s="213"/>
      <c r="AN61" s="213"/>
      <c r="AO61" s="213"/>
      <c r="AP61" s="213"/>
      <c r="AQ61" s="213"/>
      <c r="AR61" s="213"/>
      <c r="AS61" s="213"/>
      <c r="AT61" s="213"/>
      <c r="AU61" s="213"/>
      <c r="AV61" s="213"/>
      <c r="AW61" s="213"/>
      <c r="AX61" s="213"/>
      <c r="AY61" s="213"/>
      <c r="AZ61" s="213"/>
      <c r="BA61" s="213"/>
      <c r="BB61" s="213"/>
      <c r="BC61" s="213"/>
      <c r="BD61" s="213"/>
      <c r="BE61" s="213"/>
      <c r="BF61" s="213"/>
      <c r="BG61" s="213"/>
      <c r="BH61" s="213"/>
      <c r="BI61" s="213"/>
      <c r="BJ61" s="213"/>
      <c r="BK61" s="213"/>
      <c r="BL61" s="213"/>
      <c r="BM61" s="190"/>
      <c r="BN61" s="191"/>
      <c r="BO61" s="191"/>
    </row>
    <row r="62" spans="1:67" s="815" customFormat="1" ht="39" thickBot="1" x14ac:dyDescent="0.25">
      <c r="A62" s="980">
        <v>44</v>
      </c>
      <c r="B62" s="994" t="s">
        <v>68</v>
      </c>
      <c r="C62" s="824" t="s">
        <v>544</v>
      </c>
      <c r="D62" s="969" t="s">
        <v>38</v>
      </c>
      <c r="E62" s="213" t="str">
        <f>IF(E57="N", "X", "")</f>
        <v/>
      </c>
      <c r="F62" s="213" t="s">
        <v>96</v>
      </c>
      <c r="G62" s="213" t="s">
        <v>96</v>
      </c>
      <c r="H62" s="213" t="s">
        <v>96</v>
      </c>
      <c r="I62" s="213" t="s">
        <v>96</v>
      </c>
      <c r="J62" s="213" t="s">
        <v>96</v>
      </c>
      <c r="K62" s="213" t="s">
        <v>96</v>
      </c>
      <c r="L62" s="213" t="s">
        <v>96</v>
      </c>
      <c r="M62" s="213" t="s">
        <v>96</v>
      </c>
      <c r="N62" s="213" t="s">
        <v>96</v>
      </c>
      <c r="O62" s="213" t="s">
        <v>96</v>
      </c>
      <c r="P62" s="213" t="s">
        <v>96</v>
      </c>
      <c r="Q62" s="213" t="s">
        <v>96</v>
      </c>
      <c r="R62" s="213" t="s">
        <v>96</v>
      </c>
      <c r="S62" s="213" t="s">
        <v>96</v>
      </c>
      <c r="T62" s="213" t="s">
        <v>96</v>
      </c>
      <c r="U62" s="213" t="s">
        <v>96</v>
      </c>
      <c r="V62" s="213" t="s">
        <v>96</v>
      </c>
      <c r="W62" s="213" t="s">
        <v>96</v>
      </c>
      <c r="X62" s="213" t="s">
        <v>96</v>
      </c>
      <c r="Y62" s="213"/>
      <c r="Z62" s="213"/>
      <c r="AA62" s="213"/>
      <c r="AB62" s="213"/>
      <c r="AC62" s="213"/>
      <c r="AD62" s="213"/>
      <c r="AE62" s="213"/>
      <c r="AF62" s="213"/>
      <c r="AG62" s="213"/>
      <c r="AH62" s="213"/>
      <c r="AI62" s="213"/>
      <c r="AJ62" s="213"/>
      <c r="AK62" s="213"/>
      <c r="AL62" s="213"/>
      <c r="AM62" s="213"/>
      <c r="AN62" s="213"/>
      <c r="AO62" s="213"/>
      <c r="AP62" s="213"/>
      <c r="AQ62" s="213"/>
      <c r="AR62" s="213"/>
      <c r="AS62" s="213"/>
      <c r="AT62" s="213"/>
      <c r="AU62" s="213"/>
      <c r="AV62" s="213"/>
      <c r="AW62" s="213"/>
      <c r="AX62" s="213"/>
      <c r="AY62" s="213"/>
      <c r="AZ62" s="213"/>
      <c r="BA62" s="213"/>
      <c r="BB62" s="213"/>
      <c r="BC62" s="213"/>
      <c r="BD62" s="213"/>
      <c r="BE62" s="213"/>
      <c r="BF62" s="213"/>
      <c r="BG62" s="213"/>
      <c r="BH62" s="213"/>
      <c r="BI62" s="213"/>
      <c r="BJ62" s="213"/>
      <c r="BK62" s="213"/>
      <c r="BL62" s="213"/>
      <c r="BM62" s="190"/>
      <c r="BN62" s="191"/>
      <c r="BO62" s="191"/>
    </row>
    <row r="63" spans="1:67" s="815" customFormat="1" ht="64.5" thickBot="1" x14ac:dyDescent="0.25">
      <c r="A63" s="980">
        <v>45</v>
      </c>
      <c r="B63" s="851" t="s">
        <v>60</v>
      </c>
      <c r="C63" s="824" t="s">
        <v>545</v>
      </c>
      <c r="D63" s="824" t="s">
        <v>38</v>
      </c>
      <c r="E63" s="213" t="str">
        <f>IF(E57="N", "X", "")</f>
        <v/>
      </c>
      <c r="F63" s="213"/>
      <c r="G63" s="213"/>
      <c r="H63" s="213"/>
      <c r="I63" s="213"/>
      <c r="J63" s="213"/>
      <c r="K63" s="213"/>
      <c r="L63" s="213"/>
      <c r="M63" s="213"/>
      <c r="N63" s="213"/>
      <c r="O63" s="213"/>
      <c r="P63" s="213"/>
      <c r="Q63" s="213"/>
      <c r="R63" s="213"/>
      <c r="S63" s="213"/>
      <c r="T63" s="213"/>
      <c r="U63" s="213"/>
      <c r="V63" s="213"/>
      <c r="W63" s="213"/>
      <c r="X63" s="213"/>
      <c r="Y63" s="213"/>
      <c r="Z63" s="213"/>
      <c r="AA63" s="213"/>
      <c r="AB63" s="213"/>
      <c r="AC63" s="213"/>
      <c r="AD63" s="213"/>
      <c r="AE63" s="213"/>
      <c r="AF63" s="213"/>
      <c r="AG63" s="213"/>
      <c r="AH63" s="213"/>
      <c r="AI63" s="213"/>
      <c r="AJ63" s="213"/>
      <c r="AK63" s="213"/>
      <c r="AL63" s="213"/>
      <c r="AM63" s="213"/>
      <c r="AN63" s="213"/>
      <c r="AO63" s="213"/>
      <c r="AP63" s="213"/>
      <c r="AQ63" s="213"/>
      <c r="AR63" s="213"/>
      <c r="AS63" s="213"/>
      <c r="AT63" s="213"/>
      <c r="AU63" s="213"/>
      <c r="AV63" s="213"/>
      <c r="AW63" s="213"/>
      <c r="AX63" s="213"/>
      <c r="AY63" s="213"/>
      <c r="AZ63" s="213"/>
      <c r="BA63" s="213"/>
      <c r="BB63" s="213"/>
      <c r="BC63" s="213"/>
      <c r="BD63" s="213"/>
      <c r="BE63" s="213"/>
      <c r="BF63" s="213"/>
      <c r="BG63" s="213"/>
      <c r="BH63" s="213"/>
      <c r="BI63" s="213"/>
      <c r="BJ63" s="213"/>
      <c r="BK63" s="213"/>
      <c r="BL63" s="213"/>
      <c r="BM63" s="190"/>
      <c r="BN63" s="191"/>
      <c r="BO63" s="191"/>
    </row>
    <row r="64" spans="1:67" s="815" customFormat="1" ht="64.5" thickBot="1" x14ac:dyDescent="0.25">
      <c r="A64" s="980">
        <v>46</v>
      </c>
      <c r="B64" s="994" t="s">
        <v>186</v>
      </c>
      <c r="C64" s="824" t="s">
        <v>545</v>
      </c>
      <c r="D64" s="969" t="s">
        <v>38</v>
      </c>
      <c r="E64" s="213" t="str">
        <f>IF(E57="N", "X", "")</f>
        <v/>
      </c>
      <c r="F64" s="213" t="s">
        <v>96</v>
      </c>
      <c r="G64" s="213" t="s">
        <v>96</v>
      </c>
      <c r="H64" s="213" t="s">
        <v>96</v>
      </c>
      <c r="I64" s="213" t="s">
        <v>96</v>
      </c>
      <c r="J64" s="213" t="s">
        <v>96</v>
      </c>
      <c r="K64" s="213" t="s">
        <v>96</v>
      </c>
      <c r="L64" s="213" t="s">
        <v>96</v>
      </c>
      <c r="M64" s="213" t="s">
        <v>96</v>
      </c>
      <c r="N64" s="213" t="s">
        <v>96</v>
      </c>
      <c r="O64" s="213" t="s">
        <v>96</v>
      </c>
      <c r="P64" s="213" t="s">
        <v>96</v>
      </c>
      <c r="Q64" s="213" t="s">
        <v>96</v>
      </c>
      <c r="R64" s="213" t="s">
        <v>96</v>
      </c>
      <c r="S64" s="213" t="s">
        <v>96</v>
      </c>
      <c r="T64" s="213" t="s">
        <v>96</v>
      </c>
      <c r="U64" s="213" t="s">
        <v>96</v>
      </c>
      <c r="V64" s="213" t="s">
        <v>96</v>
      </c>
      <c r="W64" s="213" t="s">
        <v>96</v>
      </c>
      <c r="X64" s="213" t="s">
        <v>96</v>
      </c>
      <c r="Y64" s="213"/>
      <c r="Z64" s="213"/>
      <c r="AA64" s="213"/>
      <c r="AB64" s="213"/>
      <c r="AC64" s="213"/>
      <c r="AD64" s="213"/>
      <c r="AE64" s="213"/>
      <c r="AF64" s="213"/>
      <c r="AG64" s="213"/>
      <c r="AH64" s="213"/>
      <c r="AI64" s="213"/>
      <c r="AJ64" s="213"/>
      <c r="AK64" s="213"/>
      <c r="AL64" s="213"/>
      <c r="AM64" s="213"/>
      <c r="AN64" s="213"/>
      <c r="AO64" s="213"/>
      <c r="AP64" s="213"/>
      <c r="AQ64" s="213"/>
      <c r="AR64" s="213"/>
      <c r="AS64" s="213"/>
      <c r="AT64" s="213"/>
      <c r="AU64" s="213"/>
      <c r="AV64" s="213"/>
      <c r="AW64" s="213"/>
      <c r="AX64" s="213"/>
      <c r="AY64" s="213"/>
      <c r="AZ64" s="213"/>
      <c r="BA64" s="213"/>
      <c r="BB64" s="213"/>
      <c r="BC64" s="213"/>
      <c r="BD64" s="213"/>
      <c r="BE64" s="213"/>
      <c r="BF64" s="213"/>
      <c r="BG64" s="213"/>
      <c r="BH64" s="213"/>
      <c r="BI64" s="213"/>
      <c r="BJ64" s="213"/>
      <c r="BK64" s="213"/>
      <c r="BL64" s="213"/>
      <c r="BM64" s="190"/>
      <c r="BN64" s="191"/>
      <c r="BO64" s="191"/>
    </row>
    <row r="65" spans="1:94" s="815" customFormat="1" ht="64.5" thickBot="1" x14ac:dyDescent="0.25">
      <c r="A65" s="980">
        <v>47</v>
      </c>
      <c r="B65" s="994" t="s">
        <v>187</v>
      </c>
      <c r="C65" s="824" t="s">
        <v>543</v>
      </c>
      <c r="D65" s="969" t="s">
        <v>38</v>
      </c>
      <c r="E65" s="213" t="str">
        <f>IF(E57="N", "X", "")</f>
        <v/>
      </c>
      <c r="F65" s="213" t="s">
        <v>96</v>
      </c>
      <c r="G65" s="213" t="s">
        <v>96</v>
      </c>
      <c r="H65" s="213" t="s">
        <v>96</v>
      </c>
      <c r="I65" s="213" t="s">
        <v>96</v>
      </c>
      <c r="J65" s="213" t="s">
        <v>96</v>
      </c>
      <c r="K65" s="213" t="s">
        <v>96</v>
      </c>
      <c r="L65" s="213" t="s">
        <v>96</v>
      </c>
      <c r="M65" s="213" t="s">
        <v>96</v>
      </c>
      <c r="N65" s="213" t="s">
        <v>96</v>
      </c>
      <c r="O65" s="213" t="s">
        <v>96</v>
      </c>
      <c r="P65" s="213" t="s">
        <v>96</v>
      </c>
      <c r="Q65" s="213" t="s">
        <v>96</v>
      </c>
      <c r="R65" s="213" t="s">
        <v>96</v>
      </c>
      <c r="S65" s="213" t="s">
        <v>96</v>
      </c>
      <c r="T65" s="213" t="s">
        <v>96</v>
      </c>
      <c r="U65" s="213" t="s">
        <v>96</v>
      </c>
      <c r="V65" s="213" t="s">
        <v>96</v>
      </c>
      <c r="W65" s="213" t="s">
        <v>96</v>
      </c>
      <c r="X65" s="213" t="s">
        <v>96</v>
      </c>
      <c r="Y65" s="213"/>
      <c r="Z65" s="213"/>
      <c r="AA65" s="213"/>
      <c r="AB65" s="213"/>
      <c r="AC65" s="213"/>
      <c r="AD65" s="213"/>
      <c r="AE65" s="213"/>
      <c r="AF65" s="213"/>
      <c r="AG65" s="213"/>
      <c r="AH65" s="213"/>
      <c r="AI65" s="213"/>
      <c r="AJ65" s="213"/>
      <c r="AK65" s="213"/>
      <c r="AL65" s="213"/>
      <c r="AM65" s="213"/>
      <c r="AN65" s="213"/>
      <c r="AO65" s="213"/>
      <c r="AP65" s="213"/>
      <c r="AQ65" s="213"/>
      <c r="AR65" s="213"/>
      <c r="AS65" s="213"/>
      <c r="AT65" s="213"/>
      <c r="AU65" s="213"/>
      <c r="AV65" s="213"/>
      <c r="AW65" s="213"/>
      <c r="AX65" s="213"/>
      <c r="AY65" s="213"/>
      <c r="AZ65" s="213"/>
      <c r="BA65" s="213"/>
      <c r="BB65" s="213"/>
      <c r="BC65" s="213"/>
      <c r="BD65" s="213"/>
      <c r="BE65" s="213"/>
      <c r="BF65" s="213"/>
      <c r="BG65" s="213"/>
      <c r="BH65" s="213"/>
      <c r="BI65" s="213"/>
      <c r="BJ65" s="213"/>
      <c r="BK65" s="213"/>
      <c r="BL65" s="213"/>
      <c r="BM65" s="190"/>
      <c r="BN65" s="191"/>
      <c r="BO65" s="191"/>
    </row>
    <row r="66" spans="1:94" s="815" customFormat="1" ht="64.5" thickBot="1" x14ac:dyDescent="0.25">
      <c r="A66" s="980">
        <v>48</v>
      </c>
      <c r="B66" s="994" t="s">
        <v>188</v>
      </c>
      <c r="C66" s="824" t="s">
        <v>543</v>
      </c>
      <c r="D66" s="969" t="s">
        <v>38</v>
      </c>
      <c r="E66" s="213" t="str">
        <f>IF(E57="N", "X", "")</f>
        <v/>
      </c>
      <c r="F66" s="213" t="s">
        <v>96</v>
      </c>
      <c r="G66" s="213" t="s">
        <v>96</v>
      </c>
      <c r="H66" s="213" t="s">
        <v>96</v>
      </c>
      <c r="I66" s="213" t="s">
        <v>96</v>
      </c>
      <c r="J66" s="213" t="s">
        <v>96</v>
      </c>
      <c r="K66" s="213" t="s">
        <v>96</v>
      </c>
      <c r="L66" s="213" t="s">
        <v>96</v>
      </c>
      <c r="M66" s="213" t="s">
        <v>96</v>
      </c>
      <c r="N66" s="213" t="s">
        <v>96</v>
      </c>
      <c r="O66" s="213" t="s">
        <v>96</v>
      </c>
      <c r="P66" s="213" t="s">
        <v>96</v>
      </c>
      <c r="Q66" s="213" t="s">
        <v>96</v>
      </c>
      <c r="R66" s="213" t="s">
        <v>96</v>
      </c>
      <c r="S66" s="213" t="s">
        <v>96</v>
      </c>
      <c r="T66" s="213" t="s">
        <v>96</v>
      </c>
      <c r="U66" s="213" t="s">
        <v>96</v>
      </c>
      <c r="V66" s="213" t="s">
        <v>96</v>
      </c>
      <c r="W66" s="213" t="s">
        <v>96</v>
      </c>
      <c r="X66" s="213" t="s">
        <v>96</v>
      </c>
      <c r="Y66" s="213"/>
      <c r="Z66" s="213"/>
      <c r="AA66" s="213"/>
      <c r="AB66" s="213"/>
      <c r="AC66" s="213"/>
      <c r="AD66" s="213"/>
      <c r="AE66" s="213"/>
      <c r="AF66" s="213"/>
      <c r="AG66" s="213"/>
      <c r="AH66" s="213"/>
      <c r="AI66" s="213"/>
      <c r="AJ66" s="213"/>
      <c r="AK66" s="213"/>
      <c r="AL66" s="213"/>
      <c r="AM66" s="213"/>
      <c r="AN66" s="213"/>
      <c r="AO66" s="213"/>
      <c r="AP66" s="213"/>
      <c r="AQ66" s="213"/>
      <c r="AR66" s="213"/>
      <c r="AS66" s="213"/>
      <c r="AT66" s="213"/>
      <c r="AU66" s="213"/>
      <c r="AV66" s="213"/>
      <c r="AW66" s="213"/>
      <c r="AX66" s="213"/>
      <c r="AY66" s="213"/>
      <c r="AZ66" s="213"/>
      <c r="BA66" s="213"/>
      <c r="BB66" s="213"/>
      <c r="BC66" s="213"/>
      <c r="BD66" s="213"/>
      <c r="BE66" s="213"/>
      <c r="BF66" s="213"/>
      <c r="BG66" s="213"/>
      <c r="BH66" s="213"/>
      <c r="BI66" s="213"/>
      <c r="BJ66" s="213"/>
      <c r="BK66" s="213"/>
      <c r="BL66" s="213"/>
      <c r="BM66" s="190"/>
      <c r="BN66" s="191"/>
      <c r="BO66" s="191"/>
    </row>
    <row r="67" spans="1:94" s="815" customFormat="1" ht="93.6" customHeight="1" thickBot="1" x14ac:dyDescent="0.25">
      <c r="A67" s="980">
        <v>49</v>
      </c>
      <c r="B67" s="994" t="s">
        <v>566</v>
      </c>
      <c r="C67" s="824" t="s">
        <v>543</v>
      </c>
      <c r="D67" s="969" t="s">
        <v>38</v>
      </c>
      <c r="E67" s="213" t="str">
        <f>IF(E57="N", "X", "")</f>
        <v/>
      </c>
      <c r="F67" s="213" t="s">
        <v>96</v>
      </c>
      <c r="G67" s="213" t="s">
        <v>96</v>
      </c>
      <c r="H67" s="213" t="s">
        <v>96</v>
      </c>
      <c r="I67" s="213" t="s">
        <v>96</v>
      </c>
      <c r="J67" s="213" t="s">
        <v>96</v>
      </c>
      <c r="K67" s="213" t="s">
        <v>96</v>
      </c>
      <c r="L67" s="213" t="s">
        <v>96</v>
      </c>
      <c r="M67" s="213" t="s">
        <v>96</v>
      </c>
      <c r="N67" s="213" t="s">
        <v>96</v>
      </c>
      <c r="O67" s="213" t="s">
        <v>96</v>
      </c>
      <c r="P67" s="213" t="s">
        <v>96</v>
      </c>
      <c r="Q67" s="213" t="s">
        <v>96</v>
      </c>
      <c r="R67" s="213" t="s">
        <v>96</v>
      </c>
      <c r="S67" s="213" t="s">
        <v>96</v>
      </c>
      <c r="T67" s="213" t="s">
        <v>96</v>
      </c>
      <c r="U67" s="213" t="s">
        <v>96</v>
      </c>
      <c r="V67" s="213" t="s">
        <v>96</v>
      </c>
      <c r="W67" s="213" t="s">
        <v>96</v>
      </c>
      <c r="X67" s="213" t="s">
        <v>96</v>
      </c>
      <c r="Y67" s="213"/>
      <c r="Z67" s="213"/>
      <c r="AA67" s="213"/>
      <c r="AB67" s="213"/>
      <c r="AC67" s="213"/>
      <c r="AD67" s="213"/>
      <c r="AE67" s="213"/>
      <c r="AF67" s="213"/>
      <c r="AG67" s="213"/>
      <c r="AH67" s="213"/>
      <c r="AI67" s="213"/>
      <c r="AJ67" s="213"/>
      <c r="AK67" s="213"/>
      <c r="AL67" s="213"/>
      <c r="AM67" s="213"/>
      <c r="AN67" s="213"/>
      <c r="AO67" s="213"/>
      <c r="AP67" s="213"/>
      <c r="AQ67" s="213"/>
      <c r="AR67" s="213"/>
      <c r="AS67" s="213"/>
      <c r="AT67" s="213"/>
      <c r="AU67" s="213"/>
      <c r="AV67" s="213"/>
      <c r="AW67" s="213"/>
      <c r="AX67" s="213"/>
      <c r="AY67" s="213"/>
      <c r="AZ67" s="213"/>
      <c r="BA67" s="213"/>
      <c r="BB67" s="213"/>
      <c r="BC67" s="213"/>
      <c r="BD67" s="213"/>
      <c r="BE67" s="213"/>
      <c r="BF67" s="213"/>
      <c r="BG67" s="213"/>
      <c r="BH67" s="213"/>
      <c r="BI67" s="213"/>
      <c r="BJ67" s="213"/>
      <c r="BK67" s="213"/>
      <c r="BL67" s="213"/>
      <c r="BM67" s="190"/>
      <c r="BN67" s="191"/>
      <c r="BO67" s="191"/>
    </row>
    <row r="68" spans="1:94" s="815" customFormat="1" ht="88.5" customHeight="1" thickBot="1" x14ac:dyDescent="0.25">
      <c r="A68" s="1041">
        <v>50</v>
      </c>
      <c r="B68" s="994" t="s">
        <v>567</v>
      </c>
      <c r="C68" s="824" t="s">
        <v>543</v>
      </c>
      <c r="D68" s="969" t="s">
        <v>38</v>
      </c>
      <c r="E68" s="213" t="str">
        <f>IF(E57="N", "X", "")</f>
        <v/>
      </c>
      <c r="F68" s="213" t="s">
        <v>96</v>
      </c>
      <c r="G68" s="213" t="s">
        <v>96</v>
      </c>
      <c r="H68" s="213" t="s">
        <v>96</v>
      </c>
      <c r="I68" s="213" t="s">
        <v>96</v>
      </c>
      <c r="J68" s="213" t="s">
        <v>96</v>
      </c>
      <c r="K68" s="213" t="s">
        <v>96</v>
      </c>
      <c r="L68" s="213" t="s">
        <v>96</v>
      </c>
      <c r="M68" s="213" t="s">
        <v>96</v>
      </c>
      <c r="N68" s="213" t="s">
        <v>96</v>
      </c>
      <c r="O68" s="213" t="s">
        <v>96</v>
      </c>
      <c r="P68" s="213" t="s">
        <v>96</v>
      </c>
      <c r="Q68" s="213" t="s">
        <v>96</v>
      </c>
      <c r="R68" s="213" t="s">
        <v>96</v>
      </c>
      <c r="S68" s="213" t="s">
        <v>96</v>
      </c>
      <c r="T68" s="213" t="s">
        <v>96</v>
      </c>
      <c r="U68" s="213" t="s">
        <v>96</v>
      </c>
      <c r="V68" s="213" t="s">
        <v>96</v>
      </c>
      <c r="W68" s="213" t="s">
        <v>96</v>
      </c>
      <c r="X68" s="213" t="s">
        <v>96</v>
      </c>
      <c r="Y68" s="213"/>
      <c r="Z68" s="213"/>
      <c r="AA68" s="213"/>
      <c r="AB68" s="213"/>
      <c r="AC68" s="213"/>
      <c r="AD68" s="213"/>
      <c r="AE68" s="213"/>
      <c r="AF68" s="213"/>
      <c r="AG68" s="213"/>
      <c r="AH68" s="213"/>
      <c r="AI68" s="213"/>
      <c r="AJ68" s="213"/>
      <c r="AK68" s="213"/>
      <c r="AL68" s="213"/>
      <c r="AM68" s="213"/>
      <c r="AN68" s="213"/>
      <c r="AO68" s="213"/>
      <c r="AP68" s="213"/>
      <c r="AQ68" s="213"/>
      <c r="AR68" s="213"/>
      <c r="AS68" s="213"/>
      <c r="AT68" s="213"/>
      <c r="AU68" s="213"/>
      <c r="AV68" s="213"/>
      <c r="AW68" s="213"/>
      <c r="AX68" s="213"/>
      <c r="AY68" s="213"/>
      <c r="AZ68" s="213"/>
      <c r="BA68" s="213"/>
      <c r="BB68" s="213"/>
      <c r="BC68" s="213"/>
      <c r="BD68" s="213"/>
      <c r="BE68" s="213"/>
      <c r="BF68" s="213"/>
      <c r="BG68" s="213"/>
      <c r="BH68" s="213"/>
      <c r="BI68" s="213"/>
      <c r="BJ68" s="213"/>
      <c r="BK68" s="213"/>
      <c r="BL68" s="213"/>
      <c r="BM68" s="190"/>
      <c r="BN68" s="191"/>
      <c r="BO68" s="191"/>
    </row>
    <row r="69" spans="1:94" s="815" customFormat="1" ht="90.95" customHeight="1" thickBot="1" x14ac:dyDescent="0.25">
      <c r="A69" s="1041">
        <v>51</v>
      </c>
      <c r="B69" s="851" t="s">
        <v>189</v>
      </c>
      <c r="C69" s="824" t="s">
        <v>543</v>
      </c>
      <c r="D69" s="824" t="s">
        <v>38</v>
      </c>
      <c r="E69" s="213" t="str">
        <f>IF(E57="N", "X", "")</f>
        <v/>
      </c>
      <c r="F69" s="213" t="s">
        <v>96</v>
      </c>
      <c r="G69" s="213" t="s">
        <v>96</v>
      </c>
      <c r="H69" s="213" t="s">
        <v>96</v>
      </c>
      <c r="I69" s="213" t="s">
        <v>96</v>
      </c>
      <c r="J69" s="213" t="s">
        <v>96</v>
      </c>
      <c r="K69" s="213" t="s">
        <v>96</v>
      </c>
      <c r="L69" s="213" t="s">
        <v>96</v>
      </c>
      <c r="M69" s="213" t="s">
        <v>96</v>
      </c>
      <c r="N69" s="213" t="s">
        <v>96</v>
      </c>
      <c r="O69" s="213" t="s">
        <v>96</v>
      </c>
      <c r="P69" s="213" t="s">
        <v>96</v>
      </c>
      <c r="Q69" s="213" t="s">
        <v>96</v>
      </c>
      <c r="R69" s="213" t="s">
        <v>96</v>
      </c>
      <c r="S69" s="213" t="s">
        <v>96</v>
      </c>
      <c r="T69" s="213" t="s">
        <v>96</v>
      </c>
      <c r="U69" s="213" t="s">
        <v>96</v>
      </c>
      <c r="V69" s="213" t="s">
        <v>96</v>
      </c>
      <c r="W69" s="213" t="s">
        <v>96</v>
      </c>
      <c r="X69" s="213" t="s">
        <v>96</v>
      </c>
      <c r="Y69" s="213"/>
      <c r="Z69" s="213"/>
      <c r="AA69" s="213"/>
      <c r="AB69" s="213"/>
      <c r="AC69" s="213"/>
      <c r="AD69" s="213"/>
      <c r="AE69" s="213"/>
      <c r="AF69" s="213"/>
      <c r="AG69" s="213"/>
      <c r="AH69" s="213"/>
      <c r="AI69" s="213"/>
      <c r="AJ69" s="213"/>
      <c r="AK69" s="213"/>
      <c r="AL69" s="213"/>
      <c r="AM69" s="213"/>
      <c r="AN69" s="213"/>
      <c r="AO69" s="213"/>
      <c r="AP69" s="213"/>
      <c r="AQ69" s="213"/>
      <c r="AR69" s="213"/>
      <c r="AS69" s="213"/>
      <c r="AT69" s="213"/>
      <c r="AU69" s="213"/>
      <c r="AV69" s="213"/>
      <c r="AW69" s="213"/>
      <c r="AX69" s="213"/>
      <c r="AY69" s="213"/>
      <c r="AZ69" s="213"/>
      <c r="BA69" s="213"/>
      <c r="BB69" s="213"/>
      <c r="BC69" s="213"/>
      <c r="BD69" s="213"/>
      <c r="BE69" s="213"/>
      <c r="BF69" s="213"/>
      <c r="BG69" s="213"/>
      <c r="BH69" s="213"/>
      <c r="BI69" s="213"/>
      <c r="BJ69" s="213"/>
      <c r="BK69" s="213"/>
      <c r="BL69" s="213"/>
      <c r="BM69" s="190"/>
      <c r="BN69" s="191"/>
      <c r="BO69" s="191"/>
    </row>
    <row r="70" spans="1:94" s="815" customFormat="1" ht="90.95" customHeight="1" thickBot="1" x14ac:dyDescent="0.25">
      <c r="A70" s="980">
        <v>52</v>
      </c>
      <c r="B70" s="994" t="s">
        <v>72</v>
      </c>
      <c r="C70" s="824" t="s">
        <v>543</v>
      </c>
      <c r="D70" s="824" t="s">
        <v>38</v>
      </c>
      <c r="E70" s="213" t="str">
        <f>IF(E57="N", "X", "")</f>
        <v/>
      </c>
      <c r="F70" s="213" t="s">
        <v>96</v>
      </c>
      <c r="G70" s="213" t="s">
        <v>96</v>
      </c>
      <c r="H70" s="213" t="s">
        <v>96</v>
      </c>
      <c r="I70" s="213" t="s">
        <v>96</v>
      </c>
      <c r="J70" s="213" t="s">
        <v>96</v>
      </c>
      <c r="K70" s="213" t="s">
        <v>96</v>
      </c>
      <c r="L70" s="213" t="s">
        <v>96</v>
      </c>
      <c r="M70" s="213" t="s">
        <v>96</v>
      </c>
      <c r="N70" s="213" t="s">
        <v>96</v>
      </c>
      <c r="O70" s="213" t="s">
        <v>96</v>
      </c>
      <c r="P70" s="213" t="s">
        <v>96</v>
      </c>
      <c r="Q70" s="213" t="s">
        <v>96</v>
      </c>
      <c r="R70" s="213" t="s">
        <v>96</v>
      </c>
      <c r="S70" s="213" t="s">
        <v>96</v>
      </c>
      <c r="T70" s="213" t="s">
        <v>96</v>
      </c>
      <c r="U70" s="213" t="s">
        <v>96</v>
      </c>
      <c r="V70" s="213" t="s">
        <v>96</v>
      </c>
      <c r="W70" s="213" t="s">
        <v>96</v>
      </c>
      <c r="X70" s="213" t="s">
        <v>96</v>
      </c>
      <c r="Y70" s="213"/>
      <c r="Z70" s="213"/>
      <c r="AA70" s="213"/>
      <c r="AB70" s="213"/>
      <c r="AC70" s="213"/>
      <c r="AD70" s="213"/>
      <c r="AE70" s="213"/>
      <c r="AF70" s="213"/>
      <c r="AG70" s="213"/>
      <c r="AH70" s="213"/>
      <c r="AI70" s="213"/>
      <c r="AJ70" s="213"/>
      <c r="AK70" s="213"/>
      <c r="AL70" s="213"/>
      <c r="AM70" s="213"/>
      <c r="AN70" s="213"/>
      <c r="AO70" s="213"/>
      <c r="AP70" s="213"/>
      <c r="AQ70" s="213"/>
      <c r="AR70" s="213"/>
      <c r="AS70" s="213"/>
      <c r="AT70" s="213"/>
      <c r="AU70" s="213"/>
      <c r="AV70" s="213"/>
      <c r="AW70" s="213"/>
      <c r="AX70" s="213"/>
      <c r="AY70" s="213"/>
      <c r="AZ70" s="213"/>
      <c r="BA70" s="213"/>
      <c r="BB70" s="213"/>
      <c r="BC70" s="213"/>
      <c r="BD70" s="213"/>
      <c r="BE70" s="213"/>
      <c r="BF70" s="213"/>
      <c r="BG70" s="213"/>
      <c r="BH70" s="213"/>
      <c r="BI70" s="213"/>
      <c r="BJ70" s="213"/>
      <c r="BK70" s="213"/>
      <c r="BL70" s="213"/>
      <c r="BM70" s="190"/>
      <c r="BN70" s="191"/>
      <c r="BO70" s="191"/>
    </row>
    <row r="71" spans="1:94" s="815" customFormat="1" ht="77.45" customHeight="1" thickBot="1" x14ac:dyDescent="0.25">
      <c r="A71" s="980">
        <v>53</v>
      </c>
      <c r="B71" s="994" t="s">
        <v>190</v>
      </c>
      <c r="C71" s="824" t="s">
        <v>543</v>
      </c>
      <c r="D71" s="969" t="s">
        <v>38</v>
      </c>
      <c r="E71" s="213" t="str">
        <f>IF(E57="N", "X", "")</f>
        <v/>
      </c>
      <c r="F71" s="213" t="s">
        <v>96</v>
      </c>
      <c r="G71" s="213" t="s">
        <v>96</v>
      </c>
      <c r="H71" s="213" t="s">
        <v>96</v>
      </c>
      <c r="I71" s="213" t="s">
        <v>96</v>
      </c>
      <c r="J71" s="213" t="s">
        <v>96</v>
      </c>
      <c r="K71" s="213" t="s">
        <v>96</v>
      </c>
      <c r="L71" s="213" t="s">
        <v>96</v>
      </c>
      <c r="M71" s="213" t="s">
        <v>96</v>
      </c>
      <c r="N71" s="213" t="s">
        <v>96</v>
      </c>
      <c r="O71" s="213" t="s">
        <v>96</v>
      </c>
      <c r="P71" s="213" t="s">
        <v>96</v>
      </c>
      <c r="Q71" s="213" t="s">
        <v>96</v>
      </c>
      <c r="R71" s="213" t="s">
        <v>96</v>
      </c>
      <c r="S71" s="213" t="s">
        <v>96</v>
      </c>
      <c r="T71" s="213" t="s">
        <v>96</v>
      </c>
      <c r="U71" s="213" t="s">
        <v>96</v>
      </c>
      <c r="V71" s="213" t="s">
        <v>96</v>
      </c>
      <c r="W71" s="213" t="s">
        <v>96</v>
      </c>
      <c r="X71" s="213" t="s">
        <v>96</v>
      </c>
      <c r="Y71" s="213"/>
      <c r="Z71" s="213"/>
      <c r="AA71" s="213"/>
      <c r="AB71" s="213"/>
      <c r="AC71" s="213"/>
      <c r="AD71" s="213"/>
      <c r="AE71" s="213"/>
      <c r="AF71" s="213"/>
      <c r="AG71" s="213"/>
      <c r="AH71" s="213"/>
      <c r="AI71" s="213"/>
      <c r="AJ71" s="213"/>
      <c r="AK71" s="213"/>
      <c r="AL71" s="213"/>
      <c r="AM71" s="213"/>
      <c r="AN71" s="213"/>
      <c r="AO71" s="213"/>
      <c r="AP71" s="213"/>
      <c r="AQ71" s="213"/>
      <c r="AR71" s="213"/>
      <c r="AS71" s="213"/>
      <c r="AT71" s="213"/>
      <c r="AU71" s="213"/>
      <c r="AV71" s="213"/>
      <c r="AW71" s="213"/>
      <c r="AX71" s="213"/>
      <c r="AY71" s="213"/>
      <c r="AZ71" s="213"/>
      <c r="BA71" s="213"/>
      <c r="BB71" s="213"/>
      <c r="BC71" s="213"/>
      <c r="BD71" s="213"/>
      <c r="BE71" s="213"/>
      <c r="BF71" s="213"/>
      <c r="BG71" s="213"/>
      <c r="BH71" s="213"/>
      <c r="BI71" s="213"/>
      <c r="BJ71" s="213"/>
      <c r="BK71" s="213"/>
      <c r="BL71" s="213"/>
      <c r="BM71" s="190"/>
      <c r="BN71" s="191"/>
      <c r="BO71" s="191"/>
    </row>
    <row r="72" spans="1:94" s="815" customFormat="1" ht="77.099999999999994" customHeight="1" thickBot="1" x14ac:dyDescent="0.25">
      <c r="A72" s="1041">
        <v>54</v>
      </c>
      <c r="B72" s="994" t="s">
        <v>568</v>
      </c>
      <c r="C72" s="824" t="s">
        <v>543</v>
      </c>
      <c r="D72" s="969" t="s">
        <v>38</v>
      </c>
      <c r="E72" s="213" t="str">
        <f>IF(E57="N", "X", "")</f>
        <v/>
      </c>
      <c r="F72" s="213" t="s">
        <v>96</v>
      </c>
      <c r="G72" s="213" t="s">
        <v>96</v>
      </c>
      <c r="H72" s="213" t="s">
        <v>96</v>
      </c>
      <c r="I72" s="213" t="s">
        <v>96</v>
      </c>
      <c r="J72" s="213" t="s">
        <v>96</v>
      </c>
      <c r="K72" s="213" t="s">
        <v>96</v>
      </c>
      <c r="L72" s="213" t="s">
        <v>96</v>
      </c>
      <c r="M72" s="213" t="s">
        <v>96</v>
      </c>
      <c r="N72" s="213" t="s">
        <v>96</v>
      </c>
      <c r="O72" s="213" t="s">
        <v>96</v>
      </c>
      <c r="P72" s="213" t="s">
        <v>96</v>
      </c>
      <c r="Q72" s="213" t="s">
        <v>96</v>
      </c>
      <c r="R72" s="213" t="s">
        <v>96</v>
      </c>
      <c r="S72" s="213" t="s">
        <v>96</v>
      </c>
      <c r="T72" s="213" t="s">
        <v>96</v>
      </c>
      <c r="U72" s="213" t="s">
        <v>96</v>
      </c>
      <c r="V72" s="213" t="s">
        <v>96</v>
      </c>
      <c r="W72" s="213" t="s">
        <v>96</v>
      </c>
      <c r="X72" s="213" t="s">
        <v>96</v>
      </c>
      <c r="Y72" s="213"/>
      <c r="Z72" s="213"/>
      <c r="AA72" s="213"/>
      <c r="AB72" s="213"/>
      <c r="AC72" s="213"/>
      <c r="AD72" s="213"/>
      <c r="AE72" s="213"/>
      <c r="AF72" s="213"/>
      <c r="AG72" s="213"/>
      <c r="AH72" s="213"/>
      <c r="AI72" s="213"/>
      <c r="AJ72" s="213"/>
      <c r="AK72" s="213"/>
      <c r="AL72" s="213"/>
      <c r="AM72" s="213"/>
      <c r="AN72" s="213"/>
      <c r="AO72" s="213"/>
      <c r="AP72" s="213"/>
      <c r="AQ72" s="213"/>
      <c r="AR72" s="213"/>
      <c r="AS72" s="213"/>
      <c r="AT72" s="213"/>
      <c r="AU72" s="213"/>
      <c r="AV72" s="213"/>
      <c r="AW72" s="213"/>
      <c r="AX72" s="213"/>
      <c r="AY72" s="213"/>
      <c r="AZ72" s="213"/>
      <c r="BA72" s="213"/>
      <c r="BB72" s="213"/>
      <c r="BC72" s="213"/>
      <c r="BD72" s="213"/>
      <c r="BE72" s="213"/>
      <c r="BF72" s="213"/>
      <c r="BG72" s="213"/>
      <c r="BH72" s="213"/>
      <c r="BI72" s="213"/>
      <c r="BJ72" s="213"/>
      <c r="BK72" s="213"/>
      <c r="BL72" s="213"/>
      <c r="BM72" s="190"/>
      <c r="BN72" s="191"/>
      <c r="BO72" s="191"/>
    </row>
    <row r="73" spans="1:94" s="637" customFormat="1" ht="24" customHeight="1" thickBot="1" x14ac:dyDescent="0.25">
      <c r="A73" s="1042"/>
      <c r="B73" s="1043" t="s">
        <v>191</v>
      </c>
      <c r="C73" s="997" t="s">
        <v>8</v>
      </c>
      <c r="D73" s="1044" t="s">
        <v>9</v>
      </c>
      <c r="E73" s="666"/>
      <c r="F73" s="666" t="str">
        <f t="shared" ref="F73:AK73" si="23">IF(F56="N", "X", "")</f>
        <v/>
      </c>
      <c r="G73" s="666" t="str">
        <f t="shared" si="23"/>
        <v/>
      </c>
      <c r="H73" s="666" t="str">
        <f t="shared" si="23"/>
        <v/>
      </c>
      <c r="I73" s="666" t="str">
        <f t="shared" si="23"/>
        <v/>
      </c>
      <c r="J73" s="666" t="str">
        <f t="shared" si="23"/>
        <v/>
      </c>
      <c r="K73" s="666" t="str">
        <f t="shared" si="23"/>
        <v/>
      </c>
      <c r="L73" s="666" t="str">
        <f t="shared" si="23"/>
        <v/>
      </c>
      <c r="M73" s="666" t="str">
        <f t="shared" si="23"/>
        <v/>
      </c>
      <c r="N73" s="666" t="str">
        <f t="shared" si="23"/>
        <v/>
      </c>
      <c r="O73" s="666" t="str">
        <f t="shared" si="23"/>
        <v/>
      </c>
      <c r="P73" s="666" t="str">
        <f t="shared" si="23"/>
        <v/>
      </c>
      <c r="Q73" s="666" t="str">
        <f t="shared" si="23"/>
        <v/>
      </c>
      <c r="R73" s="666" t="str">
        <f t="shared" si="23"/>
        <v/>
      </c>
      <c r="S73" s="666" t="str">
        <f t="shared" si="23"/>
        <v/>
      </c>
      <c r="T73" s="666" t="str">
        <f t="shared" si="23"/>
        <v/>
      </c>
      <c r="U73" s="666" t="str">
        <f t="shared" si="23"/>
        <v/>
      </c>
      <c r="V73" s="666" t="str">
        <f t="shared" si="23"/>
        <v/>
      </c>
      <c r="W73" s="666" t="str">
        <f t="shared" si="23"/>
        <v/>
      </c>
      <c r="X73" s="666" t="str">
        <f t="shared" si="23"/>
        <v/>
      </c>
      <c r="Y73" s="666" t="str">
        <f t="shared" si="23"/>
        <v/>
      </c>
      <c r="Z73" s="666" t="str">
        <f t="shared" si="23"/>
        <v/>
      </c>
      <c r="AA73" s="666" t="str">
        <f t="shared" si="23"/>
        <v/>
      </c>
      <c r="AB73" s="666" t="str">
        <f t="shared" si="23"/>
        <v/>
      </c>
      <c r="AC73" s="666" t="str">
        <f t="shared" si="23"/>
        <v/>
      </c>
      <c r="AD73" s="666" t="str">
        <f t="shared" si="23"/>
        <v/>
      </c>
      <c r="AE73" s="666" t="str">
        <f t="shared" si="23"/>
        <v/>
      </c>
      <c r="AF73" s="666" t="str">
        <f t="shared" si="23"/>
        <v/>
      </c>
      <c r="AG73" s="666" t="str">
        <f t="shared" si="23"/>
        <v/>
      </c>
      <c r="AH73" s="666" t="str">
        <f t="shared" si="23"/>
        <v/>
      </c>
      <c r="AI73" s="666" t="str">
        <f t="shared" si="23"/>
        <v/>
      </c>
      <c r="AJ73" s="666" t="str">
        <f t="shared" si="23"/>
        <v/>
      </c>
      <c r="AK73" s="666" t="str">
        <f t="shared" si="23"/>
        <v/>
      </c>
      <c r="AL73" s="666" t="str">
        <f t="shared" ref="AL73:BL73" si="24">IF(AL56="N", "X", "")</f>
        <v/>
      </c>
      <c r="AM73" s="666" t="str">
        <f t="shared" si="24"/>
        <v/>
      </c>
      <c r="AN73" s="666" t="str">
        <f t="shared" si="24"/>
        <v/>
      </c>
      <c r="AO73" s="666" t="str">
        <f t="shared" si="24"/>
        <v/>
      </c>
      <c r="AP73" s="666" t="str">
        <f t="shared" si="24"/>
        <v/>
      </c>
      <c r="AQ73" s="666" t="str">
        <f t="shared" si="24"/>
        <v/>
      </c>
      <c r="AR73" s="666" t="str">
        <f t="shared" si="24"/>
        <v/>
      </c>
      <c r="AS73" s="666" t="str">
        <f t="shared" si="24"/>
        <v/>
      </c>
      <c r="AT73" s="666" t="str">
        <f t="shared" si="24"/>
        <v/>
      </c>
      <c r="AU73" s="666" t="str">
        <f t="shared" si="24"/>
        <v/>
      </c>
      <c r="AV73" s="666" t="str">
        <f t="shared" si="24"/>
        <v/>
      </c>
      <c r="AW73" s="666" t="str">
        <f t="shared" si="24"/>
        <v/>
      </c>
      <c r="AX73" s="666" t="str">
        <f t="shared" si="24"/>
        <v/>
      </c>
      <c r="AY73" s="666" t="str">
        <f t="shared" si="24"/>
        <v/>
      </c>
      <c r="AZ73" s="666" t="str">
        <f t="shared" si="24"/>
        <v/>
      </c>
      <c r="BA73" s="666" t="str">
        <f t="shared" si="24"/>
        <v/>
      </c>
      <c r="BB73" s="666" t="str">
        <f t="shared" si="24"/>
        <v/>
      </c>
      <c r="BC73" s="666" t="str">
        <f t="shared" si="24"/>
        <v/>
      </c>
      <c r="BD73" s="666" t="str">
        <f t="shared" si="24"/>
        <v/>
      </c>
      <c r="BE73" s="666" t="str">
        <f t="shared" si="24"/>
        <v/>
      </c>
      <c r="BF73" s="666" t="str">
        <f t="shared" si="24"/>
        <v/>
      </c>
      <c r="BG73" s="666" t="str">
        <f t="shared" si="24"/>
        <v/>
      </c>
      <c r="BH73" s="666" t="str">
        <f t="shared" si="24"/>
        <v/>
      </c>
      <c r="BI73" s="666" t="str">
        <f t="shared" si="24"/>
        <v/>
      </c>
      <c r="BJ73" s="666" t="str">
        <f t="shared" si="24"/>
        <v/>
      </c>
      <c r="BK73" s="666" t="str">
        <f t="shared" si="24"/>
        <v/>
      </c>
      <c r="BL73" s="666" t="str">
        <f t="shared" si="24"/>
        <v/>
      </c>
      <c r="BM73" s="630"/>
      <c r="BN73" s="646"/>
      <c r="BO73" s="646"/>
    </row>
    <row r="74" spans="1:94" s="815" customFormat="1" ht="51" customHeight="1" thickBot="1" x14ac:dyDescent="0.25">
      <c r="A74" s="1045">
        <v>55</v>
      </c>
      <c r="B74" s="1046" t="s">
        <v>569</v>
      </c>
      <c r="C74" s="824" t="s">
        <v>573</v>
      </c>
      <c r="D74" s="824" t="s">
        <v>38</v>
      </c>
      <c r="E74" s="213"/>
      <c r="F74" s="213" t="s">
        <v>19</v>
      </c>
      <c r="G74" s="213" t="s">
        <v>19</v>
      </c>
      <c r="H74" s="213" t="s">
        <v>19</v>
      </c>
      <c r="I74" s="213" t="s">
        <v>19</v>
      </c>
      <c r="J74" s="213" t="s">
        <v>19</v>
      </c>
      <c r="K74" s="213" t="s">
        <v>19</v>
      </c>
      <c r="L74" s="213" t="s">
        <v>19</v>
      </c>
      <c r="M74" s="213" t="s">
        <v>19</v>
      </c>
      <c r="N74" s="213" t="s">
        <v>19</v>
      </c>
      <c r="O74" s="213" t="s">
        <v>19</v>
      </c>
      <c r="P74" s="213" t="s">
        <v>19</v>
      </c>
      <c r="Q74" s="213" t="s">
        <v>19</v>
      </c>
      <c r="R74" s="213" t="s">
        <v>19</v>
      </c>
      <c r="S74" s="213" t="s">
        <v>19</v>
      </c>
      <c r="T74" s="213" t="s">
        <v>19</v>
      </c>
      <c r="U74" s="213" t="s">
        <v>19</v>
      </c>
      <c r="V74" s="213" t="s">
        <v>19</v>
      </c>
      <c r="W74" s="213" t="s">
        <v>19</v>
      </c>
      <c r="X74" s="213" t="s">
        <v>19</v>
      </c>
      <c r="Y74" s="213"/>
      <c r="Z74" s="213"/>
      <c r="AA74" s="213"/>
      <c r="AB74" s="213"/>
      <c r="AC74" s="213"/>
      <c r="AD74" s="213"/>
      <c r="AE74" s="213"/>
      <c r="AF74" s="213"/>
      <c r="AG74" s="213"/>
      <c r="AH74" s="213"/>
      <c r="AI74" s="213"/>
      <c r="AJ74" s="213"/>
      <c r="AK74" s="213"/>
      <c r="AL74" s="213"/>
      <c r="AM74" s="213"/>
      <c r="AN74" s="213"/>
      <c r="AO74" s="213"/>
      <c r="AP74" s="213"/>
      <c r="AQ74" s="213"/>
      <c r="AR74" s="213"/>
      <c r="AS74" s="213"/>
      <c r="AT74" s="213"/>
      <c r="AU74" s="213"/>
      <c r="AV74" s="213"/>
      <c r="AW74" s="213"/>
      <c r="AX74" s="213"/>
      <c r="AY74" s="213"/>
      <c r="AZ74" s="213"/>
      <c r="BA74" s="213"/>
      <c r="BB74" s="213"/>
      <c r="BC74" s="213"/>
      <c r="BD74" s="213"/>
      <c r="BE74" s="213"/>
      <c r="BF74" s="213"/>
      <c r="BG74" s="213"/>
      <c r="BH74" s="213"/>
      <c r="BI74" s="213"/>
      <c r="BJ74" s="213"/>
      <c r="BK74" s="213"/>
      <c r="BL74" s="213"/>
      <c r="BM74" s="190"/>
      <c r="BN74" s="191"/>
      <c r="BO74" s="191"/>
    </row>
    <row r="75" spans="1:94" s="815" customFormat="1" ht="77.25" thickBot="1" x14ac:dyDescent="0.25">
      <c r="A75" s="1016">
        <v>56</v>
      </c>
      <c r="B75" s="1046" t="s">
        <v>617</v>
      </c>
      <c r="C75" s="824" t="s">
        <v>573</v>
      </c>
      <c r="D75" s="824" t="s">
        <v>38</v>
      </c>
      <c r="E75" s="213" t="str">
        <f>IF(E74="N", "X", "")</f>
        <v/>
      </c>
      <c r="F75" s="213" t="str">
        <f t="shared" ref="F75:BL75" si="25">IF(F74="N", "X", "")</f>
        <v/>
      </c>
      <c r="G75" s="213" t="str">
        <f t="shared" si="25"/>
        <v/>
      </c>
      <c r="H75" s="213" t="str">
        <f t="shared" si="25"/>
        <v/>
      </c>
      <c r="I75" s="213" t="str">
        <f t="shared" si="25"/>
        <v/>
      </c>
      <c r="J75" s="213" t="str">
        <f t="shared" si="25"/>
        <v/>
      </c>
      <c r="K75" s="213" t="str">
        <f t="shared" si="25"/>
        <v/>
      </c>
      <c r="L75" s="213" t="str">
        <f t="shared" si="25"/>
        <v/>
      </c>
      <c r="M75" s="213" t="str">
        <f t="shared" si="25"/>
        <v/>
      </c>
      <c r="N75" s="213" t="str">
        <f t="shared" si="25"/>
        <v/>
      </c>
      <c r="O75" s="213" t="str">
        <f t="shared" si="25"/>
        <v/>
      </c>
      <c r="P75" s="213" t="str">
        <f t="shared" si="25"/>
        <v/>
      </c>
      <c r="Q75" s="213" t="str">
        <f t="shared" si="25"/>
        <v/>
      </c>
      <c r="R75" s="213" t="str">
        <f t="shared" si="25"/>
        <v/>
      </c>
      <c r="S75" s="213" t="str">
        <f t="shared" si="25"/>
        <v/>
      </c>
      <c r="T75" s="213" t="str">
        <f t="shared" si="25"/>
        <v/>
      </c>
      <c r="U75" s="213" t="str">
        <f t="shared" si="25"/>
        <v/>
      </c>
      <c r="V75" s="213" t="str">
        <f t="shared" si="25"/>
        <v/>
      </c>
      <c r="W75" s="213" t="str">
        <f t="shared" si="25"/>
        <v/>
      </c>
      <c r="X75" s="213" t="str">
        <f t="shared" si="25"/>
        <v/>
      </c>
      <c r="Y75" s="213" t="str">
        <f t="shared" si="25"/>
        <v/>
      </c>
      <c r="Z75" s="213" t="str">
        <f t="shared" si="25"/>
        <v/>
      </c>
      <c r="AA75" s="213" t="str">
        <f t="shared" si="25"/>
        <v/>
      </c>
      <c r="AB75" s="213" t="str">
        <f t="shared" si="25"/>
        <v/>
      </c>
      <c r="AC75" s="213" t="str">
        <f t="shared" si="25"/>
        <v/>
      </c>
      <c r="AD75" s="213" t="str">
        <f t="shared" si="25"/>
        <v/>
      </c>
      <c r="AE75" s="213" t="str">
        <f t="shared" si="25"/>
        <v/>
      </c>
      <c r="AF75" s="213" t="str">
        <f t="shared" si="25"/>
        <v/>
      </c>
      <c r="AG75" s="213" t="str">
        <f t="shared" si="25"/>
        <v/>
      </c>
      <c r="AH75" s="213" t="str">
        <f t="shared" si="25"/>
        <v/>
      </c>
      <c r="AI75" s="213" t="str">
        <f t="shared" si="25"/>
        <v/>
      </c>
      <c r="AJ75" s="213" t="str">
        <f t="shared" si="25"/>
        <v/>
      </c>
      <c r="AK75" s="213" t="str">
        <f t="shared" si="25"/>
        <v/>
      </c>
      <c r="AL75" s="213" t="str">
        <f t="shared" si="25"/>
        <v/>
      </c>
      <c r="AM75" s="213" t="str">
        <f t="shared" si="25"/>
        <v/>
      </c>
      <c r="AN75" s="213" t="str">
        <f t="shared" si="25"/>
        <v/>
      </c>
      <c r="AO75" s="213" t="str">
        <f t="shared" si="25"/>
        <v/>
      </c>
      <c r="AP75" s="213" t="str">
        <f t="shared" si="25"/>
        <v/>
      </c>
      <c r="AQ75" s="213" t="str">
        <f t="shared" si="25"/>
        <v/>
      </c>
      <c r="AR75" s="213" t="str">
        <f t="shared" si="25"/>
        <v/>
      </c>
      <c r="AS75" s="213" t="str">
        <f t="shared" si="25"/>
        <v/>
      </c>
      <c r="AT75" s="213" t="str">
        <f t="shared" si="25"/>
        <v/>
      </c>
      <c r="AU75" s="213" t="str">
        <f t="shared" si="25"/>
        <v/>
      </c>
      <c r="AV75" s="213" t="str">
        <f t="shared" si="25"/>
        <v/>
      </c>
      <c r="AW75" s="213" t="str">
        <f t="shared" si="25"/>
        <v/>
      </c>
      <c r="AX75" s="213" t="str">
        <f t="shared" si="25"/>
        <v/>
      </c>
      <c r="AY75" s="213" t="str">
        <f t="shared" si="25"/>
        <v/>
      </c>
      <c r="AZ75" s="213" t="str">
        <f t="shared" si="25"/>
        <v/>
      </c>
      <c r="BA75" s="213" t="str">
        <f t="shared" si="25"/>
        <v/>
      </c>
      <c r="BB75" s="213" t="str">
        <f t="shared" si="25"/>
        <v/>
      </c>
      <c r="BC75" s="213" t="str">
        <f t="shared" si="25"/>
        <v/>
      </c>
      <c r="BD75" s="213" t="str">
        <f t="shared" si="25"/>
        <v/>
      </c>
      <c r="BE75" s="213" t="str">
        <f t="shared" si="25"/>
        <v/>
      </c>
      <c r="BF75" s="213" t="str">
        <f t="shared" si="25"/>
        <v/>
      </c>
      <c r="BG75" s="213" t="str">
        <f t="shared" si="25"/>
        <v/>
      </c>
      <c r="BH75" s="213" t="str">
        <f t="shared" si="25"/>
        <v/>
      </c>
      <c r="BI75" s="213" t="str">
        <f t="shared" si="25"/>
        <v/>
      </c>
      <c r="BJ75" s="213" t="str">
        <f t="shared" si="25"/>
        <v/>
      </c>
      <c r="BK75" s="213" t="str">
        <f t="shared" si="25"/>
        <v/>
      </c>
      <c r="BL75" s="213" t="str">
        <f t="shared" si="25"/>
        <v/>
      </c>
      <c r="BM75" s="190"/>
      <c r="BN75" s="191"/>
      <c r="BO75" s="191"/>
    </row>
    <row r="76" spans="1:94" s="954" customFormat="1" ht="36.75" customHeight="1" thickBot="1" x14ac:dyDescent="0.25">
      <c r="A76" s="1045">
        <v>57</v>
      </c>
      <c r="B76" s="1046" t="s">
        <v>570</v>
      </c>
      <c r="C76" s="824" t="s">
        <v>573</v>
      </c>
      <c r="D76" s="824" t="s">
        <v>38</v>
      </c>
      <c r="E76" s="213" t="str">
        <f>IF(E74="N", "X", "")</f>
        <v/>
      </c>
      <c r="F76" s="213" t="str">
        <f t="shared" ref="F76:BL76" si="26">IF(F74="N", "X", "")</f>
        <v/>
      </c>
      <c r="G76" s="213" t="str">
        <f t="shared" si="26"/>
        <v/>
      </c>
      <c r="H76" s="213" t="str">
        <f t="shared" si="26"/>
        <v/>
      </c>
      <c r="I76" s="213" t="str">
        <f t="shared" si="26"/>
        <v/>
      </c>
      <c r="J76" s="213" t="str">
        <f t="shared" si="26"/>
        <v/>
      </c>
      <c r="K76" s="213" t="str">
        <f t="shared" si="26"/>
        <v/>
      </c>
      <c r="L76" s="213" t="str">
        <f t="shared" si="26"/>
        <v/>
      </c>
      <c r="M76" s="213" t="str">
        <f t="shared" si="26"/>
        <v/>
      </c>
      <c r="N76" s="213" t="str">
        <f t="shared" si="26"/>
        <v/>
      </c>
      <c r="O76" s="213" t="str">
        <f t="shared" si="26"/>
        <v/>
      </c>
      <c r="P76" s="213" t="str">
        <f t="shared" si="26"/>
        <v/>
      </c>
      <c r="Q76" s="213" t="str">
        <f t="shared" si="26"/>
        <v/>
      </c>
      <c r="R76" s="213" t="str">
        <f t="shared" si="26"/>
        <v/>
      </c>
      <c r="S76" s="213" t="str">
        <f t="shared" si="26"/>
        <v/>
      </c>
      <c r="T76" s="213" t="str">
        <f t="shared" si="26"/>
        <v/>
      </c>
      <c r="U76" s="213" t="str">
        <f t="shared" si="26"/>
        <v/>
      </c>
      <c r="V76" s="213" t="str">
        <f t="shared" si="26"/>
        <v/>
      </c>
      <c r="W76" s="213" t="str">
        <f t="shared" si="26"/>
        <v/>
      </c>
      <c r="X76" s="213" t="str">
        <f t="shared" si="26"/>
        <v/>
      </c>
      <c r="Y76" s="213" t="str">
        <f t="shared" si="26"/>
        <v/>
      </c>
      <c r="Z76" s="213" t="str">
        <f t="shared" si="26"/>
        <v/>
      </c>
      <c r="AA76" s="213" t="str">
        <f t="shared" si="26"/>
        <v/>
      </c>
      <c r="AB76" s="213" t="str">
        <f t="shared" si="26"/>
        <v/>
      </c>
      <c r="AC76" s="213" t="str">
        <f t="shared" si="26"/>
        <v/>
      </c>
      <c r="AD76" s="213" t="str">
        <f t="shared" si="26"/>
        <v/>
      </c>
      <c r="AE76" s="213" t="str">
        <f t="shared" si="26"/>
        <v/>
      </c>
      <c r="AF76" s="213" t="str">
        <f t="shared" si="26"/>
        <v/>
      </c>
      <c r="AG76" s="213" t="str">
        <f t="shared" si="26"/>
        <v/>
      </c>
      <c r="AH76" s="213" t="str">
        <f t="shared" si="26"/>
        <v/>
      </c>
      <c r="AI76" s="213" t="str">
        <f t="shared" si="26"/>
        <v/>
      </c>
      <c r="AJ76" s="213" t="str">
        <f t="shared" si="26"/>
        <v/>
      </c>
      <c r="AK76" s="213" t="str">
        <f t="shared" si="26"/>
        <v/>
      </c>
      <c r="AL76" s="213" t="str">
        <f t="shared" si="26"/>
        <v/>
      </c>
      <c r="AM76" s="213" t="str">
        <f t="shared" si="26"/>
        <v/>
      </c>
      <c r="AN76" s="213" t="str">
        <f t="shared" si="26"/>
        <v/>
      </c>
      <c r="AO76" s="213" t="str">
        <f t="shared" si="26"/>
        <v/>
      </c>
      <c r="AP76" s="213" t="str">
        <f t="shared" si="26"/>
        <v/>
      </c>
      <c r="AQ76" s="213" t="str">
        <f t="shared" si="26"/>
        <v/>
      </c>
      <c r="AR76" s="213" t="str">
        <f t="shared" si="26"/>
        <v/>
      </c>
      <c r="AS76" s="213" t="str">
        <f t="shared" si="26"/>
        <v/>
      </c>
      <c r="AT76" s="213" t="str">
        <f t="shared" si="26"/>
        <v/>
      </c>
      <c r="AU76" s="213" t="str">
        <f t="shared" si="26"/>
        <v/>
      </c>
      <c r="AV76" s="213" t="str">
        <f t="shared" si="26"/>
        <v/>
      </c>
      <c r="AW76" s="213" t="str">
        <f t="shared" si="26"/>
        <v/>
      </c>
      <c r="AX76" s="213" t="str">
        <f t="shared" si="26"/>
        <v/>
      </c>
      <c r="AY76" s="213" t="str">
        <f t="shared" si="26"/>
        <v/>
      </c>
      <c r="AZ76" s="213" t="str">
        <f t="shared" si="26"/>
        <v/>
      </c>
      <c r="BA76" s="213" t="str">
        <f t="shared" si="26"/>
        <v/>
      </c>
      <c r="BB76" s="213" t="str">
        <f t="shared" si="26"/>
        <v/>
      </c>
      <c r="BC76" s="213" t="str">
        <f t="shared" si="26"/>
        <v/>
      </c>
      <c r="BD76" s="213" t="str">
        <f t="shared" si="26"/>
        <v/>
      </c>
      <c r="BE76" s="213" t="str">
        <f t="shared" si="26"/>
        <v/>
      </c>
      <c r="BF76" s="213" t="str">
        <f t="shared" si="26"/>
        <v/>
      </c>
      <c r="BG76" s="213" t="str">
        <f t="shared" si="26"/>
        <v/>
      </c>
      <c r="BH76" s="213" t="str">
        <f t="shared" si="26"/>
        <v/>
      </c>
      <c r="BI76" s="213" t="str">
        <f t="shared" si="26"/>
        <v/>
      </c>
      <c r="BJ76" s="213" t="str">
        <f t="shared" si="26"/>
        <v/>
      </c>
      <c r="BK76" s="213" t="str">
        <f t="shared" si="26"/>
        <v/>
      </c>
      <c r="BL76" s="213" t="str">
        <f t="shared" si="26"/>
        <v/>
      </c>
      <c r="BM76" s="191"/>
      <c r="BN76" s="191"/>
      <c r="BO76" s="191"/>
      <c r="BP76" s="815"/>
      <c r="BQ76" s="815"/>
      <c r="BR76" s="815"/>
      <c r="BS76" s="815"/>
      <c r="BT76" s="815"/>
      <c r="BU76" s="815"/>
      <c r="BV76" s="815"/>
      <c r="BW76" s="815"/>
      <c r="BX76" s="815"/>
      <c r="BY76" s="815"/>
      <c r="BZ76" s="815"/>
      <c r="CA76" s="815"/>
      <c r="CB76" s="815"/>
      <c r="CC76" s="815"/>
      <c r="CD76" s="815"/>
      <c r="CE76" s="815"/>
      <c r="CF76" s="815"/>
      <c r="CG76" s="815"/>
      <c r="CH76" s="815"/>
      <c r="CI76" s="815"/>
      <c r="CJ76" s="815"/>
      <c r="CK76" s="815"/>
      <c r="CL76" s="815"/>
      <c r="CM76" s="815"/>
      <c r="CN76" s="815"/>
      <c r="CO76" s="815"/>
      <c r="CP76" s="815"/>
    </row>
    <row r="77" spans="1:94" s="815" customFormat="1" ht="49.5" customHeight="1" thickBot="1" x14ac:dyDescent="0.25">
      <c r="A77" s="1024" t="s">
        <v>598</v>
      </c>
      <c r="B77" s="851" t="s">
        <v>192</v>
      </c>
      <c r="C77" s="824" t="s">
        <v>573</v>
      </c>
      <c r="D77" s="824" t="s">
        <v>38</v>
      </c>
      <c r="E77" s="213" t="str">
        <f>IF(E74="N", "X", "")</f>
        <v/>
      </c>
      <c r="F77" s="213" t="str">
        <f t="shared" ref="F77:BL77" si="27">IF(F74="N", "X", "")</f>
        <v/>
      </c>
      <c r="G77" s="213" t="str">
        <f t="shared" si="27"/>
        <v/>
      </c>
      <c r="H77" s="213" t="str">
        <f t="shared" si="27"/>
        <v/>
      </c>
      <c r="I77" s="213" t="str">
        <f t="shared" si="27"/>
        <v/>
      </c>
      <c r="J77" s="213" t="str">
        <f t="shared" si="27"/>
        <v/>
      </c>
      <c r="K77" s="213" t="str">
        <f t="shared" si="27"/>
        <v/>
      </c>
      <c r="L77" s="213" t="str">
        <f t="shared" si="27"/>
        <v/>
      </c>
      <c r="M77" s="213" t="str">
        <f t="shared" si="27"/>
        <v/>
      </c>
      <c r="N77" s="213" t="str">
        <f t="shared" si="27"/>
        <v/>
      </c>
      <c r="O77" s="213" t="str">
        <f t="shared" si="27"/>
        <v/>
      </c>
      <c r="P77" s="213" t="str">
        <f t="shared" si="27"/>
        <v/>
      </c>
      <c r="Q77" s="213" t="str">
        <f t="shared" si="27"/>
        <v/>
      </c>
      <c r="R77" s="213" t="str">
        <f t="shared" si="27"/>
        <v/>
      </c>
      <c r="S77" s="213" t="str">
        <f t="shared" si="27"/>
        <v/>
      </c>
      <c r="T77" s="213" t="str">
        <f t="shared" si="27"/>
        <v/>
      </c>
      <c r="U77" s="213" t="str">
        <f t="shared" si="27"/>
        <v/>
      </c>
      <c r="V77" s="213" t="str">
        <f t="shared" si="27"/>
        <v/>
      </c>
      <c r="W77" s="213" t="str">
        <f t="shared" si="27"/>
        <v/>
      </c>
      <c r="X77" s="213" t="str">
        <f t="shared" si="27"/>
        <v/>
      </c>
      <c r="Y77" s="213" t="str">
        <f t="shared" si="27"/>
        <v/>
      </c>
      <c r="Z77" s="213" t="str">
        <f t="shared" si="27"/>
        <v/>
      </c>
      <c r="AA77" s="213" t="str">
        <f t="shared" si="27"/>
        <v/>
      </c>
      <c r="AB77" s="213" t="str">
        <f t="shared" si="27"/>
        <v/>
      </c>
      <c r="AC77" s="213" t="str">
        <f t="shared" si="27"/>
        <v/>
      </c>
      <c r="AD77" s="213" t="str">
        <f t="shared" si="27"/>
        <v/>
      </c>
      <c r="AE77" s="213" t="str">
        <f t="shared" si="27"/>
        <v/>
      </c>
      <c r="AF77" s="213" t="str">
        <f t="shared" si="27"/>
        <v/>
      </c>
      <c r="AG77" s="213" t="str">
        <f t="shared" si="27"/>
        <v/>
      </c>
      <c r="AH77" s="213" t="str">
        <f t="shared" si="27"/>
        <v/>
      </c>
      <c r="AI77" s="213" t="str">
        <f t="shared" si="27"/>
        <v/>
      </c>
      <c r="AJ77" s="213" t="str">
        <f t="shared" si="27"/>
        <v/>
      </c>
      <c r="AK77" s="213" t="str">
        <f t="shared" si="27"/>
        <v/>
      </c>
      <c r="AL77" s="213" t="str">
        <f t="shared" si="27"/>
        <v/>
      </c>
      <c r="AM77" s="213" t="str">
        <f t="shared" si="27"/>
        <v/>
      </c>
      <c r="AN77" s="213" t="str">
        <f t="shared" si="27"/>
        <v/>
      </c>
      <c r="AO77" s="213" t="str">
        <f t="shared" si="27"/>
        <v/>
      </c>
      <c r="AP77" s="213" t="str">
        <f t="shared" si="27"/>
        <v/>
      </c>
      <c r="AQ77" s="213" t="str">
        <f t="shared" si="27"/>
        <v/>
      </c>
      <c r="AR77" s="213" t="str">
        <f t="shared" si="27"/>
        <v/>
      </c>
      <c r="AS77" s="213" t="str">
        <f t="shared" si="27"/>
        <v/>
      </c>
      <c r="AT77" s="213" t="str">
        <f t="shared" si="27"/>
        <v/>
      </c>
      <c r="AU77" s="213" t="str">
        <f t="shared" si="27"/>
        <v/>
      </c>
      <c r="AV77" s="213" t="str">
        <f t="shared" si="27"/>
        <v/>
      </c>
      <c r="AW77" s="213" t="str">
        <f t="shared" si="27"/>
        <v/>
      </c>
      <c r="AX77" s="213" t="str">
        <f t="shared" si="27"/>
        <v/>
      </c>
      <c r="AY77" s="213" t="str">
        <f t="shared" si="27"/>
        <v/>
      </c>
      <c r="AZ77" s="213" t="str">
        <f t="shared" si="27"/>
        <v/>
      </c>
      <c r="BA77" s="213" t="str">
        <f t="shared" si="27"/>
        <v/>
      </c>
      <c r="BB77" s="213" t="str">
        <f t="shared" si="27"/>
        <v/>
      </c>
      <c r="BC77" s="213" t="str">
        <f t="shared" si="27"/>
        <v/>
      </c>
      <c r="BD77" s="213" t="str">
        <f t="shared" si="27"/>
        <v/>
      </c>
      <c r="BE77" s="213" t="str">
        <f t="shared" si="27"/>
        <v/>
      </c>
      <c r="BF77" s="213" t="str">
        <f t="shared" si="27"/>
        <v/>
      </c>
      <c r="BG77" s="213" t="str">
        <f t="shared" si="27"/>
        <v/>
      </c>
      <c r="BH77" s="213" t="str">
        <f t="shared" si="27"/>
        <v/>
      </c>
      <c r="BI77" s="213" t="str">
        <f t="shared" si="27"/>
        <v/>
      </c>
      <c r="BJ77" s="213" t="str">
        <f t="shared" si="27"/>
        <v/>
      </c>
      <c r="BK77" s="213" t="str">
        <f t="shared" si="27"/>
        <v/>
      </c>
      <c r="BL77" s="213" t="str">
        <f t="shared" si="27"/>
        <v/>
      </c>
      <c r="BM77" s="190"/>
      <c r="BN77" s="191"/>
      <c r="BO77" s="191"/>
    </row>
    <row r="78" spans="1:94" s="815" customFormat="1" ht="51.75" customHeight="1" thickBot="1" x14ac:dyDescent="0.25">
      <c r="A78" s="1024" t="s">
        <v>599</v>
      </c>
      <c r="B78" s="1047" t="s">
        <v>193</v>
      </c>
      <c r="C78" s="824" t="s">
        <v>573</v>
      </c>
      <c r="D78" s="824" t="s">
        <v>38</v>
      </c>
      <c r="E78" s="213" t="str">
        <f>IF(E74="N", "X", "")</f>
        <v/>
      </c>
      <c r="F78" s="213" t="str">
        <f t="shared" ref="F78:BL78" si="28">IF(F74="N", "X", "")</f>
        <v/>
      </c>
      <c r="G78" s="213" t="str">
        <f t="shared" si="28"/>
        <v/>
      </c>
      <c r="H78" s="213" t="str">
        <f t="shared" si="28"/>
        <v/>
      </c>
      <c r="I78" s="213" t="str">
        <f t="shared" si="28"/>
        <v/>
      </c>
      <c r="J78" s="213" t="str">
        <f t="shared" si="28"/>
        <v/>
      </c>
      <c r="K78" s="213" t="str">
        <f t="shared" si="28"/>
        <v/>
      </c>
      <c r="L78" s="213" t="str">
        <f t="shared" si="28"/>
        <v/>
      </c>
      <c r="M78" s="213" t="str">
        <f t="shared" si="28"/>
        <v/>
      </c>
      <c r="N78" s="213" t="str">
        <f t="shared" si="28"/>
        <v/>
      </c>
      <c r="O78" s="213" t="str">
        <f t="shared" si="28"/>
        <v/>
      </c>
      <c r="P78" s="213" t="str">
        <f t="shared" si="28"/>
        <v/>
      </c>
      <c r="Q78" s="213" t="str">
        <f t="shared" si="28"/>
        <v/>
      </c>
      <c r="R78" s="213" t="str">
        <f t="shared" si="28"/>
        <v/>
      </c>
      <c r="S78" s="213" t="str">
        <f t="shared" si="28"/>
        <v/>
      </c>
      <c r="T78" s="213" t="str">
        <f t="shared" si="28"/>
        <v/>
      </c>
      <c r="U78" s="213" t="str">
        <f t="shared" si="28"/>
        <v/>
      </c>
      <c r="V78" s="213" t="str">
        <f t="shared" si="28"/>
        <v/>
      </c>
      <c r="W78" s="213" t="str">
        <f t="shared" si="28"/>
        <v/>
      </c>
      <c r="X78" s="213" t="str">
        <f t="shared" si="28"/>
        <v/>
      </c>
      <c r="Y78" s="213" t="str">
        <f t="shared" si="28"/>
        <v/>
      </c>
      <c r="Z78" s="213" t="str">
        <f t="shared" si="28"/>
        <v/>
      </c>
      <c r="AA78" s="213" t="str">
        <f t="shared" si="28"/>
        <v/>
      </c>
      <c r="AB78" s="213" t="str">
        <f t="shared" si="28"/>
        <v/>
      </c>
      <c r="AC78" s="213" t="str">
        <f t="shared" si="28"/>
        <v/>
      </c>
      <c r="AD78" s="213" t="str">
        <f t="shared" si="28"/>
        <v/>
      </c>
      <c r="AE78" s="213" t="str">
        <f t="shared" si="28"/>
        <v/>
      </c>
      <c r="AF78" s="213" t="str">
        <f t="shared" si="28"/>
        <v/>
      </c>
      <c r="AG78" s="213" t="str">
        <f t="shared" si="28"/>
        <v/>
      </c>
      <c r="AH78" s="213" t="str">
        <f t="shared" si="28"/>
        <v/>
      </c>
      <c r="AI78" s="213" t="str">
        <f t="shared" si="28"/>
        <v/>
      </c>
      <c r="AJ78" s="213" t="str">
        <f t="shared" si="28"/>
        <v/>
      </c>
      <c r="AK78" s="213" t="str">
        <f t="shared" si="28"/>
        <v/>
      </c>
      <c r="AL78" s="213" t="str">
        <f t="shared" si="28"/>
        <v/>
      </c>
      <c r="AM78" s="213" t="str">
        <f t="shared" si="28"/>
        <v/>
      </c>
      <c r="AN78" s="213" t="str">
        <f t="shared" si="28"/>
        <v/>
      </c>
      <c r="AO78" s="213" t="str">
        <f t="shared" si="28"/>
        <v/>
      </c>
      <c r="AP78" s="213" t="str">
        <f t="shared" si="28"/>
        <v/>
      </c>
      <c r="AQ78" s="213" t="str">
        <f t="shared" si="28"/>
        <v/>
      </c>
      <c r="AR78" s="213" t="str">
        <f t="shared" si="28"/>
        <v/>
      </c>
      <c r="AS78" s="213" t="str">
        <f t="shared" si="28"/>
        <v/>
      </c>
      <c r="AT78" s="213" t="str">
        <f t="shared" si="28"/>
        <v/>
      </c>
      <c r="AU78" s="213" t="str">
        <f t="shared" si="28"/>
        <v/>
      </c>
      <c r="AV78" s="213" t="str">
        <f t="shared" si="28"/>
        <v/>
      </c>
      <c r="AW78" s="213" t="str">
        <f t="shared" si="28"/>
        <v/>
      </c>
      <c r="AX78" s="213" t="str">
        <f t="shared" si="28"/>
        <v/>
      </c>
      <c r="AY78" s="213" t="str">
        <f t="shared" si="28"/>
        <v/>
      </c>
      <c r="AZ78" s="213" t="str">
        <f t="shared" si="28"/>
        <v/>
      </c>
      <c r="BA78" s="213" t="str">
        <f t="shared" si="28"/>
        <v/>
      </c>
      <c r="BB78" s="213" t="str">
        <f t="shared" si="28"/>
        <v/>
      </c>
      <c r="BC78" s="213" t="str">
        <f t="shared" si="28"/>
        <v/>
      </c>
      <c r="BD78" s="213" t="str">
        <f t="shared" si="28"/>
        <v/>
      </c>
      <c r="BE78" s="213" t="str">
        <f t="shared" si="28"/>
        <v/>
      </c>
      <c r="BF78" s="213" t="str">
        <f t="shared" si="28"/>
        <v/>
      </c>
      <c r="BG78" s="213" t="str">
        <f t="shared" si="28"/>
        <v/>
      </c>
      <c r="BH78" s="213" t="str">
        <f t="shared" si="28"/>
        <v/>
      </c>
      <c r="BI78" s="213" t="str">
        <f t="shared" si="28"/>
        <v/>
      </c>
      <c r="BJ78" s="213" t="str">
        <f t="shared" si="28"/>
        <v/>
      </c>
      <c r="BK78" s="213" t="str">
        <f t="shared" si="28"/>
        <v/>
      </c>
      <c r="BL78" s="213" t="str">
        <f t="shared" si="28"/>
        <v/>
      </c>
      <c r="BM78" s="190"/>
      <c r="BN78" s="191"/>
      <c r="BO78" s="191"/>
    </row>
    <row r="79" spans="1:94" s="815" customFormat="1" ht="73.5" customHeight="1" thickBot="1" x14ac:dyDescent="0.25">
      <c r="A79" s="1024" t="s">
        <v>600</v>
      </c>
      <c r="B79" s="1047" t="s">
        <v>194</v>
      </c>
      <c r="C79" s="824" t="s">
        <v>573</v>
      </c>
      <c r="D79" s="824" t="s">
        <v>38</v>
      </c>
      <c r="E79" s="213" t="str">
        <f>IF(E74="N", "X", "")</f>
        <v/>
      </c>
      <c r="F79" s="213" t="str">
        <f t="shared" ref="F79:BL79" si="29">IF(F74="N", "X", "")</f>
        <v/>
      </c>
      <c r="G79" s="213" t="str">
        <f t="shared" si="29"/>
        <v/>
      </c>
      <c r="H79" s="213" t="str">
        <f t="shared" si="29"/>
        <v/>
      </c>
      <c r="I79" s="213" t="str">
        <f t="shared" si="29"/>
        <v/>
      </c>
      <c r="J79" s="213" t="str">
        <f t="shared" si="29"/>
        <v/>
      </c>
      <c r="K79" s="213" t="str">
        <f t="shared" si="29"/>
        <v/>
      </c>
      <c r="L79" s="213" t="str">
        <f t="shared" si="29"/>
        <v/>
      </c>
      <c r="M79" s="213" t="str">
        <f t="shared" si="29"/>
        <v/>
      </c>
      <c r="N79" s="213" t="str">
        <f t="shared" si="29"/>
        <v/>
      </c>
      <c r="O79" s="213" t="str">
        <f t="shared" si="29"/>
        <v/>
      </c>
      <c r="P79" s="213" t="str">
        <f t="shared" si="29"/>
        <v/>
      </c>
      <c r="Q79" s="213" t="str">
        <f t="shared" si="29"/>
        <v/>
      </c>
      <c r="R79" s="213" t="str">
        <f t="shared" si="29"/>
        <v/>
      </c>
      <c r="S79" s="213" t="str">
        <f t="shared" si="29"/>
        <v/>
      </c>
      <c r="T79" s="213" t="str">
        <f t="shared" si="29"/>
        <v/>
      </c>
      <c r="U79" s="213" t="str">
        <f t="shared" si="29"/>
        <v/>
      </c>
      <c r="V79" s="213" t="str">
        <f t="shared" si="29"/>
        <v/>
      </c>
      <c r="W79" s="213" t="str">
        <f t="shared" si="29"/>
        <v/>
      </c>
      <c r="X79" s="213" t="str">
        <f t="shared" si="29"/>
        <v/>
      </c>
      <c r="Y79" s="213" t="str">
        <f t="shared" si="29"/>
        <v/>
      </c>
      <c r="Z79" s="213" t="str">
        <f t="shared" si="29"/>
        <v/>
      </c>
      <c r="AA79" s="213" t="str">
        <f t="shared" si="29"/>
        <v/>
      </c>
      <c r="AB79" s="213" t="str">
        <f t="shared" si="29"/>
        <v/>
      </c>
      <c r="AC79" s="213" t="str">
        <f t="shared" si="29"/>
        <v/>
      </c>
      <c r="AD79" s="213" t="str">
        <f t="shared" si="29"/>
        <v/>
      </c>
      <c r="AE79" s="213" t="str">
        <f t="shared" si="29"/>
        <v/>
      </c>
      <c r="AF79" s="213" t="str">
        <f t="shared" si="29"/>
        <v/>
      </c>
      <c r="AG79" s="213" t="str">
        <f t="shared" si="29"/>
        <v/>
      </c>
      <c r="AH79" s="213" t="str">
        <f t="shared" si="29"/>
        <v/>
      </c>
      <c r="AI79" s="213" t="str">
        <f t="shared" si="29"/>
        <v/>
      </c>
      <c r="AJ79" s="213" t="str">
        <f t="shared" si="29"/>
        <v/>
      </c>
      <c r="AK79" s="213" t="str">
        <f t="shared" si="29"/>
        <v/>
      </c>
      <c r="AL79" s="213" t="str">
        <f t="shared" si="29"/>
        <v/>
      </c>
      <c r="AM79" s="213" t="str">
        <f t="shared" si="29"/>
        <v/>
      </c>
      <c r="AN79" s="213" t="str">
        <f t="shared" si="29"/>
        <v/>
      </c>
      <c r="AO79" s="213" t="str">
        <f t="shared" si="29"/>
        <v/>
      </c>
      <c r="AP79" s="213" t="str">
        <f t="shared" si="29"/>
        <v/>
      </c>
      <c r="AQ79" s="213" t="str">
        <f t="shared" si="29"/>
        <v/>
      </c>
      <c r="AR79" s="213" t="str">
        <f t="shared" si="29"/>
        <v/>
      </c>
      <c r="AS79" s="213" t="str">
        <f t="shared" si="29"/>
        <v/>
      </c>
      <c r="AT79" s="213" t="str">
        <f t="shared" si="29"/>
        <v/>
      </c>
      <c r="AU79" s="213" t="str">
        <f t="shared" si="29"/>
        <v/>
      </c>
      <c r="AV79" s="213" t="str">
        <f t="shared" si="29"/>
        <v/>
      </c>
      <c r="AW79" s="213" t="str">
        <f t="shared" si="29"/>
        <v/>
      </c>
      <c r="AX79" s="213" t="str">
        <f t="shared" si="29"/>
        <v/>
      </c>
      <c r="AY79" s="213" t="str">
        <f t="shared" si="29"/>
        <v/>
      </c>
      <c r="AZ79" s="213" t="str">
        <f t="shared" si="29"/>
        <v/>
      </c>
      <c r="BA79" s="213" t="str">
        <f t="shared" si="29"/>
        <v/>
      </c>
      <c r="BB79" s="213" t="str">
        <f t="shared" si="29"/>
        <v/>
      </c>
      <c r="BC79" s="213" t="str">
        <f t="shared" si="29"/>
        <v/>
      </c>
      <c r="BD79" s="213" t="str">
        <f t="shared" si="29"/>
        <v/>
      </c>
      <c r="BE79" s="213" t="str">
        <f t="shared" si="29"/>
        <v/>
      </c>
      <c r="BF79" s="213" t="str">
        <f t="shared" si="29"/>
        <v/>
      </c>
      <c r="BG79" s="213" t="str">
        <f t="shared" si="29"/>
        <v/>
      </c>
      <c r="BH79" s="213" t="str">
        <f t="shared" si="29"/>
        <v/>
      </c>
      <c r="BI79" s="213" t="str">
        <f t="shared" si="29"/>
        <v/>
      </c>
      <c r="BJ79" s="213" t="str">
        <f t="shared" si="29"/>
        <v/>
      </c>
      <c r="BK79" s="213" t="str">
        <f t="shared" si="29"/>
        <v/>
      </c>
      <c r="BL79" s="213" t="str">
        <f t="shared" si="29"/>
        <v/>
      </c>
      <c r="BM79" s="190"/>
      <c r="BN79" s="191"/>
      <c r="BO79" s="191"/>
    </row>
    <row r="80" spans="1:94" s="815" customFormat="1" ht="51" customHeight="1" thickBot="1" x14ac:dyDescent="0.25">
      <c r="A80" s="1024" t="s">
        <v>601</v>
      </c>
      <c r="B80" s="1047" t="s">
        <v>195</v>
      </c>
      <c r="C80" s="824" t="s">
        <v>573</v>
      </c>
      <c r="D80" s="824" t="s">
        <v>38</v>
      </c>
      <c r="E80" s="213" t="str">
        <f>IF(E74="N", "X", "")</f>
        <v/>
      </c>
      <c r="F80" s="213" t="str">
        <f t="shared" ref="F80:BL80" si="30">IF(F74="N", "X", "")</f>
        <v/>
      </c>
      <c r="G80" s="213" t="str">
        <f t="shared" si="30"/>
        <v/>
      </c>
      <c r="H80" s="213" t="str">
        <f t="shared" si="30"/>
        <v/>
      </c>
      <c r="I80" s="213" t="str">
        <f t="shared" si="30"/>
        <v/>
      </c>
      <c r="J80" s="213" t="str">
        <f t="shared" si="30"/>
        <v/>
      </c>
      <c r="K80" s="213" t="str">
        <f t="shared" si="30"/>
        <v/>
      </c>
      <c r="L80" s="213" t="str">
        <f t="shared" si="30"/>
        <v/>
      </c>
      <c r="M80" s="213" t="str">
        <f t="shared" si="30"/>
        <v/>
      </c>
      <c r="N80" s="213" t="str">
        <f t="shared" si="30"/>
        <v/>
      </c>
      <c r="O80" s="213" t="str">
        <f t="shared" si="30"/>
        <v/>
      </c>
      <c r="P80" s="213" t="str">
        <f t="shared" si="30"/>
        <v/>
      </c>
      <c r="Q80" s="213" t="str">
        <f t="shared" si="30"/>
        <v/>
      </c>
      <c r="R80" s="213" t="str">
        <f t="shared" si="30"/>
        <v/>
      </c>
      <c r="S80" s="213" t="str">
        <f t="shared" si="30"/>
        <v/>
      </c>
      <c r="T80" s="213" t="str">
        <f t="shared" si="30"/>
        <v/>
      </c>
      <c r="U80" s="213" t="str">
        <f t="shared" si="30"/>
        <v/>
      </c>
      <c r="V80" s="213" t="str">
        <f t="shared" si="30"/>
        <v/>
      </c>
      <c r="W80" s="213" t="str">
        <f t="shared" si="30"/>
        <v/>
      </c>
      <c r="X80" s="213" t="str">
        <f t="shared" si="30"/>
        <v/>
      </c>
      <c r="Y80" s="213" t="str">
        <f t="shared" si="30"/>
        <v/>
      </c>
      <c r="Z80" s="213" t="str">
        <f t="shared" si="30"/>
        <v/>
      </c>
      <c r="AA80" s="213" t="str">
        <f t="shared" si="30"/>
        <v/>
      </c>
      <c r="AB80" s="213" t="str">
        <f t="shared" si="30"/>
        <v/>
      </c>
      <c r="AC80" s="213" t="str">
        <f t="shared" si="30"/>
        <v/>
      </c>
      <c r="AD80" s="213" t="str">
        <f t="shared" si="30"/>
        <v/>
      </c>
      <c r="AE80" s="213" t="str">
        <f t="shared" si="30"/>
        <v/>
      </c>
      <c r="AF80" s="213" t="str">
        <f t="shared" si="30"/>
        <v/>
      </c>
      <c r="AG80" s="213" t="str">
        <f t="shared" si="30"/>
        <v/>
      </c>
      <c r="AH80" s="213" t="str">
        <f t="shared" si="30"/>
        <v/>
      </c>
      <c r="AI80" s="213" t="str">
        <f t="shared" si="30"/>
        <v/>
      </c>
      <c r="AJ80" s="213" t="str">
        <f t="shared" si="30"/>
        <v/>
      </c>
      <c r="AK80" s="213" t="str">
        <f t="shared" si="30"/>
        <v/>
      </c>
      <c r="AL80" s="213" t="str">
        <f t="shared" si="30"/>
        <v/>
      </c>
      <c r="AM80" s="213" t="str">
        <f t="shared" si="30"/>
        <v/>
      </c>
      <c r="AN80" s="213" t="str">
        <f t="shared" si="30"/>
        <v/>
      </c>
      <c r="AO80" s="213" t="str">
        <f t="shared" si="30"/>
        <v/>
      </c>
      <c r="AP80" s="213" t="str">
        <f t="shared" si="30"/>
        <v/>
      </c>
      <c r="AQ80" s="213" t="str">
        <f t="shared" si="30"/>
        <v/>
      </c>
      <c r="AR80" s="213" t="str">
        <f t="shared" si="30"/>
        <v/>
      </c>
      <c r="AS80" s="213" t="str">
        <f t="shared" si="30"/>
        <v/>
      </c>
      <c r="AT80" s="213" t="str">
        <f t="shared" si="30"/>
        <v/>
      </c>
      <c r="AU80" s="213" t="str">
        <f t="shared" si="30"/>
        <v/>
      </c>
      <c r="AV80" s="213" t="str">
        <f t="shared" si="30"/>
        <v/>
      </c>
      <c r="AW80" s="213" t="str">
        <f t="shared" si="30"/>
        <v/>
      </c>
      <c r="AX80" s="213" t="str">
        <f t="shared" si="30"/>
        <v/>
      </c>
      <c r="AY80" s="213" t="str">
        <f t="shared" si="30"/>
        <v/>
      </c>
      <c r="AZ80" s="213" t="str">
        <f t="shared" si="30"/>
        <v/>
      </c>
      <c r="BA80" s="213" t="str">
        <f t="shared" si="30"/>
        <v/>
      </c>
      <c r="BB80" s="213" t="str">
        <f t="shared" si="30"/>
        <v/>
      </c>
      <c r="BC80" s="213" t="str">
        <f t="shared" si="30"/>
        <v/>
      </c>
      <c r="BD80" s="213" t="str">
        <f t="shared" si="30"/>
        <v/>
      </c>
      <c r="BE80" s="213" t="str">
        <f t="shared" si="30"/>
        <v/>
      </c>
      <c r="BF80" s="213" t="str">
        <f t="shared" si="30"/>
        <v/>
      </c>
      <c r="BG80" s="213" t="str">
        <f t="shared" si="30"/>
        <v/>
      </c>
      <c r="BH80" s="213" t="str">
        <f t="shared" si="30"/>
        <v/>
      </c>
      <c r="BI80" s="213" t="str">
        <f t="shared" si="30"/>
        <v/>
      </c>
      <c r="BJ80" s="213" t="str">
        <f t="shared" si="30"/>
        <v/>
      </c>
      <c r="BK80" s="213" t="str">
        <f t="shared" si="30"/>
        <v/>
      </c>
      <c r="BL80" s="213" t="str">
        <f t="shared" si="30"/>
        <v/>
      </c>
      <c r="BM80" s="190"/>
      <c r="BN80" s="191"/>
      <c r="BO80" s="191"/>
    </row>
    <row r="81" spans="1:68" s="815" customFormat="1" ht="47.25" customHeight="1" thickBot="1" x14ac:dyDescent="0.25">
      <c r="A81" s="1024" t="s">
        <v>602</v>
      </c>
      <c r="B81" s="1047" t="s">
        <v>196</v>
      </c>
      <c r="C81" s="824" t="s">
        <v>573</v>
      </c>
      <c r="D81" s="824" t="s">
        <v>38</v>
      </c>
      <c r="E81" s="213" t="str">
        <f>IF(E74="N", "X", "")</f>
        <v/>
      </c>
      <c r="F81" s="213" t="str">
        <f t="shared" ref="F81:BL81" si="31">IF(F74="N", "X", "")</f>
        <v/>
      </c>
      <c r="G81" s="213" t="str">
        <f t="shared" si="31"/>
        <v/>
      </c>
      <c r="H81" s="213" t="str">
        <f t="shared" si="31"/>
        <v/>
      </c>
      <c r="I81" s="213" t="str">
        <f t="shared" si="31"/>
        <v/>
      </c>
      <c r="J81" s="213" t="str">
        <f t="shared" si="31"/>
        <v/>
      </c>
      <c r="K81" s="213" t="str">
        <f t="shared" si="31"/>
        <v/>
      </c>
      <c r="L81" s="213" t="str">
        <f t="shared" si="31"/>
        <v/>
      </c>
      <c r="M81" s="213" t="str">
        <f t="shared" si="31"/>
        <v/>
      </c>
      <c r="N81" s="213" t="str">
        <f t="shared" si="31"/>
        <v/>
      </c>
      <c r="O81" s="213" t="str">
        <f t="shared" si="31"/>
        <v/>
      </c>
      <c r="P81" s="213" t="str">
        <f t="shared" si="31"/>
        <v/>
      </c>
      <c r="Q81" s="213" t="str">
        <f t="shared" si="31"/>
        <v/>
      </c>
      <c r="R81" s="213" t="str">
        <f t="shared" si="31"/>
        <v/>
      </c>
      <c r="S81" s="213" t="str">
        <f t="shared" si="31"/>
        <v/>
      </c>
      <c r="T81" s="213" t="str">
        <f t="shared" si="31"/>
        <v/>
      </c>
      <c r="U81" s="213" t="str">
        <f t="shared" si="31"/>
        <v/>
      </c>
      <c r="V81" s="213" t="str">
        <f t="shared" si="31"/>
        <v/>
      </c>
      <c r="W81" s="213" t="str">
        <f t="shared" si="31"/>
        <v/>
      </c>
      <c r="X81" s="213" t="str">
        <f t="shared" si="31"/>
        <v/>
      </c>
      <c r="Y81" s="213" t="str">
        <f t="shared" si="31"/>
        <v/>
      </c>
      <c r="Z81" s="213" t="str">
        <f t="shared" si="31"/>
        <v/>
      </c>
      <c r="AA81" s="213" t="str">
        <f t="shared" si="31"/>
        <v/>
      </c>
      <c r="AB81" s="213" t="str">
        <f t="shared" si="31"/>
        <v/>
      </c>
      <c r="AC81" s="213" t="str">
        <f t="shared" si="31"/>
        <v/>
      </c>
      <c r="AD81" s="213" t="str">
        <f t="shared" si="31"/>
        <v/>
      </c>
      <c r="AE81" s="213" t="str">
        <f t="shared" si="31"/>
        <v/>
      </c>
      <c r="AF81" s="213" t="str">
        <f t="shared" si="31"/>
        <v/>
      </c>
      <c r="AG81" s="213" t="str">
        <f t="shared" si="31"/>
        <v/>
      </c>
      <c r="AH81" s="213" t="str">
        <f t="shared" si="31"/>
        <v/>
      </c>
      <c r="AI81" s="213" t="str">
        <f t="shared" si="31"/>
        <v/>
      </c>
      <c r="AJ81" s="213" t="str">
        <f t="shared" si="31"/>
        <v/>
      </c>
      <c r="AK81" s="213" t="str">
        <f t="shared" si="31"/>
        <v/>
      </c>
      <c r="AL81" s="213" t="str">
        <f t="shared" si="31"/>
        <v/>
      </c>
      <c r="AM81" s="213" t="str">
        <f t="shared" si="31"/>
        <v/>
      </c>
      <c r="AN81" s="213" t="str">
        <f t="shared" si="31"/>
        <v/>
      </c>
      <c r="AO81" s="213" t="str">
        <f t="shared" si="31"/>
        <v/>
      </c>
      <c r="AP81" s="213" t="str">
        <f t="shared" si="31"/>
        <v/>
      </c>
      <c r="AQ81" s="213" t="str">
        <f t="shared" si="31"/>
        <v/>
      </c>
      <c r="AR81" s="213" t="str">
        <f t="shared" si="31"/>
        <v/>
      </c>
      <c r="AS81" s="213" t="str">
        <f t="shared" si="31"/>
        <v/>
      </c>
      <c r="AT81" s="213" t="str">
        <f t="shared" si="31"/>
        <v/>
      </c>
      <c r="AU81" s="213" t="str">
        <f t="shared" si="31"/>
        <v/>
      </c>
      <c r="AV81" s="213" t="str">
        <f t="shared" si="31"/>
        <v/>
      </c>
      <c r="AW81" s="213" t="str">
        <f t="shared" si="31"/>
        <v/>
      </c>
      <c r="AX81" s="213" t="str">
        <f t="shared" si="31"/>
        <v/>
      </c>
      <c r="AY81" s="213" t="str">
        <f t="shared" si="31"/>
        <v/>
      </c>
      <c r="AZ81" s="213" t="str">
        <f t="shared" si="31"/>
        <v/>
      </c>
      <c r="BA81" s="213" t="str">
        <f t="shared" si="31"/>
        <v/>
      </c>
      <c r="BB81" s="213" t="str">
        <f t="shared" si="31"/>
        <v/>
      </c>
      <c r="BC81" s="213" t="str">
        <f t="shared" si="31"/>
        <v/>
      </c>
      <c r="BD81" s="213" t="str">
        <f t="shared" si="31"/>
        <v/>
      </c>
      <c r="BE81" s="213" t="str">
        <f t="shared" si="31"/>
        <v/>
      </c>
      <c r="BF81" s="213" t="str">
        <f t="shared" si="31"/>
        <v/>
      </c>
      <c r="BG81" s="213" t="str">
        <f t="shared" si="31"/>
        <v/>
      </c>
      <c r="BH81" s="213" t="str">
        <f t="shared" si="31"/>
        <v/>
      </c>
      <c r="BI81" s="213" t="str">
        <f t="shared" si="31"/>
        <v/>
      </c>
      <c r="BJ81" s="213" t="str">
        <f t="shared" si="31"/>
        <v/>
      </c>
      <c r="BK81" s="213" t="str">
        <f t="shared" si="31"/>
        <v/>
      </c>
      <c r="BL81" s="213" t="str">
        <f t="shared" si="31"/>
        <v/>
      </c>
      <c r="BM81" s="190"/>
      <c r="BN81" s="191"/>
      <c r="BO81" s="191"/>
    </row>
    <row r="82" spans="1:68" s="815" customFormat="1" ht="62.25" customHeight="1" thickBot="1" x14ac:dyDescent="0.25">
      <c r="A82" s="1021">
        <v>58</v>
      </c>
      <c r="B82" s="1046" t="s">
        <v>571</v>
      </c>
      <c r="C82" s="824" t="s">
        <v>573</v>
      </c>
      <c r="D82" s="824" t="s">
        <v>38</v>
      </c>
      <c r="E82" s="213" t="str">
        <f>IF(E74="N", "X", "")</f>
        <v/>
      </c>
      <c r="F82" s="213" t="str">
        <f t="shared" ref="F82:BL82" si="32">IF(F74="N", "X", "")</f>
        <v/>
      </c>
      <c r="G82" s="213" t="str">
        <f t="shared" si="32"/>
        <v/>
      </c>
      <c r="H82" s="213" t="str">
        <f t="shared" si="32"/>
        <v/>
      </c>
      <c r="I82" s="213" t="str">
        <f t="shared" si="32"/>
        <v/>
      </c>
      <c r="J82" s="213" t="str">
        <f t="shared" si="32"/>
        <v/>
      </c>
      <c r="K82" s="213" t="str">
        <f t="shared" si="32"/>
        <v/>
      </c>
      <c r="L82" s="213" t="str">
        <f t="shared" si="32"/>
        <v/>
      </c>
      <c r="M82" s="213" t="str">
        <f t="shared" si="32"/>
        <v/>
      </c>
      <c r="N82" s="213" t="str">
        <f t="shared" si="32"/>
        <v/>
      </c>
      <c r="O82" s="213" t="str">
        <f t="shared" si="32"/>
        <v/>
      </c>
      <c r="P82" s="213" t="str">
        <f t="shared" si="32"/>
        <v/>
      </c>
      <c r="Q82" s="213" t="str">
        <f t="shared" si="32"/>
        <v/>
      </c>
      <c r="R82" s="213" t="str">
        <f t="shared" si="32"/>
        <v/>
      </c>
      <c r="S82" s="213" t="str">
        <f t="shared" si="32"/>
        <v/>
      </c>
      <c r="T82" s="213" t="str">
        <f t="shared" si="32"/>
        <v/>
      </c>
      <c r="U82" s="213" t="str">
        <f t="shared" si="32"/>
        <v/>
      </c>
      <c r="V82" s="213" t="str">
        <f t="shared" si="32"/>
        <v/>
      </c>
      <c r="W82" s="213" t="str">
        <f t="shared" si="32"/>
        <v/>
      </c>
      <c r="X82" s="213" t="str">
        <f t="shared" si="32"/>
        <v/>
      </c>
      <c r="Y82" s="213" t="str">
        <f t="shared" si="32"/>
        <v/>
      </c>
      <c r="Z82" s="213" t="str">
        <f t="shared" si="32"/>
        <v/>
      </c>
      <c r="AA82" s="213" t="str">
        <f t="shared" si="32"/>
        <v/>
      </c>
      <c r="AB82" s="213" t="str">
        <f t="shared" si="32"/>
        <v/>
      </c>
      <c r="AC82" s="213" t="str">
        <f t="shared" si="32"/>
        <v/>
      </c>
      <c r="AD82" s="213" t="str">
        <f t="shared" si="32"/>
        <v/>
      </c>
      <c r="AE82" s="213" t="str">
        <f t="shared" si="32"/>
        <v/>
      </c>
      <c r="AF82" s="213" t="str">
        <f t="shared" si="32"/>
        <v/>
      </c>
      <c r="AG82" s="213" t="str">
        <f t="shared" si="32"/>
        <v/>
      </c>
      <c r="AH82" s="213" t="str">
        <f t="shared" si="32"/>
        <v/>
      </c>
      <c r="AI82" s="213" t="str">
        <f t="shared" si="32"/>
        <v/>
      </c>
      <c r="AJ82" s="213" t="str">
        <f t="shared" si="32"/>
        <v/>
      </c>
      <c r="AK82" s="213" t="str">
        <f t="shared" si="32"/>
        <v/>
      </c>
      <c r="AL82" s="213" t="str">
        <f t="shared" si="32"/>
        <v/>
      </c>
      <c r="AM82" s="213" t="str">
        <f t="shared" si="32"/>
        <v/>
      </c>
      <c r="AN82" s="213" t="str">
        <f t="shared" si="32"/>
        <v/>
      </c>
      <c r="AO82" s="213" t="str">
        <f t="shared" si="32"/>
        <v/>
      </c>
      <c r="AP82" s="213" t="str">
        <f t="shared" si="32"/>
        <v/>
      </c>
      <c r="AQ82" s="213" t="str">
        <f t="shared" si="32"/>
        <v/>
      </c>
      <c r="AR82" s="213" t="str">
        <f t="shared" si="32"/>
        <v/>
      </c>
      <c r="AS82" s="213" t="str">
        <f t="shared" si="32"/>
        <v/>
      </c>
      <c r="AT82" s="213" t="str">
        <f t="shared" si="32"/>
        <v/>
      </c>
      <c r="AU82" s="213" t="str">
        <f t="shared" si="32"/>
        <v/>
      </c>
      <c r="AV82" s="213" t="str">
        <f t="shared" si="32"/>
        <v/>
      </c>
      <c r="AW82" s="213" t="str">
        <f t="shared" si="32"/>
        <v/>
      </c>
      <c r="AX82" s="213" t="str">
        <f t="shared" si="32"/>
        <v/>
      </c>
      <c r="AY82" s="213" t="str">
        <f t="shared" si="32"/>
        <v/>
      </c>
      <c r="AZ82" s="213" t="str">
        <f t="shared" si="32"/>
        <v/>
      </c>
      <c r="BA82" s="213" t="str">
        <f t="shared" si="32"/>
        <v/>
      </c>
      <c r="BB82" s="213" t="str">
        <f t="shared" si="32"/>
        <v/>
      </c>
      <c r="BC82" s="213" t="str">
        <f t="shared" si="32"/>
        <v/>
      </c>
      <c r="BD82" s="213" t="str">
        <f t="shared" si="32"/>
        <v/>
      </c>
      <c r="BE82" s="213" t="str">
        <f t="shared" si="32"/>
        <v/>
      </c>
      <c r="BF82" s="213" t="str">
        <f t="shared" si="32"/>
        <v/>
      </c>
      <c r="BG82" s="213" t="str">
        <f t="shared" si="32"/>
        <v/>
      </c>
      <c r="BH82" s="213" t="str">
        <f t="shared" si="32"/>
        <v/>
      </c>
      <c r="BI82" s="213" t="str">
        <f t="shared" si="32"/>
        <v/>
      </c>
      <c r="BJ82" s="213" t="str">
        <f t="shared" si="32"/>
        <v/>
      </c>
      <c r="BK82" s="213" t="str">
        <f t="shared" si="32"/>
        <v/>
      </c>
      <c r="BL82" s="213" t="str">
        <f t="shared" si="32"/>
        <v/>
      </c>
      <c r="BM82" s="190"/>
      <c r="BN82" s="191"/>
      <c r="BO82" s="191"/>
    </row>
    <row r="83" spans="1:68" s="815" customFormat="1" ht="51" customHeight="1" thickBot="1" x14ac:dyDescent="0.25">
      <c r="A83" s="1048">
        <v>59</v>
      </c>
      <c r="B83" s="1046" t="s">
        <v>572</v>
      </c>
      <c r="C83" s="1049" t="s">
        <v>573</v>
      </c>
      <c r="D83" s="824" t="s">
        <v>38</v>
      </c>
      <c r="E83" s="213" t="str">
        <f>IF(E74="N", "X", "")</f>
        <v/>
      </c>
      <c r="F83" s="213" t="str">
        <f t="shared" ref="F83:BL83" si="33">IF(F74="N", "X", "")</f>
        <v/>
      </c>
      <c r="G83" s="213" t="str">
        <f t="shared" si="33"/>
        <v/>
      </c>
      <c r="H83" s="213" t="str">
        <f t="shared" si="33"/>
        <v/>
      </c>
      <c r="I83" s="213" t="str">
        <f t="shared" si="33"/>
        <v/>
      </c>
      <c r="J83" s="213" t="str">
        <f t="shared" si="33"/>
        <v/>
      </c>
      <c r="K83" s="213" t="str">
        <f t="shared" si="33"/>
        <v/>
      </c>
      <c r="L83" s="213" t="str">
        <f t="shared" si="33"/>
        <v/>
      </c>
      <c r="M83" s="213" t="str">
        <f t="shared" si="33"/>
        <v/>
      </c>
      <c r="N83" s="213" t="str">
        <f t="shared" si="33"/>
        <v/>
      </c>
      <c r="O83" s="213" t="str">
        <f t="shared" si="33"/>
        <v/>
      </c>
      <c r="P83" s="213" t="str">
        <f t="shared" si="33"/>
        <v/>
      </c>
      <c r="Q83" s="213" t="str">
        <f t="shared" si="33"/>
        <v/>
      </c>
      <c r="R83" s="213" t="str">
        <f t="shared" si="33"/>
        <v/>
      </c>
      <c r="S83" s="213" t="str">
        <f t="shared" si="33"/>
        <v/>
      </c>
      <c r="T83" s="213" t="str">
        <f t="shared" si="33"/>
        <v/>
      </c>
      <c r="U83" s="213" t="str">
        <f t="shared" si="33"/>
        <v/>
      </c>
      <c r="V83" s="213" t="str">
        <f t="shared" si="33"/>
        <v/>
      </c>
      <c r="W83" s="213" t="str">
        <f t="shared" si="33"/>
        <v/>
      </c>
      <c r="X83" s="213" t="str">
        <f t="shared" si="33"/>
        <v/>
      </c>
      <c r="Y83" s="213" t="str">
        <f t="shared" si="33"/>
        <v/>
      </c>
      <c r="Z83" s="213" t="str">
        <f t="shared" si="33"/>
        <v/>
      </c>
      <c r="AA83" s="213" t="str">
        <f t="shared" si="33"/>
        <v/>
      </c>
      <c r="AB83" s="213" t="str">
        <f t="shared" si="33"/>
        <v/>
      </c>
      <c r="AC83" s="213" t="str">
        <f t="shared" si="33"/>
        <v/>
      </c>
      <c r="AD83" s="213" t="str">
        <f t="shared" si="33"/>
        <v/>
      </c>
      <c r="AE83" s="213" t="str">
        <f t="shared" si="33"/>
        <v/>
      </c>
      <c r="AF83" s="213" t="str">
        <f t="shared" si="33"/>
        <v/>
      </c>
      <c r="AG83" s="213" t="str">
        <f t="shared" si="33"/>
        <v/>
      </c>
      <c r="AH83" s="213" t="str">
        <f t="shared" si="33"/>
        <v/>
      </c>
      <c r="AI83" s="213" t="str">
        <f t="shared" si="33"/>
        <v/>
      </c>
      <c r="AJ83" s="213" t="str">
        <f t="shared" si="33"/>
        <v/>
      </c>
      <c r="AK83" s="213" t="str">
        <f t="shared" si="33"/>
        <v/>
      </c>
      <c r="AL83" s="213" t="str">
        <f t="shared" si="33"/>
        <v/>
      </c>
      <c r="AM83" s="213" t="str">
        <f t="shared" si="33"/>
        <v/>
      </c>
      <c r="AN83" s="213" t="str">
        <f t="shared" si="33"/>
        <v/>
      </c>
      <c r="AO83" s="213" t="str">
        <f t="shared" si="33"/>
        <v/>
      </c>
      <c r="AP83" s="213" t="str">
        <f t="shared" si="33"/>
        <v/>
      </c>
      <c r="AQ83" s="213" t="str">
        <f t="shared" si="33"/>
        <v/>
      </c>
      <c r="AR83" s="213" t="str">
        <f t="shared" si="33"/>
        <v/>
      </c>
      <c r="AS83" s="213" t="str">
        <f t="shared" si="33"/>
        <v/>
      </c>
      <c r="AT83" s="213" t="str">
        <f t="shared" si="33"/>
        <v/>
      </c>
      <c r="AU83" s="213" t="str">
        <f t="shared" si="33"/>
        <v/>
      </c>
      <c r="AV83" s="213" t="str">
        <f t="shared" si="33"/>
        <v/>
      </c>
      <c r="AW83" s="213" t="str">
        <f t="shared" si="33"/>
        <v/>
      </c>
      <c r="AX83" s="213" t="str">
        <f t="shared" si="33"/>
        <v/>
      </c>
      <c r="AY83" s="213" t="str">
        <f t="shared" si="33"/>
        <v/>
      </c>
      <c r="AZ83" s="213" t="str">
        <f t="shared" si="33"/>
        <v/>
      </c>
      <c r="BA83" s="213" t="str">
        <f t="shared" si="33"/>
        <v/>
      </c>
      <c r="BB83" s="213" t="str">
        <f t="shared" si="33"/>
        <v/>
      </c>
      <c r="BC83" s="213" t="str">
        <f t="shared" si="33"/>
        <v/>
      </c>
      <c r="BD83" s="213" t="str">
        <f t="shared" si="33"/>
        <v/>
      </c>
      <c r="BE83" s="213" t="str">
        <f t="shared" si="33"/>
        <v/>
      </c>
      <c r="BF83" s="213" t="str">
        <f t="shared" si="33"/>
        <v/>
      </c>
      <c r="BG83" s="213" t="str">
        <f t="shared" si="33"/>
        <v/>
      </c>
      <c r="BH83" s="213" t="str">
        <f t="shared" si="33"/>
        <v/>
      </c>
      <c r="BI83" s="213" t="str">
        <f t="shared" si="33"/>
        <v/>
      </c>
      <c r="BJ83" s="213" t="str">
        <f t="shared" si="33"/>
        <v/>
      </c>
      <c r="BK83" s="213" t="str">
        <f t="shared" si="33"/>
        <v/>
      </c>
      <c r="BL83" s="213" t="str">
        <f t="shared" si="33"/>
        <v/>
      </c>
      <c r="BM83" s="190"/>
      <c r="BN83" s="191"/>
      <c r="BO83" s="191"/>
    </row>
    <row r="84" spans="1:68" s="637" customFormat="1" ht="24" customHeight="1" thickBot="1" x14ac:dyDescent="0.25">
      <c r="A84" s="1050"/>
      <c r="B84" s="1051" t="s">
        <v>95</v>
      </c>
      <c r="C84" s="997" t="s">
        <v>8</v>
      </c>
      <c r="D84" s="820" t="s">
        <v>9</v>
      </c>
      <c r="E84" s="666"/>
      <c r="F84" s="666"/>
      <c r="G84" s="666"/>
      <c r="H84" s="666"/>
      <c r="I84" s="666"/>
      <c r="J84" s="666"/>
      <c r="K84" s="666"/>
      <c r="L84" s="666"/>
      <c r="M84" s="666"/>
      <c r="N84" s="666"/>
      <c r="O84" s="666"/>
      <c r="P84" s="666"/>
      <c r="Q84" s="666"/>
      <c r="R84" s="666"/>
      <c r="S84" s="666"/>
      <c r="T84" s="666"/>
      <c r="U84" s="666"/>
      <c r="V84" s="666"/>
      <c r="W84" s="666"/>
      <c r="X84" s="666"/>
      <c r="Y84" s="666"/>
      <c r="Z84" s="666"/>
      <c r="AA84" s="666"/>
      <c r="AB84" s="666"/>
      <c r="AC84" s="666"/>
      <c r="AD84" s="666"/>
      <c r="AE84" s="666"/>
      <c r="AF84" s="666"/>
      <c r="AG84" s="666"/>
      <c r="AH84" s="666"/>
      <c r="AI84" s="666"/>
      <c r="AJ84" s="666"/>
      <c r="AK84" s="666"/>
      <c r="AL84" s="666"/>
      <c r="AM84" s="666"/>
      <c r="AN84" s="666"/>
      <c r="AO84" s="666"/>
      <c r="AP84" s="666"/>
      <c r="AQ84" s="666"/>
      <c r="AR84" s="666"/>
      <c r="AS84" s="666"/>
      <c r="AT84" s="666"/>
      <c r="AU84" s="666"/>
      <c r="AV84" s="666"/>
      <c r="AW84" s="666"/>
      <c r="AX84" s="666"/>
      <c r="AY84" s="666"/>
      <c r="AZ84" s="666"/>
      <c r="BA84" s="666"/>
      <c r="BB84" s="666"/>
      <c r="BC84" s="666"/>
      <c r="BD84" s="666"/>
      <c r="BE84" s="666"/>
      <c r="BF84" s="666"/>
      <c r="BG84" s="666"/>
      <c r="BH84" s="666"/>
      <c r="BI84" s="666"/>
      <c r="BJ84" s="666"/>
      <c r="BK84" s="666"/>
      <c r="BL84" s="666"/>
      <c r="BM84" s="630" t="s">
        <v>615</v>
      </c>
      <c r="BN84" s="646" t="s">
        <v>11</v>
      </c>
      <c r="BO84" s="646" t="s">
        <v>616</v>
      </c>
    </row>
    <row r="85" spans="1:68" ht="55.5" customHeight="1" thickBot="1" x14ac:dyDescent="0.25">
      <c r="A85" s="1052">
        <v>60</v>
      </c>
      <c r="B85" s="978" t="s">
        <v>574</v>
      </c>
      <c r="C85" s="979" t="s">
        <v>575</v>
      </c>
      <c r="D85" s="977" t="s">
        <v>135</v>
      </c>
      <c r="E85" s="213"/>
      <c r="F85" s="213" t="s">
        <v>19</v>
      </c>
      <c r="G85" s="213" t="s">
        <v>19</v>
      </c>
      <c r="H85" s="213" t="s">
        <v>19</v>
      </c>
      <c r="I85" s="213" t="s">
        <v>19</v>
      </c>
      <c r="J85" s="213" t="s">
        <v>19</v>
      </c>
      <c r="K85" s="213" t="s">
        <v>19</v>
      </c>
      <c r="L85" s="213" t="s">
        <v>19</v>
      </c>
      <c r="M85" s="213" t="s">
        <v>19</v>
      </c>
      <c r="N85" s="213" t="s">
        <v>19</v>
      </c>
      <c r="O85" s="213" t="s">
        <v>19</v>
      </c>
      <c r="P85" s="213" t="s">
        <v>19</v>
      </c>
      <c r="Q85" s="213" t="s">
        <v>19</v>
      </c>
      <c r="R85" s="213" t="s">
        <v>19</v>
      </c>
      <c r="S85" s="213" t="s">
        <v>19</v>
      </c>
      <c r="T85" s="213" t="s">
        <v>19</v>
      </c>
      <c r="U85" s="213" t="s">
        <v>19</v>
      </c>
      <c r="V85" s="213" t="s">
        <v>19</v>
      </c>
      <c r="W85" s="213" t="s">
        <v>19</v>
      </c>
      <c r="X85" s="213" t="s">
        <v>19</v>
      </c>
      <c r="Y85" s="213"/>
      <c r="Z85" s="213"/>
      <c r="AA85" s="213"/>
      <c r="AB85" s="213"/>
      <c r="AC85" s="213"/>
      <c r="AD85" s="213"/>
      <c r="AE85" s="213"/>
      <c r="AF85" s="213"/>
      <c r="AG85" s="213"/>
      <c r="AH85" s="213"/>
      <c r="AI85" s="213"/>
      <c r="AJ85" s="213"/>
      <c r="AK85" s="213"/>
      <c r="AL85" s="213"/>
      <c r="AM85" s="213"/>
      <c r="AN85" s="213"/>
      <c r="AO85" s="213"/>
      <c r="AP85" s="213"/>
      <c r="AQ85" s="213"/>
      <c r="AR85" s="213"/>
      <c r="AS85" s="213"/>
      <c r="AT85" s="213"/>
      <c r="AU85" s="213"/>
      <c r="AV85" s="213"/>
      <c r="AW85" s="213"/>
      <c r="AX85" s="213"/>
      <c r="AY85" s="213"/>
      <c r="AZ85" s="213"/>
      <c r="BA85" s="213"/>
      <c r="BB85" s="213"/>
      <c r="BC85" s="213"/>
      <c r="BD85" s="213"/>
      <c r="BE85" s="213"/>
      <c r="BF85" s="213"/>
      <c r="BG85" s="213"/>
      <c r="BH85" s="213"/>
      <c r="BI85" s="213"/>
      <c r="BJ85" s="213"/>
      <c r="BK85" s="213"/>
      <c r="BL85" s="213"/>
      <c r="BM85" s="207"/>
      <c r="BN85" s="207"/>
      <c r="BO85" s="207"/>
    </row>
    <row r="86" spans="1:68" s="815" customFormat="1" ht="84" customHeight="1" thickBot="1" x14ac:dyDescent="0.25">
      <c r="A86" s="992">
        <v>61</v>
      </c>
      <c r="B86" s="1047" t="s">
        <v>576</v>
      </c>
      <c r="C86" s="824" t="s">
        <v>577</v>
      </c>
      <c r="D86" s="977" t="s">
        <v>135</v>
      </c>
      <c r="E86" s="213" t="str">
        <f>IF(E85="N", "X", "")</f>
        <v/>
      </c>
      <c r="F86" s="213" t="str">
        <f t="shared" ref="F86:BL86" si="34">IF(F85="N", "X", "")</f>
        <v/>
      </c>
      <c r="G86" s="213" t="str">
        <f t="shared" si="34"/>
        <v/>
      </c>
      <c r="H86" s="213" t="str">
        <f t="shared" si="34"/>
        <v/>
      </c>
      <c r="I86" s="213" t="str">
        <f t="shared" si="34"/>
        <v/>
      </c>
      <c r="J86" s="213" t="str">
        <f t="shared" si="34"/>
        <v/>
      </c>
      <c r="K86" s="213" t="str">
        <f t="shared" si="34"/>
        <v/>
      </c>
      <c r="L86" s="213" t="str">
        <f t="shared" si="34"/>
        <v/>
      </c>
      <c r="M86" s="213" t="str">
        <f t="shared" si="34"/>
        <v/>
      </c>
      <c r="N86" s="213" t="str">
        <f t="shared" si="34"/>
        <v/>
      </c>
      <c r="O86" s="213" t="str">
        <f t="shared" si="34"/>
        <v/>
      </c>
      <c r="P86" s="213" t="str">
        <f t="shared" si="34"/>
        <v/>
      </c>
      <c r="Q86" s="213" t="str">
        <f t="shared" si="34"/>
        <v/>
      </c>
      <c r="R86" s="213" t="str">
        <f t="shared" si="34"/>
        <v/>
      </c>
      <c r="S86" s="213" t="str">
        <f t="shared" si="34"/>
        <v/>
      </c>
      <c r="T86" s="213" t="str">
        <f t="shared" si="34"/>
        <v/>
      </c>
      <c r="U86" s="213" t="str">
        <f t="shared" si="34"/>
        <v/>
      </c>
      <c r="V86" s="213" t="str">
        <f t="shared" si="34"/>
        <v/>
      </c>
      <c r="W86" s="213" t="str">
        <f t="shared" si="34"/>
        <v/>
      </c>
      <c r="X86" s="213" t="str">
        <f t="shared" si="34"/>
        <v/>
      </c>
      <c r="Y86" s="213" t="str">
        <f t="shared" si="34"/>
        <v/>
      </c>
      <c r="Z86" s="213" t="str">
        <f t="shared" si="34"/>
        <v/>
      </c>
      <c r="AA86" s="213" t="str">
        <f t="shared" si="34"/>
        <v/>
      </c>
      <c r="AB86" s="213" t="str">
        <f t="shared" si="34"/>
        <v/>
      </c>
      <c r="AC86" s="213" t="str">
        <f t="shared" si="34"/>
        <v/>
      </c>
      <c r="AD86" s="213" t="str">
        <f t="shared" si="34"/>
        <v/>
      </c>
      <c r="AE86" s="213" t="str">
        <f t="shared" si="34"/>
        <v/>
      </c>
      <c r="AF86" s="213" t="str">
        <f t="shared" si="34"/>
        <v/>
      </c>
      <c r="AG86" s="213" t="str">
        <f t="shared" si="34"/>
        <v/>
      </c>
      <c r="AH86" s="213" t="str">
        <f t="shared" si="34"/>
        <v/>
      </c>
      <c r="AI86" s="213" t="str">
        <f t="shared" si="34"/>
        <v/>
      </c>
      <c r="AJ86" s="213" t="str">
        <f t="shared" si="34"/>
        <v/>
      </c>
      <c r="AK86" s="213" t="str">
        <f t="shared" si="34"/>
        <v/>
      </c>
      <c r="AL86" s="213" t="str">
        <f t="shared" si="34"/>
        <v/>
      </c>
      <c r="AM86" s="213" t="str">
        <f t="shared" si="34"/>
        <v/>
      </c>
      <c r="AN86" s="213" t="str">
        <f t="shared" si="34"/>
        <v/>
      </c>
      <c r="AO86" s="213" t="str">
        <f t="shared" si="34"/>
        <v/>
      </c>
      <c r="AP86" s="213" t="str">
        <f t="shared" si="34"/>
        <v/>
      </c>
      <c r="AQ86" s="213" t="str">
        <f t="shared" si="34"/>
        <v/>
      </c>
      <c r="AR86" s="213" t="str">
        <f t="shared" si="34"/>
        <v/>
      </c>
      <c r="AS86" s="213" t="str">
        <f t="shared" si="34"/>
        <v/>
      </c>
      <c r="AT86" s="213" t="str">
        <f t="shared" si="34"/>
        <v/>
      </c>
      <c r="AU86" s="213" t="str">
        <f t="shared" si="34"/>
        <v/>
      </c>
      <c r="AV86" s="213" t="str">
        <f t="shared" si="34"/>
        <v/>
      </c>
      <c r="AW86" s="213" t="str">
        <f t="shared" si="34"/>
        <v/>
      </c>
      <c r="AX86" s="213" t="str">
        <f t="shared" si="34"/>
        <v/>
      </c>
      <c r="AY86" s="213" t="str">
        <f t="shared" si="34"/>
        <v/>
      </c>
      <c r="AZ86" s="213" t="str">
        <f t="shared" si="34"/>
        <v/>
      </c>
      <c r="BA86" s="213" t="str">
        <f t="shared" si="34"/>
        <v/>
      </c>
      <c r="BB86" s="213" t="str">
        <f t="shared" si="34"/>
        <v/>
      </c>
      <c r="BC86" s="213" t="str">
        <f t="shared" si="34"/>
        <v/>
      </c>
      <c r="BD86" s="213" t="str">
        <f t="shared" si="34"/>
        <v/>
      </c>
      <c r="BE86" s="213" t="str">
        <f t="shared" si="34"/>
        <v/>
      </c>
      <c r="BF86" s="213" t="str">
        <f t="shared" si="34"/>
        <v/>
      </c>
      <c r="BG86" s="213" t="str">
        <f t="shared" si="34"/>
        <v/>
      </c>
      <c r="BH86" s="213" t="str">
        <f t="shared" si="34"/>
        <v/>
      </c>
      <c r="BI86" s="213" t="str">
        <f t="shared" si="34"/>
        <v/>
      </c>
      <c r="BJ86" s="213" t="str">
        <f t="shared" si="34"/>
        <v/>
      </c>
      <c r="BK86" s="213" t="str">
        <f t="shared" si="34"/>
        <v/>
      </c>
      <c r="BL86" s="213" t="str">
        <f t="shared" si="34"/>
        <v/>
      </c>
      <c r="BM86" s="222"/>
      <c r="BN86" s="222"/>
      <c r="BO86" s="222"/>
      <c r="BP86" s="955"/>
    </row>
    <row r="87" spans="1:68" ht="54.95" customHeight="1" thickBot="1" x14ac:dyDescent="0.25">
      <c r="A87" s="1005">
        <v>62</v>
      </c>
      <c r="B87" s="1053" t="s">
        <v>578</v>
      </c>
      <c r="C87" s="1054" t="s">
        <v>579</v>
      </c>
      <c r="D87" s="977" t="s">
        <v>135</v>
      </c>
      <c r="E87" s="213" t="str">
        <f>IF(E85="N", "X", "")</f>
        <v/>
      </c>
      <c r="F87" s="213" t="str">
        <f t="shared" ref="F87:BL87" si="35">IF(F85="N", "X", "")</f>
        <v/>
      </c>
      <c r="G87" s="213" t="str">
        <f t="shared" si="35"/>
        <v/>
      </c>
      <c r="H87" s="213" t="str">
        <f t="shared" si="35"/>
        <v/>
      </c>
      <c r="I87" s="213" t="str">
        <f t="shared" si="35"/>
        <v/>
      </c>
      <c r="J87" s="213" t="str">
        <f t="shared" si="35"/>
        <v/>
      </c>
      <c r="K87" s="213" t="str">
        <f t="shared" si="35"/>
        <v/>
      </c>
      <c r="L87" s="213" t="str">
        <f t="shared" si="35"/>
        <v/>
      </c>
      <c r="M87" s="213" t="str">
        <f t="shared" si="35"/>
        <v/>
      </c>
      <c r="N87" s="213" t="str">
        <f t="shared" si="35"/>
        <v/>
      </c>
      <c r="O87" s="213" t="str">
        <f t="shared" si="35"/>
        <v/>
      </c>
      <c r="P87" s="213" t="str">
        <f t="shared" si="35"/>
        <v/>
      </c>
      <c r="Q87" s="213" t="str">
        <f t="shared" si="35"/>
        <v/>
      </c>
      <c r="R87" s="213" t="str">
        <f t="shared" si="35"/>
        <v/>
      </c>
      <c r="S87" s="213" t="str">
        <f t="shared" si="35"/>
        <v/>
      </c>
      <c r="T87" s="213" t="str">
        <f t="shared" si="35"/>
        <v/>
      </c>
      <c r="U87" s="213" t="str">
        <f t="shared" si="35"/>
        <v/>
      </c>
      <c r="V87" s="213" t="str">
        <f t="shared" si="35"/>
        <v/>
      </c>
      <c r="W87" s="213" t="str">
        <f t="shared" si="35"/>
        <v/>
      </c>
      <c r="X87" s="213" t="str">
        <f t="shared" si="35"/>
        <v/>
      </c>
      <c r="Y87" s="213" t="str">
        <f t="shared" si="35"/>
        <v/>
      </c>
      <c r="Z87" s="213" t="str">
        <f t="shared" si="35"/>
        <v/>
      </c>
      <c r="AA87" s="213" t="str">
        <f t="shared" si="35"/>
        <v/>
      </c>
      <c r="AB87" s="213" t="str">
        <f t="shared" si="35"/>
        <v/>
      </c>
      <c r="AC87" s="213" t="str">
        <f t="shared" si="35"/>
        <v/>
      </c>
      <c r="AD87" s="213" t="str">
        <f t="shared" si="35"/>
        <v/>
      </c>
      <c r="AE87" s="213" t="str">
        <f t="shared" si="35"/>
        <v/>
      </c>
      <c r="AF87" s="213" t="str">
        <f t="shared" si="35"/>
        <v/>
      </c>
      <c r="AG87" s="213" t="str">
        <f t="shared" si="35"/>
        <v/>
      </c>
      <c r="AH87" s="213" t="str">
        <f t="shared" si="35"/>
        <v/>
      </c>
      <c r="AI87" s="213" t="str">
        <f t="shared" si="35"/>
        <v/>
      </c>
      <c r="AJ87" s="213" t="str">
        <f t="shared" si="35"/>
        <v/>
      </c>
      <c r="AK87" s="213" t="str">
        <f t="shared" si="35"/>
        <v/>
      </c>
      <c r="AL87" s="213" t="str">
        <f t="shared" si="35"/>
        <v/>
      </c>
      <c r="AM87" s="213" t="str">
        <f t="shared" si="35"/>
        <v/>
      </c>
      <c r="AN87" s="213" t="str">
        <f t="shared" si="35"/>
        <v/>
      </c>
      <c r="AO87" s="213" t="str">
        <f t="shared" si="35"/>
        <v/>
      </c>
      <c r="AP87" s="213" t="str">
        <f t="shared" si="35"/>
        <v/>
      </c>
      <c r="AQ87" s="213" t="str">
        <f t="shared" si="35"/>
        <v/>
      </c>
      <c r="AR87" s="213" t="str">
        <f t="shared" si="35"/>
        <v/>
      </c>
      <c r="AS87" s="213" t="str">
        <f t="shared" si="35"/>
        <v/>
      </c>
      <c r="AT87" s="213" t="str">
        <f t="shared" si="35"/>
        <v/>
      </c>
      <c r="AU87" s="213" t="str">
        <f t="shared" si="35"/>
        <v/>
      </c>
      <c r="AV87" s="213" t="str">
        <f t="shared" si="35"/>
        <v/>
      </c>
      <c r="AW87" s="213" t="str">
        <f t="shared" si="35"/>
        <v/>
      </c>
      <c r="AX87" s="213" t="str">
        <f t="shared" si="35"/>
        <v/>
      </c>
      <c r="AY87" s="213" t="str">
        <f t="shared" si="35"/>
        <v/>
      </c>
      <c r="AZ87" s="213" t="str">
        <f t="shared" si="35"/>
        <v/>
      </c>
      <c r="BA87" s="213" t="str">
        <f t="shared" si="35"/>
        <v/>
      </c>
      <c r="BB87" s="213" t="str">
        <f t="shared" si="35"/>
        <v/>
      </c>
      <c r="BC87" s="213" t="str">
        <f t="shared" si="35"/>
        <v/>
      </c>
      <c r="BD87" s="213" t="str">
        <f t="shared" si="35"/>
        <v/>
      </c>
      <c r="BE87" s="213" t="str">
        <f t="shared" si="35"/>
        <v/>
      </c>
      <c r="BF87" s="213" t="str">
        <f t="shared" si="35"/>
        <v/>
      </c>
      <c r="BG87" s="213" t="str">
        <f t="shared" si="35"/>
        <v/>
      </c>
      <c r="BH87" s="213" t="str">
        <f t="shared" si="35"/>
        <v/>
      </c>
      <c r="BI87" s="213" t="str">
        <f t="shared" si="35"/>
        <v/>
      </c>
      <c r="BJ87" s="213" t="str">
        <f t="shared" si="35"/>
        <v/>
      </c>
      <c r="BK87" s="213" t="str">
        <f t="shared" si="35"/>
        <v/>
      </c>
      <c r="BL87" s="213" t="str">
        <f t="shared" si="35"/>
        <v/>
      </c>
      <c r="BM87" s="207"/>
      <c r="BN87" s="207"/>
      <c r="BO87" s="207"/>
      <c r="BP87" s="956"/>
    </row>
    <row r="88" spans="1:68" s="637" customFormat="1" ht="24" customHeight="1" thickBot="1" x14ac:dyDescent="0.25">
      <c r="A88" s="1055"/>
      <c r="B88" s="1056" t="s">
        <v>197</v>
      </c>
      <c r="C88" s="1038" t="s">
        <v>8</v>
      </c>
      <c r="D88" s="837" t="s">
        <v>9</v>
      </c>
      <c r="E88" s="666" t="s">
        <v>19</v>
      </c>
      <c r="F88" s="666" t="s">
        <v>19</v>
      </c>
      <c r="G88" s="666" t="s">
        <v>19</v>
      </c>
      <c r="H88" s="666" t="s">
        <v>19</v>
      </c>
      <c r="I88" s="666" t="s">
        <v>19</v>
      </c>
      <c r="J88" s="666" t="s">
        <v>19</v>
      </c>
      <c r="K88" s="666" t="s">
        <v>19</v>
      </c>
      <c r="L88" s="666" t="s">
        <v>19</v>
      </c>
      <c r="M88" s="666" t="s">
        <v>19</v>
      </c>
      <c r="N88" s="666" t="s">
        <v>19</v>
      </c>
      <c r="O88" s="666" t="s">
        <v>19</v>
      </c>
      <c r="P88" s="666" t="s">
        <v>19</v>
      </c>
      <c r="Q88" s="666" t="s">
        <v>19</v>
      </c>
      <c r="R88" s="666" t="s">
        <v>19</v>
      </c>
      <c r="S88" s="666" t="s">
        <v>19</v>
      </c>
      <c r="T88" s="666" t="s">
        <v>19</v>
      </c>
      <c r="U88" s="666" t="s">
        <v>19</v>
      </c>
      <c r="V88" s="666" t="s">
        <v>19</v>
      </c>
      <c r="W88" s="666" t="s">
        <v>19</v>
      </c>
      <c r="X88" s="666" t="s">
        <v>19</v>
      </c>
      <c r="Y88" s="666" t="s">
        <v>19</v>
      </c>
      <c r="Z88" s="666" t="s">
        <v>19</v>
      </c>
      <c r="AA88" s="666" t="s">
        <v>19</v>
      </c>
      <c r="AB88" s="666" t="s">
        <v>19</v>
      </c>
      <c r="AC88" s="666" t="s">
        <v>19</v>
      </c>
      <c r="AD88" s="666" t="s">
        <v>19</v>
      </c>
      <c r="AE88" s="666" t="s">
        <v>19</v>
      </c>
      <c r="AF88" s="666" t="s">
        <v>19</v>
      </c>
      <c r="AG88" s="666" t="s">
        <v>19</v>
      </c>
      <c r="AH88" s="666" t="s">
        <v>19</v>
      </c>
      <c r="AI88" s="666" t="s">
        <v>19</v>
      </c>
      <c r="AJ88" s="666" t="s">
        <v>19</v>
      </c>
      <c r="AK88" s="666" t="s">
        <v>19</v>
      </c>
      <c r="AL88" s="666" t="s">
        <v>19</v>
      </c>
      <c r="AM88" s="666" t="s">
        <v>19</v>
      </c>
      <c r="AN88" s="666" t="s">
        <v>19</v>
      </c>
      <c r="AO88" s="666" t="s">
        <v>19</v>
      </c>
      <c r="AP88" s="666" t="s">
        <v>19</v>
      </c>
      <c r="AQ88" s="666" t="s">
        <v>19</v>
      </c>
      <c r="AR88" s="666" t="s">
        <v>19</v>
      </c>
      <c r="AS88" s="666" t="s">
        <v>19</v>
      </c>
      <c r="AT88" s="666" t="s">
        <v>19</v>
      </c>
      <c r="AU88" s="666" t="s">
        <v>19</v>
      </c>
      <c r="AV88" s="666" t="s">
        <v>19</v>
      </c>
      <c r="AW88" s="666" t="s">
        <v>19</v>
      </c>
      <c r="AX88" s="666" t="s">
        <v>19</v>
      </c>
      <c r="AY88" s="666" t="s">
        <v>19</v>
      </c>
      <c r="AZ88" s="666" t="s">
        <v>19</v>
      </c>
      <c r="BA88" s="666" t="s">
        <v>19</v>
      </c>
      <c r="BB88" s="666" t="s">
        <v>19</v>
      </c>
      <c r="BC88" s="666" t="s">
        <v>19</v>
      </c>
      <c r="BD88" s="666" t="s">
        <v>19</v>
      </c>
      <c r="BE88" s="666" t="s">
        <v>19</v>
      </c>
      <c r="BF88" s="666" t="s">
        <v>19</v>
      </c>
      <c r="BG88" s="666" t="s">
        <v>19</v>
      </c>
      <c r="BH88" s="666" t="s">
        <v>19</v>
      </c>
      <c r="BI88" s="666" t="s">
        <v>19</v>
      </c>
      <c r="BJ88" s="666" t="s">
        <v>19</v>
      </c>
      <c r="BK88" s="666" t="s">
        <v>19</v>
      </c>
      <c r="BL88" s="666" t="s">
        <v>19</v>
      </c>
      <c r="BM88" s="638"/>
      <c r="BN88" s="638"/>
      <c r="BO88" s="638"/>
    </row>
    <row r="89" spans="1:68" ht="73.5" customHeight="1" thickBot="1" x14ac:dyDescent="0.25">
      <c r="A89" s="1057">
        <v>63</v>
      </c>
      <c r="B89" s="994" t="s">
        <v>580</v>
      </c>
      <c r="C89" s="824" t="s">
        <v>581</v>
      </c>
      <c r="D89" s="1058" t="s">
        <v>135</v>
      </c>
      <c r="E89" s="213"/>
      <c r="F89" s="213" t="s">
        <v>19</v>
      </c>
      <c r="G89" s="213" t="s">
        <v>19</v>
      </c>
      <c r="H89" s="213" t="s">
        <v>19</v>
      </c>
      <c r="I89" s="213" t="s">
        <v>19</v>
      </c>
      <c r="J89" s="213" t="s">
        <v>19</v>
      </c>
      <c r="K89" s="213" t="s">
        <v>19</v>
      </c>
      <c r="L89" s="213" t="s">
        <v>19</v>
      </c>
      <c r="M89" s="213" t="s">
        <v>19</v>
      </c>
      <c r="N89" s="213" t="s">
        <v>19</v>
      </c>
      <c r="O89" s="213" t="s">
        <v>19</v>
      </c>
      <c r="P89" s="213" t="s">
        <v>19</v>
      </c>
      <c r="Q89" s="213" t="s">
        <v>19</v>
      </c>
      <c r="R89" s="213" t="s">
        <v>19</v>
      </c>
      <c r="S89" s="213" t="s">
        <v>19</v>
      </c>
      <c r="T89" s="213" t="s">
        <v>19</v>
      </c>
      <c r="U89" s="213" t="s">
        <v>19</v>
      </c>
      <c r="V89" s="213" t="s">
        <v>19</v>
      </c>
      <c r="W89" s="213" t="s">
        <v>19</v>
      </c>
      <c r="X89" s="213" t="s">
        <v>19</v>
      </c>
      <c r="Y89" s="213"/>
      <c r="Z89" s="213"/>
      <c r="AA89" s="213"/>
      <c r="AB89" s="213"/>
      <c r="AC89" s="213"/>
      <c r="AD89" s="213"/>
      <c r="AE89" s="213"/>
      <c r="AF89" s="213"/>
      <c r="AG89" s="213"/>
      <c r="AH89" s="213"/>
      <c r="AI89" s="213"/>
      <c r="AJ89" s="213"/>
      <c r="AK89" s="213"/>
      <c r="AL89" s="213"/>
      <c r="AM89" s="213"/>
      <c r="AN89" s="213"/>
      <c r="AO89" s="213"/>
      <c r="AP89" s="213"/>
      <c r="AQ89" s="213"/>
      <c r="AR89" s="213"/>
      <c r="AS89" s="213"/>
      <c r="AT89" s="213"/>
      <c r="AU89" s="213"/>
      <c r="AV89" s="213"/>
      <c r="AW89" s="213"/>
      <c r="AX89" s="213"/>
      <c r="AY89" s="213"/>
      <c r="AZ89" s="213"/>
      <c r="BA89" s="213"/>
      <c r="BB89" s="213"/>
      <c r="BC89" s="213"/>
      <c r="BD89" s="213"/>
      <c r="BE89" s="213"/>
      <c r="BF89" s="213"/>
      <c r="BG89" s="213"/>
      <c r="BH89" s="213"/>
      <c r="BI89" s="213"/>
      <c r="BJ89" s="213"/>
      <c r="BK89" s="213"/>
      <c r="BL89" s="213"/>
      <c r="BM89" s="207"/>
      <c r="BN89" s="207"/>
      <c r="BO89" s="207"/>
      <c r="BP89" s="956"/>
    </row>
    <row r="90" spans="1:68" ht="72.75" customHeight="1" thickBot="1" x14ac:dyDescent="0.25">
      <c r="A90" s="1059">
        <v>64</v>
      </c>
      <c r="B90" s="994" t="s">
        <v>582</v>
      </c>
      <c r="C90" s="824" t="s">
        <v>583</v>
      </c>
      <c r="D90" s="1058" t="s">
        <v>135</v>
      </c>
      <c r="E90" s="213" t="str">
        <f>IF(E89="N", "X", "")</f>
        <v/>
      </c>
      <c r="F90" s="213" t="str">
        <f t="shared" ref="F90:BL90" si="36">IF(F89="N", "X", "")</f>
        <v/>
      </c>
      <c r="G90" s="213" t="str">
        <f t="shared" si="36"/>
        <v/>
      </c>
      <c r="H90" s="213" t="str">
        <f t="shared" si="36"/>
        <v/>
      </c>
      <c r="I90" s="213" t="str">
        <f t="shared" si="36"/>
        <v/>
      </c>
      <c r="J90" s="213" t="str">
        <f t="shared" si="36"/>
        <v/>
      </c>
      <c r="K90" s="213" t="str">
        <f t="shared" si="36"/>
        <v/>
      </c>
      <c r="L90" s="213" t="str">
        <f t="shared" si="36"/>
        <v/>
      </c>
      <c r="M90" s="213" t="str">
        <f t="shared" si="36"/>
        <v/>
      </c>
      <c r="N90" s="213" t="str">
        <f t="shared" si="36"/>
        <v/>
      </c>
      <c r="O90" s="213" t="str">
        <f t="shared" si="36"/>
        <v/>
      </c>
      <c r="P90" s="213" t="str">
        <f t="shared" si="36"/>
        <v/>
      </c>
      <c r="Q90" s="213" t="str">
        <f t="shared" si="36"/>
        <v/>
      </c>
      <c r="R90" s="213" t="str">
        <f t="shared" si="36"/>
        <v/>
      </c>
      <c r="S90" s="213" t="str">
        <f t="shared" si="36"/>
        <v/>
      </c>
      <c r="T90" s="213" t="str">
        <f t="shared" si="36"/>
        <v/>
      </c>
      <c r="U90" s="213" t="str">
        <f t="shared" si="36"/>
        <v/>
      </c>
      <c r="V90" s="213" t="str">
        <f t="shared" si="36"/>
        <v/>
      </c>
      <c r="W90" s="213" t="str">
        <f t="shared" si="36"/>
        <v/>
      </c>
      <c r="X90" s="213" t="str">
        <f t="shared" si="36"/>
        <v/>
      </c>
      <c r="Y90" s="213" t="str">
        <f t="shared" si="36"/>
        <v/>
      </c>
      <c r="Z90" s="213" t="str">
        <f t="shared" si="36"/>
        <v/>
      </c>
      <c r="AA90" s="213" t="str">
        <f t="shared" si="36"/>
        <v/>
      </c>
      <c r="AB90" s="213" t="str">
        <f t="shared" si="36"/>
        <v/>
      </c>
      <c r="AC90" s="213" t="str">
        <f t="shared" si="36"/>
        <v/>
      </c>
      <c r="AD90" s="213" t="str">
        <f t="shared" si="36"/>
        <v/>
      </c>
      <c r="AE90" s="213" t="str">
        <f t="shared" si="36"/>
        <v/>
      </c>
      <c r="AF90" s="213" t="str">
        <f t="shared" si="36"/>
        <v/>
      </c>
      <c r="AG90" s="213" t="str">
        <f t="shared" si="36"/>
        <v/>
      </c>
      <c r="AH90" s="213" t="str">
        <f t="shared" si="36"/>
        <v/>
      </c>
      <c r="AI90" s="213" t="str">
        <f t="shared" si="36"/>
        <v/>
      </c>
      <c r="AJ90" s="213" t="str">
        <f t="shared" si="36"/>
        <v/>
      </c>
      <c r="AK90" s="213" t="str">
        <f t="shared" si="36"/>
        <v/>
      </c>
      <c r="AL90" s="213" t="str">
        <f t="shared" si="36"/>
        <v/>
      </c>
      <c r="AM90" s="213" t="str">
        <f t="shared" si="36"/>
        <v/>
      </c>
      <c r="AN90" s="213" t="str">
        <f t="shared" si="36"/>
        <v/>
      </c>
      <c r="AO90" s="213" t="str">
        <f t="shared" si="36"/>
        <v/>
      </c>
      <c r="AP90" s="213" t="str">
        <f t="shared" si="36"/>
        <v/>
      </c>
      <c r="AQ90" s="213" t="str">
        <f t="shared" si="36"/>
        <v/>
      </c>
      <c r="AR90" s="213" t="str">
        <f t="shared" si="36"/>
        <v/>
      </c>
      <c r="AS90" s="213" t="str">
        <f t="shared" si="36"/>
        <v/>
      </c>
      <c r="AT90" s="213" t="str">
        <f t="shared" si="36"/>
        <v/>
      </c>
      <c r="AU90" s="213" t="str">
        <f t="shared" si="36"/>
        <v/>
      </c>
      <c r="AV90" s="213" t="str">
        <f t="shared" si="36"/>
        <v/>
      </c>
      <c r="AW90" s="213" t="str">
        <f t="shared" si="36"/>
        <v/>
      </c>
      <c r="AX90" s="213" t="str">
        <f t="shared" si="36"/>
        <v/>
      </c>
      <c r="AY90" s="213" t="str">
        <f t="shared" si="36"/>
        <v/>
      </c>
      <c r="AZ90" s="213" t="str">
        <f t="shared" si="36"/>
        <v/>
      </c>
      <c r="BA90" s="213" t="str">
        <f t="shared" si="36"/>
        <v/>
      </c>
      <c r="BB90" s="213" t="str">
        <f t="shared" si="36"/>
        <v/>
      </c>
      <c r="BC90" s="213" t="str">
        <f t="shared" si="36"/>
        <v/>
      </c>
      <c r="BD90" s="213" t="str">
        <f t="shared" si="36"/>
        <v/>
      </c>
      <c r="BE90" s="213" t="str">
        <f t="shared" si="36"/>
        <v/>
      </c>
      <c r="BF90" s="213" t="str">
        <f t="shared" si="36"/>
        <v/>
      </c>
      <c r="BG90" s="213" t="str">
        <f t="shared" si="36"/>
        <v/>
      </c>
      <c r="BH90" s="213" t="str">
        <f t="shared" si="36"/>
        <v/>
      </c>
      <c r="BI90" s="213" t="str">
        <f t="shared" si="36"/>
        <v/>
      </c>
      <c r="BJ90" s="213" t="str">
        <f t="shared" si="36"/>
        <v/>
      </c>
      <c r="BK90" s="213" t="str">
        <f t="shared" si="36"/>
        <v/>
      </c>
      <c r="BL90" s="213" t="str">
        <f t="shared" si="36"/>
        <v/>
      </c>
      <c r="BM90" s="207"/>
      <c r="BN90" s="207"/>
      <c r="BO90" s="207"/>
    </row>
    <row r="91" spans="1:68" ht="57.75" customHeight="1" thickBot="1" x14ac:dyDescent="0.25">
      <c r="A91" s="1060">
        <v>65</v>
      </c>
      <c r="B91" s="994" t="s">
        <v>198</v>
      </c>
      <c r="C91" s="824" t="s">
        <v>584</v>
      </c>
      <c r="D91" s="1058" t="s">
        <v>135</v>
      </c>
      <c r="E91" s="213" t="str">
        <f t="shared" ref="E91:T91" si="37">IF(E89="N", "X", "")</f>
        <v/>
      </c>
      <c r="F91" s="213" t="str">
        <f t="shared" si="37"/>
        <v/>
      </c>
      <c r="G91" s="213" t="str">
        <f t="shared" si="37"/>
        <v/>
      </c>
      <c r="H91" s="213" t="str">
        <f t="shared" si="37"/>
        <v/>
      </c>
      <c r="I91" s="213" t="str">
        <f t="shared" si="37"/>
        <v/>
      </c>
      <c r="J91" s="213" t="str">
        <f t="shared" si="37"/>
        <v/>
      </c>
      <c r="K91" s="213" t="str">
        <f t="shared" si="37"/>
        <v/>
      </c>
      <c r="L91" s="213" t="str">
        <f t="shared" si="37"/>
        <v/>
      </c>
      <c r="M91" s="213" t="str">
        <f t="shared" si="37"/>
        <v/>
      </c>
      <c r="N91" s="213" t="str">
        <f t="shared" si="37"/>
        <v/>
      </c>
      <c r="O91" s="213" t="str">
        <f t="shared" si="37"/>
        <v/>
      </c>
      <c r="P91" s="213" t="str">
        <f t="shared" si="37"/>
        <v/>
      </c>
      <c r="Q91" s="213" t="str">
        <f t="shared" si="37"/>
        <v/>
      </c>
      <c r="R91" s="213" t="str">
        <f t="shared" si="37"/>
        <v/>
      </c>
      <c r="S91" s="213" t="str">
        <f t="shared" si="37"/>
        <v/>
      </c>
      <c r="T91" s="213" t="str">
        <f t="shared" si="37"/>
        <v/>
      </c>
      <c r="U91" s="213" t="str">
        <f t="shared" ref="U91:BL91" si="38">IF(U89="N", "X", "")</f>
        <v/>
      </c>
      <c r="V91" s="213" t="str">
        <f t="shared" si="38"/>
        <v/>
      </c>
      <c r="W91" s="213" t="str">
        <f t="shared" si="38"/>
        <v/>
      </c>
      <c r="X91" s="213" t="str">
        <f t="shared" si="38"/>
        <v/>
      </c>
      <c r="Y91" s="213" t="str">
        <f t="shared" si="38"/>
        <v/>
      </c>
      <c r="Z91" s="213" t="str">
        <f t="shared" si="38"/>
        <v/>
      </c>
      <c r="AA91" s="213" t="str">
        <f t="shared" si="38"/>
        <v/>
      </c>
      <c r="AB91" s="213" t="str">
        <f t="shared" si="38"/>
        <v/>
      </c>
      <c r="AC91" s="213" t="str">
        <f t="shared" si="38"/>
        <v/>
      </c>
      <c r="AD91" s="213" t="str">
        <f t="shared" si="38"/>
        <v/>
      </c>
      <c r="AE91" s="213" t="str">
        <f t="shared" si="38"/>
        <v/>
      </c>
      <c r="AF91" s="213" t="str">
        <f t="shared" si="38"/>
        <v/>
      </c>
      <c r="AG91" s="213" t="str">
        <f t="shared" si="38"/>
        <v/>
      </c>
      <c r="AH91" s="213" t="str">
        <f t="shared" si="38"/>
        <v/>
      </c>
      <c r="AI91" s="213" t="str">
        <f t="shared" si="38"/>
        <v/>
      </c>
      <c r="AJ91" s="213" t="str">
        <f t="shared" si="38"/>
        <v/>
      </c>
      <c r="AK91" s="213" t="str">
        <f t="shared" si="38"/>
        <v/>
      </c>
      <c r="AL91" s="213" t="str">
        <f t="shared" si="38"/>
        <v/>
      </c>
      <c r="AM91" s="213" t="str">
        <f t="shared" si="38"/>
        <v/>
      </c>
      <c r="AN91" s="213" t="str">
        <f t="shared" si="38"/>
        <v/>
      </c>
      <c r="AO91" s="213" t="str">
        <f t="shared" si="38"/>
        <v/>
      </c>
      <c r="AP91" s="213" t="str">
        <f t="shared" si="38"/>
        <v/>
      </c>
      <c r="AQ91" s="213" t="str">
        <f t="shared" si="38"/>
        <v/>
      </c>
      <c r="AR91" s="213" t="str">
        <f t="shared" si="38"/>
        <v/>
      </c>
      <c r="AS91" s="213" t="str">
        <f t="shared" si="38"/>
        <v/>
      </c>
      <c r="AT91" s="213" t="str">
        <f t="shared" si="38"/>
        <v/>
      </c>
      <c r="AU91" s="213" t="str">
        <f t="shared" si="38"/>
        <v/>
      </c>
      <c r="AV91" s="213" t="str">
        <f t="shared" si="38"/>
        <v/>
      </c>
      <c r="AW91" s="213" t="str">
        <f t="shared" si="38"/>
        <v/>
      </c>
      <c r="AX91" s="213" t="str">
        <f t="shared" si="38"/>
        <v/>
      </c>
      <c r="AY91" s="213" t="str">
        <f t="shared" si="38"/>
        <v/>
      </c>
      <c r="AZ91" s="213" t="str">
        <f t="shared" si="38"/>
        <v/>
      </c>
      <c r="BA91" s="213" t="str">
        <f t="shared" si="38"/>
        <v/>
      </c>
      <c r="BB91" s="213" t="str">
        <f t="shared" si="38"/>
        <v/>
      </c>
      <c r="BC91" s="213" t="str">
        <f t="shared" si="38"/>
        <v/>
      </c>
      <c r="BD91" s="213" t="str">
        <f t="shared" si="38"/>
        <v/>
      </c>
      <c r="BE91" s="213" t="str">
        <f t="shared" si="38"/>
        <v/>
      </c>
      <c r="BF91" s="213" t="str">
        <f t="shared" si="38"/>
        <v/>
      </c>
      <c r="BG91" s="213" t="str">
        <f t="shared" si="38"/>
        <v/>
      </c>
      <c r="BH91" s="213" t="str">
        <f t="shared" si="38"/>
        <v/>
      </c>
      <c r="BI91" s="213" t="str">
        <f t="shared" si="38"/>
        <v/>
      </c>
      <c r="BJ91" s="213" t="str">
        <f t="shared" si="38"/>
        <v/>
      </c>
      <c r="BK91" s="213" t="str">
        <f t="shared" si="38"/>
        <v/>
      </c>
      <c r="BL91" s="213" t="str">
        <f t="shared" si="38"/>
        <v/>
      </c>
      <c r="BM91" s="207"/>
      <c r="BN91" s="207"/>
      <c r="BO91" s="207"/>
      <c r="BP91" s="957"/>
    </row>
    <row r="92" spans="1:68" ht="54.75" customHeight="1" thickBot="1" x14ac:dyDescent="0.25">
      <c r="A92" s="1061">
        <v>66</v>
      </c>
      <c r="B92" s="1062" t="s">
        <v>199</v>
      </c>
      <c r="C92" s="824" t="s">
        <v>585</v>
      </c>
      <c r="D92" s="1058" t="s">
        <v>135</v>
      </c>
      <c r="E92" s="213" t="str">
        <f>IF(E89="N", "X", "")</f>
        <v/>
      </c>
      <c r="F92" s="213" t="str">
        <f t="shared" ref="F92:BL92" si="39">IF(F89="N", "X", "")</f>
        <v/>
      </c>
      <c r="G92" s="213" t="str">
        <f t="shared" si="39"/>
        <v/>
      </c>
      <c r="H92" s="213" t="str">
        <f t="shared" si="39"/>
        <v/>
      </c>
      <c r="I92" s="213" t="str">
        <f t="shared" si="39"/>
        <v/>
      </c>
      <c r="J92" s="213" t="str">
        <f t="shared" si="39"/>
        <v/>
      </c>
      <c r="K92" s="213" t="str">
        <f t="shared" si="39"/>
        <v/>
      </c>
      <c r="L92" s="213" t="str">
        <f t="shared" si="39"/>
        <v/>
      </c>
      <c r="M92" s="213" t="str">
        <f t="shared" si="39"/>
        <v/>
      </c>
      <c r="N92" s="213" t="str">
        <f t="shared" si="39"/>
        <v/>
      </c>
      <c r="O92" s="213" t="str">
        <f t="shared" si="39"/>
        <v/>
      </c>
      <c r="P92" s="213" t="str">
        <f t="shared" si="39"/>
        <v/>
      </c>
      <c r="Q92" s="213" t="str">
        <f t="shared" si="39"/>
        <v/>
      </c>
      <c r="R92" s="213" t="str">
        <f t="shared" si="39"/>
        <v/>
      </c>
      <c r="S92" s="213" t="str">
        <f t="shared" si="39"/>
        <v/>
      </c>
      <c r="T92" s="213" t="str">
        <f t="shared" si="39"/>
        <v/>
      </c>
      <c r="U92" s="213" t="str">
        <f t="shared" si="39"/>
        <v/>
      </c>
      <c r="V92" s="213" t="str">
        <f t="shared" si="39"/>
        <v/>
      </c>
      <c r="W92" s="213" t="str">
        <f t="shared" si="39"/>
        <v/>
      </c>
      <c r="X92" s="213" t="str">
        <f t="shared" si="39"/>
        <v/>
      </c>
      <c r="Y92" s="213" t="str">
        <f t="shared" si="39"/>
        <v/>
      </c>
      <c r="Z92" s="213" t="str">
        <f t="shared" si="39"/>
        <v/>
      </c>
      <c r="AA92" s="213" t="str">
        <f t="shared" si="39"/>
        <v/>
      </c>
      <c r="AB92" s="213" t="str">
        <f t="shared" si="39"/>
        <v/>
      </c>
      <c r="AC92" s="213" t="str">
        <f t="shared" si="39"/>
        <v/>
      </c>
      <c r="AD92" s="213" t="str">
        <f t="shared" si="39"/>
        <v/>
      </c>
      <c r="AE92" s="213" t="str">
        <f t="shared" si="39"/>
        <v/>
      </c>
      <c r="AF92" s="213" t="str">
        <f t="shared" si="39"/>
        <v/>
      </c>
      <c r="AG92" s="213" t="str">
        <f t="shared" si="39"/>
        <v/>
      </c>
      <c r="AH92" s="213" t="str">
        <f t="shared" si="39"/>
        <v/>
      </c>
      <c r="AI92" s="213" t="str">
        <f t="shared" si="39"/>
        <v/>
      </c>
      <c r="AJ92" s="213" t="str">
        <f t="shared" si="39"/>
        <v/>
      </c>
      <c r="AK92" s="213" t="str">
        <f t="shared" si="39"/>
        <v/>
      </c>
      <c r="AL92" s="213" t="str">
        <f t="shared" si="39"/>
        <v/>
      </c>
      <c r="AM92" s="213" t="str">
        <f t="shared" si="39"/>
        <v/>
      </c>
      <c r="AN92" s="213" t="str">
        <f t="shared" si="39"/>
        <v/>
      </c>
      <c r="AO92" s="213" t="str">
        <f t="shared" si="39"/>
        <v/>
      </c>
      <c r="AP92" s="213" t="str">
        <f t="shared" si="39"/>
        <v/>
      </c>
      <c r="AQ92" s="213" t="str">
        <f t="shared" si="39"/>
        <v/>
      </c>
      <c r="AR92" s="213" t="str">
        <f t="shared" si="39"/>
        <v/>
      </c>
      <c r="AS92" s="213" t="str">
        <f t="shared" si="39"/>
        <v/>
      </c>
      <c r="AT92" s="213" t="str">
        <f t="shared" si="39"/>
        <v/>
      </c>
      <c r="AU92" s="213" t="str">
        <f t="shared" si="39"/>
        <v/>
      </c>
      <c r="AV92" s="213" t="str">
        <f t="shared" si="39"/>
        <v/>
      </c>
      <c r="AW92" s="213" t="str">
        <f t="shared" si="39"/>
        <v/>
      </c>
      <c r="AX92" s="213" t="str">
        <f t="shared" si="39"/>
        <v/>
      </c>
      <c r="AY92" s="213" t="str">
        <f t="shared" si="39"/>
        <v/>
      </c>
      <c r="AZ92" s="213" t="str">
        <f t="shared" si="39"/>
        <v/>
      </c>
      <c r="BA92" s="213" t="str">
        <f t="shared" si="39"/>
        <v/>
      </c>
      <c r="BB92" s="213" t="str">
        <f t="shared" si="39"/>
        <v/>
      </c>
      <c r="BC92" s="213" t="str">
        <f t="shared" si="39"/>
        <v/>
      </c>
      <c r="BD92" s="213" t="str">
        <f t="shared" si="39"/>
        <v/>
      </c>
      <c r="BE92" s="213" t="str">
        <f t="shared" si="39"/>
        <v/>
      </c>
      <c r="BF92" s="213" t="str">
        <f t="shared" si="39"/>
        <v/>
      </c>
      <c r="BG92" s="213" t="str">
        <f t="shared" si="39"/>
        <v/>
      </c>
      <c r="BH92" s="213" t="str">
        <f t="shared" si="39"/>
        <v/>
      </c>
      <c r="BI92" s="213" t="str">
        <f t="shared" si="39"/>
        <v/>
      </c>
      <c r="BJ92" s="213" t="str">
        <f t="shared" si="39"/>
        <v/>
      </c>
      <c r="BK92" s="213" t="str">
        <f t="shared" si="39"/>
        <v/>
      </c>
      <c r="BL92" s="213" t="str">
        <f t="shared" si="39"/>
        <v/>
      </c>
      <c r="BM92" s="207"/>
      <c r="BN92" s="207"/>
      <c r="BO92" s="207"/>
      <c r="BP92" s="957"/>
    </row>
    <row r="93" spans="1:68" s="637" customFormat="1" ht="24" customHeight="1" thickBot="1" x14ac:dyDescent="0.25">
      <c r="A93" s="1063"/>
      <c r="B93" s="1064" t="s">
        <v>200</v>
      </c>
      <c r="C93" s="997" t="s">
        <v>8</v>
      </c>
      <c r="D93" s="820" t="s">
        <v>9</v>
      </c>
      <c r="E93" s="666" t="s">
        <v>19</v>
      </c>
      <c r="F93" s="666" t="s">
        <v>19</v>
      </c>
      <c r="G93" s="666" t="s">
        <v>19</v>
      </c>
      <c r="H93" s="666" t="s">
        <v>19</v>
      </c>
      <c r="I93" s="666" t="s">
        <v>19</v>
      </c>
      <c r="J93" s="666" t="s">
        <v>19</v>
      </c>
      <c r="K93" s="666" t="s">
        <v>19</v>
      </c>
      <c r="L93" s="666" t="s">
        <v>19</v>
      </c>
      <c r="M93" s="666" t="s">
        <v>19</v>
      </c>
      <c r="N93" s="666" t="s">
        <v>19</v>
      </c>
      <c r="O93" s="666" t="s">
        <v>19</v>
      </c>
      <c r="P93" s="666" t="s">
        <v>19</v>
      </c>
      <c r="Q93" s="666" t="s">
        <v>19</v>
      </c>
      <c r="R93" s="666" t="s">
        <v>19</v>
      </c>
      <c r="S93" s="666" t="s">
        <v>19</v>
      </c>
      <c r="T93" s="666" t="s">
        <v>19</v>
      </c>
      <c r="U93" s="666" t="s">
        <v>19</v>
      </c>
      <c r="V93" s="666" t="s">
        <v>19</v>
      </c>
      <c r="W93" s="666" t="s">
        <v>19</v>
      </c>
      <c r="X93" s="666" t="s">
        <v>19</v>
      </c>
      <c r="Y93" s="666" t="s">
        <v>19</v>
      </c>
      <c r="Z93" s="666" t="s">
        <v>19</v>
      </c>
      <c r="AA93" s="666" t="s">
        <v>19</v>
      </c>
      <c r="AB93" s="666" t="s">
        <v>19</v>
      </c>
      <c r="AC93" s="666" t="s">
        <v>19</v>
      </c>
      <c r="AD93" s="666" t="s">
        <v>19</v>
      </c>
      <c r="AE93" s="666" t="s">
        <v>19</v>
      </c>
      <c r="AF93" s="666" t="s">
        <v>19</v>
      </c>
      <c r="AG93" s="666" t="s">
        <v>19</v>
      </c>
      <c r="AH93" s="666" t="s">
        <v>19</v>
      </c>
      <c r="AI93" s="666" t="s">
        <v>19</v>
      </c>
      <c r="AJ93" s="666" t="s">
        <v>19</v>
      </c>
      <c r="AK93" s="666" t="s">
        <v>19</v>
      </c>
      <c r="AL93" s="666" t="s">
        <v>19</v>
      </c>
      <c r="AM93" s="666" t="s">
        <v>19</v>
      </c>
      <c r="AN93" s="666" t="s">
        <v>19</v>
      </c>
      <c r="AO93" s="666" t="s">
        <v>19</v>
      </c>
      <c r="AP93" s="666" t="s">
        <v>19</v>
      </c>
      <c r="AQ93" s="666" t="s">
        <v>19</v>
      </c>
      <c r="AR93" s="666" t="s">
        <v>19</v>
      </c>
      <c r="AS93" s="666" t="s">
        <v>19</v>
      </c>
      <c r="AT93" s="666" t="s">
        <v>19</v>
      </c>
      <c r="AU93" s="666" t="s">
        <v>19</v>
      </c>
      <c r="AV93" s="666" t="s">
        <v>19</v>
      </c>
      <c r="AW93" s="666" t="s">
        <v>19</v>
      </c>
      <c r="AX93" s="666" t="s">
        <v>19</v>
      </c>
      <c r="AY93" s="666" t="s">
        <v>19</v>
      </c>
      <c r="AZ93" s="666" t="s">
        <v>19</v>
      </c>
      <c r="BA93" s="666" t="s">
        <v>19</v>
      </c>
      <c r="BB93" s="666" t="s">
        <v>19</v>
      </c>
      <c r="BC93" s="666" t="s">
        <v>19</v>
      </c>
      <c r="BD93" s="666" t="s">
        <v>19</v>
      </c>
      <c r="BE93" s="666" t="s">
        <v>19</v>
      </c>
      <c r="BF93" s="666" t="s">
        <v>19</v>
      </c>
      <c r="BG93" s="666" t="s">
        <v>19</v>
      </c>
      <c r="BH93" s="666" t="s">
        <v>19</v>
      </c>
      <c r="BI93" s="666" t="s">
        <v>19</v>
      </c>
      <c r="BJ93" s="666" t="s">
        <v>19</v>
      </c>
      <c r="BK93" s="666" t="s">
        <v>19</v>
      </c>
      <c r="BL93" s="666" t="s">
        <v>19</v>
      </c>
      <c r="BM93" s="638"/>
      <c r="BN93" s="638"/>
      <c r="BO93" s="638"/>
    </row>
    <row r="94" spans="1:68" ht="39" thickBot="1" x14ac:dyDescent="0.25">
      <c r="A94" s="1065">
        <v>67</v>
      </c>
      <c r="B94" s="994" t="s">
        <v>586</v>
      </c>
      <c r="C94" s="979" t="s">
        <v>201</v>
      </c>
      <c r="D94" s="1066" t="s">
        <v>135</v>
      </c>
      <c r="E94" s="213"/>
      <c r="F94" s="213" t="s">
        <v>19</v>
      </c>
      <c r="G94" s="213" t="s">
        <v>19</v>
      </c>
      <c r="H94" s="213" t="s">
        <v>19</v>
      </c>
      <c r="I94" s="213" t="s">
        <v>19</v>
      </c>
      <c r="J94" s="213" t="s">
        <v>19</v>
      </c>
      <c r="K94" s="213"/>
      <c r="L94" s="213" t="s">
        <v>19</v>
      </c>
      <c r="M94" s="213" t="s">
        <v>19</v>
      </c>
      <c r="N94" s="213" t="s">
        <v>19</v>
      </c>
      <c r="O94" s="213" t="s">
        <v>19</v>
      </c>
      <c r="P94" s="213" t="s">
        <v>19</v>
      </c>
      <c r="Q94" s="213" t="s">
        <v>19</v>
      </c>
      <c r="R94" s="213" t="s">
        <v>19</v>
      </c>
      <c r="S94" s="213" t="s">
        <v>19</v>
      </c>
      <c r="T94" s="213" t="s">
        <v>19</v>
      </c>
      <c r="U94" s="213" t="s">
        <v>19</v>
      </c>
      <c r="V94" s="213" t="s">
        <v>19</v>
      </c>
      <c r="W94" s="213" t="s">
        <v>19</v>
      </c>
      <c r="X94" s="213" t="s">
        <v>19</v>
      </c>
      <c r="Y94" s="213"/>
      <c r="Z94" s="213"/>
      <c r="AA94" s="213"/>
      <c r="AB94" s="213"/>
      <c r="AC94" s="213"/>
      <c r="AD94" s="213"/>
      <c r="AE94" s="213"/>
      <c r="AF94" s="213"/>
      <c r="AG94" s="213"/>
      <c r="AH94" s="213"/>
      <c r="AI94" s="213"/>
      <c r="AJ94" s="213"/>
      <c r="AK94" s="213"/>
      <c r="AL94" s="213"/>
      <c r="AM94" s="213"/>
      <c r="AN94" s="213"/>
      <c r="AO94" s="213"/>
      <c r="AP94" s="213"/>
      <c r="AQ94" s="213"/>
      <c r="AR94" s="213"/>
      <c r="AS94" s="213"/>
      <c r="AT94" s="213"/>
      <c r="AU94" s="213"/>
      <c r="AV94" s="213"/>
      <c r="AW94" s="213"/>
      <c r="AX94" s="213"/>
      <c r="AY94" s="213"/>
      <c r="AZ94" s="213"/>
      <c r="BA94" s="213"/>
      <c r="BB94" s="213"/>
      <c r="BC94" s="213"/>
      <c r="BD94" s="213"/>
      <c r="BE94" s="213"/>
      <c r="BF94" s="213"/>
      <c r="BG94" s="213"/>
      <c r="BH94" s="213"/>
      <c r="BI94" s="213"/>
      <c r="BJ94" s="213"/>
      <c r="BK94" s="213"/>
      <c r="BL94" s="213"/>
      <c r="BM94" s="207"/>
      <c r="BN94" s="207"/>
      <c r="BO94" s="207"/>
    </row>
    <row r="95" spans="1:68" s="815" customFormat="1" ht="54.6" customHeight="1" thickBot="1" x14ac:dyDescent="0.25">
      <c r="A95" s="1004">
        <v>68</v>
      </c>
      <c r="B95" s="994" t="s">
        <v>587</v>
      </c>
      <c r="C95" s="979" t="s">
        <v>202</v>
      </c>
      <c r="D95" s="1066" t="s">
        <v>135</v>
      </c>
      <c r="E95" s="213" t="str">
        <f>IF(E94="N", "X", "")</f>
        <v/>
      </c>
      <c r="F95" s="213" t="str">
        <f t="shared" ref="F95:BL95" si="40">IF(F94="N", "X", "")</f>
        <v/>
      </c>
      <c r="G95" s="213" t="str">
        <f t="shared" si="40"/>
        <v/>
      </c>
      <c r="H95" s="213" t="str">
        <f t="shared" si="40"/>
        <v/>
      </c>
      <c r="I95" s="213" t="str">
        <f t="shared" si="40"/>
        <v/>
      </c>
      <c r="J95" s="213" t="str">
        <f t="shared" si="40"/>
        <v/>
      </c>
      <c r="K95" s="213" t="str">
        <f t="shared" si="40"/>
        <v/>
      </c>
      <c r="L95" s="213" t="str">
        <f t="shared" si="40"/>
        <v/>
      </c>
      <c r="M95" s="213" t="str">
        <f t="shared" si="40"/>
        <v/>
      </c>
      <c r="N95" s="213" t="str">
        <f t="shared" si="40"/>
        <v/>
      </c>
      <c r="O95" s="213" t="str">
        <f t="shared" si="40"/>
        <v/>
      </c>
      <c r="P95" s="213" t="str">
        <f t="shared" si="40"/>
        <v/>
      </c>
      <c r="Q95" s="213" t="str">
        <f t="shared" si="40"/>
        <v/>
      </c>
      <c r="R95" s="213" t="str">
        <f t="shared" si="40"/>
        <v/>
      </c>
      <c r="S95" s="213" t="str">
        <f t="shared" si="40"/>
        <v/>
      </c>
      <c r="T95" s="213" t="str">
        <f t="shared" si="40"/>
        <v/>
      </c>
      <c r="U95" s="213" t="str">
        <f t="shared" si="40"/>
        <v/>
      </c>
      <c r="V95" s="213" t="str">
        <f t="shared" si="40"/>
        <v/>
      </c>
      <c r="W95" s="213" t="str">
        <f t="shared" si="40"/>
        <v/>
      </c>
      <c r="X95" s="213" t="str">
        <f t="shared" si="40"/>
        <v/>
      </c>
      <c r="Y95" s="213" t="str">
        <f t="shared" si="40"/>
        <v/>
      </c>
      <c r="Z95" s="213" t="str">
        <f t="shared" si="40"/>
        <v/>
      </c>
      <c r="AA95" s="213" t="str">
        <f t="shared" si="40"/>
        <v/>
      </c>
      <c r="AB95" s="213" t="str">
        <f t="shared" si="40"/>
        <v/>
      </c>
      <c r="AC95" s="213" t="str">
        <f t="shared" si="40"/>
        <v/>
      </c>
      <c r="AD95" s="213" t="str">
        <f t="shared" si="40"/>
        <v/>
      </c>
      <c r="AE95" s="213" t="str">
        <f t="shared" si="40"/>
        <v/>
      </c>
      <c r="AF95" s="213" t="str">
        <f t="shared" si="40"/>
        <v/>
      </c>
      <c r="AG95" s="213" t="str">
        <f t="shared" si="40"/>
        <v/>
      </c>
      <c r="AH95" s="213" t="str">
        <f t="shared" si="40"/>
        <v/>
      </c>
      <c r="AI95" s="213" t="str">
        <f t="shared" si="40"/>
        <v/>
      </c>
      <c r="AJ95" s="213" t="str">
        <f t="shared" si="40"/>
        <v/>
      </c>
      <c r="AK95" s="213" t="str">
        <f t="shared" si="40"/>
        <v/>
      </c>
      <c r="AL95" s="213" t="str">
        <f t="shared" si="40"/>
        <v/>
      </c>
      <c r="AM95" s="213" t="str">
        <f t="shared" si="40"/>
        <v/>
      </c>
      <c r="AN95" s="213" t="str">
        <f t="shared" si="40"/>
        <v/>
      </c>
      <c r="AO95" s="213" t="str">
        <f t="shared" si="40"/>
        <v/>
      </c>
      <c r="AP95" s="213" t="str">
        <f t="shared" si="40"/>
        <v/>
      </c>
      <c r="AQ95" s="213" t="str">
        <f t="shared" si="40"/>
        <v/>
      </c>
      <c r="AR95" s="213" t="str">
        <f t="shared" si="40"/>
        <v/>
      </c>
      <c r="AS95" s="213" t="str">
        <f t="shared" si="40"/>
        <v/>
      </c>
      <c r="AT95" s="213" t="str">
        <f t="shared" si="40"/>
        <v/>
      </c>
      <c r="AU95" s="213" t="str">
        <f t="shared" si="40"/>
        <v/>
      </c>
      <c r="AV95" s="213" t="str">
        <f t="shared" si="40"/>
        <v/>
      </c>
      <c r="AW95" s="213" t="str">
        <f t="shared" si="40"/>
        <v/>
      </c>
      <c r="AX95" s="213" t="str">
        <f t="shared" si="40"/>
        <v/>
      </c>
      <c r="AY95" s="213" t="str">
        <f t="shared" si="40"/>
        <v/>
      </c>
      <c r="AZ95" s="213" t="str">
        <f t="shared" si="40"/>
        <v/>
      </c>
      <c r="BA95" s="213" t="str">
        <f t="shared" si="40"/>
        <v/>
      </c>
      <c r="BB95" s="213" t="str">
        <f t="shared" si="40"/>
        <v/>
      </c>
      <c r="BC95" s="213" t="str">
        <f t="shared" si="40"/>
        <v/>
      </c>
      <c r="BD95" s="213" t="str">
        <f t="shared" si="40"/>
        <v/>
      </c>
      <c r="BE95" s="213" t="str">
        <f t="shared" si="40"/>
        <v/>
      </c>
      <c r="BF95" s="213" t="str">
        <f t="shared" si="40"/>
        <v/>
      </c>
      <c r="BG95" s="213" t="str">
        <f t="shared" si="40"/>
        <v/>
      </c>
      <c r="BH95" s="213" t="str">
        <f t="shared" si="40"/>
        <v/>
      </c>
      <c r="BI95" s="213" t="str">
        <f t="shared" si="40"/>
        <v/>
      </c>
      <c r="BJ95" s="213" t="str">
        <f t="shared" si="40"/>
        <v/>
      </c>
      <c r="BK95" s="213" t="str">
        <f t="shared" si="40"/>
        <v/>
      </c>
      <c r="BL95" s="213" t="str">
        <f t="shared" si="40"/>
        <v/>
      </c>
      <c r="BM95" s="191"/>
      <c r="BN95" s="191"/>
      <c r="BO95" s="191"/>
    </row>
    <row r="96" spans="1:68" ht="62.25" customHeight="1" thickBot="1" x14ac:dyDescent="0.25">
      <c r="A96" s="993">
        <v>69</v>
      </c>
      <c r="B96" s="994" t="s">
        <v>588</v>
      </c>
      <c r="C96" s="979" t="s">
        <v>203</v>
      </c>
      <c r="D96" s="1066" t="s">
        <v>135</v>
      </c>
      <c r="E96" s="213" t="str">
        <f>IF(E94="N", "X", "")</f>
        <v/>
      </c>
      <c r="F96" s="213" t="str">
        <f t="shared" ref="F96:BL96" si="41">IF(F94="N", "X", "")</f>
        <v/>
      </c>
      <c r="G96" s="213" t="str">
        <f t="shared" si="41"/>
        <v/>
      </c>
      <c r="H96" s="213" t="str">
        <f t="shared" si="41"/>
        <v/>
      </c>
      <c r="I96" s="213" t="str">
        <f t="shared" si="41"/>
        <v/>
      </c>
      <c r="J96" s="213" t="str">
        <f t="shared" si="41"/>
        <v/>
      </c>
      <c r="K96" s="213" t="str">
        <f t="shared" si="41"/>
        <v/>
      </c>
      <c r="L96" s="213" t="str">
        <f t="shared" si="41"/>
        <v/>
      </c>
      <c r="M96" s="213" t="str">
        <f t="shared" si="41"/>
        <v/>
      </c>
      <c r="N96" s="213" t="str">
        <f t="shared" si="41"/>
        <v/>
      </c>
      <c r="O96" s="213" t="str">
        <f t="shared" si="41"/>
        <v/>
      </c>
      <c r="P96" s="213" t="str">
        <f t="shared" si="41"/>
        <v/>
      </c>
      <c r="Q96" s="213" t="str">
        <f t="shared" si="41"/>
        <v/>
      </c>
      <c r="R96" s="213" t="str">
        <f t="shared" si="41"/>
        <v/>
      </c>
      <c r="S96" s="213" t="str">
        <f t="shared" si="41"/>
        <v/>
      </c>
      <c r="T96" s="213" t="str">
        <f t="shared" si="41"/>
        <v/>
      </c>
      <c r="U96" s="213" t="str">
        <f t="shared" si="41"/>
        <v/>
      </c>
      <c r="V96" s="213" t="str">
        <f t="shared" si="41"/>
        <v/>
      </c>
      <c r="W96" s="213" t="str">
        <f t="shared" si="41"/>
        <v/>
      </c>
      <c r="X96" s="213" t="str">
        <f t="shared" si="41"/>
        <v/>
      </c>
      <c r="Y96" s="213" t="str">
        <f t="shared" si="41"/>
        <v/>
      </c>
      <c r="Z96" s="213" t="str">
        <f t="shared" si="41"/>
        <v/>
      </c>
      <c r="AA96" s="213" t="str">
        <f t="shared" si="41"/>
        <v/>
      </c>
      <c r="AB96" s="213" t="str">
        <f t="shared" si="41"/>
        <v/>
      </c>
      <c r="AC96" s="213" t="str">
        <f t="shared" si="41"/>
        <v/>
      </c>
      <c r="AD96" s="213" t="str">
        <f t="shared" si="41"/>
        <v/>
      </c>
      <c r="AE96" s="213" t="str">
        <f t="shared" si="41"/>
        <v/>
      </c>
      <c r="AF96" s="213" t="str">
        <f t="shared" si="41"/>
        <v/>
      </c>
      <c r="AG96" s="213" t="str">
        <f t="shared" si="41"/>
        <v/>
      </c>
      <c r="AH96" s="213" t="str">
        <f t="shared" si="41"/>
        <v/>
      </c>
      <c r="AI96" s="213" t="str">
        <f t="shared" si="41"/>
        <v/>
      </c>
      <c r="AJ96" s="213" t="str">
        <f t="shared" si="41"/>
        <v/>
      </c>
      <c r="AK96" s="213" t="str">
        <f t="shared" si="41"/>
        <v/>
      </c>
      <c r="AL96" s="213" t="str">
        <f t="shared" si="41"/>
        <v/>
      </c>
      <c r="AM96" s="213" t="str">
        <f t="shared" si="41"/>
        <v/>
      </c>
      <c r="AN96" s="213" t="str">
        <f t="shared" si="41"/>
        <v/>
      </c>
      <c r="AO96" s="213" t="str">
        <f t="shared" si="41"/>
        <v/>
      </c>
      <c r="AP96" s="213" t="str">
        <f t="shared" si="41"/>
        <v/>
      </c>
      <c r="AQ96" s="213" t="str">
        <f t="shared" si="41"/>
        <v/>
      </c>
      <c r="AR96" s="213" t="str">
        <f t="shared" si="41"/>
        <v/>
      </c>
      <c r="AS96" s="213" t="str">
        <f t="shared" si="41"/>
        <v/>
      </c>
      <c r="AT96" s="213" t="str">
        <f t="shared" si="41"/>
        <v/>
      </c>
      <c r="AU96" s="213" t="str">
        <f t="shared" si="41"/>
        <v/>
      </c>
      <c r="AV96" s="213" t="str">
        <f t="shared" si="41"/>
        <v/>
      </c>
      <c r="AW96" s="213" t="str">
        <f t="shared" si="41"/>
        <v/>
      </c>
      <c r="AX96" s="213" t="str">
        <f t="shared" si="41"/>
        <v/>
      </c>
      <c r="AY96" s="213" t="str">
        <f t="shared" si="41"/>
        <v/>
      </c>
      <c r="AZ96" s="213" t="str">
        <f t="shared" si="41"/>
        <v/>
      </c>
      <c r="BA96" s="213" t="str">
        <f t="shared" si="41"/>
        <v/>
      </c>
      <c r="BB96" s="213" t="str">
        <f t="shared" si="41"/>
        <v/>
      </c>
      <c r="BC96" s="213" t="str">
        <f t="shared" si="41"/>
        <v/>
      </c>
      <c r="BD96" s="213" t="str">
        <f t="shared" si="41"/>
        <v/>
      </c>
      <c r="BE96" s="213" t="str">
        <f t="shared" si="41"/>
        <v/>
      </c>
      <c r="BF96" s="213" t="str">
        <f t="shared" si="41"/>
        <v/>
      </c>
      <c r="BG96" s="213" t="str">
        <f t="shared" si="41"/>
        <v/>
      </c>
      <c r="BH96" s="213" t="str">
        <f t="shared" si="41"/>
        <v/>
      </c>
      <c r="BI96" s="213" t="str">
        <f t="shared" si="41"/>
        <v/>
      </c>
      <c r="BJ96" s="213" t="str">
        <f t="shared" si="41"/>
        <v/>
      </c>
      <c r="BK96" s="213" t="str">
        <f t="shared" si="41"/>
        <v/>
      </c>
      <c r="BL96" s="213" t="str">
        <f t="shared" si="41"/>
        <v/>
      </c>
      <c r="BM96" s="216"/>
      <c r="BN96" s="216"/>
      <c r="BO96" s="216"/>
      <c r="BP96" s="947"/>
    </row>
    <row r="97" spans="1:68" s="637" customFormat="1" ht="24" customHeight="1" thickBot="1" x14ac:dyDescent="0.25">
      <c r="A97" s="1067"/>
      <c r="B97" s="1043" t="s">
        <v>106</v>
      </c>
      <c r="C97" s="1038" t="s">
        <v>8</v>
      </c>
      <c r="D97" s="1044" t="s">
        <v>9</v>
      </c>
      <c r="E97" s="666"/>
      <c r="F97" s="666"/>
      <c r="G97" s="666"/>
      <c r="H97" s="666"/>
      <c r="I97" s="666"/>
      <c r="J97" s="666"/>
      <c r="K97" s="666"/>
      <c r="L97" s="666"/>
      <c r="M97" s="666"/>
      <c r="N97" s="666"/>
      <c r="O97" s="666"/>
      <c r="P97" s="666"/>
      <c r="Q97" s="666"/>
      <c r="R97" s="666"/>
      <c r="S97" s="666"/>
      <c r="T97" s="666"/>
      <c r="U97" s="666"/>
      <c r="V97" s="666"/>
      <c r="W97" s="666"/>
      <c r="X97" s="666"/>
      <c r="Y97" s="666"/>
      <c r="Z97" s="666"/>
      <c r="AA97" s="666"/>
      <c r="AB97" s="666"/>
      <c r="AC97" s="666"/>
      <c r="AD97" s="666"/>
      <c r="AE97" s="666"/>
      <c r="AF97" s="666"/>
      <c r="AG97" s="666"/>
      <c r="AH97" s="666"/>
      <c r="AI97" s="666"/>
      <c r="AJ97" s="666"/>
      <c r="AK97" s="666"/>
      <c r="AL97" s="666"/>
      <c r="AM97" s="666"/>
      <c r="AN97" s="666"/>
      <c r="AO97" s="666"/>
      <c r="AP97" s="666"/>
      <c r="AQ97" s="666"/>
      <c r="AR97" s="666"/>
      <c r="AS97" s="666"/>
      <c r="AT97" s="666"/>
      <c r="AU97" s="666"/>
      <c r="AV97" s="666"/>
      <c r="AW97" s="666"/>
      <c r="AX97" s="666"/>
      <c r="AY97" s="666"/>
      <c r="AZ97" s="666"/>
      <c r="BA97" s="666"/>
      <c r="BB97" s="666"/>
      <c r="BC97" s="666"/>
      <c r="BD97" s="666"/>
      <c r="BE97" s="666"/>
      <c r="BF97" s="666"/>
      <c r="BG97" s="666"/>
      <c r="BH97" s="666"/>
      <c r="BI97" s="666"/>
      <c r="BJ97" s="666"/>
      <c r="BK97" s="666"/>
      <c r="BL97" s="666"/>
      <c r="BM97" s="669"/>
      <c r="BN97" s="669"/>
      <c r="BO97" s="669"/>
      <c r="BP97" s="667"/>
    </row>
    <row r="98" spans="1:68" ht="48.95" customHeight="1" thickBot="1" x14ac:dyDescent="0.25">
      <c r="A98" s="1068">
        <v>70</v>
      </c>
      <c r="B98" s="994" t="s">
        <v>204</v>
      </c>
      <c r="C98" s="824" t="s">
        <v>205</v>
      </c>
      <c r="D98" s="977" t="s">
        <v>135</v>
      </c>
      <c r="E98" s="213" t="str">
        <f>IF(E94="N", "X", "")</f>
        <v/>
      </c>
      <c r="F98" s="213" t="str">
        <f t="shared" ref="F98:BL98" si="42">IF(F94="N", "X", "")</f>
        <v/>
      </c>
      <c r="G98" s="213" t="str">
        <f t="shared" si="42"/>
        <v/>
      </c>
      <c r="H98" s="213" t="str">
        <f t="shared" si="42"/>
        <v/>
      </c>
      <c r="I98" s="213" t="str">
        <f t="shared" si="42"/>
        <v/>
      </c>
      <c r="J98" s="213" t="str">
        <f t="shared" si="42"/>
        <v/>
      </c>
      <c r="K98" s="213" t="str">
        <f t="shared" si="42"/>
        <v/>
      </c>
      <c r="L98" s="213" t="str">
        <f t="shared" si="42"/>
        <v/>
      </c>
      <c r="M98" s="213" t="str">
        <f t="shared" si="42"/>
        <v/>
      </c>
      <c r="N98" s="213" t="str">
        <f t="shared" si="42"/>
        <v/>
      </c>
      <c r="O98" s="213" t="str">
        <f t="shared" si="42"/>
        <v/>
      </c>
      <c r="P98" s="213" t="str">
        <f t="shared" si="42"/>
        <v/>
      </c>
      <c r="Q98" s="213" t="str">
        <f t="shared" si="42"/>
        <v/>
      </c>
      <c r="R98" s="213" t="str">
        <f t="shared" si="42"/>
        <v/>
      </c>
      <c r="S98" s="213" t="str">
        <f t="shared" si="42"/>
        <v/>
      </c>
      <c r="T98" s="213" t="str">
        <f t="shared" si="42"/>
        <v/>
      </c>
      <c r="U98" s="213" t="str">
        <f t="shared" si="42"/>
        <v/>
      </c>
      <c r="V98" s="213" t="str">
        <f t="shared" si="42"/>
        <v/>
      </c>
      <c r="W98" s="213" t="str">
        <f t="shared" si="42"/>
        <v/>
      </c>
      <c r="X98" s="213" t="str">
        <f t="shared" si="42"/>
        <v/>
      </c>
      <c r="Y98" s="213" t="str">
        <f t="shared" si="42"/>
        <v/>
      </c>
      <c r="Z98" s="213" t="str">
        <f t="shared" si="42"/>
        <v/>
      </c>
      <c r="AA98" s="213" t="str">
        <f t="shared" si="42"/>
        <v/>
      </c>
      <c r="AB98" s="213" t="str">
        <f t="shared" si="42"/>
        <v/>
      </c>
      <c r="AC98" s="213" t="str">
        <f t="shared" si="42"/>
        <v/>
      </c>
      <c r="AD98" s="213" t="str">
        <f t="shared" si="42"/>
        <v/>
      </c>
      <c r="AE98" s="213" t="str">
        <f t="shared" si="42"/>
        <v/>
      </c>
      <c r="AF98" s="213" t="str">
        <f t="shared" si="42"/>
        <v/>
      </c>
      <c r="AG98" s="213" t="str">
        <f t="shared" si="42"/>
        <v/>
      </c>
      <c r="AH98" s="213" t="str">
        <f t="shared" si="42"/>
        <v/>
      </c>
      <c r="AI98" s="213" t="str">
        <f t="shared" si="42"/>
        <v/>
      </c>
      <c r="AJ98" s="213" t="str">
        <f t="shared" si="42"/>
        <v/>
      </c>
      <c r="AK98" s="213" t="str">
        <f t="shared" si="42"/>
        <v/>
      </c>
      <c r="AL98" s="213" t="str">
        <f t="shared" si="42"/>
        <v/>
      </c>
      <c r="AM98" s="213" t="str">
        <f t="shared" si="42"/>
        <v/>
      </c>
      <c r="AN98" s="213" t="str">
        <f t="shared" si="42"/>
        <v/>
      </c>
      <c r="AO98" s="213" t="str">
        <f t="shared" si="42"/>
        <v/>
      </c>
      <c r="AP98" s="213" t="str">
        <f t="shared" si="42"/>
        <v/>
      </c>
      <c r="AQ98" s="213" t="str">
        <f t="shared" si="42"/>
        <v/>
      </c>
      <c r="AR98" s="213" t="str">
        <f t="shared" si="42"/>
        <v/>
      </c>
      <c r="AS98" s="213" t="str">
        <f t="shared" si="42"/>
        <v/>
      </c>
      <c r="AT98" s="213" t="str">
        <f t="shared" si="42"/>
        <v/>
      </c>
      <c r="AU98" s="213" t="str">
        <f t="shared" si="42"/>
        <v/>
      </c>
      <c r="AV98" s="213" t="str">
        <f t="shared" si="42"/>
        <v/>
      </c>
      <c r="AW98" s="213" t="str">
        <f t="shared" si="42"/>
        <v/>
      </c>
      <c r="AX98" s="213" t="str">
        <f t="shared" si="42"/>
        <v/>
      </c>
      <c r="AY98" s="213" t="str">
        <f t="shared" si="42"/>
        <v/>
      </c>
      <c r="AZ98" s="213" t="str">
        <f t="shared" si="42"/>
        <v/>
      </c>
      <c r="BA98" s="213" t="str">
        <f t="shared" si="42"/>
        <v/>
      </c>
      <c r="BB98" s="213" t="str">
        <f t="shared" si="42"/>
        <v/>
      </c>
      <c r="BC98" s="213" t="str">
        <f t="shared" si="42"/>
        <v/>
      </c>
      <c r="BD98" s="213" t="str">
        <f t="shared" si="42"/>
        <v/>
      </c>
      <c r="BE98" s="213" t="str">
        <f t="shared" si="42"/>
        <v/>
      </c>
      <c r="BF98" s="213" t="str">
        <f t="shared" si="42"/>
        <v/>
      </c>
      <c r="BG98" s="213" t="str">
        <f t="shared" si="42"/>
        <v/>
      </c>
      <c r="BH98" s="213" t="str">
        <f t="shared" si="42"/>
        <v/>
      </c>
      <c r="BI98" s="213" t="str">
        <f t="shared" si="42"/>
        <v/>
      </c>
      <c r="BJ98" s="213" t="str">
        <f t="shared" si="42"/>
        <v/>
      </c>
      <c r="BK98" s="213" t="str">
        <f t="shared" si="42"/>
        <v/>
      </c>
      <c r="BL98" s="213" t="str">
        <f t="shared" si="42"/>
        <v/>
      </c>
      <c r="BM98" s="216"/>
      <c r="BN98" s="216"/>
      <c r="BO98" s="216"/>
      <c r="BP98" s="947"/>
    </row>
    <row r="99" spans="1:68" s="815" customFormat="1" ht="90" thickBot="1" x14ac:dyDescent="0.25">
      <c r="A99" s="1069">
        <v>71</v>
      </c>
      <c r="B99" s="1070" t="s">
        <v>589</v>
      </c>
      <c r="C99" s="824" t="s">
        <v>205</v>
      </c>
      <c r="D99" s="1071" t="s">
        <v>206</v>
      </c>
      <c r="E99" s="213" t="str">
        <f>IF(E94="N", "X", "")</f>
        <v/>
      </c>
      <c r="F99" s="213" t="str">
        <f t="shared" ref="F99:BL99" si="43">IF(F94="N", "X", "")</f>
        <v/>
      </c>
      <c r="G99" s="213" t="str">
        <f t="shared" si="43"/>
        <v/>
      </c>
      <c r="H99" s="213" t="str">
        <f t="shared" si="43"/>
        <v/>
      </c>
      <c r="I99" s="213" t="str">
        <f t="shared" si="43"/>
        <v/>
      </c>
      <c r="J99" s="213" t="str">
        <f t="shared" si="43"/>
        <v/>
      </c>
      <c r="K99" s="213" t="str">
        <f t="shared" si="43"/>
        <v/>
      </c>
      <c r="L99" s="213" t="str">
        <f t="shared" si="43"/>
        <v/>
      </c>
      <c r="M99" s="213" t="str">
        <f t="shared" si="43"/>
        <v/>
      </c>
      <c r="N99" s="213" t="str">
        <f t="shared" si="43"/>
        <v/>
      </c>
      <c r="O99" s="213" t="str">
        <f t="shared" si="43"/>
        <v/>
      </c>
      <c r="P99" s="213" t="str">
        <f t="shared" si="43"/>
        <v/>
      </c>
      <c r="Q99" s="213" t="str">
        <f t="shared" si="43"/>
        <v/>
      </c>
      <c r="R99" s="213" t="str">
        <f t="shared" si="43"/>
        <v/>
      </c>
      <c r="S99" s="213" t="str">
        <f t="shared" si="43"/>
        <v/>
      </c>
      <c r="T99" s="213" t="str">
        <f t="shared" si="43"/>
        <v/>
      </c>
      <c r="U99" s="213" t="str">
        <f t="shared" si="43"/>
        <v/>
      </c>
      <c r="V99" s="213" t="str">
        <f t="shared" si="43"/>
        <v/>
      </c>
      <c r="W99" s="213" t="str">
        <f t="shared" si="43"/>
        <v/>
      </c>
      <c r="X99" s="213" t="str">
        <f t="shared" si="43"/>
        <v/>
      </c>
      <c r="Y99" s="213" t="str">
        <f t="shared" si="43"/>
        <v/>
      </c>
      <c r="Z99" s="213" t="str">
        <f t="shared" si="43"/>
        <v/>
      </c>
      <c r="AA99" s="213" t="str">
        <f t="shared" si="43"/>
        <v/>
      </c>
      <c r="AB99" s="213" t="str">
        <f t="shared" si="43"/>
        <v/>
      </c>
      <c r="AC99" s="213" t="str">
        <f t="shared" si="43"/>
        <v/>
      </c>
      <c r="AD99" s="213" t="str">
        <f t="shared" si="43"/>
        <v/>
      </c>
      <c r="AE99" s="213" t="str">
        <f t="shared" si="43"/>
        <v/>
      </c>
      <c r="AF99" s="213" t="str">
        <f t="shared" si="43"/>
        <v/>
      </c>
      <c r="AG99" s="213" t="str">
        <f t="shared" si="43"/>
        <v/>
      </c>
      <c r="AH99" s="213" t="str">
        <f t="shared" si="43"/>
        <v/>
      </c>
      <c r="AI99" s="213" t="str">
        <f t="shared" si="43"/>
        <v/>
      </c>
      <c r="AJ99" s="213" t="str">
        <f t="shared" si="43"/>
        <v/>
      </c>
      <c r="AK99" s="213" t="str">
        <f t="shared" si="43"/>
        <v/>
      </c>
      <c r="AL99" s="213" t="str">
        <f t="shared" si="43"/>
        <v/>
      </c>
      <c r="AM99" s="213" t="str">
        <f t="shared" si="43"/>
        <v/>
      </c>
      <c r="AN99" s="213" t="str">
        <f t="shared" si="43"/>
        <v/>
      </c>
      <c r="AO99" s="213" t="str">
        <f t="shared" si="43"/>
        <v/>
      </c>
      <c r="AP99" s="213" t="str">
        <f t="shared" si="43"/>
        <v/>
      </c>
      <c r="AQ99" s="213" t="str">
        <f t="shared" si="43"/>
        <v/>
      </c>
      <c r="AR99" s="213" t="str">
        <f t="shared" si="43"/>
        <v/>
      </c>
      <c r="AS99" s="213" t="str">
        <f t="shared" si="43"/>
        <v/>
      </c>
      <c r="AT99" s="213" t="str">
        <f t="shared" si="43"/>
        <v/>
      </c>
      <c r="AU99" s="213" t="str">
        <f t="shared" si="43"/>
        <v/>
      </c>
      <c r="AV99" s="213" t="str">
        <f t="shared" si="43"/>
        <v/>
      </c>
      <c r="AW99" s="213" t="str">
        <f t="shared" si="43"/>
        <v/>
      </c>
      <c r="AX99" s="213" t="str">
        <f t="shared" si="43"/>
        <v/>
      </c>
      <c r="AY99" s="213" t="str">
        <f t="shared" si="43"/>
        <v/>
      </c>
      <c r="AZ99" s="213" t="str">
        <f t="shared" si="43"/>
        <v/>
      </c>
      <c r="BA99" s="213" t="str">
        <f t="shared" si="43"/>
        <v/>
      </c>
      <c r="BB99" s="213" t="str">
        <f t="shared" si="43"/>
        <v/>
      </c>
      <c r="BC99" s="213" t="str">
        <f t="shared" si="43"/>
        <v/>
      </c>
      <c r="BD99" s="213" t="str">
        <f t="shared" si="43"/>
        <v/>
      </c>
      <c r="BE99" s="213" t="str">
        <f t="shared" si="43"/>
        <v/>
      </c>
      <c r="BF99" s="213" t="str">
        <f t="shared" si="43"/>
        <v/>
      </c>
      <c r="BG99" s="213" t="str">
        <f t="shared" si="43"/>
        <v/>
      </c>
      <c r="BH99" s="213" t="str">
        <f t="shared" si="43"/>
        <v/>
      </c>
      <c r="BI99" s="213" t="str">
        <f t="shared" si="43"/>
        <v/>
      </c>
      <c r="BJ99" s="213" t="str">
        <f t="shared" si="43"/>
        <v/>
      </c>
      <c r="BK99" s="213" t="str">
        <f t="shared" si="43"/>
        <v/>
      </c>
      <c r="BL99" s="213" t="str">
        <f t="shared" si="43"/>
        <v/>
      </c>
      <c r="BM99" s="191"/>
      <c r="BN99" s="191"/>
      <c r="BO99" s="191"/>
    </row>
    <row r="100" spans="1:68" ht="64.5" customHeight="1" thickBot="1" x14ac:dyDescent="0.25">
      <c r="A100" s="1069">
        <v>72</v>
      </c>
      <c r="B100" s="1072" t="s">
        <v>590</v>
      </c>
      <c r="C100" s="1073" t="s">
        <v>205</v>
      </c>
      <c r="D100" s="969" t="s">
        <v>207</v>
      </c>
      <c r="E100" s="213" t="str">
        <f>IF(E94="N", "X", "")</f>
        <v/>
      </c>
      <c r="F100" s="213" t="str">
        <f t="shared" ref="F100:BL100" si="44">IF(F94="N", "X", "")</f>
        <v/>
      </c>
      <c r="G100" s="213" t="str">
        <f t="shared" si="44"/>
        <v/>
      </c>
      <c r="H100" s="213" t="str">
        <f t="shared" si="44"/>
        <v/>
      </c>
      <c r="I100" s="213" t="str">
        <f t="shared" si="44"/>
        <v/>
      </c>
      <c r="J100" s="213" t="str">
        <f t="shared" si="44"/>
        <v/>
      </c>
      <c r="K100" s="213" t="str">
        <f t="shared" si="44"/>
        <v/>
      </c>
      <c r="L100" s="213" t="str">
        <f t="shared" si="44"/>
        <v/>
      </c>
      <c r="M100" s="213" t="str">
        <f t="shared" si="44"/>
        <v/>
      </c>
      <c r="N100" s="213" t="str">
        <f t="shared" si="44"/>
        <v/>
      </c>
      <c r="O100" s="213" t="str">
        <f t="shared" si="44"/>
        <v/>
      </c>
      <c r="P100" s="213" t="str">
        <f t="shared" si="44"/>
        <v/>
      </c>
      <c r="Q100" s="213" t="str">
        <f t="shared" si="44"/>
        <v/>
      </c>
      <c r="R100" s="213" t="str">
        <f t="shared" si="44"/>
        <v/>
      </c>
      <c r="S100" s="213" t="str">
        <f t="shared" si="44"/>
        <v/>
      </c>
      <c r="T100" s="213" t="str">
        <f t="shared" si="44"/>
        <v/>
      </c>
      <c r="U100" s="213" t="str">
        <f t="shared" si="44"/>
        <v/>
      </c>
      <c r="V100" s="213" t="str">
        <f t="shared" si="44"/>
        <v/>
      </c>
      <c r="W100" s="213" t="str">
        <f t="shared" si="44"/>
        <v/>
      </c>
      <c r="X100" s="213" t="str">
        <f t="shared" si="44"/>
        <v/>
      </c>
      <c r="Y100" s="213" t="str">
        <f t="shared" si="44"/>
        <v/>
      </c>
      <c r="Z100" s="213" t="str">
        <f t="shared" si="44"/>
        <v/>
      </c>
      <c r="AA100" s="213" t="str">
        <f t="shared" si="44"/>
        <v/>
      </c>
      <c r="AB100" s="213" t="str">
        <f t="shared" si="44"/>
        <v/>
      </c>
      <c r="AC100" s="213" t="str">
        <f t="shared" si="44"/>
        <v/>
      </c>
      <c r="AD100" s="213" t="str">
        <f t="shared" si="44"/>
        <v/>
      </c>
      <c r="AE100" s="213" t="str">
        <f t="shared" si="44"/>
        <v/>
      </c>
      <c r="AF100" s="213" t="str">
        <f t="shared" si="44"/>
        <v/>
      </c>
      <c r="AG100" s="213" t="str">
        <f t="shared" si="44"/>
        <v/>
      </c>
      <c r="AH100" s="213" t="str">
        <f t="shared" si="44"/>
        <v/>
      </c>
      <c r="AI100" s="213" t="str">
        <f t="shared" si="44"/>
        <v/>
      </c>
      <c r="AJ100" s="213" t="str">
        <f t="shared" si="44"/>
        <v/>
      </c>
      <c r="AK100" s="213" t="str">
        <f t="shared" si="44"/>
        <v/>
      </c>
      <c r="AL100" s="213" t="str">
        <f t="shared" si="44"/>
        <v/>
      </c>
      <c r="AM100" s="213" t="str">
        <f t="shared" si="44"/>
        <v/>
      </c>
      <c r="AN100" s="213" t="str">
        <f t="shared" si="44"/>
        <v/>
      </c>
      <c r="AO100" s="213" t="str">
        <f t="shared" si="44"/>
        <v/>
      </c>
      <c r="AP100" s="213" t="str">
        <f t="shared" si="44"/>
        <v/>
      </c>
      <c r="AQ100" s="213" t="str">
        <f t="shared" si="44"/>
        <v/>
      </c>
      <c r="AR100" s="213" t="str">
        <f t="shared" si="44"/>
        <v/>
      </c>
      <c r="AS100" s="213" t="str">
        <f t="shared" si="44"/>
        <v/>
      </c>
      <c r="AT100" s="213" t="str">
        <f t="shared" si="44"/>
        <v/>
      </c>
      <c r="AU100" s="213" t="str">
        <f t="shared" si="44"/>
        <v/>
      </c>
      <c r="AV100" s="213" t="str">
        <f t="shared" si="44"/>
        <v/>
      </c>
      <c r="AW100" s="213" t="str">
        <f t="shared" si="44"/>
        <v/>
      </c>
      <c r="AX100" s="213" t="str">
        <f t="shared" si="44"/>
        <v/>
      </c>
      <c r="AY100" s="213" t="str">
        <f t="shared" si="44"/>
        <v/>
      </c>
      <c r="AZ100" s="213" t="str">
        <f t="shared" si="44"/>
        <v/>
      </c>
      <c r="BA100" s="213" t="str">
        <f t="shared" si="44"/>
        <v/>
      </c>
      <c r="BB100" s="213" t="str">
        <f t="shared" si="44"/>
        <v/>
      </c>
      <c r="BC100" s="213" t="str">
        <f t="shared" si="44"/>
        <v/>
      </c>
      <c r="BD100" s="213" t="str">
        <f t="shared" si="44"/>
        <v/>
      </c>
      <c r="BE100" s="213" t="str">
        <f t="shared" si="44"/>
        <v/>
      </c>
      <c r="BF100" s="213" t="str">
        <f t="shared" si="44"/>
        <v/>
      </c>
      <c r="BG100" s="213" t="str">
        <f t="shared" si="44"/>
        <v/>
      </c>
      <c r="BH100" s="213" t="str">
        <f t="shared" si="44"/>
        <v/>
      </c>
      <c r="BI100" s="213" t="str">
        <f t="shared" si="44"/>
        <v/>
      </c>
      <c r="BJ100" s="213" t="str">
        <f t="shared" si="44"/>
        <v/>
      </c>
      <c r="BK100" s="213" t="str">
        <f t="shared" si="44"/>
        <v/>
      </c>
      <c r="BL100" s="213" t="str">
        <f t="shared" si="44"/>
        <v/>
      </c>
      <c r="BM100" s="216"/>
      <c r="BN100" s="216"/>
      <c r="BO100" s="216"/>
    </row>
    <row r="101" spans="1:68" s="637" customFormat="1" ht="24" customHeight="1" thickBot="1" x14ac:dyDescent="0.25">
      <c r="A101" s="1074"/>
      <c r="B101" s="1075" t="s">
        <v>107</v>
      </c>
      <c r="C101" s="1009" t="s">
        <v>8</v>
      </c>
      <c r="D101" s="1076" t="s">
        <v>9</v>
      </c>
      <c r="E101" s="666"/>
      <c r="F101" s="666"/>
      <c r="G101" s="666"/>
      <c r="H101" s="666"/>
      <c r="I101" s="666"/>
      <c r="J101" s="666"/>
      <c r="K101" s="666"/>
      <c r="L101" s="666"/>
      <c r="M101" s="666"/>
      <c r="N101" s="666"/>
      <c r="O101" s="666"/>
      <c r="P101" s="666"/>
      <c r="Q101" s="666"/>
      <c r="R101" s="666"/>
      <c r="S101" s="666"/>
      <c r="T101" s="666"/>
      <c r="U101" s="666"/>
      <c r="V101" s="666"/>
      <c r="W101" s="666"/>
      <c r="X101" s="666"/>
      <c r="Y101" s="666"/>
      <c r="Z101" s="666"/>
      <c r="AA101" s="666"/>
      <c r="AB101" s="666"/>
      <c r="AC101" s="666"/>
      <c r="AD101" s="666"/>
      <c r="AE101" s="666"/>
      <c r="AF101" s="666"/>
      <c r="AG101" s="666"/>
      <c r="AH101" s="666"/>
      <c r="AI101" s="666"/>
      <c r="AJ101" s="666"/>
      <c r="AK101" s="666"/>
      <c r="AL101" s="666"/>
      <c r="AM101" s="666"/>
      <c r="AN101" s="666"/>
      <c r="AO101" s="666"/>
      <c r="AP101" s="666"/>
      <c r="AQ101" s="666"/>
      <c r="AR101" s="666"/>
      <c r="AS101" s="666"/>
      <c r="AT101" s="666"/>
      <c r="AU101" s="666"/>
      <c r="AV101" s="666"/>
      <c r="AW101" s="666"/>
      <c r="AX101" s="666"/>
      <c r="AY101" s="666"/>
      <c r="AZ101" s="666"/>
      <c r="BA101" s="666"/>
      <c r="BB101" s="666"/>
      <c r="BC101" s="666"/>
      <c r="BD101" s="666"/>
      <c r="BE101" s="666"/>
      <c r="BF101" s="666"/>
      <c r="BG101" s="666"/>
      <c r="BH101" s="666"/>
      <c r="BI101" s="666"/>
      <c r="BJ101" s="666"/>
      <c r="BK101" s="666"/>
      <c r="BL101" s="666"/>
      <c r="BM101" s="638"/>
      <c r="BN101" s="638"/>
      <c r="BO101" s="638"/>
    </row>
    <row r="102" spans="1:68" ht="60" customHeight="1" thickBot="1" x14ac:dyDescent="0.25">
      <c r="A102" s="1077">
        <v>73</v>
      </c>
      <c r="B102" s="994" t="s">
        <v>591</v>
      </c>
      <c r="C102" s="979" t="s">
        <v>208</v>
      </c>
      <c r="D102" s="977" t="s">
        <v>135</v>
      </c>
      <c r="E102" s="213" t="str">
        <f>IF(E94="N", "X", "")</f>
        <v/>
      </c>
      <c r="F102" s="213" t="str">
        <f t="shared" ref="F102:BL102" si="45">IF(F94="N", "X", "")</f>
        <v/>
      </c>
      <c r="G102" s="213" t="str">
        <f t="shared" si="45"/>
        <v/>
      </c>
      <c r="H102" s="213" t="str">
        <f t="shared" si="45"/>
        <v/>
      </c>
      <c r="I102" s="213" t="str">
        <f t="shared" si="45"/>
        <v/>
      </c>
      <c r="J102" s="213" t="str">
        <f t="shared" si="45"/>
        <v/>
      </c>
      <c r="K102" s="213" t="str">
        <f t="shared" si="45"/>
        <v/>
      </c>
      <c r="L102" s="213" t="str">
        <f t="shared" si="45"/>
        <v/>
      </c>
      <c r="M102" s="213" t="str">
        <f t="shared" si="45"/>
        <v/>
      </c>
      <c r="N102" s="213" t="str">
        <f t="shared" si="45"/>
        <v/>
      </c>
      <c r="O102" s="213" t="str">
        <f t="shared" si="45"/>
        <v/>
      </c>
      <c r="P102" s="213" t="str">
        <f t="shared" si="45"/>
        <v/>
      </c>
      <c r="Q102" s="213" t="str">
        <f t="shared" si="45"/>
        <v/>
      </c>
      <c r="R102" s="213" t="str">
        <f t="shared" si="45"/>
        <v/>
      </c>
      <c r="S102" s="213" t="str">
        <f t="shared" si="45"/>
        <v/>
      </c>
      <c r="T102" s="213" t="str">
        <f t="shared" si="45"/>
        <v/>
      </c>
      <c r="U102" s="213" t="str">
        <f t="shared" si="45"/>
        <v/>
      </c>
      <c r="V102" s="213" t="str">
        <f t="shared" si="45"/>
        <v/>
      </c>
      <c r="W102" s="213" t="str">
        <f t="shared" si="45"/>
        <v/>
      </c>
      <c r="X102" s="213" t="str">
        <f t="shared" si="45"/>
        <v/>
      </c>
      <c r="Y102" s="213" t="str">
        <f t="shared" si="45"/>
        <v/>
      </c>
      <c r="Z102" s="213" t="str">
        <f t="shared" si="45"/>
        <v/>
      </c>
      <c r="AA102" s="213" t="str">
        <f t="shared" si="45"/>
        <v/>
      </c>
      <c r="AB102" s="213" t="str">
        <f t="shared" si="45"/>
        <v/>
      </c>
      <c r="AC102" s="213" t="str">
        <f t="shared" si="45"/>
        <v/>
      </c>
      <c r="AD102" s="213" t="str">
        <f t="shared" si="45"/>
        <v/>
      </c>
      <c r="AE102" s="213" t="str">
        <f t="shared" si="45"/>
        <v/>
      </c>
      <c r="AF102" s="213" t="str">
        <f t="shared" si="45"/>
        <v/>
      </c>
      <c r="AG102" s="213" t="str">
        <f t="shared" si="45"/>
        <v/>
      </c>
      <c r="AH102" s="213" t="str">
        <f t="shared" si="45"/>
        <v/>
      </c>
      <c r="AI102" s="213" t="str">
        <f t="shared" si="45"/>
        <v/>
      </c>
      <c r="AJ102" s="213" t="str">
        <f t="shared" si="45"/>
        <v/>
      </c>
      <c r="AK102" s="213" t="str">
        <f t="shared" si="45"/>
        <v/>
      </c>
      <c r="AL102" s="213" t="str">
        <f t="shared" si="45"/>
        <v/>
      </c>
      <c r="AM102" s="213" t="str">
        <f t="shared" si="45"/>
        <v/>
      </c>
      <c r="AN102" s="213" t="str">
        <f t="shared" si="45"/>
        <v/>
      </c>
      <c r="AO102" s="213" t="str">
        <f t="shared" si="45"/>
        <v/>
      </c>
      <c r="AP102" s="213" t="str">
        <f t="shared" si="45"/>
        <v/>
      </c>
      <c r="AQ102" s="213" t="str">
        <f t="shared" si="45"/>
        <v/>
      </c>
      <c r="AR102" s="213" t="str">
        <f t="shared" si="45"/>
        <v/>
      </c>
      <c r="AS102" s="213" t="str">
        <f t="shared" si="45"/>
        <v/>
      </c>
      <c r="AT102" s="213" t="str">
        <f t="shared" si="45"/>
        <v/>
      </c>
      <c r="AU102" s="213" t="str">
        <f t="shared" si="45"/>
        <v/>
      </c>
      <c r="AV102" s="213" t="str">
        <f t="shared" si="45"/>
        <v/>
      </c>
      <c r="AW102" s="213" t="str">
        <f t="shared" si="45"/>
        <v/>
      </c>
      <c r="AX102" s="213" t="str">
        <f t="shared" si="45"/>
        <v/>
      </c>
      <c r="AY102" s="213" t="str">
        <f t="shared" si="45"/>
        <v/>
      </c>
      <c r="AZ102" s="213" t="str">
        <f t="shared" si="45"/>
        <v/>
      </c>
      <c r="BA102" s="213" t="str">
        <f t="shared" si="45"/>
        <v/>
      </c>
      <c r="BB102" s="213" t="str">
        <f t="shared" si="45"/>
        <v/>
      </c>
      <c r="BC102" s="213" t="str">
        <f t="shared" si="45"/>
        <v/>
      </c>
      <c r="BD102" s="213" t="str">
        <f t="shared" si="45"/>
        <v/>
      </c>
      <c r="BE102" s="213" t="str">
        <f t="shared" si="45"/>
        <v/>
      </c>
      <c r="BF102" s="213" t="str">
        <f t="shared" si="45"/>
        <v/>
      </c>
      <c r="BG102" s="213" t="str">
        <f t="shared" si="45"/>
        <v/>
      </c>
      <c r="BH102" s="213" t="str">
        <f t="shared" si="45"/>
        <v/>
      </c>
      <c r="BI102" s="213" t="str">
        <f t="shared" si="45"/>
        <v/>
      </c>
      <c r="BJ102" s="213" t="str">
        <f t="shared" si="45"/>
        <v/>
      </c>
      <c r="BK102" s="213" t="str">
        <f t="shared" si="45"/>
        <v/>
      </c>
      <c r="BL102" s="213" t="str">
        <f t="shared" si="45"/>
        <v/>
      </c>
      <c r="BM102" s="207"/>
      <c r="BN102" s="207"/>
      <c r="BO102" s="207"/>
    </row>
    <row r="103" spans="1:68" ht="60" customHeight="1" thickBot="1" x14ac:dyDescent="0.25">
      <c r="A103" s="1078">
        <v>74</v>
      </c>
      <c r="B103" s="994" t="s">
        <v>592</v>
      </c>
      <c r="C103" s="979" t="s">
        <v>209</v>
      </c>
      <c r="D103" s="977" t="s">
        <v>135</v>
      </c>
      <c r="E103" s="213" t="str">
        <f>IF(E94="N", "X", "")</f>
        <v/>
      </c>
      <c r="F103" s="213" t="str">
        <f t="shared" ref="F103:BL103" si="46">IF(F94="N", "X", "")</f>
        <v/>
      </c>
      <c r="G103" s="213" t="str">
        <f t="shared" si="46"/>
        <v/>
      </c>
      <c r="H103" s="213" t="str">
        <f t="shared" si="46"/>
        <v/>
      </c>
      <c r="I103" s="213" t="str">
        <f t="shared" si="46"/>
        <v/>
      </c>
      <c r="J103" s="213" t="str">
        <f t="shared" si="46"/>
        <v/>
      </c>
      <c r="K103" s="213" t="str">
        <f t="shared" si="46"/>
        <v/>
      </c>
      <c r="L103" s="213" t="str">
        <f t="shared" si="46"/>
        <v/>
      </c>
      <c r="M103" s="213" t="str">
        <f t="shared" si="46"/>
        <v/>
      </c>
      <c r="N103" s="213" t="str">
        <f t="shared" si="46"/>
        <v/>
      </c>
      <c r="O103" s="213" t="str">
        <f t="shared" si="46"/>
        <v/>
      </c>
      <c r="P103" s="213" t="str">
        <f t="shared" si="46"/>
        <v/>
      </c>
      <c r="Q103" s="213" t="str">
        <f t="shared" si="46"/>
        <v/>
      </c>
      <c r="R103" s="213" t="str">
        <f t="shared" si="46"/>
        <v/>
      </c>
      <c r="S103" s="213" t="str">
        <f t="shared" si="46"/>
        <v/>
      </c>
      <c r="T103" s="213" t="str">
        <f t="shared" si="46"/>
        <v/>
      </c>
      <c r="U103" s="213" t="str">
        <f t="shared" si="46"/>
        <v/>
      </c>
      <c r="V103" s="213" t="str">
        <f t="shared" si="46"/>
        <v/>
      </c>
      <c r="W103" s="213" t="str">
        <f t="shared" si="46"/>
        <v/>
      </c>
      <c r="X103" s="213" t="str">
        <f t="shared" si="46"/>
        <v/>
      </c>
      <c r="Y103" s="213" t="str">
        <f t="shared" si="46"/>
        <v/>
      </c>
      <c r="Z103" s="213" t="str">
        <f t="shared" si="46"/>
        <v/>
      </c>
      <c r="AA103" s="213" t="str">
        <f t="shared" si="46"/>
        <v/>
      </c>
      <c r="AB103" s="213" t="str">
        <f t="shared" si="46"/>
        <v/>
      </c>
      <c r="AC103" s="213" t="str">
        <f t="shared" si="46"/>
        <v/>
      </c>
      <c r="AD103" s="213" t="str">
        <f t="shared" si="46"/>
        <v/>
      </c>
      <c r="AE103" s="213" t="str">
        <f t="shared" si="46"/>
        <v/>
      </c>
      <c r="AF103" s="213" t="str">
        <f t="shared" si="46"/>
        <v/>
      </c>
      <c r="AG103" s="213" t="str">
        <f t="shared" si="46"/>
        <v/>
      </c>
      <c r="AH103" s="213" t="str">
        <f t="shared" si="46"/>
        <v/>
      </c>
      <c r="AI103" s="213" t="str">
        <f t="shared" si="46"/>
        <v/>
      </c>
      <c r="AJ103" s="213" t="str">
        <f t="shared" si="46"/>
        <v/>
      </c>
      <c r="AK103" s="213" t="str">
        <f t="shared" si="46"/>
        <v/>
      </c>
      <c r="AL103" s="213" t="str">
        <f t="shared" si="46"/>
        <v/>
      </c>
      <c r="AM103" s="213" t="str">
        <f t="shared" si="46"/>
        <v/>
      </c>
      <c r="AN103" s="213" t="str">
        <f t="shared" si="46"/>
        <v/>
      </c>
      <c r="AO103" s="213" t="str">
        <f t="shared" si="46"/>
        <v/>
      </c>
      <c r="AP103" s="213" t="str">
        <f t="shared" si="46"/>
        <v/>
      </c>
      <c r="AQ103" s="213" t="str">
        <f t="shared" si="46"/>
        <v/>
      </c>
      <c r="AR103" s="213" t="str">
        <f t="shared" si="46"/>
        <v/>
      </c>
      <c r="AS103" s="213" t="str">
        <f t="shared" si="46"/>
        <v/>
      </c>
      <c r="AT103" s="213" t="str">
        <f t="shared" si="46"/>
        <v/>
      </c>
      <c r="AU103" s="213" t="str">
        <f t="shared" si="46"/>
        <v/>
      </c>
      <c r="AV103" s="213" t="str">
        <f t="shared" si="46"/>
        <v/>
      </c>
      <c r="AW103" s="213" t="str">
        <f t="shared" si="46"/>
        <v/>
      </c>
      <c r="AX103" s="213" t="str">
        <f t="shared" si="46"/>
        <v/>
      </c>
      <c r="AY103" s="213" t="str">
        <f t="shared" si="46"/>
        <v/>
      </c>
      <c r="AZ103" s="213" t="str">
        <f t="shared" si="46"/>
        <v/>
      </c>
      <c r="BA103" s="213" t="str">
        <f t="shared" si="46"/>
        <v/>
      </c>
      <c r="BB103" s="213" t="str">
        <f t="shared" si="46"/>
        <v/>
      </c>
      <c r="BC103" s="213" t="str">
        <f t="shared" si="46"/>
        <v/>
      </c>
      <c r="BD103" s="213" t="str">
        <f t="shared" si="46"/>
        <v/>
      </c>
      <c r="BE103" s="213" t="str">
        <f t="shared" si="46"/>
        <v/>
      </c>
      <c r="BF103" s="213" t="str">
        <f t="shared" si="46"/>
        <v/>
      </c>
      <c r="BG103" s="213" t="str">
        <f t="shared" si="46"/>
        <v/>
      </c>
      <c r="BH103" s="213" t="str">
        <f t="shared" si="46"/>
        <v/>
      </c>
      <c r="BI103" s="213" t="str">
        <f t="shared" si="46"/>
        <v/>
      </c>
      <c r="BJ103" s="213" t="str">
        <f t="shared" si="46"/>
        <v/>
      </c>
      <c r="BK103" s="213" t="str">
        <f t="shared" si="46"/>
        <v/>
      </c>
      <c r="BL103" s="213" t="str">
        <f t="shared" si="46"/>
        <v/>
      </c>
      <c r="BM103" s="207"/>
      <c r="BN103" s="207"/>
      <c r="BO103" s="207"/>
    </row>
    <row r="104" spans="1:68" s="815" customFormat="1" ht="39" thickBot="1" x14ac:dyDescent="0.25">
      <c r="A104" s="1079">
        <v>75</v>
      </c>
      <c r="B104" s="1080" t="s">
        <v>593</v>
      </c>
      <c r="C104" s="979" t="s">
        <v>210</v>
      </c>
      <c r="D104" s="1081" t="s">
        <v>135</v>
      </c>
      <c r="E104" s="213" t="str">
        <f>IF(E94="N", "X", "")</f>
        <v/>
      </c>
      <c r="F104" s="213" t="str">
        <f t="shared" ref="F104:BL104" si="47">IF(F94="N", "X", "")</f>
        <v/>
      </c>
      <c r="G104" s="213" t="str">
        <f t="shared" si="47"/>
        <v/>
      </c>
      <c r="H104" s="213" t="str">
        <f t="shared" si="47"/>
        <v/>
      </c>
      <c r="I104" s="213" t="str">
        <f t="shared" si="47"/>
        <v/>
      </c>
      <c r="J104" s="213" t="str">
        <f t="shared" si="47"/>
        <v/>
      </c>
      <c r="K104" s="213" t="str">
        <f t="shared" si="47"/>
        <v/>
      </c>
      <c r="L104" s="213" t="str">
        <f t="shared" si="47"/>
        <v/>
      </c>
      <c r="M104" s="213" t="str">
        <f t="shared" si="47"/>
        <v/>
      </c>
      <c r="N104" s="213" t="str">
        <f t="shared" si="47"/>
        <v/>
      </c>
      <c r="O104" s="213" t="str">
        <f t="shared" si="47"/>
        <v/>
      </c>
      <c r="P104" s="213" t="str">
        <f t="shared" si="47"/>
        <v/>
      </c>
      <c r="Q104" s="213" t="str">
        <f t="shared" si="47"/>
        <v/>
      </c>
      <c r="R104" s="213" t="str">
        <f t="shared" si="47"/>
        <v/>
      </c>
      <c r="S104" s="213" t="str">
        <f t="shared" si="47"/>
        <v/>
      </c>
      <c r="T104" s="213" t="str">
        <f t="shared" si="47"/>
        <v/>
      </c>
      <c r="U104" s="213" t="str">
        <f t="shared" si="47"/>
        <v/>
      </c>
      <c r="V104" s="213" t="str">
        <f t="shared" si="47"/>
        <v/>
      </c>
      <c r="W104" s="213" t="str">
        <f t="shared" si="47"/>
        <v/>
      </c>
      <c r="X104" s="213" t="str">
        <f t="shared" si="47"/>
        <v/>
      </c>
      <c r="Y104" s="213" t="str">
        <f t="shared" si="47"/>
        <v/>
      </c>
      <c r="Z104" s="213" t="str">
        <f t="shared" si="47"/>
        <v/>
      </c>
      <c r="AA104" s="213" t="str">
        <f t="shared" si="47"/>
        <v/>
      </c>
      <c r="AB104" s="213" t="str">
        <f t="shared" si="47"/>
        <v/>
      </c>
      <c r="AC104" s="213" t="str">
        <f t="shared" si="47"/>
        <v/>
      </c>
      <c r="AD104" s="213" t="str">
        <f t="shared" si="47"/>
        <v/>
      </c>
      <c r="AE104" s="213" t="str">
        <f t="shared" si="47"/>
        <v/>
      </c>
      <c r="AF104" s="213" t="str">
        <f t="shared" si="47"/>
        <v/>
      </c>
      <c r="AG104" s="213" t="str">
        <f t="shared" si="47"/>
        <v/>
      </c>
      <c r="AH104" s="213" t="str">
        <f t="shared" si="47"/>
        <v/>
      </c>
      <c r="AI104" s="213" t="str">
        <f t="shared" si="47"/>
        <v/>
      </c>
      <c r="AJ104" s="213" t="str">
        <f t="shared" si="47"/>
        <v/>
      </c>
      <c r="AK104" s="213" t="str">
        <f t="shared" si="47"/>
        <v/>
      </c>
      <c r="AL104" s="213" t="str">
        <f t="shared" si="47"/>
        <v/>
      </c>
      <c r="AM104" s="213" t="str">
        <f t="shared" si="47"/>
        <v/>
      </c>
      <c r="AN104" s="213" t="str">
        <f t="shared" si="47"/>
        <v/>
      </c>
      <c r="AO104" s="213" t="str">
        <f t="shared" si="47"/>
        <v/>
      </c>
      <c r="AP104" s="213" t="str">
        <f t="shared" si="47"/>
        <v/>
      </c>
      <c r="AQ104" s="213" t="str">
        <f t="shared" si="47"/>
        <v/>
      </c>
      <c r="AR104" s="213" t="str">
        <f t="shared" si="47"/>
        <v/>
      </c>
      <c r="AS104" s="213" t="str">
        <f t="shared" si="47"/>
        <v/>
      </c>
      <c r="AT104" s="213" t="str">
        <f t="shared" si="47"/>
        <v/>
      </c>
      <c r="AU104" s="213" t="str">
        <f t="shared" si="47"/>
        <v/>
      </c>
      <c r="AV104" s="213" t="str">
        <f t="shared" si="47"/>
        <v/>
      </c>
      <c r="AW104" s="213" t="str">
        <f t="shared" si="47"/>
        <v/>
      </c>
      <c r="AX104" s="213" t="str">
        <f t="shared" si="47"/>
        <v/>
      </c>
      <c r="AY104" s="213" t="str">
        <f t="shared" si="47"/>
        <v/>
      </c>
      <c r="AZ104" s="213" t="str">
        <f t="shared" si="47"/>
        <v/>
      </c>
      <c r="BA104" s="213" t="str">
        <f t="shared" si="47"/>
        <v/>
      </c>
      <c r="BB104" s="213" t="str">
        <f t="shared" si="47"/>
        <v/>
      </c>
      <c r="BC104" s="213" t="str">
        <f t="shared" si="47"/>
        <v/>
      </c>
      <c r="BD104" s="213" t="str">
        <f t="shared" si="47"/>
        <v/>
      </c>
      <c r="BE104" s="213" t="str">
        <f t="shared" si="47"/>
        <v/>
      </c>
      <c r="BF104" s="213" t="str">
        <f t="shared" si="47"/>
        <v/>
      </c>
      <c r="BG104" s="213" t="str">
        <f t="shared" si="47"/>
        <v/>
      </c>
      <c r="BH104" s="213" t="str">
        <f t="shared" si="47"/>
        <v/>
      </c>
      <c r="BI104" s="213" t="str">
        <f t="shared" si="47"/>
        <v/>
      </c>
      <c r="BJ104" s="213" t="str">
        <f t="shared" si="47"/>
        <v/>
      </c>
      <c r="BK104" s="213" t="str">
        <f t="shared" si="47"/>
        <v/>
      </c>
      <c r="BL104" s="213" t="str">
        <f t="shared" si="47"/>
        <v/>
      </c>
      <c r="BM104" s="191"/>
      <c r="BN104" s="191"/>
      <c r="BO104" s="191"/>
    </row>
    <row r="105" spans="1:68" s="628" customFormat="1" ht="20.25" thickBot="1" x14ac:dyDescent="0.45">
      <c r="A105" s="1082"/>
      <c r="B105" s="1083" t="s">
        <v>211</v>
      </c>
      <c r="C105" s="1084"/>
      <c r="D105" s="1085" t="s">
        <v>19</v>
      </c>
      <c r="E105" s="958" t="s">
        <v>19</v>
      </c>
      <c r="F105" s="958" t="s">
        <v>19</v>
      </c>
      <c r="G105" s="958" t="s">
        <v>19</v>
      </c>
      <c r="H105" s="958" t="s">
        <v>19</v>
      </c>
      <c r="I105" s="958" t="s">
        <v>19</v>
      </c>
      <c r="J105" s="958" t="s">
        <v>19</v>
      </c>
      <c r="K105" s="958" t="s">
        <v>19</v>
      </c>
      <c r="L105" s="958" t="s">
        <v>19</v>
      </c>
      <c r="M105" s="958" t="s">
        <v>19</v>
      </c>
      <c r="N105" s="958" t="s">
        <v>19</v>
      </c>
      <c r="O105" s="958" t="s">
        <v>19</v>
      </c>
      <c r="P105" s="958" t="s">
        <v>19</v>
      </c>
      <c r="Q105" s="958" t="s">
        <v>19</v>
      </c>
      <c r="R105" s="958" t="s">
        <v>19</v>
      </c>
      <c r="S105" s="958" t="s">
        <v>19</v>
      </c>
      <c r="T105" s="958" t="s">
        <v>19</v>
      </c>
      <c r="U105" s="958" t="s">
        <v>19</v>
      </c>
      <c r="V105" s="958" t="s">
        <v>19</v>
      </c>
      <c r="W105" s="958" t="s">
        <v>19</v>
      </c>
      <c r="X105" s="958" t="s">
        <v>19</v>
      </c>
      <c r="Y105" s="958" t="s">
        <v>19</v>
      </c>
      <c r="Z105" s="958" t="s">
        <v>19</v>
      </c>
      <c r="AA105" s="958" t="s">
        <v>19</v>
      </c>
      <c r="AB105" s="958" t="s">
        <v>19</v>
      </c>
      <c r="AC105" s="958" t="s">
        <v>19</v>
      </c>
      <c r="AD105" s="958" t="s">
        <v>19</v>
      </c>
      <c r="AE105" s="958" t="s">
        <v>19</v>
      </c>
      <c r="AF105" s="958" t="s">
        <v>19</v>
      </c>
      <c r="AG105" s="958" t="s">
        <v>19</v>
      </c>
      <c r="AH105" s="958" t="s">
        <v>19</v>
      </c>
      <c r="AI105" s="958" t="s">
        <v>19</v>
      </c>
      <c r="AJ105" s="958" t="s">
        <v>19</v>
      </c>
      <c r="AK105" s="958" t="s">
        <v>19</v>
      </c>
      <c r="AL105" s="958" t="s">
        <v>19</v>
      </c>
      <c r="AM105" s="958" t="s">
        <v>19</v>
      </c>
      <c r="AN105" s="958" t="s">
        <v>19</v>
      </c>
      <c r="AO105" s="958" t="s">
        <v>19</v>
      </c>
      <c r="AP105" s="958" t="s">
        <v>19</v>
      </c>
      <c r="AQ105" s="958" t="s">
        <v>19</v>
      </c>
      <c r="AR105" s="958" t="s">
        <v>19</v>
      </c>
      <c r="AS105" s="958" t="s">
        <v>19</v>
      </c>
      <c r="AT105" s="958" t="s">
        <v>19</v>
      </c>
      <c r="AU105" s="958" t="s">
        <v>19</v>
      </c>
      <c r="AV105" s="958" t="s">
        <v>19</v>
      </c>
      <c r="AW105" s="958" t="s">
        <v>19</v>
      </c>
      <c r="AX105" s="958" t="s">
        <v>19</v>
      </c>
      <c r="AY105" s="958" t="s">
        <v>19</v>
      </c>
      <c r="AZ105" s="958" t="s">
        <v>19</v>
      </c>
      <c r="BA105" s="958" t="s">
        <v>19</v>
      </c>
      <c r="BB105" s="958" t="s">
        <v>19</v>
      </c>
      <c r="BC105" s="958" t="s">
        <v>19</v>
      </c>
      <c r="BD105" s="958" t="s">
        <v>19</v>
      </c>
      <c r="BE105" s="958" t="s">
        <v>19</v>
      </c>
      <c r="BF105" s="958" t="s">
        <v>19</v>
      </c>
      <c r="BG105" s="958" t="s">
        <v>19</v>
      </c>
      <c r="BH105" s="958" t="s">
        <v>19</v>
      </c>
      <c r="BI105" s="958" t="s">
        <v>19</v>
      </c>
      <c r="BJ105" s="958" t="s">
        <v>19</v>
      </c>
      <c r="BK105" s="958" t="s">
        <v>19</v>
      </c>
      <c r="BL105" s="958" t="s">
        <v>19</v>
      </c>
      <c r="BM105" s="673"/>
      <c r="BN105" s="673"/>
      <c r="BO105" s="673"/>
      <c r="BP105" s="959"/>
    </row>
    <row r="106" spans="1:68" ht="51.75" customHeight="1" thickBot="1" x14ac:dyDescent="0.25">
      <c r="A106" s="1086"/>
      <c r="B106" s="1087" t="s">
        <v>212</v>
      </c>
      <c r="C106" s="1088"/>
      <c r="D106" s="1089"/>
      <c r="E106" s="213" t="str">
        <f>IF(E$105="N", "X", "")</f>
        <v/>
      </c>
      <c r="F106" s="213" t="str">
        <f t="shared" ref="F106:BL106" si="48">IF(F$105="N", "X", "")</f>
        <v/>
      </c>
      <c r="G106" s="213" t="str">
        <f t="shared" si="48"/>
        <v/>
      </c>
      <c r="H106" s="213" t="str">
        <f t="shared" si="48"/>
        <v/>
      </c>
      <c r="I106" s="213" t="str">
        <f t="shared" si="48"/>
        <v/>
      </c>
      <c r="J106" s="213" t="str">
        <f t="shared" si="48"/>
        <v/>
      </c>
      <c r="K106" s="213" t="str">
        <f t="shared" si="48"/>
        <v/>
      </c>
      <c r="L106" s="213" t="str">
        <f t="shared" si="48"/>
        <v/>
      </c>
      <c r="M106" s="213" t="str">
        <f t="shared" si="48"/>
        <v/>
      </c>
      <c r="N106" s="213" t="str">
        <f t="shared" si="48"/>
        <v/>
      </c>
      <c r="O106" s="213" t="str">
        <f t="shared" si="48"/>
        <v/>
      </c>
      <c r="P106" s="213" t="str">
        <f t="shared" si="48"/>
        <v/>
      </c>
      <c r="Q106" s="213" t="str">
        <f t="shared" si="48"/>
        <v/>
      </c>
      <c r="R106" s="213" t="str">
        <f t="shared" si="48"/>
        <v/>
      </c>
      <c r="S106" s="213" t="str">
        <f t="shared" si="48"/>
        <v/>
      </c>
      <c r="T106" s="213" t="str">
        <f t="shared" si="48"/>
        <v/>
      </c>
      <c r="U106" s="213" t="str">
        <f t="shared" si="48"/>
        <v/>
      </c>
      <c r="V106" s="213" t="str">
        <f t="shared" si="48"/>
        <v/>
      </c>
      <c r="W106" s="213" t="str">
        <f t="shared" si="48"/>
        <v/>
      </c>
      <c r="X106" s="213" t="str">
        <f t="shared" si="48"/>
        <v/>
      </c>
      <c r="Y106" s="213" t="str">
        <f t="shared" si="48"/>
        <v/>
      </c>
      <c r="Z106" s="213" t="str">
        <f t="shared" si="48"/>
        <v/>
      </c>
      <c r="AA106" s="213" t="str">
        <f t="shared" si="48"/>
        <v/>
      </c>
      <c r="AB106" s="213" t="str">
        <f t="shared" si="48"/>
        <v/>
      </c>
      <c r="AC106" s="213" t="str">
        <f t="shared" si="48"/>
        <v/>
      </c>
      <c r="AD106" s="213" t="str">
        <f t="shared" si="48"/>
        <v/>
      </c>
      <c r="AE106" s="213" t="str">
        <f t="shared" si="48"/>
        <v/>
      </c>
      <c r="AF106" s="213" t="str">
        <f t="shared" si="48"/>
        <v/>
      </c>
      <c r="AG106" s="213" t="str">
        <f t="shared" si="48"/>
        <v/>
      </c>
      <c r="AH106" s="213" t="str">
        <f t="shared" si="48"/>
        <v/>
      </c>
      <c r="AI106" s="213" t="str">
        <f t="shared" si="48"/>
        <v/>
      </c>
      <c r="AJ106" s="213" t="str">
        <f t="shared" si="48"/>
        <v/>
      </c>
      <c r="AK106" s="213" t="str">
        <f t="shared" si="48"/>
        <v/>
      </c>
      <c r="AL106" s="213" t="str">
        <f t="shared" si="48"/>
        <v/>
      </c>
      <c r="AM106" s="213" t="str">
        <f t="shared" si="48"/>
        <v/>
      </c>
      <c r="AN106" s="213" t="str">
        <f t="shared" si="48"/>
        <v/>
      </c>
      <c r="AO106" s="213" t="str">
        <f t="shared" si="48"/>
        <v/>
      </c>
      <c r="AP106" s="213" t="str">
        <f t="shared" si="48"/>
        <v/>
      </c>
      <c r="AQ106" s="213" t="str">
        <f t="shared" si="48"/>
        <v/>
      </c>
      <c r="AR106" s="213" t="str">
        <f t="shared" si="48"/>
        <v/>
      </c>
      <c r="AS106" s="213" t="str">
        <f t="shared" si="48"/>
        <v/>
      </c>
      <c r="AT106" s="213" t="str">
        <f t="shared" si="48"/>
        <v/>
      </c>
      <c r="AU106" s="213" t="str">
        <f t="shared" si="48"/>
        <v/>
      </c>
      <c r="AV106" s="213" t="str">
        <f t="shared" si="48"/>
        <v/>
      </c>
      <c r="AW106" s="213" t="str">
        <f t="shared" si="48"/>
        <v/>
      </c>
      <c r="AX106" s="213" t="str">
        <f t="shared" si="48"/>
        <v/>
      </c>
      <c r="AY106" s="213" t="str">
        <f t="shared" si="48"/>
        <v/>
      </c>
      <c r="AZ106" s="213" t="str">
        <f t="shared" si="48"/>
        <v/>
      </c>
      <c r="BA106" s="213" t="str">
        <f t="shared" si="48"/>
        <v/>
      </c>
      <c r="BB106" s="213" t="str">
        <f t="shared" si="48"/>
        <v/>
      </c>
      <c r="BC106" s="213" t="str">
        <f t="shared" si="48"/>
        <v/>
      </c>
      <c r="BD106" s="213" t="str">
        <f t="shared" si="48"/>
        <v/>
      </c>
      <c r="BE106" s="213" t="str">
        <f t="shared" si="48"/>
        <v/>
      </c>
      <c r="BF106" s="213" t="str">
        <f t="shared" si="48"/>
        <v/>
      </c>
      <c r="BG106" s="213" t="str">
        <f t="shared" si="48"/>
        <v/>
      </c>
      <c r="BH106" s="213" t="str">
        <f t="shared" si="48"/>
        <v/>
      </c>
      <c r="BI106" s="213" t="str">
        <f t="shared" si="48"/>
        <v/>
      </c>
      <c r="BJ106" s="213" t="str">
        <f t="shared" si="48"/>
        <v/>
      </c>
      <c r="BK106" s="213" t="str">
        <f t="shared" si="48"/>
        <v/>
      </c>
      <c r="BL106" s="213" t="str">
        <f t="shared" si="48"/>
        <v/>
      </c>
      <c r="BM106" s="207"/>
      <c r="BN106" s="207"/>
      <c r="BO106" s="207"/>
    </row>
    <row r="107" spans="1:68" ht="77.25" customHeight="1" thickBot="1" x14ac:dyDescent="0.25">
      <c r="A107" s="1090"/>
      <c r="B107" s="1091" t="s">
        <v>213</v>
      </c>
      <c r="C107" s="1092"/>
      <c r="D107" s="1093"/>
      <c r="E107" s="213" t="str">
        <f>IF(E$105="N", "X", "")</f>
        <v/>
      </c>
      <c r="F107" s="213" t="str">
        <f t="shared" ref="F107:BL107" si="49">IF(F$105="N", "X", "")</f>
        <v/>
      </c>
      <c r="G107" s="213" t="str">
        <f t="shared" si="49"/>
        <v/>
      </c>
      <c r="H107" s="213" t="str">
        <f t="shared" si="49"/>
        <v/>
      </c>
      <c r="I107" s="213" t="str">
        <f t="shared" si="49"/>
        <v/>
      </c>
      <c r="J107" s="213" t="str">
        <f t="shared" si="49"/>
        <v/>
      </c>
      <c r="K107" s="213" t="str">
        <f t="shared" si="49"/>
        <v/>
      </c>
      <c r="L107" s="213" t="str">
        <f t="shared" si="49"/>
        <v/>
      </c>
      <c r="M107" s="213" t="str">
        <f t="shared" si="49"/>
        <v/>
      </c>
      <c r="N107" s="213" t="str">
        <f t="shared" si="49"/>
        <v/>
      </c>
      <c r="O107" s="213" t="str">
        <f t="shared" si="49"/>
        <v/>
      </c>
      <c r="P107" s="213" t="str">
        <f t="shared" si="49"/>
        <v/>
      </c>
      <c r="Q107" s="213" t="str">
        <f t="shared" si="49"/>
        <v/>
      </c>
      <c r="R107" s="213" t="str">
        <f t="shared" si="49"/>
        <v/>
      </c>
      <c r="S107" s="213" t="str">
        <f t="shared" si="49"/>
        <v/>
      </c>
      <c r="T107" s="213" t="str">
        <f t="shared" si="49"/>
        <v/>
      </c>
      <c r="U107" s="213" t="str">
        <f t="shared" si="49"/>
        <v/>
      </c>
      <c r="V107" s="213" t="str">
        <f t="shared" si="49"/>
        <v/>
      </c>
      <c r="W107" s="213" t="str">
        <f t="shared" si="49"/>
        <v/>
      </c>
      <c r="X107" s="213" t="str">
        <f t="shared" si="49"/>
        <v/>
      </c>
      <c r="Y107" s="213" t="str">
        <f t="shared" si="49"/>
        <v/>
      </c>
      <c r="Z107" s="213" t="str">
        <f t="shared" si="49"/>
        <v/>
      </c>
      <c r="AA107" s="213" t="str">
        <f t="shared" si="49"/>
        <v/>
      </c>
      <c r="AB107" s="213" t="str">
        <f t="shared" si="49"/>
        <v/>
      </c>
      <c r="AC107" s="213" t="str">
        <f t="shared" si="49"/>
        <v/>
      </c>
      <c r="AD107" s="213" t="str">
        <f t="shared" si="49"/>
        <v/>
      </c>
      <c r="AE107" s="213" t="str">
        <f t="shared" si="49"/>
        <v/>
      </c>
      <c r="AF107" s="213" t="str">
        <f t="shared" si="49"/>
        <v/>
      </c>
      <c r="AG107" s="213" t="str">
        <f t="shared" si="49"/>
        <v/>
      </c>
      <c r="AH107" s="213" t="str">
        <f t="shared" si="49"/>
        <v/>
      </c>
      <c r="AI107" s="213" t="str">
        <f t="shared" si="49"/>
        <v/>
      </c>
      <c r="AJ107" s="213" t="str">
        <f t="shared" si="49"/>
        <v/>
      </c>
      <c r="AK107" s="213" t="str">
        <f t="shared" si="49"/>
        <v/>
      </c>
      <c r="AL107" s="213" t="str">
        <f t="shared" si="49"/>
        <v/>
      </c>
      <c r="AM107" s="213" t="str">
        <f t="shared" si="49"/>
        <v/>
      </c>
      <c r="AN107" s="213" t="str">
        <f t="shared" si="49"/>
        <v/>
      </c>
      <c r="AO107" s="213" t="str">
        <f t="shared" si="49"/>
        <v/>
      </c>
      <c r="AP107" s="213" t="str">
        <f t="shared" si="49"/>
        <v/>
      </c>
      <c r="AQ107" s="213" t="str">
        <f t="shared" si="49"/>
        <v/>
      </c>
      <c r="AR107" s="213" t="str">
        <f t="shared" si="49"/>
        <v/>
      </c>
      <c r="AS107" s="213" t="str">
        <f t="shared" si="49"/>
        <v/>
      </c>
      <c r="AT107" s="213" t="str">
        <f t="shared" si="49"/>
        <v/>
      </c>
      <c r="AU107" s="213" t="str">
        <f t="shared" si="49"/>
        <v/>
      </c>
      <c r="AV107" s="213" t="str">
        <f t="shared" si="49"/>
        <v/>
      </c>
      <c r="AW107" s="213" t="str">
        <f t="shared" si="49"/>
        <v/>
      </c>
      <c r="AX107" s="213" t="str">
        <f t="shared" si="49"/>
        <v/>
      </c>
      <c r="AY107" s="213" t="str">
        <f t="shared" si="49"/>
        <v/>
      </c>
      <c r="AZ107" s="213" t="str">
        <f t="shared" si="49"/>
        <v/>
      </c>
      <c r="BA107" s="213" t="str">
        <f t="shared" si="49"/>
        <v/>
      </c>
      <c r="BB107" s="213" t="str">
        <f t="shared" si="49"/>
        <v/>
      </c>
      <c r="BC107" s="213" t="str">
        <f t="shared" si="49"/>
        <v/>
      </c>
      <c r="BD107" s="213" t="str">
        <f t="shared" si="49"/>
        <v/>
      </c>
      <c r="BE107" s="213" t="str">
        <f t="shared" si="49"/>
        <v/>
      </c>
      <c r="BF107" s="213" t="str">
        <f t="shared" si="49"/>
        <v/>
      </c>
      <c r="BG107" s="213" t="str">
        <f t="shared" si="49"/>
        <v/>
      </c>
      <c r="BH107" s="213" t="str">
        <f t="shared" si="49"/>
        <v/>
      </c>
      <c r="BI107" s="213" t="str">
        <f t="shared" si="49"/>
        <v/>
      </c>
      <c r="BJ107" s="213" t="str">
        <f t="shared" si="49"/>
        <v/>
      </c>
      <c r="BK107" s="213" t="str">
        <f t="shared" si="49"/>
        <v/>
      </c>
      <c r="BL107" s="213" t="str">
        <f t="shared" si="49"/>
        <v/>
      </c>
      <c r="BM107" s="216"/>
      <c r="BN107" s="216"/>
      <c r="BO107" s="216"/>
      <c r="BP107" s="816"/>
    </row>
    <row r="108" spans="1:68" s="339" customFormat="1" ht="56.25" customHeight="1" x14ac:dyDescent="0.2">
      <c r="C108" s="960"/>
      <c r="E108" s="961" t="str">
        <f>IF(E$105="N", "X", "")</f>
        <v/>
      </c>
      <c r="F108" s="961" t="str">
        <f t="shared" ref="F108:BL110" si="50">IF(F$105="N", "X", "")</f>
        <v/>
      </c>
      <c r="G108" s="961" t="str">
        <f t="shared" si="50"/>
        <v/>
      </c>
      <c r="H108" s="961" t="str">
        <f t="shared" si="50"/>
        <v/>
      </c>
      <c r="I108" s="961" t="str">
        <f t="shared" si="50"/>
        <v/>
      </c>
      <c r="J108" s="961" t="str">
        <f t="shared" si="50"/>
        <v/>
      </c>
      <c r="K108" s="961" t="str">
        <f t="shared" si="50"/>
        <v/>
      </c>
      <c r="L108" s="961" t="str">
        <f t="shared" si="50"/>
        <v/>
      </c>
      <c r="M108" s="961" t="str">
        <f t="shared" si="50"/>
        <v/>
      </c>
      <c r="N108" s="961" t="str">
        <f t="shared" si="50"/>
        <v/>
      </c>
      <c r="O108" s="961" t="str">
        <f t="shared" si="50"/>
        <v/>
      </c>
      <c r="P108" s="961" t="str">
        <f t="shared" si="50"/>
        <v/>
      </c>
      <c r="Q108" s="961" t="str">
        <f t="shared" si="50"/>
        <v/>
      </c>
      <c r="R108" s="961" t="str">
        <f t="shared" si="50"/>
        <v/>
      </c>
      <c r="S108" s="961" t="str">
        <f t="shared" si="50"/>
        <v/>
      </c>
      <c r="T108" s="961" t="str">
        <f t="shared" si="50"/>
        <v/>
      </c>
      <c r="U108" s="961" t="str">
        <f t="shared" si="50"/>
        <v/>
      </c>
      <c r="V108" s="961" t="str">
        <f t="shared" si="50"/>
        <v/>
      </c>
      <c r="W108" s="961" t="str">
        <f t="shared" si="50"/>
        <v/>
      </c>
      <c r="X108" s="961" t="str">
        <f t="shared" si="50"/>
        <v/>
      </c>
      <c r="Y108" s="961" t="str">
        <f t="shared" si="50"/>
        <v/>
      </c>
      <c r="Z108" s="961" t="str">
        <f t="shared" si="50"/>
        <v/>
      </c>
      <c r="AA108" s="961" t="str">
        <f t="shared" si="50"/>
        <v/>
      </c>
      <c r="AB108" s="961" t="str">
        <f t="shared" si="50"/>
        <v/>
      </c>
      <c r="AC108" s="961" t="str">
        <f t="shared" si="50"/>
        <v/>
      </c>
      <c r="AD108" s="961" t="str">
        <f t="shared" si="50"/>
        <v/>
      </c>
      <c r="AE108" s="961" t="str">
        <f t="shared" si="50"/>
        <v/>
      </c>
      <c r="AF108" s="961" t="str">
        <f t="shared" si="50"/>
        <v/>
      </c>
      <c r="AG108" s="961" t="str">
        <f t="shared" si="50"/>
        <v/>
      </c>
      <c r="AH108" s="961" t="str">
        <f t="shared" si="50"/>
        <v/>
      </c>
      <c r="AI108" s="961" t="str">
        <f t="shared" si="50"/>
        <v/>
      </c>
      <c r="AJ108" s="961" t="str">
        <f t="shared" si="50"/>
        <v/>
      </c>
      <c r="AK108" s="961" t="str">
        <f t="shared" si="50"/>
        <v/>
      </c>
      <c r="AL108" s="961" t="str">
        <f t="shared" si="50"/>
        <v/>
      </c>
      <c r="AM108" s="961" t="str">
        <f t="shared" si="50"/>
        <v/>
      </c>
      <c r="AN108" s="961" t="str">
        <f t="shared" si="50"/>
        <v/>
      </c>
      <c r="AO108" s="961" t="str">
        <f t="shared" si="50"/>
        <v/>
      </c>
      <c r="AP108" s="961" t="str">
        <f t="shared" si="50"/>
        <v/>
      </c>
      <c r="AQ108" s="961" t="str">
        <f t="shared" si="50"/>
        <v/>
      </c>
      <c r="AR108" s="961" t="str">
        <f t="shared" si="50"/>
        <v/>
      </c>
      <c r="AS108" s="961" t="str">
        <f t="shared" si="50"/>
        <v/>
      </c>
      <c r="AT108" s="961" t="str">
        <f t="shared" si="50"/>
        <v/>
      </c>
      <c r="AU108" s="961" t="str">
        <f t="shared" si="50"/>
        <v/>
      </c>
      <c r="AV108" s="961" t="str">
        <f t="shared" si="50"/>
        <v/>
      </c>
      <c r="AW108" s="961" t="str">
        <f t="shared" si="50"/>
        <v/>
      </c>
      <c r="AX108" s="961" t="str">
        <f t="shared" si="50"/>
        <v/>
      </c>
      <c r="AY108" s="961" t="str">
        <f t="shared" si="50"/>
        <v/>
      </c>
      <c r="AZ108" s="961" t="str">
        <f t="shared" si="50"/>
        <v/>
      </c>
      <c r="BA108" s="961" t="str">
        <f t="shared" si="50"/>
        <v/>
      </c>
      <c r="BB108" s="961" t="str">
        <f t="shared" si="50"/>
        <v/>
      </c>
      <c r="BC108" s="961" t="str">
        <f t="shared" si="50"/>
        <v/>
      </c>
      <c r="BD108" s="961" t="str">
        <f t="shared" si="50"/>
        <v/>
      </c>
      <c r="BE108" s="961" t="str">
        <f t="shared" si="50"/>
        <v/>
      </c>
      <c r="BF108" s="961" t="str">
        <f t="shared" si="50"/>
        <v/>
      </c>
      <c r="BG108" s="961" t="str">
        <f t="shared" si="50"/>
        <v/>
      </c>
      <c r="BH108" s="961" t="str">
        <f t="shared" si="50"/>
        <v/>
      </c>
      <c r="BI108" s="961" t="str">
        <f t="shared" si="50"/>
        <v/>
      </c>
      <c r="BJ108" s="961" t="str">
        <f t="shared" si="50"/>
        <v/>
      </c>
      <c r="BK108" s="961" t="str">
        <f t="shared" si="50"/>
        <v/>
      </c>
      <c r="BL108" s="961" t="str">
        <f t="shared" si="50"/>
        <v/>
      </c>
      <c r="BM108" s="336"/>
      <c r="BN108" s="336"/>
      <c r="BO108" s="336"/>
      <c r="BP108" s="880"/>
    </row>
    <row r="109" spans="1:68" s="339" customFormat="1" ht="57.75" customHeight="1" x14ac:dyDescent="0.2">
      <c r="C109" s="960"/>
      <c r="E109" s="961" t="str">
        <f>IF(E$105="N", "X", "")</f>
        <v/>
      </c>
      <c r="F109" s="961" t="str">
        <f t="shared" si="50"/>
        <v/>
      </c>
      <c r="G109" s="961" t="str">
        <f t="shared" si="50"/>
        <v/>
      </c>
      <c r="H109" s="961" t="str">
        <f t="shared" si="50"/>
        <v/>
      </c>
      <c r="I109" s="961" t="str">
        <f t="shared" si="50"/>
        <v/>
      </c>
      <c r="J109" s="961" t="str">
        <f t="shared" si="50"/>
        <v/>
      </c>
      <c r="K109" s="961" t="str">
        <f t="shared" si="50"/>
        <v/>
      </c>
      <c r="L109" s="961" t="str">
        <f t="shared" si="50"/>
        <v/>
      </c>
      <c r="M109" s="961" t="str">
        <f t="shared" si="50"/>
        <v/>
      </c>
      <c r="N109" s="961" t="str">
        <f t="shared" si="50"/>
        <v/>
      </c>
      <c r="O109" s="961" t="str">
        <f t="shared" si="50"/>
        <v/>
      </c>
      <c r="P109" s="961" t="str">
        <f t="shared" si="50"/>
        <v/>
      </c>
      <c r="Q109" s="961" t="str">
        <f t="shared" si="50"/>
        <v/>
      </c>
      <c r="R109" s="961" t="str">
        <f t="shared" si="50"/>
        <v/>
      </c>
      <c r="S109" s="961" t="str">
        <f t="shared" si="50"/>
        <v/>
      </c>
      <c r="T109" s="961" t="str">
        <f t="shared" si="50"/>
        <v/>
      </c>
      <c r="U109" s="961" t="str">
        <f t="shared" si="50"/>
        <v/>
      </c>
      <c r="V109" s="961" t="str">
        <f t="shared" si="50"/>
        <v/>
      </c>
      <c r="W109" s="961" t="str">
        <f t="shared" si="50"/>
        <v/>
      </c>
      <c r="X109" s="961" t="str">
        <f t="shared" si="50"/>
        <v/>
      </c>
      <c r="Y109" s="961" t="str">
        <f t="shared" si="50"/>
        <v/>
      </c>
      <c r="Z109" s="961" t="str">
        <f t="shared" si="50"/>
        <v/>
      </c>
      <c r="AA109" s="961" t="str">
        <f t="shared" si="50"/>
        <v/>
      </c>
      <c r="AB109" s="961" t="str">
        <f t="shared" si="50"/>
        <v/>
      </c>
      <c r="AC109" s="961" t="str">
        <f t="shared" si="50"/>
        <v/>
      </c>
      <c r="AD109" s="961" t="str">
        <f t="shared" si="50"/>
        <v/>
      </c>
      <c r="AE109" s="961" t="str">
        <f t="shared" si="50"/>
        <v/>
      </c>
      <c r="AF109" s="961" t="str">
        <f t="shared" si="50"/>
        <v/>
      </c>
      <c r="AG109" s="961" t="str">
        <f t="shared" si="50"/>
        <v/>
      </c>
      <c r="AH109" s="961" t="str">
        <f t="shared" si="50"/>
        <v/>
      </c>
      <c r="AI109" s="961" t="str">
        <f t="shared" si="50"/>
        <v/>
      </c>
      <c r="AJ109" s="961" t="str">
        <f t="shared" si="50"/>
        <v/>
      </c>
      <c r="AK109" s="961" t="str">
        <f t="shared" si="50"/>
        <v/>
      </c>
      <c r="AL109" s="961" t="str">
        <f t="shared" si="50"/>
        <v/>
      </c>
      <c r="AM109" s="961" t="str">
        <f t="shared" si="50"/>
        <v/>
      </c>
      <c r="AN109" s="961" t="str">
        <f t="shared" si="50"/>
        <v/>
      </c>
      <c r="AO109" s="961" t="str">
        <f t="shared" si="50"/>
        <v/>
      </c>
      <c r="AP109" s="961" t="str">
        <f t="shared" si="50"/>
        <v/>
      </c>
      <c r="AQ109" s="961" t="str">
        <f t="shared" si="50"/>
        <v/>
      </c>
      <c r="AR109" s="961" t="str">
        <f t="shared" si="50"/>
        <v/>
      </c>
      <c r="AS109" s="961" t="str">
        <f t="shared" si="50"/>
        <v/>
      </c>
      <c r="AT109" s="961" t="str">
        <f t="shared" si="50"/>
        <v/>
      </c>
      <c r="AU109" s="961" t="str">
        <f t="shared" si="50"/>
        <v/>
      </c>
      <c r="AV109" s="961" t="str">
        <f t="shared" si="50"/>
        <v/>
      </c>
      <c r="AW109" s="961" t="str">
        <f t="shared" si="50"/>
        <v/>
      </c>
      <c r="AX109" s="961" t="str">
        <f t="shared" si="50"/>
        <v/>
      </c>
      <c r="AY109" s="961" t="str">
        <f t="shared" si="50"/>
        <v/>
      </c>
      <c r="AZ109" s="961" t="str">
        <f t="shared" si="50"/>
        <v/>
      </c>
      <c r="BA109" s="961" t="str">
        <f t="shared" si="50"/>
        <v/>
      </c>
      <c r="BB109" s="961" t="str">
        <f t="shared" si="50"/>
        <v/>
      </c>
      <c r="BC109" s="961" t="str">
        <f t="shared" si="50"/>
        <v/>
      </c>
      <c r="BD109" s="961" t="str">
        <f t="shared" si="50"/>
        <v/>
      </c>
      <c r="BE109" s="961" t="str">
        <f t="shared" si="50"/>
        <v/>
      </c>
      <c r="BF109" s="961" t="str">
        <f t="shared" si="50"/>
        <v/>
      </c>
      <c r="BG109" s="961" t="str">
        <f t="shared" si="50"/>
        <v/>
      </c>
      <c r="BH109" s="961" t="str">
        <f t="shared" si="50"/>
        <v/>
      </c>
      <c r="BI109" s="961" t="str">
        <f t="shared" si="50"/>
        <v/>
      </c>
      <c r="BJ109" s="961" t="str">
        <f t="shared" si="50"/>
        <v/>
      </c>
      <c r="BK109" s="961" t="str">
        <f t="shared" si="50"/>
        <v/>
      </c>
      <c r="BL109" s="961" t="str">
        <f t="shared" si="50"/>
        <v/>
      </c>
      <c r="BM109" s="336"/>
      <c r="BN109" s="336"/>
      <c r="BO109" s="336"/>
      <c r="BP109" s="952"/>
    </row>
    <row r="110" spans="1:68" s="339" customFormat="1" ht="51.75" customHeight="1" x14ac:dyDescent="0.2">
      <c r="C110" s="960"/>
      <c r="E110" s="961" t="str">
        <f>IF(E$105="N", "X", "")</f>
        <v/>
      </c>
      <c r="F110" s="961" t="str">
        <f t="shared" si="50"/>
        <v/>
      </c>
      <c r="G110" s="961" t="str">
        <f t="shared" si="50"/>
        <v/>
      </c>
      <c r="H110" s="961" t="str">
        <f t="shared" si="50"/>
        <v/>
      </c>
      <c r="I110" s="961" t="str">
        <f t="shared" si="50"/>
        <v/>
      </c>
      <c r="J110" s="961" t="str">
        <f t="shared" si="50"/>
        <v/>
      </c>
      <c r="K110" s="961" t="str">
        <f t="shared" si="50"/>
        <v/>
      </c>
      <c r="L110" s="961" t="str">
        <f t="shared" si="50"/>
        <v/>
      </c>
      <c r="M110" s="961" t="str">
        <f t="shared" si="50"/>
        <v/>
      </c>
      <c r="N110" s="961" t="str">
        <f t="shared" si="50"/>
        <v/>
      </c>
      <c r="O110" s="961" t="str">
        <f t="shared" si="50"/>
        <v/>
      </c>
      <c r="P110" s="961" t="str">
        <f t="shared" si="50"/>
        <v/>
      </c>
      <c r="Q110" s="961" t="str">
        <f t="shared" si="50"/>
        <v/>
      </c>
      <c r="R110" s="961" t="str">
        <f t="shared" si="50"/>
        <v/>
      </c>
      <c r="S110" s="961" t="str">
        <f t="shared" si="50"/>
        <v/>
      </c>
      <c r="T110" s="961" t="str">
        <f t="shared" si="50"/>
        <v/>
      </c>
      <c r="U110" s="961" t="str">
        <f t="shared" si="50"/>
        <v/>
      </c>
      <c r="V110" s="961" t="str">
        <f t="shared" si="50"/>
        <v/>
      </c>
      <c r="W110" s="961" t="str">
        <f t="shared" si="50"/>
        <v/>
      </c>
      <c r="X110" s="961" t="str">
        <f t="shared" si="50"/>
        <v/>
      </c>
      <c r="Y110" s="961" t="str">
        <f t="shared" si="50"/>
        <v/>
      </c>
      <c r="Z110" s="961" t="str">
        <f t="shared" si="50"/>
        <v/>
      </c>
      <c r="AA110" s="961" t="str">
        <f t="shared" si="50"/>
        <v/>
      </c>
      <c r="AB110" s="961" t="str">
        <f t="shared" si="50"/>
        <v/>
      </c>
      <c r="AC110" s="961" t="str">
        <f t="shared" si="50"/>
        <v/>
      </c>
      <c r="AD110" s="961" t="str">
        <f t="shared" si="50"/>
        <v/>
      </c>
      <c r="AE110" s="961" t="str">
        <f t="shared" si="50"/>
        <v/>
      </c>
      <c r="AF110" s="961" t="str">
        <f t="shared" si="50"/>
        <v/>
      </c>
      <c r="AG110" s="961" t="str">
        <f t="shared" si="50"/>
        <v/>
      </c>
      <c r="AH110" s="961" t="str">
        <f t="shared" si="50"/>
        <v/>
      </c>
      <c r="AI110" s="961" t="str">
        <f t="shared" si="50"/>
        <v/>
      </c>
      <c r="AJ110" s="961" t="str">
        <f t="shared" si="50"/>
        <v/>
      </c>
      <c r="AK110" s="961" t="str">
        <f t="shared" si="50"/>
        <v/>
      </c>
      <c r="AL110" s="961" t="str">
        <f t="shared" si="50"/>
        <v/>
      </c>
      <c r="AM110" s="961" t="str">
        <f t="shared" si="50"/>
        <v/>
      </c>
      <c r="AN110" s="961" t="str">
        <f t="shared" si="50"/>
        <v/>
      </c>
      <c r="AO110" s="961" t="str">
        <f t="shared" si="50"/>
        <v/>
      </c>
      <c r="AP110" s="961" t="str">
        <f t="shared" si="50"/>
        <v/>
      </c>
      <c r="AQ110" s="961" t="str">
        <f t="shared" si="50"/>
        <v/>
      </c>
      <c r="AR110" s="961" t="str">
        <f t="shared" si="50"/>
        <v/>
      </c>
      <c r="AS110" s="961" t="str">
        <f t="shared" si="50"/>
        <v/>
      </c>
      <c r="AT110" s="961" t="str">
        <f t="shared" si="50"/>
        <v/>
      </c>
      <c r="AU110" s="961" t="str">
        <f t="shared" si="50"/>
        <v/>
      </c>
      <c r="AV110" s="961" t="str">
        <f t="shared" si="50"/>
        <v/>
      </c>
      <c r="AW110" s="961" t="str">
        <f t="shared" si="50"/>
        <v/>
      </c>
      <c r="AX110" s="961" t="str">
        <f t="shared" si="50"/>
        <v/>
      </c>
      <c r="AY110" s="961" t="str">
        <f t="shared" si="50"/>
        <v/>
      </c>
      <c r="AZ110" s="961" t="str">
        <f t="shared" si="50"/>
        <v/>
      </c>
      <c r="BA110" s="961" t="str">
        <f t="shared" si="50"/>
        <v/>
      </c>
      <c r="BB110" s="961" t="str">
        <f t="shared" si="50"/>
        <v/>
      </c>
      <c r="BC110" s="961" t="str">
        <f t="shared" si="50"/>
        <v/>
      </c>
      <c r="BD110" s="961" t="str">
        <f t="shared" si="50"/>
        <v/>
      </c>
      <c r="BE110" s="961" t="str">
        <f t="shared" si="50"/>
        <v/>
      </c>
      <c r="BF110" s="961" t="str">
        <f t="shared" si="50"/>
        <v/>
      </c>
      <c r="BG110" s="961" t="str">
        <f t="shared" si="50"/>
        <v/>
      </c>
      <c r="BH110" s="961" t="str">
        <f t="shared" si="50"/>
        <v/>
      </c>
      <c r="BI110" s="961" t="str">
        <f t="shared" si="50"/>
        <v/>
      </c>
      <c r="BJ110" s="961" t="str">
        <f t="shared" si="50"/>
        <v/>
      </c>
      <c r="BK110" s="961" t="str">
        <f t="shared" si="50"/>
        <v/>
      </c>
      <c r="BL110" s="961" t="str">
        <f t="shared" si="50"/>
        <v/>
      </c>
      <c r="BM110" s="336"/>
      <c r="BN110" s="336"/>
      <c r="BO110" s="336"/>
      <c r="BP110" s="952"/>
    </row>
    <row r="111" spans="1:68" s="339" customFormat="1" ht="12.75" x14ac:dyDescent="0.2">
      <c r="C111" s="960"/>
      <c r="E111" s="337">
        <f t="shared" ref="E111:BL111" si="51">COUNTBLANK(E7:E110) - 14</f>
        <v>69</v>
      </c>
      <c r="F111" s="337">
        <f t="shared" si="51"/>
        <v>59</v>
      </c>
      <c r="G111" s="337">
        <f t="shared" si="51"/>
        <v>60</v>
      </c>
      <c r="H111" s="337">
        <f t="shared" si="51"/>
        <v>60</v>
      </c>
      <c r="I111" s="337">
        <f t="shared" si="51"/>
        <v>73</v>
      </c>
      <c r="J111" s="337">
        <f t="shared" si="51"/>
        <v>73</v>
      </c>
      <c r="K111" s="337">
        <f t="shared" si="51"/>
        <v>74</v>
      </c>
      <c r="L111" s="337">
        <f t="shared" si="51"/>
        <v>72</v>
      </c>
      <c r="M111" s="337">
        <f t="shared" si="51"/>
        <v>73</v>
      </c>
      <c r="N111" s="337">
        <f t="shared" si="51"/>
        <v>73</v>
      </c>
      <c r="O111" s="337">
        <f t="shared" si="51"/>
        <v>73</v>
      </c>
      <c r="P111" s="337">
        <f t="shared" si="51"/>
        <v>73</v>
      </c>
      <c r="Q111" s="337">
        <f t="shared" si="51"/>
        <v>73</v>
      </c>
      <c r="R111" s="337">
        <f t="shared" si="51"/>
        <v>73</v>
      </c>
      <c r="S111" s="337">
        <f t="shared" si="51"/>
        <v>73</v>
      </c>
      <c r="T111" s="337">
        <f t="shared" si="51"/>
        <v>73</v>
      </c>
      <c r="U111" s="337">
        <f t="shared" si="51"/>
        <v>73</v>
      </c>
      <c r="V111" s="337">
        <f t="shared" si="51"/>
        <v>73</v>
      </c>
      <c r="W111" s="337">
        <f t="shared" si="51"/>
        <v>73</v>
      </c>
      <c r="X111" s="337">
        <f t="shared" si="51"/>
        <v>73</v>
      </c>
      <c r="Y111" s="337">
        <f t="shared" si="51"/>
        <v>80</v>
      </c>
      <c r="Z111" s="337">
        <f t="shared" si="51"/>
        <v>80</v>
      </c>
      <c r="AA111" s="337">
        <f t="shared" si="51"/>
        <v>80</v>
      </c>
      <c r="AB111" s="337">
        <f t="shared" si="51"/>
        <v>80</v>
      </c>
      <c r="AC111" s="337">
        <f t="shared" si="51"/>
        <v>80</v>
      </c>
      <c r="AD111" s="337">
        <f t="shared" si="51"/>
        <v>80</v>
      </c>
      <c r="AE111" s="337">
        <f t="shared" si="51"/>
        <v>80</v>
      </c>
      <c r="AF111" s="337">
        <f t="shared" si="51"/>
        <v>80</v>
      </c>
      <c r="AG111" s="337">
        <f t="shared" si="51"/>
        <v>80</v>
      </c>
      <c r="AH111" s="337">
        <f t="shared" si="51"/>
        <v>80</v>
      </c>
      <c r="AI111" s="337">
        <f t="shared" si="51"/>
        <v>80</v>
      </c>
      <c r="AJ111" s="337">
        <f t="shared" si="51"/>
        <v>80</v>
      </c>
      <c r="AK111" s="337">
        <f t="shared" si="51"/>
        <v>80</v>
      </c>
      <c r="AL111" s="337">
        <f t="shared" si="51"/>
        <v>80</v>
      </c>
      <c r="AM111" s="337">
        <f t="shared" si="51"/>
        <v>80</v>
      </c>
      <c r="AN111" s="337">
        <f t="shared" si="51"/>
        <v>80</v>
      </c>
      <c r="AO111" s="337">
        <f t="shared" si="51"/>
        <v>80</v>
      </c>
      <c r="AP111" s="337">
        <f t="shared" si="51"/>
        <v>80</v>
      </c>
      <c r="AQ111" s="337">
        <f t="shared" si="51"/>
        <v>80</v>
      </c>
      <c r="AR111" s="337">
        <f t="shared" si="51"/>
        <v>80</v>
      </c>
      <c r="AS111" s="337">
        <f t="shared" si="51"/>
        <v>80</v>
      </c>
      <c r="AT111" s="337">
        <f t="shared" si="51"/>
        <v>80</v>
      </c>
      <c r="AU111" s="337">
        <f t="shared" si="51"/>
        <v>80</v>
      </c>
      <c r="AV111" s="337">
        <f t="shared" si="51"/>
        <v>80</v>
      </c>
      <c r="AW111" s="337">
        <f t="shared" si="51"/>
        <v>80</v>
      </c>
      <c r="AX111" s="337">
        <f t="shared" si="51"/>
        <v>80</v>
      </c>
      <c r="AY111" s="337">
        <f t="shared" si="51"/>
        <v>80</v>
      </c>
      <c r="AZ111" s="337">
        <f t="shared" si="51"/>
        <v>80</v>
      </c>
      <c r="BA111" s="337">
        <f t="shared" si="51"/>
        <v>80</v>
      </c>
      <c r="BB111" s="337">
        <f t="shared" si="51"/>
        <v>80</v>
      </c>
      <c r="BC111" s="337">
        <f t="shared" si="51"/>
        <v>80</v>
      </c>
      <c r="BD111" s="337">
        <f t="shared" si="51"/>
        <v>80</v>
      </c>
      <c r="BE111" s="337">
        <f t="shared" si="51"/>
        <v>80</v>
      </c>
      <c r="BF111" s="337">
        <f t="shared" si="51"/>
        <v>80</v>
      </c>
      <c r="BG111" s="337">
        <f t="shared" si="51"/>
        <v>80</v>
      </c>
      <c r="BH111" s="337">
        <f t="shared" si="51"/>
        <v>80</v>
      </c>
      <c r="BI111" s="337">
        <f t="shared" si="51"/>
        <v>80</v>
      </c>
      <c r="BJ111" s="337">
        <f t="shared" si="51"/>
        <v>80</v>
      </c>
      <c r="BK111" s="337">
        <f t="shared" si="51"/>
        <v>80</v>
      </c>
      <c r="BL111" s="337">
        <f t="shared" si="51"/>
        <v>80</v>
      </c>
      <c r="BM111" s="338"/>
      <c r="BN111" s="338"/>
      <c r="BO111" s="962"/>
    </row>
    <row r="112" spans="1:68" s="339" customFormat="1" ht="76.5" customHeight="1" x14ac:dyDescent="0.2">
      <c r="C112" s="960"/>
      <c r="BM112" s="340"/>
      <c r="BN112" s="340"/>
      <c r="BO112" s="340"/>
    </row>
    <row r="113" spans="3:67" s="339" customFormat="1" ht="68.25" customHeight="1" x14ac:dyDescent="0.2">
      <c r="C113" s="960"/>
      <c r="BM113" s="340"/>
      <c r="BN113" s="340"/>
      <c r="BO113" s="340"/>
    </row>
    <row r="114" spans="3:67" s="339" customFormat="1" ht="23.25" x14ac:dyDescent="0.2">
      <c r="C114" s="960"/>
      <c r="BM114" s="340"/>
      <c r="BN114" s="340"/>
      <c r="BO114" s="340"/>
    </row>
    <row r="115" spans="3:67" s="339" customFormat="1" ht="23.25" x14ac:dyDescent="0.2">
      <c r="C115" s="960"/>
      <c r="BM115" s="340"/>
      <c r="BN115" s="340"/>
      <c r="BO115" s="340"/>
    </row>
    <row r="116" spans="3:67" s="339" customFormat="1" ht="23.25" x14ac:dyDescent="0.2">
      <c r="C116" s="960"/>
      <c r="BM116" s="340"/>
      <c r="BN116" s="340"/>
      <c r="BO116" s="340"/>
    </row>
    <row r="117" spans="3:67" s="339" customFormat="1" ht="23.25" x14ac:dyDescent="0.2">
      <c r="C117" s="960"/>
      <c r="BM117" s="340"/>
      <c r="BN117" s="340"/>
      <c r="BO117" s="340"/>
    </row>
    <row r="118" spans="3:67" s="339" customFormat="1" ht="23.25" x14ac:dyDescent="0.2">
      <c r="C118" s="960"/>
      <c r="BM118" s="340"/>
      <c r="BN118" s="340"/>
      <c r="BO118" s="340"/>
    </row>
    <row r="119" spans="3:67" s="339" customFormat="1" ht="23.25" x14ac:dyDescent="0.2">
      <c r="C119" s="960"/>
      <c r="BM119" s="340"/>
      <c r="BN119" s="340"/>
      <c r="BO119" s="340"/>
    </row>
    <row r="120" spans="3:67" s="339" customFormat="1" ht="23.25" x14ac:dyDescent="0.2">
      <c r="C120" s="960"/>
      <c r="BM120" s="340"/>
      <c r="BN120" s="340"/>
      <c r="BO120" s="340"/>
    </row>
    <row r="121" spans="3:67" s="339" customFormat="1" ht="23.25" x14ac:dyDescent="0.2">
      <c r="C121" s="960"/>
      <c r="BM121" s="340"/>
      <c r="BN121" s="340"/>
      <c r="BO121" s="340"/>
    </row>
    <row r="122" spans="3:67" s="339" customFormat="1" ht="23.25" x14ac:dyDescent="0.2">
      <c r="C122" s="960"/>
      <c r="BM122" s="340"/>
      <c r="BN122" s="340"/>
      <c r="BO122" s="340"/>
    </row>
    <row r="123" spans="3:67" s="339" customFormat="1" ht="23.25" x14ac:dyDescent="0.2">
      <c r="C123" s="960"/>
      <c r="BM123" s="340"/>
      <c r="BN123" s="340"/>
      <c r="BO123" s="340"/>
    </row>
    <row r="124" spans="3:67" s="339" customFormat="1" ht="23.25" x14ac:dyDescent="0.2">
      <c r="C124" s="960"/>
      <c r="BM124" s="340"/>
      <c r="BN124" s="340"/>
      <c r="BO124" s="340"/>
    </row>
    <row r="125" spans="3:67" s="339" customFormat="1" ht="23.25" x14ac:dyDescent="0.2">
      <c r="C125" s="960"/>
      <c r="BM125" s="340"/>
      <c r="BN125" s="340"/>
      <c r="BO125" s="340"/>
    </row>
    <row r="126" spans="3:67" s="339" customFormat="1" ht="23.25" x14ac:dyDescent="0.2">
      <c r="C126" s="960"/>
      <c r="BM126" s="340"/>
      <c r="BN126" s="340"/>
      <c r="BO126" s="340"/>
    </row>
    <row r="127" spans="3:67" s="339" customFormat="1" ht="23.25" x14ac:dyDescent="0.2">
      <c r="C127" s="960"/>
      <c r="BM127" s="340"/>
      <c r="BN127" s="340"/>
      <c r="BO127" s="340"/>
    </row>
    <row r="128" spans="3:67" s="339" customFormat="1" ht="23.25" x14ac:dyDescent="0.2">
      <c r="C128" s="960"/>
      <c r="BM128" s="340"/>
      <c r="BN128" s="340"/>
      <c r="BO128" s="340"/>
    </row>
    <row r="129" spans="3:67" s="339" customFormat="1" ht="23.25" x14ac:dyDescent="0.2">
      <c r="C129" s="960"/>
      <c r="BM129" s="340"/>
      <c r="BN129" s="340"/>
      <c r="BO129" s="340"/>
    </row>
    <row r="130" spans="3:67" s="339" customFormat="1" ht="23.25" x14ac:dyDescent="0.2">
      <c r="C130" s="960"/>
      <c r="BM130" s="340"/>
      <c r="BN130" s="340"/>
      <c r="BO130" s="340"/>
    </row>
    <row r="131" spans="3:67" s="339" customFormat="1" ht="23.25" x14ac:dyDescent="0.2">
      <c r="C131" s="960"/>
      <c r="BM131" s="340"/>
      <c r="BN131" s="340"/>
      <c r="BO131" s="340"/>
    </row>
    <row r="132" spans="3:67" s="339" customFormat="1" ht="23.25" x14ac:dyDescent="0.2">
      <c r="C132" s="960"/>
      <c r="BM132" s="340"/>
      <c r="BN132" s="340"/>
      <c r="BO132" s="340"/>
    </row>
    <row r="133" spans="3:67" s="339" customFormat="1" ht="23.25" x14ac:dyDescent="0.2">
      <c r="C133" s="960"/>
      <c r="BM133" s="340"/>
      <c r="BN133" s="340"/>
      <c r="BO133" s="340"/>
    </row>
    <row r="134" spans="3:67" s="339" customFormat="1" ht="23.25" x14ac:dyDescent="0.2">
      <c r="C134" s="960"/>
      <c r="BM134" s="340"/>
      <c r="BN134" s="340"/>
      <c r="BO134" s="340"/>
    </row>
    <row r="135" spans="3:67" s="339" customFormat="1" ht="23.25" x14ac:dyDescent="0.2">
      <c r="C135" s="960"/>
      <c r="BM135" s="340"/>
      <c r="BN135" s="340"/>
      <c r="BO135" s="340"/>
    </row>
    <row r="136" spans="3:67" s="339" customFormat="1" ht="23.25" x14ac:dyDescent="0.2">
      <c r="C136" s="960"/>
      <c r="BM136" s="340"/>
      <c r="BN136" s="340"/>
      <c r="BO136" s="340"/>
    </row>
    <row r="137" spans="3:67" s="339" customFormat="1" ht="23.25" x14ac:dyDescent="0.2">
      <c r="C137" s="960"/>
      <c r="BM137" s="340"/>
      <c r="BN137" s="340"/>
      <c r="BO137" s="340"/>
    </row>
    <row r="138" spans="3:67" s="339" customFormat="1" ht="23.25" x14ac:dyDescent="0.2">
      <c r="C138" s="960"/>
      <c r="BM138" s="340"/>
      <c r="BN138" s="340"/>
      <c r="BO138" s="340"/>
    </row>
    <row r="139" spans="3:67" s="339" customFormat="1" ht="23.25" x14ac:dyDescent="0.2">
      <c r="C139" s="960"/>
      <c r="BM139" s="340"/>
      <c r="BN139" s="340"/>
      <c r="BO139" s="340"/>
    </row>
    <row r="140" spans="3:67" s="339" customFormat="1" ht="23.25" x14ac:dyDescent="0.2">
      <c r="C140" s="960"/>
      <c r="BM140" s="340"/>
      <c r="BN140" s="340"/>
      <c r="BO140" s="340"/>
    </row>
    <row r="141" spans="3:67" s="339" customFormat="1" ht="23.25" x14ac:dyDescent="0.2">
      <c r="C141" s="960"/>
      <c r="BM141" s="340"/>
      <c r="BN141" s="340"/>
      <c r="BO141" s="340"/>
    </row>
    <row r="142" spans="3:67" s="339" customFormat="1" ht="23.25" x14ac:dyDescent="0.2">
      <c r="C142" s="960"/>
      <c r="BM142" s="340"/>
      <c r="BN142" s="340"/>
      <c r="BO142" s="340"/>
    </row>
    <row r="143" spans="3:67" s="339" customFormat="1" ht="23.25" x14ac:dyDescent="0.2">
      <c r="C143" s="960"/>
      <c r="BM143" s="340"/>
      <c r="BN143" s="340"/>
      <c r="BO143" s="340"/>
    </row>
    <row r="144" spans="3:67" s="339" customFormat="1" ht="23.25" x14ac:dyDescent="0.2">
      <c r="C144" s="960"/>
      <c r="BM144" s="340"/>
      <c r="BN144" s="340"/>
      <c r="BO144" s="340"/>
    </row>
    <row r="145" spans="3:67" s="339" customFormat="1" ht="23.25" x14ac:dyDescent="0.2">
      <c r="C145" s="960"/>
      <c r="BM145" s="340"/>
      <c r="BN145" s="340"/>
      <c r="BO145" s="340"/>
    </row>
    <row r="146" spans="3:67" s="339" customFormat="1" ht="23.25" x14ac:dyDescent="0.2">
      <c r="C146" s="960"/>
      <c r="BM146" s="340"/>
      <c r="BN146" s="340"/>
      <c r="BO146" s="340"/>
    </row>
    <row r="147" spans="3:67" s="339" customFormat="1" ht="23.25" x14ac:dyDescent="0.2">
      <c r="C147" s="960"/>
      <c r="BM147" s="340"/>
      <c r="BN147" s="340"/>
      <c r="BO147" s="340"/>
    </row>
    <row r="148" spans="3:67" s="339" customFormat="1" ht="23.25" x14ac:dyDescent="0.2">
      <c r="C148" s="960"/>
      <c r="BM148" s="340"/>
      <c r="BN148" s="340"/>
      <c r="BO148" s="340"/>
    </row>
    <row r="149" spans="3:67" s="339" customFormat="1" ht="23.25" x14ac:dyDescent="0.2">
      <c r="C149" s="960"/>
      <c r="BM149" s="340"/>
      <c r="BN149" s="340"/>
      <c r="BO149" s="340"/>
    </row>
    <row r="150" spans="3:67" s="339" customFormat="1" ht="23.25" x14ac:dyDescent="0.2">
      <c r="C150" s="960"/>
      <c r="BM150" s="340"/>
      <c r="BN150" s="340"/>
      <c r="BO150" s="340"/>
    </row>
    <row r="151" spans="3:67" s="339" customFormat="1" ht="23.25" x14ac:dyDescent="0.2">
      <c r="C151" s="960"/>
      <c r="BM151" s="340"/>
      <c r="BN151" s="340"/>
      <c r="BO151" s="340"/>
    </row>
    <row r="152" spans="3:67" s="339" customFormat="1" ht="23.25" x14ac:dyDescent="0.2">
      <c r="C152" s="960"/>
      <c r="BM152" s="340"/>
      <c r="BN152" s="340"/>
      <c r="BO152" s="340"/>
    </row>
    <row r="153" spans="3:67" s="339" customFormat="1" ht="23.25" x14ac:dyDescent="0.2">
      <c r="C153" s="960"/>
      <c r="BM153" s="340"/>
      <c r="BN153" s="340"/>
      <c r="BO153" s="340"/>
    </row>
    <row r="154" spans="3:67" s="339" customFormat="1" ht="23.25" x14ac:dyDescent="0.2">
      <c r="C154" s="960"/>
      <c r="BM154" s="340"/>
      <c r="BN154" s="340"/>
      <c r="BO154" s="340"/>
    </row>
    <row r="155" spans="3:67" s="339" customFormat="1" ht="23.25" x14ac:dyDescent="0.2">
      <c r="C155" s="960"/>
      <c r="BM155" s="340"/>
      <c r="BN155" s="340"/>
      <c r="BO155" s="340"/>
    </row>
    <row r="156" spans="3:67" s="339" customFormat="1" ht="23.25" x14ac:dyDescent="0.2">
      <c r="C156" s="960"/>
      <c r="BM156" s="340"/>
      <c r="BN156" s="340"/>
      <c r="BO156" s="340"/>
    </row>
    <row r="157" spans="3:67" s="339" customFormat="1" ht="23.25" x14ac:dyDescent="0.2">
      <c r="C157" s="960"/>
      <c r="BM157" s="340"/>
      <c r="BN157" s="340"/>
      <c r="BO157" s="340"/>
    </row>
    <row r="158" spans="3:67" s="339" customFormat="1" ht="23.25" x14ac:dyDescent="0.2">
      <c r="C158" s="960"/>
      <c r="BM158" s="340"/>
      <c r="BN158" s="340"/>
      <c r="BO158" s="340"/>
    </row>
    <row r="159" spans="3:67" s="339" customFormat="1" ht="23.25" x14ac:dyDescent="0.2">
      <c r="C159" s="960"/>
      <c r="BM159" s="340"/>
      <c r="BN159" s="340"/>
      <c r="BO159" s="340"/>
    </row>
    <row r="160" spans="3:67" s="339" customFormat="1" ht="23.25" x14ac:dyDescent="0.2">
      <c r="C160" s="960"/>
      <c r="BM160" s="340"/>
      <c r="BN160" s="340"/>
      <c r="BO160" s="340"/>
    </row>
    <row r="161" spans="3:67" s="339" customFormat="1" ht="23.25" x14ac:dyDescent="0.2">
      <c r="C161" s="960"/>
      <c r="BM161" s="340"/>
      <c r="BN161" s="340"/>
      <c r="BO161" s="340"/>
    </row>
    <row r="162" spans="3:67" s="339" customFormat="1" ht="23.25" x14ac:dyDescent="0.2">
      <c r="C162" s="960"/>
      <c r="BM162" s="340"/>
      <c r="BN162" s="340"/>
      <c r="BO162" s="340"/>
    </row>
    <row r="163" spans="3:67" s="339" customFormat="1" ht="23.25" x14ac:dyDescent="0.2">
      <c r="C163" s="960"/>
      <c r="BM163" s="340"/>
      <c r="BN163" s="340"/>
      <c r="BO163" s="340"/>
    </row>
    <row r="164" spans="3:67" s="339" customFormat="1" ht="23.25" x14ac:dyDescent="0.2">
      <c r="C164" s="960"/>
      <c r="BM164" s="340"/>
      <c r="BN164" s="340"/>
      <c r="BO164" s="340"/>
    </row>
    <row r="165" spans="3:67" s="339" customFormat="1" ht="23.25" x14ac:dyDescent="0.2">
      <c r="C165" s="960"/>
      <c r="BM165" s="340"/>
      <c r="BN165" s="340"/>
      <c r="BO165" s="340"/>
    </row>
    <row r="166" spans="3:67" s="339" customFormat="1" ht="23.25" x14ac:dyDescent="0.2">
      <c r="C166" s="960"/>
      <c r="BM166" s="340"/>
      <c r="BN166" s="340"/>
      <c r="BO166" s="340"/>
    </row>
    <row r="167" spans="3:67" s="339" customFormat="1" ht="23.25" x14ac:dyDescent="0.2">
      <c r="C167" s="960"/>
      <c r="BM167" s="340"/>
      <c r="BN167" s="340"/>
      <c r="BO167" s="340"/>
    </row>
    <row r="168" spans="3:67" s="339" customFormat="1" ht="23.25" x14ac:dyDescent="0.2">
      <c r="C168" s="960"/>
      <c r="BM168" s="340"/>
      <c r="BN168" s="340"/>
      <c r="BO168" s="340"/>
    </row>
    <row r="169" spans="3:67" s="339" customFormat="1" ht="23.25" x14ac:dyDescent="0.2">
      <c r="C169" s="960"/>
      <c r="BM169" s="340"/>
      <c r="BN169" s="340"/>
      <c r="BO169" s="340"/>
    </row>
    <row r="170" spans="3:67" s="339" customFormat="1" ht="23.25" x14ac:dyDescent="0.2">
      <c r="C170" s="960"/>
      <c r="BM170" s="340"/>
      <c r="BN170" s="340"/>
      <c r="BO170" s="340"/>
    </row>
    <row r="171" spans="3:67" s="339" customFormat="1" ht="23.25" x14ac:dyDescent="0.2">
      <c r="C171" s="960"/>
      <c r="BM171" s="340"/>
      <c r="BN171" s="340"/>
      <c r="BO171" s="340"/>
    </row>
    <row r="172" spans="3:67" s="339" customFormat="1" ht="23.25" x14ac:dyDescent="0.2">
      <c r="C172" s="960"/>
      <c r="BM172" s="340"/>
      <c r="BN172" s="340"/>
      <c r="BO172" s="340"/>
    </row>
    <row r="173" spans="3:67" s="339" customFormat="1" ht="23.25" x14ac:dyDescent="0.2">
      <c r="C173" s="960"/>
      <c r="BM173" s="340"/>
      <c r="BN173" s="340"/>
      <c r="BO173" s="340"/>
    </row>
    <row r="174" spans="3:67" s="339" customFormat="1" ht="23.25" x14ac:dyDescent="0.2">
      <c r="C174" s="960"/>
      <c r="BM174" s="340"/>
      <c r="BN174" s="340"/>
      <c r="BO174" s="340"/>
    </row>
    <row r="175" spans="3:67" s="339" customFormat="1" ht="23.25" x14ac:dyDescent="0.2">
      <c r="C175" s="960"/>
      <c r="BM175" s="340"/>
      <c r="BN175" s="340"/>
      <c r="BO175" s="340"/>
    </row>
    <row r="176" spans="3:67" s="339" customFormat="1" ht="23.25" x14ac:dyDescent="0.2">
      <c r="C176" s="960"/>
      <c r="BM176" s="340"/>
      <c r="BN176" s="340"/>
      <c r="BO176" s="340"/>
    </row>
    <row r="177" spans="3:67" s="339" customFormat="1" ht="23.25" x14ac:dyDescent="0.2">
      <c r="C177" s="960"/>
      <c r="BM177" s="340"/>
      <c r="BN177" s="340"/>
      <c r="BO177" s="340"/>
    </row>
    <row r="178" spans="3:67" s="339" customFormat="1" ht="23.25" x14ac:dyDescent="0.2">
      <c r="C178" s="960"/>
      <c r="BM178" s="340"/>
      <c r="BN178" s="340"/>
      <c r="BO178" s="340"/>
    </row>
    <row r="179" spans="3:67" s="339" customFormat="1" ht="23.25" x14ac:dyDescent="0.2">
      <c r="C179" s="960"/>
      <c r="BM179" s="340"/>
      <c r="BN179" s="340"/>
      <c r="BO179" s="340"/>
    </row>
    <row r="180" spans="3:67" s="339" customFormat="1" ht="23.25" x14ac:dyDescent="0.2">
      <c r="C180" s="960"/>
      <c r="BM180" s="340"/>
      <c r="BN180" s="340"/>
      <c r="BO180" s="340"/>
    </row>
    <row r="181" spans="3:67" s="339" customFormat="1" ht="23.25" x14ac:dyDescent="0.2">
      <c r="C181" s="960"/>
      <c r="BM181" s="340"/>
      <c r="BN181" s="340"/>
      <c r="BO181" s="340"/>
    </row>
    <row r="182" spans="3:67" s="339" customFormat="1" ht="23.25" x14ac:dyDescent="0.2">
      <c r="C182" s="960"/>
      <c r="BM182" s="340"/>
      <c r="BN182" s="340"/>
      <c r="BO182" s="340"/>
    </row>
    <row r="183" spans="3:67" s="339" customFormat="1" ht="23.25" x14ac:dyDescent="0.2">
      <c r="C183" s="960"/>
      <c r="BM183" s="340"/>
      <c r="BN183" s="340"/>
      <c r="BO183" s="340"/>
    </row>
    <row r="184" spans="3:67" s="339" customFormat="1" ht="23.25" x14ac:dyDescent="0.2">
      <c r="C184" s="960"/>
      <c r="BM184" s="340"/>
      <c r="BN184" s="340"/>
      <c r="BO184" s="340"/>
    </row>
    <row r="185" spans="3:67" s="339" customFormat="1" ht="23.25" x14ac:dyDescent="0.2">
      <c r="C185" s="960"/>
      <c r="BM185" s="340"/>
      <c r="BN185" s="340"/>
      <c r="BO185" s="340"/>
    </row>
    <row r="186" spans="3:67" s="339" customFormat="1" ht="23.25" x14ac:dyDescent="0.2">
      <c r="C186" s="960"/>
      <c r="BM186" s="340"/>
      <c r="BN186" s="340"/>
      <c r="BO186" s="340"/>
    </row>
    <row r="187" spans="3:67" s="339" customFormat="1" ht="23.25" x14ac:dyDescent="0.2">
      <c r="C187" s="960"/>
      <c r="BM187" s="340"/>
      <c r="BN187" s="340"/>
      <c r="BO187" s="340"/>
    </row>
    <row r="188" spans="3:67" s="339" customFormat="1" ht="23.25" x14ac:dyDescent="0.2">
      <c r="C188" s="960"/>
      <c r="BM188" s="340"/>
      <c r="BN188" s="340"/>
      <c r="BO188" s="340"/>
    </row>
    <row r="189" spans="3:67" s="339" customFormat="1" ht="23.25" x14ac:dyDescent="0.2">
      <c r="C189" s="960"/>
      <c r="BM189" s="340"/>
      <c r="BN189" s="340"/>
      <c r="BO189" s="340"/>
    </row>
    <row r="190" spans="3:67" s="339" customFormat="1" ht="23.25" x14ac:dyDescent="0.2">
      <c r="C190" s="960"/>
      <c r="BM190" s="340"/>
      <c r="BN190" s="340"/>
      <c r="BO190" s="340"/>
    </row>
    <row r="191" spans="3:67" s="339" customFormat="1" ht="23.25" x14ac:dyDescent="0.2">
      <c r="C191" s="960"/>
      <c r="BM191" s="340"/>
      <c r="BN191" s="340"/>
      <c r="BO191" s="340"/>
    </row>
    <row r="192" spans="3:67" s="339" customFormat="1" ht="23.25" x14ac:dyDescent="0.2">
      <c r="C192" s="960"/>
      <c r="BM192" s="340"/>
      <c r="BN192" s="340"/>
      <c r="BO192" s="340"/>
    </row>
    <row r="193" spans="3:67" s="339" customFormat="1" ht="23.25" x14ac:dyDescent="0.2">
      <c r="C193" s="960"/>
      <c r="BM193" s="340"/>
      <c r="BN193" s="340"/>
      <c r="BO193" s="340"/>
    </row>
    <row r="194" spans="3:67" s="339" customFormat="1" ht="23.25" x14ac:dyDescent="0.2">
      <c r="C194" s="960"/>
      <c r="BM194" s="340"/>
      <c r="BN194" s="340"/>
      <c r="BO194" s="340"/>
    </row>
    <row r="195" spans="3:67" s="339" customFormat="1" ht="23.25" x14ac:dyDescent="0.2">
      <c r="C195" s="960"/>
      <c r="BM195" s="340"/>
      <c r="BN195" s="340"/>
      <c r="BO195" s="340"/>
    </row>
    <row r="196" spans="3:67" s="339" customFormat="1" ht="23.25" x14ac:dyDescent="0.2">
      <c r="C196" s="960"/>
      <c r="BM196" s="340"/>
      <c r="BN196" s="340"/>
      <c r="BO196" s="340"/>
    </row>
    <row r="197" spans="3:67" s="339" customFormat="1" ht="23.25" x14ac:dyDescent="0.2">
      <c r="C197" s="960"/>
      <c r="BM197" s="340"/>
      <c r="BN197" s="340"/>
      <c r="BO197" s="340"/>
    </row>
    <row r="198" spans="3:67" s="339" customFormat="1" ht="23.25" x14ac:dyDescent="0.2">
      <c r="C198" s="960"/>
      <c r="BM198" s="340"/>
      <c r="BN198" s="340"/>
      <c r="BO198" s="340"/>
    </row>
    <row r="199" spans="3:67" s="339" customFormat="1" ht="23.25" x14ac:dyDescent="0.2">
      <c r="C199" s="960"/>
      <c r="BM199" s="340"/>
      <c r="BN199" s="340"/>
      <c r="BO199" s="340"/>
    </row>
    <row r="200" spans="3:67" s="339" customFormat="1" ht="23.25" x14ac:dyDescent="0.2">
      <c r="C200" s="960"/>
      <c r="BM200" s="340"/>
      <c r="BN200" s="340"/>
      <c r="BO200" s="340"/>
    </row>
    <row r="201" spans="3:67" s="339" customFormat="1" ht="23.25" x14ac:dyDescent="0.2">
      <c r="C201" s="960"/>
      <c r="BM201" s="340"/>
      <c r="BN201" s="340"/>
      <c r="BO201" s="340"/>
    </row>
    <row r="202" spans="3:67" s="339" customFormat="1" ht="23.25" x14ac:dyDescent="0.2">
      <c r="C202" s="960"/>
      <c r="BM202" s="340"/>
      <c r="BN202" s="340"/>
      <c r="BO202" s="340"/>
    </row>
    <row r="203" spans="3:67" s="339" customFormat="1" ht="23.25" x14ac:dyDescent="0.2">
      <c r="C203" s="960"/>
      <c r="BM203" s="340"/>
      <c r="BN203" s="340"/>
      <c r="BO203" s="340"/>
    </row>
    <row r="204" spans="3:67" s="339" customFormat="1" ht="23.25" x14ac:dyDescent="0.2">
      <c r="C204" s="960"/>
      <c r="BM204" s="340"/>
      <c r="BN204" s="340"/>
      <c r="BO204" s="340"/>
    </row>
    <row r="205" spans="3:67" s="339" customFormat="1" ht="23.25" x14ac:dyDescent="0.2">
      <c r="C205" s="960"/>
      <c r="BM205" s="340"/>
      <c r="BN205" s="340"/>
      <c r="BO205" s="340"/>
    </row>
    <row r="206" spans="3:67" s="339" customFormat="1" ht="23.25" x14ac:dyDescent="0.2">
      <c r="C206" s="960"/>
      <c r="BM206" s="340"/>
      <c r="BN206" s="340"/>
      <c r="BO206" s="340"/>
    </row>
    <row r="207" spans="3:67" s="339" customFormat="1" ht="23.25" x14ac:dyDescent="0.2">
      <c r="C207" s="960"/>
      <c r="BM207" s="340"/>
      <c r="BN207" s="340"/>
      <c r="BO207" s="340"/>
    </row>
    <row r="208" spans="3:67" s="339" customFormat="1" ht="23.25" x14ac:dyDescent="0.2">
      <c r="C208" s="960"/>
      <c r="BM208" s="340"/>
      <c r="BN208" s="340"/>
      <c r="BO208" s="340"/>
    </row>
    <row r="209" spans="3:67" s="339" customFormat="1" ht="23.25" x14ac:dyDescent="0.2">
      <c r="C209" s="960"/>
      <c r="BM209" s="340"/>
      <c r="BN209" s="340"/>
      <c r="BO209" s="340"/>
    </row>
    <row r="210" spans="3:67" s="339" customFormat="1" ht="23.25" x14ac:dyDescent="0.2">
      <c r="C210" s="960"/>
      <c r="BM210" s="340"/>
      <c r="BN210" s="340"/>
      <c r="BO210" s="340"/>
    </row>
    <row r="211" spans="3:67" s="339" customFormat="1" ht="23.25" x14ac:dyDescent="0.2">
      <c r="C211" s="960"/>
      <c r="BM211" s="340"/>
      <c r="BN211" s="340"/>
      <c r="BO211" s="340"/>
    </row>
    <row r="212" spans="3:67" s="339" customFormat="1" ht="23.25" x14ac:dyDescent="0.2">
      <c r="C212" s="960"/>
      <c r="BM212" s="340"/>
      <c r="BN212" s="340"/>
      <c r="BO212" s="340"/>
    </row>
    <row r="213" spans="3:67" s="339" customFormat="1" ht="23.25" x14ac:dyDescent="0.2">
      <c r="C213" s="960"/>
      <c r="BM213" s="340"/>
      <c r="BN213" s="340"/>
      <c r="BO213" s="340"/>
    </row>
    <row r="214" spans="3:67" s="339" customFormat="1" ht="23.25" x14ac:dyDescent="0.2">
      <c r="C214" s="960"/>
      <c r="BM214" s="340"/>
      <c r="BN214" s="340"/>
      <c r="BO214" s="340"/>
    </row>
    <row r="215" spans="3:67" s="339" customFormat="1" ht="23.25" x14ac:dyDescent="0.2">
      <c r="C215" s="960"/>
      <c r="BM215" s="340"/>
      <c r="BN215" s="340"/>
      <c r="BO215" s="340"/>
    </row>
    <row r="216" spans="3:67" s="339" customFormat="1" ht="23.25" x14ac:dyDescent="0.2">
      <c r="C216" s="960"/>
      <c r="BM216" s="340"/>
      <c r="BN216" s="340"/>
      <c r="BO216" s="340"/>
    </row>
    <row r="217" spans="3:67" s="339" customFormat="1" ht="23.25" x14ac:dyDescent="0.2">
      <c r="C217" s="960"/>
      <c r="BM217" s="340"/>
      <c r="BN217" s="340"/>
      <c r="BO217" s="340"/>
    </row>
    <row r="218" spans="3:67" s="339" customFormat="1" ht="23.25" x14ac:dyDescent="0.2">
      <c r="C218" s="960"/>
      <c r="BM218" s="340"/>
      <c r="BN218" s="340"/>
      <c r="BO218" s="340"/>
    </row>
    <row r="219" spans="3:67" s="339" customFormat="1" ht="23.25" x14ac:dyDescent="0.2">
      <c r="C219" s="960"/>
      <c r="BM219" s="340"/>
      <c r="BN219" s="340"/>
      <c r="BO219" s="340"/>
    </row>
    <row r="220" spans="3:67" s="339" customFormat="1" ht="23.25" x14ac:dyDescent="0.2">
      <c r="C220" s="960"/>
      <c r="BM220" s="340"/>
      <c r="BN220" s="340"/>
      <c r="BO220" s="340"/>
    </row>
    <row r="221" spans="3:67" s="339" customFormat="1" ht="23.25" x14ac:dyDescent="0.2">
      <c r="C221" s="960"/>
      <c r="BM221" s="340"/>
      <c r="BN221" s="340"/>
      <c r="BO221" s="340"/>
    </row>
    <row r="222" spans="3:67" s="339" customFormat="1" ht="23.25" x14ac:dyDescent="0.2">
      <c r="C222" s="960"/>
      <c r="BM222" s="340"/>
      <c r="BN222" s="340"/>
      <c r="BO222" s="340"/>
    </row>
    <row r="223" spans="3:67" s="339" customFormat="1" ht="23.25" x14ac:dyDescent="0.2">
      <c r="C223" s="960"/>
      <c r="BM223" s="340"/>
      <c r="BN223" s="340"/>
      <c r="BO223" s="340"/>
    </row>
    <row r="224" spans="3:67" s="339" customFormat="1" ht="23.25" x14ac:dyDescent="0.2">
      <c r="C224" s="960"/>
      <c r="BM224" s="340"/>
      <c r="BN224" s="340"/>
      <c r="BO224" s="340"/>
    </row>
    <row r="225" spans="3:67" s="339" customFormat="1" ht="23.25" x14ac:dyDescent="0.2">
      <c r="C225" s="960"/>
      <c r="BM225" s="340"/>
      <c r="BN225" s="340"/>
      <c r="BO225" s="340"/>
    </row>
    <row r="226" spans="3:67" s="339" customFormat="1" ht="23.25" x14ac:dyDescent="0.2">
      <c r="C226" s="960"/>
      <c r="BM226" s="340"/>
      <c r="BN226" s="340"/>
      <c r="BO226" s="340"/>
    </row>
    <row r="227" spans="3:67" s="339" customFormat="1" ht="23.25" x14ac:dyDescent="0.2">
      <c r="C227" s="960"/>
      <c r="BM227" s="340"/>
      <c r="BN227" s="340"/>
      <c r="BO227" s="340"/>
    </row>
    <row r="228" spans="3:67" s="339" customFormat="1" ht="23.25" x14ac:dyDescent="0.2">
      <c r="C228" s="960"/>
      <c r="BM228" s="340"/>
      <c r="BN228" s="340"/>
      <c r="BO228" s="340"/>
    </row>
    <row r="229" spans="3:67" s="339" customFormat="1" ht="23.25" x14ac:dyDescent="0.2">
      <c r="C229" s="960"/>
      <c r="BM229" s="340"/>
      <c r="BN229" s="340"/>
      <c r="BO229" s="340"/>
    </row>
    <row r="230" spans="3:67" s="339" customFormat="1" ht="23.25" x14ac:dyDescent="0.2">
      <c r="C230" s="960"/>
      <c r="BM230" s="340"/>
      <c r="BN230" s="340"/>
      <c r="BO230" s="340"/>
    </row>
    <row r="231" spans="3:67" s="339" customFormat="1" ht="23.25" x14ac:dyDescent="0.2">
      <c r="C231" s="960"/>
      <c r="BM231" s="340"/>
      <c r="BN231" s="340"/>
      <c r="BO231" s="340"/>
    </row>
    <row r="232" spans="3:67" s="339" customFormat="1" ht="23.25" x14ac:dyDescent="0.2">
      <c r="C232" s="960"/>
      <c r="BM232" s="340"/>
      <c r="BN232" s="340"/>
      <c r="BO232" s="340"/>
    </row>
    <row r="233" spans="3:67" s="339" customFormat="1" ht="23.25" x14ac:dyDescent="0.2">
      <c r="C233" s="960"/>
      <c r="BM233" s="340"/>
      <c r="BN233" s="340"/>
      <c r="BO233" s="340"/>
    </row>
    <row r="234" spans="3:67" s="339" customFormat="1" ht="23.25" x14ac:dyDescent="0.2">
      <c r="C234" s="960"/>
      <c r="BM234" s="340"/>
      <c r="BN234" s="340"/>
      <c r="BO234" s="340"/>
    </row>
    <row r="235" spans="3:67" s="339" customFormat="1" ht="23.25" x14ac:dyDescent="0.2">
      <c r="C235" s="960"/>
      <c r="BM235" s="340"/>
      <c r="BN235" s="340"/>
      <c r="BO235" s="340"/>
    </row>
    <row r="236" spans="3:67" s="339" customFormat="1" ht="23.25" x14ac:dyDescent="0.2">
      <c r="C236" s="960"/>
      <c r="BM236" s="340"/>
      <c r="BN236" s="340"/>
      <c r="BO236" s="340"/>
    </row>
    <row r="237" spans="3:67" s="339" customFormat="1" ht="23.25" x14ac:dyDescent="0.2">
      <c r="C237" s="960"/>
      <c r="BM237" s="340"/>
      <c r="BN237" s="340"/>
      <c r="BO237" s="340"/>
    </row>
    <row r="238" spans="3:67" s="339" customFormat="1" ht="23.25" x14ac:dyDescent="0.2">
      <c r="C238" s="960"/>
      <c r="BM238" s="340"/>
      <c r="BN238" s="340"/>
      <c r="BO238" s="340"/>
    </row>
    <row r="239" spans="3:67" s="339" customFormat="1" ht="23.25" x14ac:dyDescent="0.2">
      <c r="C239" s="960"/>
      <c r="BM239" s="340"/>
      <c r="BN239" s="340"/>
      <c r="BO239" s="340"/>
    </row>
    <row r="240" spans="3:67" s="339" customFormat="1" ht="23.25" x14ac:dyDescent="0.2">
      <c r="C240" s="960"/>
      <c r="BM240" s="340"/>
      <c r="BN240" s="340"/>
      <c r="BO240" s="340"/>
    </row>
    <row r="241" spans="3:67" s="339" customFormat="1" ht="23.25" x14ac:dyDescent="0.2">
      <c r="C241" s="960"/>
      <c r="BM241" s="340"/>
      <c r="BN241" s="340"/>
      <c r="BO241" s="340"/>
    </row>
    <row r="242" spans="3:67" s="339" customFormat="1" ht="23.25" x14ac:dyDescent="0.2">
      <c r="C242" s="960"/>
      <c r="BM242" s="340"/>
      <c r="BN242" s="340"/>
      <c r="BO242" s="340"/>
    </row>
    <row r="243" spans="3:67" s="339" customFormat="1" ht="23.25" x14ac:dyDescent="0.2">
      <c r="C243" s="960"/>
      <c r="BM243" s="340"/>
      <c r="BN243" s="340"/>
      <c r="BO243" s="340"/>
    </row>
    <row r="244" spans="3:67" s="339" customFormat="1" ht="23.25" x14ac:dyDescent="0.2">
      <c r="C244" s="960"/>
      <c r="BM244" s="340"/>
      <c r="BN244" s="340"/>
      <c r="BO244" s="340"/>
    </row>
    <row r="245" spans="3:67" s="339" customFormat="1" ht="23.25" x14ac:dyDescent="0.2">
      <c r="C245" s="960"/>
      <c r="BM245" s="340"/>
      <c r="BN245" s="340"/>
      <c r="BO245" s="340"/>
    </row>
    <row r="246" spans="3:67" s="339" customFormat="1" ht="23.25" x14ac:dyDescent="0.2">
      <c r="C246" s="960"/>
      <c r="BM246" s="340"/>
      <c r="BN246" s="340"/>
      <c r="BO246" s="340"/>
    </row>
    <row r="247" spans="3:67" s="339" customFormat="1" ht="23.25" x14ac:dyDescent="0.2">
      <c r="C247" s="960"/>
      <c r="BM247" s="340"/>
      <c r="BN247" s="340"/>
      <c r="BO247" s="340"/>
    </row>
    <row r="248" spans="3:67" s="339" customFormat="1" ht="23.25" x14ac:dyDescent="0.2">
      <c r="C248" s="960"/>
      <c r="BM248" s="340"/>
      <c r="BN248" s="340"/>
      <c r="BO248" s="340"/>
    </row>
    <row r="249" spans="3:67" s="339" customFormat="1" ht="23.25" x14ac:dyDescent="0.2">
      <c r="C249" s="960"/>
      <c r="BM249" s="340"/>
      <c r="BN249" s="340"/>
      <c r="BO249" s="340"/>
    </row>
    <row r="250" spans="3:67" s="339" customFormat="1" ht="23.25" x14ac:dyDescent="0.2">
      <c r="C250" s="960"/>
      <c r="BM250" s="340"/>
      <c r="BN250" s="340"/>
      <c r="BO250" s="340"/>
    </row>
    <row r="251" spans="3:67" s="339" customFormat="1" ht="23.25" x14ac:dyDescent="0.2">
      <c r="C251" s="960"/>
      <c r="BM251" s="340"/>
      <c r="BN251" s="340"/>
      <c r="BO251" s="340"/>
    </row>
    <row r="252" spans="3:67" s="339" customFormat="1" ht="23.25" x14ac:dyDescent="0.2">
      <c r="C252" s="960"/>
      <c r="BM252" s="340"/>
      <c r="BN252" s="340"/>
      <c r="BO252" s="340"/>
    </row>
    <row r="253" spans="3:67" s="339" customFormat="1" ht="23.25" x14ac:dyDescent="0.2">
      <c r="C253" s="960"/>
      <c r="BM253" s="340"/>
      <c r="BN253" s="340"/>
      <c r="BO253" s="340"/>
    </row>
    <row r="254" spans="3:67" s="339" customFormat="1" ht="23.25" x14ac:dyDescent="0.2">
      <c r="C254" s="960"/>
      <c r="BM254" s="340"/>
      <c r="BN254" s="340"/>
      <c r="BO254" s="340"/>
    </row>
    <row r="255" spans="3:67" s="339" customFormat="1" ht="23.25" x14ac:dyDescent="0.2">
      <c r="C255" s="960"/>
      <c r="BM255" s="340"/>
      <c r="BN255" s="340"/>
      <c r="BO255" s="340"/>
    </row>
    <row r="256" spans="3:67" s="339" customFormat="1" ht="23.25" x14ac:dyDescent="0.2">
      <c r="C256" s="960"/>
      <c r="BM256" s="340"/>
      <c r="BN256" s="340"/>
      <c r="BO256" s="340"/>
    </row>
    <row r="257" spans="3:67" s="339" customFormat="1" ht="23.25" x14ac:dyDescent="0.2">
      <c r="C257" s="960"/>
      <c r="BM257" s="340"/>
      <c r="BN257" s="340"/>
      <c r="BO257" s="340"/>
    </row>
    <row r="258" spans="3:67" s="339" customFormat="1" ht="23.25" x14ac:dyDescent="0.2">
      <c r="C258" s="960"/>
      <c r="BM258" s="340"/>
      <c r="BN258" s="340"/>
      <c r="BO258" s="340"/>
    </row>
    <row r="259" spans="3:67" s="339" customFormat="1" ht="23.25" x14ac:dyDescent="0.2">
      <c r="C259" s="960"/>
      <c r="BM259" s="340"/>
      <c r="BN259" s="340"/>
      <c r="BO259" s="340"/>
    </row>
    <row r="260" spans="3:67" s="339" customFormat="1" ht="23.25" x14ac:dyDescent="0.2">
      <c r="C260" s="960"/>
      <c r="BM260" s="340"/>
      <c r="BN260" s="340"/>
      <c r="BO260" s="340"/>
    </row>
    <row r="261" spans="3:67" s="339" customFormat="1" ht="23.25" x14ac:dyDescent="0.2">
      <c r="C261" s="960"/>
      <c r="BM261" s="340"/>
      <c r="BN261" s="340"/>
      <c r="BO261" s="340"/>
    </row>
    <row r="262" spans="3:67" s="339" customFormat="1" ht="23.25" x14ac:dyDescent="0.2">
      <c r="C262" s="960"/>
      <c r="BM262" s="340"/>
      <c r="BN262" s="340"/>
      <c r="BO262" s="340"/>
    </row>
    <row r="263" spans="3:67" s="339" customFormat="1" ht="23.25" x14ac:dyDescent="0.2">
      <c r="C263" s="960"/>
      <c r="BM263" s="340"/>
      <c r="BN263" s="340"/>
      <c r="BO263" s="340"/>
    </row>
    <row r="264" spans="3:67" s="339" customFormat="1" ht="23.25" x14ac:dyDescent="0.2">
      <c r="C264" s="960"/>
      <c r="BM264" s="340"/>
      <c r="BN264" s="340"/>
      <c r="BO264" s="340"/>
    </row>
    <row r="265" spans="3:67" s="339" customFormat="1" ht="23.25" x14ac:dyDescent="0.2">
      <c r="C265" s="960"/>
      <c r="BM265" s="340"/>
      <c r="BN265" s="340"/>
      <c r="BO265" s="340"/>
    </row>
    <row r="266" spans="3:67" s="339" customFormat="1" ht="23.25" x14ac:dyDescent="0.2">
      <c r="C266" s="960"/>
      <c r="BM266" s="340"/>
      <c r="BN266" s="340"/>
      <c r="BO266" s="340"/>
    </row>
    <row r="267" spans="3:67" s="339" customFormat="1" ht="23.25" x14ac:dyDescent="0.2">
      <c r="C267" s="960"/>
      <c r="BM267" s="340"/>
      <c r="BN267" s="340"/>
      <c r="BO267" s="340"/>
    </row>
    <row r="268" spans="3:67" s="339" customFormat="1" ht="23.25" x14ac:dyDescent="0.2">
      <c r="C268" s="960"/>
      <c r="BM268" s="340"/>
      <c r="BN268" s="340"/>
      <c r="BO268" s="340"/>
    </row>
    <row r="269" spans="3:67" s="339" customFormat="1" ht="23.25" x14ac:dyDescent="0.2">
      <c r="C269" s="960"/>
      <c r="BM269" s="340"/>
      <c r="BN269" s="340"/>
      <c r="BO269" s="340"/>
    </row>
    <row r="270" spans="3:67" s="339" customFormat="1" ht="23.25" x14ac:dyDescent="0.2">
      <c r="C270" s="960"/>
      <c r="BM270" s="340"/>
      <c r="BN270" s="340"/>
      <c r="BO270" s="340"/>
    </row>
    <row r="271" spans="3:67" s="339" customFormat="1" ht="23.25" x14ac:dyDescent="0.2">
      <c r="C271" s="960"/>
      <c r="BM271" s="340"/>
      <c r="BN271" s="340"/>
      <c r="BO271" s="340"/>
    </row>
    <row r="272" spans="3:67" s="339" customFormat="1" ht="23.25" x14ac:dyDescent="0.2">
      <c r="C272" s="960"/>
      <c r="BM272" s="340"/>
      <c r="BN272" s="340"/>
      <c r="BO272" s="340"/>
    </row>
    <row r="273" spans="3:67" s="339" customFormat="1" ht="23.25" x14ac:dyDescent="0.2">
      <c r="C273" s="960"/>
      <c r="BM273" s="340"/>
      <c r="BN273" s="340"/>
      <c r="BO273" s="340"/>
    </row>
    <row r="274" spans="3:67" s="339" customFormat="1" ht="23.25" x14ac:dyDescent="0.2">
      <c r="C274" s="960"/>
      <c r="BM274" s="340"/>
      <c r="BN274" s="340"/>
      <c r="BO274" s="340"/>
    </row>
    <row r="275" spans="3:67" s="339" customFormat="1" ht="23.25" x14ac:dyDescent="0.2">
      <c r="C275" s="960"/>
      <c r="BM275" s="340"/>
      <c r="BN275" s="340"/>
      <c r="BO275" s="340"/>
    </row>
    <row r="276" spans="3:67" s="339" customFormat="1" ht="23.25" x14ac:dyDescent="0.2">
      <c r="C276" s="960"/>
      <c r="BM276" s="340"/>
      <c r="BN276" s="340"/>
      <c r="BO276" s="340"/>
    </row>
    <row r="277" spans="3:67" s="339" customFormat="1" ht="23.25" x14ac:dyDescent="0.2">
      <c r="C277" s="960"/>
      <c r="BM277" s="340"/>
      <c r="BN277" s="340"/>
      <c r="BO277" s="340"/>
    </row>
    <row r="278" spans="3:67" s="339" customFormat="1" ht="23.25" x14ac:dyDescent="0.2">
      <c r="C278" s="960"/>
      <c r="BM278" s="340"/>
      <c r="BN278" s="340"/>
      <c r="BO278" s="340"/>
    </row>
    <row r="279" spans="3:67" s="339" customFormat="1" ht="23.25" x14ac:dyDescent="0.2">
      <c r="C279" s="960"/>
      <c r="BM279" s="340"/>
      <c r="BN279" s="340"/>
      <c r="BO279" s="340"/>
    </row>
    <row r="280" spans="3:67" s="339" customFormat="1" ht="23.25" x14ac:dyDescent="0.2">
      <c r="C280" s="960"/>
      <c r="BM280" s="340"/>
      <c r="BN280" s="340"/>
      <c r="BO280" s="340"/>
    </row>
    <row r="281" spans="3:67" s="339" customFormat="1" ht="23.25" x14ac:dyDescent="0.2">
      <c r="C281" s="960"/>
      <c r="BM281" s="340"/>
      <c r="BN281" s="340"/>
      <c r="BO281" s="340"/>
    </row>
    <row r="282" spans="3:67" s="339" customFormat="1" ht="23.25" x14ac:dyDescent="0.2">
      <c r="C282" s="960"/>
      <c r="BM282" s="340"/>
      <c r="BN282" s="340"/>
      <c r="BO282" s="340"/>
    </row>
    <row r="283" spans="3:67" s="339" customFormat="1" ht="23.25" x14ac:dyDescent="0.2">
      <c r="C283" s="960"/>
      <c r="BM283" s="340"/>
      <c r="BN283" s="340"/>
      <c r="BO283" s="340"/>
    </row>
    <row r="284" spans="3:67" s="339" customFormat="1" ht="23.25" x14ac:dyDescent="0.2">
      <c r="C284" s="960"/>
      <c r="BM284" s="340"/>
      <c r="BN284" s="340"/>
      <c r="BO284" s="340"/>
    </row>
    <row r="285" spans="3:67" s="339" customFormat="1" ht="23.25" x14ac:dyDescent="0.2">
      <c r="C285" s="960"/>
      <c r="BM285" s="340"/>
      <c r="BN285" s="340"/>
      <c r="BO285" s="340"/>
    </row>
    <row r="286" spans="3:67" s="339" customFormat="1" ht="23.25" x14ac:dyDescent="0.2">
      <c r="C286" s="960"/>
      <c r="BM286" s="340"/>
      <c r="BN286" s="340"/>
      <c r="BO286" s="340"/>
    </row>
    <row r="287" spans="3:67" s="339" customFormat="1" ht="23.25" x14ac:dyDescent="0.2">
      <c r="C287" s="960"/>
      <c r="BM287" s="340"/>
      <c r="BN287" s="340"/>
      <c r="BO287" s="340"/>
    </row>
    <row r="288" spans="3:67" s="339" customFormat="1" ht="23.25" x14ac:dyDescent="0.2">
      <c r="C288" s="960"/>
      <c r="BM288" s="340"/>
      <c r="BN288" s="340"/>
      <c r="BO288" s="340"/>
    </row>
    <row r="289" spans="3:67" s="339" customFormat="1" ht="23.25" x14ac:dyDescent="0.2">
      <c r="C289" s="960"/>
      <c r="BM289" s="340"/>
      <c r="BN289" s="340"/>
      <c r="BO289" s="340"/>
    </row>
    <row r="290" spans="3:67" s="339" customFormat="1" ht="23.25" x14ac:dyDescent="0.2">
      <c r="C290" s="960"/>
      <c r="BM290" s="340"/>
      <c r="BN290" s="340"/>
      <c r="BO290" s="340"/>
    </row>
    <row r="291" spans="3:67" s="339" customFormat="1" ht="23.25" x14ac:dyDescent="0.2">
      <c r="C291" s="960"/>
      <c r="BM291" s="340"/>
      <c r="BN291" s="340"/>
      <c r="BO291" s="340"/>
    </row>
    <row r="292" spans="3:67" s="339" customFormat="1" ht="23.25" x14ac:dyDescent="0.2">
      <c r="C292" s="960"/>
      <c r="BM292" s="340"/>
      <c r="BN292" s="340"/>
      <c r="BO292" s="340"/>
    </row>
    <row r="293" spans="3:67" s="339" customFormat="1" ht="23.25" x14ac:dyDescent="0.2">
      <c r="C293" s="960"/>
      <c r="BM293" s="340"/>
      <c r="BN293" s="340"/>
      <c r="BO293" s="340"/>
    </row>
    <row r="294" spans="3:67" s="339" customFormat="1" ht="23.25" x14ac:dyDescent="0.2">
      <c r="C294" s="960"/>
      <c r="BM294" s="340"/>
      <c r="BN294" s="340"/>
      <c r="BO294" s="340"/>
    </row>
    <row r="295" spans="3:67" s="339" customFormat="1" ht="23.25" x14ac:dyDescent="0.2">
      <c r="C295" s="960"/>
      <c r="BM295" s="340"/>
      <c r="BN295" s="340"/>
      <c r="BO295" s="340"/>
    </row>
    <row r="296" spans="3:67" s="339" customFormat="1" ht="23.25" x14ac:dyDescent="0.2">
      <c r="C296" s="960"/>
      <c r="BM296" s="340"/>
      <c r="BN296" s="340"/>
      <c r="BO296" s="340"/>
    </row>
    <row r="297" spans="3:67" s="339" customFormat="1" ht="23.25" x14ac:dyDescent="0.2">
      <c r="C297" s="960"/>
      <c r="BM297" s="340"/>
      <c r="BN297" s="340"/>
      <c r="BO297" s="340"/>
    </row>
    <row r="298" spans="3:67" s="339" customFormat="1" ht="23.25" x14ac:dyDescent="0.2">
      <c r="C298" s="960"/>
      <c r="BM298" s="340"/>
      <c r="BN298" s="340"/>
      <c r="BO298" s="340"/>
    </row>
    <row r="299" spans="3:67" s="339" customFormat="1" ht="23.25" x14ac:dyDescent="0.2">
      <c r="C299" s="960"/>
      <c r="BM299" s="340"/>
      <c r="BN299" s="340"/>
      <c r="BO299" s="340"/>
    </row>
    <row r="300" spans="3:67" s="339" customFormat="1" ht="23.25" x14ac:dyDescent="0.2">
      <c r="C300" s="960"/>
      <c r="BM300" s="340"/>
      <c r="BN300" s="340"/>
      <c r="BO300" s="340"/>
    </row>
    <row r="301" spans="3:67" s="339" customFormat="1" ht="23.25" x14ac:dyDescent="0.2">
      <c r="C301" s="960"/>
      <c r="BM301" s="340"/>
      <c r="BN301" s="340"/>
      <c r="BO301" s="340"/>
    </row>
    <row r="302" spans="3:67" s="339" customFormat="1" ht="23.25" x14ac:dyDescent="0.2">
      <c r="C302" s="960"/>
      <c r="BM302" s="340"/>
      <c r="BN302" s="340"/>
      <c r="BO302" s="340"/>
    </row>
    <row r="303" spans="3:67" s="339" customFormat="1" ht="23.25" x14ac:dyDescent="0.2">
      <c r="C303" s="960"/>
      <c r="BM303" s="340"/>
      <c r="BN303" s="340"/>
      <c r="BO303" s="340"/>
    </row>
    <row r="304" spans="3:67" s="339" customFormat="1" ht="23.25" x14ac:dyDescent="0.2">
      <c r="C304" s="960"/>
      <c r="BM304" s="340"/>
      <c r="BN304" s="340"/>
      <c r="BO304" s="340"/>
    </row>
    <row r="305" spans="3:67" s="339" customFormat="1" ht="23.25" x14ac:dyDescent="0.2">
      <c r="C305" s="960"/>
      <c r="BM305" s="340"/>
      <c r="BN305" s="340"/>
      <c r="BO305" s="340"/>
    </row>
    <row r="306" spans="3:67" s="339" customFormat="1" ht="23.25" x14ac:dyDescent="0.2">
      <c r="C306" s="960"/>
      <c r="BM306" s="340"/>
      <c r="BN306" s="340"/>
      <c r="BO306" s="340"/>
    </row>
    <row r="307" spans="3:67" s="339" customFormat="1" ht="23.25" x14ac:dyDescent="0.2">
      <c r="C307" s="960"/>
      <c r="BM307" s="340"/>
      <c r="BN307" s="340"/>
      <c r="BO307" s="340"/>
    </row>
    <row r="308" spans="3:67" s="339" customFormat="1" ht="23.25" x14ac:dyDescent="0.2">
      <c r="C308" s="960"/>
      <c r="BM308" s="340"/>
      <c r="BN308" s="340"/>
      <c r="BO308" s="340"/>
    </row>
    <row r="309" spans="3:67" s="339" customFormat="1" ht="23.25" x14ac:dyDescent="0.2">
      <c r="C309" s="960"/>
      <c r="BM309" s="340"/>
      <c r="BN309" s="340"/>
      <c r="BO309" s="340"/>
    </row>
    <row r="310" spans="3:67" s="339" customFormat="1" ht="23.25" x14ac:dyDescent="0.2">
      <c r="C310" s="960"/>
      <c r="BM310" s="340"/>
      <c r="BN310" s="340"/>
      <c r="BO310" s="340"/>
    </row>
    <row r="311" spans="3:67" s="339" customFormat="1" ht="23.25" x14ac:dyDescent="0.2">
      <c r="C311" s="960"/>
      <c r="BM311" s="340"/>
      <c r="BN311" s="340"/>
      <c r="BO311" s="340"/>
    </row>
    <row r="312" spans="3:67" s="339" customFormat="1" ht="23.25" x14ac:dyDescent="0.2">
      <c r="C312" s="960"/>
      <c r="BM312" s="340"/>
      <c r="BN312" s="340"/>
      <c r="BO312" s="340"/>
    </row>
    <row r="313" spans="3:67" s="339" customFormat="1" ht="23.25" x14ac:dyDescent="0.2">
      <c r="C313" s="960"/>
      <c r="BM313" s="340"/>
      <c r="BN313" s="340"/>
      <c r="BO313" s="340"/>
    </row>
    <row r="314" spans="3:67" s="339" customFormat="1" ht="23.25" x14ac:dyDescent="0.2">
      <c r="C314" s="960"/>
      <c r="BM314" s="340"/>
      <c r="BN314" s="340"/>
      <c r="BO314" s="340"/>
    </row>
    <row r="315" spans="3:67" s="339" customFormat="1" ht="23.25" x14ac:dyDescent="0.2">
      <c r="C315" s="960"/>
      <c r="BM315" s="340"/>
      <c r="BN315" s="340"/>
      <c r="BO315" s="340"/>
    </row>
    <row r="316" spans="3:67" s="339" customFormat="1" ht="23.25" x14ac:dyDescent="0.2">
      <c r="C316" s="960"/>
      <c r="BM316" s="340"/>
      <c r="BN316" s="340"/>
      <c r="BO316" s="340"/>
    </row>
    <row r="317" spans="3:67" s="339" customFormat="1" ht="23.25" x14ac:dyDescent="0.2">
      <c r="C317" s="960"/>
      <c r="BM317" s="340"/>
      <c r="BN317" s="340"/>
      <c r="BO317" s="340"/>
    </row>
    <row r="318" spans="3:67" s="339" customFormat="1" ht="23.25" x14ac:dyDescent="0.2">
      <c r="C318" s="960"/>
      <c r="BM318" s="340"/>
      <c r="BN318" s="340"/>
      <c r="BO318" s="340"/>
    </row>
    <row r="319" spans="3:67" s="339" customFormat="1" ht="23.25" x14ac:dyDescent="0.2">
      <c r="C319" s="960"/>
      <c r="BM319" s="340"/>
      <c r="BN319" s="340"/>
      <c r="BO319" s="340"/>
    </row>
    <row r="320" spans="3:67" s="339" customFormat="1" ht="23.25" x14ac:dyDescent="0.2">
      <c r="C320" s="960"/>
      <c r="BM320" s="340"/>
      <c r="BN320" s="340"/>
      <c r="BO320" s="340"/>
    </row>
    <row r="321" spans="3:67" s="339" customFormat="1" ht="23.25" x14ac:dyDescent="0.2">
      <c r="C321" s="960"/>
      <c r="BM321" s="340"/>
      <c r="BN321" s="340"/>
      <c r="BO321" s="340"/>
    </row>
    <row r="322" spans="3:67" s="339" customFormat="1" ht="23.25" x14ac:dyDescent="0.2">
      <c r="C322" s="960"/>
      <c r="BM322" s="340"/>
      <c r="BN322" s="340"/>
      <c r="BO322" s="340"/>
    </row>
    <row r="323" spans="3:67" s="339" customFormat="1" ht="23.25" x14ac:dyDescent="0.2">
      <c r="C323" s="960"/>
      <c r="BM323" s="340"/>
      <c r="BN323" s="340"/>
      <c r="BO323" s="340"/>
    </row>
    <row r="324" spans="3:67" s="339" customFormat="1" ht="23.25" x14ac:dyDescent="0.2">
      <c r="C324" s="960"/>
      <c r="BM324" s="340"/>
      <c r="BN324" s="340"/>
      <c r="BO324" s="340"/>
    </row>
    <row r="325" spans="3:67" s="339" customFormat="1" ht="23.25" x14ac:dyDescent="0.2">
      <c r="C325" s="960"/>
      <c r="BM325" s="340"/>
      <c r="BN325" s="340"/>
      <c r="BO325" s="340"/>
    </row>
    <row r="326" spans="3:67" s="339" customFormat="1" ht="23.25" x14ac:dyDescent="0.2">
      <c r="C326" s="960"/>
      <c r="BM326" s="340"/>
      <c r="BN326" s="340"/>
      <c r="BO326" s="340"/>
    </row>
    <row r="327" spans="3:67" s="339" customFormat="1" ht="23.25" x14ac:dyDescent="0.2">
      <c r="C327" s="960"/>
      <c r="BM327" s="340"/>
      <c r="BN327" s="340"/>
      <c r="BO327" s="340"/>
    </row>
    <row r="328" spans="3:67" s="339" customFormat="1" ht="23.25" x14ac:dyDescent="0.2">
      <c r="C328" s="960"/>
      <c r="BM328" s="340"/>
      <c r="BN328" s="340"/>
      <c r="BO328" s="340"/>
    </row>
    <row r="329" spans="3:67" s="339" customFormat="1" ht="23.25" x14ac:dyDescent="0.2">
      <c r="C329" s="960"/>
      <c r="BM329" s="340"/>
      <c r="BN329" s="340"/>
      <c r="BO329" s="340"/>
    </row>
    <row r="330" spans="3:67" s="339" customFormat="1" ht="23.25" x14ac:dyDescent="0.2">
      <c r="C330" s="960"/>
      <c r="BM330" s="340"/>
      <c r="BN330" s="340"/>
      <c r="BO330" s="340"/>
    </row>
    <row r="331" spans="3:67" s="339" customFormat="1" ht="23.25" x14ac:dyDescent="0.2">
      <c r="C331" s="960"/>
      <c r="BM331" s="340"/>
      <c r="BN331" s="340"/>
      <c r="BO331" s="340"/>
    </row>
    <row r="332" spans="3:67" s="339" customFormat="1" ht="23.25" x14ac:dyDescent="0.2">
      <c r="C332" s="960"/>
      <c r="BM332" s="340"/>
      <c r="BN332" s="340"/>
      <c r="BO332" s="340"/>
    </row>
    <row r="333" spans="3:67" s="339" customFormat="1" ht="23.25" x14ac:dyDescent="0.2">
      <c r="C333" s="960"/>
      <c r="BM333" s="340"/>
      <c r="BN333" s="340"/>
      <c r="BO333" s="340"/>
    </row>
    <row r="334" spans="3:67" s="339" customFormat="1" ht="23.25" x14ac:dyDescent="0.2">
      <c r="C334" s="960"/>
      <c r="BM334" s="340"/>
      <c r="BN334" s="340"/>
      <c r="BO334" s="340"/>
    </row>
    <row r="335" spans="3:67" s="339" customFormat="1" ht="23.25" x14ac:dyDescent="0.2">
      <c r="C335" s="960"/>
      <c r="BM335" s="340"/>
      <c r="BN335" s="340"/>
      <c r="BO335" s="340"/>
    </row>
    <row r="336" spans="3:67" s="339" customFormat="1" ht="23.25" x14ac:dyDescent="0.2">
      <c r="C336" s="960"/>
      <c r="BM336" s="340"/>
      <c r="BN336" s="340"/>
      <c r="BO336" s="340"/>
    </row>
    <row r="337" spans="3:67" s="339" customFormat="1" ht="23.25" x14ac:dyDescent="0.2">
      <c r="C337" s="960"/>
      <c r="BM337" s="340"/>
      <c r="BN337" s="340"/>
      <c r="BO337" s="340"/>
    </row>
    <row r="338" spans="3:67" s="339" customFormat="1" ht="23.25" x14ac:dyDescent="0.2">
      <c r="C338" s="960"/>
      <c r="BM338" s="340"/>
      <c r="BN338" s="340"/>
      <c r="BO338" s="340"/>
    </row>
    <row r="339" spans="3:67" s="339" customFormat="1" ht="23.25" x14ac:dyDescent="0.2">
      <c r="C339" s="960"/>
      <c r="BM339" s="340"/>
      <c r="BN339" s="340"/>
      <c r="BO339" s="340"/>
    </row>
    <row r="340" spans="3:67" s="339" customFormat="1" ht="23.25" x14ac:dyDescent="0.2">
      <c r="C340" s="960"/>
      <c r="BM340" s="340"/>
      <c r="BN340" s="340"/>
      <c r="BO340" s="340"/>
    </row>
    <row r="341" spans="3:67" s="339" customFormat="1" ht="23.25" x14ac:dyDescent="0.2">
      <c r="C341" s="960"/>
      <c r="BM341" s="340"/>
      <c r="BN341" s="340"/>
      <c r="BO341" s="340"/>
    </row>
    <row r="342" spans="3:67" s="339" customFormat="1" ht="23.25" x14ac:dyDescent="0.2">
      <c r="C342" s="960"/>
      <c r="BM342" s="340"/>
      <c r="BN342" s="340"/>
      <c r="BO342" s="340"/>
    </row>
    <row r="343" spans="3:67" s="339" customFormat="1" ht="23.25" x14ac:dyDescent="0.2">
      <c r="C343" s="960"/>
      <c r="BM343" s="340"/>
      <c r="BN343" s="340"/>
      <c r="BO343" s="340"/>
    </row>
    <row r="344" spans="3:67" s="339" customFormat="1" ht="23.25" x14ac:dyDescent="0.2">
      <c r="C344" s="960"/>
      <c r="BM344" s="340"/>
      <c r="BN344" s="340"/>
      <c r="BO344" s="340"/>
    </row>
    <row r="345" spans="3:67" s="339" customFormat="1" ht="23.25" x14ac:dyDescent="0.2">
      <c r="C345" s="960"/>
      <c r="BM345" s="340"/>
      <c r="BN345" s="340"/>
      <c r="BO345" s="340"/>
    </row>
    <row r="346" spans="3:67" s="339" customFormat="1" ht="23.25" x14ac:dyDescent="0.2">
      <c r="C346" s="960"/>
      <c r="BM346" s="340"/>
      <c r="BN346" s="340"/>
      <c r="BO346" s="340"/>
    </row>
    <row r="347" spans="3:67" s="339" customFormat="1" ht="23.25" x14ac:dyDescent="0.2">
      <c r="C347" s="960"/>
      <c r="BM347" s="340"/>
      <c r="BN347" s="340"/>
      <c r="BO347" s="340"/>
    </row>
    <row r="348" spans="3:67" s="339" customFormat="1" ht="23.25" x14ac:dyDescent="0.2">
      <c r="C348" s="960"/>
      <c r="BM348" s="340"/>
      <c r="BN348" s="340"/>
      <c r="BO348" s="340"/>
    </row>
    <row r="349" spans="3:67" s="339" customFormat="1" ht="23.25" x14ac:dyDescent="0.2">
      <c r="C349" s="960"/>
      <c r="BM349" s="340"/>
      <c r="BN349" s="340"/>
      <c r="BO349" s="340"/>
    </row>
    <row r="350" spans="3:67" s="339" customFormat="1" ht="23.25" x14ac:dyDescent="0.2">
      <c r="C350" s="960"/>
      <c r="BM350" s="340"/>
      <c r="BN350" s="340"/>
      <c r="BO350" s="340"/>
    </row>
    <row r="351" spans="3:67" s="339" customFormat="1" ht="23.25" x14ac:dyDescent="0.2">
      <c r="C351" s="960"/>
      <c r="BM351" s="340"/>
      <c r="BN351" s="340"/>
      <c r="BO351" s="340"/>
    </row>
    <row r="352" spans="3:67" s="339" customFormat="1" ht="23.25" x14ac:dyDescent="0.2">
      <c r="C352" s="960"/>
      <c r="BM352" s="340"/>
      <c r="BN352" s="340"/>
      <c r="BO352" s="340"/>
    </row>
    <row r="353" spans="3:67" s="339" customFormat="1" ht="23.25" x14ac:dyDescent="0.2">
      <c r="C353" s="960"/>
      <c r="BM353" s="340"/>
      <c r="BN353" s="340"/>
      <c r="BO353" s="340"/>
    </row>
    <row r="354" spans="3:67" s="339" customFormat="1" ht="23.25" x14ac:dyDescent="0.2">
      <c r="C354" s="960"/>
      <c r="BM354" s="340"/>
      <c r="BN354" s="340"/>
      <c r="BO354" s="340"/>
    </row>
    <row r="355" spans="3:67" s="339" customFormat="1" ht="23.25" x14ac:dyDescent="0.2">
      <c r="C355" s="960"/>
      <c r="BM355" s="340"/>
      <c r="BN355" s="340"/>
      <c r="BO355" s="340"/>
    </row>
    <row r="356" spans="3:67" s="339" customFormat="1" ht="23.25" x14ac:dyDescent="0.2">
      <c r="C356" s="960"/>
      <c r="BM356" s="340"/>
      <c r="BN356" s="340"/>
      <c r="BO356" s="340"/>
    </row>
    <row r="357" spans="3:67" s="339" customFormat="1" ht="23.25" x14ac:dyDescent="0.2">
      <c r="C357" s="960"/>
      <c r="BM357" s="340"/>
      <c r="BN357" s="340"/>
      <c r="BO357" s="340"/>
    </row>
    <row r="358" spans="3:67" s="339" customFormat="1" ht="23.25" x14ac:dyDescent="0.2">
      <c r="C358" s="960"/>
      <c r="BM358" s="340"/>
      <c r="BN358" s="340"/>
      <c r="BO358" s="340"/>
    </row>
    <row r="359" spans="3:67" s="339" customFormat="1" ht="23.25" x14ac:dyDescent="0.2">
      <c r="C359" s="960"/>
      <c r="BM359" s="340"/>
      <c r="BN359" s="340"/>
      <c r="BO359" s="340"/>
    </row>
    <row r="360" spans="3:67" s="339" customFormat="1" ht="23.25" x14ac:dyDescent="0.2">
      <c r="C360" s="960"/>
      <c r="BM360" s="340"/>
      <c r="BN360" s="340"/>
      <c r="BO360" s="340"/>
    </row>
    <row r="361" spans="3:67" s="339" customFormat="1" ht="23.25" x14ac:dyDescent="0.2">
      <c r="C361" s="960"/>
      <c r="BM361" s="340"/>
      <c r="BN361" s="340"/>
      <c r="BO361" s="340"/>
    </row>
    <row r="362" spans="3:67" s="339" customFormat="1" ht="23.25" x14ac:dyDescent="0.2">
      <c r="C362" s="960"/>
      <c r="BM362" s="340"/>
      <c r="BN362" s="340"/>
      <c r="BO362" s="340"/>
    </row>
    <row r="363" spans="3:67" s="339" customFormat="1" ht="23.25" x14ac:dyDescent="0.2">
      <c r="C363" s="960"/>
      <c r="BM363" s="340"/>
      <c r="BN363" s="340"/>
      <c r="BO363" s="340"/>
    </row>
    <row r="364" spans="3:67" s="339" customFormat="1" ht="23.25" x14ac:dyDescent="0.2">
      <c r="C364" s="960"/>
      <c r="BM364" s="340"/>
      <c r="BN364" s="340"/>
      <c r="BO364" s="340"/>
    </row>
    <row r="365" spans="3:67" s="339" customFormat="1" ht="23.25" x14ac:dyDescent="0.2">
      <c r="C365" s="960"/>
      <c r="BM365" s="340"/>
      <c r="BN365" s="340"/>
      <c r="BO365" s="340"/>
    </row>
    <row r="366" spans="3:67" s="339" customFormat="1" ht="23.25" x14ac:dyDescent="0.2">
      <c r="C366" s="960"/>
      <c r="BM366" s="340"/>
      <c r="BN366" s="340"/>
      <c r="BO366" s="340"/>
    </row>
    <row r="367" spans="3:67" s="339" customFormat="1" ht="23.25" x14ac:dyDescent="0.2">
      <c r="C367" s="960"/>
      <c r="BM367" s="340"/>
      <c r="BN367" s="340"/>
      <c r="BO367" s="340"/>
    </row>
    <row r="368" spans="3:67" s="339" customFormat="1" ht="23.25" x14ac:dyDescent="0.2">
      <c r="C368" s="960"/>
      <c r="BM368" s="340"/>
      <c r="BN368" s="340"/>
      <c r="BO368" s="340"/>
    </row>
    <row r="369" spans="3:67" s="339" customFormat="1" ht="23.25" x14ac:dyDescent="0.2">
      <c r="C369" s="960"/>
      <c r="BM369" s="340"/>
      <c r="BN369" s="340"/>
      <c r="BO369" s="340"/>
    </row>
    <row r="370" spans="3:67" s="339" customFormat="1" ht="23.25" x14ac:dyDescent="0.2">
      <c r="C370" s="960"/>
      <c r="BM370" s="340"/>
      <c r="BN370" s="340"/>
      <c r="BO370" s="340"/>
    </row>
    <row r="371" spans="3:67" s="339" customFormat="1" ht="23.25" x14ac:dyDescent="0.2">
      <c r="C371" s="960"/>
      <c r="BM371" s="340"/>
      <c r="BN371" s="340"/>
      <c r="BO371" s="340"/>
    </row>
    <row r="372" spans="3:67" s="339" customFormat="1" ht="23.25" x14ac:dyDescent="0.2">
      <c r="C372" s="960"/>
      <c r="BM372" s="340"/>
      <c r="BN372" s="340"/>
      <c r="BO372" s="340"/>
    </row>
    <row r="373" spans="3:67" s="339" customFormat="1" ht="23.25" x14ac:dyDescent="0.2">
      <c r="C373" s="960"/>
      <c r="BM373" s="340"/>
      <c r="BN373" s="340"/>
      <c r="BO373" s="340"/>
    </row>
    <row r="374" spans="3:67" s="339" customFormat="1" ht="23.25" x14ac:dyDescent="0.2">
      <c r="C374" s="960"/>
      <c r="BM374" s="340"/>
      <c r="BN374" s="340"/>
      <c r="BO374" s="340"/>
    </row>
    <row r="375" spans="3:67" s="339" customFormat="1" ht="23.25" x14ac:dyDescent="0.2">
      <c r="C375" s="960"/>
      <c r="BM375" s="340"/>
      <c r="BN375" s="340"/>
      <c r="BO375" s="340"/>
    </row>
    <row r="376" spans="3:67" s="339" customFormat="1" ht="23.25" x14ac:dyDescent="0.2">
      <c r="C376" s="960"/>
      <c r="BM376" s="340"/>
      <c r="BN376" s="340"/>
      <c r="BO376" s="340"/>
    </row>
    <row r="377" spans="3:67" s="339" customFormat="1" ht="23.25" x14ac:dyDescent="0.2">
      <c r="C377" s="960"/>
      <c r="BM377" s="340"/>
      <c r="BN377" s="340"/>
      <c r="BO377" s="340"/>
    </row>
    <row r="378" spans="3:67" s="339" customFormat="1" ht="23.25" x14ac:dyDescent="0.2">
      <c r="C378" s="960"/>
      <c r="BM378" s="340"/>
      <c r="BN378" s="340"/>
      <c r="BO378" s="340"/>
    </row>
    <row r="379" spans="3:67" s="339" customFormat="1" ht="23.25" x14ac:dyDescent="0.2">
      <c r="C379" s="960"/>
      <c r="BM379" s="340"/>
      <c r="BN379" s="340"/>
      <c r="BO379" s="340"/>
    </row>
    <row r="380" spans="3:67" s="339" customFormat="1" ht="23.25" x14ac:dyDescent="0.2">
      <c r="C380" s="960"/>
      <c r="BM380" s="340"/>
      <c r="BN380" s="340"/>
      <c r="BO380" s="340"/>
    </row>
    <row r="381" spans="3:67" s="339" customFormat="1" ht="23.25" x14ac:dyDescent="0.2">
      <c r="C381" s="960"/>
      <c r="BM381" s="340"/>
      <c r="BN381" s="340"/>
      <c r="BO381" s="340"/>
    </row>
    <row r="382" spans="3:67" s="339" customFormat="1" ht="23.25" x14ac:dyDescent="0.2">
      <c r="C382" s="960"/>
      <c r="BM382" s="340"/>
      <c r="BN382" s="340"/>
      <c r="BO382" s="340"/>
    </row>
    <row r="383" spans="3:67" s="339" customFormat="1" ht="23.25" x14ac:dyDescent="0.2">
      <c r="C383" s="960"/>
      <c r="BM383" s="340"/>
      <c r="BN383" s="340"/>
      <c r="BO383" s="340"/>
    </row>
    <row r="384" spans="3:67" s="339" customFormat="1" ht="23.25" x14ac:dyDescent="0.2">
      <c r="C384" s="960"/>
      <c r="BM384" s="340"/>
      <c r="BN384" s="340"/>
      <c r="BO384" s="340"/>
    </row>
    <row r="385" spans="3:67" s="339" customFormat="1" ht="23.25" x14ac:dyDescent="0.2">
      <c r="C385" s="960"/>
      <c r="BM385" s="340"/>
      <c r="BN385" s="340"/>
      <c r="BO385" s="340"/>
    </row>
    <row r="386" spans="3:67" s="339" customFormat="1" ht="23.25" x14ac:dyDescent="0.2">
      <c r="C386" s="960"/>
      <c r="BM386" s="340"/>
      <c r="BN386" s="340"/>
      <c r="BO386" s="340"/>
    </row>
    <row r="387" spans="3:67" s="339" customFormat="1" ht="23.25" x14ac:dyDescent="0.2">
      <c r="C387" s="960"/>
      <c r="BM387" s="340"/>
      <c r="BN387" s="340"/>
      <c r="BO387" s="340"/>
    </row>
    <row r="388" spans="3:67" s="339" customFormat="1" ht="23.25" x14ac:dyDescent="0.2">
      <c r="C388" s="960"/>
      <c r="BM388" s="340"/>
      <c r="BN388" s="340"/>
      <c r="BO388" s="340"/>
    </row>
    <row r="389" spans="3:67" s="339" customFormat="1" ht="23.25" x14ac:dyDescent="0.2">
      <c r="C389" s="960"/>
      <c r="BM389" s="340"/>
      <c r="BN389" s="340"/>
      <c r="BO389" s="340"/>
    </row>
    <row r="390" spans="3:67" s="339" customFormat="1" ht="23.25" x14ac:dyDescent="0.2">
      <c r="C390" s="960"/>
      <c r="BM390" s="340"/>
      <c r="BN390" s="340"/>
      <c r="BO390" s="340"/>
    </row>
    <row r="391" spans="3:67" s="339" customFormat="1" ht="23.25" x14ac:dyDescent="0.2">
      <c r="C391" s="960"/>
      <c r="BM391" s="340"/>
      <c r="BN391" s="340"/>
      <c r="BO391" s="340"/>
    </row>
    <row r="392" spans="3:67" s="339" customFormat="1" ht="23.25" x14ac:dyDescent="0.2">
      <c r="C392" s="960"/>
      <c r="BM392" s="340"/>
      <c r="BN392" s="340"/>
      <c r="BO392" s="340"/>
    </row>
    <row r="393" spans="3:67" s="339" customFormat="1" ht="23.25" x14ac:dyDescent="0.2">
      <c r="C393" s="960"/>
      <c r="BM393" s="340"/>
      <c r="BN393" s="340"/>
      <c r="BO393" s="340"/>
    </row>
    <row r="394" spans="3:67" s="339" customFormat="1" ht="23.25" x14ac:dyDescent="0.2">
      <c r="C394" s="960"/>
      <c r="BM394" s="340"/>
      <c r="BN394" s="340"/>
      <c r="BO394" s="340"/>
    </row>
    <row r="395" spans="3:67" s="339" customFormat="1" ht="23.25" x14ac:dyDescent="0.2">
      <c r="C395" s="960"/>
      <c r="BM395" s="340"/>
      <c r="BN395" s="340"/>
      <c r="BO395" s="340"/>
    </row>
    <row r="396" spans="3:67" s="339" customFormat="1" ht="23.25" x14ac:dyDescent="0.2">
      <c r="C396" s="960"/>
      <c r="BM396" s="340"/>
      <c r="BN396" s="340"/>
      <c r="BO396" s="340"/>
    </row>
    <row r="397" spans="3:67" s="339" customFormat="1" ht="23.25" x14ac:dyDescent="0.2">
      <c r="C397" s="960"/>
      <c r="BM397" s="340"/>
      <c r="BN397" s="340"/>
      <c r="BO397" s="340"/>
    </row>
    <row r="398" spans="3:67" s="339" customFormat="1" ht="23.25" x14ac:dyDescent="0.2">
      <c r="C398" s="960"/>
      <c r="BM398" s="340"/>
      <c r="BN398" s="340"/>
      <c r="BO398" s="340"/>
    </row>
    <row r="399" spans="3:67" s="339" customFormat="1" ht="23.25" x14ac:dyDescent="0.2">
      <c r="C399" s="960"/>
      <c r="BM399" s="340"/>
      <c r="BN399" s="340"/>
      <c r="BO399" s="340"/>
    </row>
    <row r="400" spans="3:67" s="339" customFormat="1" ht="23.25" x14ac:dyDescent="0.2">
      <c r="C400" s="960"/>
      <c r="BM400" s="340"/>
      <c r="BN400" s="340"/>
      <c r="BO400" s="340"/>
    </row>
    <row r="401" spans="3:67" s="339" customFormat="1" ht="23.25" x14ac:dyDescent="0.2">
      <c r="C401" s="960"/>
      <c r="BM401" s="340"/>
      <c r="BN401" s="340"/>
      <c r="BO401" s="340"/>
    </row>
    <row r="402" spans="3:67" s="339" customFormat="1" ht="23.25" x14ac:dyDescent="0.2">
      <c r="C402" s="960"/>
      <c r="BM402" s="340"/>
      <c r="BN402" s="340"/>
      <c r="BO402" s="340"/>
    </row>
    <row r="403" spans="3:67" s="339" customFormat="1" ht="23.25" x14ac:dyDescent="0.2">
      <c r="C403" s="960"/>
      <c r="BM403" s="340"/>
      <c r="BN403" s="340"/>
      <c r="BO403" s="340"/>
    </row>
    <row r="404" spans="3:67" s="339" customFormat="1" ht="23.25" x14ac:dyDescent="0.2">
      <c r="C404" s="960"/>
      <c r="BM404" s="340"/>
      <c r="BN404" s="340"/>
      <c r="BO404" s="340"/>
    </row>
    <row r="405" spans="3:67" s="339" customFormat="1" ht="23.25" x14ac:dyDescent="0.2">
      <c r="C405" s="960"/>
      <c r="BM405" s="340"/>
      <c r="BN405" s="340"/>
      <c r="BO405" s="340"/>
    </row>
    <row r="406" spans="3:67" s="339" customFormat="1" ht="23.25" x14ac:dyDescent="0.2">
      <c r="C406" s="960"/>
      <c r="BM406" s="340"/>
      <c r="BN406" s="340"/>
      <c r="BO406" s="340"/>
    </row>
    <row r="407" spans="3:67" s="339" customFormat="1" ht="23.25" x14ac:dyDescent="0.2">
      <c r="C407" s="960"/>
      <c r="BM407" s="340"/>
      <c r="BN407" s="340"/>
      <c r="BO407" s="340"/>
    </row>
    <row r="408" spans="3:67" s="339" customFormat="1" ht="23.25" x14ac:dyDescent="0.2">
      <c r="C408" s="960"/>
      <c r="BM408" s="340"/>
      <c r="BN408" s="340"/>
      <c r="BO408" s="340"/>
    </row>
    <row r="409" spans="3:67" s="339" customFormat="1" ht="23.25" x14ac:dyDescent="0.2">
      <c r="C409" s="960"/>
      <c r="BM409" s="340"/>
      <c r="BN409" s="340"/>
      <c r="BO409" s="340"/>
    </row>
    <row r="410" spans="3:67" s="339" customFormat="1" ht="23.25" x14ac:dyDescent="0.2">
      <c r="C410" s="960"/>
      <c r="BM410" s="340"/>
      <c r="BN410" s="340"/>
      <c r="BO410" s="340"/>
    </row>
    <row r="411" spans="3:67" s="339" customFormat="1" ht="23.25" x14ac:dyDescent="0.2">
      <c r="C411" s="960"/>
      <c r="BM411" s="340"/>
      <c r="BN411" s="340"/>
      <c r="BO411" s="340"/>
    </row>
    <row r="412" spans="3:67" s="339" customFormat="1" ht="23.25" x14ac:dyDescent="0.2">
      <c r="C412" s="960"/>
      <c r="BM412" s="340"/>
      <c r="BN412" s="340"/>
      <c r="BO412" s="340"/>
    </row>
    <row r="413" spans="3:67" s="339" customFormat="1" ht="23.25" x14ac:dyDescent="0.2">
      <c r="C413" s="960"/>
      <c r="BM413" s="340"/>
      <c r="BN413" s="340"/>
      <c r="BO413" s="340"/>
    </row>
    <row r="414" spans="3:67" s="339" customFormat="1" ht="23.25" x14ac:dyDescent="0.2">
      <c r="C414" s="960"/>
      <c r="BM414" s="340"/>
      <c r="BN414" s="340"/>
      <c r="BO414" s="340"/>
    </row>
    <row r="415" spans="3:67" s="339" customFormat="1" ht="23.25" x14ac:dyDescent="0.2">
      <c r="C415" s="960"/>
      <c r="BM415" s="340"/>
      <c r="BN415" s="340"/>
      <c r="BO415" s="340"/>
    </row>
    <row r="416" spans="3:67" s="339" customFormat="1" ht="23.25" x14ac:dyDescent="0.2">
      <c r="C416" s="960"/>
      <c r="BM416" s="340"/>
      <c r="BN416" s="340"/>
      <c r="BO416" s="340"/>
    </row>
    <row r="417" spans="3:67" s="339" customFormat="1" ht="23.25" x14ac:dyDescent="0.2">
      <c r="C417" s="960"/>
      <c r="BM417" s="340"/>
      <c r="BN417" s="340"/>
      <c r="BO417" s="340"/>
    </row>
    <row r="418" spans="3:67" s="339" customFormat="1" ht="23.25" x14ac:dyDescent="0.2">
      <c r="C418" s="960"/>
      <c r="BM418" s="340"/>
      <c r="BN418" s="340"/>
      <c r="BO418" s="340"/>
    </row>
    <row r="419" spans="3:67" s="339" customFormat="1" ht="23.25" x14ac:dyDescent="0.2">
      <c r="C419" s="960"/>
      <c r="BM419" s="340"/>
      <c r="BN419" s="340"/>
      <c r="BO419" s="340"/>
    </row>
    <row r="420" spans="3:67" s="339" customFormat="1" ht="23.25" x14ac:dyDescent="0.2">
      <c r="C420" s="960"/>
      <c r="BM420" s="340"/>
      <c r="BN420" s="340"/>
      <c r="BO420" s="340"/>
    </row>
    <row r="421" spans="3:67" s="339" customFormat="1" ht="23.25" x14ac:dyDescent="0.2">
      <c r="C421" s="960"/>
      <c r="BM421" s="340"/>
      <c r="BN421" s="340"/>
      <c r="BO421" s="340"/>
    </row>
    <row r="422" spans="3:67" s="339" customFormat="1" ht="23.25" x14ac:dyDescent="0.2">
      <c r="C422" s="960"/>
      <c r="BM422" s="340"/>
      <c r="BN422" s="340"/>
      <c r="BO422" s="340"/>
    </row>
    <row r="423" spans="3:67" s="339" customFormat="1" ht="23.25" x14ac:dyDescent="0.2">
      <c r="C423" s="960"/>
      <c r="BM423" s="340"/>
      <c r="BN423" s="340"/>
      <c r="BO423" s="340"/>
    </row>
    <row r="424" spans="3:67" s="339" customFormat="1" ht="23.25" x14ac:dyDescent="0.2">
      <c r="C424" s="960"/>
      <c r="BM424" s="340"/>
      <c r="BN424" s="340"/>
      <c r="BO424" s="340"/>
    </row>
    <row r="425" spans="3:67" s="339" customFormat="1" ht="23.25" x14ac:dyDescent="0.2">
      <c r="C425" s="960"/>
      <c r="BM425" s="340"/>
      <c r="BN425" s="340"/>
      <c r="BO425" s="340"/>
    </row>
    <row r="426" spans="3:67" s="339" customFormat="1" ht="23.25" x14ac:dyDescent="0.2">
      <c r="C426" s="960"/>
      <c r="BM426" s="340"/>
      <c r="BN426" s="340"/>
      <c r="BO426" s="340"/>
    </row>
    <row r="427" spans="3:67" s="339" customFormat="1" ht="23.25" x14ac:dyDescent="0.2">
      <c r="C427" s="960"/>
      <c r="BM427" s="340"/>
      <c r="BN427" s="340"/>
      <c r="BO427" s="340"/>
    </row>
    <row r="428" spans="3:67" s="339" customFormat="1" ht="23.25" x14ac:dyDescent="0.2">
      <c r="C428" s="960"/>
      <c r="BM428" s="340"/>
      <c r="BN428" s="340"/>
      <c r="BO428" s="340"/>
    </row>
    <row r="429" spans="3:67" s="339" customFormat="1" ht="23.25" x14ac:dyDescent="0.2">
      <c r="C429" s="960"/>
      <c r="BM429" s="340"/>
      <c r="BN429" s="340"/>
      <c r="BO429" s="340"/>
    </row>
    <row r="430" spans="3:67" s="339" customFormat="1" ht="23.25" x14ac:dyDescent="0.2">
      <c r="C430" s="960"/>
      <c r="BM430" s="340"/>
      <c r="BN430" s="340"/>
      <c r="BO430" s="340"/>
    </row>
    <row r="431" spans="3:67" s="339" customFormat="1" ht="23.25" x14ac:dyDescent="0.2">
      <c r="C431" s="960"/>
      <c r="BM431" s="340"/>
      <c r="BN431" s="340"/>
      <c r="BO431" s="340"/>
    </row>
    <row r="432" spans="3:67" s="339" customFormat="1" ht="23.25" x14ac:dyDescent="0.2">
      <c r="C432" s="960"/>
      <c r="BM432" s="340"/>
      <c r="BN432" s="340"/>
      <c r="BO432" s="340"/>
    </row>
    <row r="433" spans="3:67" s="339" customFormat="1" ht="23.25" x14ac:dyDescent="0.2">
      <c r="C433" s="960"/>
      <c r="BM433" s="340"/>
      <c r="BN433" s="340"/>
      <c r="BO433" s="340"/>
    </row>
    <row r="434" spans="3:67" s="339" customFormat="1" ht="23.25" x14ac:dyDescent="0.2">
      <c r="C434" s="960"/>
      <c r="BM434" s="340"/>
      <c r="BN434" s="340"/>
      <c r="BO434" s="340"/>
    </row>
    <row r="435" spans="3:67" s="339" customFormat="1" ht="23.25" x14ac:dyDescent="0.2">
      <c r="C435" s="960"/>
      <c r="BM435" s="340"/>
      <c r="BN435" s="340"/>
      <c r="BO435" s="340"/>
    </row>
    <row r="436" spans="3:67" s="339" customFormat="1" ht="23.25" x14ac:dyDescent="0.2">
      <c r="C436" s="960"/>
      <c r="BM436" s="340"/>
      <c r="BN436" s="340"/>
      <c r="BO436" s="340"/>
    </row>
    <row r="437" spans="3:67" s="339" customFormat="1" ht="23.25" x14ac:dyDescent="0.2">
      <c r="C437" s="960"/>
      <c r="BM437" s="340"/>
      <c r="BN437" s="340"/>
      <c r="BO437" s="340"/>
    </row>
    <row r="438" spans="3:67" s="339" customFormat="1" ht="23.25" x14ac:dyDescent="0.2">
      <c r="C438" s="960"/>
      <c r="BM438" s="340"/>
      <c r="BN438" s="340"/>
      <c r="BO438" s="340"/>
    </row>
    <row r="439" spans="3:67" s="339" customFormat="1" ht="23.25" x14ac:dyDescent="0.2">
      <c r="C439" s="960"/>
      <c r="BM439" s="340"/>
      <c r="BN439" s="340"/>
      <c r="BO439" s="340"/>
    </row>
    <row r="440" spans="3:67" s="339" customFormat="1" ht="23.25" x14ac:dyDescent="0.2">
      <c r="C440" s="960"/>
      <c r="BM440" s="340"/>
      <c r="BN440" s="340"/>
      <c r="BO440" s="340"/>
    </row>
    <row r="441" spans="3:67" s="339" customFormat="1" ht="23.25" x14ac:dyDescent="0.2">
      <c r="C441" s="960"/>
      <c r="BM441" s="340"/>
      <c r="BN441" s="340"/>
      <c r="BO441" s="340"/>
    </row>
    <row r="442" spans="3:67" s="339" customFormat="1" ht="23.25" x14ac:dyDescent="0.2">
      <c r="C442" s="960"/>
      <c r="BM442" s="340"/>
      <c r="BN442" s="340"/>
      <c r="BO442" s="340"/>
    </row>
    <row r="443" spans="3:67" s="339" customFormat="1" ht="23.25" x14ac:dyDescent="0.2">
      <c r="C443" s="960"/>
      <c r="BM443" s="340"/>
      <c r="BN443" s="340"/>
      <c r="BO443" s="340"/>
    </row>
    <row r="444" spans="3:67" s="339" customFormat="1" ht="23.25" x14ac:dyDescent="0.2">
      <c r="C444" s="960"/>
      <c r="BM444" s="340"/>
      <c r="BN444" s="340"/>
      <c r="BO444" s="340"/>
    </row>
    <row r="445" spans="3:67" s="339" customFormat="1" ht="23.25" x14ac:dyDescent="0.2">
      <c r="C445" s="960"/>
      <c r="BM445" s="340"/>
      <c r="BN445" s="340"/>
      <c r="BO445" s="340"/>
    </row>
    <row r="446" spans="3:67" s="339" customFormat="1" ht="23.25" x14ac:dyDescent="0.2">
      <c r="C446" s="960"/>
      <c r="BM446" s="340"/>
      <c r="BN446" s="340"/>
      <c r="BO446" s="340"/>
    </row>
    <row r="447" spans="3:67" s="339" customFormat="1" ht="23.25" x14ac:dyDescent="0.2">
      <c r="C447" s="960"/>
      <c r="BM447" s="340"/>
      <c r="BN447" s="340"/>
      <c r="BO447" s="340"/>
    </row>
    <row r="448" spans="3:67" s="339" customFormat="1" ht="23.25" x14ac:dyDescent="0.2">
      <c r="C448" s="960"/>
      <c r="BM448" s="340"/>
      <c r="BN448" s="340"/>
      <c r="BO448" s="340"/>
    </row>
    <row r="449" spans="3:67" s="339" customFormat="1" ht="23.25" x14ac:dyDescent="0.2">
      <c r="C449" s="960"/>
      <c r="BM449" s="340"/>
      <c r="BN449" s="340"/>
      <c r="BO449" s="340"/>
    </row>
    <row r="450" spans="3:67" s="339" customFormat="1" ht="23.25" x14ac:dyDescent="0.2">
      <c r="C450" s="960"/>
      <c r="BM450" s="340"/>
      <c r="BN450" s="340"/>
      <c r="BO450" s="340"/>
    </row>
    <row r="451" spans="3:67" s="339" customFormat="1" ht="23.25" x14ac:dyDescent="0.2">
      <c r="C451" s="960"/>
      <c r="BM451" s="340"/>
      <c r="BN451" s="340"/>
      <c r="BO451" s="340"/>
    </row>
    <row r="452" spans="3:67" s="339" customFormat="1" ht="23.25" x14ac:dyDescent="0.2">
      <c r="C452" s="960"/>
      <c r="BM452" s="340"/>
      <c r="BN452" s="340"/>
      <c r="BO452" s="340"/>
    </row>
    <row r="453" spans="3:67" s="339" customFormat="1" ht="23.25" x14ac:dyDescent="0.2">
      <c r="C453" s="960"/>
      <c r="BM453" s="340"/>
      <c r="BN453" s="340"/>
      <c r="BO453" s="340"/>
    </row>
    <row r="454" spans="3:67" s="339" customFormat="1" ht="23.25" x14ac:dyDescent="0.2">
      <c r="C454" s="960"/>
      <c r="BM454" s="340"/>
      <c r="BN454" s="340"/>
      <c r="BO454" s="340"/>
    </row>
    <row r="455" spans="3:67" s="339" customFormat="1" ht="23.25" x14ac:dyDescent="0.2">
      <c r="C455" s="960"/>
      <c r="BM455" s="340"/>
      <c r="BN455" s="340"/>
      <c r="BO455" s="340"/>
    </row>
    <row r="456" spans="3:67" s="339" customFormat="1" ht="23.25" x14ac:dyDescent="0.2">
      <c r="C456" s="960"/>
      <c r="BM456" s="340"/>
      <c r="BN456" s="340"/>
      <c r="BO456" s="340"/>
    </row>
    <row r="457" spans="3:67" s="339" customFormat="1" ht="23.25" x14ac:dyDescent="0.2">
      <c r="C457" s="960"/>
      <c r="BM457" s="340"/>
      <c r="BN457" s="340"/>
      <c r="BO457" s="340"/>
    </row>
    <row r="458" spans="3:67" s="339" customFormat="1" ht="23.25" x14ac:dyDescent="0.2">
      <c r="C458" s="960"/>
      <c r="BM458" s="340"/>
      <c r="BN458" s="340"/>
      <c r="BO458" s="340"/>
    </row>
    <row r="459" spans="3:67" s="339" customFormat="1" ht="23.25" x14ac:dyDescent="0.2">
      <c r="C459" s="960"/>
      <c r="BM459" s="340"/>
      <c r="BN459" s="340"/>
      <c r="BO459" s="340"/>
    </row>
    <row r="460" spans="3:67" s="339" customFormat="1" ht="23.25" x14ac:dyDescent="0.2">
      <c r="C460" s="960"/>
      <c r="BM460" s="340"/>
      <c r="BN460" s="340"/>
      <c r="BO460" s="340"/>
    </row>
    <row r="461" spans="3:67" s="339" customFormat="1" ht="23.25" x14ac:dyDescent="0.2">
      <c r="C461" s="960"/>
      <c r="BM461" s="340"/>
      <c r="BN461" s="340"/>
      <c r="BO461" s="340"/>
    </row>
    <row r="462" spans="3:67" s="339" customFormat="1" ht="23.25" x14ac:dyDescent="0.2">
      <c r="C462" s="960"/>
      <c r="BM462" s="340"/>
      <c r="BN462" s="340"/>
      <c r="BO462" s="340"/>
    </row>
    <row r="463" spans="3:67" s="339" customFormat="1" ht="23.25" x14ac:dyDescent="0.2">
      <c r="C463" s="960"/>
      <c r="BM463" s="340"/>
      <c r="BN463" s="340"/>
      <c r="BO463" s="340"/>
    </row>
    <row r="464" spans="3:67" s="339" customFormat="1" ht="23.25" x14ac:dyDescent="0.2">
      <c r="C464" s="960"/>
      <c r="BM464" s="340"/>
      <c r="BN464" s="340"/>
      <c r="BO464" s="340"/>
    </row>
    <row r="465" spans="3:67" s="339" customFormat="1" ht="23.25" x14ac:dyDescent="0.2">
      <c r="C465" s="960"/>
      <c r="BM465" s="340"/>
      <c r="BN465" s="340"/>
      <c r="BO465" s="340"/>
    </row>
    <row r="466" spans="3:67" s="339" customFormat="1" ht="23.25" x14ac:dyDescent="0.2">
      <c r="C466" s="960"/>
      <c r="BM466" s="340"/>
      <c r="BN466" s="340"/>
      <c r="BO466" s="340"/>
    </row>
    <row r="467" spans="3:67" s="339" customFormat="1" ht="23.25" x14ac:dyDescent="0.2">
      <c r="C467" s="960"/>
      <c r="BM467" s="340"/>
      <c r="BN467" s="340"/>
      <c r="BO467" s="340"/>
    </row>
    <row r="468" spans="3:67" s="339" customFormat="1" ht="23.25" x14ac:dyDescent="0.2">
      <c r="C468" s="960"/>
      <c r="BM468" s="340"/>
      <c r="BN468" s="340"/>
      <c r="BO468" s="340"/>
    </row>
    <row r="469" spans="3:67" s="339" customFormat="1" ht="23.25" x14ac:dyDescent="0.2">
      <c r="C469" s="960"/>
      <c r="BM469" s="340"/>
      <c r="BN469" s="340"/>
      <c r="BO469" s="340"/>
    </row>
    <row r="470" spans="3:67" s="339" customFormat="1" ht="23.25" x14ac:dyDescent="0.2">
      <c r="C470" s="960"/>
      <c r="BM470" s="340"/>
      <c r="BN470" s="340"/>
      <c r="BO470" s="340"/>
    </row>
    <row r="471" spans="3:67" s="339" customFormat="1" ht="23.25" x14ac:dyDescent="0.2">
      <c r="C471" s="960"/>
      <c r="BM471" s="340"/>
      <c r="BN471" s="340"/>
      <c r="BO471" s="340"/>
    </row>
    <row r="472" spans="3:67" s="339" customFormat="1" ht="23.25" x14ac:dyDescent="0.2">
      <c r="C472" s="960"/>
      <c r="BM472" s="340"/>
      <c r="BN472" s="340"/>
      <c r="BO472" s="340"/>
    </row>
    <row r="473" spans="3:67" s="339" customFormat="1" ht="23.25" x14ac:dyDescent="0.2">
      <c r="C473" s="960"/>
      <c r="BM473" s="340"/>
      <c r="BN473" s="340"/>
      <c r="BO473" s="340"/>
    </row>
    <row r="474" spans="3:67" s="339" customFormat="1" ht="23.25" x14ac:dyDescent="0.2">
      <c r="C474" s="960"/>
      <c r="BM474" s="340"/>
      <c r="BN474" s="340"/>
      <c r="BO474" s="340"/>
    </row>
    <row r="475" spans="3:67" s="339" customFormat="1" ht="23.25" x14ac:dyDescent="0.2">
      <c r="C475" s="960"/>
      <c r="BM475" s="340"/>
      <c r="BN475" s="340"/>
      <c r="BO475" s="340"/>
    </row>
    <row r="476" spans="3:67" s="339" customFormat="1" ht="23.25" x14ac:dyDescent="0.2">
      <c r="C476" s="960"/>
      <c r="BM476" s="340"/>
      <c r="BN476" s="340"/>
      <c r="BO476" s="340"/>
    </row>
    <row r="477" spans="3:67" s="339" customFormat="1" ht="23.25" x14ac:dyDescent="0.2">
      <c r="C477" s="960"/>
      <c r="BM477" s="340"/>
      <c r="BN477" s="340"/>
      <c r="BO477" s="340"/>
    </row>
    <row r="478" spans="3:67" s="339" customFormat="1" ht="23.25" x14ac:dyDescent="0.2">
      <c r="C478" s="960"/>
      <c r="BM478" s="340"/>
      <c r="BN478" s="340"/>
      <c r="BO478" s="340"/>
    </row>
    <row r="479" spans="3:67" s="339" customFormat="1" ht="23.25" x14ac:dyDescent="0.2">
      <c r="C479" s="960"/>
      <c r="BM479" s="340"/>
      <c r="BN479" s="340"/>
      <c r="BO479" s="340"/>
    </row>
    <row r="480" spans="3:67" s="339" customFormat="1" ht="23.25" x14ac:dyDescent="0.2">
      <c r="C480" s="960"/>
      <c r="BM480" s="340"/>
      <c r="BN480" s="340"/>
      <c r="BO480" s="340"/>
    </row>
    <row r="481" spans="3:67" s="339" customFormat="1" ht="23.25" x14ac:dyDescent="0.2">
      <c r="C481" s="960"/>
      <c r="BM481" s="340"/>
      <c r="BN481" s="340"/>
      <c r="BO481" s="340"/>
    </row>
    <row r="482" spans="3:67" s="339" customFormat="1" ht="23.25" x14ac:dyDescent="0.2">
      <c r="C482" s="960"/>
      <c r="BM482" s="340"/>
      <c r="BN482" s="340"/>
      <c r="BO482" s="340"/>
    </row>
    <row r="483" spans="3:67" s="339" customFormat="1" ht="23.25" x14ac:dyDescent="0.2">
      <c r="C483" s="960"/>
      <c r="BM483" s="340"/>
      <c r="BN483" s="340"/>
      <c r="BO483" s="340"/>
    </row>
    <row r="484" spans="3:67" s="339" customFormat="1" ht="23.25" x14ac:dyDescent="0.2">
      <c r="C484" s="960"/>
      <c r="BM484" s="340"/>
      <c r="BN484" s="340"/>
      <c r="BO484" s="340"/>
    </row>
    <row r="485" spans="3:67" s="339" customFormat="1" ht="23.25" x14ac:dyDescent="0.2">
      <c r="C485" s="960"/>
      <c r="BM485" s="340"/>
      <c r="BN485" s="340"/>
      <c r="BO485" s="340"/>
    </row>
    <row r="486" spans="3:67" s="339" customFormat="1" ht="23.25" x14ac:dyDescent="0.2">
      <c r="C486" s="960"/>
      <c r="BM486" s="340"/>
      <c r="BN486" s="340"/>
      <c r="BO486" s="340"/>
    </row>
    <row r="487" spans="3:67" s="339" customFormat="1" ht="23.25" x14ac:dyDescent="0.2">
      <c r="C487" s="960"/>
      <c r="BM487" s="340"/>
      <c r="BN487" s="340"/>
      <c r="BO487" s="340"/>
    </row>
    <row r="488" spans="3:67" s="339" customFormat="1" ht="23.25" x14ac:dyDescent="0.2">
      <c r="C488" s="960"/>
      <c r="BM488" s="340"/>
      <c r="BN488" s="340"/>
      <c r="BO488" s="340"/>
    </row>
    <row r="489" spans="3:67" s="339" customFormat="1" ht="23.25" x14ac:dyDescent="0.2">
      <c r="C489" s="960"/>
      <c r="BM489" s="340"/>
      <c r="BN489" s="340"/>
      <c r="BO489" s="340"/>
    </row>
    <row r="490" spans="3:67" s="339" customFormat="1" ht="23.25" x14ac:dyDescent="0.2">
      <c r="C490" s="960"/>
      <c r="BM490" s="340"/>
      <c r="BN490" s="340"/>
      <c r="BO490" s="340"/>
    </row>
    <row r="491" spans="3:67" s="339" customFormat="1" ht="23.25" x14ac:dyDescent="0.2">
      <c r="C491" s="960"/>
      <c r="BM491" s="340"/>
      <c r="BN491" s="340"/>
      <c r="BO491" s="340"/>
    </row>
    <row r="492" spans="3:67" s="339" customFormat="1" ht="23.25" x14ac:dyDescent="0.2">
      <c r="C492" s="960"/>
      <c r="BM492" s="340"/>
      <c r="BN492" s="340"/>
      <c r="BO492" s="340"/>
    </row>
    <row r="493" spans="3:67" s="339" customFormat="1" ht="23.25" x14ac:dyDescent="0.2">
      <c r="C493" s="960"/>
      <c r="BM493" s="340"/>
      <c r="BN493" s="340"/>
      <c r="BO493" s="340"/>
    </row>
    <row r="494" spans="3:67" s="339" customFormat="1" ht="23.25" x14ac:dyDescent="0.2">
      <c r="C494" s="960"/>
      <c r="BM494" s="340"/>
      <c r="BN494" s="340"/>
      <c r="BO494" s="340"/>
    </row>
    <row r="495" spans="3:67" s="339" customFormat="1" ht="23.25" x14ac:dyDescent="0.2">
      <c r="C495" s="960"/>
      <c r="BM495" s="340"/>
      <c r="BN495" s="340"/>
      <c r="BO495" s="340"/>
    </row>
    <row r="496" spans="3:67" s="339" customFormat="1" ht="23.25" x14ac:dyDescent="0.2">
      <c r="C496" s="960"/>
      <c r="BM496" s="340"/>
      <c r="BN496" s="340"/>
      <c r="BO496" s="340"/>
    </row>
    <row r="497" spans="3:67" s="339" customFormat="1" ht="23.25" x14ac:dyDescent="0.2">
      <c r="C497" s="960"/>
      <c r="BM497" s="340"/>
      <c r="BN497" s="340"/>
      <c r="BO497" s="340"/>
    </row>
    <row r="498" spans="3:67" s="339" customFormat="1" ht="23.25" x14ac:dyDescent="0.2">
      <c r="C498" s="960"/>
      <c r="BM498" s="340"/>
      <c r="BN498" s="340"/>
      <c r="BO498" s="340"/>
    </row>
    <row r="499" spans="3:67" s="339" customFormat="1" ht="23.25" x14ac:dyDescent="0.2">
      <c r="C499" s="960"/>
      <c r="BM499" s="340"/>
      <c r="BN499" s="340"/>
      <c r="BO499" s="340"/>
    </row>
    <row r="500" spans="3:67" s="339" customFormat="1" ht="23.25" x14ac:dyDescent="0.2">
      <c r="C500" s="960"/>
      <c r="BM500" s="340"/>
      <c r="BN500" s="340"/>
      <c r="BO500" s="340"/>
    </row>
    <row r="501" spans="3:67" s="339" customFormat="1" ht="23.25" x14ac:dyDescent="0.2">
      <c r="C501" s="960"/>
      <c r="BM501" s="340"/>
      <c r="BN501" s="340"/>
      <c r="BO501" s="340"/>
    </row>
    <row r="502" spans="3:67" s="339" customFormat="1" ht="23.25" x14ac:dyDescent="0.2">
      <c r="C502" s="960"/>
      <c r="BM502" s="340"/>
      <c r="BN502" s="340"/>
      <c r="BO502" s="340"/>
    </row>
    <row r="503" spans="3:67" s="339" customFormat="1" ht="23.25" x14ac:dyDescent="0.2">
      <c r="C503" s="960"/>
      <c r="BM503" s="340"/>
      <c r="BN503" s="340"/>
      <c r="BO503" s="340"/>
    </row>
    <row r="504" spans="3:67" s="339" customFormat="1" ht="23.25" x14ac:dyDescent="0.2">
      <c r="C504" s="960"/>
      <c r="BM504" s="340"/>
      <c r="BN504" s="340"/>
      <c r="BO504" s="340"/>
    </row>
    <row r="505" spans="3:67" s="339" customFormat="1" ht="23.25" x14ac:dyDescent="0.2">
      <c r="C505" s="960"/>
      <c r="BM505" s="340"/>
      <c r="BN505" s="340"/>
      <c r="BO505" s="340"/>
    </row>
    <row r="506" spans="3:67" s="339" customFormat="1" ht="23.25" x14ac:dyDescent="0.2">
      <c r="C506" s="960"/>
      <c r="BM506" s="340"/>
      <c r="BN506" s="340"/>
      <c r="BO506" s="340"/>
    </row>
    <row r="507" spans="3:67" s="339" customFormat="1" ht="23.25" x14ac:dyDescent="0.2">
      <c r="C507" s="960"/>
      <c r="BM507" s="340"/>
      <c r="BN507" s="340"/>
      <c r="BO507" s="340"/>
    </row>
    <row r="508" spans="3:67" s="339" customFormat="1" ht="23.25" x14ac:dyDescent="0.2">
      <c r="C508" s="960"/>
      <c r="BM508" s="340"/>
      <c r="BN508" s="340"/>
      <c r="BO508" s="340"/>
    </row>
    <row r="509" spans="3:67" s="339" customFormat="1" ht="23.25" x14ac:dyDescent="0.2">
      <c r="C509" s="960"/>
      <c r="BM509" s="340"/>
      <c r="BN509" s="340"/>
      <c r="BO509" s="340"/>
    </row>
    <row r="510" spans="3:67" s="339" customFormat="1" ht="23.25" x14ac:dyDescent="0.2">
      <c r="C510" s="960"/>
      <c r="BM510" s="340"/>
      <c r="BN510" s="340"/>
      <c r="BO510" s="340"/>
    </row>
    <row r="511" spans="3:67" s="339" customFormat="1" ht="23.25" x14ac:dyDescent="0.2">
      <c r="C511" s="960"/>
      <c r="BM511" s="340"/>
      <c r="BN511" s="340"/>
      <c r="BO511" s="340"/>
    </row>
    <row r="512" spans="3:67" s="339" customFormat="1" ht="23.25" x14ac:dyDescent="0.2">
      <c r="C512" s="960"/>
      <c r="BM512" s="340"/>
      <c r="BN512" s="340"/>
      <c r="BO512" s="340"/>
    </row>
    <row r="513" spans="3:67" s="339" customFormat="1" ht="23.25" x14ac:dyDescent="0.2">
      <c r="C513" s="960"/>
      <c r="BM513" s="340"/>
      <c r="BN513" s="340"/>
      <c r="BO513" s="340"/>
    </row>
    <row r="514" spans="3:67" s="339" customFormat="1" ht="23.25" x14ac:dyDescent="0.2">
      <c r="C514" s="960"/>
      <c r="BM514" s="340"/>
      <c r="BN514" s="340"/>
      <c r="BO514" s="340"/>
    </row>
    <row r="515" spans="3:67" s="339" customFormat="1" ht="23.25" x14ac:dyDescent="0.2">
      <c r="C515" s="960"/>
      <c r="BM515" s="340"/>
      <c r="BN515" s="340"/>
      <c r="BO515" s="340"/>
    </row>
    <row r="516" spans="3:67" s="339" customFormat="1" ht="23.25" x14ac:dyDescent="0.2">
      <c r="C516" s="960"/>
      <c r="BM516" s="340"/>
      <c r="BN516" s="340"/>
      <c r="BO516" s="340"/>
    </row>
    <row r="517" spans="3:67" s="339" customFormat="1" ht="23.25" x14ac:dyDescent="0.2">
      <c r="C517" s="960"/>
      <c r="BM517" s="340"/>
      <c r="BN517" s="340"/>
      <c r="BO517" s="340"/>
    </row>
    <row r="518" spans="3:67" s="339" customFormat="1" ht="23.25" x14ac:dyDescent="0.2">
      <c r="C518" s="960"/>
      <c r="BM518" s="340"/>
      <c r="BN518" s="340"/>
      <c r="BO518" s="340"/>
    </row>
    <row r="519" spans="3:67" s="339" customFormat="1" ht="23.25" x14ac:dyDescent="0.2">
      <c r="C519" s="960"/>
      <c r="BM519" s="340"/>
      <c r="BN519" s="340"/>
      <c r="BO519" s="340"/>
    </row>
    <row r="520" spans="3:67" s="339" customFormat="1" ht="23.25" x14ac:dyDescent="0.2">
      <c r="C520" s="960"/>
      <c r="BM520" s="340"/>
      <c r="BN520" s="340"/>
      <c r="BO520" s="340"/>
    </row>
    <row r="521" spans="3:67" s="339" customFormat="1" ht="23.25" x14ac:dyDescent="0.2">
      <c r="C521" s="960"/>
      <c r="BM521" s="340"/>
      <c r="BN521" s="340"/>
      <c r="BO521" s="340"/>
    </row>
    <row r="522" spans="3:67" s="339" customFormat="1" ht="23.25" x14ac:dyDescent="0.2">
      <c r="C522" s="960"/>
      <c r="BM522" s="340"/>
      <c r="BN522" s="340"/>
      <c r="BO522" s="340"/>
    </row>
    <row r="523" spans="3:67" s="339" customFormat="1" ht="23.25" x14ac:dyDescent="0.2">
      <c r="C523" s="960"/>
      <c r="BM523" s="340"/>
      <c r="BN523" s="340"/>
      <c r="BO523" s="340"/>
    </row>
    <row r="524" spans="3:67" s="339" customFormat="1" ht="23.25" x14ac:dyDescent="0.2">
      <c r="C524" s="960"/>
      <c r="BM524" s="340"/>
      <c r="BN524" s="340"/>
      <c r="BO524" s="340"/>
    </row>
    <row r="525" spans="3:67" s="339" customFormat="1" ht="23.25" x14ac:dyDescent="0.2">
      <c r="C525" s="960"/>
      <c r="BM525" s="340"/>
      <c r="BN525" s="340"/>
      <c r="BO525" s="340"/>
    </row>
    <row r="526" spans="3:67" s="339" customFormat="1" ht="23.25" x14ac:dyDescent="0.2">
      <c r="C526" s="960"/>
      <c r="BM526" s="340"/>
      <c r="BN526" s="340"/>
      <c r="BO526" s="340"/>
    </row>
    <row r="527" spans="3:67" s="339" customFormat="1" ht="23.25" x14ac:dyDescent="0.2">
      <c r="C527" s="960"/>
      <c r="BM527" s="340"/>
      <c r="BN527" s="340"/>
      <c r="BO527" s="340"/>
    </row>
    <row r="528" spans="3:67" s="339" customFormat="1" ht="23.25" x14ac:dyDescent="0.2">
      <c r="C528" s="960"/>
      <c r="BM528" s="340"/>
      <c r="BN528" s="340"/>
      <c r="BO528" s="340"/>
    </row>
    <row r="529" spans="3:67" s="339" customFormat="1" ht="23.25" x14ac:dyDescent="0.2">
      <c r="C529" s="960"/>
      <c r="BM529" s="340"/>
      <c r="BN529" s="340"/>
      <c r="BO529" s="340"/>
    </row>
    <row r="530" spans="3:67" s="339" customFormat="1" ht="23.25" x14ac:dyDescent="0.2">
      <c r="C530" s="960"/>
      <c r="BM530" s="340"/>
      <c r="BN530" s="340"/>
      <c r="BO530" s="340"/>
    </row>
    <row r="531" spans="3:67" s="339" customFormat="1" ht="23.25" x14ac:dyDescent="0.2">
      <c r="C531" s="960"/>
      <c r="BM531" s="340"/>
      <c r="BN531" s="340"/>
      <c r="BO531" s="340"/>
    </row>
    <row r="532" spans="3:67" s="339" customFormat="1" ht="23.25" x14ac:dyDescent="0.2">
      <c r="C532" s="960"/>
      <c r="BM532" s="340"/>
      <c r="BN532" s="340"/>
      <c r="BO532" s="340"/>
    </row>
    <row r="533" spans="3:67" s="339" customFormat="1" ht="23.25" x14ac:dyDescent="0.2">
      <c r="C533" s="960"/>
      <c r="BM533" s="340"/>
      <c r="BN533" s="340"/>
      <c r="BO533" s="340"/>
    </row>
    <row r="534" spans="3:67" s="339" customFormat="1" ht="23.25" x14ac:dyDescent="0.2">
      <c r="C534" s="960"/>
      <c r="BM534" s="340"/>
      <c r="BN534" s="340"/>
      <c r="BO534" s="340"/>
    </row>
    <row r="535" spans="3:67" s="339" customFormat="1" ht="23.25" x14ac:dyDescent="0.2">
      <c r="C535" s="960"/>
      <c r="BM535" s="340"/>
      <c r="BN535" s="340"/>
      <c r="BO535" s="340"/>
    </row>
    <row r="536" spans="3:67" s="339" customFormat="1" ht="23.25" x14ac:dyDescent="0.2">
      <c r="C536" s="960"/>
      <c r="BM536" s="340"/>
      <c r="BN536" s="340"/>
      <c r="BO536" s="340"/>
    </row>
    <row r="537" spans="3:67" s="339" customFormat="1" ht="23.25" x14ac:dyDescent="0.2">
      <c r="C537" s="960"/>
      <c r="BM537" s="340"/>
      <c r="BN537" s="340"/>
      <c r="BO537" s="340"/>
    </row>
    <row r="538" spans="3:67" s="339" customFormat="1" ht="23.25" x14ac:dyDescent="0.2">
      <c r="C538" s="960"/>
      <c r="BM538" s="340"/>
      <c r="BN538" s="340"/>
      <c r="BO538" s="340"/>
    </row>
    <row r="539" spans="3:67" s="339" customFormat="1" ht="23.25" x14ac:dyDescent="0.2">
      <c r="C539" s="960"/>
      <c r="BM539" s="340"/>
      <c r="BN539" s="340"/>
      <c r="BO539" s="340"/>
    </row>
    <row r="540" spans="3:67" s="339" customFormat="1" ht="23.25" x14ac:dyDescent="0.2">
      <c r="C540" s="960"/>
      <c r="BM540" s="340"/>
      <c r="BN540" s="340"/>
      <c r="BO540" s="340"/>
    </row>
    <row r="541" spans="3:67" s="339" customFormat="1" ht="23.25" x14ac:dyDescent="0.2">
      <c r="C541" s="960"/>
      <c r="BM541" s="340"/>
      <c r="BN541" s="340"/>
      <c r="BO541" s="340"/>
    </row>
    <row r="542" spans="3:67" s="339" customFormat="1" ht="23.25" x14ac:dyDescent="0.2">
      <c r="C542" s="960"/>
      <c r="BM542" s="340"/>
      <c r="BN542" s="340"/>
      <c r="BO542" s="340"/>
    </row>
    <row r="543" spans="3:67" s="339" customFormat="1" ht="23.25" x14ac:dyDescent="0.2">
      <c r="C543" s="960"/>
      <c r="BM543" s="340"/>
      <c r="BN543" s="340"/>
      <c r="BO543" s="340"/>
    </row>
    <row r="544" spans="3:67" s="339" customFormat="1" ht="23.25" x14ac:dyDescent="0.2">
      <c r="C544" s="960"/>
      <c r="BM544" s="340"/>
      <c r="BN544" s="340"/>
      <c r="BO544" s="340"/>
    </row>
    <row r="545" spans="3:67" s="339" customFormat="1" ht="23.25" x14ac:dyDescent="0.2">
      <c r="C545" s="960"/>
      <c r="BM545" s="340"/>
      <c r="BN545" s="340"/>
      <c r="BO545" s="340"/>
    </row>
    <row r="546" spans="3:67" s="339" customFormat="1" ht="23.25" x14ac:dyDescent="0.2">
      <c r="C546" s="960"/>
      <c r="BM546" s="340"/>
      <c r="BN546" s="340"/>
      <c r="BO546" s="340"/>
    </row>
    <row r="547" spans="3:67" s="339" customFormat="1" ht="23.25" x14ac:dyDescent="0.2">
      <c r="C547" s="960"/>
      <c r="BM547" s="340"/>
      <c r="BN547" s="340"/>
      <c r="BO547" s="340"/>
    </row>
    <row r="548" spans="3:67" s="339" customFormat="1" ht="23.25" x14ac:dyDescent="0.2">
      <c r="C548" s="960"/>
      <c r="BM548" s="340"/>
      <c r="BN548" s="340"/>
      <c r="BO548" s="340"/>
    </row>
    <row r="549" spans="3:67" s="339" customFormat="1" ht="23.25" x14ac:dyDescent="0.2">
      <c r="C549" s="960"/>
      <c r="BM549" s="340"/>
      <c r="BN549" s="340"/>
      <c r="BO549" s="340"/>
    </row>
    <row r="550" spans="3:67" s="339" customFormat="1" ht="23.25" x14ac:dyDescent="0.2">
      <c r="C550" s="960"/>
      <c r="BM550" s="340"/>
      <c r="BN550" s="340"/>
      <c r="BO550" s="340"/>
    </row>
    <row r="551" spans="3:67" s="339" customFormat="1" ht="23.25" x14ac:dyDescent="0.2">
      <c r="C551" s="960"/>
      <c r="BM551" s="340"/>
      <c r="BN551" s="340"/>
      <c r="BO551" s="340"/>
    </row>
    <row r="552" spans="3:67" s="339" customFormat="1" ht="23.25" x14ac:dyDescent="0.2">
      <c r="C552" s="960"/>
      <c r="BM552" s="340"/>
      <c r="BN552" s="340"/>
      <c r="BO552" s="340"/>
    </row>
    <row r="553" spans="3:67" s="339" customFormat="1" ht="23.25" x14ac:dyDescent="0.2">
      <c r="C553" s="960"/>
      <c r="BM553" s="340"/>
      <c r="BN553" s="340"/>
      <c r="BO553" s="340"/>
    </row>
    <row r="554" spans="3:67" s="339" customFormat="1" ht="23.25" x14ac:dyDescent="0.2">
      <c r="C554" s="960"/>
      <c r="BM554" s="340"/>
      <c r="BN554" s="340"/>
      <c r="BO554" s="340"/>
    </row>
    <row r="555" spans="3:67" s="339" customFormat="1" ht="23.25" x14ac:dyDescent="0.2">
      <c r="C555" s="960"/>
      <c r="BM555" s="340"/>
      <c r="BN555" s="340"/>
      <c r="BO555" s="340"/>
    </row>
    <row r="556" spans="3:67" s="339" customFormat="1" ht="23.25" x14ac:dyDescent="0.2">
      <c r="C556" s="960"/>
      <c r="BM556" s="340"/>
      <c r="BN556" s="340"/>
      <c r="BO556" s="340"/>
    </row>
    <row r="557" spans="3:67" s="339" customFormat="1" ht="23.25" x14ac:dyDescent="0.2">
      <c r="C557" s="960"/>
      <c r="BM557" s="340"/>
      <c r="BN557" s="340"/>
      <c r="BO557" s="340"/>
    </row>
    <row r="558" spans="3:67" s="339" customFormat="1" ht="23.25" x14ac:dyDescent="0.2">
      <c r="C558" s="960"/>
      <c r="BM558" s="340"/>
      <c r="BN558" s="340"/>
      <c r="BO558" s="340"/>
    </row>
    <row r="559" spans="3:67" s="339" customFormat="1" ht="23.25" x14ac:dyDescent="0.2">
      <c r="C559" s="960"/>
      <c r="BM559" s="340"/>
      <c r="BN559" s="340"/>
      <c r="BO559" s="340"/>
    </row>
    <row r="560" spans="3:67" s="339" customFormat="1" ht="23.25" x14ac:dyDescent="0.2">
      <c r="C560" s="960"/>
      <c r="BM560" s="340"/>
      <c r="BN560" s="340"/>
      <c r="BO560" s="340"/>
    </row>
    <row r="561" spans="3:67" s="339" customFormat="1" ht="23.25" x14ac:dyDescent="0.2">
      <c r="C561" s="960"/>
      <c r="BM561" s="340"/>
      <c r="BN561" s="340"/>
      <c r="BO561" s="340"/>
    </row>
    <row r="562" spans="3:67" s="339" customFormat="1" ht="23.25" x14ac:dyDescent="0.2">
      <c r="C562" s="960"/>
      <c r="BM562" s="340"/>
      <c r="BN562" s="340"/>
      <c r="BO562" s="340"/>
    </row>
    <row r="563" spans="3:67" s="339" customFormat="1" ht="23.25" x14ac:dyDescent="0.2">
      <c r="C563" s="960"/>
      <c r="BM563" s="340"/>
      <c r="BN563" s="340"/>
      <c r="BO563" s="340"/>
    </row>
    <row r="564" spans="3:67" s="339" customFormat="1" ht="23.25" x14ac:dyDescent="0.2">
      <c r="C564" s="960"/>
      <c r="BM564" s="340"/>
      <c r="BN564" s="340"/>
      <c r="BO564" s="340"/>
    </row>
    <row r="565" spans="3:67" s="339" customFormat="1" ht="23.25" x14ac:dyDescent="0.2">
      <c r="C565" s="960"/>
      <c r="BM565" s="340"/>
      <c r="BN565" s="340"/>
      <c r="BO565" s="340"/>
    </row>
    <row r="566" spans="3:67" s="339" customFormat="1" ht="23.25" x14ac:dyDescent="0.2">
      <c r="C566" s="960"/>
      <c r="BM566" s="340"/>
      <c r="BN566" s="340"/>
      <c r="BO566" s="340"/>
    </row>
    <row r="567" spans="3:67" s="339" customFormat="1" ht="23.25" x14ac:dyDescent="0.2">
      <c r="C567" s="960"/>
      <c r="BM567" s="340"/>
      <c r="BN567" s="340"/>
      <c r="BO567" s="340"/>
    </row>
    <row r="568" spans="3:67" s="339" customFormat="1" ht="23.25" x14ac:dyDescent="0.2">
      <c r="C568" s="960"/>
      <c r="BM568" s="340"/>
      <c r="BN568" s="340"/>
      <c r="BO568" s="340"/>
    </row>
    <row r="569" spans="3:67" s="339" customFormat="1" ht="23.25" x14ac:dyDescent="0.2">
      <c r="C569" s="960"/>
      <c r="BM569" s="340"/>
      <c r="BN569" s="340"/>
      <c r="BO569" s="340"/>
    </row>
    <row r="570" spans="3:67" s="339" customFormat="1" ht="23.25" x14ac:dyDescent="0.2">
      <c r="C570" s="960"/>
      <c r="BM570" s="340"/>
      <c r="BN570" s="340"/>
      <c r="BO570" s="340"/>
    </row>
    <row r="571" spans="3:67" s="339" customFormat="1" ht="23.25" x14ac:dyDescent="0.2">
      <c r="C571" s="960"/>
      <c r="BM571" s="340"/>
      <c r="BN571" s="340"/>
      <c r="BO571" s="340"/>
    </row>
    <row r="572" spans="3:67" s="339" customFormat="1" ht="23.25" x14ac:dyDescent="0.2">
      <c r="C572" s="960"/>
      <c r="BM572" s="340"/>
      <c r="BN572" s="340"/>
      <c r="BO572" s="340"/>
    </row>
    <row r="573" spans="3:67" s="339" customFormat="1" ht="23.25" x14ac:dyDescent="0.2">
      <c r="C573" s="960"/>
      <c r="BM573" s="340"/>
      <c r="BN573" s="340"/>
      <c r="BO573" s="340"/>
    </row>
    <row r="574" spans="3:67" s="339" customFormat="1" ht="23.25" x14ac:dyDescent="0.2">
      <c r="C574" s="960"/>
      <c r="BM574" s="340"/>
      <c r="BN574" s="340"/>
      <c r="BO574" s="340"/>
    </row>
    <row r="575" spans="3:67" s="339" customFormat="1" ht="23.25" x14ac:dyDescent="0.2">
      <c r="C575" s="960"/>
      <c r="BM575" s="340"/>
      <c r="BN575" s="340"/>
      <c r="BO575" s="340"/>
    </row>
    <row r="576" spans="3:67" s="339" customFormat="1" ht="23.25" x14ac:dyDescent="0.2">
      <c r="C576" s="960"/>
      <c r="BM576" s="340"/>
      <c r="BN576" s="340"/>
      <c r="BO576" s="340"/>
    </row>
    <row r="577" spans="3:67" s="339" customFormat="1" ht="23.25" x14ac:dyDescent="0.2">
      <c r="C577" s="960"/>
      <c r="BM577" s="340"/>
      <c r="BN577" s="340"/>
      <c r="BO577" s="340"/>
    </row>
    <row r="578" spans="3:67" s="339" customFormat="1" ht="23.25" x14ac:dyDescent="0.2">
      <c r="C578" s="960"/>
      <c r="BM578" s="340"/>
      <c r="BN578" s="340"/>
      <c r="BO578" s="340"/>
    </row>
    <row r="579" spans="3:67" s="339" customFormat="1" ht="23.25" x14ac:dyDescent="0.2">
      <c r="C579" s="960"/>
      <c r="BM579" s="340"/>
      <c r="BN579" s="340"/>
      <c r="BO579" s="340"/>
    </row>
    <row r="580" spans="3:67" s="339" customFormat="1" ht="23.25" x14ac:dyDescent="0.2">
      <c r="C580" s="960"/>
      <c r="BM580" s="340"/>
      <c r="BN580" s="340"/>
      <c r="BO580" s="340"/>
    </row>
    <row r="581" spans="3:67" s="339" customFormat="1" ht="23.25" x14ac:dyDescent="0.2">
      <c r="C581" s="960"/>
      <c r="BM581" s="340"/>
      <c r="BN581" s="340"/>
      <c r="BO581" s="340"/>
    </row>
    <row r="582" spans="3:67" s="339" customFormat="1" ht="23.25" x14ac:dyDescent="0.2">
      <c r="C582" s="960"/>
      <c r="BM582" s="340"/>
      <c r="BN582" s="340"/>
      <c r="BO582" s="340"/>
    </row>
    <row r="583" spans="3:67" s="339" customFormat="1" ht="23.25" x14ac:dyDescent="0.2">
      <c r="C583" s="960"/>
      <c r="BM583" s="340"/>
      <c r="BN583" s="340"/>
      <c r="BO583" s="340"/>
    </row>
    <row r="584" spans="3:67" s="339" customFormat="1" ht="23.25" x14ac:dyDescent="0.2">
      <c r="C584" s="960"/>
      <c r="BM584" s="340"/>
      <c r="BN584" s="340"/>
      <c r="BO584" s="340"/>
    </row>
    <row r="585" spans="3:67" s="339" customFormat="1" ht="23.25" x14ac:dyDescent="0.2">
      <c r="C585" s="960"/>
      <c r="BM585" s="340"/>
      <c r="BN585" s="340"/>
      <c r="BO585" s="340"/>
    </row>
    <row r="586" spans="3:67" s="339" customFormat="1" ht="23.25" x14ac:dyDescent="0.2">
      <c r="C586" s="960"/>
      <c r="BM586" s="340"/>
      <c r="BN586" s="340"/>
      <c r="BO586" s="340"/>
    </row>
    <row r="587" spans="3:67" s="339" customFormat="1" ht="23.25" x14ac:dyDescent="0.2">
      <c r="C587" s="960"/>
      <c r="BM587" s="340"/>
      <c r="BN587" s="340"/>
      <c r="BO587" s="340"/>
    </row>
    <row r="588" spans="3:67" s="339" customFormat="1" ht="23.25" x14ac:dyDescent="0.2">
      <c r="C588" s="960"/>
      <c r="BM588" s="340"/>
      <c r="BN588" s="340"/>
      <c r="BO588" s="340"/>
    </row>
    <row r="589" spans="3:67" s="339" customFormat="1" ht="23.25" x14ac:dyDescent="0.2">
      <c r="C589" s="960"/>
      <c r="BM589" s="340"/>
      <c r="BN589" s="340"/>
      <c r="BO589" s="340"/>
    </row>
    <row r="590" spans="3:67" s="339" customFormat="1" ht="23.25" x14ac:dyDescent="0.2">
      <c r="C590" s="960"/>
      <c r="BM590" s="340"/>
      <c r="BN590" s="340"/>
      <c r="BO590" s="340"/>
    </row>
    <row r="591" spans="3:67" s="339" customFormat="1" ht="23.25" x14ac:dyDescent="0.2">
      <c r="C591" s="960"/>
      <c r="BM591" s="340"/>
      <c r="BN591" s="340"/>
      <c r="BO591" s="340"/>
    </row>
    <row r="592" spans="3:67" s="339" customFormat="1" ht="23.25" x14ac:dyDescent="0.2">
      <c r="C592" s="960"/>
      <c r="BM592" s="340"/>
      <c r="BN592" s="340"/>
      <c r="BO592" s="340"/>
    </row>
    <row r="593" spans="3:67" s="339" customFormat="1" ht="23.25" x14ac:dyDescent="0.2">
      <c r="C593" s="960"/>
      <c r="BM593" s="340"/>
      <c r="BN593" s="340"/>
      <c r="BO593" s="340"/>
    </row>
    <row r="594" spans="3:67" s="339" customFormat="1" ht="23.25" x14ac:dyDescent="0.2">
      <c r="C594" s="960"/>
      <c r="BM594" s="340"/>
      <c r="BN594" s="340"/>
      <c r="BO594" s="340"/>
    </row>
    <row r="595" spans="3:67" s="339" customFormat="1" ht="23.25" x14ac:dyDescent="0.2">
      <c r="C595" s="960"/>
      <c r="BM595" s="340"/>
      <c r="BN595" s="340"/>
      <c r="BO595" s="340"/>
    </row>
    <row r="596" spans="3:67" s="339" customFormat="1" ht="23.25" x14ac:dyDescent="0.2">
      <c r="C596" s="960"/>
      <c r="BM596" s="340"/>
      <c r="BN596" s="340"/>
      <c r="BO596" s="340"/>
    </row>
    <row r="597" spans="3:67" s="339" customFormat="1" ht="23.25" x14ac:dyDescent="0.2">
      <c r="C597" s="960"/>
      <c r="BM597" s="340"/>
      <c r="BN597" s="340"/>
      <c r="BO597" s="340"/>
    </row>
    <row r="598" spans="3:67" s="339" customFormat="1" ht="23.25" x14ac:dyDescent="0.2">
      <c r="C598" s="960"/>
      <c r="BM598" s="340"/>
      <c r="BN598" s="340"/>
      <c r="BO598" s="340"/>
    </row>
    <row r="599" spans="3:67" s="339" customFormat="1" ht="23.25" x14ac:dyDescent="0.2">
      <c r="C599" s="960"/>
      <c r="BM599" s="340"/>
      <c r="BN599" s="340"/>
      <c r="BO599" s="340"/>
    </row>
    <row r="600" spans="3:67" s="339" customFormat="1" ht="23.25" x14ac:dyDescent="0.2">
      <c r="C600" s="960"/>
      <c r="BM600" s="340"/>
      <c r="BN600" s="340"/>
      <c r="BO600" s="340"/>
    </row>
    <row r="601" spans="3:67" s="339" customFormat="1" ht="23.25" x14ac:dyDescent="0.2">
      <c r="C601" s="960"/>
      <c r="BM601" s="340"/>
      <c r="BN601" s="340"/>
      <c r="BO601" s="340"/>
    </row>
    <row r="602" spans="3:67" s="339" customFormat="1" ht="23.25" x14ac:dyDescent="0.2">
      <c r="C602" s="960"/>
      <c r="BM602" s="340"/>
      <c r="BN602" s="340"/>
      <c r="BO602" s="340"/>
    </row>
    <row r="603" spans="3:67" s="339" customFormat="1" ht="23.25" x14ac:dyDescent="0.2">
      <c r="C603" s="960"/>
      <c r="BM603" s="340"/>
      <c r="BN603" s="340"/>
      <c r="BO603" s="340"/>
    </row>
    <row r="604" spans="3:67" s="339" customFormat="1" ht="23.25" x14ac:dyDescent="0.2">
      <c r="C604" s="960"/>
      <c r="BM604" s="340"/>
      <c r="BN604" s="340"/>
      <c r="BO604" s="340"/>
    </row>
    <row r="605" spans="3:67" s="339" customFormat="1" ht="23.25" x14ac:dyDescent="0.2">
      <c r="C605" s="960"/>
      <c r="BM605" s="340"/>
      <c r="BN605" s="340"/>
      <c r="BO605" s="340"/>
    </row>
    <row r="606" spans="3:67" s="339" customFormat="1" ht="23.25" x14ac:dyDescent="0.2">
      <c r="C606" s="960"/>
      <c r="BM606" s="340"/>
      <c r="BN606" s="340"/>
      <c r="BO606" s="340"/>
    </row>
    <row r="607" spans="3:67" s="339" customFormat="1" ht="23.25" x14ac:dyDescent="0.2">
      <c r="C607" s="960"/>
      <c r="BM607" s="340"/>
      <c r="BN607" s="340"/>
      <c r="BO607" s="340"/>
    </row>
    <row r="608" spans="3:67" s="339" customFormat="1" ht="23.25" x14ac:dyDescent="0.2">
      <c r="C608" s="960"/>
      <c r="BM608" s="340"/>
      <c r="BN608" s="340"/>
      <c r="BO608" s="340"/>
    </row>
    <row r="609" spans="3:67" s="339" customFormat="1" ht="23.25" x14ac:dyDescent="0.2">
      <c r="C609" s="960"/>
      <c r="BM609" s="340"/>
      <c r="BN609" s="340"/>
      <c r="BO609" s="340"/>
    </row>
    <row r="610" spans="3:67" s="339" customFormat="1" ht="23.25" x14ac:dyDescent="0.2">
      <c r="C610" s="960"/>
      <c r="BM610" s="340"/>
      <c r="BN610" s="340"/>
      <c r="BO610" s="340"/>
    </row>
    <row r="611" spans="3:67" s="339" customFormat="1" ht="23.25" x14ac:dyDescent="0.2">
      <c r="C611" s="960"/>
      <c r="BM611" s="340"/>
      <c r="BN611" s="340"/>
      <c r="BO611" s="340"/>
    </row>
    <row r="612" spans="3:67" s="339" customFormat="1" ht="23.25" x14ac:dyDescent="0.2">
      <c r="C612" s="960"/>
      <c r="BM612" s="340"/>
      <c r="BN612" s="340"/>
      <c r="BO612" s="340"/>
    </row>
    <row r="613" spans="3:67" s="339" customFormat="1" ht="23.25" x14ac:dyDescent="0.2">
      <c r="C613" s="960"/>
      <c r="BM613" s="340"/>
      <c r="BN613" s="340"/>
      <c r="BO613" s="340"/>
    </row>
    <row r="614" spans="3:67" s="339" customFormat="1" ht="23.25" x14ac:dyDescent="0.2">
      <c r="C614" s="960"/>
      <c r="BM614" s="340"/>
      <c r="BN614" s="340"/>
      <c r="BO614" s="340"/>
    </row>
    <row r="615" spans="3:67" s="339" customFormat="1" ht="23.25" x14ac:dyDescent="0.2">
      <c r="C615" s="960"/>
      <c r="BM615" s="340"/>
      <c r="BN615" s="340"/>
      <c r="BO615" s="340"/>
    </row>
    <row r="616" spans="3:67" s="339" customFormat="1" ht="23.25" x14ac:dyDescent="0.2">
      <c r="C616" s="960"/>
      <c r="BM616" s="340"/>
      <c r="BN616" s="340"/>
      <c r="BO616" s="340"/>
    </row>
    <row r="617" spans="3:67" s="339" customFormat="1" ht="23.25" x14ac:dyDescent="0.2">
      <c r="C617" s="960"/>
      <c r="BM617" s="340"/>
      <c r="BN617" s="340"/>
      <c r="BO617" s="340"/>
    </row>
    <row r="618" spans="3:67" s="339" customFormat="1" ht="23.25" x14ac:dyDescent="0.2">
      <c r="C618" s="960"/>
      <c r="BM618" s="340"/>
      <c r="BN618" s="340"/>
      <c r="BO618" s="340"/>
    </row>
    <row r="619" spans="3:67" s="339" customFormat="1" ht="23.25" x14ac:dyDescent="0.2">
      <c r="C619" s="960"/>
      <c r="BM619" s="340"/>
      <c r="BN619" s="340"/>
      <c r="BO619" s="340"/>
    </row>
    <row r="620" spans="3:67" s="339" customFormat="1" ht="23.25" x14ac:dyDescent="0.2">
      <c r="C620" s="960"/>
      <c r="BM620" s="340"/>
      <c r="BN620" s="340"/>
      <c r="BO620" s="340"/>
    </row>
    <row r="621" spans="3:67" s="339" customFormat="1" ht="23.25" x14ac:dyDescent="0.2">
      <c r="C621" s="960"/>
      <c r="BM621" s="340"/>
      <c r="BN621" s="340"/>
      <c r="BO621" s="340"/>
    </row>
    <row r="622" spans="3:67" s="339" customFormat="1" ht="23.25" x14ac:dyDescent="0.2">
      <c r="C622" s="960"/>
      <c r="BM622" s="340"/>
      <c r="BN622" s="340"/>
      <c r="BO622" s="340"/>
    </row>
    <row r="623" spans="3:67" s="339" customFormat="1" ht="23.25" x14ac:dyDescent="0.2">
      <c r="C623" s="960"/>
      <c r="BM623" s="340"/>
      <c r="BN623" s="340"/>
      <c r="BO623" s="340"/>
    </row>
    <row r="624" spans="3:67" s="339" customFormat="1" ht="23.25" x14ac:dyDescent="0.2">
      <c r="C624" s="960"/>
      <c r="BM624" s="340"/>
      <c r="BN624" s="340"/>
      <c r="BO624" s="340"/>
    </row>
    <row r="625" spans="3:67" s="339" customFormat="1" ht="23.25" x14ac:dyDescent="0.2">
      <c r="C625" s="960"/>
      <c r="BM625" s="340"/>
      <c r="BN625" s="340"/>
      <c r="BO625" s="340"/>
    </row>
    <row r="626" spans="3:67" s="339" customFormat="1" ht="23.25" x14ac:dyDescent="0.2">
      <c r="C626" s="960"/>
      <c r="BM626" s="340"/>
      <c r="BN626" s="340"/>
      <c r="BO626" s="340"/>
    </row>
    <row r="627" spans="3:67" s="339" customFormat="1" ht="23.25" x14ac:dyDescent="0.2">
      <c r="C627" s="960"/>
      <c r="BM627" s="340"/>
      <c r="BN627" s="340"/>
      <c r="BO627" s="340"/>
    </row>
    <row r="628" spans="3:67" s="339" customFormat="1" ht="23.25" x14ac:dyDescent="0.2">
      <c r="C628" s="960"/>
      <c r="BM628" s="340"/>
      <c r="BN628" s="340"/>
      <c r="BO628" s="340"/>
    </row>
    <row r="629" spans="3:67" s="339" customFormat="1" ht="23.25" x14ac:dyDescent="0.2">
      <c r="C629" s="960"/>
      <c r="BM629" s="340"/>
      <c r="BN629" s="340"/>
      <c r="BO629" s="340"/>
    </row>
    <row r="630" spans="3:67" s="339" customFormat="1" ht="23.25" x14ac:dyDescent="0.2">
      <c r="C630" s="960"/>
      <c r="BM630" s="340"/>
      <c r="BN630" s="340"/>
      <c r="BO630" s="340"/>
    </row>
    <row r="631" spans="3:67" s="339" customFormat="1" ht="23.25" x14ac:dyDescent="0.2">
      <c r="C631" s="960"/>
      <c r="BM631" s="340"/>
      <c r="BN631" s="340"/>
      <c r="BO631" s="340"/>
    </row>
    <row r="632" spans="3:67" s="339" customFormat="1" ht="23.25" x14ac:dyDescent="0.2">
      <c r="C632" s="960"/>
      <c r="BM632" s="340"/>
      <c r="BN632" s="340"/>
      <c r="BO632" s="340"/>
    </row>
    <row r="633" spans="3:67" s="339" customFormat="1" ht="23.25" x14ac:dyDescent="0.2">
      <c r="C633" s="960"/>
      <c r="BM633" s="340"/>
      <c r="BN633" s="340"/>
      <c r="BO633" s="340"/>
    </row>
    <row r="634" spans="3:67" s="339" customFormat="1" ht="23.25" x14ac:dyDescent="0.2">
      <c r="C634" s="960"/>
      <c r="BM634" s="340"/>
      <c r="BN634" s="340"/>
      <c r="BO634" s="340"/>
    </row>
    <row r="635" spans="3:67" s="339" customFormat="1" ht="23.25" x14ac:dyDescent="0.2">
      <c r="C635" s="960"/>
      <c r="BM635" s="340"/>
      <c r="BN635" s="340"/>
      <c r="BO635" s="340"/>
    </row>
    <row r="636" spans="3:67" s="339" customFormat="1" ht="23.25" x14ac:dyDescent="0.2">
      <c r="C636" s="960"/>
      <c r="BM636" s="340"/>
      <c r="BN636" s="340"/>
      <c r="BO636" s="340"/>
    </row>
    <row r="637" spans="3:67" s="339" customFormat="1" ht="23.25" x14ac:dyDescent="0.2">
      <c r="C637" s="960"/>
      <c r="BM637" s="340"/>
      <c r="BN637" s="340"/>
      <c r="BO637" s="340"/>
    </row>
    <row r="638" spans="3:67" s="339" customFormat="1" ht="23.25" x14ac:dyDescent="0.2">
      <c r="C638" s="960"/>
      <c r="BM638" s="340"/>
      <c r="BN638" s="340"/>
      <c r="BO638" s="340"/>
    </row>
    <row r="639" spans="3:67" s="339" customFormat="1" ht="23.25" x14ac:dyDescent="0.2">
      <c r="C639" s="960"/>
      <c r="BM639" s="340"/>
      <c r="BN639" s="340"/>
      <c r="BO639" s="340"/>
    </row>
    <row r="640" spans="3:67" s="339" customFormat="1" ht="23.25" x14ac:dyDescent="0.2">
      <c r="C640" s="960"/>
      <c r="BM640" s="340"/>
      <c r="BN640" s="340"/>
      <c r="BO640" s="340"/>
    </row>
    <row r="641" spans="3:67" s="339" customFormat="1" ht="23.25" x14ac:dyDescent="0.2">
      <c r="C641" s="960"/>
      <c r="BM641" s="340"/>
      <c r="BN641" s="340"/>
      <c r="BO641" s="340"/>
    </row>
    <row r="642" spans="3:67" s="339" customFormat="1" ht="23.25" x14ac:dyDescent="0.2">
      <c r="C642" s="960"/>
      <c r="BM642" s="340"/>
      <c r="BN642" s="340"/>
      <c r="BO642" s="340"/>
    </row>
    <row r="643" spans="3:67" s="339" customFormat="1" ht="23.25" x14ac:dyDescent="0.2">
      <c r="C643" s="960"/>
      <c r="BM643" s="340"/>
      <c r="BN643" s="340"/>
      <c r="BO643" s="340"/>
    </row>
    <row r="644" spans="3:67" s="339" customFormat="1" ht="23.25" x14ac:dyDescent="0.2">
      <c r="C644" s="960"/>
      <c r="BM644" s="340"/>
      <c r="BN644" s="340"/>
      <c r="BO644" s="340"/>
    </row>
    <row r="645" spans="3:67" s="339" customFormat="1" ht="23.25" x14ac:dyDescent="0.2">
      <c r="C645" s="960"/>
      <c r="BM645" s="340"/>
      <c r="BN645" s="340"/>
      <c r="BO645" s="340"/>
    </row>
    <row r="646" spans="3:67" s="339" customFormat="1" ht="23.25" x14ac:dyDescent="0.2">
      <c r="C646" s="960"/>
      <c r="BM646" s="340"/>
      <c r="BN646" s="340"/>
      <c r="BO646" s="340"/>
    </row>
    <row r="647" spans="3:67" s="339" customFormat="1" ht="23.25" x14ac:dyDescent="0.2">
      <c r="C647" s="960"/>
      <c r="BM647" s="340"/>
      <c r="BN647" s="340"/>
      <c r="BO647" s="340"/>
    </row>
    <row r="648" spans="3:67" s="339" customFormat="1" ht="23.25" x14ac:dyDescent="0.2">
      <c r="C648" s="960"/>
      <c r="BM648" s="340"/>
      <c r="BN648" s="340"/>
      <c r="BO648" s="340"/>
    </row>
    <row r="649" spans="3:67" s="339" customFormat="1" ht="23.25" x14ac:dyDescent="0.2">
      <c r="C649" s="960"/>
      <c r="BM649" s="340"/>
      <c r="BN649" s="340"/>
      <c r="BO649" s="340"/>
    </row>
    <row r="650" spans="3:67" s="339" customFormat="1" ht="23.25" x14ac:dyDescent="0.2">
      <c r="C650" s="960"/>
      <c r="BM650" s="340"/>
      <c r="BN650" s="340"/>
      <c r="BO650" s="340"/>
    </row>
    <row r="651" spans="3:67" s="339" customFormat="1" ht="23.25" x14ac:dyDescent="0.2">
      <c r="C651" s="960"/>
      <c r="BM651" s="340"/>
      <c r="BN651" s="340"/>
      <c r="BO651" s="340"/>
    </row>
    <row r="652" spans="3:67" s="339" customFormat="1" ht="23.25" x14ac:dyDescent="0.2">
      <c r="C652" s="960"/>
      <c r="BM652" s="340"/>
      <c r="BN652" s="340"/>
      <c r="BO652" s="340"/>
    </row>
    <row r="653" spans="3:67" s="339" customFormat="1" ht="23.25" x14ac:dyDescent="0.2">
      <c r="C653" s="960"/>
      <c r="BM653" s="340"/>
      <c r="BN653" s="340"/>
      <c r="BO653" s="340"/>
    </row>
    <row r="654" spans="3:67" s="339" customFormat="1" ht="23.25" x14ac:dyDescent="0.2">
      <c r="C654" s="960"/>
      <c r="BM654" s="340"/>
      <c r="BN654" s="340"/>
      <c r="BO654" s="340"/>
    </row>
    <row r="655" spans="3:67" s="339" customFormat="1" ht="23.25" x14ac:dyDescent="0.2">
      <c r="C655" s="960"/>
      <c r="BM655" s="340"/>
      <c r="BN655" s="340"/>
      <c r="BO655" s="340"/>
    </row>
    <row r="656" spans="3:67" s="339" customFormat="1" ht="23.25" x14ac:dyDescent="0.2">
      <c r="C656" s="960"/>
      <c r="BM656" s="340"/>
      <c r="BN656" s="340"/>
      <c r="BO656" s="340"/>
    </row>
    <row r="657" spans="3:67" s="339" customFormat="1" ht="23.25" x14ac:dyDescent="0.2">
      <c r="C657" s="960"/>
      <c r="BM657" s="340"/>
      <c r="BN657" s="340"/>
      <c r="BO657" s="340"/>
    </row>
    <row r="658" spans="3:67" s="339" customFormat="1" ht="23.25" x14ac:dyDescent="0.2">
      <c r="C658" s="960"/>
      <c r="BM658" s="340"/>
      <c r="BN658" s="340"/>
      <c r="BO658" s="340"/>
    </row>
    <row r="659" spans="3:67" s="339" customFormat="1" ht="23.25" x14ac:dyDescent="0.2">
      <c r="C659" s="960"/>
      <c r="BM659" s="340"/>
      <c r="BN659" s="340"/>
      <c r="BO659" s="340"/>
    </row>
    <row r="660" spans="3:67" s="339" customFormat="1" ht="23.25" x14ac:dyDescent="0.2">
      <c r="C660" s="960"/>
      <c r="BM660" s="340"/>
      <c r="BN660" s="340"/>
      <c r="BO660" s="340"/>
    </row>
    <row r="661" spans="3:67" s="339" customFormat="1" ht="23.25" x14ac:dyDescent="0.2">
      <c r="C661" s="960"/>
      <c r="BM661" s="340"/>
      <c r="BN661" s="340"/>
      <c r="BO661" s="340"/>
    </row>
    <row r="662" spans="3:67" s="339" customFormat="1" ht="23.25" x14ac:dyDescent="0.2">
      <c r="C662" s="960"/>
      <c r="BM662" s="340"/>
      <c r="BN662" s="340"/>
      <c r="BO662" s="340"/>
    </row>
    <row r="663" spans="3:67" s="339" customFormat="1" ht="23.25" x14ac:dyDescent="0.2">
      <c r="C663" s="960"/>
      <c r="BM663" s="340"/>
      <c r="BN663" s="340"/>
      <c r="BO663" s="340"/>
    </row>
    <row r="664" spans="3:67" s="339" customFormat="1" ht="23.25" x14ac:dyDescent="0.2">
      <c r="C664" s="960"/>
      <c r="BM664" s="340"/>
      <c r="BN664" s="340"/>
      <c r="BO664" s="340"/>
    </row>
    <row r="665" spans="3:67" s="339" customFormat="1" ht="23.25" x14ac:dyDescent="0.2">
      <c r="C665" s="960"/>
      <c r="BM665" s="340"/>
      <c r="BN665" s="340"/>
      <c r="BO665" s="340"/>
    </row>
    <row r="666" spans="3:67" s="339" customFormat="1" ht="23.25" x14ac:dyDescent="0.2">
      <c r="C666" s="960"/>
      <c r="BM666" s="340"/>
      <c r="BN666" s="340"/>
      <c r="BO666" s="340"/>
    </row>
    <row r="667" spans="3:67" s="339" customFormat="1" ht="23.25" x14ac:dyDescent="0.2">
      <c r="C667" s="960"/>
      <c r="BM667" s="340"/>
      <c r="BN667" s="340"/>
      <c r="BO667" s="340"/>
    </row>
    <row r="668" spans="3:67" s="339" customFormat="1" ht="23.25" x14ac:dyDescent="0.2">
      <c r="C668" s="960"/>
      <c r="BM668" s="340"/>
      <c r="BN668" s="340"/>
      <c r="BO668" s="340"/>
    </row>
    <row r="669" spans="3:67" s="339" customFormat="1" ht="23.25" x14ac:dyDescent="0.2">
      <c r="C669" s="960"/>
      <c r="BM669" s="340"/>
      <c r="BN669" s="340"/>
      <c r="BO669" s="340"/>
    </row>
    <row r="670" spans="3:67" s="339" customFormat="1" ht="23.25" x14ac:dyDescent="0.2">
      <c r="C670" s="960"/>
      <c r="BM670" s="340"/>
      <c r="BN670" s="340"/>
      <c r="BO670" s="340"/>
    </row>
    <row r="671" spans="3:67" s="339" customFormat="1" ht="23.25" x14ac:dyDescent="0.2">
      <c r="C671" s="960"/>
      <c r="BM671" s="340"/>
      <c r="BN671" s="340"/>
      <c r="BO671" s="340"/>
    </row>
    <row r="672" spans="3:67" s="339" customFormat="1" ht="23.25" x14ac:dyDescent="0.2">
      <c r="C672" s="960"/>
      <c r="BM672" s="340"/>
      <c r="BN672" s="340"/>
      <c r="BO672" s="340"/>
    </row>
    <row r="673" spans="3:67" s="339" customFormat="1" ht="23.25" x14ac:dyDescent="0.2">
      <c r="C673" s="960"/>
      <c r="BM673" s="340"/>
      <c r="BN673" s="340"/>
      <c r="BO673" s="340"/>
    </row>
    <row r="674" spans="3:67" s="339" customFormat="1" ht="23.25" x14ac:dyDescent="0.2">
      <c r="C674" s="960"/>
      <c r="BM674" s="340"/>
      <c r="BN674" s="340"/>
      <c r="BO674" s="340"/>
    </row>
    <row r="675" spans="3:67" s="339" customFormat="1" ht="23.25" x14ac:dyDescent="0.2">
      <c r="C675" s="960"/>
      <c r="BM675" s="340"/>
      <c r="BN675" s="340"/>
      <c r="BO675" s="340"/>
    </row>
    <row r="676" spans="3:67" s="339" customFormat="1" ht="23.25" x14ac:dyDescent="0.2">
      <c r="C676" s="960"/>
      <c r="BM676" s="340"/>
      <c r="BN676" s="340"/>
      <c r="BO676" s="340"/>
    </row>
    <row r="677" spans="3:67" s="339" customFormat="1" ht="23.25" x14ac:dyDescent="0.2">
      <c r="C677" s="960"/>
      <c r="BM677" s="340"/>
      <c r="BN677" s="340"/>
      <c r="BO677" s="340"/>
    </row>
    <row r="678" spans="3:67" s="339" customFormat="1" ht="23.25" x14ac:dyDescent="0.2">
      <c r="C678" s="960"/>
      <c r="BM678" s="340"/>
      <c r="BN678" s="340"/>
      <c r="BO678" s="340"/>
    </row>
    <row r="679" spans="3:67" s="339" customFormat="1" ht="23.25" x14ac:dyDescent="0.2">
      <c r="C679" s="960"/>
      <c r="BM679" s="340"/>
      <c r="BN679" s="340"/>
      <c r="BO679" s="340"/>
    </row>
    <row r="680" spans="3:67" s="339" customFormat="1" ht="23.25" x14ac:dyDescent="0.2">
      <c r="C680" s="960"/>
      <c r="BM680" s="340"/>
      <c r="BN680" s="340"/>
      <c r="BO680" s="340"/>
    </row>
    <row r="681" spans="3:67" s="339" customFormat="1" ht="23.25" x14ac:dyDescent="0.2">
      <c r="C681" s="960"/>
      <c r="BM681" s="340"/>
      <c r="BN681" s="340"/>
      <c r="BO681" s="340"/>
    </row>
    <row r="682" spans="3:67" s="339" customFormat="1" ht="23.25" x14ac:dyDescent="0.2">
      <c r="C682" s="960"/>
      <c r="BM682" s="340"/>
      <c r="BN682" s="340"/>
      <c r="BO682" s="340"/>
    </row>
    <row r="683" spans="3:67" s="339" customFormat="1" ht="23.25" x14ac:dyDescent="0.2">
      <c r="C683" s="960"/>
      <c r="BM683" s="340"/>
      <c r="BN683" s="340"/>
      <c r="BO683" s="340"/>
    </row>
    <row r="684" spans="3:67" s="339" customFormat="1" ht="23.25" x14ac:dyDescent="0.2">
      <c r="C684" s="960"/>
      <c r="BM684" s="340"/>
      <c r="BN684" s="340"/>
      <c r="BO684" s="340"/>
    </row>
    <row r="685" spans="3:67" s="339" customFormat="1" ht="23.25" x14ac:dyDescent="0.2">
      <c r="C685" s="960"/>
      <c r="BM685" s="340"/>
      <c r="BN685" s="340"/>
      <c r="BO685" s="340"/>
    </row>
    <row r="686" spans="3:67" s="339" customFormat="1" ht="23.25" x14ac:dyDescent="0.2">
      <c r="C686" s="960"/>
      <c r="BM686" s="340"/>
      <c r="BN686" s="340"/>
      <c r="BO686" s="340"/>
    </row>
    <row r="687" spans="3:67" s="339" customFormat="1" ht="23.25" x14ac:dyDescent="0.2">
      <c r="C687" s="960"/>
      <c r="BM687" s="340"/>
      <c r="BN687" s="340"/>
      <c r="BO687" s="340"/>
    </row>
    <row r="688" spans="3:67" s="339" customFormat="1" ht="23.25" x14ac:dyDescent="0.2">
      <c r="C688" s="960"/>
      <c r="BM688" s="340"/>
      <c r="BN688" s="340"/>
      <c r="BO688" s="340"/>
    </row>
    <row r="689" spans="3:67" s="339" customFormat="1" ht="23.25" x14ac:dyDescent="0.2">
      <c r="C689" s="960"/>
      <c r="BM689" s="340"/>
      <c r="BN689" s="340"/>
      <c r="BO689" s="340"/>
    </row>
    <row r="690" spans="3:67" s="339" customFormat="1" ht="23.25" x14ac:dyDescent="0.2">
      <c r="C690" s="960"/>
      <c r="BM690" s="340"/>
      <c r="BN690" s="340"/>
      <c r="BO690" s="340"/>
    </row>
    <row r="691" spans="3:67" s="339" customFormat="1" ht="23.25" x14ac:dyDescent="0.2">
      <c r="C691" s="960"/>
      <c r="BM691" s="340"/>
      <c r="BN691" s="340"/>
      <c r="BO691" s="340"/>
    </row>
    <row r="692" spans="3:67" s="339" customFormat="1" ht="23.25" x14ac:dyDescent="0.2">
      <c r="C692" s="960"/>
      <c r="BM692" s="340"/>
      <c r="BN692" s="340"/>
      <c r="BO692" s="340"/>
    </row>
    <row r="693" spans="3:67" s="339" customFormat="1" ht="23.25" x14ac:dyDescent="0.2">
      <c r="C693" s="960"/>
      <c r="BM693" s="340"/>
      <c r="BN693" s="340"/>
      <c r="BO693" s="340"/>
    </row>
    <row r="694" spans="3:67" s="339" customFormat="1" ht="23.25" x14ac:dyDescent="0.2">
      <c r="C694" s="960"/>
      <c r="BM694" s="340"/>
      <c r="BN694" s="340"/>
      <c r="BO694" s="340"/>
    </row>
    <row r="695" spans="3:67" s="339" customFormat="1" ht="23.25" x14ac:dyDescent="0.2">
      <c r="C695" s="960"/>
      <c r="BM695" s="340"/>
      <c r="BN695" s="340"/>
      <c r="BO695" s="340"/>
    </row>
    <row r="696" spans="3:67" s="339" customFormat="1" ht="23.25" x14ac:dyDescent="0.2">
      <c r="C696" s="960"/>
      <c r="BM696" s="340"/>
      <c r="BN696" s="340"/>
      <c r="BO696" s="340"/>
    </row>
    <row r="697" spans="3:67" s="339" customFormat="1" ht="23.25" x14ac:dyDescent="0.2">
      <c r="C697" s="960"/>
      <c r="BM697" s="340"/>
      <c r="BN697" s="340"/>
      <c r="BO697" s="340"/>
    </row>
    <row r="698" spans="3:67" s="339" customFormat="1" ht="23.25" x14ac:dyDescent="0.2">
      <c r="C698" s="960"/>
      <c r="BM698" s="340"/>
      <c r="BN698" s="340"/>
      <c r="BO698" s="340"/>
    </row>
    <row r="699" spans="3:67" s="339" customFormat="1" ht="23.25" x14ac:dyDescent="0.2">
      <c r="C699" s="960"/>
      <c r="BM699" s="340"/>
      <c r="BN699" s="340"/>
      <c r="BO699" s="340"/>
    </row>
    <row r="700" spans="3:67" s="339" customFormat="1" ht="23.25" x14ac:dyDescent="0.2">
      <c r="C700" s="960"/>
      <c r="BM700" s="340"/>
      <c r="BN700" s="340"/>
      <c r="BO700" s="340"/>
    </row>
    <row r="701" spans="3:67" s="339" customFormat="1" ht="23.25" x14ac:dyDescent="0.2">
      <c r="C701" s="960"/>
      <c r="BM701" s="340"/>
      <c r="BN701" s="340"/>
      <c r="BO701" s="340"/>
    </row>
    <row r="702" spans="3:67" s="339" customFormat="1" ht="23.25" x14ac:dyDescent="0.2">
      <c r="C702" s="960"/>
      <c r="BM702" s="340"/>
      <c r="BN702" s="340"/>
      <c r="BO702" s="340"/>
    </row>
    <row r="703" spans="3:67" s="339" customFormat="1" ht="23.25" x14ac:dyDescent="0.2">
      <c r="C703" s="960"/>
      <c r="BM703" s="340"/>
      <c r="BN703" s="340"/>
      <c r="BO703" s="340"/>
    </row>
    <row r="704" spans="3:67" s="339" customFormat="1" ht="23.25" x14ac:dyDescent="0.2">
      <c r="C704" s="960"/>
      <c r="BM704" s="340"/>
      <c r="BN704" s="340"/>
      <c r="BO704" s="340"/>
    </row>
    <row r="705" spans="3:67" s="339" customFormat="1" ht="23.25" x14ac:dyDescent="0.2">
      <c r="C705" s="960"/>
      <c r="BM705" s="340"/>
      <c r="BN705" s="340"/>
      <c r="BO705" s="340"/>
    </row>
    <row r="706" spans="3:67" s="339" customFormat="1" ht="23.25" x14ac:dyDescent="0.2">
      <c r="C706" s="960"/>
      <c r="BM706" s="340"/>
      <c r="BN706" s="340"/>
      <c r="BO706" s="340"/>
    </row>
    <row r="707" spans="3:67" s="339" customFormat="1" ht="23.25" x14ac:dyDescent="0.2">
      <c r="C707" s="960"/>
      <c r="BM707" s="340"/>
      <c r="BN707" s="340"/>
      <c r="BO707" s="340"/>
    </row>
    <row r="708" spans="3:67" s="339" customFormat="1" ht="23.25" x14ac:dyDescent="0.2">
      <c r="C708" s="960"/>
      <c r="BM708" s="340"/>
      <c r="BN708" s="340"/>
      <c r="BO708" s="340"/>
    </row>
    <row r="709" spans="3:67" s="339" customFormat="1" ht="23.25" x14ac:dyDescent="0.2">
      <c r="C709" s="960"/>
      <c r="BM709" s="340"/>
      <c r="BN709" s="340"/>
      <c r="BO709" s="340"/>
    </row>
    <row r="710" spans="3:67" s="339" customFormat="1" ht="23.25" x14ac:dyDescent="0.2">
      <c r="C710" s="960"/>
      <c r="BM710" s="340"/>
      <c r="BN710" s="340"/>
      <c r="BO710" s="340"/>
    </row>
    <row r="711" spans="3:67" s="339" customFormat="1" ht="23.25" x14ac:dyDescent="0.2">
      <c r="C711" s="960"/>
      <c r="BM711" s="340"/>
      <c r="BN711" s="340"/>
      <c r="BO711" s="340"/>
    </row>
    <row r="712" spans="3:67" s="339" customFormat="1" ht="23.25" x14ac:dyDescent="0.2">
      <c r="C712" s="960"/>
      <c r="BM712" s="340"/>
      <c r="BN712" s="340"/>
      <c r="BO712" s="340"/>
    </row>
    <row r="713" spans="3:67" s="339" customFormat="1" ht="23.25" x14ac:dyDescent="0.2">
      <c r="C713" s="960"/>
      <c r="BM713" s="340"/>
      <c r="BN713" s="340"/>
      <c r="BO713" s="340"/>
    </row>
    <row r="714" spans="3:67" s="339" customFormat="1" ht="23.25" x14ac:dyDescent="0.2">
      <c r="C714" s="960"/>
      <c r="BM714" s="340"/>
      <c r="BN714" s="340"/>
      <c r="BO714" s="340"/>
    </row>
    <row r="715" spans="3:67" s="339" customFormat="1" ht="23.25" x14ac:dyDescent="0.2">
      <c r="C715" s="960"/>
      <c r="BM715" s="340"/>
      <c r="BN715" s="340"/>
      <c r="BO715" s="340"/>
    </row>
    <row r="716" spans="3:67" s="339" customFormat="1" ht="23.25" x14ac:dyDescent="0.2">
      <c r="C716" s="960"/>
      <c r="BM716" s="340"/>
      <c r="BN716" s="340"/>
      <c r="BO716" s="340"/>
    </row>
    <row r="717" spans="3:67" s="339" customFormat="1" ht="23.25" x14ac:dyDescent="0.2">
      <c r="C717" s="960"/>
      <c r="BM717" s="340"/>
      <c r="BN717" s="340"/>
      <c r="BO717" s="340"/>
    </row>
    <row r="718" spans="3:67" s="339" customFormat="1" ht="23.25" x14ac:dyDescent="0.2">
      <c r="C718" s="960"/>
      <c r="BM718" s="340"/>
      <c r="BN718" s="340"/>
      <c r="BO718" s="340"/>
    </row>
    <row r="719" spans="3:67" s="339" customFormat="1" ht="23.25" x14ac:dyDescent="0.2">
      <c r="C719" s="960"/>
      <c r="BM719" s="340"/>
      <c r="BN719" s="340"/>
      <c r="BO719" s="340"/>
    </row>
    <row r="720" spans="3:67" s="339" customFormat="1" ht="23.25" x14ac:dyDescent="0.2">
      <c r="C720" s="960"/>
      <c r="BM720" s="340"/>
      <c r="BN720" s="340"/>
      <c r="BO720" s="340"/>
    </row>
    <row r="721" spans="3:67" s="339" customFormat="1" ht="23.25" x14ac:dyDescent="0.2">
      <c r="C721" s="960"/>
      <c r="BM721" s="340"/>
      <c r="BN721" s="340"/>
      <c r="BO721" s="340"/>
    </row>
    <row r="722" spans="3:67" s="339" customFormat="1" ht="23.25" x14ac:dyDescent="0.2">
      <c r="C722" s="960"/>
      <c r="BM722" s="340"/>
      <c r="BN722" s="340"/>
      <c r="BO722" s="340"/>
    </row>
    <row r="723" spans="3:67" s="339" customFormat="1" ht="23.25" x14ac:dyDescent="0.2">
      <c r="C723" s="960"/>
      <c r="BM723" s="340"/>
      <c r="BN723" s="340"/>
      <c r="BO723" s="340"/>
    </row>
    <row r="724" spans="3:67" s="339" customFormat="1" ht="23.25" x14ac:dyDescent="0.2">
      <c r="C724" s="960"/>
      <c r="BM724" s="340"/>
      <c r="BN724" s="340"/>
      <c r="BO724" s="340"/>
    </row>
    <row r="725" spans="3:67" s="339" customFormat="1" ht="23.25" x14ac:dyDescent="0.2">
      <c r="C725" s="960"/>
      <c r="BM725" s="340"/>
      <c r="BN725" s="340"/>
      <c r="BO725" s="340"/>
    </row>
    <row r="726" spans="3:67" s="339" customFormat="1" ht="23.25" x14ac:dyDescent="0.2">
      <c r="C726" s="960"/>
      <c r="BM726" s="340"/>
      <c r="BN726" s="340"/>
      <c r="BO726" s="340"/>
    </row>
    <row r="727" spans="3:67" s="339" customFormat="1" ht="23.25" x14ac:dyDescent="0.2">
      <c r="C727" s="960"/>
      <c r="BM727" s="340"/>
      <c r="BN727" s="340"/>
      <c r="BO727" s="340"/>
    </row>
    <row r="728" spans="3:67" s="339" customFormat="1" ht="23.25" x14ac:dyDescent="0.2">
      <c r="C728" s="960"/>
      <c r="BM728" s="340"/>
      <c r="BN728" s="340"/>
      <c r="BO728" s="340"/>
    </row>
    <row r="729" spans="3:67" s="339" customFormat="1" ht="23.25" x14ac:dyDescent="0.2">
      <c r="C729" s="960"/>
      <c r="BM729" s="340"/>
      <c r="BN729" s="340"/>
      <c r="BO729" s="340"/>
    </row>
    <row r="730" spans="3:67" s="339" customFormat="1" ht="23.25" x14ac:dyDescent="0.2">
      <c r="C730" s="960"/>
      <c r="BM730" s="340"/>
      <c r="BN730" s="340"/>
      <c r="BO730" s="340"/>
    </row>
    <row r="731" spans="3:67" s="339" customFormat="1" ht="23.25" x14ac:dyDescent="0.2">
      <c r="C731" s="960"/>
      <c r="BM731" s="340"/>
      <c r="BN731" s="340"/>
      <c r="BO731" s="340"/>
    </row>
    <row r="732" spans="3:67" s="339" customFormat="1" ht="23.25" x14ac:dyDescent="0.2">
      <c r="C732" s="960"/>
      <c r="BM732" s="340"/>
      <c r="BN732" s="340"/>
      <c r="BO732" s="340"/>
    </row>
    <row r="733" spans="3:67" s="339" customFormat="1" ht="23.25" x14ac:dyDescent="0.2">
      <c r="C733" s="960"/>
      <c r="BM733" s="340"/>
      <c r="BN733" s="340"/>
      <c r="BO733" s="340"/>
    </row>
    <row r="734" spans="3:67" s="339" customFormat="1" ht="23.25" x14ac:dyDescent="0.2">
      <c r="C734" s="960"/>
      <c r="BM734" s="340"/>
      <c r="BN734" s="340"/>
      <c r="BO734" s="340"/>
    </row>
    <row r="735" spans="3:67" s="339" customFormat="1" ht="23.25" x14ac:dyDescent="0.2">
      <c r="C735" s="960"/>
      <c r="BM735" s="340"/>
      <c r="BN735" s="340"/>
      <c r="BO735" s="340"/>
    </row>
    <row r="736" spans="3:67" s="339" customFormat="1" ht="23.25" x14ac:dyDescent="0.2">
      <c r="C736" s="960"/>
      <c r="BM736" s="340"/>
      <c r="BN736" s="340"/>
      <c r="BO736" s="340"/>
    </row>
    <row r="737" spans="3:67" s="339" customFormat="1" ht="23.25" x14ac:dyDescent="0.2">
      <c r="C737" s="960"/>
      <c r="BM737" s="340"/>
      <c r="BN737" s="340"/>
      <c r="BO737" s="340"/>
    </row>
    <row r="738" spans="3:67" s="339" customFormat="1" ht="23.25" x14ac:dyDescent="0.2">
      <c r="C738" s="960"/>
      <c r="BM738" s="340"/>
      <c r="BN738" s="340"/>
      <c r="BO738" s="340"/>
    </row>
    <row r="739" spans="3:67" s="339" customFormat="1" ht="23.25" x14ac:dyDescent="0.2">
      <c r="C739" s="960"/>
      <c r="BM739" s="340"/>
      <c r="BN739" s="340"/>
      <c r="BO739" s="340"/>
    </row>
    <row r="740" spans="3:67" s="339" customFormat="1" ht="23.25" x14ac:dyDescent="0.2">
      <c r="C740" s="960"/>
      <c r="BM740" s="340"/>
      <c r="BN740" s="340"/>
      <c r="BO740" s="340"/>
    </row>
    <row r="741" spans="3:67" s="339" customFormat="1" ht="23.25" x14ac:dyDescent="0.2">
      <c r="C741" s="960"/>
      <c r="BM741" s="340"/>
      <c r="BN741" s="340"/>
      <c r="BO741" s="340"/>
    </row>
    <row r="742" spans="3:67" s="339" customFormat="1" ht="23.25" x14ac:dyDescent="0.2">
      <c r="C742" s="960"/>
      <c r="BM742" s="340"/>
      <c r="BN742" s="340"/>
      <c r="BO742" s="340"/>
    </row>
    <row r="743" spans="3:67" s="339" customFormat="1" ht="23.25" x14ac:dyDescent="0.2">
      <c r="C743" s="960"/>
      <c r="BM743" s="340"/>
      <c r="BN743" s="340"/>
      <c r="BO743" s="340"/>
    </row>
    <row r="744" spans="3:67" s="339" customFormat="1" ht="23.25" x14ac:dyDescent="0.2">
      <c r="C744" s="960"/>
      <c r="BM744" s="340"/>
      <c r="BN744" s="340"/>
      <c r="BO744" s="340"/>
    </row>
    <row r="745" spans="3:67" s="339" customFormat="1" ht="23.25" x14ac:dyDescent="0.2">
      <c r="C745" s="960"/>
      <c r="BM745" s="340"/>
      <c r="BN745" s="340"/>
      <c r="BO745" s="340"/>
    </row>
    <row r="746" spans="3:67" s="339" customFormat="1" ht="23.25" x14ac:dyDescent="0.2">
      <c r="C746" s="960"/>
      <c r="BM746" s="340"/>
      <c r="BN746" s="340"/>
      <c r="BO746" s="340"/>
    </row>
    <row r="747" spans="3:67" s="339" customFormat="1" ht="23.25" x14ac:dyDescent="0.2">
      <c r="C747" s="960"/>
      <c r="BM747" s="340"/>
      <c r="BN747" s="340"/>
      <c r="BO747" s="340"/>
    </row>
    <row r="748" spans="3:67" s="339" customFormat="1" ht="23.25" x14ac:dyDescent="0.2">
      <c r="C748" s="960"/>
      <c r="BM748" s="340"/>
      <c r="BN748" s="340"/>
      <c r="BO748" s="340"/>
    </row>
    <row r="749" spans="3:67" s="339" customFormat="1" ht="23.25" x14ac:dyDescent="0.2">
      <c r="C749" s="960"/>
      <c r="BM749" s="340"/>
      <c r="BN749" s="340"/>
      <c r="BO749" s="340"/>
    </row>
    <row r="750" spans="3:67" s="339" customFormat="1" ht="23.25" x14ac:dyDescent="0.2">
      <c r="C750" s="960"/>
      <c r="BM750" s="340"/>
      <c r="BN750" s="340"/>
      <c r="BO750" s="340"/>
    </row>
    <row r="751" spans="3:67" s="339" customFormat="1" ht="23.25" x14ac:dyDescent="0.2">
      <c r="C751" s="960"/>
      <c r="BM751" s="340"/>
      <c r="BN751" s="340"/>
      <c r="BO751" s="340"/>
    </row>
    <row r="752" spans="3:67" s="339" customFormat="1" ht="23.25" x14ac:dyDescent="0.2">
      <c r="C752" s="960"/>
      <c r="BM752" s="340"/>
      <c r="BN752" s="340"/>
      <c r="BO752" s="340"/>
    </row>
    <row r="753" spans="3:67" s="339" customFormat="1" ht="23.25" x14ac:dyDescent="0.2">
      <c r="C753" s="960"/>
      <c r="BM753" s="340"/>
      <c r="BN753" s="340"/>
      <c r="BO753" s="340"/>
    </row>
    <row r="754" spans="3:67" s="339" customFormat="1" ht="23.25" x14ac:dyDescent="0.2">
      <c r="C754" s="960"/>
      <c r="BM754" s="340"/>
      <c r="BN754" s="340"/>
      <c r="BO754" s="340"/>
    </row>
    <row r="755" spans="3:67" s="339" customFormat="1" ht="23.25" x14ac:dyDescent="0.2">
      <c r="C755" s="960"/>
      <c r="BM755" s="340"/>
      <c r="BN755" s="340"/>
      <c r="BO755" s="340"/>
    </row>
    <row r="756" spans="3:67" s="339" customFormat="1" ht="23.25" x14ac:dyDescent="0.2">
      <c r="C756" s="960"/>
      <c r="BM756" s="340"/>
      <c r="BN756" s="340"/>
      <c r="BO756" s="340"/>
    </row>
    <row r="757" spans="3:67" s="339" customFormat="1" ht="23.25" x14ac:dyDescent="0.2">
      <c r="C757" s="960"/>
      <c r="BM757" s="340"/>
      <c r="BN757" s="340"/>
      <c r="BO757" s="340"/>
    </row>
    <row r="758" spans="3:67" s="339" customFormat="1" ht="23.25" x14ac:dyDescent="0.2">
      <c r="C758" s="960"/>
      <c r="BM758" s="340"/>
      <c r="BN758" s="340"/>
      <c r="BO758" s="340"/>
    </row>
    <row r="759" spans="3:67" s="339" customFormat="1" ht="23.25" x14ac:dyDescent="0.2">
      <c r="C759" s="960"/>
      <c r="BM759" s="340"/>
      <c r="BN759" s="340"/>
      <c r="BO759" s="340"/>
    </row>
    <row r="760" spans="3:67" s="339" customFormat="1" ht="23.25" x14ac:dyDescent="0.2">
      <c r="C760" s="960"/>
      <c r="BM760" s="340"/>
      <c r="BN760" s="340"/>
      <c r="BO760" s="340"/>
    </row>
    <row r="761" spans="3:67" s="339" customFormat="1" ht="23.25" x14ac:dyDescent="0.2">
      <c r="C761" s="960"/>
      <c r="BM761" s="340"/>
      <c r="BN761" s="340"/>
      <c r="BO761" s="340"/>
    </row>
    <row r="762" spans="3:67" s="339" customFormat="1" ht="23.25" x14ac:dyDescent="0.2">
      <c r="C762" s="960"/>
      <c r="BM762" s="340"/>
      <c r="BN762" s="340"/>
      <c r="BO762" s="340"/>
    </row>
    <row r="763" spans="3:67" s="339" customFormat="1" ht="23.25" x14ac:dyDescent="0.2">
      <c r="C763" s="960"/>
      <c r="BM763" s="340"/>
      <c r="BN763" s="340"/>
      <c r="BO763" s="340"/>
    </row>
    <row r="764" spans="3:67" s="339" customFormat="1" ht="23.25" x14ac:dyDescent="0.2">
      <c r="C764" s="960"/>
      <c r="BM764" s="340"/>
      <c r="BN764" s="340"/>
      <c r="BO764" s="340"/>
    </row>
    <row r="765" spans="3:67" s="339" customFormat="1" ht="23.25" x14ac:dyDescent="0.2">
      <c r="C765" s="960"/>
      <c r="BM765" s="340"/>
      <c r="BN765" s="340"/>
      <c r="BO765" s="340"/>
    </row>
    <row r="766" spans="3:67" s="339" customFormat="1" ht="23.25" x14ac:dyDescent="0.2">
      <c r="C766" s="960"/>
      <c r="BM766" s="340"/>
      <c r="BN766" s="340"/>
      <c r="BO766" s="340"/>
    </row>
    <row r="767" spans="3:67" s="339" customFormat="1" ht="23.25" x14ac:dyDescent="0.2">
      <c r="C767" s="960"/>
      <c r="BM767" s="340"/>
      <c r="BN767" s="340"/>
      <c r="BO767" s="340"/>
    </row>
    <row r="768" spans="3:67" s="339" customFormat="1" ht="23.25" x14ac:dyDescent="0.2">
      <c r="C768" s="960"/>
      <c r="BM768" s="340"/>
      <c r="BN768" s="340"/>
      <c r="BO768" s="340"/>
    </row>
    <row r="769" spans="3:67" s="339" customFormat="1" ht="23.25" x14ac:dyDescent="0.2">
      <c r="C769" s="960"/>
      <c r="BM769" s="340"/>
      <c r="BN769" s="340"/>
      <c r="BO769" s="340"/>
    </row>
    <row r="770" spans="3:67" s="339" customFormat="1" ht="23.25" x14ac:dyDescent="0.2">
      <c r="C770" s="960"/>
      <c r="BM770" s="340"/>
      <c r="BN770" s="340"/>
      <c r="BO770" s="340"/>
    </row>
    <row r="771" spans="3:67" s="339" customFormat="1" ht="23.25" x14ac:dyDescent="0.2">
      <c r="C771" s="960"/>
      <c r="BM771" s="340"/>
      <c r="BN771" s="340"/>
      <c r="BO771" s="340"/>
    </row>
    <row r="772" spans="3:67" s="339" customFormat="1" ht="23.25" x14ac:dyDescent="0.2">
      <c r="C772" s="960"/>
      <c r="BM772" s="340"/>
      <c r="BN772" s="340"/>
      <c r="BO772" s="340"/>
    </row>
    <row r="773" spans="3:67" s="339" customFormat="1" ht="23.25" x14ac:dyDescent="0.2">
      <c r="C773" s="960"/>
      <c r="BM773" s="340"/>
      <c r="BN773" s="340"/>
      <c r="BO773" s="340"/>
    </row>
    <row r="774" spans="3:67" s="339" customFormat="1" ht="23.25" x14ac:dyDescent="0.2">
      <c r="C774" s="960"/>
      <c r="BM774" s="340"/>
      <c r="BN774" s="340"/>
      <c r="BO774" s="340"/>
    </row>
    <row r="775" spans="3:67" s="339" customFormat="1" ht="23.25" x14ac:dyDescent="0.2">
      <c r="C775" s="960"/>
      <c r="BM775" s="340"/>
      <c r="BN775" s="340"/>
      <c r="BO775" s="340"/>
    </row>
    <row r="776" spans="3:67" s="339" customFormat="1" ht="23.25" x14ac:dyDescent="0.2">
      <c r="C776" s="960"/>
      <c r="BM776" s="340"/>
      <c r="BN776" s="340"/>
      <c r="BO776" s="340"/>
    </row>
    <row r="777" spans="3:67" s="339" customFormat="1" ht="23.25" x14ac:dyDescent="0.2">
      <c r="C777" s="960"/>
      <c r="BM777" s="340"/>
      <c r="BN777" s="340"/>
      <c r="BO777" s="340"/>
    </row>
    <row r="778" spans="3:67" s="339" customFormat="1" ht="23.25" x14ac:dyDescent="0.2">
      <c r="C778" s="960"/>
      <c r="BM778" s="340"/>
      <c r="BN778" s="340"/>
      <c r="BO778" s="340"/>
    </row>
    <row r="779" spans="3:67" s="339" customFormat="1" thickBot="1" x14ac:dyDescent="0.25">
      <c r="C779" s="960"/>
      <c r="BM779" s="340"/>
      <c r="BN779" s="340"/>
      <c r="BO779" s="340"/>
    </row>
    <row r="780" spans="3:67" ht="23.25" x14ac:dyDescent="0.2"/>
    <row r="781" spans="3:67" ht="23.25" x14ac:dyDescent="0.2"/>
    <row r="782" spans="3:67" ht="23.25" x14ac:dyDescent="0.2"/>
    <row r="783" spans="3:67" ht="23.25" x14ac:dyDescent="0.2"/>
    <row r="784" spans="3:67" ht="23.25" x14ac:dyDescent="0.2"/>
    <row r="785" ht="23.25" x14ac:dyDescent="0.2"/>
    <row r="786" ht="23.25" x14ac:dyDescent="0.2"/>
    <row r="787" ht="23.25" x14ac:dyDescent="0.2"/>
    <row r="788" ht="23.25" x14ac:dyDescent="0.2"/>
    <row r="789" ht="23.25" x14ac:dyDescent="0.2"/>
    <row r="790" ht="23.25" x14ac:dyDescent="0.2"/>
    <row r="791" ht="23.25" x14ac:dyDescent="0.2"/>
    <row r="792" ht="23.25" x14ac:dyDescent="0.2"/>
    <row r="793" ht="23.25" x14ac:dyDescent="0.2"/>
    <row r="794" ht="23.25" x14ac:dyDescent="0.2"/>
    <row r="795" ht="23.25" x14ac:dyDescent="0.2"/>
    <row r="796" ht="23.25" x14ac:dyDescent="0.2"/>
    <row r="797" ht="23.25" x14ac:dyDescent="0.2"/>
    <row r="798" ht="23.25" x14ac:dyDescent="0.2"/>
    <row r="799" ht="23.25" x14ac:dyDescent="0.2"/>
    <row r="800" ht="23.25" x14ac:dyDescent="0.2"/>
    <row r="801" ht="23.25" x14ac:dyDescent="0.2"/>
    <row r="802" ht="23.25" x14ac:dyDescent="0.2"/>
    <row r="803" ht="23.25" x14ac:dyDescent="0.2"/>
    <row r="804" ht="23.25" x14ac:dyDescent="0.2"/>
  </sheetData>
  <sheetProtection algorithmName="SHA-512" hashValue="cs8gPGXABHM6hNFVnLWR/ZI8r6CwwVKfvHM2FEeDYduQ71Q4dA3yBLTPbRTWh3bqQ5J7pR2kv1tEEguEH3qOvA==" saltValue="zyc9DpeSHHbODAE9VDVJGg==" spinCount="100000" sheet="1" objects="1" scenarios="1" selectLockedCells="1"/>
  <mergeCells count="3">
    <mergeCell ref="A1:D1"/>
    <mergeCell ref="A2:A5"/>
    <mergeCell ref="B51:D51"/>
  </mergeCells>
  <conditionalFormatting sqref="E8:BL16 E18:BL19 E21:BL21 E24:BL24 E26:BL26 E29:BL29 E33:BL33 E48:BL50 E71:BL72 E37:BL39 E41:BL42 E55:BL55 E58:BL68 E86:BL86 E90:BL90 E92:BL92 E95:BL95 E99:BL100 E102:BL102">
    <cfRule type="cellIs" dxfId="133" priority="31" operator="equal">
      <formula>"n"</formula>
    </cfRule>
  </conditionalFormatting>
  <conditionalFormatting sqref="A1:XFD1 A60 C60:XFD60 A2:B3 D2:XFD4 A4 A5:XFD14 A28:XFD29 A27 C27:XFD27 C72:XFD72 A30:C30 A63 A61:XFD62 A21:XFD26 A20 C20:XFD20 A43:A44 C43:D44 A72 E30:XFD30 A31:XFD35 A36:D42 E46:XFD50 E53:XFD55 E57:XFD104 A16:XFD19 A15 C15:XFD15">
    <cfRule type="cellIs" dxfId="132" priority="30" operator="equal">
      <formula>"x"</formula>
    </cfRule>
  </conditionalFormatting>
  <conditionalFormatting sqref="E22:BL22 E27:BL27 E30:BL31 E36:BL36 E43:BL44 E75:BL75 E82:BL83 E87:BL87 E91:BL91 E96:BL96 E103:BL104 E69:BL70">
    <cfRule type="cellIs" dxfId="131" priority="29" operator="equal">
      <formula>"n"</formula>
    </cfRule>
  </conditionalFormatting>
  <conditionalFormatting sqref="B60">
    <cfRule type="cellIs" dxfId="130" priority="28" operator="equal">
      <formula>"x"</formula>
    </cfRule>
  </conditionalFormatting>
  <conditionalFormatting sqref="C2:C4">
    <cfRule type="cellIs" dxfId="129" priority="27" operator="equal">
      <formula>"x"</formula>
    </cfRule>
  </conditionalFormatting>
  <conditionalFormatting sqref="B4">
    <cfRule type="cellIs" dxfId="128" priority="26" operator="equal">
      <formula>"x"</formula>
    </cfRule>
  </conditionalFormatting>
  <conditionalFormatting sqref="B27">
    <cfRule type="cellIs" dxfId="127" priority="23" operator="equal">
      <formula>"x"</formula>
    </cfRule>
  </conditionalFormatting>
  <conditionalFormatting sqref="D30">
    <cfRule type="cellIs" dxfId="126" priority="17" operator="equal">
      <formula>"x"</formula>
    </cfRule>
  </conditionalFormatting>
  <conditionalFormatting sqref="B72">
    <cfRule type="cellIs" dxfId="125" priority="20" operator="equal">
      <formula>"x"</formula>
    </cfRule>
  </conditionalFormatting>
  <conditionalFormatting sqref="D63">
    <cfRule type="cellIs" dxfId="124" priority="11" operator="equal">
      <formula>"x"</formula>
    </cfRule>
  </conditionalFormatting>
  <conditionalFormatting sqref="B63">
    <cfRule type="cellIs" dxfId="123" priority="13" operator="equal">
      <formula>"x"</formula>
    </cfRule>
  </conditionalFormatting>
  <conditionalFormatting sqref="C63">
    <cfRule type="cellIs" dxfId="122" priority="12" operator="equal">
      <formula>"x"</formula>
    </cfRule>
  </conditionalFormatting>
  <conditionalFormatting sqref="B20">
    <cfRule type="cellIs" dxfId="121" priority="8" operator="equal">
      <formula>"x"</formula>
    </cfRule>
  </conditionalFormatting>
  <conditionalFormatting sqref="B43:B44">
    <cfRule type="cellIs" dxfId="120" priority="7" operator="equal">
      <formula>"x"</formula>
    </cfRule>
  </conditionalFormatting>
  <conditionalFormatting sqref="E54:BL54">
    <cfRule type="cellIs" dxfId="119" priority="6" operator="equal">
      <formula>"n"</formula>
    </cfRule>
  </conditionalFormatting>
  <conditionalFormatting sqref="E68:BL68">
    <cfRule type="cellIs" dxfId="118" priority="5" operator="equal">
      <formula>"n"</formula>
    </cfRule>
  </conditionalFormatting>
  <conditionalFormatting sqref="E70:BL70">
    <cfRule type="cellIs" dxfId="117" priority="3" operator="equal">
      <formula>"n"</formula>
    </cfRule>
  </conditionalFormatting>
  <conditionalFormatting sqref="E72:BL72">
    <cfRule type="cellIs" dxfId="116" priority="2" operator="equal">
      <formula>"n"</formula>
    </cfRule>
  </conditionalFormatting>
  <conditionalFormatting sqref="E15:Q15">
    <cfRule type="cellIs" dxfId="115" priority="1" operator="equal">
      <formula xml:space="preserve"> "n"</formula>
    </cfRule>
  </conditionalFormatting>
  <dataValidations count="3">
    <dataValidation type="list" allowBlank="1" showInputMessage="1" showErrorMessage="1" sqref="B3:C3" xr:uid="{00000000-0002-0000-0200-000000000000}">
      <formula1>Reviewer</formula1>
    </dataValidation>
    <dataValidation allowBlank="1" showInputMessage="1" showErrorMessage="1" prompt="20 CFR 663.160(a), WIA  Sec. 134(d)(2), WIA Resource Guide" sqref="C98:C100" xr:uid="{00000000-0002-0000-0200-000001000000}"/>
    <dataValidation type="list" allowBlank="1" showInputMessage="1" showErrorMessage="1" sqref="E15:Q15" xr:uid="{C5E9E692-9067-482B-B5B1-5D399EFD326A}">
      <formula1>"Y,N,?"</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2000000}">
          <x14:formula1>
            <xm:f>Sheet1!$A$1:$A$25</xm:f>
          </x14:formula1>
          <xm:sqref>B2:C2</xm:sqref>
        </x14:dataValidation>
        <x14:dataValidation type="list" allowBlank="1" showInputMessage="1" showErrorMessage="1" xr:uid="{00000000-0002-0000-0200-000003000000}">
          <x14:formula1>
            <xm:f>Sheet1!$G$3:$G$5</xm:f>
          </x14:formula1>
          <xm:sqref>E7:BL7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196D3"/>
  </sheetPr>
  <dimension ref="A1:K343"/>
  <sheetViews>
    <sheetView zoomScaleNormal="100" workbookViewId="0">
      <selection activeCell="B1" sqref="B1:G342"/>
    </sheetView>
  </sheetViews>
  <sheetFormatPr defaultColWidth="9.140625" defaultRowHeight="11.25" x14ac:dyDescent="0.2"/>
  <cols>
    <col min="1" max="1" width="4.85546875" style="25" customWidth="1"/>
    <col min="2" max="2" width="6.42578125" style="25" customWidth="1"/>
    <col min="3" max="3" width="82.140625" style="25" customWidth="1"/>
    <col min="4" max="7" width="9.140625" style="25"/>
    <col min="8" max="8" width="9.140625" style="305"/>
    <col min="9" max="16384" width="9.140625" style="25"/>
  </cols>
  <sheetData>
    <row r="1" spans="1:9" ht="52.5" customHeight="1" thickBot="1" x14ac:dyDescent="0.25">
      <c r="A1" s="27"/>
      <c r="B1" s="885" t="s">
        <v>610</v>
      </c>
      <c r="C1" s="885"/>
      <c r="D1" s="885"/>
      <c r="E1" s="885"/>
      <c r="F1" s="885"/>
      <c r="G1" s="886"/>
    </row>
    <row r="2" spans="1:9" ht="12" thickBot="1" x14ac:dyDescent="0.25">
      <c r="A2" s="28"/>
      <c r="B2" s="257"/>
      <c r="C2" s="257"/>
      <c r="D2" s="257"/>
      <c r="E2" s="257"/>
      <c r="F2" s="257"/>
      <c r="G2" s="257"/>
    </row>
    <row r="3" spans="1:9" ht="15.75" thickBot="1" x14ac:dyDescent="0.25">
      <c r="A3" s="28"/>
      <c r="B3" s="753" t="str">
        <f>Youth!B6</f>
        <v xml:space="preserve">              PROGRAM ELIGIBILITY    </v>
      </c>
      <c r="C3" s="753"/>
      <c r="D3" s="753"/>
      <c r="E3" s="753"/>
      <c r="F3" s="753"/>
      <c r="G3" s="753"/>
    </row>
    <row r="4" spans="1:9" ht="12.75" x14ac:dyDescent="0.2">
      <c r="A4" s="28"/>
      <c r="B4" s="270"/>
      <c r="C4" s="270"/>
      <c r="D4" s="261" t="s">
        <v>214</v>
      </c>
      <c r="E4" s="261" t="s">
        <v>215</v>
      </c>
      <c r="F4" s="251" t="s">
        <v>116</v>
      </c>
      <c r="G4" s="249"/>
      <c r="H4" s="306"/>
      <c r="I4" s="282"/>
    </row>
    <row r="5" spans="1:9" ht="22.5" x14ac:dyDescent="0.2">
      <c r="A5" s="28"/>
      <c r="B5" s="271">
        <f>Youth!A7</f>
        <v>1</v>
      </c>
      <c r="C5" s="256" t="str">
        <f>Youth!B7</f>
        <v>Indicate whether the youth participant was determined eligible as an Out-of-School Youth (OSY) or an In-School Youth (ISY).</v>
      </c>
      <c r="D5" s="245">
        <f>COUNTIF(Youth!E7:BP7, "OSY")</f>
        <v>0</v>
      </c>
      <c r="E5" s="245">
        <f>COUNTIF(Youth!E7:BP7, "ISY")</f>
        <v>0</v>
      </c>
      <c r="F5" s="245">
        <f>D5+E5</f>
        <v>0</v>
      </c>
      <c r="G5" s="249"/>
      <c r="H5" s="306"/>
      <c r="I5" s="282"/>
    </row>
    <row r="6" spans="1:9" ht="12.75" x14ac:dyDescent="0.2">
      <c r="A6" s="28"/>
      <c r="B6" s="249"/>
      <c r="C6" s="272" t="s">
        <v>117</v>
      </c>
      <c r="D6" s="246">
        <f>IF(($D5+$E5)&gt;0,D5/($D5+$E5),0)</f>
        <v>0</v>
      </c>
      <c r="E6" s="246">
        <f>IF(($D5+$E5)&gt;0,E5/($D5+$E5),0)</f>
        <v>0</v>
      </c>
      <c r="F6" s="247" t="s">
        <v>19</v>
      </c>
      <c r="G6" s="249"/>
      <c r="H6" s="306"/>
      <c r="I6" s="282"/>
    </row>
    <row r="7" spans="1:9" ht="12.75" x14ac:dyDescent="0.2">
      <c r="A7" s="28"/>
      <c r="B7" s="273"/>
      <c r="C7" s="274"/>
      <c r="D7" s="252"/>
      <c r="E7" s="252"/>
      <c r="F7" s="252"/>
      <c r="G7" s="249"/>
      <c r="H7" s="306"/>
      <c r="I7" s="282"/>
    </row>
    <row r="8" spans="1:9" x14ac:dyDescent="0.2">
      <c r="A8" s="28"/>
      <c r="B8" s="270"/>
      <c r="C8" s="275"/>
      <c r="D8" s="251" t="s">
        <v>118</v>
      </c>
      <c r="E8" s="251" t="s">
        <v>119</v>
      </c>
      <c r="F8" s="251" t="s">
        <v>120</v>
      </c>
      <c r="G8" s="266" t="s">
        <v>116</v>
      </c>
      <c r="H8" s="306"/>
      <c r="I8" s="282"/>
    </row>
    <row r="9" spans="1:9" x14ac:dyDescent="0.2">
      <c r="A9" s="28"/>
      <c r="B9" s="276">
        <f>Youth!A8</f>
        <v>2</v>
      </c>
      <c r="C9" s="256" t="str">
        <f>Youth!B8</f>
        <v xml:space="preserve">Was documentation in the case file to verify school status? (Y, N, X) </v>
      </c>
      <c r="D9" s="245">
        <f>COUNTIF(Youth!E8:BP8, "Y")</f>
        <v>0</v>
      </c>
      <c r="E9" s="245">
        <f>COUNTIF(Youth!E8:BP8, "N")</f>
        <v>0</v>
      </c>
      <c r="F9" s="245">
        <f>COUNTIF(Youth!E8:BP8, "X")</f>
        <v>0</v>
      </c>
      <c r="G9" s="267">
        <f>E9+F9</f>
        <v>0</v>
      </c>
      <c r="H9" s="306"/>
      <c r="I9" s="282"/>
    </row>
    <row r="10" spans="1:9" x14ac:dyDescent="0.2">
      <c r="A10" s="28"/>
      <c r="B10" s="258"/>
      <c r="C10" s="259" t="s">
        <v>117</v>
      </c>
      <c r="D10" s="246">
        <f>IF(($D9+$E9)&gt;0,D9/($D9+$E9),0)</f>
        <v>0</v>
      </c>
      <c r="E10" s="246">
        <f>IF(($D9+$E9)&gt;0,E9/($D9+$E9),0)</f>
        <v>0</v>
      </c>
      <c r="F10" s="247" t="s">
        <v>19</v>
      </c>
      <c r="G10" s="268" t="s">
        <v>19</v>
      </c>
      <c r="H10" s="306"/>
      <c r="I10" s="282"/>
    </row>
    <row r="11" spans="1:9" x14ac:dyDescent="0.2">
      <c r="A11" s="28"/>
      <c r="B11" s="258"/>
      <c r="C11" s="260"/>
      <c r="D11" s="250"/>
      <c r="E11" s="250"/>
      <c r="F11" s="250"/>
      <c r="G11" s="252"/>
      <c r="H11" s="306"/>
      <c r="I11" s="282"/>
    </row>
    <row r="12" spans="1:9" x14ac:dyDescent="0.2">
      <c r="A12" s="28"/>
      <c r="B12" s="277"/>
      <c r="C12" s="278"/>
      <c r="D12" s="251" t="s">
        <v>118</v>
      </c>
      <c r="E12" s="251" t="s">
        <v>119</v>
      </c>
      <c r="F12" s="251" t="s">
        <v>120</v>
      </c>
      <c r="G12" s="266" t="s">
        <v>116</v>
      </c>
      <c r="H12" s="306"/>
      <c r="I12" s="282"/>
    </row>
    <row r="13" spans="1:9" ht="22.5" x14ac:dyDescent="0.2">
      <c r="A13" s="28"/>
      <c r="B13" s="276">
        <f>Youth!A9</f>
        <v>3</v>
      </c>
      <c r="C13" s="256" t="str">
        <f>Youth!B9</f>
        <v xml:space="preserve">Was documentation in the case file to support the federal or local barrier(s) entered in the MIS? (Y, N) (Note: A barrier is required for all youth).  </v>
      </c>
      <c r="D13" s="245">
        <f>COUNTIF(Youth!E9:BP9, "Y")</f>
        <v>0</v>
      </c>
      <c r="E13" s="245">
        <f>COUNTIF(Youth!E9:BP9, "N")</f>
        <v>0</v>
      </c>
      <c r="F13" s="245">
        <f>COUNTIF(Youth!E9:BP9, "X")</f>
        <v>0</v>
      </c>
      <c r="G13" s="267">
        <f>E13+F13</f>
        <v>0</v>
      </c>
      <c r="H13" s="306"/>
      <c r="I13" s="282"/>
    </row>
    <row r="14" spans="1:9" x14ac:dyDescent="0.2">
      <c r="A14" s="28"/>
      <c r="B14" s="258"/>
      <c r="C14" s="259" t="s">
        <v>117</v>
      </c>
      <c r="D14" s="246">
        <f>IF(($D13+$E13)&gt;0,D13/($D13+$E13),0)</f>
        <v>0</v>
      </c>
      <c r="E14" s="246">
        <f>IF(($D13+$E13)&gt;0,E13/($D13+$E13),0)</f>
        <v>0</v>
      </c>
      <c r="F14" s="247" t="s">
        <v>19</v>
      </c>
      <c r="G14" s="268" t="s">
        <v>19</v>
      </c>
      <c r="H14" s="306"/>
      <c r="I14" s="282"/>
    </row>
    <row r="15" spans="1:9" x14ac:dyDescent="0.2">
      <c r="A15" s="28"/>
      <c r="B15" s="258"/>
      <c r="C15" s="260"/>
      <c r="D15" s="248"/>
      <c r="E15" s="248"/>
      <c r="F15" s="248"/>
      <c r="G15" s="252"/>
      <c r="H15" s="306"/>
      <c r="I15" s="282"/>
    </row>
    <row r="16" spans="1:9" x14ac:dyDescent="0.2">
      <c r="A16" s="28"/>
      <c r="B16" s="277"/>
      <c r="C16" s="278"/>
      <c r="D16" s="251" t="s">
        <v>118</v>
      </c>
      <c r="E16" s="251" t="s">
        <v>119</v>
      </c>
      <c r="F16" s="251" t="s">
        <v>120</v>
      </c>
      <c r="G16" s="266" t="s">
        <v>116</v>
      </c>
      <c r="H16" s="306"/>
      <c r="I16" s="282"/>
    </row>
    <row r="17" spans="1:9" ht="90" x14ac:dyDescent="0.2">
      <c r="A17" s="28"/>
      <c r="B17" s="276">
        <f>Youth!A10</f>
        <v>4</v>
      </c>
      <c r="C17" s="256" t="str">
        <f>Youth!B10</f>
        <v xml:space="preserve">Was documentation in the case file that the youth was determined eligible based on the total family income calculation, receipt of cash assistance, Supplemental Social Security Income, Social Security Disability Insurance, Food Stamps, or was disabled, living in a high poverty rate area, receives or is eligible for free or reduced lunch, a high school dropout, a homeless/runaway or a foster child and/or the special grant eligibility requirements?  (Y, N, X)   Note: Determination of low-income must be made for OSY who are: A) The recipient of a secondary school diploma or its recognized equivalent and are either basic skills deficient or an English language learner. OR  B)  An OSY  who requires additional assistance to enter or complete an educational program or to secure or hold employment.  All other OSY meeting OSY eligibility under 20 CFR 681.210 are not required to be low-income.  </v>
      </c>
      <c r="D17" s="245">
        <f>COUNTIF(Youth!E10:BP10, "Y")</f>
        <v>0</v>
      </c>
      <c r="E17" s="245">
        <f>COUNTIF(Youth!E10:BP10, "N")</f>
        <v>0</v>
      </c>
      <c r="F17" s="245">
        <f>COUNTIF(Youth!E10:BP10, "X")</f>
        <v>0</v>
      </c>
      <c r="G17" s="267">
        <f>E17+F17</f>
        <v>0</v>
      </c>
      <c r="H17" s="306"/>
      <c r="I17" s="282"/>
    </row>
    <row r="18" spans="1:9" x14ac:dyDescent="0.2">
      <c r="A18" s="28"/>
      <c r="B18" s="258"/>
      <c r="C18" s="259" t="s">
        <v>117</v>
      </c>
      <c r="D18" s="246">
        <f>IF(($D17+$E17)&gt;0,D17/($D17+$E17),0)</f>
        <v>0</v>
      </c>
      <c r="E18" s="246">
        <f>IF(($D17+$E17)&gt;0,E17/($D17+$E17),0)</f>
        <v>0</v>
      </c>
      <c r="F18" s="247" t="s">
        <v>19</v>
      </c>
      <c r="G18" s="268" t="s">
        <v>19</v>
      </c>
      <c r="H18" s="306"/>
      <c r="I18" s="282"/>
    </row>
    <row r="19" spans="1:9" x14ac:dyDescent="0.2">
      <c r="A19" s="28"/>
      <c r="B19" s="258"/>
      <c r="C19" s="260"/>
      <c r="D19" s="248"/>
      <c r="E19" s="248"/>
      <c r="F19" s="248"/>
      <c r="G19" s="300"/>
      <c r="H19" s="306"/>
      <c r="I19" s="282"/>
    </row>
    <row r="20" spans="1:9" x14ac:dyDescent="0.2">
      <c r="A20" s="28"/>
      <c r="B20" s="277"/>
      <c r="C20" s="278"/>
      <c r="D20" s="251" t="s">
        <v>118</v>
      </c>
      <c r="E20" s="251" t="s">
        <v>119</v>
      </c>
      <c r="F20" s="251" t="s">
        <v>120</v>
      </c>
      <c r="G20" s="266" t="s">
        <v>116</v>
      </c>
      <c r="H20" s="306"/>
      <c r="I20" s="282"/>
    </row>
    <row r="21" spans="1:9" ht="22.5" x14ac:dyDescent="0.2">
      <c r="A21" s="28"/>
      <c r="B21" s="276">
        <f>Youth!A11</f>
        <v>5</v>
      </c>
      <c r="C21" s="256" t="str">
        <f>Youth!B11</f>
        <v xml:space="preserve">Was the participant determined eligible under the 5 percent exception criteria and was documentation in the case file to support this program eligibility?  (Y, N, X).  </v>
      </c>
      <c r="D21" s="245">
        <f>COUNTIF(Youth!E11:BP11, "Y")</f>
        <v>0</v>
      </c>
      <c r="E21" s="245">
        <f>COUNTIF(Youth!E11:BP11, "N")</f>
        <v>0</v>
      </c>
      <c r="F21" s="245">
        <f>COUNTIF(Youth!E11:BP11, "X")</f>
        <v>0</v>
      </c>
      <c r="G21" s="301">
        <f>D21+E21+F21</f>
        <v>0</v>
      </c>
      <c r="H21" s="306"/>
      <c r="I21" s="282"/>
    </row>
    <row r="22" spans="1:9" x14ac:dyDescent="0.2">
      <c r="A22" s="28"/>
      <c r="B22" s="258"/>
      <c r="C22" s="259" t="s">
        <v>117</v>
      </c>
      <c r="D22" s="246">
        <f>IF(($D21+$E21)&gt;0,D21/($D21+$E21),0)</f>
        <v>0</v>
      </c>
      <c r="E22" s="246">
        <f>IF(($D21+$E21)&gt;0,E21/($D21+$E21),0)</f>
        <v>0</v>
      </c>
      <c r="F22" s="247" t="s">
        <v>19</v>
      </c>
      <c r="G22" s="268" t="s">
        <v>19</v>
      </c>
      <c r="H22" s="306"/>
      <c r="I22" s="282"/>
    </row>
    <row r="23" spans="1:9" x14ac:dyDescent="0.2">
      <c r="A23" s="28"/>
      <c r="B23" s="258"/>
      <c r="C23" s="260"/>
      <c r="D23" s="248"/>
      <c r="E23" s="248"/>
      <c r="F23" s="248"/>
      <c r="G23" s="300"/>
      <c r="H23" s="306"/>
      <c r="I23" s="282"/>
    </row>
    <row r="24" spans="1:9" x14ac:dyDescent="0.2">
      <c r="A24" s="28"/>
      <c r="B24" s="258"/>
      <c r="C24" s="260"/>
      <c r="D24" s="251" t="s">
        <v>118</v>
      </c>
      <c r="E24" s="251" t="s">
        <v>119</v>
      </c>
      <c r="F24" s="251" t="s">
        <v>120</v>
      </c>
      <c r="G24" s="266" t="s">
        <v>116</v>
      </c>
      <c r="H24" s="306"/>
      <c r="I24" s="282"/>
    </row>
    <row r="25" spans="1:9" ht="22.5" x14ac:dyDescent="0.2">
      <c r="A25" s="28"/>
      <c r="B25" s="276">
        <f>Youth!A12</f>
        <v>6</v>
      </c>
      <c r="C25" s="256" t="str">
        <f>Youth!B12</f>
        <v>Was documentation of age in the case file? (Y, N). (Note: In-School youth must be 14-21 years of age and Out-Of-School youth must be 16-24 years of age).</v>
      </c>
      <c r="D25" s="245">
        <f>COUNTIF(Youth!E12:BP12, "Y")</f>
        <v>0</v>
      </c>
      <c r="E25" s="245">
        <f>COUNTIF(Youth!E12:BP12, "N")</f>
        <v>0</v>
      </c>
      <c r="F25" s="245">
        <f>COUNTIF(Youth!E12:BP12,"X")</f>
        <v>0</v>
      </c>
      <c r="G25" s="267">
        <f>D25+E25+F25</f>
        <v>0</v>
      </c>
      <c r="H25" s="306"/>
      <c r="I25" s="282"/>
    </row>
    <row r="26" spans="1:9" x14ac:dyDescent="0.2">
      <c r="A26" s="28"/>
      <c r="B26" s="258"/>
      <c r="C26" s="259" t="s">
        <v>117</v>
      </c>
      <c r="D26" s="246">
        <f>IF(($D25+$E25)&gt;0,D25/($D25+$E25),0)</f>
        <v>0</v>
      </c>
      <c r="E26" s="246">
        <f>IF(($D25+$E25)&gt;0,E25/($D25+$E25),0)</f>
        <v>0</v>
      </c>
      <c r="F26" s="247" t="s">
        <v>19</v>
      </c>
      <c r="G26" s="268" t="s">
        <v>19</v>
      </c>
      <c r="H26" s="306"/>
      <c r="I26" s="282"/>
    </row>
    <row r="27" spans="1:9" x14ac:dyDescent="0.2">
      <c r="A27" s="28"/>
      <c r="B27" s="258"/>
      <c r="C27" s="286"/>
      <c r="D27" s="246"/>
      <c r="E27" s="246"/>
      <c r="F27" s="288"/>
      <c r="G27" s="302"/>
      <c r="H27" s="306"/>
      <c r="I27" s="282"/>
    </row>
    <row r="28" spans="1:9" x14ac:dyDescent="0.2">
      <c r="A28" s="28"/>
      <c r="B28" s="258"/>
      <c r="C28" s="286"/>
      <c r="D28" s="251" t="s">
        <v>118</v>
      </c>
      <c r="E28" s="251" t="s">
        <v>119</v>
      </c>
      <c r="F28" s="251" t="s">
        <v>120</v>
      </c>
      <c r="G28" s="266" t="s">
        <v>116</v>
      </c>
      <c r="H28" s="306"/>
      <c r="I28" s="282"/>
    </row>
    <row r="29" spans="1:9" x14ac:dyDescent="0.2">
      <c r="A29" s="28"/>
      <c r="B29" s="276">
        <f>Youth!A13</f>
        <v>7</v>
      </c>
      <c r="C29" s="256" t="str">
        <f>Youth!B13</f>
        <v xml:space="preserve">Was documentation in the case file of U.S. citizenship or authorization to work in the U.S.? (Y, N). </v>
      </c>
      <c r="D29" s="245">
        <f>COUNTIF(Youth!E13:BP13, "Y")</f>
        <v>0</v>
      </c>
      <c r="E29" s="245">
        <f>COUNTIF(Youth!E13:BP13, "N")</f>
        <v>0</v>
      </c>
      <c r="F29" s="245">
        <f>COUNTIF(Youth!E13:BP13,"X")</f>
        <v>0</v>
      </c>
      <c r="G29" s="267">
        <f>D29+E29+F29</f>
        <v>0</v>
      </c>
      <c r="H29" s="306"/>
      <c r="I29" s="282"/>
    </row>
    <row r="30" spans="1:9" x14ac:dyDescent="0.2">
      <c r="A30" s="28"/>
      <c r="B30" s="258"/>
      <c r="C30" s="259" t="s">
        <v>117</v>
      </c>
      <c r="D30" s="246">
        <f>IF(($D29+$E29)&gt;0,D29/($D29+$E29),0)</f>
        <v>0</v>
      </c>
      <c r="E30" s="246">
        <f>IF(($D29+$E29)&gt;0,E29/($D29+$E29),0)</f>
        <v>0</v>
      </c>
      <c r="F30" s="247" t="s">
        <v>19</v>
      </c>
      <c r="G30" s="268" t="s">
        <v>19</v>
      </c>
      <c r="H30" s="306"/>
      <c r="I30" s="282"/>
    </row>
    <row r="31" spans="1:9" x14ac:dyDescent="0.2">
      <c r="A31" s="28"/>
      <c r="B31" s="258"/>
      <c r="C31" s="286"/>
      <c r="D31" s="248"/>
      <c r="E31" s="248"/>
      <c r="F31" s="289"/>
      <c r="G31" s="289"/>
      <c r="H31" s="306"/>
      <c r="I31" s="282"/>
    </row>
    <row r="32" spans="1:9" x14ac:dyDescent="0.2">
      <c r="A32" s="28"/>
      <c r="B32" s="258"/>
      <c r="C32" s="286"/>
      <c r="D32" s="251" t="s">
        <v>118</v>
      </c>
      <c r="E32" s="251" t="s">
        <v>119</v>
      </c>
      <c r="F32" s="251" t="s">
        <v>120</v>
      </c>
      <c r="G32" s="266" t="s">
        <v>116</v>
      </c>
      <c r="H32" s="306"/>
      <c r="I32" s="282"/>
    </row>
    <row r="33" spans="1:9" ht="33.75" x14ac:dyDescent="0.2">
      <c r="A33" s="28"/>
      <c r="B33" s="276">
        <f>Youth!A14</f>
        <v>8</v>
      </c>
      <c r="C33" s="256" t="str">
        <f>Youth!B14</f>
        <v xml:space="preserve">If required, was documentation in the case file of Selective Service Registration or an allowable exemption? (Y, N, X) (Note: X= exempt from selective service registration) (Note: This is a Federal requirement for any person assigned as male at birth that are 18 years or older and born on or after January 1, 1960.) </v>
      </c>
      <c r="D33" s="245">
        <f>COUNTIF(Youth!E14:BP14, "Y")</f>
        <v>0</v>
      </c>
      <c r="E33" s="245">
        <f>COUNTIF(Youth!E14:BP14, "N")</f>
        <v>0</v>
      </c>
      <c r="F33" s="245">
        <f>COUNTIF(Youth!E14:BP14,"X")</f>
        <v>0</v>
      </c>
      <c r="G33" s="267">
        <f>D33+E33+F33</f>
        <v>0</v>
      </c>
      <c r="H33" s="306"/>
      <c r="I33" s="282"/>
    </row>
    <row r="34" spans="1:9" x14ac:dyDescent="0.2">
      <c r="A34" s="28"/>
      <c r="B34" s="258"/>
      <c r="C34" s="259" t="s">
        <v>117</v>
      </c>
      <c r="D34" s="246">
        <f>IF(($D33+$E33)&gt;0,D33/($D33+$E33),0)</f>
        <v>0</v>
      </c>
      <c r="E34" s="246">
        <f>IF(($D33+$E33)&gt;0,E33/($D33+$E33),0)</f>
        <v>0</v>
      </c>
      <c r="F34" s="247" t="s">
        <v>19</v>
      </c>
      <c r="G34" s="268" t="s">
        <v>19</v>
      </c>
      <c r="H34" s="306"/>
      <c r="I34" s="282"/>
    </row>
    <row r="35" spans="1:9" x14ac:dyDescent="0.2">
      <c r="A35" s="28"/>
      <c r="B35" s="258"/>
      <c r="C35" s="286"/>
      <c r="D35" s="248"/>
      <c r="E35" s="248"/>
      <c r="F35" s="287"/>
      <c r="G35" s="287"/>
      <c r="H35" s="306"/>
      <c r="I35" s="282"/>
    </row>
    <row r="36" spans="1:9" x14ac:dyDescent="0.2">
      <c r="A36" s="28"/>
      <c r="B36" s="910"/>
      <c r="C36" s="1094"/>
      <c r="D36" s="251" t="s">
        <v>118</v>
      </c>
      <c r="E36" s="251" t="s">
        <v>119</v>
      </c>
      <c r="F36" s="251" t="s">
        <v>120</v>
      </c>
      <c r="G36" s="266" t="s">
        <v>116</v>
      </c>
      <c r="I36" s="282"/>
    </row>
    <row r="37" spans="1:9" ht="22.5" x14ac:dyDescent="0.2">
      <c r="A37" s="28"/>
      <c r="B37" s="276">
        <f>Youth!A15</f>
        <v>9</v>
      </c>
      <c r="C37" s="909" t="str">
        <f>Youth!B15</f>
        <v>If yes to the questions above, did the eligibility documentation match the information recorded in the state’s MIS? (Y, N)</v>
      </c>
      <c r="D37" s="245">
        <f>COUNTIF(Youth!E15:BP15, "Y")</f>
        <v>0</v>
      </c>
      <c r="E37" s="245">
        <f>COUNTIF(Youth!E15:BP15, "N")</f>
        <v>0</v>
      </c>
      <c r="F37" s="245">
        <f>COUNTIF(Youth!E15:BP15,"X")</f>
        <v>0</v>
      </c>
      <c r="G37" s="267">
        <f>D37+E37+F37</f>
        <v>0</v>
      </c>
      <c r="I37" s="282"/>
    </row>
    <row r="38" spans="1:9" x14ac:dyDescent="0.2">
      <c r="A38" s="28"/>
      <c r="B38" s="910"/>
      <c r="C38" s="911" t="s">
        <v>117</v>
      </c>
      <c r="D38" s="246">
        <f>IF(($D37+$E37)&gt;0,D37/($D37+$E37),0)</f>
        <v>0</v>
      </c>
      <c r="E38" s="246">
        <f>IF(($D37+$E37)&gt;0,E37/($D37+$E37),0)</f>
        <v>0</v>
      </c>
      <c r="F38" s="247" t="s">
        <v>19</v>
      </c>
      <c r="G38" s="268" t="s">
        <v>19</v>
      </c>
      <c r="I38" s="282"/>
    </row>
    <row r="39" spans="1:9" x14ac:dyDescent="0.2">
      <c r="A39" s="28"/>
      <c r="B39" s="258"/>
      <c r="C39" s="286"/>
      <c r="D39" s="248"/>
      <c r="E39" s="248"/>
      <c r="F39" s="252"/>
      <c r="G39" s="252"/>
      <c r="H39" s="306"/>
      <c r="I39" s="282"/>
    </row>
    <row r="40" spans="1:9" x14ac:dyDescent="0.2">
      <c r="A40" s="28"/>
      <c r="B40" s="258"/>
      <c r="C40" s="286"/>
      <c r="D40" s="251" t="s">
        <v>118</v>
      </c>
      <c r="E40" s="251" t="s">
        <v>119</v>
      </c>
      <c r="F40" s="251" t="s">
        <v>120</v>
      </c>
      <c r="G40" s="266" t="s">
        <v>116</v>
      </c>
      <c r="H40" s="306"/>
      <c r="I40" s="282"/>
    </row>
    <row r="41" spans="1:9" ht="45" x14ac:dyDescent="0.2">
      <c r="A41" s="28"/>
      <c r="B41" s="276">
        <f>Youth!A16</f>
        <v>10</v>
      </c>
      <c r="C41" s="256" t="str">
        <f>Youth!B16</f>
        <v xml:space="preserve">If the applicant is a non-emancipated youth under 18 years of age, or 18 years of age and older with a legal guardian due to disability, did the application include the signature of a parent or legal guardian or was there a self-attestation from a parent or legal guardian in the case file? (Y, N, X)  (Note: X = the youth is 18 years of age or greater or an emancipated minor). </v>
      </c>
      <c r="D41" s="245">
        <f>COUNTIF(Youth!E16:BP16, "Y")</f>
        <v>0</v>
      </c>
      <c r="E41" s="245">
        <f>COUNTIF(Youth!E16:BP16, "N")</f>
        <v>0</v>
      </c>
      <c r="F41" s="245">
        <f>COUNTIF(Youth!E16:BP16,"X")</f>
        <v>0</v>
      </c>
      <c r="G41" s="267">
        <f>D41+E41+F41</f>
        <v>0</v>
      </c>
      <c r="H41" s="306"/>
      <c r="I41" s="282"/>
    </row>
    <row r="42" spans="1:9" ht="12" thickBot="1" x14ac:dyDescent="0.25">
      <c r="A42" s="28"/>
      <c r="B42" s="258"/>
      <c r="C42" s="259" t="s">
        <v>117</v>
      </c>
      <c r="D42" s="246">
        <f>IF(($D41+$E41)&gt;0,D41/($D41+$E41),0)</f>
        <v>0</v>
      </c>
      <c r="E42" s="246">
        <f>IF(($D41+$E41)&gt;0,E41/($D41+$E41),0)</f>
        <v>0</v>
      </c>
      <c r="F42" s="247" t="s">
        <v>19</v>
      </c>
      <c r="G42" s="268" t="s">
        <v>19</v>
      </c>
      <c r="H42" s="306"/>
      <c r="I42" s="282"/>
    </row>
    <row r="43" spans="1:9" ht="15.75" thickBot="1" x14ac:dyDescent="0.25">
      <c r="A43" s="28"/>
      <c r="B43" s="756" t="str">
        <f>Youth!B17</f>
        <v>VETERANS</v>
      </c>
      <c r="C43" s="756"/>
      <c r="D43" s="756"/>
      <c r="E43" s="756"/>
      <c r="F43" s="756"/>
      <c r="G43" s="759"/>
      <c r="H43" s="306"/>
      <c r="I43" s="282"/>
    </row>
    <row r="44" spans="1:9" x14ac:dyDescent="0.2">
      <c r="A44" s="28"/>
      <c r="B44" s="258"/>
      <c r="C44" s="279"/>
      <c r="D44" s="264" t="s">
        <v>118</v>
      </c>
      <c r="E44" s="264" t="s">
        <v>119</v>
      </c>
      <c r="F44" s="264" t="s">
        <v>120</v>
      </c>
      <c r="G44" s="303" t="s">
        <v>116</v>
      </c>
      <c r="H44" s="306"/>
      <c r="I44" s="282"/>
    </row>
    <row r="45" spans="1:9" ht="22.5" x14ac:dyDescent="0.2">
      <c r="A45" s="28"/>
      <c r="B45" s="269">
        <f>Youth!A18</f>
        <v>11</v>
      </c>
      <c r="C45" s="256" t="str">
        <f>Youth!B18</f>
        <v>If the participant was a veteran, did the file contain documentation to verify veteran status? (Y, N, X) (Note: X= Participant was not a veteran).</v>
      </c>
      <c r="D45" s="245">
        <f>COUNTIF(Youth!E18:BP18, "Y")</f>
        <v>0</v>
      </c>
      <c r="E45" s="245">
        <f>COUNTIF(Youth!E18:BP18, "N")</f>
        <v>0</v>
      </c>
      <c r="F45" s="245">
        <f>COUNTIF(Youth!E18:BP18, "X")</f>
        <v>0</v>
      </c>
      <c r="G45" s="267">
        <f>D45+E45+F45</f>
        <v>0</v>
      </c>
      <c r="H45" s="306"/>
      <c r="I45" s="282"/>
    </row>
    <row r="46" spans="1:9" x14ac:dyDescent="0.2">
      <c r="A46" s="28"/>
      <c r="B46" s="258"/>
      <c r="C46" s="259" t="s">
        <v>117</v>
      </c>
      <c r="D46" s="246">
        <f>IF(($D45+$E45)&gt;0,D45/($D45+$E45),0)</f>
        <v>0</v>
      </c>
      <c r="E46" s="246">
        <f>IF(($D45+$E45)&gt;0,E45/($D45+$E45),0)</f>
        <v>0</v>
      </c>
      <c r="F46" s="247" t="s">
        <v>19</v>
      </c>
      <c r="G46" s="268" t="s">
        <v>19</v>
      </c>
      <c r="H46" s="306"/>
      <c r="I46" s="282"/>
    </row>
    <row r="47" spans="1:9" x14ac:dyDescent="0.2">
      <c r="A47" s="28"/>
      <c r="B47" s="270"/>
      <c r="C47" s="270"/>
      <c r="D47" s="270"/>
      <c r="E47" s="270"/>
      <c r="F47" s="270"/>
      <c r="G47" s="270"/>
      <c r="H47" s="306"/>
      <c r="I47" s="282"/>
    </row>
    <row r="48" spans="1:9" x14ac:dyDescent="0.2">
      <c r="A48" s="28"/>
      <c r="B48" s="258"/>
      <c r="C48" s="260"/>
      <c r="D48" s="264" t="s">
        <v>118</v>
      </c>
      <c r="E48" s="264" t="s">
        <v>119</v>
      </c>
      <c r="F48" s="264" t="s">
        <v>120</v>
      </c>
      <c r="G48" s="303" t="s">
        <v>116</v>
      </c>
      <c r="H48" s="306"/>
      <c r="I48" s="282"/>
    </row>
    <row r="49" spans="1:11" ht="22.5" x14ac:dyDescent="0.2">
      <c r="A49" s="28"/>
      <c r="B49" s="269">
        <f>Youth!A19</f>
        <v>12</v>
      </c>
      <c r="C49" s="256" t="str">
        <f>Youth!B19</f>
        <v>If the participant was an eligible spouse of a veteran, did the file contain documentation to verify eligible spouse of a veteran status? (Y, N, X) (Note: X= Participant was not an eligible spouse of a veteran).</v>
      </c>
      <c r="D49" s="245">
        <f>COUNTIF(Youth!E19:BP19, "Y")</f>
        <v>0</v>
      </c>
      <c r="E49" s="245">
        <f>COUNTIF(Youth!E19:BP19, "N")</f>
        <v>0</v>
      </c>
      <c r="F49" s="245">
        <f>COUNTIF(Youth!E19:BP19, "X")</f>
        <v>0</v>
      </c>
      <c r="G49" s="267">
        <f>D49+E49+F49</f>
        <v>0</v>
      </c>
      <c r="H49" s="306"/>
      <c r="I49" s="282"/>
    </row>
    <row r="50" spans="1:11" ht="12" thickBot="1" x14ac:dyDescent="0.25">
      <c r="A50" s="28"/>
      <c r="B50" s="258"/>
      <c r="C50" s="259" t="s">
        <v>117</v>
      </c>
      <c r="D50" s="246">
        <f>IF(($D49+$E49)&gt;0,D49/($D49+$E49),0)</f>
        <v>0</v>
      </c>
      <c r="E50" s="246">
        <f>IF(($D49+$E49)&gt;0,E49/($D49+$E49),0)</f>
        <v>0</v>
      </c>
      <c r="F50" s="247" t="s">
        <v>19</v>
      </c>
      <c r="G50" s="268" t="s">
        <v>19</v>
      </c>
      <c r="H50" s="306"/>
      <c r="I50" s="282"/>
    </row>
    <row r="51" spans="1:11" ht="15.75" thickBot="1" x14ac:dyDescent="0.25">
      <c r="A51" s="28"/>
      <c r="B51" s="756" t="str">
        <f>Youth!B20</f>
        <v>GRIEVANCE/COMPLAINT FORM</v>
      </c>
      <c r="C51" s="756"/>
      <c r="D51" s="756"/>
      <c r="E51" s="756"/>
      <c r="F51" s="756"/>
      <c r="G51" s="759"/>
      <c r="H51" s="306"/>
      <c r="I51" s="282"/>
    </row>
    <row r="52" spans="1:11" x14ac:dyDescent="0.2">
      <c r="A52" s="28"/>
      <c r="B52" s="258"/>
      <c r="C52" s="260"/>
      <c r="D52" s="251" t="s">
        <v>118</v>
      </c>
      <c r="E52" s="251" t="s">
        <v>119</v>
      </c>
      <c r="F52" s="251" t="s">
        <v>120</v>
      </c>
      <c r="G52" s="266" t="s">
        <v>116</v>
      </c>
      <c r="H52" s="306"/>
      <c r="I52" s="282"/>
    </row>
    <row r="53" spans="1:11" ht="22.5" x14ac:dyDescent="0.2">
      <c r="A53" s="28"/>
      <c r="B53" s="269">
        <f>Youth!A21</f>
        <v>13</v>
      </c>
      <c r="C53" s="256" t="str">
        <f>Youth!B21</f>
        <v>Was a signed and dated Grievance/Complaint and EEO/Discrimination Form in the participant's hard copy case file? (Y, N).</v>
      </c>
      <c r="D53" s="245">
        <f>COUNTIF(Youth!E21:BP21, "Y")</f>
        <v>0</v>
      </c>
      <c r="E53" s="245">
        <f>COUNTIF(Youth!E21:BP21, "N")</f>
        <v>0</v>
      </c>
      <c r="F53" s="245">
        <f>COUNTIF(Youth!E21:BP21, "X")</f>
        <v>0</v>
      </c>
      <c r="G53" s="267">
        <f>D53+E53+F53</f>
        <v>0</v>
      </c>
      <c r="H53" s="306"/>
      <c r="I53" s="282"/>
    </row>
    <row r="54" spans="1:11" x14ac:dyDescent="0.2">
      <c r="A54" s="28"/>
      <c r="B54" s="258"/>
      <c r="C54" s="259"/>
      <c r="D54" s="246">
        <f>IF(($D53+$E53)&gt;0,D53/($D53+$E53),0)</f>
        <v>0</v>
      </c>
      <c r="E54" s="246">
        <f>IF(($D53+$E53)&gt;0,E53/($D53+$E53),0)</f>
        <v>0</v>
      </c>
      <c r="F54" s="247" t="s">
        <v>19</v>
      </c>
      <c r="G54" s="268" t="s">
        <v>19</v>
      </c>
      <c r="H54" s="306"/>
      <c r="I54" s="282"/>
    </row>
    <row r="55" spans="1:11" x14ac:dyDescent="0.2">
      <c r="A55" s="28"/>
      <c r="B55" s="258"/>
      <c r="C55" s="260"/>
      <c r="D55" s="248"/>
      <c r="E55" s="270"/>
      <c r="F55" s="270"/>
      <c r="G55" s="270"/>
      <c r="H55" s="306"/>
      <c r="I55" s="282"/>
    </row>
    <row r="56" spans="1:11" x14ac:dyDescent="0.2">
      <c r="A56" s="28"/>
      <c r="B56" s="258"/>
      <c r="C56" s="260"/>
      <c r="D56" s="251" t="s">
        <v>118</v>
      </c>
      <c r="E56" s="251" t="s">
        <v>119</v>
      </c>
      <c r="F56" s="251" t="s">
        <v>120</v>
      </c>
      <c r="G56" s="266" t="s">
        <v>116</v>
      </c>
      <c r="H56" s="306"/>
      <c r="I56" s="282"/>
    </row>
    <row r="57" spans="1:11" ht="22.5" x14ac:dyDescent="0.2">
      <c r="A57" s="28"/>
      <c r="B57" s="280">
        <f>Youth!A22</f>
        <v>14</v>
      </c>
      <c r="C57" s="256" t="str">
        <f>Youth!B22</f>
        <v>If yes to #12, did the Grievance/Complaint and EEO/Discrimination Form include the correct name and addresses for filing a grievance or EEO complaint? (Y, N).</v>
      </c>
      <c r="D57" s="245">
        <f>COUNTIF(Youth!E22:BP22, "Y")</f>
        <v>0</v>
      </c>
      <c r="E57" s="245">
        <f>COUNTIF(Youth!E22:BP22, "N")</f>
        <v>0</v>
      </c>
      <c r="F57" s="245">
        <f>COUNTIF(Youth!E22:BP22, "X")</f>
        <v>0</v>
      </c>
      <c r="G57" s="267">
        <f>D57+E57+F57</f>
        <v>0</v>
      </c>
      <c r="H57" s="306"/>
      <c r="I57" s="282"/>
      <c r="K57" s="25">
        <v>1</v>
      </c>
    </row>
    <row r="58" spans="1:11" ht="12" thickBot="1" x14ac:dyDescent="0.25">
      <c r="A58" s="28"/>
      <c r="B58" s="258"/>
      <c r="C58" s="259" t="s">
        <v>117</v>
      </c>
      <c r="D58" s="246">
        <f>IF(($D57+$E57)&gt;0,D57/($D57+$E57),0)</f>
        <v>0</v>
      </c>
      <c r="E58" s="246">
        <f>IF(($D57+$E57)&gt;0,E57/($D57+$E57),0)</f>
        <v>0</v>
      </c>
      <c r="F58" s="247" t="s">
        <v>19</v>
      </c>
      <c r="G58" s="268" t="s">
        <v>19</v>
      </c>
      <c r="H58" s="306"/>
      <c r="I58" s="282"/>
    </row>
    <row r="59" spans="1:11" ht="15.75" customHeight="1" thickBot="1" x14ac:dyDescent="0.25">
      <c r="A59" s="28"/>
      <c r="B59" s="756" t="str">
        <f>Youth!B23</f>
        <v>DUPLICATE FUNDING SOURCES</v>
      </c>
      <c r="C59" s="756"/>
      <c r="D59" s="756"/>
      <c r="E59" s="756"/>
      <c r="F59" s="756"/>
      <c r="G59" s="759"/>
      <c r="H59" s="306"/>
      <c r="I59" s="282"/>
    </row>
    <row r="60" spans="1:11" x14ac:dyDescent="0.2">
      <c r="A60" s="28"/>
      <c r="B60" s="258"/>
      <c r="C60" s="260"/>
      <c r="D60" s="251" t="s">
        <v>118</v>
      </c>
      <c r="E60" s="251" t="s">
        <v>119</v>
      </c>
      <c r="F60" s="251" t="s">
        <v>120</v>
      </c>
      <c r="G60" s="266" t="s">
        <v>116</v>
      </c>
      <c r="H60" s="306"/>
      <c r="I60" s="282"/>
    </row>
    <row r="61" spans="1:11" ht="38.25" customHeight="1" x14ac:dyDescent="0.2">
      <c r="A61" s="28"/>
      <c r="B61" s="269">
        <f>Youth!A24</f>
        <v>15</v>
      </c>
      <c r="C61" s="256" t="str">
        <f>Youth!B24</f>
        <v xml:space="preserve">If multiple funding sources were used to pay for the cost of services and activities, is there documentation in the participant case file that shows the services and activities provided were coordinated to eliminate duplication? (Y, N, X) (Note: X= Only one funding source was recorded for each activity). </v>
      </c>
      <c r="D61" s="245">
        <f>COUNTIF(Youth!E24:BP24, "Y")</f>
        <v>0</v>
      </c>
      <c r="E61" s="245">
        <f>COUNTIF(Youth!E24:BP24, "N")</f>
        <v>0</v>
      </c>
      <c r="F61" s="245">
        <f>COUNTIF(Youth!E24:BP24, "X")</f>
        <v>0</v>
      </c>
      <c r="G61" s="267">
        <f>D61+E61+F61</f>
        <v>0</v>
      </c>
      <c r="H61" s="306"/>
      <c r="I61" s="282"/>
    </row>
    <row r="62" spans="1:11" ht="12" thickBot="1" x14ac:dyDescent="0.25">
      <c r="A62" s="28"/>
      <c r="B62" s="258"/>
      <c r="C62" s="259" t="s">
        <v>117</v>
      </c>
      <c r="D62" s="246">
        <f>IF(($D61+$E61)&gt;0,D61/($D61+$E61),0)</f>
        <v>0</v>
      </c>
      <c r="E62" s="246">
        <f>IF(($D61+$E61)&gt;0,E61/($D61+$E61),0)</f>
        <v>0</v>
      </c>
      <c r="F62" s="247" t="s">
        <v>19</v>
      </c>
      <c r="G62" s="268" t="s">
        <v>19</v>
      </c>
      <c r="H62" s="306"/>
      <c r="I62" s="282"/>
    </row>
    <row r="63" spans="1:11" ht="15.75" customHeight="1" thickBot="1" x14ac:dyDescent="0.25">
      <c r="A63" s="28"/>
      <c r="B63" s="756" t="str">
        <f>Youth!B25</f>
        <v>OBJECTIVE ASSESSMENT</v>
      </c>
      <c r="C63" s="756"/>
      <c r="D63" s="756"/>
      <c r="E63" s="756"/>
      <c r="F63" s="756"/>
      <c r="G63" s="759"/>
      <c r="H63" s="306"/>
      <c r="I63" s="282"/>
    </row>
    <row r="64" spans="1:11" x14ac:dyDescent="0.2">
      <c r="A64" s="28"/>
      <c r="B64" s="258"/>
      <c r="C64" s="260"/>
      <c r="D64" s="264" t="s">
        <v>118</v>
      </c>
      <c r="E64" s="264" t="s">
        <v>119</v>
      </c>
      <c r="F64" s="264" t="s">
        <v>120</v>
      </c>
      <c r="G64" s="303" t="s">
        <v>116</v>
      </c>
      <c r="H64" s="327"/>
      <c r="I64" s="282"/>
    </row>
    <row r="65" spans="1:9" x14ac:dyDescent="0.2">
      <c r="A65" s="28"/>
      <c r="B65" s="269">
        <f>Youth!A26</f>
        <v>16</v>
      </c>
      <c r="C65" s="256" t="str">
        <f>Youth!B26</f>
        <v xml:space="preserve">Was documentation in the case file of an objective assessment? (Y, N). </v>
      </c>
      <c r="D65" s="245">
        <f>COUNTIF(Youth!E26:BP26, "Y")</f>
        <v>0</v>
      </c>
      <c r="E65" s="245">
        <f>COUNTIF(Youth!E26:BP26, "N")</f>
        <v>0</v>
      </c>
      <c r="F65" s="245">
        <f>COUNTIF(Youth!E26:BP26, "X")</f>
        <v>0</v>
      </c>
      <c r="G65" s="267">
        <f>D65+E65+F65</f>
        <v>0</v>
      </c>
      <c r="H65" s="306"/>
      <c r="I65" s="282"/>
    </row>
    <row r="66" spans="1:9" x14ac:dyDescent="0.2">
      <c r="A66" s="28"/>
      <c r="B66" s="258"/>
      <c r="C66" s="259" t="s">
        <v>117</v>
      </c>
      <c r="D66" s="246">
        <f>IF(($D65+$E65)&gt;0,D65/($D65+$E65),0)</f>
        <v>0</v>
      </c>
      <c r="E66" s="246">
        <f>IF(($D65+$E65)&gt;0,E65/($D65+$E65),0)</f>
        <v>0</v>
      </c>
      <c r="F66" s="247" t="s">
        <v>19</v>
      </c>
      <c r="G66" s="268" t="s">
        <v>19</v>
      </c>
      <c r="H66" s="306"/>
      <c r="I66" s="282"/>
    </row>
    <row r="67" spans="1:9" x14ac:dyDescent="0.2">
      <c r="A67" s="28"/>
      <c r="B67" s="258"/>
      <c r="C67" s="286"/>
      <c r="D67" s="248"/>
      <c r="E67" s="248"/>
      <c r="F67" s="289"/>
      <c r="G67" s="289"/>
      <c r="H67" s="306"/>
      <c r="I67" s="282"/>
    </row>
    <row r="68" spans="1:9" x14ac:dyDescent="0.2">
      <c r="A68" s="28"/>
      <c r="B68" s="258"/>
      <c r="C68" s="260"/>
      <c r="D68" s="251" t="s">
        <v>118</v>
      </c>
      <c r="E68" s="251" t="s">
        <v>119</v>
      </c>
      <c r="F68" s="251" t="s">
        <v>120</v>
      </c>
      <c r="G68" s="266" t="s">
        <v>116</v>
      </c>
      <c r="H68" s="306"/>
      <c r="I68" s="282"/>
    </row>
    <row r="69" spans="1:9" ht="22.5" x14ac:dyDescent="0.2">
      <c r="A69" s="28"/>
      <c r="B69" s="280">
        <f>Youth!A27</f>
        <v>17</v>
      </c>
      <c r="C69" s="256" t="str">
        <f>Youth!B27</f>
        <v>If yes to #16, does the Objective Assessment include an assessment of the academic level, occupational skill level, support service needs and strengths of the participant? (Y, N, X).</v>
      </c>
      <c r="D69" s="245">
        <f>COUNTIF(Youth!E27:BP27, "Y")</f>
        <v>0</v>
      </c>
      <c r="E69" s="245">
        <f>COUNTIF(Youth!E27:BP27, "N")</f>
        <v>0</v>
      </c>
      <c r="F69" s="245">
        <f>COUNTIF(Youth!E27:BP27, "X")</f>
        <v>0</v>
      </c>
      <c r="G69" s="267">
        <f>D69+E69+F69</f>
        <v>0</v>
      </c>
      <c r="H69" s="306"/>
      <c r="I69" s="282"/>
    </row>
    <row r="70" spans="1:9" ht="12" thickBot="1" x14ac:dyDescent="0.25">
      <c r="A70" s="28"/>
      <c r="B70" s="258"/>
      <c r="C70" s="259" t="s">
        <v>117</v>
      </c>
      <c r="D70" s="246">
        <f>IF(($D69+$E69)&gt;0,D69/($D69+$E69),0)</f>
        <v>0</v>
      </c>
      <c r="E70" s="246">
        <f>IF(($D69+$E69)&gt;0,E69/($D69+$E69),0)</f>
        <v>0</v>
      </c>
      <c r="F70" s="247" t="s">
        <v>19</v>
      </c>
      <c r="G70" s="268" t="s">
        <v>19</v>
      </c>
      <c r="H70" s="306"/>
      <c r="I70" s="282"/>
    </row>
    <row r="71" spans="1:9" ht="15.75" customHeight="1" thickBot="1" x14ac:dyDescent="0.25">
      <c r="A71" s="28"/>
      <c r="B71" s="756" t="str">
        <f>Youth!B28</f>
        <v xml:space="preserve">INDIVIDUAL SERVICE STRATEGY (ISS) </v>
      </c>
      <c r="C71" s="756"/>
      <c r="D71" s="756"/>
      <c r="E71" s="756"/>
      <c r="F71" s="756"/>
      <c r="G71" s="759"/>
      <c r="H71" s="306"/>
      <c r="I71" s="282"/>
    </row>
    <row r="72" spans="1:9" x14ac:dyDescent="0.2">
      <c r="A72" s="28"/>
      <c r="B72" s="258"/>
      <c r="C72" s="260"/>
      <c r="D72" s="251" t="s">
        <v>118</v>
      </c>
      <c r="E72" s="251" t="s">
        <v>119</v>
      </c>
      <c r="F72" s="251" t="s">
        <v>120</v>
      </c>
      <c r="G72" s="266" t="s">
        <v>116</v>
      </c>
      <c r="H72" s="306"/>
      <c r="I72" s="282"/>
    </row>
    <row r="73" spans="1:9" ht="33.75" x14ac:dyDescent="0.2">
      <c r="A73" s="28"/>
      <c r="B73" s="269">
        <f>Youth!A29</f>
        <v>18</v>
      </c>
      <c r="C73" s="256" t="str">
        <f>Youth!B29</f>
        <v xml:space="preserve">Was documentation in the case file of an Individual Service Strategy (ISS) that was created jointly by the participant and the career manager and had at least one of the 14 program elements? (Y, N) (If N, questions #19 and #20 will be X). </v>
      </c>
      <c r="D73" s="245">
        <f>COUNTIF(Youth!E29:BP29, "Y")</f>
        <v>0</v>
      </c>
      <c r="E73" s="245">
        <f>COUNTIF(Youth!E29:BP29, "N")</f>
        <v>0</v>
      </c>
      <c r="F73" s="245">
        <f>COUNTIF(Youth!E29:BP29, "X")</f>
        <v>0</v>
      </c>
      <c r="G73" s="267">
        <f>D73+E73+F73</f>
        <v>0</v>
      </c>
      <c r="H73" s="306"/>
      <c r="I73" s="282"/>
    </row>
    <row r="74" spans="1:9" x14ac:dyDescent="0.2">
      <c r="A74" s="28"/>
      <c r="B74" s="258"/>
      <c r="C74" s="259" t="s">
        <v>117</v>
      </c>
      <c r="D74" s="246">
        <f>IF(($D73+$E73)&gt;0,D73/($D73+$E73),0)</f>
        <v>0</v>
      </c>
      <c r="E74" s="246">
        <f>IF(($D73+$E73)&gt;0,E73/($D73+$E73),0)</f>
        <v>0</v>
      </c>
      <c r="F74" s="247" t="s">
        <v>19</v>
      </c>
      <c r="G74" s="268" t="s">
        <v>19</v>
      </c>
      <c r="H74" s="306"/>
      <c r="I74" s="282"/>
    </row>
    <row r="75" spans="1:9" x14ac:dyDescent="0.2">
      <c r="A75" s="28"/>
      <c r="B75" s="258"/>
      <c r="C75" s="260"/>
      <c r="D75" s="248"/>
      <c r="E75" s="248"/>
      <c r="F75" s="248"/>
      <c r="G75" s="248"/>
      <c r="H75" s="306"/>
      <c r="I75" s="282"/>
    </row>
    <row r="76" spans="1:9" x14ac:dyDescent="0.2">
      <c r="A76" s="28"/>
      <c r="B76" s="258"/>
      <c r="C76" s="260"/>
      <c r="D76" s="251" t="s">
        <v>118</v>
      </c>
      <c r="E76" s="251" t="s">
        <v>119</v>
      </c>
      <c r="F76" s="251" t="s">
        <v>120</v>
      </c>
      <c r="G76" s="266" t="s">
        <v>116</v>
      </c>
      <c r="H76" s="306"/>
      <c r="I76" s="282"/>
    </row>
    <row r="77" spans="1:9" ht="56.25" x14ac:dyDescent="0.2">
      <c r="A77" s="28"/>
      <c r="B77" s="280">
        <f>Youth!A30</f>
        <v>19</v>
      </c>
      <c r="C77" s="256" t="str">
        <f>Youth!B30</f>
        <v>If yes to #18, does the ISS directly link to one or more of the performance indicators and does the ISS list the activities and services the youth will be or has been engaged in during participation in the WIOA program and does the ISS identify the individual career pathway?  Note: If the participant was placed in an OJT activity, the skill requirements of the OJT occupation, academic and occupational skill level of the participant and/or prior work experience must be considered in the development of the ISS).  (Y, N, X)</v>
      </c>
      <c r="D77" s="245">
        <f>COUNTIF(Youth!E30:BP30, "Y")</f>
        <v>0</v>
      </c>
      <c r="E77" s="245">
        <f>COUNTIF(Youth!E30:BP30, "N")</f>
        <v>0</v>
      </c>
      <c r="F77" s="245">
        <f>COUNTIF(Youth!E30:BP30, "X")</f>
        <v>0</v>
      </c>
      <c r="G77" s="267">
        <f>E77+F77+D77</f>
        <v>0</v>
      </c>
      <c r="H77" s="306"/>
      <c r="I77" s="282"/>
    </row>
    <row r="78" spans="1:9" x14ac:dyDescent="0.2">
      <c r="A78" s="28"/>
      <c r="B78" s="258"/>
      <c r="C78" s="259" t="s">
        <v>117</v>
      </c>
      <c r="D78" s="246">
        <f>IF(($D77+$E77)&gt;0,D77/($D77+$E77),0)</f>
        <v>0</v>
      </c>
      <c r="E78" s="246">
        <f>IF(($D77+$E77)&gt;0,E77/($D77+$E77),0)</f>
        <v>0</v>
      </c>
      <c r="F78" s="247" t="s">
        <v>19</v>
      </c>
      <c r="G78" s="268" t="s">
        <v>19</v>
      </c>
      <c r="H78" s="306"/>
      <c r="I78" s="282"/>
    </row>
    <row r="79" spans="1:9" x14ac:dyDescent="0.2">
      <c r="A79" s="28"/>
      <c r="B79" s="258"/>
      <c r="C79" s="286"/>
      <c r="D79" s="248"/>
      <c r="E79" s="248"/>
      <c r="F79" s="252"/>
      <c r="G79" s="252"/>
      <c r="H79" s="306"/>
      <c r="I79" s="282"/>
    </row>
    <row r="80" spans="1:9" x14ac:dyDescent="0.2">
      <c r="A80" s="28"/>
      <c r="B80" s="258"/>
      <c r="C80" s="260"/>
      <c r="D80" s="251" t="s">
        <v>118</v>
      </c>
      <c r="E80" s="251" t="s">
        <v>119</v>
      </c>
      <c r="F80" s="251" t="s">
        <v>120</v>
      </c>
      <c r="G80" s="266" t="s">
        <v>116</v>
      </c>
      <c r="H80" s="306"/>
      <c r="I80" s="282"/>
    </row>
    <row r="81" spans="1:9" ht="22.5" x14ac:dyDescent="0.2">
      <c r="A81" s="28"/>
      <c r="B81" s="280">
        <f>Youth!A31</f>
        <v>20</v>
      </c>
      <c r="C81" s="256" t="str">
        <f>Youth!B31</f>
        <v xml:space="preserve">If yes to #18, was the ISS in the case file updated as activities were completed, benchmarks reached, goals achieved and/or the youth's needs changed? (Y, N, X) </v>
      </c>
      <c r="D81" s="245">
        <f>COUNTIF(Youth!E31:BP31, "Y")</f>
        <v>0</v>
      </c>
      <c r="E81" s="245">
        <f>COUNTIF(Youth!E31:BP31, "N")</f>
        <v>0</v>
      </c>
      <c r="F81" s="245">
        <f>COUNTIF(Youth!E31:BP31, "X")</f>
        <v>0</v>
      </c>
      <c r="G81" s="267">
        <f>E81+F81+D81</f>
        <v>0</v>
      </c>
      <c r="H81" s="306"/>
      <c r="I81" s="282"/>
    </row>
    <row r="82" spans="1:9" ht="12" thickBot="1" x14ac:dyDescent="0.25">
      <c r="A82" s="28"/>
      <c r="B82" s="258"/>
      <c r="C82" s="259" t="s">
        <v>117</v>
      </c>
      <c r="D82" s="246">
        <f>IF(($D81+$E81)&gt;0,D81/($D81+$E81),0)</f>
        <v>0</v>
      </c>
      <c r="E82" s="246">
        <f>IF(($D81+$E81)&gt;0,E81/($D81+$E81),0)</f>
        <v>0</v>
      </c>
      <c r="F82" s="247" t="s">
        <v>19</v>
      </c>
      <c r="G82" s="268" t="s">
        <v>19</v>
      </c>
      <c r="H82" s="306"/>
      <c r="I82" s="282"/>
    </row>
    <row r="83" spans="1:9" ht="15.75" customHeight="1" thickBot="1" x14ac:dyDescent="0.25">
      <c r="A83" s="28"/>
      <c r="B83" s="756" t="str">
        <f>Youth!B32</f>
        <v>DETERMINATION OF TRAINING SERVICES</v>
      </c>
      <c r="C83" s="756"/>
      <c r="D83" s="756"/>
      <c r="E83" s="756"/>
      <c r="F83" s="756"/>
      <c r="G83" s="759"/>
      <c r="H83" s="306"/>
      <c r="I83" s="282"/>
    </row>
    <row r="84" spans="1:9" x14ac:dyDescent="0.2">
      <c r="A84" s="28"/>
      <c r="B84" s="258"/>
      <c r="C84" s="260"/>
      <c r="D84" s="251" t="s">
        <v>118</v>
      </c>
      <c r="E84" s="251" t="s">
        <v>119</v>
      </c>
      <c r="F84" s="251" t="s">
        <v>120</v>
      </c>
      <c r="G84" s="266" t="s">
        <v>116</v>
      </c>
      <c r="H84" s="306"/>
      <c r="I84" s="282"/>
    </row>
    <row r="85" spans="1:9" ht="22.5" x14ac:dyDescent="0.2">
      <c r="A85" s="28"/>
      <c r="B85" s="269">
        <f>Youth!A33</f>
        <v>21</v>
      </c>
      <c r="C85" s="256" t="str">
        <f>Youth!B33</f>
        <v>If training services were provided, was documentation in the case file of the determination of need for training services as identified in the ISS? (Y, N, X) (Note: X = Participant did not receive training services).</v>
      </c>
      <c r="D85" s="245">
        <f>COUNTIF(Youth!E33:BP33, "Y")</f>
        <v>0</v>
      </c>
      <c r="E85" s="245">
        <f>COUNTIF(Youth!E33:BP33, "N")</f>
        <v>0</v>
      </c>
      <c r="F85" s="245">
        <f>COUNTIF(Youth!E33:BP33, "X")</f>
        <v>0</v>
      </c>
      <c r="G85" s="267">
        <f>E85+F85+D85</f>
        <v>0</v>
      </c>
      <c r="H85" s="306"/>
      <c r="I85" s="282"/>
    </row>
    <row r="86" spans="1:9" ht="12" thickBot="1" x14ac:dyDescent="0.25">
      <c r="A86" s="28"/>
      <c r="B86" s="258"/>
      <c r="C86" s="259" t="s">
        <v>117</v>
      </c>
      <c r="D86" s="246">
        <f>IF(($D85+$E85)&gt;0,D85/($D85+$E85),0)</f>
        <v>0</v>
      </c>
      <c r="E86" s="246">
        <f>IF(($D85+$E85)&gt;0,E85/($D85+$E85),0)</f>
        <v>0</v>
      </c>
      <c r="F86" s="247" t="s">
        <v>19</v>
      </c>
      <c r="G86" s="268" t="s">
        <v>19</v>
      </c>
      <c r="H86" s="306"/>
      <c r="I86" s="282"/>
    </row>
    <row r="87" spans="1:9" ht="15.75" customHeight="1" thickBot="1" x14ac:dyDescent="0.25">
      <c r="A87" s="28"/>
      <c r="B87" s="756" t="str">
        <f>Youth!B34</f>
        <v>WORK EXPERIENCE (INTERNSHIP/TRANSITIONAL JOBS/ PRE-APPRENTICESHIP)</v>
      </c>
      <c r="C87" s="756"/>
      <c r="D87" s="756"/>
      <c r="E87" s="756"/>
      <c r="F87" s="756"/>
      <c r="G87" s="759"/>
      <c r="H87" s="306"/>
      <c r="I87" s="282"/>
    </row>
    <row r="88" spans="1:9" x14ac:dyDescent="0.2">
      <c r="A88" s="28"/>
      <c r="B88" s="258"/>
      <c r="C88" s="260"/>
      <c r="D88" s="251" t="s">
        <v>118</v>
      </c>
      <c r="E88" s="261" t="s">
        <v>119</v>
      </c>
      <c r="F88" s="251" t="s">
        <v>120</v>
      </c>
      <c r="G88" s="266" t="s">
        <v>116</v>
      </c>
      <c r="H88" s="306"/>
      <c r="I88" s="282"/>
    </row>
    <row r="89" spans="1:9" ht="22.5" x14ac:dyDescent="0.2">
      <c r="A89" s="28"/>
      <c r="B89" s="255">
        <f>Youth!A35</f>
        <v>22</v>
      </c>
      <c r="C89" s="256" t="str">
        <f>Youth!B35</f>
        <v xml:space="preserve">Was the participant provided a work experience (WE) activity? (Y, N) (Note: N = Participant did not receive a WE activity).  (If N, questions #23 through #31 will be X). </v>
      </c>
      <c r="D89" s="245">
        <f>COUNTIF(Youth!E35:BP35, "Y")</f>
        <v>0</v>
      </c>
      <c r="E89" s="245">
        <f>COUNTIF(Youth!E35:BP35, "N")</f>
        <v>0</v>
      </c>
      <c r="F89" s="245">
        <f>COUNTIF(Youth!E35:BP35, "X")</f>
        <v>0</v>
      </c>
      <c r="G89" s="267">
        <f>E89+F89+D89</f>
        <v>0</v>
      </c>
      <c r="H89" s="306"/>
      <c r="I89" s="282"/>
    </row>
    <row r="90" spans="1:9" x14ac:dyDescent="0.2">
      <c r="A90" s="28"/>
      <c r="B90" s="258"/>
      <c r="C90" s="259" t="s">
        <v>117</v>
      </c>
      <c r="D90" s="246">
        <f>IF(($D89+$E89)&gt;0,D89/($D89+$E89),0)</f>
        <v>0</v>
      </c>
      <c r="E90" s="246">
        <f>IF(($D89+$E89)&gt;0,E89/($D89+$E89),0)</f>
        <v>0</v>
      </c>
      <c r="F90" s="247" t="s">
        <v>19</v>
      </c>
      <c r="G90" s="268" t="s">
        <v>19</v>
      </c>
      <c r="H90" s="306"/>
      <c r="I90" s="282"/>
    </row>
    <row r="91" spans="1:9" x14ac:dyDescent="0.2">
      <c r="A91" s="253"/>
      <c r="B91" s="293"/>
      <c r="C91" s="293"/>
      <c r="D91" s="293"/>
      <c r="E91" s="293"/>
      <c r="F91" s="293"/>
      <c r="G91" s="310"/>
      <c r="H91" s="306"/>
      <c r="I91" s="282"/>
    </row>
    <row r="92" spans="1:9" x14ac:dyDescent="0.2">
      <c r="A92" s="28"/>
      <c r="B92" s="258"/>
      <c r="C92" s="260"/>
      <c r="D92" s="264" t="s">
        <v>118</v>
      </c>
      <c r="E92" s="264" t="s">
        <v>119</v>
      </c>
      <c r="F92" s="264" t="s">
        <v>120</v>
      </c>
      <c r="G92" s="266" t="s">
        <v>116</v>
      </c>
      <c r="H92" s="306"/>
      <c r="I92" s="282"/>
    </row>
    <row r="93" spans="1:9" ht="22.5" x14ac:dyDescent="0.2">
      <c r="A93" s="28"/>
      <c r="B93" s="280">
        <f>Youth!A36</f>
        <v>23</v>
      </c>
      <c r="C93" s="256" t="str">
        <f>Youth!B36</f>
        <v xml:space="preserve">If yes to #22, was the WE activity entered in the State's MIS? (Y, N, X) (Note: X = Participant did not receive a WE activity. N=Participant received a WE service but the activity was not entered in the MIS).  </v>
      </c>
      <c r="D93" s="245">
        <f>COUNTIF(Youth!E36:BP36, "Y")</f>
        <v>0</v>
      </c>
      <c r="E93" s="245">
        <f>COUNTIF(Youth!E36:BP36, "N")</f>
        <v>0</v>
      </c>
      <c r="F93" s="245">
        <f>COUNTIF(Youth!E36:BP36, "X")</f>
        <v>0</v>
      </c>
      <c r="G93" s="267">
        <f>E93+F93+D93</f>
        <v>0</v>
      </c>
      <c r="H93" s="306"/>
      <c r="I93" s="282"/>
    </row>
    <row r="94" spans="1:9" x14ac:dyDescent="0.2">
      <c r="A94" s="28"/>
      <c r="B94" s="258"/>
      <c r="C94" s="259" t="s">
        <v>117</v>
      </c>
      <c r="D94" s="246">
        <f>IF(($D93+$E93)&gt;0,D93/($D93+$E93),0)</f>
        <v>0</v>
      </c>
      <c r="E94" s="246">
        <f>IF(($D93+$E93)&gt;0,E93/($D93+$E93),0)</f>
        <v>0</v>
      </c>
      <c r="F94" s="247" t="s">
        <v>19</v>
      </c>
      <c r="G94" s="268" t="s">
        <v>19</v>
      </c>
      <c r="H94" s="306"/>
      <c r="I94" s="282"/>
    </row>
    <row r="95" spans="1:9" x14ac:dyDescent="0.2">
      <c r="A95" s="28"/>
      <c r="B95" s="258"/>
      <c r="C95" s="260"/>
      <c r="D95" s="248"/>
      <c r="E95" s="248"/>
      <c r="F95" s="252"/>
      <c r="G95" s="252"/>
      <c r="H95" s="306"/>
      <c r="I95" s="282"/>
    </row>
    <row r="96" spans="1:9" x14ac:dyDescent="0.2">
      <c r="A96" s="28"/>
      <c r="B96" s="258"/>
      <c r="C96" s="260"/>
      <c r="D96" s="251" t="s">
        <v>118</v>
      </c>
      <c r="E96" s="261" t="s">
        <v>119</v>
      </c>
      <c r="F96" s="251" t="s">
        <v>120</v>
      </c>
      <c r="G96" s="266" t="s">
        <v>116</v>
      </c>
      <c r="H96" s="306"/>
      <c r="I96" s="282"/>
    </row>
    <row r="97" spans="1:9" ht="22.5" x14ac:dyDescent="0.2">
      <c r="A97" s="28"/>
      <c r="B97" s="269">
        <f>Youth!A37</f>
        <v>24</v>
      </c>
      <c r="C97" s="256" t="str">
        <f>Youth!B37</f>
        <v xml:space="preserve">If yes to #23, was a WE training agreement executed between the employer and the Local Workforce Development Board (LWDB) for the participant's training?  (Y, N, X) (X = Participant did not receive WE activity).  </v>
      </c>
      <c r="D97" s="245">
        <f>COUNTIF(Youth!E37:BP37, "Y")</f>
        <v>0</v>
      </c>
      <c r="E97" s="245">
        <f>COUNTIF(Youth!E37:BP37, "N")</f>
        <v>0</v>
      </c>
      <c r="F97" s="245">
        <f>COUNTIF(Youth!E37:BP37, "X")</f>
        <v>0</v>
      </c>
      <c r="G97" s="267">
        <f>E97+F97+D97</f>
        <v>0</v>
      </c>
      <c r="H97" s="306"/>
      <c r="I97" s="282"/>
    </row>
    <row r="98" spans="1:9" x14ac:dyDescent="0.2">
      <c r="A98" s="28"/>
      <c r="B98" s="258"/>
      <c r="C98" s="259" t="s">
        <v>117</v>
      </c>
      <c r="D98" s="246">
        <f>IF(($D97+$E97)&gt;0,D97/($D97+$E97),0)</f>
        <v>0</v>
      </c>
      <c r="E98" s="246">
        <f>IF(($D97+$E97)&gt;0,E97/($D97+$E97),0)</f>
        <v>0</v>
      </c>
      <c r="F98" s="247" t="s">
        <v>19</v>
      </c>
      <c r="G98" s="268" t="s">
        <v>19</v>
      </c>
      <c r="H98" s="306"/>
      <c r="I98" s="282"/>
    </row>
    <row r="99" spans="1:9" x14ac:dyDescent="0.2">
      <c r="A99" s="28"/>
      <c r="B99" s="258"/>
      <c r="C99" s="286"/>
      <c r="D99" s="248"/>
      <c r="E99" s="248"/>
      <c r="F99" s="252"/>
      <c r="G99" s="252"/>
      <c r="H99" s="306"/>
      <c r="I99" s="282"/>
    </row>
    <row r="100" spans="1:9" x14ac:dyDescent="0.2">
      <c r="A100" s="28"/>
      <c r="B100" s="258"/>
      <c r="C100" s="260"/>
      <c r="D100" s="251" t="s">
        <v>118</v>
      </c>
      <c r="E100" s="261" t="s">
        <v>119</v>
      </c>
      <c r="F100" s="251" t="s">
        <v>120</v>
      </c>
      <c r="G100" s="266" t="s">
        <v>116</v>
      </c>
      <c r="H100" s="306"/>
      <c r="I100" s="282"/>
    </row>
    <row r="101" spans="1:9" ht="22.5" x14ac:dyDescent="0.2">
      <c r="A101" s="28"/>
      <c r="B101" s="269">
        <f>Youth!A38</f>
        <v>25</v>
      </c>
      <c r="C101" s="256" t="str">
        <f>Youth!B38</f>
        <v xml:space="preserve">Was documentation in the case file that the WE start date was on or after the employer's WE activity agreement effective date?  (Y, N, X) (X = Participant did not receive WE activity). </v>
      </c>
      <c r="D101" s="245">
        <f>COUNTIF(Youth!E38:BP38, "Y")</f>
        <v>0</v>
      </c>
      <c r="E101" s="245">
        <f>COUNTIF(Youth!E38:BP38, "N")</f>
        <v>0</v>
      </c>
      <c r="F101" s="245">
        <f>COUNTIF(Youth!E38:BP38, "X")</f>
        <v>0</v>
      </c>
      <c r="G101" s="267">
        <f>E101+F101+D101</f>
        <v>0</v>
      </c>
      <c r="H101" s="306"/>
      <c r="I101" s="282"/>
    </row>
    <row r="102" spans="1:9" x14ac:dyDescent="0.2">
      <c r="A102" s="28"/>
      <c r="B102" s="258"/>
      <c r="C102" s="259" t="s">
        <v>117</v>
      </c>
      <c r="D102" s="246">
        <f>IF(($D101+$E101)&gt;0,D101/($D101+$E101),0)</f>
        <v>0</v>
      </c>
      <c r="E102" s="246">
        <f>IF(($D101+$E101)&gt;0,E101/($D101+$E101),0)</f>
        <v>0</v>
      </c>
      <c r="F102" s="247" t="s">
        <v>19</v>
      </c>
      <c r="G102" s="268" t="s">
        <v>19</v>
      </c>
      <c r="H102" s="306"/>
      <c r="I102" s="282"/>
    </row>
    <row r="103" spans="1:9" x14ac:dyDescent="0.2">
      <c r="A103" s="28"/>
      <c r="B103" s="258"/>
      <c r="C103" s="286"/>
      <c r="D103" s="248"/>
      <c r="E103" s="248"/>
      <c r="F103" s="252"/>
      <c r="G103" s="252"/>
      <c r="H103" s="306"/>
      <c r="I103" s="282"/>
    </row>
    <row r="104" spans="1:9" x14ac:dyDescent="0.2">
      <c r="A104" s="28"/>
      <c r="B104" s="258"/>
      <c r="C104" s="260"/>
      <c r="D104" s="251" t="s">
        <v>118</v>
      </c>
      <c r="E104" s="261" t="s">
        <v>119</v>
      </c>
      <c r="F104" s="251" t="s">
        <v>120</v>
      </c>
      <c r="G104" s="266" t="s">
        <v>116</v>
      </c>
      <c r="H104" s="306"/>
      <c r="I104" s="282"/>
    </row>
    <row r="105" spans="1:9" ht="67.5" x14ac:dyDescent="0.2">
      <c r="A105" s="28"/>
      <c r="B105" s="269">
        <f>Youth!A39</f>
        <v>26</v>
      </c>
      <c r="C105" s="256" t="str">
        <f>Youth!B39</f>
        <v xml:space="preserve">Did the work experience include academic and occupational education? (Y, N, X) (X = Participant did not receive a WE activity).
Note: The educational component may occur concurrently or sequentially with the work experience. Further academic and occupational education may occur inside or outside the work site.
</v>
      </c>
      <c r="D105" s="245">
        <f>COUNTIF(Youth!E39:BP39, "Y")</f>
        <v>0</v>
      </c>
      <c r="E105" s="245">
        <f>COUNTIF(Youth!E39:BP39, "N")</f>
        <v>0</v>
      </c>
      <c r="F105" s="245">
        <f>COUNTIF(Youth!E39:BP39, "X")</f>
        <v>0</v>
      </c>
      <c r="G105" s="267">
        <f>E105+F105+D105</f>
        <v>0</v>
      </c>
      <c r="H105" s="306"/>
      <c r="I105" s="282"/>
    </row>
    <row r="106" spans="1:9" x14ac:dyDescent="0.2">
      <c r="A106" s="28"/>
      <c r="B106" s="258"/>
      <c r="C106" s="259" t="s">
        <v>117</v>
      </c>
      <c r="D106" s="246">
        <f>IF(($D105+$E105)&gt;0,D105/($D105+$E105),0)</f>
        <v>0</v>
      </c>
      <c r="E106" s="246">
        <f>IF(($D105+$E105)&gt;0,E105/($D105+$E105),0)</f>
        <v>0</v>
      </c>
      <c r="F106" s="247" t="s">
        <v>19</v>
      </c>
      <c r="G106" s="268" t="s">
        <v>19</v>
      </c>
      <c r="H106" s="306"/>
      <c r="I106" s="282"/>
    </row>
    <row r="107" spans="1:9" x14ac:dyDescent="0.2">
      <c r="A107" s="28"/>
      <c r="B107" s="258"/>
      <c r="C107" s="286"/>
      <c r="D107" s="248"/>
      <c r="E107" s="248"/>
      <c r="F107" s="252"/>
      <c r="G107" s="252"/>
      <c r="H107" s="306"/>
      <c r="I107" s="282"/>
    </row>
    <row r="108" spans="1:9" x14ac:dyDescent="0.2">
      <c r="A108" s="28"/>
      <c r="B108" s="258"/>
      <c r="C108" s="260"/>
      <c r="D108" s="251" t="s">
        <v>118</v>
      </c>
      <c r="E108" s="261" t="s">
        <v>119</v>
      </c>
      <c r="F108" s="251" t="s">
        <v>120</v>
      </c>
      <c r="G108" s="266" t="s">
        <v>116</v>
      </c>
      <c r="H108" s="306"/>
      <c r="I108" s="282"/>
    </row>
    <row r="109" spans="1:9" x14ac:dyDescent="0.2">
      <c r="A109" s="28"/>
      <c r="B109" s="255">
        <f>Youth!A40</f>
        <v>27</v>
      </c>
      <c r="C109" s="256" t="str">
        <f>Youth!B40</f>
        <v xml:space="preserve">Was this a paid WE? (Y, N, X) (Note: X=Participant did not participate in a WE activity). </v>
      </c>
      <c r="D109" s="245">
        <f>COUNTIF(Youth!E40:BP40, "Y")</f>
        <v>0</v>
      </c>
      <c r="E109" s="245">
        <f>COUNTIF(Youth!E40:BP40, "N")</f>
        <v>0</v>
      </c>
      <c r="F109" s="245">
        <f>COUNTIF(Youth!E40:BP40, "X")</f>
        <v>0</v>
      </c>
      <c r="G109" s="267">
        <f>E109+F109+D109</f>
        <v>0</v>
      </c>
      <c r="H109" s="306"/>
      <c r="I109" s="282"/>
    </row>
    <row r="110" spans="1:9" x14ac:dyDescent="0.2">
      <c r="A110" s="28"/>
      <c r="B110" s="258"/>
      <c r="C110" s="259" t="s">
        <v>117</v>
      </c>
      <c r="D110" s="246">
        <f>IF(($D109+$E109)&gt;0,D109/($D109+$E109),0)</f>
        <v>0</v>
      </c>
      <c r="E110" s="246">
        <f>IF(($D109+$E109)&gt;0,E109/($D109+$E109),0)</f>
        <v>0</v>
      </c>
      <c r="F110" s="247" t="s">
        <v>19</v>
      </c>
      <c r="G110" s="268" t="s">
        <v>19</v>
      </c>
      <c r="H110" s="306"/>
      <c r="I110" s="282"/>
    </row>
    <row r="111" spans="1:9" x14ac:dyDescent="0.2">
      <c r="A111" s="28"/>
      <c r="B111" s="258"/>
      <c r="C111" s="286"/>
      <c r="D111" s="248"/>
      <c r="E111" s="248"/>
      <c r="F111" s="252"/>
      <c r="G111" s="252"/>
      <c r="H111" s="306"/>
      <c r="I111" s="282"/>
    </row>
    <row r="112" spans="1:9" x14ac:dyDescent="0.2">
      <c r="A112" s="28"/>
      <c r="B112" s="258"/>
      <c r="C112" s="260"/>
      <c r="D112" s="251" t="s">
        <v>118</v>
      </c>
      <c r="E112" s="261" t="s">
        <v>119</v>
      </c>
      <c r="F112" s="251" t="s">
        <v>120</v>
      </c>
      <c r="G112" s="266" t="s">
        <v>116</v>
      </c>
      <c r="H112" s="306"/>
      <c r="I112" s="282"/>
    </row>
    <row r="113" spans="1:9" ht="22.5" x14ac:dyDescent="0.2">
      <c r="A113" s="28"/>
      <c r="B113" s="269">
        <f>Youth!A41</f>
        <v>28</v>
      </c>
      <c r="C113" s="256" t="str">
        <f>Youth!B41</f>
        <v xml:space="preserve">If yes to #27, was the participant paid the wage stated in the agreement and were FLSA requirements met? (Y, N, X) (Note: X = Participant did not receive WE activity).    </v>
      </c>
      <c r="D113" s="245">
        <f>COUNTIF(Youth!E41:BP41, "Y")</f>
        <v>0</v>
      </c>
      <c r="E113" s="245">
        <f>COUNTIF(Youth!E41:BP41, "N")</f>
        <v>0</v>
      </c>
      <c r="F113" s="245">
        <f>COUNTIF(Youth!E41:BP41, "X")</f>
        <v>0</v>
      </c>
      <c r="G113" s="267">
        <f>E113+F113+D113</f>
        <v>0</v>
      </c>
      <c r="H113" s="306"/>
      <c r="I113" s="282"/>
    </row>
    <row r="114" spans="1:9" x14ac:dyDescent="0.2">
      <c r="A114" s="28"/>
      <c r="B114" s="258"/>
      <c r="C114" s="259" t="s">
        <v>117</v>
      </c>
      <c r="D114" s="246">
        <f>IF(($D113+$E113)&gt;0,D113/($D113+$E113),0)</f>
        <v>0</v>
      </c>
      <c r="E114" s="246">
        <f>IF(($D113+$E113)&gt;0,E113/($D113+$E113),0)</f>
        <v>0</v>
      </c>
      <c r="F114" s="247" t="s">
        <v>19</v>
      </c>
      <c r="G114" s="268" t="s">
        <v>19</v>
      </c>
      <c r="H114" s="306"/>
      <c r="I114" s="282"/>
    </row>
    <row r="115" spans="1:9" x14ac:dyDescent="0.2">
      <c r="A115" s="28"/>
      <c r="B115" s="258"/>
      <c r="C115" s="286"/>
      <c r="D115" s="248"/>
      <c r="E115" s="248"/>
      <c r="F115" s="252"/>
      <c r="G115" s="252"/>
      <c r="H115" s="306"/>
      <c r="I115" s="282"/>
    </row>
    <row r="116" spans="1:9" x14ac:dyDescent="0.2">
      <c r="A116" s="28"/>
      <c r="B116" s="258"/>
      <c r="C116" s="260"/>
      <c r="D116" s="251" t="s">
        <v>118</v>
      </c>
      <c r="E116" s="261" t="s">
        <v>119</v>
      </c>
      <c r="F116" s="251" t="s">
        <v>120</v>
      </c>
      <c r="G116" s="266" t="s">
        <v>116</v>
      </c>
      <c r="H116" s="306"/>
      <c r="I116" s="282"/>
    </row>
    <row r="117" spans="1:9" ht="22.5" x14ac:dyDescent="0.2">
      <c r="A117" s="28"/>
      <c r="B117" s="269">
        <f>Youth!A42</f>
        <v>29</v>
      </c>
      <c r="C117" s="256" t="str">
        <f>Youth!B42</f>
        <v xml:space="preserve">Did the case file contain timesheets to support the participant’s engagement in the WE activity? (Y, N, X) (Note: X = Participant did not receive a WE activity).  </v>
      </c>
      <c r="D117" s="245">
        <f>COUNTIF(Youth!E42:BP42, "Y")</f>
        <v>0</v>
      </c>
      <c r="E117" s="245">
        <f>COUNTIF(Youth!E42:BP42, "N")</f>
        <v>0</v>
      </c>
      <c r="F117" s="245">
        <f>COUNTIF(Youth!E42:BP42, "X")</f>
        <v>0</v>
      </c>
      <c r="G117" s="267">
        <f>E117+F117+D117</f>
        <v>0</v>
      </c>
      <c r="H117" s="306"/>
      <c r="I117" s="282"/>
    </row>
    <row r="118" spans="1:9" x14ac:dyDescent="0.2">
      <c r="A118" s="28"/>
      <c r="B118" s="258"/>
      <c r="C118" s="259" t="s">
        <v>117</v>
      </c>
      <c r="D118" s="246">
        <f>IF(($D117+$E117)&gt;0,D117/($D117+$E117),0)</f>
        <v>0</v>
      </c>
      <c r="E118" s="246">
        <f>IF(($D117+$E117)&gt;0,E117/($D117+$E117),0)</f>
        <v>0</v>
      </c>
      <c r="F118" s="247" t="s">
        <v>19</v>
      </c>
      <c r="G118" s="268" t="s">
        <v>19</v>
      </c>
      <c r="H118" s="306"/>
      <c r="I118" s="282"/>
    </row>
    <row r="119" spans="1:9" x14ac:dyDescent="0.2">
      <c r="A119" s="28"/>
      <c r="B119" s="258"/>
      <c r="C119" s="286"/>
      <c r="D119" s="248"/>
      <c r="E119" s="248"/>
      <c r="F119" s="252"/>
      <c r="G119" s="252"/>
      <c r="H119" s="306"/>
      <c r="I119" s="282"/>
    </row>
    <row r="120" spans="1:9" x14ac:dyDescent="0.2">
      <c r="A120" s="28"/>
      <c r="B120" s="258"/>
      <c r="C120" s="260"/>
      <c r="D120" s="251" t="s">
        <v>118</v>
      </c>
      <c r="E120" s="261" t="s">
        <v>119</v>
      </c>
      <c r="F120" s="251" t="s">
        <v>120</v>
      </c>
      <c r="G120" s="266" t="s">
        <v>116</v>
      </c>
      <c r="H120" s="306"/>
      <c r="I120" s="282"/>
    </row>
    <row r="121" spans="1:9" ht="22.5" x14ac:dyDescent="0.2">
      <c r="A121" s="28"/>
      <c r="B121" s="280">
        <f>Youth!A43</f>
        <v>30</v>
      </c>
      <c r="C121" s="256" t="str">
        <f>Youth!B43</f>
        <v>Was the WE training provided as described in the WE Training Plan? (Y, N, X)  (X = Participant did not receive WE activity or did not complete the WE activity).</v>
      </c>
      <c r="D121" s="245">
        <f>COUNTIF(Youth!E43:BP43, "Y")</f>
        <v>0</v>
      </c>
      <c r="E121" s="245">
        <f>COUNTIF(Youth!E43:BP43, "N")</f>
        <v>0</v>
      </c>
      <c r="F121" s="245">
        <f>COUNTIF(Youth!E43:BP43, "X")</f>
        <v>0</v>
      </c>
      <c r="G121" s="267">
        <f>E121+F121+D121</f>
        <v>0</v>
      </c>
      <c r="H121" s="306"/>
      <c r="I121" s="282"/>
    </row>
    <row r="122" spans="1:9" x14ac:dyDescent="0.2">
      <c r="A122" s="28"/>
      <c r="B122" s="258"/>
      <c r="C122" s="259" t="s">
        <v>117</v>
      </c>
      <c r="D122" s="246">
        <f>IF(($D121+$E121)&gt;0,D121/($D121+$E121),0)</f>
        <v>0</v>
      </c>
      <c r="E122" s="246">
        <f>IF(($D121+$E121)&gt;0,E121/($D121+$E121),0)</f>
        <v>0</v>
      </c>
      <c r="F122" s="247" t="s">
        <v>19</v>
      </c>
      <c r="G122" s="268" t="s">
        <v>19</v>
      </c>
      <c r="H122" s="306"/>
      <c r="I122" s="282"/>
    </row>
    <row r="123" spans="1:9" x14ac:dyDescent="0.2">
      <c r="A123" s="28"/>
      <c r="B123" s="258"/>
      <c r="C123" s="286"/>
      <c r="D123" s="248"/>
      <c r="E123" s="248"/>
      <c r="F123" s="252"/>
      <c r="G123" s="252"/>
      <c r="H123" s="306"/>
      <c r="I123" s="282"/>
    </row>
    <row r="124" spans="1:9" x14ac:dyDescent="0.2">
      <c r="A124" s="28"/>
      <c r="B124" s="258"/>
      <c r="C124" s="260"/>
      <c r="D124" s="251" t="s">
        <v>118</v>
      </c>
      <c r="E124" s="261" t="s">
        <v>119</v>
      </c>
      <c r="F124" s="251" t="s">
        <v>120</v>
      </c>
      <c r="G124" s="266" t="s">
        <v>116</v>
      </c>
      <c r="H124" s="306"/>
      <c r="I124" s="282"/>
    </row>
    <row r="125" spans="1:9" ht="33.75" x14ac:dyDescent="0.2">
      <c r="A125" s="28"/>
      <c r="B125" s="269">
        <f>Youth!A44</f>
        <v>31</v>
      </c>
      <c r="C125" s="256" t="str">
        <f>Youth!B44</f>
        <v>If a pre-apprenticeship, is there documentation in the file that demonstrates that the pre-apprenticeship program was registered with the Florida Department of Education?  (Note: X= Participant did not receive a pre-apprenticeship activity).</v>
      </c>
      <c r="D125" s="245">
        <f>COUNTIF(Youth!E44:BP44, "Y")</f>
        <v>0</v>
      </c>
      <c r="E125" s="245">
        <f>COUNTIF(Youth!E47:BP47, "N")</f>
        <v>0</v>
      </c>
      <c r="F125" s="245">
        <f>COUNTIF(Youth!E44:BP44, "X")</f>
        <v>0</v>
      </c>
      <c r="G125" s="267">
        <f>E125+F125+D125</f>
        <v>0</v>
      </c>
      <c r="H125" s="306"/>
      <c r="I125" s="282"/>
    </row>
    <row r="126" spans="1:9" ht="12" thickBot="1" x14ac:dyDescent="0.25">
      <c r="A126" s="28"/>
      <c r="B126" s="258"/>
      <c r="C126" s="259" t="s">
        <v>117</v>
      </c>
      <c r="D126" s="246">
        <f>IF(($D125+$E125)&gt;0,D125/($D125+$E125),0)</f>
        <v>0</v>
      </c>
      <c r="E126" s="246">
        <f>IF(($D125+$E125)&gt;0,E125/($D125+$E125),0)</f>
        <v>0</v>
      </c>
      <c r="F126" s="247" t="s">
        <v>19</v>
      </c>
      <c r="G126" s="268" t="s">
        <v>19</v>
      </c>
      <c r="H126" s="306"/>
      <c r="I126" s="282"/>
    </row>
    <row r="127" spans="1:9" ht="13.5" customHeight="1" thickBot="1" x14ac:dyDescent="0.25">
      <c r="A127" s="28"/>
      <c r="B127" s="756" t="str">
        <f>Youth!B45</f>
        <v>OCCUPATIONAL SKILLS CLASSROOM TRAINING</v>
      </c>
      <c r="C127" s="756"/>
      <c r="D127" s="756"/>
      <c r="E127" s="756"/>
      <c r="F127" s="756"/>
      <c r="G127" s="759"/>
      <c r="H127" s="306"/>
      <c r="I127" s="282"/>
    </row>
    <row r="128" spans="1:9" x14ac:dyDescent="0.2">
      <c r="A128" s="28"/>
      <c r="B128" s="258"/>
      <c r="C128" s="260"/>
      <c r="D128" s="247" t="s">
        <v>118</v>
      </c>
      <c r="E128" s="247" t="s">
        <v>119</v>
      </c>
      <c r="F128" s="247" t="s">
        <v>120</v>
      </c>
      <c r="G128" s="268" t="s">
        <v>116</v>
      </c>
      <c r="H128" s="306"/>
      <c r="I128" s="282"/>
    </row>
    <row r="129" spans="1:9" ht="22.5" x14ac:dyDescent="0.2">
      <c r="A129" s="253"/>
      <c r="B129" s="903">
        <f>Youth!A46</f>
        <v>32</v>
      </c>
      <c r="C129" s="256" t="str">
        <f>Youth!B46</f>
        <v>Was an Occupational/Skills Training activity entered in the State's MIS? (Y, N)  (Note: N = Participant did not receive occupational skills classroom training services) (If N, questions #33 through #35 will be X).</v>
      </c>
      <c r="D129" s="245">
        <f>COUNTIF(Youth!E46:BP46, "Y")</f>
        <v>0</v>
      </c>
      <c r="E129" s="245">
        <f>COUNTIF(Youth!E46:BP46, "N")</f>
        <v>0</v>
      </c>
      <c r="F129" s="245">
        <f>COUNTIF(Youth!E46:BP46, "X")</f>
        <v>0</v>
      </c>
      <c r="G129" s="267">
        <f>D129+E129+F129</f>
        <v>0</v>
      </c>
      <c r="H129" s="306"/>
      <c r="I129" s="282"/>
    </row>
    <row r="130" spans="1:9" x14ac:dyDescent="0.2">
      <c r="A130" s="28"/>
      <c r="B130" s="260"/>
      <c r="C130" s="259" t="s">
        <v>117</v>
      </c>
      <c r="D130" s="246">
        <f>IF(($D129+$E129)&gt;0,D129/($D129+$E129),0)</f>
        <v>0</v>
      </c>
      <c r="E130" s="246">
        <f>IF(($D129+$E129)&gt;0,E129/($D129+$E129),0)</f>
        <v>0</v>
      </c>
      <c r="F130" s="247" t="s">
        <v>19</v>
      </c>
      <c r="G130" s="268" t="s">
        <v>19</v>
      </c>
      <c r="H130" s="306"/>
      <c r="I130" s="282"/>
    </row>
    <row r="131" spans="1:9" s="26" customFormat="1" x14ac:dyDescent="0.2">
      <c r="A131" s="28"/>
      <c r="B131" s="260"/>
      <c r="C131" s="260"/>
      <c r="D131" s="252"/>
      <c r="E131" s="260"/>
      <c r="F131" s="252"/>
      <c r="G131" s="252"/>
      <c r="H131" s="306"/>
      <c r="I131" s="282"/>
    </row>
    <row r="132" spans="1:9" x14ac:dyDescent="0.2">
      <c r="A132" s="28"/>
      <c r="B132" s="260"/>
      <c r="C132" s="260"/>
      <c r="D132" s="251" t="s">
        <v>118</v>
      </c>
      <c r="E132" s="251" t="s">
        <v>119</v>
      </c>
      <c r="F132" s="251" t="s">
        <v>120</v>
      </c>
      <c r="G132" s="266" t="s">
        <v>116</v>
      </c>
      <c r="H132" s="306"/>
      <c r="I132" s="282"/>
    </row>
    <row r="133" spans="1:9" ht="33.75" x14ac:dyDescent="0.2">
      <c r="A133" s="253"/>
      <c r="B133" s="903">
        <f>Youth!A47</f>
        <v>33</v>
      </c>
      <c r="C133" s="256" t="str">
        <f>Youth!B47</f>
        <v>If yes to #32, was an ITA used to pay for the occupational skills classroom activity? (Y, N, X) (Note: X = Participant did not receive occupational skills classroom training services or participant did not enroll in occupational skills classroom training with an ITA).</v>
      </c>
      <c r="D133" s="245">
        <f>COUNTIF(Youth!E47:BP47, "Y")</f>
        <v>0</v>
      </c>
      <c r="E133" s="245">
        <f>COUNTIF(Youth!E47:BP47, "N")</f>
        <v>0</v>
      </c>
      <c r="F133" s="245">
        <f>COUNTIF(Youth!E47:BP47, "X")</f>
        <v>0</v>
      </c>
      <c r="G133" s="267">
        <f>D133+E133+F133</f>
        <v>0</v>
      </c>
      <c r="H133" s="306"/>
      <c r="I133" s="282"/>
    </row>
    <row r="134" spans="1:9" x14ac:dyDescent="0.2">
      <c r="A134" s="28"/>
      <c r="B134" s="260"/>
      <c r="C134" s="259" t="s">
        <v>117</v>
      </c>
      <c r="D134" s="246">
        <f>IF(($D133+$E133)&gt;0,D133/($D133+$E133),0)</f>
        <v>0</v>
      </c>
      <c r="E134" s="246">
        <f>IF(($D133+$E133)&gt;0,E133/($D133+$E133),0)</f>
        <v>0</v>
      </c>
      <c r="F134" s="247"/>
      <c r="G134" s="268" t="s">
        <v>19</v>
      </c>
      <c r="H134" s="306"/>
      <c r="I134" s="282"/>
    </row>
    <row r="135" spans="1:9" x14ac:dyDescent="0.2">
      <c r="A135" s="28"/>
      <c r="B135" s="258"/>
      <c r="C135" s="260"/>
      <c r="D135" s="248"/>
      <c r="E135" s="248"/>
      <c r="F135" s="248"/>
      <c r="G135" s="248"/>
      <c r="H135" s="306"/>
      <c r="I135" s="282"/>
    </row>
    <row r="136" spans="1:9" s="26" customFormat="1" x14ac:dyDescent="0.2">
      <c r="A136" s="28"/>
      <c r="B136" s="258"/>
      <c r="C136" s="260"/>
      <c r="D136" s="251" t="s">
        <v>118</v>
      </c>
      <c r="E136" s="251" t="s">
        <v>119</v>
      </c>
      <c r="F136" s="251" t="s">
        <v>120</v>
      </c>
      <c r="G136" s="266" t="s">
        <v>116</v>
      </c>
      <c r="H136" s="306"/>
      <c r="I136" s="282"/>
    </row>
    <row r="137" spans="1:9" ht="33.75" x14ac:dyDescent="0.2">
      <c r="A137" s="28"/>
      <c r="B137" s="897">
        <f>Youth!A48</f>
        <v>34</v>
      </c>
      <c r="C137" s="256" t="str">
        <f>Youth!B48</f>
        <v>If yes to #33, was the training provider on the local/state approved eligible training provider list (ETPL)?  (Y, N, X). (Note: X = Participant did not receive an occupational skills classroom training activity or participant did not enroll in an occupational skills classroom training activity with an ITA).</v>
      </c>
      <c r="D137" s="245">
        <f>COUNTIF(Youth!E48:BP48, "Y")</f>
        <v>0</v>
      </c>
      <c r="E137" s="245">
        <f>COUNTIF(Youth!E48:BP48, "N")</f>
        <v>0</v>
      </c>
      <c r="F137" s="245">
        <f>COUNTIF(Youth!E48:BP48, "X")</f>
        <v>0</v>
      </c>
      <c r="G137" s="267">
        <f>D137+E137+F137</f>
        <v>0</v>
      </c>
      <c r="H137" s="306"/>
      <c r="I137" s="282"/>
    </row>
    <row r="138" spans="1:9" x14ac:dyDescent="0.2">
      <c r="A138" s="253"/>
      <c r="B138" s="256"/>
      <c r="C138" s="259" t="s">
        <v>117</v>
      </c>
      <c r="D138" s="246">
        <f>IF(($D137+$E137)&gt;0,D137/($D137+$E137),0)</f>
        <v>0</v>
      </c>
      <c r="E138" s="246">
        <f>IF(($D137+$E137)&gt;0,E137/($D137+$E137),0)</f>
        <v>0</v>
      </c>
      <c r="F138" s="247" t="s">
        <v>19</v>
      </c>
      <c r="G138" s="268" t="s">
        <v>19</v>
      </c>
      <c r="H138" s="306"/>
      <c r="I138" s="282"/>
    </row>
    <row r="139" spans="1:9" x14ac:dyDescent="0.2">
      <c r="A139" s="28"/>
      <c r="B139" s="258"/>
      <c r="C139" s="260"/>
      <c r="D139" s="252"/>
      <c r="E139" s="252"/>
      <c r="F139" s="252"/>
      <c r="G139" s="252"/>
      <c r="H139" s="306"/>
      <c r="I139" s="282"/>
    </row>
    <row r="140" spans="1:9" s="26" customFormat="1" x14ac:dyDescent="0.2">
      <c r="A140" s="28"/>
      <c r="B140" s="258"/>
      <c r="C140" s="260"/>
      <c r="D140" s="251" t="s">
        <v>118</v>
      </c>
      <c r="E140" s="251" t="s">
        <v>119</v>
      </c>
      <c r="F140" s="251" t="s">
        <v>120</v>
      </c>
      <c r="G140" s="266" t="s">
        <v>116</v>
      </c>
      <c r="H140" s="306"/>
      <c r="I140" s="282"/>
    </row>
    <row r="141" spans="1:9" ht="33.75" x14ac:dyDescent="0.2">
      <c r="A141" s="28"/>
      <c r="B141" s="897">
        <f>Youth!A49</f>
        <v>35</v>
      </c>
      <c r="C141" s="256" t="str">
        <f>Youth!B49</f>
        <v>If yes to #33, was the training in a local/state demand occupation? (Y, N, X). (Note: X = Participant did not receive an occupational skills classroom service or participant did not enroll in an occupational skills classroom training activity with an ITA).</v>
      </c>
      <c r="D141" s="245">
        <f>COUNTIF(Youth!E49:BP49, "Y")</f>
        <v>0</v>
      </c>
      <c r="E141" s="245">
        <f>COUNTIF(Youth!E49:BP49, "N")</f>
        <v>0</v>
      </c>
      <c r="F141" s="245">
        <f>COUNTIF(Youth!E49:BP49, "X")</f>
        <v>0</v>
      </c>
      <c r="G141" s="267">
        <f>D141+E141+F141</f>
        <v>0</v>
      </c>
      <c r="H141" s="306"/>
      <c r="I141" s="282"/>
    </row>
    <row r="142" spans="1:9" x14ac:dyDescent="0.2">
      <c r="A142" s="28"/>
      <c r="B142" s="260"/>
      <c r="C142" s="259" t="s">
        <v>117</v>
      </c>
      <c r="D142" s="246">
        <f>IF(($D141+$E141)&gt;0,D141/($D141+$E141),0)</f>
        <v>0</v>
      </c>
      <c r="E142" s="246">
        <f>IF(($D141+$E141)&gt;0,E141/($D141+$E141),0)</f>
        <v>0</v>
      </c>
      <c r="F142" s="247" t="s">
        <v>19</v>
      </c>
      <c r="G142" s="268" t="s">
        <v>19</v>
      </c>
      <c r="H142" s="306"/>
      <c r="I142" s="282"/>
    </row>
    <row r="143" spans="1:9" ht="12" thickBot="1" x14ac:dyDescent="0.25">
      <c r="A143" s="28"/>
      <c r="B143" s="258"/>
      <c r="C143" s="260"/>
      <c r="D143" s="252"/>
      <c r="E143" s="252"/>
      <c r="F143" s="252"/>
      <c r="G143" s="252"/>
      <c r="H143" s="306"/>
      <c r="I143" s="282"/>
    </row>
    <row r="144" spans="1:9" s="26" customFormat="1" ht="0.6" customHeight="1" thickBot="1" x14ac:dyDescent="0.25">
      <c r="A144" s="28"/>
      <c r="B144" s="258"/>
      <c r="C144" s="260"/>
      <c r="D144" s="251" t="s">
        <v>118</v>
      </c>
      <c r="E144" s="251" t="s">
        <v>119</v>
      </c>
      <c r="F144" s="251" t="s">
        <v>120</v>
      </c>
      <c r="G144" s="266" t="s">
        <v>116</v>
      </c>
      <c r="H144" s="306"/>
      <c r="I144" s="282"/>
    </row>
    <row r="145" spans="1:9" ht="33.75" hidden="1" x14ac:dyDescent="0.2">
      <c r="A145" s="28"/>
      <c r="B145" s="897">
        <f>Youth!A50</f>
        <v>35</v>
      </c>
      <c r="C145" s="256" t="str">
        <f>Youth!B50</f>
        <v xml:space="preserve">If no to #32, was a training contract used to pay for the occupational skills classroom training activity? (Y, N, X) (Note: If yes, a copy of the contract between the training institution and the LWDB must be made available for review). </v>
      </c>
      <c r="D145" s="245">
        <f>COUNTIF(Youth!E50:BP50, "Y")</f>
        <v>0</v>
      </c>
      <c r="E145" s="245">
        <f>COUNTIF(Youth!E50:BP50, "N")</f>
        <v>0</v>
      </c>
      <c r="F145" s="245">
        <f>COUNTIF(Youth!E50:BP50, "X")</f>
        <v>0</v>
      </c>
      <c r="G145" s="267">
        <f>D145+E145+F145</f>
        <v>0</v>
      </c>
      <c r="H145" s="306"/>
      <c r="I145" s="282"/>
    </row>
    <row r="146" spans="1:9" ht="12" hidden="1" thickBot="1" x14ac:dyDescent="0.25">
      <c r="A146" s="28"/>
      <c r="B146" s="260"/>
      <c r="C146" s="259" t="s">
        <v>117</v>
      </c>
      <c r="D146" s="246">
        <f>IF(($D145+$E145)&gt;0,D145/($D145+$E145),0)</f>
        <v>0</v>
      </c>
      <c r="E146" s="246">
        <f>IF(($D145+$E145)&gt;0,E145/($D145+$E145),0)</f>
        <v>0</v>
      </c>
      <c r="F146" s="247" t="s">
        <v>19</v>
      </c>
      <c r="G146" s="268" t="s">
        <v>19</v>
      </c>
      <c r="H146" s="306"/>
      <c r="I146" s="282"/>
    </row>
    <row r="147" spans="1:9" ht="15.75" customHeight="1" thickBot="1" x14ac:dyDescent="0.25">
      <c r="A147" s="28"/>
      <c r="B147" s="756" t="str">
        <f>Youth!B51</f>
        <v>WORK-BASED TRAINING</v>
      </c>
      <c r="C147" s="756"/>
      <c r="D147" s="756"/>
      <c r="E147" s="756"/>
      <c r="F147" s="756"/>
      <c r="G147" s="759"/>
      <c r="H147" s="306"/>
      <c r="I147" s="282"/>
    </row>
    <row r="148" spans="1:9" ht="15.75" customHeight="1" thickBot="1" x14ac:dyDescent="0.25">
      <c r="A148" s="28"/>
      <c r="B148" s="756" t="str">
        <f>Youth!B52</f>
        <v>REGISTERED APPRENTICESHIP PROGRAM</v>
      </c>
      <c r="C148" s="756"/>
      <c r="D148" s="756"/>
      <c r="E148" s="756"/>
      <c r="F148" s="756"/>
      <c r="G148" s="759"/>
      <c r="H148" s="306"/>
      <c r="I148" s="282"/>
    </row>
    <row r="149" spans="1:9" x14ac:dyDescent="0.2">
      <c r="A149" s="28"/>
      <c r="B149" s="258"/>
      <c r="C149" s="260"/>
      <c r="D149" s="247" t="s">
        <v>118</v>
      </c>
      <c r="E149" s="247" t="s">
        <v>119</v>
      </c>
      <c r="F149" s="247" t="s">
        <v>120</v>
      </c>
      <c r="G149" s="268" t="s">
        <v>116</v>
      </c>
      <c r="H149" s="306"/>
      <c r="I149" s="282"/>
    </row>
    <row r="150" spans="1:9" ht="22.5" x14ac:dyDescent="0.2">
      <c r="A150" s="253"/>
      <c r="B150" s="903">
        <f>Youth!A53</f>
        <v>36</v>
      </c>
      <c r="C150" s="256" t="str">
        <f>Youth!B53</f>
        <v>Was a Registered Apprenticeship Program (RAP) activity entered in the State's (MIS)? (Y, N) (Note: If N, the participant did not receive a RAP activity). (If N, questions #37 and #38 will be X).</v>
      </c>
      <c r="D150" s="245">
        <f>COUNTIF(Youth!E53:BP53, "Y")</f>
        <v>0</v>
      </c>
      <c r="E150" s="245">
        <f>COUNTIF(Youth!E53:BP53, "N")</f>
        <v>0</v>
      </c>
      <c r="F150" s="245">
        <f>COUNTIF(Youth!E53:BP53, "X")</f>
        <v>0</v>
      </c>
      <c r="G150" s="267">
        <f>D150+E150+F150</f>
        <v>0</v>
      </c>
      <c r="H150" s="306"/>
      <c r="I150" s="282"/>
    </row>
    <row r="151" spans="1:9" x14ac:dyDescent="0.2">
      <c r="A151" s="28"/>
      <c r="B151" s="260"/>
      <c r="C151" s="259" t="s">
        <v>117</v>
      </c>
      <c r="D151" s="246">
        <f>IF(($D150+$E150)&gt;0,D150/($D150+$E150),0)</f>
        <v>0</v>
      </c>
      <c r="E151" s="246">
        <f>IF(($D150+$E150)&gt;0,E150/($D150+$E150),0)</f>
        <v>0</v>
      </c>
      <c r="F151" s="247" t="s">
        <v>19</v>
      </c>
      <c r="G151" s="268" t="s">
        <v>19</v>
      </c>
      <c r="H151" s="306"/>
      <c r="I151" s="282"/>
    </row>
    <row r="152" spans="1:9" s="26" customFormat="1" x14ac:dyDescent="0.2">
      <c r="A152" s="28"/>
      <c r="B152" s="260"/>
      <c r="C152" s="260"/>
      <c r="D152" s="252"/>
      <c r="E152" s="260"/>
      <c r="F152" s="252"/>
      <c r="G152" s="252"/>
      <c r="H152" s="306"/>
      <c r="I152" s="282"/>
    </row>
    <row r="153" spans="1:9" x14ac:dyDescent="0.2">
      <c r="A153" s="28"/>
      <c r="B153" s="260"/>
      <c r="C153" s="260"/>
      <c r="D153" s="251" t="s">
        <v>118</v>
      </c>
      <c r="E153" s="251" t="s">
        <v>119</v>
      </c>
      <c r="F153" s="251" t="s">
        <v>120</v>
      </c>
      <c r="G153" s="266" t="s">
        <v>116</v>
      </c>
      <c r="H153" s="306"/>
      <c r="I153" s="282"/>
    </row>
    <row r="154" spans="1:9" ht="45" x14ac:dyDescent="0.2">
      <c r="A154" s="253"/>
      <c r="B154" s="895">
        <f>Youth!A54</f>
        <v>37</v>
      </c>
      <c r="C154" s="256" t="str">
        <f>Youth!B54</f>
        <v>If yes to question #36, is there documentation in the file to support the expenditure of funds for classroom training and/or work-based training with the RAP sponsor, employer, and/or related classroom instruction provider?  (ITA and/or other agreement) (Y, N, X) (If X, WIOA funds were not used to pay for the related instructions (classroom) or work-based training portion of the RAP training activity or the participant did not receive a RAP activity).</v>
      </c>
      <c r="D154" s="245">
        <f>COUNTIF(Youth!E54:BP54, "Y")</f>
        <v>0</v>
      </c>
      <c r="E154" s="245">
        <f>COUNTIF(Youth!E54:BP54, "N")</f>
        <v>0</v>
      </c>
      <c r="F154" s="245">
        <f>COUNTIF(Youth!E54:BP54, "X")</f>
        <v>0</v>
      </c>
      <c r="G154" s="267">
        <f>D154+E154+F154</f>
        <v>0</v>
      </c>
      <c r="H154" s="306"/>
      <c r="I154" s="282"/>
    </row>
    <row r="155" spans="1:9" x14ac:dyDescent="0.2">
      <c r="A155" s="28"/>
      <c r="B155" s="260"/>
      <c r="C155" s="259" t="s">
        <v>117</v>
      </c>
      <c r="D155" s="246">
        <f>IF(($D154+$E154)&gt;0,D154/($D154+$E154),0)</f>
        <v>0</v>
      </c>
      <c r="E155" s="246">
        <f>IF(($D154+$E154)&gt;0,E154/($D154+$E154),0)</f>
        <v>0</v>
      </c>
      <c r="F155" s="247"/>
      <c r="G155" s="268" t="s">
        <v>19</v>
      </c>
      <c r="H155" s="306"/>
      <c r="I155" s="282"/>
    </row>
    <row r="156" spans="1:9" x14ac:dyDescent="0.2">
      <c r="A156" s="28"/>
      <c r="B156" s="258"/>
      <c r="C156" s="260"/>
      <c r="D156" s="248"/>
      <c r="E156" s="248"/>
      <c r="F156" s="248"/>
      <c r="G156" s="248"/>
      <c r="H156" s="306"/>
      <c r="I156" s="282"/>
    </row>
    <row r="157" spans="1:9" s="26" customFormat="1" x14ac:dyDescent="0.2">
      <c r="A157" s="28"/>
      <c r="B157" s="258"/>
      <c r="C157" s="260"/>
      <c r="D157" s="251" t="s">
        <v>118</v>
      </c>
      <c r="E157" s="251" t="s">
        <v>119</v>
      </c>
      <c r="F157" s="251" t="s">
        <v>120</v>
      </c>
      <c r="G157" s="266" t="s">
        <v>116</v>
      </c>
      <c r="H157" s="306"/>
      <c r="I157" s="282"/>
    </row>
    <row r="158" spans="1:9" ht="56.25" x14ac:dyDescent="0.2">
      <c r="A158" s="28"/>
      <c r="B158" s="897">
        <f>Youth!A55</f>
        <v>38</v>
      </c>
      <c r="C158" s="256" t="str">
        <f>Youth!B55</f>
        <v>If yes to #36, does the file contain a copy of the registration (with the Florida Department of Education, USDOL Office of Apprenticeship or another state) of the RAP including the apprenticeship standards, and the executed apprenticeship agreement with the participant? (Y, N, X) (If X, WIOA funds were not used to pay for the related instructions (classroom) or work-based training portion of the RAP training activity or the participant did not receive a RAP activity).</v>
      </c>
      <c r="D158" s="245">
        <f>COUNTIF(Youth!E55:BP55, "Y")</f>
        <v>0</v>
      </c>
      <c r="E158" s="245">
        <f>COUNTIF(Youth!E55:BP55, "N")</f>
        <v>0</v>
      </c>
      <c r="F158" s="245">
        <f>COUNTIF(Youth!E55:BP55, "X")</f>
        <v>0</v>
      </c>
      <c r="G158" s="267">
        <f>D158+E158+F158</f>
        <v>0</v>
      </c>
      <c r="H158" s="306"/>
      <c r="I158" s="282"/>
    </row>
    <row r="159" spans="1:9" ht="12" thickBot="1" x14ac:dyDescent="0.25">
      <c r="A159" s="253"/>
      <c r="B159" s="256"/>
      <c r="C159" s="259" t="s">
        <v>117</v>
      </c>
      <c r="D159" s="246">
        <f>IF(($D158+$E158)&gt;0,D158/($D158+$E158),0)</f>
        <v>0</v>
      </c>
      <c r="E159" s="246">
        <f>IF(($D158+$E158)&gt;0,E158/($D158+$E158),0)</f>
        <v>0</v>
      </c>
      <c r="F159" s="247" t="s">
        <v>19</v>
      </c>
      <c r="G159" s="268" t="s">
        <v>19</v>
      </c>
      <c r="H159" s="306"/>
      <c r="I159" s="282"/>
    </row>
    <row r="160" spans="1:9" ht="15.75" customHeight="1" thickBot="1" x14ac:dyDescent="0.25">
      <c r="A160" s="28"/>
      <c r="B160" s="756" t="str">
        <f>Youth!B56</f>
        <v>ON-THE-JOB TRAINING</v>
      </c>
      <c r="C160" s="756"/>
      <c r="D160" s="756"/>
      <c r="E160" s="756"/>
      <c r="F160" s="756"/>
      <c r="G160" s="759"/>
      <c r="H160" s="306"/>
      <c r="I160" s="282"/>
    </row>
    <row r="161" spans="1:9" x14ac:dyDescent="0.2">
      <c r="A161" s="28"/>
      <c r="B161" s="258"/>
      <c r="C161" s="260"/>
      <c r="D161" s="251" t="s">
        <v>118</v>
      </c>
      <c r="E161" s="261" t="s">
        <v>119</v>
      </c>
      <c r="F161" s="251" t="s">
        <v>120</v>
      </c>
      <c r="G161" s="266" t="s">
        <v>116</v>
      </c>
      <c r="H161" s="306"/>
      <c r="I161" s="282"/>
    </row>
    <row r="162" spans="1:9" ht="22.5" x14ac:dyDescent="0.2">
      <c r="A162" s="28"/>
      <c r="B162" s="255">
        <f>Youth!A57</f>
        <v>39</v>
      </c>
      <c r="C162" s="256" t="str">
        <f>Youth!B57</f>
        <v>Was OJT, provided to the participant? (Y, N) (Note: N = Participant did not receive an OJT activity). (If N, questions #40 through #54 will be X).</v>
      </c>
      <c r="D162" s="245">
        <f>COUNTIF(Youth!E57:BP57, "Y")</f>
        <v>0</v>
      </c>
      <c r="E162" s="245">
        <f>COUNTIF(Youth!E57:BP57, "N")</f>
        <v>0</v>
      </c>
      <c r="F162" s="245">
        <f>COUNTIF(Youth!E57:BP57, "X")</f>
        <v>0</v>
      </c>
      <c r="G162" s="267">
        <f>D162+E162+F162</f>
        <v>0</v>
      </c>
      <c r="H162" s="306"/>
      <c r="I162" s="282"/>
    </row>
    <row r="163" spans="1:9" x14ac:dyDescent="0.2">
      <c r="A163" s="28"/>
      <c r="B163" s="258"/>
      <c r="C163" s="259" t="s">
        <v>117</v>
      </c>
      <c r="D163" s="246">
        <f>IF(($D162+$E162)&gt;0,D162/($D162+$E162),0)</f>
        <v>0</v>
      </c>
      <c r="E163" s="246">
        <f>IF(($D162+$E162)&gt;0,E162/($D162+$E162),0)</f>
        <v>0</v>
      </c>
      <c r="F163" s="247" t="s">
        <v>19</v>
      </c>
      <c r="G163" s="268" t="s">
        <v>19</v>
      </c>
      <c r="H163" s="306"/>
      <c r="I163" s="282"/>
    </row>
    <row r="164" spans="1:9" x14ac:dyDescent="0.2">
      <c r="A164" s="253"/>
      <c r="B164" s="293"/>
      <c r="C164" s="293"/>
      <c r="D164" s="293"/>
      <c r="E164" s="293"/>
      <c r="F164" s="293"/>
      <c r="G164" s="310"/>
      <c r="H164" s="306"/>
      <c r="I164" s="282"/>
    </row>
    <row r="165" spans="1:9" x14ac:dyDescent="0.2">
      <c r="A165" s="28"/>
      <c r="B165" s="258"/>
      <c r="C165" s="260"/>
      <c r="D165" s="264" t="s">
        <v>118</v>
      </c>
      <c r="E165" s="264" t="s">
        <v>119</v>
      </c>
      <c r="F165" s="264" t="s">
        <v>120</v>
      </c>
      <c r="G165" s="266" t="s">
        <v>116</v>
      </c>
      <c r="H165" s="306"/>
      <c r="I165" s="282"/>
    </row>
    <row r="166" spans="1:9" ht="22.5" x14ac:dyDescent="0.2">
      <c r="A166" s="28"/>
      <c r="B166" s="269">
        <f>Youth!A58</f>
        <v>40</v>
      </c>
      <c r="C166" s="256" t="str">
        <f>Youth!B58</f>
        <v>If yes to #39, was an OJT agreement executed between the employer or a RAP sponsor and the LWDB for the participant's training? (Y, N, X) (Note: X = Participant did not receive an OJT activity).</v>
      </c>
      <c r="D166" s="245">
        <f>COUNTIF(Youth!E58:BP58, "Y")</f>
        <v>0</v>
      </c>
      <c r="E166" s="245">
        <f>COUNTIF(Youth!E58:BP58, "N")</f>
        <v>0</v>
      </c>
      <c r="F166" s="245">
        <f>COUNTIF(Youth!E58:BP58, "X")</f>
        <v>0</v>
      </c>
      <c r="G166" s="267">
        <f>D166+E166+F166</f>
        <v>0</v>
      </c>
      <c r="H166" s="306"/>
      <c r="I166" s="282"/>
    </row>
    <row r="167" spans="1:9" x14ac:dyDescent="0.2">
      <c r="A167" s="28"/>
      <c r="B167" s="258"/>
      <c r="C167" s="259" t="s">
        <v>117</v>
      </c>
      <c r="D167" s="246">
        <f>IF(($D166+$E166)&gt;0,D166/($D166+$E166),0)</f>
        <v>0</v>
      </c>
      <c r="E167" s="246">
        <f>IF(($D166+$E166)&gt;0,E166/($D166+$E166),0)</f>
        <v>0</v>
      </c>
      <c r="F167" s="247" t="s">
        <v>19</v>
      </c>
      <c r="G167" s="268" t="s">
        <v>19</v>
      </c>
      <c r="H167" s="306"/>
      <c r="I167" s="282"/>
    </row>
    <row r="168" spans="1:9" x14ac:dyDescent="0.2">
      <c r="A168" s="28"/>
      <c r="B168" s="258"/>
      <c r="C168" s="260"/>
      <c r="D168" s="248"/>
      <c r="E168" s="248"/>
      <c r="F168" s="252"/>
      <c r="G168" s="252"/>
      <c r="H168" s="306"/>
      <c r="I168" s="282"/>
    </row>
    <row r="169" spans="1:9" x14ac:dyDescent="0.2">
      <c r="A169" s="28"/>
      <c r="B169" s="258"/>
      <c r="C169" s="260"/>
      <c r="D169" s="251" t="s">
        <v>118</v>
      </c>
      <c r="E169" s="261" t="s">
        <v>119</v>
      </c>
      <c r="F169" s="251" t="s">
        <v>120</v>
      </c>
      <c r="G169" s="266" t="s">
        <v>116</v>
      </c>
      <c r="H169" s="306"/>
      <c r="I169" s="282"/>
    </row>
    <row r="170" spans="1:9" ht="22.5" x14ac:dyDescent="0.2">
      <c r="A170" s="28"/>
      <c r="B170" s="269">
        <f>Youth!A59</f>
        <v>41</v>
      </c>
      <c r="C170" s="256" t="str">
        <f>Youth!B59</f>
        <v xml:space="preserve">Is documentation in the case file that the participant's OJT start date was on or after the employer's OJT contract effective date?  (Y, N, X) (Note: X = Participant did not receive an OJT activity). </v>
      </c>
      <c r="D170" s="245">
        <f>COUNTIF(Youth!E59:BP59, "Y")</f>
        <v>0</v>
      </c>
      <c r="E170" s="245">
        <f>COUNTIF(Youth!E59:BP59, "N")</f>
        <v>0</v>
      </c>
      <c r="F170" s="245">
        <f>COUNTIF(Youth!E59:BP59, "X")</f>
        <v>0</v>
      </c>
      <c r="G170" s="267">
        <f>D170+E170+F170</f>
        <v>0</v>
      </c>
      <c r="H170" s="306"/>
      <c r="I170" s="282"/>
    </row>
    <row r="171" spans="1:9" x14ac:dyDescent="0.2">
      <c r="A171" s="28"/>
      <c r="B171" s="258"/>
      <c r="C171" s="259" t="s">
        <v>117</v>
      </c>
      <c r="D171" s="246">
        <f>IF(($D170+$E170)&gt;0,D170/($D170+$E170),0)</f>
        <v>0</v>
      </c>
      <c r="E171" s="246">
        <f>IF(($D170+$E170)&gt;0,E170/($D170+$E170),0)</f>
        <v>0</v>
      </c>
      <c r="F171" s="247" t="s">
        <v>19</v>
      </c>
      <c r="G171" s="268" t="s">
        <v>19</v>
      </c>
      <c r="H171" s="306"/>
      <c r="I171" s="282"/>
    </row>
    <row r="172" spans="1:9" x14ac:dyDescent="0.2">
      <c r="A172" s="28"/>
      <c r="B172" s="258"/>
      <c r="C172" s="286"/>
      <c r="D172" s="248"/>
      <c r="E172" s="248"/>
      <c r="F172" s="252"/>
      <c r="G172" s="252"/>
      <c r="H172" s="306"/>
      <c r="I172" s="282"/>
    </row>
    <row r="173" spans="1:9" x14ac:dyDescent="0.2">
      <c r="A173" s="28"/>
      <c r="B173" s="258"/>
      <c r="C173" s="260"/>
      <c r="D173" s="251" t="s">
        <v>118</v>
      </c>
      <c r="E173" s="261" t="s">
        <v>119</v>
      </c>
      <c r="F173" s="251" t="s">
        <v>120</v>
      </c>
      <c r="G173" s="266" t="s">
        <v>116</v>
      </c>
      <c r="H173" s="306"/>
      <c r="I173" s="282"/>
    </row>
    <row r="174" spans="1:9" ht="33.75" x14ac:dyDescent="0.2">
      <c r="A174" s="28"/>
      <c r="B174" s="269">
        <f>Youth!A60</f>
        <v>42</v>
      </c>
      <c r="C174" s="256" t="str">
        <f>Youth!B60</f>
        <v xml:space="preserve">If the training activity exceeded the contract time duration, was there justification of the reason? (Y, N, X) (Note: X = The training activity end date has not  exceeded the contract duration, or the participant did not receive an OJT activity). </v>
      </c>
      <c r="D174" s="245">
        <f>COUNTIF(Youth!E60:BP60, "Y")</f>
        <v>0</v>
      </c>
      <c r="E174" s="245">
        <f>COUNTIF(Youth!E60:BP60, "N")</f>
        <v>0</v>
      </c>
      <c r="F174" s="245">
        <f>COUNTIF(Youth!E60:BP60, "X")</f>
        <v>0</v>
      </c>
      <c r="G174" s="267">
        <f>D174+E174+F174</f>
        <v>0</v>
      </c>
      <c r="H174" s="306"/>
      <c r="I174" s="282"/>
    </row>
    <row r="175" spans="1:9" x14ac:dyDescent="0.2">
      <c r="A175" s="28"/>
      <c r="B175" s="258"/>
      <c r="C175" s="259" t="s">
        <v>117</v>
      </c>
      <c r="D175" s="246">
        <f>IF(($D174+$E174)&gt;0,D174/($D174+$E174),0)</f>
        <v>0</v>
      </c>
      <c r="E175" s="246">
        <f>IF(($D174+$E174)&gt;0,E174/($D174+$E174),0)</f>
        <v>0</v>
      </c>
      <c r="F175" s="247" t="s">
        <v>19</v>
      </c>
      <c r="G175" s="268" t="s">
        <v>19</v>
      </c>
      <c r="H175" s="306"/>
      <c r="I175" s="282"/>
    </row>
    <row r="176" spans="1:9" x14ac:dyDescent="0.2">
      <c r="A176" s="28"/>
      <c r="B176" s="258"/>
      <c r="C176" s="286"/>
      <c r="D176" s="248"/>
      <c r="E176" s="248"/>
      <c r="F176" s="252"/>
      <c r="G176" s="252"/>
      <c r="H176" s="306"/>
      <c r="I176" s="282"/>
    </row>
    <row r="177" spans="1:9" x14ac:dyDescent="0.2">
      <c r="A177" s="28"/>
      <c r="B177" s="258"/>
      <c r="C177" s="260"/>
      <c r="D177" s="251" t="s">
        <v>118</v>
      </c>
      <c r="E177" s="261" t="s">
        <v>119</v>
      </c>
      <c r="F177" s="251" t="s">
        <v>120</v>
      </c>
      <c r="G177" s="266" t="s">
        <v>116</v>
      </c>
      <c r="H177" s="306"/>
      <c r="I177" s="282"/>
    </row>
    <row r="178" spans="1:9" ht="22.5" x14ac:dyDescent="0.2">
      <c r="A178" s="28"/>
      <c r="B178" s="269">
        <f>Youth!A61</f>
        <v>43</v>
      </c>
      <c r="C178" s="256" t="str">
        <f>Youth!B61</f>
        <v xml:space="preserve">Does the agreement/contract outline the established non-federal reimbursement share of the cost of providing the training? (Y, N, X) (Note: X = Participant did not receive OJT). </v>
      </c>
      <c r="D178" s="245">
        <f>COUNTIF(Youth!E61:BP61, "Y")</f>
        <v>0</v>
      </c>
      <c r="E178" s="245">
        <f>COUNTIF(Youth!E61:BP61, "N")</f>
        <v>0</v>
      </c>
      <c r="F178" s="245">
        <f>COUNTIF(Youth!E61:BP61, "X")</f>
        <v>0</v>
      </c>
      <c r="G178" s="267">
        <f>D178+E178+F178</f>
        <v>0</v>
      </c>
      <c r="H178" s="306"/>
      <c r="I178" s="282"/>
    </row>
    <row r="179" spans="1:9" x14ac:dyDescent="0.2">
      <c r="A179" s="28"/>
      <c r="B179" s="258"/>
      <c r="C179" s="259" t="s">
        <v>117</v>
      </c>
      <c r="D179" s="246">
        <f>IF(($D178+$E178)&gt;0,D178/($D178+$E178),0)</f>
        <v>0</v>
      </c>
      <c r="E179" s="246">
        <f>IF(($D178+$E178)&gt;0,E178/($D178+$E178),0)</f>
        <v>0</v>
      </c>
      <c r="F179" s="247" t="s">
        <v>19</v>
      </c>
      <c r="G179" s="268" t="s">
        <v>19</v>
      </c>
      <c r="H179" s="306"/>
      <c r="I179" s="282"/>
    </row>
    <row r="180" spans="1:9" x14ac:dyDescent="0.2">
      <c r="A180" s="28"/>
      <c r="B180" s="258"/>
      <c r="C180" s="286"/>
      <c r="D180" s="248"/>
      <c r="E180" s="248"/>
      <c r="F180" s="252"/>
      <c r="G180" s="252"/>
      <c r="H180" s="306"/>
      <c r="I180" s="282"/>
    </row>
    <row r="181" spans="1:9" x14ac:dyDescent="0.2">
      <c r="A181" s="28"/>
      <c r="B181" s="258"/>
      <c r="C181" s="260"/>
      <c r="D181" s="251" t="s">
        <v>118</v>
      </c>
      <c r="E181" s="261" t="s">
        <v>119</v>
      </c>
      <c r="F181" s="251" t="s">
        <v>120</v>
      </c>
      <c r="G181" s="266" t="s">
        <v>116</v>
      </c>
      <c r="H181" s="306"/>
      <c r="I181" s="282"/>
    </row>
    <row r="182" spans="1:9" ht="22.5" x14ac:dyDescent="0.2">
      <c r="A182" s="28"/>
      <c r="B182" s="269">
        <f>Youth!A62</f>
        <v>44</v>
      </c>
      <c r="C182" s="256" t="str">
        <f>Youth!B62</f>
        <v xml:space="preserve">Did the case file contain timesheets or documentation of the calculation of hours worked to support the participant’s engagement in the OJT activity? (Y, N, X) (Note: X = Participant did not receive an OJT activity). </v>
      </c>
      <c r="D182" s="245">
        <f>COUNTIF(Youth!E62:BP62, "Y")</f>
        <v>0</v>
      </c>
      <c r="E182" s="245">
        <f>COUNTIF(Youth!E62:BP62, "N")</f>
        <v>0</v>
      </c>
      <c r="F182" s="245">
        <f>COUNTIF(Youth!E62:BP62, "X")</f>
        <v>0</v>
      </c>
      <c r="G182" s="267">
        <f>D182+E182+F182</f>
        <v>0</v>
      </c>
      <c r="H182" s="306"/>
      <c r="I182" s="282"/>
    </row>
    <row r="183" spans="1:9" x14ac:dyDescent="0.2">
      <c r="A183" s="28"/>
      <c r="B183" s="258"/>
      <c r="C183" s="259" t="s">
        <v>117</v>
      </c>
      <c r="D183" s="246">
        <f>IF(($D182+$E182)&gt;0,D182/($D182+$E182),0)</f>
        <v>0</v>
      </c>
      <c r="E183" s="246">
        <f>IF(($D182+$E182)&gt;0,E182/($D182+$E182),0)</f>
        <v>0</v>
      </c>
      <c r="F183" s="247" t="s">
        <v>19</v>
      </c>
      <c r="G183" s="268" t="s">
        <v>19</v>
      </c>
      <c r="H183" s="306"/>
      <c r="I183" s="282"/>
    </row>
    <row r="184" spans="1:9" x14ac:dyDescent="0.2">
      <c r="A184" s="28"/>
      <c r="B184" s="258"/>
      <c r="C184" s="286"/>
      <c r="D184" s="248"/>
      <c r="E184" s="248"/>
      <c r="F184" s="252"/>
      <c r="G184" s="252"/>
      <c r="H184" s="306"/>
      <c r="I184" s="282"/>
    </row>
    <row r="185" spans="1:9" x14ac:dyDescent="0.2">
      <c r="A185" s="28"/>
      <c r="B185" s="258"/>
      <c r="C185" s="260"/>
      <c r="D185" s="251" t="s">
        <v>118</v>
      </c>
      <c r="E185" s="261" t="s">
        <v>119</v>
      </c>
      <c r="F185" s="251" t="s">
        <v>120</v>
      </c>
      <c r="G185" s="266" t="s">
        <v>116</v>
      </c>
      <c r="H185" s="306"/>
      <c r="I185" s="282"/>
    </row>
    <row r="186" spans="1:9" ht="22.5" x14ac:dyDescent="0.2">
      <c r="A186" s="28"/>
      <c r="B186" s="269">
        <f>Youth!A63</f>
        <v>45</v>
      </c>
      <c r="C186" s="256" t="str">
        <f>Youth!B63</f>
        <v xml:space="preserve">Does the agreement/contract specify that funds will not be used to directly or indirectly assist, promote, or deter union organizing? (Y, N, X) (Note: X = Participant did not receive OJT). </v>
      </c>
      <c r="D186" s="245">
        <f>COUNTIF(Youth!E63:BP63, "Y")</f>
        <v>0</v>
      </c>
      <c r="E186" s="245">
        <f>COUNTIF(Youth!E63:BP63, "N")</f>
        <v>0</v>
      </c>
      <c r="F186" s="245">
        <f>COUNTIF(Youth!E63:BP63, "X")</f>
        <v>0</v>
      </c>
      <c r="G186" s="267">
        <f>D186+E186+F186</f>
        <v>0</v>
      </c>
      <c r="H186" s="306"/>
      <c r="I186" s="282"/>
    </row>
    <row r="187" spans="1:9" x14ac:dyDescent="0.2">
      <c r="A187" s="28"/>
      <c r="B187" s="258"/>
      <c r="C187" s="259" t="s">
        <v>117</v>
      </c>
      <c r="D187" s="246">
        <f>IF(($D186+$E186)&gt;0,D186/($D186+$E186),0)</f>
        <v>0</v>
      </c>
      <c r="E187" s="246">
        <f>IF(($D186+$E186)&gt;0,E186/($D186+$E186),0)</f>
        <v>0</v>
      </c>
      <c r="F187" s="247" t="s">
        <v>19</v>
      </c>
      <c r="G187" s="268" t="s">
        <v>19</v>
      </c>
      <c r="H187" s="306"/>
      <c r="I187" s="282"/>
    </row>
    <row r="188" spans="1:9" x14ac:dyDescent="0.2">
      <c r="A188" s="28"/>
      <c r="B188" s="258"/>
      <c r="C188" s="286"/>
      <c r="D188" s="248"/>
      <c r="E188" s="248"/>
      <c r="F188" s="252"/>
      <c r="G188" s="252"/>
      <c r="H188" s="306"/>
      <c r="I188" s="282"/>
    </row>
    <row r="189" spans="1:9" x14ac:dyDescent="0.2">
      <c r="A189" s="28"/>
      <c r="B189" s="258"/>
      <c r="C189" s="260"/>
      <c r="D189" s="251" t="s">
        <v>118</v>
      </c>
      <c r="E189" s="261" t="s">
        <v>119</v>
      </c>
      <c r="F189" s="251" t="s">
        <v>120</v>
      </c>
      <c r="G189" s="266" t="s">
        <v>116</v>
      </c>
      <c r="H189" s="306"/>
      <c r="I189" s="282"/>
    </row>
    <row r="190" spans="1:9" ht="45" x14ac:dyDescent="0.2">
      <c r="A190" s="28"/>
      <c r="B190" s="269">
        <f>Youth!A64</f>
        <v>46</v>
      </c>
      <c r="C190" s="256" t="str">
        <f>Youth!B64</f>
        <v xml:space="preserve">Does the agreement/contract specify that funds used will not be used to directly or indirectly aid in the filling of a job opening which is vacant because the former occupant is on strike, or is being locked out in the course of a labor dispute, or the filling of which is otherwise an issue in a labor dispute involving a work stoppage? (Y, N, X) (Note: X = Participant did not receive OJT). </v>
      </c>
      <c r="D190" s="245">
        <f>COUNTIF(Youth!E64:BP64, "Y")</f>
        <v>0</v>
      </c>
      <c r="E190" s="245">
        <f>COUNTIF(Youth!E64:BP64, "N")</f>
        <v>0</v>
      </c>
      <c r="F190" s="245">
        <f>COUNTIF(Youth!E64:BP64, "X")</f>
        <v>0</v>
      </c>
      <c r="G190" s="267">
        <f>D190+E190+F190</f>
        <v>0</v>
      </c>
      <c r="H190" s="306"/>
      <c r="I190" s="282"/>
    </row>
    <row r="191" spans="1:9" x14ac:dyDescent="0.2">
      <c r="A191" s="28"/>
      <c r="B191" s="258"/>
      <c r="C191" s="259" t="s">
        <v>117</v>
      </c>
      <c r="D191" s="246">
        <f>IF(($D190+$E190)&gt;0,D190/($D190+$E190),0)</f>
        <v>0</v>
      </c>
      <c r="E191" s="246">
        <f>IF(($D190+$E190)&gt;0,E190/($D190+$E190),0)</f>
        <v>0</v>
      </c>
      <c r="F191" s="247" t="s">
        <v>19</v>
      </c>
      <c r="G191" s="268" t="s">
        <v>19</v>
      </c>
      <c r="H191" s="306"/>
      <c r="I191" s="282"/>
    </row>
    <row r="192" spans="1:9" x14ac:dyDescent="0.2">
      <c r="A192" s="28"/>
      <c r="B192" s="258"/>
      <c r="C192" s="286"/>
      <c r="D192" s="248"/>
      <c r="E192" s="248"/>
      <c r="F192" s="252"/>
      <c r="G192" s="252"/>
      <c r="H192" s="306"/>
      <c r="I192" s="282"/>
    </row>
    <row r="193" spans="1:9" x14ac:dyDescent="0.2">
      <c r="A193" s="28"/>
      <c r="B193" s="258"/>
      <c r="C193" s="260"/>
      <c r="D193" s="251" t="s">
        <v>118</v>
      </c>
      <c r="E193" s="261" t="s">
        <v>119</v>
      </c>
      <c r="F193" s="251" t="s">
        <v>120</v>
      </c>
      <c r="G193" s="266" t="s">
        <v>116</v>
      </c>
      <c r="H193" s="306"/>
      <c r="I193" s="282"/>
    </row>
    <row r="194" spans="1:9" ht="45" x14ac:dyDescent="0.2">
      <c r="A194" s="28"/>
      <c r="B194" s="269">
        <f>Youth!A65</f>
        <v>47</v>
      </c>
      <c r="C194" s="256" t="str">
        <f>Youth!B65</f>
        <v>If OJT for an existing worker, does the training relate to the introduction of new technologies, introduction to new production or service procedures, upgrading to new jobs that require additional skills, workplace literacy, or other appropriate purposes identified by the local LWDB? (Y, N, X) (Note: X = Participant did not receive an OJT activity or participant was a new hire).</v>
      </c>
      <c r="D194" s="245">
        <f>COUNTIF(Youth!E65:BP65, "Y")</f>
        <v>0</v>
      </c>
      <c r="E194" s="245">
        <f>COUNTIF(Youth!E65:BP65, "N")</f>
        <v>0</v>
      </c>
      <c r="F194" s="245">
        <f>COUNTIF(Youth!E65:BP65, "X")</f>
        <v>0</v>
      </c>
      <c r="G194" s="267">
        <f>D194+E194+F194</f>
        <v>0</v>
      </c>
      <c r="H194" s="306"/>
      <c r="I194" s="282"/>
    </row>
    <row r="195" spans="1:9" x14ac:dyDescent="0.2">
      <c r="A195" s="28"/>
      <c r="B195" s="258"/>
      <c r="C195" s="259" t="s">
        <v>117</v>
      </c>
      <c r="D195" s="246">
        <f>IF(($D194+$E194)&gt;0,D194/($D194+$E194),0)</f>
        <v>0</v>
      </c>
      <c r="E195" s="246">
        <f>IF(($D194+$E194)&gt;0,E194/($D194+$E194),0)</f>
        <v>0</v>
      </c>
      <c r="F195" s="247" t="s">
        <v>19</v>
      </c>
      <c r="G195" s="268" t="s">
        <v>19</v>
      </c>
      <c r="H195" s="306"/>
      <c r="I195" s="282"/>
    </row>
    <row r="196" spans="1:9" x14ac:dyDescent="0.2">
      <c r="A196" s="28"/>
      <c r="B196" s="258"/>
      <c r="C196" s="286"/>
      <c r="D196" s="248"/>
      <c r="E196" s="248"/>
      <c r="F196" s="252"/>
      <c r="G196" s="252"/>
      <c r="H196" s="306"/>
      <c r="I196" s="282"/>
    </row>
    <row r="197" spans="1:9" x14ac:dyDescent="0.2">
      <c r="A197" s="28"/>
      <c r="B197" s="258"/>
      <c r="C197" s="260"/>
      <c r="D197" s="251" t="s">
        <v>118</v>
      </c>
      <c r="E197" s="261" t="s">
        <v>119</v>
      </c>
      <c r="F197" s="251" t="s">
        <v>120</v>
      </c>
      <c r="G197" s="266" t="s">
        <v>116</v>
      </c>
      <c r="H197" s="306"/>
      <c r="I197" s="282"/>
    </row>
    <row r="198" spans="1:9" ht="33.75" x14ac:dyDescent="0.2">
      <c r="A198" s="28"/>
      <c r="B198" s="269">
        <f>Youth!A66</f>
        <v>48</v>
      </c>
      <c r="C198" s="256" t="str">
        <f>Youth!B66</f>
        <v xml:space="preserve">If the OJT is for a newly hired participant, did the case file contain documentation of an open position with the employer? (Y, N, X) (Note: X = Participant did not receive OJT). (Note: Question is not applicable to an OJT for an existing worker).  </v>
      </c>
      <c r="D198" s="245">
        <f>COUNTIF(Youth!E66:BP66, "Y")</f>
        <v>0</v>
      </c>
      <c r="E198" s="245">
        <f>COUNTIF(Youth!E66:BP66, "N")</f>
        <v>0</v>
      </c>
      <c r="F198" s="245">
        <f>COUNTIF(Youth!E66:BP66, "X")</f>
        <v>0</v>
      </c>
      <c r="G198" s="267">
        <f>D198+E198+F198</f>
        <v>0</v>
      </c>
      <c r="H198" s="306"/>
      <c r="I198" s="282"/>
    </row>
    <row r="199" spans="1:9" x14ac:dyDescent="0.2">
      <c r="A199" s="28"/>
      <c r="B199" s="258"/>
      <c r="C199" s="259" t="s">
        <v>117</v>
      </c>
      <c r="D199" s="246">
        <f>IF(($D198+$E198)&gt;0,D198/($D198+$E198),0)</f>
        <v>0</v>
      </c>
      <c r="E199" s="246">
        <f>IF(($D198+$E198)&gt;0,E198/($D198+$E198),0)</f>
        <v>0</v>
      </c>
      <c r="F199" s="247" t="s">
        <v>19</v>
      </c>
      <c r="G199" s="268" t="s">
        <v>19</v>
      </c>
      <c r="H199" s="306"/>
      <c r="I199" s="282"/>
    </row>
    <row r="200" spans="1:9" x14ac:dyDescent="0.2">
      <c r="A200" s="28"/>
      <c r="B200" s="258"/>
      <c r="C200" s="286"/>
      <c r="D200" s="248"/>
      <c r="E200" s="248"/>
      <c r="F200" s="252"/>
      <c r="G200" s="252"/>
      <c r="H200" s="306"/>
      <c r="I200" s="282"/>
    </row>
    <row r="201" spans="1:9" x14ac:dyDescent="0.2">
      <c r="A201" s="28"/>
      <c r="B201" s="258"/>
      <c r="C201" s="260"/>
      <c r="D201" s="251" t="s">
        <v>118</v>
      </c>
      <c r="E201" s="261" t="s">
        <v>119</v>
      </c>
      <c r="F201" s="251" t="s">
        <v>120</v>
      </c>
      <c r="G201" s="266" t="s">
        <v>116</v>
      </c>
      <c r="H201" s="306"/>
      <c r="I201" s="282"/>
    </row>
    <row r="202" spans="1:9" ht="30" customHeight="1" x14ac:dyDescent="0.2">
      <c r="A202" s="28"/>
      <c r="B202" s="269">
        <f>Youth!A67</f>
        <v>49</v>
      </c>
      <c r="C202" s="256" t="str">
        <f>Youth!B67</f>
        <v xml:space="preserve">If yes to #48, is documentation in the case file of a referral to the OJT employer? (Y, N, X) (Note: X = Participant did not receive OJT). (Note: Question is not applicable to an OJT for an existing worker).  
</v>
      </c>
      <c r="D202" s="245">
        <f>COUNTIF(Youth!E67:BP67, "Y")</f>
        <v>0</v>
      </c>
      <c r="E202" s="245">
        <f>COUNTIF(Youth!E67:BP67, "N")</f>
        <v>0</v>
      </c>
      <c r="F202" s="245">
        <f>COUNTIF(Youth!E67:BP67, "X")</f>
        <v>0</v>
      </c>
      <c r="G202" s="267">
        <f>D202+E202+F202</f>
        <v>0</v>
      </c>
      <c r="H202" s="306"/>
      <c r="I202" s="282"/>
    </row>
    <row r="203" spans="1:9" x14ac:dyDescent="0.2">
      <c r="A203" s="28"/>
      <c r="B203" s="258"/>
      <c r="C203" s="259" t="s">
        <v>117</v>
      </c>
      <c r="D203" s="246">
        <f>IF(($D202+$E202)&gt;0,D202/($D202+$E202),0)</f>
        <v>0</v>
      </c>
      <c r="E203" s="246">
        <f>IF(($D202+$E202)&gt;0,E202/($D202+$E202),0)</f>
        <v>0</v>
      </c>
      <c r="F203" s="247" t="s">
        <v>19</v>
      </c>
      <c r="G203" s="268" t="s">
        <v>19</v>
      </c>
      <c r="H203" s="306"/>
      <c r="I203" s="282"/>
    </row>
    <row r="204" spans="1:9" x14ac:dyDescent="0.2">
      <c r="A204" s="28"/>
      <c r="B204" s="258"/>
      <c r="C204" s="286"/>
      <c r="D204" s="248"/>
      <c r="E204" s="248"/>
      <c r="F204" s="252"/>
      <c r="G204" s="252"/>
      <c r="H204" s="306"/>
      <c r="I204" s="282"/>
    </row>
    <row r="205" spans="1:9" x14ac:dyDescent="0.2">
      <c r="A205" s="28"/>
      <c r="B205" s="258"/>
      <c r="C205" s="260"/>
      <c r="D205" s="251" t="s">
        <v>118</v>
      </c>
      <c r="E205" s="261" t="s">
        <v>119</v>
      </c>
      <c r="F205" s="251" t="s">
        <v>120</v>
      </c>
      <c r="G205" s="266" t="s">
        <v>116</v>
      </c>
      <c r="H205" s="306"/>
      <c r="I205" s="282"/>
    </row>
    <row r="206" spans="1:9" ht="22.5" x14ac:dyDescent="0.2">
      <c r="A206" s="28"/>
      <c r="B206" s="280">
        <f>Youth!A68</f>
        <v>50</v>
      </c>
      <c r="C206" s="256" t="str">
        <f>Youth!B68</f>
        <v xml:space="preserve">If yes to #49, does the job title on the referral match the occupation listed on the participant's IEP or case notes?  (Y, N, X) (Note: Question not applicable to an OJT for an existing worker).  </v>
      </c>
      <c r="D206" s="245">
        <f>COUNTIF(Youth!E68:BP68, "Y")</f>
        <v>0</v>
      </c>
      <c r="E206" s="245">
        <f>COUNTIF(Youth!E68:BP68, "N")</f>
        <v>0</v>
      </c>
      <c r="F206" s="245">
        <f>COUNTIF(Youth!E68:BP68, "X")</f>
        <v>0</v>
      </c>
      <c r="G206" s="267">
        <f>D206+E206+F206</f>
        <v>0</v>
      </c>
      <c r="H206" s="306"/>
      <c r="I206" s="282"/>
    </row>
    <row r="207" spans="1:9" x14ac:dyDescent="0.2">
      <c r="A207" s="28"/>
      <c r="B207" s="258"/>
      <c r="C207" s="259" t="s">
        <v>117</v>
      </c>
      <c r="D207" s="246">
        <f>IF(($D206+$E206)&gt;0,D206/($D206+$E206),0)</f>
        <v>0</v>
      </c>
      <c r="E207" s="246">
        <f>IF(($D206+$E206)&gt;0,E206/($D206+$E206),0)</f>
        <v>0</v>
      </c>
      <c r="F207" s="247" t="s">
        <v>19</v>
      </c>
      <c r="G207" s="268" t="s">
        <v>19</v>
      </c>
      <c r="H207" s="306"/>
      <c r="I207" s="282"/>
    </row>
    <row r="208" spans="1:9" x14ac:dyDescent="0.2">
      <c r="A208" s="28"/>
      <c r="B208" s="258"/>
      <c r="C208" s="286"/>
      <c r="D208" s="248"/>
      <c r="E208" s="248"/>
      <c r="F208" s="252"/>
      <c r="G208" s="252"/>
      <c r="H208" s="306"/>
      <c r="I208" s="282"/>
    </row>
    <row r="209" spans="1:9" x14ac:dyDescent="0.2">
      <c r="A209" s="28"/>
      <c r="B209" s="258"/>
      <c r="C209" s="260"/>
      <c r="D209" s="251" t="s">
        <v>118</v>
      </c>
      <c r="E209" s="261" t="s">
        <v>119</v>
      </c>
      <c r="F209" s="251" t="s">
        <v>120</v>
      </c>
      <c r="G209" s="266" t="s">
        <v>116</v>
      </c>
      <c r="H209" s="306"/>
    </row>
    <row r="210" spans="1:9" ht="30" customHeight="1" x14ac:dyDescent="0.2">
      <c r="A210" s="28"/>
      <c r="B210" s="280">
        <f>Youth!A69</f>
        <v>51</v>
      </c>
      <c r="C210" s="256" t="str">
        <f>Youth!B69</f>
        <v xml:space="preserve">Was an OJT training plan developed that included the skills to be obtained, the number of hours needed to become proficient in the training occupation and was the plan signed by both the participant and the LWDB? </v>
      </c>
      <c r="D210" s="245">
        <f>COUNTIF(Youth!E69:BP69, "Y")</f>
        <v>0</v>
      </c>
      <c r="E210" s="245">
        <f>COUNTIF(Youth!E69:BP69, "N")</f>
        <v>0</v>
      </c>
      <c r="F210" s="245">
        <f>COUNTIF(Youth!E69:BP69, "X")</f>
        <v>0</v>
      </c>
      <c r="G210" s="267">
        <f>D210+E210+F210</f>
        <v>0</v>
      </c>
      <c r="H210" s="306"/>
    </row>
    <row r="211" spans="1:9" x14ac:dyDescent="0.2">
      <c r="A211" s="28"/>
      <c r="B211" s="258"/>
      <c r="C211" s="259" t="s">
        <v>117</v>
      </c>
      <c r="D211" s="246">
        <f>IF(($D210+$E210)&gt;0,D210/($D210+$E210),0)</f>
        <v>0</v>
      </c>
      <c r="E211" s="246">
        <f>IF(($D210+$E210)&gt;0,E210/($D210+$E210),0)</f>
        <v>0</v>
      </c>
      <c r="F211" s="247" t="s">
        <v>19</v>
      </c>
      <c r="G211" s="268" t="s">
        <v>19</v>
      </c>
      <c r="H211" s="306"/>
    </row>
    <row r="212" spans="1:9" x14ac:dyDescent="0.2">
      <c r="A212" s="28"/>
      <c r="B212" s="258"/>
      <c r="C212" s="286"/>
      <c r="D212" s="248"/>
      <c r="E212" s="248"/>
      <c r="F212" s="252"/>
      <c r="G212" s="252"/>
      <c r="H212" s="306"/>
      <c r="I212" s="282"/>
    </row>
    <row r="213" spans="1:9" x14ac:dyDescent="0.2">
      <c r="A213" s="28"/>
      <c r="B213" s="258"/>
      <c r="C213" s="260"/>
      <c r="D213" s="251" t="s">
        <v>118</v>
      </c>
      <c r="E213" s="261" t="s">
        <v>119</v>
      </c>
      <c r="F213" s="251" t="s">
        <v>120</v>
      </c>
      <c r="G213" s="266" t="s">
        <v>116</v>
      </c>
      <c r="H213" s="306"/>
    </row>
    <row r="214" spans="1:9" ht="30" customHeight="1" x14ac:dyDescent="0.2">
      <c r="A214" s="28"/>
      <c r="B214" s="269">
        <f>Youth!A70</f>
        <v>52</v>
      </c>
      <c r="C214" s="256" t="str">
        <f>Youth!B70</f>
        <v xml:space="preserve">Does the participant file contain a determination of the participant’s training gaps? (Y, N, X) (Note: X = Participant did not receive OJT). </v>
      </c>
      <c r="D214" s="245">
        <f>COUNTIF(Youth!E70:BP70, "Y")</f>
        <v>0</v>
      </c>
      <c r="E214" s="245">
        <f>COUNTIF(Youth!E70:BP70, "N")</f>
        <v>0</v>
      </c>
      <c r="F214" s="245">
        <f>COUNTIF(Youth!E70:BP70, "X")</f>
        <v>0</v>
      </c>
      <c r="G214" s="267">
        <f>D214+E214+F214</f>
        <v>0</v>
      </c>
      <c r="H214" s="306"/>
    </row>
    <row r="215" spans="1:9" x14ac:dyDescent="0.2">
      <c r="A215" s="28"/>
      <c r="B215" s="258"/>
      <c r="C215" s="259" t="s">
        <v>117</v>
      </c>
      <c r="D215" s="246">
        <f>IF(($D214+$E214)&gt;0,D214/($D214+$E214),0)</f>
        <v>0</v>
      </c>
      <c r="E215" s="246">
        <f>IF(($D214+$E214)&gt;0,E214/($D214+$E214),0)</f>
        <v>0</v>
      </c>
      <c r="F215" s="247" t="s">
        <v>19</v>
      </c>
      <c r="G215" s="268" t="s">
        <v>19</v>
      </c>
      <c r="H215" s="306"/>
    </row>
    <row r="216" spans="1:9" x14ac:dyDescent="0.2">
      <c r="A216" s="28"/>
      <c r="B216" s="258"/>
      <c r="C216" s="286"/>
      <c r="D216" s="248"/>
      <c r="E216" s="248"/>
      <c r="F216" s="252"/>
      <c r="G216" s="252"/>
      <c r="H216" s="306"/>
    </row>
    <row r="217" spans="1:9" x14ac:dyDescent="0.2">
      <c r="A217" s="28"/>
      <c r="B217" s="258"/>
      <c r="C217" s="260"/>
      <c r="D217" s="251" t="s">
        <v>118</v>
      </c>
      <c r="E217" s="261" t="s">
        <v>119</v>
      </c>
      <c r="F217" s="251" t="s">
        <v>120</v>
      </c>
      <c r="G217" s="266" t="s">
        <v>116</v>
      </c>
      <c r="H217" s="306"/>
    </row>
    <row r="218" spans="1:9" ht="30" customHeight="1" x14ac:dyDescent="0.2">
      <c r="A218" s="28"/>
      <c r="B218" s="269">
        <f>Youth!A71</f>
        <v>53</v>
      </c>
      <c r="C218" s="256" t="str">
        <f>Youth!B71</f>
        <v>Does the participant case file contain a determination of training duration? (Y, N, X) (Note: X = Participant did not receive OJT). (Note: The OJT contract must not exceed a 12 month period without a documented reason for exceeding the contract time limit).</v>
      </c>
      <c r="D218" s="245">
        <f>COUNTIF(Youth!E71:BP71, "Y")</f>
        <v>0</v>
      </c>
      <c r="E218" s="245">
        <f>COUNTIF(Youth!E71:BP71, "N")</f>
        <v>0</v>
      </c>
      <c r="F218" s="245">
        <f>COUNTIF(Youth!E71:BP71, "X")</f>
        <v>0</v>
      </c>
      <c r="G218" s="267">
        <f>D218+E218+F218</f>
        <v>0</v>
      </c>
      <c r="H218" s="306"/>
    </row>
    <row r="219" spans="1:9" x14ac:dyDescent="0.2">
      <c r="A219" s="28"/>
      <c r="B219" s="258"/>
      <c r="C219" s="259" t="s">
        <v>117</v>
      </c>
      <c r="D219" s="246">
        <f>IF(($D218+$E218)&gt;0,D218/($D218+$E218),0)</f>
        <v>0</v>
      </c>
      <c r="E219" s="246">
        <f>IF(($D218+$E218)&gt;0,E218/($D218+$E218),0)</f>
        <v>0</v>
      </c>
      <c r="F219" s="247" t="s">
        <v>19</v>
      </c>
      <c r="G219" s="268" t="s">
        <v>19</v>
      </c>
      <c r="H219" s="306"/>
    </row>
    <row r="220" spans="1:9" x14ac:dyDescent="0.2">
      <c r="A220" s="28"/>
      <c r="B220" s="258"/>
      <c r="C220" s="286"/>
      <c r="D220" s="248"/>
      <c r="E220" s="248"/>
      <c r="F220" s="252"/>
      <c r="G220" s="252"/>
      <c r="H220" s="306"/>
      <c r="I220" s="282"/>
    </row>
    <row r="221" spans="1:9" x14ac:dyDescent="0.2">
      <c r="A221" s="28"/>
      <c r="B221" s="258"/>
      <c r="C221" s="260"/>
      <c r="D221" s="251" t="s">
        <v>118</v>
      </c>
      <c r="E221" s="261" t="s">
        <v>119</v>
      </c>
      <c r="F221" s="251" t="s">
        <v>120</v>
      </c>
      <c r="G221" s="266" t="s">
        <v>116</v>
      </c>
      <c r="H221" s="306"/>
    </row>
    <row r="222" spans="1:9" ht="30" customHeight="1" x14ac:dyDescent="0.2">
      <c r="A222" s="28"/>
      <c r="B222" s="280">
        <f>Youth!A72</f>
        <v>54</v>
      </c>
      <c r="C222" s="256" t="str">
        <f>Youth!B72</f>
        <v>Was the training provided as described in the OJT agreement/contract or participant case file?  (Y, N, X) (Note: X = Participant did not receive an OJT activity or did not complete the OJT activity).</v>
      </c>
      <c r="D222" s="245">
        <f>COUNTIF(Youth!E72:BP72, "Y")</f>
        <v>0</v>
      </c>
      <c r="E222" s="245">
        <f>COUNTIF(Youth!E72:BP72, "N")</f>
        <v>0</v>
      </c>
      <c r="F222" s="245">
        <f>COUNTIF(Youth!E72:BP72, "X")</f>
        <v>0</v>
      </c>
      <c r="G222" s="267">
        <f>D222+E222+F222</f>
        <v>0</v>
      </c>
      <c r="H222" s="306"/>
    </row>
    <row r="223" spans="1:9" ht="12" thickBot="1" x14ac:dyDescent="0.25">
      <c r="A223" s="28"/>
      <c r="B223" s="258"/>
      <c r="C223" s="259" t="s">
        <v>117</v>
      </c>
      <c r="D223" s="246">
        <f>IF(($D222+$E222)&gt;0,D222/($D222+$E222),0)</f>
        <v>0</v>
      </c>
      <c r="E223" s="246">
        <f>IF(($D222+$E222)&gt;0,E222/($D222+$E222),0)</f>
        <v>0</v>
      </c>
      <c r="F223" s="247" t="s">
        <v>19</v>
      </c>
      <c r="G223" s="268" t="s">
        <v>19</v>
      </c>
      <c r="H223" s="306"/>
    </row>
    <row r="224" spans="1:9" ht="15.75" hidden="1" customHeight="1" thickBot="1" x14ac:dyDescent="0.25">
      <c r="A224" s="28"/>
      <c r="B224" s="768" t="e">
        <f>Youth!#REF!</f>
        <v>#REF!</v>
      </c>
      <c r="C224" s="769"/>
      <c r="D224" s="769"/>
      <c r="E224" s="769"/>
      <c r="F224" s="769"/>
      <c r="G224" s="770"/>
      <c r="H224" s="306"/>
    </row>
    <row r="225" spans="1:8" hidden="1" x14ac:dyDescent="0.2">
      <c r="A225" s="28"/>
      <c r="B225" s="258"/>
      <c r="C225" s="259"/>
      <c r="D225" s="246"/>
      <c r="E225" s="246"/>
      <c r="F225" s="247"/>
      <c r="G225" s="268"/>
      <c r="H225" s="306"/>
    </row>
    <row r="226" spans="1:8" hidden="1" x14ac:dyDescent="0.2">
      <c r="A226" s="28"/>
      <c r="B226" s="258"/>
      <c r="C226" s="259" t="s">
        <v>117</v>
      </c>
      <c r="D226" s="246" t="e">
        <f>IF((#REF!+#REF!)&gt;0,#REF!/(#REF!+#REF!),0)</f>
        <v>#REF!</v>
      </c>
      <c r="E226" s="246" t="e">
        <f>IF((#REF!+#REF!)&gt;0,#REF!/(#REF!+#REF!),0)</f>
        <v>#REF!</v>
      </c>
      <c r="F226" s="247" t="s">
        <v>19</v>
      </c>
      <c r="G226" s="268" t="s">
        <v>19</v>
      </c>
      <c r="H226" s="306"/>
    </row>
    <row r="227" spans="1:8" hidden="1" x14ac:dyDescent="0.2">
      <c r="A227" s="28"/>
      <c r="B227" s="258"/>
      <c r="C227" s="259" t="s">
        <v>117</v>
      </c>
      <c r="D227" s="246" t="e">
        <f>IF((#REF!+#REF!)&gt;0,#REF!/(#REF!+#REF!),0)</f>
        <v>#REF!</v>
      </c>
      <c r="E227" s="246" t="e">
        <f>IF((#REF!+#REF!)&gt;0,#REF!/(#REF!+#REF!),0)</f>
        <v>#REF!</v>
      </c>
      <c r="F227" s="247" t="s">
        <v>19</v>
      </c>
      <c r="G227" s="268" t="s">
        <v>19</v>
      </c>
      <c r="H227" s="306"/>
    </row>
    <row r="228" spans="1:8" hidden="1" x14ac:dyDescent="0.2">
      <c r="A228" s="28"/>
      <c r="B228" s="258"/>
      <c r="C228" s="260"/>
      <c r="D228" s="248"/>
      <c r="E228" s="248"/>
      <c r="F228" s="248"/>
      <c r="G228" s="248"/>
      <c r="H228" s="306"/>
    </row>
    <row r="229" spans="1:8" hidden="1" x14ac:dyDescent="0.2">
      <c r="A229" s="28"/>
      <c r="B229" s="258"/>
      <c r="C229" s="260"/>
      <c r="D229" s="251" t="s">
        <v>118</v>
      </c>
      <c r="E229" s="251" t="s">
        <v>119</v>
      </c>
      <c r="F229" s="251" t="s">
        <v>120</v>
      </c>
      <c r="G229" s="266" t="s">
        <v>116</v>
      </c>
      <c r="H229" s="306"/>
    </row>
    <row r="230" spans="1:8" hidden="1" x14ac:dyDescent="0.2">
      <c r="A230" s="28"/>
      <c r="B230" s="258"/>
      <c r="C230" s="259" t="s">
        <v>117</v>
      </c>
      <c r="D230" s="246" t="e">
        <f>IF((#REF!+#REF!)&gt;0,#REF!/(#REF!+#REF!),0)</f>
        <v>#REF!</v>
      </c>
      <c r="E230" s="246" t="e">
        <f>IF((#REF!+#REF!)&gt;0,#REF!/(#REF!+#REF!),0)</f>
        <v>#REF!</v>
      </c>
      <c r="F230" s="247" t="s">
        <v>19</v>
      </c>
      <c r="G230" s="268" t="s">
        <v>19</v>
      </c>
      <c r="H230" s="306"/>
    </row>
    <row r="231" spans="1:8" hidden="1" x14ac:dyDescent="0.2">
      <c r="A231" s="28"/>
      <c r="B231" s="257"/>
      <c r="C231" s="257"/>
      <c r="D231" s="257"/>
      <c r="E231" s="257"/>
      <c r="F231" s="257"/>
      <c r="G231" s="257"/>
      <c r="H231" s="306"/>
    </row>
    <row r="232" spans="1:8" hidden="1" x14ac:dyDescent="0.2">
      <c r="A232" s="28"/>
      <c r="B232" s="258"/>
      <c r="C232" s="260"/>
      <c r="D232" s="251" t="s">
        <v>118</v>
      </c>
      <c r="E232" s="251" t="s">
        <v>119</v>
      </c>
      <c r="F232" s="251" t="s">
        <v>120</v>
      </c>
      <c r="G232" s="266" t="s">
        <v>116</v>
      </c>
      <c r="H232" s="306"/>
    </row>
    <row r="233" spans="1:8" hidden="1" x14ac:dyDescent="0.2">
      <c r="A233" s="28"/>
      <c r="B233" s="258"/>
      <c r="C233" s="259" t="s">
        <v>117</v>
      </c>
      <c r="D233" s="246" t="e">
        <f>IF((#REF!+#REF!)&gt;0,#REF!/(#REF!+#REF!),0)</f>
        <v>#REF!</v>
      </c>
      <c r="E233" s="246" t="e">
        <f>IF((#REF!+#REF!)&gt;0,#REF!/(#REF!+#REF!),0)</f>
        <v>#REF!</v>
      </c>
      <c r="F233" s="247" t="s">
        <v>19</v>
      </c>
      <c r="G233" s="268" t="s">
        <v>19</v>
      </c>
      <c r="H233" s="306"/>
    </row>
    <row r="234" spans="1:8" hidden="1" x14ac:dyDescent="0.2">
      <c r="A234" s="28"/>
      <c r="B234" s="258"/>
      <c r="C234" s="260"/>
      <c r="D234" s="248"/>
      <c r="E234" s="248"/>
      <c r="F234" s="248"/>
      <c r="G234" s="248"/>
      <c r="H234" s="306"/>
    </row>
    <row r="235" spans="1:8" hidden="1" x14ac:dyDescent="0.2">
      <c r="A235" s="28"/>
      <c r="B235" s="258"/>
      <c r="C235" s="260"/>
      <c r="D235" s="264" t="s">
        <v>118</v>
      </c>
      <c r="E235" s="264" t="s">
        <v>119</v>
      </c>
      <c r="F235" s="264" t="s">
        <v>120</v>
      </c>
      <c r="G235" s="266" t="s">
        <v>116</v>
      </c>
      <c r="H235" s="306"/>
    </row>
    <row r="236" spans="1:8" hidden="1" x14ac:dyDescent="0.2">
      <c r="A236" s="28"/>
      <c r="B236" s="258"/>
      <c r="C236" s="259" t="s">
        <v>117</v>
      </c>
      <c r="D236" s="246" t="e">
        <f>IF((#REF!+#REF!)&gt;0,#REF!/(#REF!+#REF!),0)</f>
        <v>#REF!</v>
      </c>
      <c r="E236" s="246" t="e">
        <f>IF((#REF!+#REF!)&gt;0,#REF!/(#REF!+#REF!),0)</f>
        <v>#REF!</v>
      </c>
      <c r="F236" s="247" t="s">
        <v>19</v>
      </c>
      <c r="G236" s="268" t="s">
        <v>19</v>
      </c>
      <c r="H236" s="306"/>
    </row>
    <row r="237" spans="1:8" hidden="1" x14ac:dyDescent="0.2">
      <c r="A237" s="28"/>
      <c r="B237" s="258"/>
      <c r="C237" s="286"/>
      <c r="D237" s="248"/>
      <c r="E237" s="248"/>
      <c r="F237" s="252"/>
      <c r="G237" s="252"/>
      <c r="H237" s="306"/>
    </row>
    <row r="238" spans="1:8" ht="12" hidden="1" thickBot="1" x14ac:dyDescent="0.25">
      <c r="A238" s="28"/>
      <c r="B238" s="258"/>
      <c r="C238" s="259" t="s">
        <v>117</v>
      </c>
      <c r="D238" s="246" t="e">
        <f>IF((#REF!+#REF!)&gt;0,#REF!/(#REF!+#REF!),0)</f>
        <v>#REF!</v>
      </c>
      <c r="E238" s="246" t="e">
        <f>IF((#REF!+#REF!)&gt;0,#REF!/(#REF!+#REF!),0)</f>
        <v>#REF!</v>
      </c>
      <c r="F238" s="247" t="s">
        <v>19</v>
      </c>
      <c r="G238" s="268" t="s">
        <v>19</v>
      </c>
      <c r="H238" s="306"/>
    </row>
    <row r="239" spans="1:8" ht="12" hidden="1" thickBot="1" x14ac:dyDescent="0.25">
      <c r="A239" s="28"/>
      <c r="B239" s="270"/>
      <c r="C239" s="260"/>
      <c r="D239" s="270"/>
      <c r="E239" s="270"/>
      <c r="F239" s="270"/>
      <c r="G239" s="300"/>
      <c r="H239" s="306"/>
    </row>
    <row r="240" spans="1:8" ht="15.75" customHeight="1" thickBot="1" x14ac:dyDescent="0.25">
      <c r="A240" s="28"/>
      <c r="B240" s="771" t="str">
        <f>Youth!B73</f>
        <v xml:space="preserve">MEASURABLE SKILL GAINS </v>
      </c>
      <c r="C240" s="756"/>
      <c r="D240" s="756"/>
      <c r="E240" s="756"/>
      <c r="F240" s="756"/>
      <c r="G240" s="759"/>
      <c r="H240" s="306"/>
    </row>
    <row r="241" spans="1:8" x14ac:dyDescent="0.2">
      <c r="A241" s="28"/>
      <c r="B241" s="258"/>
      <c r="C241" s="260"/>
      <c r="D241" s="251" t="s">
        <v>118</v>
      </c>
      <c r="E241" s="251" t="s">
        <v>119</v>
      </c>
      <c r="F241" s="251" t="s">
        <v>120</v>
      </c>
      <c r="G241" s="266" t="s">
        <v>116</v>
      </c>
      <c r="H241" s="306"/>
    </row>
    <row r="242" spans="1:8" ht="22.5" x14ac:dyDescent="0.2">
      <c r="A242" s="28"/>
      <c r="B242" s="255">
        <f>Youth!A74</f>
        <v>55</v>
      </c>
      <c r="C242" s="256" t="str">
        <f>Youth!B74</f>
        <v>Was the participant enrolled, at any time within the Program Year (PY), in an education or training program? (Y, N) If "N" Questions #56 through #59 will be "X".</v>
      </c>
      <c r="D242" s="245">
        <f>COUNTIF(Youth!E74:BP74,"Y")</f>
        <v>0</v>
      </c>
      <c r="E242" s="245">
        <f>COUNTIF(Youth!E74:BP74,"N")</f>
        <v>0</v>
      </c>
      <c r="F242" s="245">
        <f>COUNTIF(Youth!E74:BP74,"X")</f>
        <v>0</v>
      </c>
      <c r="G242" s="267">
        <f>D242+E242+F242</f>
        <v>0</v>
      </c>
      <c r="H242" s="306"/>
    </row>
    <row r="243" spans="1:8" x14ac:dyDescent="0.2">
      <c r="A243" s="28"/>
      <c r="B243" s="258"/>
      <c r="C243" s="259" t="s">
        <v>117</v>
      </c>
      <c r="D243" s="246">
        <f>IF(($D242+$E242)&gt;0,D242/($D242+$E242),0)</f>
        <v>0</v>
      </c>
      <c r="E243" s="246">
        <f>IF(($D242+$E242)&gt;0,E242/($D242+$E242),0)</f>
        <v>0</v>
      </c>
      <c r="F243" s="247" t="s">
        <v>19</v>
      </c>
      <c r="G243" s="268" t="s">
        <v>19</v>
      </c>
      <c r="H243" s="306"/>
    </row>
    <row r="244" spans="1:8" x14ac:dyDescent="0.2">
      <c r="A244" s="28"/>
      <c r="B244" s="258"/>
      <c r="C244" s="260"/>
      <c r="D244" s="248"/>
      <c r="E244" s="248"/>
      <c r="F244" s="248"/>
      <c r="G244" s="248"/>
      <c r="H244" s="306"/>
    </row>
    <row r="245" spans="1:8" x14ac:dyDescent="0.2">
      <c r="A245" s="28"/>
      <c r="B245" s="258"/>
      <c r="C245" s="260"/>
      <c r="D245" s="251" t="s">
        <v>118</v>
      </c>
      <c r="E245" s="251" t="s">
        <v>119</v>
      </c>
      <c r="F245" s="251" t="s">
        <v>120</v>
      </c>
      <c r="G245" s="266" t="s">
        <v>116</v>
      </c>
      <c r="H245" s="306"/>
    </row>
    <row r="246" spans="1:8" ht="56.25" x14ac:dyDescent="0.2">
      <c r="A246" s="28"/>
      <c r="B246" s="280">
        <f>Youth!A75</f>
        <v>56</v>
      </c>
      <c r="C246" s="256" t="str">
        <f>Youth!B75</f>
        <v>If yes to #55, was at least one (1) Measurable Skill Gains recorded in the State MIS during each applicable Program Year. (Y, N, X) (X = Participant was not enrolled in education or training, the program year has not ended, the high school diploma/General Education Diploma (GED) was recorded in the credential tab, or after due diligence, LWDB was able to document that the participant did not attain a Measurable Skills Gain). (Note: MSGs achieved prior to the activity start date are not valid).</v>
      </c>
      <c r="D246" s="245">
        <f>COUNTIF(Youth!E75:BP75,"Y")</f>
        <v>0</v>
      </c>
      <c r="E246" s="245">
        <f>COUNTIF(Youth!E75:BP75,"N")</f>
        <v>0</v>
      </c>
      <c r="F246" s="245">
        <f>COUNTIF(Youth!E75:BP75,"X")</f>
        <v>0</v>
      </c>
      <c r="G246" s="267">
        <f>D246+E246+F246</f>
        <v>0</v>
      </c>
      <c r="H246" s="306"/>
    </row>
    <row r="247" spans="1:8" x14ac:dyDescent="0.2">
      <c r="A247" s="28"/>
      <c r="B247" s="258"/>
      <c r="C247" s="259" t="s">
        <v>117</v>
      </c>
      <c r="D247" s="246">
        <f>IF(($D246+$E246)&gt;0,D246/($D246+$E246),0)</f>
        <v>0</v>
      </c>
      <c r="E247" s="246">
        <f>IF(($D246+$E246)&gt;0,E246/($D246+$E246),0)</f>
        <v>0</v>
      </c>
      <c r="F247" s="247" t="s">
        <v>19</v>
      </c>
      <c r="G247" s="268" t="s">
        <v>19</v>
      </c>
      <c r="H247" s="306"/>
    </row>
    <row r="248" spans="1:8" x14ac:dyDescent="0.2">
      <c r="A248" s="28"/>
      <c r="B248" s="257"/>
      <c r="C248" s="257"/>
      <c r="D248" s="257"/>
      <c r="E248" s="257"/>
      <c r="F248" s="257"/>
      <c r="G248" s="257"/>
      <c r="H248" s="306"/>
    </row>
    <row r="249" spans="1:8" x14ac:dyDescent="0.2">
      <c r="A249" s="28"/>
      <c r="B249" s="258"/>
      <c r="C249" s="260"/>
      <c r="D249" s="251" t="s">
        <v>118</v>
      </c>
      <c r="E249" s="251" t="s">
        <v>119</v>
      </c>
      <c r="F249" s="251" t="s">
        <v>120</v>
      </c>
      <c r="G249" s="266" t="s">
        <v>116</v>
      </c>
      <c r="H249" s="306"/>
    </row>
    <row r="250" spans="1:8" x14ac:dyDescent="0.2">
      <c r="A250" s="28"/>
      <c r="B250" s="255">
        <f>Youth!A76</f>
        <v>57</v>
      </c>
      <c r="C250" s="256" t="str">
        <f>Youth!B76</f>
        <v>If yes to #56, select the type of Measurable Skill Gains recorded.</v>
      </c>
      <c r="D250" s="245">
        <f>COUNTIF(Youth!E76:BP76,"Y")</f>
        <v>0</v>
      </c>
      <c r="E250" s="245">
        <f>COUNTIF(Youth!E76:BP76,"N")</f>
        <v>0</v>
      </c>
      <c r="F250" s="245">
        <f>COUNTIF(Youth!E76:BP76,"X")</f>
        <v>0</v>
      </c>
      <c r="G250" s="267">
        <f>D250+E250+F250</f>
        <v>0</v>
      </c>
      <c r="H250" s="306"/>
    </row>
    <row r="251" spans="1:8" x14ac:dyDescent="0.2">
      <c r="A251" s="28"/>
      <c r="B251" s="258"/>
      <c r="C251" s="259" t="s">
        <v>117</v>
      </c>
      <c r="D251" s="246">
        <f>IF(($D250+$E250)&gt;0,D250/($D250+$E250),0)</f>
        <v>0</v>
      </c>
      <c r="E251" s="246">
        <f>IF(($D250+$E250)&gt;0,E250/($D250+$E250),0)</f>
        <v>0</v>
      </c>
      <c r="F251" s="247" t="s">
        <v>19</v>
      </c>
      <c r="G251" s="268" t="s">
        <v>19</v>
      </c>
      <c r="H251" s="306"/>
    </row>
    <row r="252" spans="1:8" x14ac:dyDescent="0.2">
      <c r="A252" s="28"/>
      <c r="B252" s="258"/>
      <c r="C252" s="260"/>
      <c r="D252" s="248"/>
      <c r="E252" s="248"/>
      <c r="F252" s="248"/>
      <c r="G252" s="248"/>
      <c r="H252" s="306"/>
    </row>
    <row r="253" spans="1:8" x14ac:dyDescent="0.2">
      <c r="A253" s="28"/>
      <c r="B253" s="258"/>
      <c r="C253" s="260"/>
      <c r="D253" s="264" t="s">
        <v>118</v>
      </c>
      <c r="E253" s="264" t="s">
        <v>119</v>
      </c>
      <c r="F253" s="264" t="s">
        <v>120</v>
      </c>
      <c r="G253" s="266" t="s">
        <v>116</v>
      </c>
      <c r="H253" s="306"/>
    </row>
    <row r="254" spans="1:8" ht="22.5" x14ac:dyDescent="0.2">
      <c r="A254" s="28"/>
      <c r="B254" s="255" t="str">
        <f>Youth!A77</f>
        <v>57a</v>
      </c>
      <c r="C254" s="256" t="str">
        <f>Youth!B77</f>
        <v xml:space="preserve">Educational Functioning Level (EFL): Achievement of at least one educational functioning level of a participant in an educational program that provides instruction below the post- secondary level. (Y, X)  </v>
      </c>
      <c r="D254" s="245">
        <f>COUNTIF(Youth!E77:BP77,"Y")</f>
        <v>0</v>
      </c>
      <c r="E254" s="245">
        <f>COUNTIF(Youth!E77:BP77,"N")</f>
        <v>0</v>
      </c>
      <c r="F254" s="245">
        <f>COUNTIF(Youth!E77:BP77,"X")</f>
        <v>0</v>
      </c>
      <c r="G254" s="267">
        <f>D254+E254+F254</f>
        <v>0</v>
      </c>
      <c r="H254" s="306"/>
    </row>
    <row r="255" spans="1:8" x14ac:dyDescent="0.2">
      <c r="A255" s="28"/>
      <c r="B255" s="258"/>
      <c r="C255" s="259" t="s">
        <v>117</v>
      </c>
      <c r="D255" s="246">
        <f>IF(($D254+$E254)&gt;0,D254/($D254+$E254),0)</f>
        <v>0</v>
      </c>
      <c r="E255" s="246">
        <f>IF(($D254+$E254)&gt;0,E254/($D254+$E254),0)</f>
        <v>0</v>
      </c>
      <c r="F255" s="247" t="s">
        <v>19</v>
      </c>
      <c r="G255" s="268" t="s">
        <v>19</v>
      </c>
      <c r="H255" s="306"/>
    </row>
    <row r="256" spans="1:8" x14ac:dyDescent="0.2">
      <c r="A256" s="28"/>
      <c r="B256" s="258"/>
      <c r="C256" s="286"/>
      <c r="D256" s="248"/>
      <c r="E256" s="248"/>
      <c r="F256" s="252"/>
      <c r="G256" s="252"/>
      <c r="H256" s="306"/>
    </row>
    <row r="257" spans="1:8" x14ac:dyDescent="0.2">
      <c r="A257" s="28"/>
      <c r="B257" s="255" t="str">
        <f>Youth!A78</f>
        <v>57b</v>
      </c>
      <c r="C257" s="256" t="str">
        <f>Youth!B78</f>
        <v xml:space="preserve">Attainment of a high school diploma or its recognized equivalent. (Y, X)  </v>
      </c>
      <c r="D257" s="245">
        <f>COUNTIF(Youth!E78:BP78,"Y")</f>
        <v>0</v>
      </c>
      <c r="E257" s="245">
        <f>COUNTIF(Youth!E78:BP78,"N")</f>
        <v>0</v>
      </c>
      <c r="F257" s="245">
        <f>COUNTIF(Youth!E78:BP78,"X")</f>
        <v>0</v>
      </c>
      <c r="G257" s="267">
        <f>D257+E257+F257</f>
        <v>0</v>
      </c>
      <c r="H257" s="306"/>
    </row>
    <row r="258" spans="1:8" x14ac:dyDescent="0.2">
      <c r="A258" s="28"/>
      <c r="B258" s="258"/>
      <c r="C258" s="259" t="s">
        <v>117</v>
      </c>
      <c r="D258" s="246">
        <f>IF(($D257+$E257)&gt;0,D257/($D257+$E257),0)</f>
        <v>0</v>
      </c>
      <c r="E258" s="246">
        <f>IF(($D257+$E257)&gt;0,E257/($D257+$E257),0)</f>
        <v>0</v>
      </c>
      <c r="F258" s="247" t="s">
        <v>19</v>
      </c>
      <c r="G258" s="268" t="s">
        <v>19</v>
      </c>
      <c r="H258" s="306"/>
    </row>
    <row r="259" spans="1:8" x14ac:dyDescent="0.2">
      <c r="A259" s="28"/>
      <c r="B259" s="258"/>
      <c r="C259" s="286"/>
      <c r="D259" s="248"/>
      <c r="E259" s="248"/>
      <c r="F259" s="252"/>
      <c r="G259" s="252"/>
      <c r="H259" s="306"/>
    </row>
    <row r="260" spans="1:8" x14ac:dyDescent="0.2">
      <c r="A260" s="28"/>
      <c r="B260" s="258"/>
      <c r="C260" s="260"/>
      <c r="D260" s="251" t="s">
        <v>118</v>
      </c>
      <c r="E260" s="261" t="s">
        <v>119</v>
      </c>
      <c r="F260" s="251" t="s">
        <v>120</v>
      </c>
      <c r="G260" s="266" t="s">
        <v>116</v>
      </c>
      <c r="H260" s="306"/>
    </row>
    <row r="261" spans="1:8" ht="45" x14ac:dyDescent="0.2">
      <c r="A261" s="28"/>
      <c r="B261" s="255" t="str">
        <f>Youth!A79</f>
        <v>57c</v>
      </c>
      <c r="C261" s="256" t="str">
        <f>Youth!B79</f>
        <v xml:space="preserve">Secondary or Post-Secondary Transcript/Report Card: Transcript or report card for either secondary or post-secondary education that shows a participant is achieving the state unit’s academic standards. (Y, X) Note: Full Time Student-Completion of a minimum of 12 hours for one semester or Part Time Student-Completion of a minimum of 12 credit hours over the course of two consecutive semesters during a program year. </v>
      </c>
      <c r="D261" s="245">
        <f>COUNTIF(Youth!E79:BP79,"Y")</f>
        <v>0</v>
      </c>
      <c r="E261" s="245">
        <f>COUNTIF(Youth!E79:BP79,"N")</f>
        <v>0</v>
      </c>
      <c r="F261" s="245">
        <f>COUNTIF(Youth!E79:BP79,"X")</f>
        <v>0</v>
      </c>
      <c r="G261" s="267">
        <f>D261+E261+F261</f>
        <v>0</v>
      </c>
      <c r="H261" s="306"/>
    </row>
    <row r="262" spans="1:8" x14ac:dyDescent="0.2">
      <c r="A262" s="28"/>
      <c r="B262" s="258"/>
      <c r="C262" s="259" t="s">
        <v>117</v>
      </c>
      <c r="D262" s="246">
        <f>IF(($D261+$E261)&gt;0,D261/($D261+$E261),0)</f>
        <v>0</v>
      </c>
      <c r="E262" s="246">
        <f>IF(($D261+$E261)&gt;0,E261/($D261+$E261),0)</f>
        <v>0</v>
      </c>
      <c r="F262" s="247" t="s">
        <v>19</v>
      </c>
      <c r="G262" s="268" t="s">
        <v>19</v>
      </c>
      <c r="H262" s="306"/>
    </row>
    <row r="263" spans="1:8" x14ac:dyDescent="0.2">
      <c r="A263" s="28"/>
      <c r="B263" s="258"/>
      <c r="C263" s="286"/>
      <c r="D263" s="248"/>
      <c r="E263" s="248"/>
      <c r="F263" s="252"/>
      <c r="G263" s="252"/>
      <c r="H263" s="306"/>
    </row>
    <row r="264" spans="1:8" x14ac:dyDescent="0.2">
      <c r="A264" s="28"/>
      <c r="B264" s="258"/>
      <c r="C264" s="260"/>
      <c r="D264" s="251" t="s">
        <v>118</v>
      </c>
      <c r="E264" s="261" t="s">
        <v>119</v>
      </c>
      <c r="F264" s="251" t="s">
        <v>120</v>
      </c>
      <c r="G264" s="266" t="s">
        <v>116</v>
      </c>
      <c r="H264" s="306"/>
    </row>
    <row r="265" spans="1:8" ht="33.75" x14ac:dyDescent="0.2">
      <c r="A265" s="109"/>
      <c r="B265" s="255" t="str">
        <f>Youth!A80</f>
        <v>57d</v>
      </c>
      <c r="C265" s="256" t="str">
        <f>Youth!B80</f>
        <v xml:space="preserve">Training Milestone: Satisfactory or better progress report, toward established milestones, from an employer/training provider who is providing training (e.g., completion of on-the-job training (OJT), completion of one year of an apprenticeship program, etc.). (Y, X)  </v>
      </c>
      <c r="D265" s="245">
        <f>COUNTIF(Youth!E80:BP80,"Y")</f>
        <v>0</v>
      </c>
      <c r="E265" s="245">
        <f>COUNTIF(Youth!E80:BP80,"N")</f>
        <v>0</v>
      </c>
      <c r="F265" s="245">
        <f>COUNTIF(Youth!E80:BP80,"X")</f>
        <v>0</v>
      </c>
      <c r="G265" s="267">
        <f>D265+E265+F265</f>
        <v>0</v>
      </c>
      <c r="H265" s="306"/>
    </row>
    <row r="266" spans="1:8" x14ac:dyDescent="0.2">
      <c r="A266" s="109"/>
      <c r="B266" s="258"/>
      <c r="C266" s="259" t="s">
        <v>117</v>
      </c>
      <c r="D266" s="246">
        <f>IF(($D265+$E265)&gt;0,D265/($D265+$E265),0)</f>
        <v>0</v>
      </c>
      <c r="E266" s="246">
        <f>IF(($D265+$E265)&gt;0,E265/($D265+$E265),0)</f>
        <v>0</v>
      </c>
      <c r="F266" s="247" t="s">
        <v>19</v>
      </c>
      <c r="G266" s="268" t="s">
        <v>19</v>
      </c>
      <c r="H266" s="306"/>
    </row>
    <row r="267" spans="1:8" x14ac:dyDescent="0.2">
      <c r="A267" s="28"/>
      <c r="B267" s="258"/>
      <c r="C267" s="286"/>
      <c r="D267" s="248"/>
      <c r="E267" s="248"/>
      <c r="F267" s="252"/>
      <c r="G267" s="252"/>
      <c r="H267" s="306"/>
    </row>
    <row r="268" spans="1:8" x14ac:dyDescent="0.2">
      <c r="A268" s="28"/>
      <c r="B268" s="258"/>
      <c r="C268" s="260"/>
      <c r="D268" s="251" t="s">
        <v>118</v>
      </c>
      <c r="E268" s="261" t="s">
        <v>119</v>
      </c>
      <c r="F268" s="251" t="s">
        <v>120</v>
      </c>
      <c r="G268" s="266" t="s">
        <v>116</v>
      </c>
      <c r="H268" s="306"/>
    </row>
    <row r="269" spans="1:8" ht="33.75" x14ac:dyDescent="0.2">
      <c r="A269" s="28"/>
      <c r="B269" s="255" t="str">
        <f>Youth!A81</f>
        <v>57e</v>
      </c>
      <c r="C269" s="256" t="str">
        <f>Youth!B81</f>
        <v xml:space="preserve">Skills Progression: Successful passage of an exam that is required for a particular occupation, progress in attaining technical or occupational skills as evidenced by trade- related benchmarks such as knowledge based exams. (Y, X)  </v>
      </c>
      <c r="D269" s="245">
        <f>COUNTIF(Youth!E81:BP81,"Y")</f>
        <v>0</v>
      </c>
      <c r="E269" s="245">
        <f>COUNTIF(Youth!E81:BP81,"N")</f>
        <v>0</v>
      </c>
      <c r="F269" s="245">
        <f>COUNTIF(Youth!E81:BP81,"X")</f>
        <v>0</v>
      </c>
      <c r="G269" s="267">
        <f>D269+E269+F269</f>
        <v>0</v>
      </c>
      <c r="H269" s="306"/>
    </row>
    <row r="270" spans="1:8" x14ac:dyDescent="0.2">
      <c r="A270" s="28"/>
      <c r="B270" s="258"/>
      <c r="C270" s="259" t="s">
        <v>117</v>
      </c>
      <c r="D270" s="246">
        <f>IF(($D269+$E269)&gt;0,D269/($D269+$E269),0)</f>
        <v>0</v>
      </c>
      <c r="E270" s="246">
        <f>IF(($D269+$E269)&gt;0,E269/($D269+$E269),0)</f>
        <v>0</v>
      </c>
      <c r="F270" s="247" t="s">
        <v>19</v>
      </c>
      <c r="G270" s="268" t="s">
        <v>19</v>
      </c>
      <c r="H270" s="306"/>
    </row>
    <row r="271" spans="1:8" x14ac:dyDescent="0.2">
      <c r="A271" s="28"/>
      <c r="B271" s="258"/>
      <c r="C271" s="286"/>
      <c r="D271" s="248"/>
      <c r="E271" s="248"/>
      <c r="F271" s="289"/>
      <c r="G271" s="289"/>
      <c r="H271" s="306"/>
    </row>
    <row r="272" spans="1:8" x14ac:dyDescent="0.2">
      <c r="A272" s="28"/>
      <c r="B272" s="258"/>
      <c r="C272" s="260"/>
      <c r="D272" s="251" t="s">
        <v>118</v>
      </c>
      <c r="E272" s="261" t="s">
        <v>119</v>
      </c>
      <c r="F272" s="251" t="s">
        <v>120</v>
      </c>
      <c r="G272" s="266" t="s">
        <v>116</v>
      </c>
      <c r="H272" s="306"/>
    </row>
    <row r="273" spans="1:8" ht="33.75" x14ac:dyDescent="0.2">
      <c r="A273" s="28"/>
      <c r="B273" s="280">
        <f>Youth!A82</f>
        <v>58</v>
      </c>
      <c r="C273" s="256" t="str">
        <f>Youth!B82</f>
        <v>If yes to #56, does the participant case file contain documentation of a Measurable Skill Gains showing the participant’s interim progress toward the completion of their educational or training requirements? (Y, N, X) (X = Participant was not enrolled in educational or training or the program year has not ended).</v>
      </c>
      <c r="D273" s="245">
        <f>COUNTIF(Youth!E82:BP82,"Y")</f>
        <v>0</v>
      </c>
      <c r="E273" s="245">
        <f>COUNTIF(Youth!E82:BP82,"N")</f>
        <v>0</v>
      </c>
      <c r="F273" s="245">
        <f>COUNTIF(Youth!E82:BP82,"X")</f>
        <v>0</v>
      </c>
      <c r="G273" s="267">
        <f>D273+E273+F273</f>
        <v>0</v>
      </c>
      <c r="H273" s="306"/>
    </row>
    <row r="274" spans="1:8" x14ac:dyDescent="0.2">
      <c r="A274" s="28"/>
      <c r="B274" s="258"/>
      <c r="C274" s="259" t="s">
        <v>117</v>
      </c>
      <c r="D274" s="246">
        <f>IF(($D273+$E273)&gt;0,D273/($D273+$E273),0)</f>
        <v>0</v>
      </c>
      <c r="E274" s="246">
        <f>IF(($D273+$E273)&gt;0,E273/($D273+$E273),0)</f>
        <v>0</v>
      </c>
      <c r="F274" s="247" t="s">
        <v>19</v>
      </c>
      <c r="G274" s="268" t="s">
        <v>19</v>
      </c>
      <c r="H274" s="306"/>
    </row>
    <row r="275" spans="1:8" x14ac:dyDescent="0.2">
      <c r="A275" s="28"/>
      <c r="B275" s="258"/>
      <c r="C275" s="286"/>
      <c r="D275" s="248"/>
      <c r="E275" s="248"/>
      <c r="F275" s="289"/>
      <c r="G275" s="289"/>
      <c r="H275" s="306"/>
    </row>
    <row r="276" spans="1:8" x14ac:dyDescent="0.2">
      <c r="A276" s="28"/>
      <c r="B276" s="258"/>
      <c r="C276" s="260"/>
      <c r="D276" s="251" t="s">
        <v>118</v>
      </c>
      <c r="E276" s="261" t="s">
        <v>119</v>
      </c>
      <c r="F276" s="251" t="s">
        <v>120</v>
      </c>
      <c r="G276" s="266" t="s">
        <v>116</v>
      </c>
      <c r="H276" s="306"/>
    </row>
    <row r="277" spans="1:8" ht="22.5" x14ac:dyDescent="0.2">
      <c r="A277" s="28"/>
      <c r="B277" s="930">
        <f>Youth!A83</f>
        <v>59</v>
      </c>
      <c r="C277" s="256" t="str">
        <f>Youth!B83</f>
        <v>If yes to #58, does the documentation in the case file match the Measurable Skill Gains entered in the MIS? (Y, N, X) (X = Participant was not enrolled in educational or training or the program year has not ended).</v>
      </c>
      <c r="D277" s="245">
        <f>COUNTIF(Youth!E83:BP83,"Y")</f>
        <v>0</v>
      </c>
      <c r="E277" s="245">
        <f>COUNTIF(Youth!E83:BP83,"N")</f>
        <v>0</v>
      </c>
      <c r="F277" s="245">
        <f>COUNTIF(Youth!E83:BP83,"X")</f>
        <v>0</v>
      </c>
      <c r="G277" s="267">
        <f>D277+E277+F277</f>
        <v>0</v>
      </c>
      <c r="H277" s="306"/>
    </row>
    <row r="278" spans="1:8" ht="12" thickBot="1" x14ac:dyDescent="0.25">
      <c r="A278" s="28"/>
      <c r="B278" s="258"/>
      <c r="C278" s="259" t="s">
        <v>117</v>
      </c>
      <c r="D278" s="246">
        <f>IF(($D277+$E277)&gt;0,D277/($D277+$E277),0)</f>
        <v>0</v>
      </c>
      <c r="E278" s="246">
        <f>IF(($D277+$E277)&gt;0,E277/($D277+$E277),0)</f>
        <v>0</v>
      </c>
      <c r="F278" s="247" t="s">
        <v>19</v>
      </c>
      <c r="G278" s="268" t="s">
        <v>19</v>
      </c>
      <c r="H278" s="306"/>
    </row>
    <row r="279" spans="1:8" ht="15.75" thickBot="1" x14ac:dyDescent="0.25">
      <c r="A279" s="254"/>
      <c r="B279" s="756" t="str">
        <f>Youth!B84</f>
        <v>CREDENTIAL ATTAINMENT</v>
      </c>
      <c r="C279" s="756"/>
      <c r="D279" s="756"/>
      <c r="E279" s="756"/>
      <c r="F279" s="756"/>
      <c r="G279" s="759"/>
      <c r="H279" s="306"/>
    </row>
    <row r="280" spans="1:8" x14ac:dyDescent="0.2">
      <c r="A280" s="254"/>
      <c r="B280" s="258"/>
      <c r="C280" s="260"/>
      <c r="D280" s="251" t="s">
        <v>118</v>
      </c>
      <c r="E280" s="251" t="s">
        <v>119</v>
      </c>
      <c r="F280" s="251" t="s">
        <v>120</v>
      </c>
      <c r="G280" s="266" t="s">
        <v>116</v>
      </c>
      <c r="H280" s="306"/>
    </row>
    <row r="281" spans="1:8" ht="22.5" x14ac:dyDescent="0.2">
      <c r="A281" s="254"/>
      <c r="B281" s="1095">
        <f>Youth!A85</f>
        <v>60</v>
      </c>
      <c r="C281" s="256" t="str">
        <f>Youth!B85</f>
        <v>Was a credential attainment entered in the State MIS? (Y, N) (Note: N = Participant did not receive a credential). (If N, questions #61 and #62 will be X).</v>
      </c>
      <c r="D281" s="265">
        <f>COUNTIF(Youth!E85:BP85, "Y")</f>
        <v>0</v>
      </c>
      <c r="E281" s="265">
        <f>COUNTIF(Youth!E85:BP85, "N")</f>
        <v>0</v>
      </c>
      <c r="F281" s="265">
        <f>COUNTIF(Youth!E85:BP85, "X")</f>
        <v>0</v>
      </c>
      <c r="G281" s="267">
        <f>D281+E281+F281</f>
        <v>0</v>
      </c>
      <c r="H281" s="306"/>
    </row>
    <row r="282" spans="1:8" x14ac:dyDescent="0.2">
      <c r="A282" s="254"/>
      <c r="B282" s="260"/>
      <c r="C282" s="259" t="s">
        <v>117</v>
      </c>
      <c r="D282" s="246">
        <f>IF(($D281+$E281)&gt;0,D281/($D281+$E281),0)</f>
        <v>0</v>
      </c>
      <c r="E282" s="246">
        <f>IF(($D281+$E281)&gt;0,E281/($D281+$E281),0)</f>
        <v>0</v>
      </c>
      <c r="F282" s="247" t="s">
        <v>19</v>
      </c>
      <c r="G282" s="473" t="s">
        <v>19</v>
      </c>
      <c r="H282" s="306"/>
    </row>
    <row r="283" spans="1:8" ht="12" thickBot="1" x14ac:dyDescent="0.25">
      <c r="A283" s="254"/>
      <c r="B283" s="281"/>
      <c r="C283" s="281"/>
      <c r="D283" s="281"/>
      <c r="E283" s="281"/>
      <c r="F283" s="281"/>
      <c r="G283" s="281"/>
      <c r="H283" s="306"/>
    </row>
    <row r="284" spans="1:8" x14ac:dyDescent="0.2">
      <c r="A284" s="254"/>
      <c r="B284" s="919"/>
      <c r="C284" s="920"/>
      <c r="D284" s="292" t="s">
        <v>118</v>
      </c>
      <c r="E284" s="292" t="s">
        <v>119</v>
      </c>
      <c r="F284" s="292" t="s">
        <v>120</v>
      </c>
      <c r="G284" s="299" t="s">
        <v>116</v>
      </c>
      <c r="H284" s="306"/>
    </row>
    <row r="285" spans="1:8" ht="56.25" x14ac:dyDescent="0.2">
      <c r="A285" s="254"/>
      <c r="B285" s="1096">
        <f>Youth!A86</f>
        <v>61</v>
      </c>
      <c r="C285" s="256" t="str">
        <f>Youth!B86</f>
        <v>If yes to #60, was there documentation in the participant's case file to support that the credential was a high school diploma or its recognized equivalent, an industry-recognized certificate or certification, a certificate of completion of an apprenticeship, a license recognized by the State or Federal government, or an associate or baccalaureate degree, as well as graduate degrees for purposes of the VR program? (Y, N, X) (Note: X = Participant did not receive a credential attainment).</v>
      </c>
      <c r="D285" s="265">
        <f>COUNTIF(Youth!E86:BP86, "Y")</f>
        <v>0</v>
      </c>
      <c r="E285" s="265">
        <f>COUNTIF(Youth!E86:BP86, "N")</f>
        <v>0</v>
      </c>
      <c r="F285" s="265">
        <f>COUNTIF(Youth!E86:BP86, "X")</f>
        <v>0</v>
      </c>
      <c r="G285" s="267">
        <f>D285+E285+F285</f>
        <v>0</v>
      </c>
      <c r="H285" s="306"/>
    </row>
    <row r="286" spans="1:8" x14ac:dyDescent="0.2">
      <c r="A286" s="254"/>
      <c r="B286" s="258"/>
      <c r="C286" s="259" t="s">
        <v>117</v>
      </c>
      <c r="D286" s="246">
        <f>IF(($D285+$E285)&gt;0,D285/($D285+$E285),0)</f>
        <v>0</v>
      </c>
      <c r="E286" s="246">
        <f>IF(($D285+$E285)&gt;0,E285/($D285+$E285),0)</f>
        <v>0</v>
      </c>
      <c r="F286" s="247" t="s">
        <v>19</v>
      </c>
      <c r="G286" s="268" t="s">
        <v>19</v>
      </c>
      <c r="H286" s="306"/>
    </row>
    <row r="287" spans="1:8" x14ac:dyDescent="0.2">
      <c r="A287" s="254"/>
      <c r="B287" s="258"/>
      <c r="C287" s="260"/>
      <c r="D287" s="248"/>
      <c r="E287" s="248"/>
      <c r="F287" s="248"/>
      <c r="G287" s="248"/>
      <c r="H287" s="306"/>
    </row>
    <row r="288" spans="1:8" x14ac:dyDescent="0.2">
      <c r="A288" s="254"/>
      <c r="B288" s="258"/>
      <c r="C288" s="260"/>
      <c r="D288" s="251" t="s">
        <v>118</v>
      </c>
      <c r="E288" s="251" t="s">
        <v>119</v>
      </c>
      <c r="F288" s="251" t="s">
        <v>120</v>
      </c>
      <c r="G288" s="266" t="s">
        <v>116</v>
      </c>
      <c r="H288" s="306"/>
    </row>
    <row r="289" spans="1:9" ht="22.5" x14ac:dyDescent="0.2">
      <c r="A289" s="254"/>
      <c r="B289" s="1097">
        <f>Youth!A87</f>
        <v>62</v>
      </c>
      <c r="C289" s="256" t="str">
        <f>Youth!B87</f>
        <v>If yes to #61, did the credential attainment date and type match the credential attainment information entered in the State MIS? (Y, N, X) (Note: X = Participant did not receive a recognized credential attainment).</v>
      </c>
      <c r="D289" s="265">
        <f>COUNTIF(Youth!E87:BP87, "Y")</f>
        <v>0</v>
      </c>
      <c r="E289" s="265">
        <f>COUNTIF(Youth!E87:BP87, "N")</f>
        <v>0</v>
      </c>
      <c r="F289" s="265">
        <f>COUNTIF(Youth!E87:BP87, "X")</f>
        <v>0</v>
      </c>
      <c r="G289" s="267">
        <f>D289+E289+F289</f>
        <v>0</v>
      </c>
      <c r="H289" s="306"/>
    </row>
    <row r="290" spans="1:9" ht="12" thickBot="1" x14ac:dyDescent="0.25">
      <c r="A290" s="254"/>
      <c r="B290" s="258"/>
      <c r="C290" s="259" t="s">
        <v>117</v>
      </c>
      <c r="D290" s="246">
        <f>IF(($D289+$E289)&gt;0,D289/($D289+$E289),0)</f>
        <v>0</v>
      </c>
      <c r="E290" s="246">
        <f>IF(($D289+$E289)&gt;0,E289/($D289+$E289),0)</f>
        <v>0</v>
      </c>
      <c r="F290" s="247" t="s">
        <v>19</v>
      </c>
      <c r="G290" s="268" t="s">
        <v>19</v>
      </c>
      <c r="H290" s="306"/>
    </row>
    <row r="291" spans="1:9" ht="15.75" customHeight="1" thickBot="1" x14ac:dyDescent="0.25">
      <c r="A291" s="28"/>
      <c r="B291" s="756" t="str">
        <f>Youth!B88</f>
        <v>SUPPORTIVE SERVICES/INCENTIVES</v>
      </c>
      <c r="C291" s="756"/>
      <c r="D291" s="756"/>
      <c r="E291" s="756"/>
      <c r="F291" s="756"/>
      <c r="G291" s="759"/>
      <c r="H291" s="306"/>
    </row>
    <row r="292" spans="1:9" x14ac:dyDescent="0.2">
      <c r="A292" s="28"/>
      <c r="B292" s="901"/>
      <c r="C292" s="902"/>
      <c r="D292" s="261" t="s">
        <v>118</v>
      </c>
      <c r="E292" s="261" t="s">
        <v>119</v>
      </c>
      <c r="F292" s="261" t="s">
        <v>120</v>
      </c>
      <c r="G292" s="474" t="s">
        <v>116</v>
      </c>
      <c r="H292" s="306"/>
    </row>
    <row r="293" spans="1:9" s="26" customFormat="1" ht="22.5" x14ac:dyDescent="0.2">
      <c r="A293" s="28"/>
      <c r="B293" s="255">
        <f>Youth!A89</f>
        <v>63</v>
      </c>
      <c r="C293" s="256" t="str">
        <f>Youth!B89</f>
        <v xml:space="preserve">Was a supportive service/incentive activity entered in the State MIS? (Y, N) (Note: N = Participant did not receive a supportive service). (If N, questions #64 through #66 will be an X). </v>
      </c>
      <c r="D293" s="245">
        <f>COUNTIF(Youth!E89:BP89, "Y")</f>
        <v>0</v>
      </c>
      <c r="E293" s="245">
        <f>COUNTIF(Youth!E89:BP89, "N")</f>
        <v>0</v>
      </c>
      <c r="F293" s="245">
        <f>COUNTIF(Youth!E89:BP89, "X")</f>
        <v>0</v>
      </c>
      <c r="G293" s="267">
        <f>D293+E293+F293</f>
        <v>0</v>
      </c>
      <c r="H293" s="306"/>
    </row>
    <row r="294" spans="1:9" x14ac:dyDescent="0.2">
      <c r="A294" s="28"/>
      <c r="B294" s="901"/>
      <c r="C294" s="905" t="s">
        <v>117</v>
      </c>
      <c r="D294" s="288">
        <f>IF(($D293+$E293)&gt;0,D293/($D293+$E293),0)</f>
        <v>0</v>
      </c>
      <c r="E294" s="288">
        <f>IF(($D293+$E293)&gt;0,E293/($D293+$E293),0)</f>
        <v>0</v>
      </c>
      <c r="F294" s="247" t="s">
        <v>19</v>
      </c>
      <c r="G294" s="268" t="s">
        <v>19</v>
      </c>
      <c r="H294" s="306"/>
    </row>
    <row r="295" spans="1:9" x14ac:dyDescent="0.2">
      <c r="A295" s="28"/>
      <c r="B295" s="258"/>
      <c r="C295" s="286"/>
      <c r="D295" s="248"/>
      <c r="E295" s="248"/>
      <c r="F295" s="252"/>
      <c r="G295" s="252"/>
      <c r="H295" s="306"/>
      <c r="I295" s="282"/>
    </row>
    <row r="296" spans="1:9" x14ac:dyDescent="0.2">
      <c r="A296" s="28"/>
      <c r="B296" s="901"/>
      <c r="C296" s="902"/>
      <c r="D296" s="261" t="s">
        <v>118</v>
      </c>
      <c r="E296" s="261" t="s">
        <v>119</v>
      </c>
      <c r="F296" s="261" t="s">
        <v>120</v>
      </c>
      <c r="G296" s="474" t="s">
        <v>116</v>
      </c>
      <c r="H296" s="306"/>
    </row>
    <row r="297" spans="1:9" ht="22.5" x14ac:dyDescent="0.2">
      <c r="A297" s="28"/>
      <c r="B297" s="269">
        <f>Youth!A90</f>
        <v>64</v>
      </c>
      <c r="C297" s="256" t="str">
        <f>Youth!B90</f>
        <v xml:space="preserve">If yes to #63, was there documentation in the participant case file to verify the supportive service/incentive provided? (Y, N, X) (Note: X = Participant did not receive a supportive service). </v>
      </c>
      <c r="D297" s="245">
        <f>COUNTIF(Youth!E90:BP90, "Y")</f>
        <v>0</v>
      </c>
      <c r="E297" s="245">
        <f>COUNTIF(Youth!E90:BP90, "N")</f>
        <v>0</v>
      </c>
      <c r="F297" s="245">
        <f>COUNTIF(Youth!E90:BP90, "X")</f>
        <v>0</v>
      </c>
      <c r="G297" s="267">
        <f>D297+E297+F297</f>
        <v>0</v>
      </c>
      <c r="H297" s="306"/>
    </row>
    <row r="298" spans="1:9" x14ac:dyDescent="0.2">
      <c r="A298" s="28"/>
      <c r="B298" s="901"/>
      <c r="C298" s="905" t="s">
        <v>117</v>
      </c>
      <c r="D298" s="288">
        <f>IF(($D297+$E297)&gt;0,D297/($D297+$E297),0)</f>
        <v>0</v>
      </c>
      <c r="E298" s="288">
        <f>IF(($D297+$E297)&gt;0,E297/($D297+$E297),0)</f>
        <v>0</v>
      </c>
      <c r="F298" s="288" t="s">
        <v>19</v>
      </c>
      <c r="G298" s="302" t="s">
        <v>19</v>
      </c>
      <c r="H298" s="306"/>
    </row>
    <row r="299" spans="1:9" x14ac:dyDescent="0.2">
      <c r="A299" s="28"/>
      <c r="B299" s="901"/>
      <c r="C299" s="906"/>
      <c r="D299" s="289"/>
      <c r="E299" s="289"/>
      <c r="F299" s="289"/>
      <c r="G299" s="289"/>
      <c r="H299" s="306"/>
    </row>
    <row r="300" spans="1:9" x14ac:dyDescent="0.2">
      <c r="A300" s="28"/>
      <c r="B300" s="912"/>
      <c r="C300" s="260"/>
      <c r="D300" s="251" t="s">
        <v>118</v>
      </c>
      <c r="E300" s="251" t="s">
        <v>119</v>
      </c>
      <c r="F300" s="251" t="s">
        <v>120</v>
      </c>
      <c r="G300" s="266" t="s">
        <v>116</v>
      </c>
      <c r="H300" s="306"/>
    </row>
    <row r="301" spans="1:9" ht="22.5" x14ac:dyDescent="0.2">
      <c r="A301" s="28"/>
      <c r="B301" s="280">
        <f>Youth!A91</f>
        <v>65</v>
      </c>
      <c r="C301" s="256" t="str">
        <f>Youth!B91</f>
        <v xml:space="preserve">Did the supportive services/incentive activity documented in the case file match the supportive services activity entered in the State's MIS? (Y, N, X) (Note: X = Participant did not receive a supportive service). </v>
      </c>
      <c r="D301" s="245">
        <f>COUNTIF(Youth!E91:BP91, "Y")</f>
        <v>0</v>
      </c>
      <c r="E301" s="245">
        <f>COUNTIF(Youth!E91:BP91, "N")</f>
        <v>0</v>
      </c>
      <c r="F301" s="245">
        <f>COUNTIF(Youth!E91:BP91, "X")</f>
        <v>0</v>
      </c>
      <c r="G301" s="267">
        <f>D301+E301+F301</f>
        <v>0</v>
      </c>
      <c r="H301" s="306"/>
    </row>
    <row r="302" spans="1:9" x14ac:dyDescent="0.2">
      <c r="A302" s="28"/>
      <c r="B302" s="258"/>
      <c r="C302" s="900" t="s">
        <v>117</v>
      </c>
      <c r="D302" s="246">
        <f>IF(($D301+$E301)&gt;0,D301/($D301+$E301),0)</f>
        <v>0</v>
      </c>
      <c r="E302" s="246">
        <f>IF(($D301+$E301)&gt;0,E301/($D301+$E301),0)</f>
        <v>0</v>
      </c>
      <c r="F302" s="247" t="s">
        <v>19</v>
      </c>
      <c r="G302" s="268" t="s">
        <v>19</v>
      </c>
      <c r="H302" s="306"/>
    </row>
    <row r="303" spans="1:9" x14ac:dyDescent="0.2">
      <c r="A303" s="290"/>
      <c r="B303" s="293"/>
      <c r="C303" s="293"/>
      <c r="D303" s="257"/>
      <c r="E303" s="257"/>
      <c r="F303" s="257"/>
      <c r="G303" s="257"/>
      <c r="H303" s="306"/>
    </row>
    <row r="304" spans="1:9" x14ac:dyDescent="0.2">
      <c r="A304" s="290"/>
      <c r="B304" s="899"/>
      <c r="C304" s="256"/>
      <c r="D304" s="308" t="s">
        <v>118</v>
      </c>
      <c r="E304" s="251" t="s">
        <v>119</v>
      </c>
      <c r="F304" s="251" t="s">
        <v>120</v>
      </c>
      <c r="G304" s="266" t="s">
        <v>116</v>
      </c>
      <c r="H304" s="306"/>
    </row>
    <row r="305" spans="1:8" ht="22.5" x14ac:dyDescent="0.2">
      <c r="A305" s="28"/>
      <c r="B305" s="1096">
        <f>Youth!A92</f>
        <v>66</v>
      </c>
      <c r="C305" s="256" t="str">
        <f>Youth!B92</f>
        <v xml:space="preserve">Was the supportive service/incentive issued in accordance with local supportive services/incentive policy? (Y, N, X) (Note: X = Participant did not receive a supportive service). </v>
      </c>
      <c r="D305" s="245">
        <f>COUNTIF(Youth!E92:BP92, "Y")</f>
        <v>0</v>
      </c>
      <c r="E305" s="245">
        <f>COUNTIF(Youth!E92:BP92, "N")</f>
        <v>0</v>
      </c>
      <c r="F305" s="245">
        <f>COUNTIF(Youth!E92:BP92, "X")</f>
        <v>0</v>
      </c>
      <c r="G305" s="267">
        <f>D305+E305+F305</f>
        <v>0</v>
      </c>
      <c r="H305" s="306"/>
    </row>
    <row r="306" spans="1:8" ht="12" thickBot="1" x14ac:dyDescent="0.25">
      <c r="A306" s="28"/>
      <c r="B306" s="258"/>
      <c r="C306" s="259" t="s">
        <v>117</v>
      </c>
      <c r="D306" s="246">
        <f>IF(($D305+$E305)&gt;0,D305/($D305+$E305),0)</f>
        <v>0</v>
      </c>
      <c r="E306" s="246">
        <f>IF(($D305+$E305)&gt;0,E305/($D305+$E305),0)</f>
        <v>0</v>
      </c>
      <c r="F306" s="247" t="s">
        <v>19</v>
      </c>
      <c r="G306" s="268" t="s">
        <v>19</v>
      </c>
      <c r="H306" s="306"/>
    </row>
    <row r="307" spans="1:8" ht="15.75" thickBot="1" x14ac:dyDescent="0.25">
      <c r="A307" s="253"/>
      <c r="B307" s="756" t="str">
        <f>Youth!B93</f>
        <v xml:space="preserve">PROGRAM EXIT </v>
      </c>
      <c r="C307" s="756"/>
      <c r="D307" s="756"/>
      <c r="E307" s="756"/>
      <c r="F307" s="756"/>
      <c r="G307" s="759"/>
      <c r="H307" s="306"/>
    </row>
    <row r="308" spans="1:8" x14ac:dyDescent="0.2">
      <c r="A308" s="253"/>
      <c r="B308" s="258"/>
      <c r="C308" s="260"/>
      <c r="D308" s="251" t="s">
        <v>118</v>
      </c>
      <c r="E308" s="251" t="s">
        <v>119</v>
      </c>
      <c r="F308" s="251" t="s">
        <v>120</v>
      </c>
      <c r="G308" s="266" t="s">
        <v>116</v>
      </c>
      <c r="H308" s="306"/>
    </row>
    <row r="309" spans="1:8" ht="22.5" x14ac:dyDescent="0.2">
      <c r="A309" s="253"/>
      <c r="B309" s="1095">
        <f>Youth!A94</f>
        <v>67</v>
      </c>
      <c r="C309" s="256" t="str">
        <f>Youth!B94</f>
        <v>Has the participant exited in the State’s MIS?  (Y, N) (N = Case is open or there is a WIOA case closure but no exit). (If N, question #68 through #75 will be X).</v>
      </c>
      <c r="D309" s="245">
        <f>COUNTIF(Youth!E94:BP94, "Y")</f>
        <v>0</v>
      </c>
      <c r="E309" s="245">
        <f>COUNTIF(Youth!E94:BP94, "N")</f>
        <v>0</v>
      </c>
      <c r="F309" s="245">
        <f>COUNTIF(Youth!E94:BP94, "X")</f>
        <v>0</v>
      </c>
      <c r="G309" s="267">
        <f>D309+E309+F309</f>
        <v>0</v>
      </c>
      <c r="H309" s="306"/>
    </row>
    <row r="310" spans="1:8" x14ac:dyDescent="0.2">
      <c r="A310" s="253"/>
      <c r="B310" s="258"/>
      <c r="C310" s="259" t="s">
        <v>117</v>
      </c>
      <c r="D310" s="246">
        <f>IF(($D309+$E309)&gt;0,D309/($D309+$E309),0)</f>
        <v>0</v>
      </c>
      <c r="E310" s="246">
        <f>IF(($D309+$E309)&gt;0,E309/($D309+$E309),0)</f>
        <v>0</v>
      </c>
      <c r="F310" s="247" t="s">
        <v>19</v>
      </c>
      <c r="G310" s="268" t="s">
        <v>19</v>
      </c>
      <c r="H310" s="306"/>
    </row>
    <row r="311" spans="1:8" x14ac:dyDescent="0.2">
      <c r="A311" s="253"/>
      <c r="B311" s="258"/>
      <c r="C311" s="260"/>
      <c r="D311" s="248"/>
      <c r="E311" s="248"/>
      <c r="F311" s="248"/>
      <c r="G311" s="248"/>
      <c r="H311" s="306"/>
    </row>
    <row r="312" spans="1:8" x14ac:dyDescent="0.2">
      <c r="A312" s="253"/>
      <c r="B312" s="258"/>
      <c r="C312" s="260"/>
      <c r="D312" s="251" t="s">
        <v>118</v>
      </c>
      <c r="E312" s="251" t="s">
        <v>119</v>
      </c>
      <c r="F312" s="251" t="s">
        <v>120</v>
      </c>
      <c r="G312" s="266" t="s">
        <v>116</v>
      </c>
      <c r="H312" s="306"/>
    </row>
    <row r="313" spans="1:8" ht="22.5" x14ac:dyDescent="0.2">
      <c r="A313" s="253"/>
      <c r="B313" s="1096">
        <f>Youth!A95</f>
        <v>68</v>
      </c>
      <c r="C313" s="256" t="str">
        <f>Youth!B95</f>
        <v xml:space="preserve">If yes to #67, and the participant exited with unsubsidized employment, was documentation in the case file to verify the employment start date and wage information?  (Y, N, X) (X = Participant did not exit with employment). </v>
      </c>
      <c r="D313" s="245">
        <f>COUNTIF(Youth!E95:BP95, "Y")</f>
        <v>0</v>
      </c>
      <c r="E313" s="245">
        <f>COUNTIF(Youth!E95:BP95, "N")</f>
        <v>0</v>
      </c>
      <c r="F313" s="245">
        <f>COUNTIF(Youth!E95:BP95, "X")</f>
        <v>0</v>
      </c>
      <c r="G313" s="267">
        <f>D313+E313+F313</f>
        <v>0</v>
      </c>
      <c r="H313" s="306"/>
    </row>
    <row r="314" spans="1:8" x14ac:dyDescent="0.2">
      <c r="A314" s="253"/>
      <c r="B314" s="258"/>
      <c r="C314" s="259" t="s">
        <v>117</v>
      </c>
      <c r="D314" s="246">
        <f>IF(($D313+$E313)&gt;0,D313/($D313+$E313),0)</f>
        <v>0</v>
      </c>
      <c r="E314" s="246">
        <f>IF(($D313+$E313)&gt;0,E313/($D313+$E313),0)</f>
        <v>0</v>
      </c>
      <c r="F314" s="247" t="s">
        <v>19</v>
      </c>
      <c r="G314" s="268" t="s">
        <v>19</v>
      </c>
      <c r="H314" s="306"/>
    </row>
    <row r="315" spans="1:8" x14ac:dyDescent="0.2">
      <c r="A315" s="253"/>
      <c r="B315" s="258"/>
      <c r="C315" s="260"/>
      <c r="D315" s="248"/>
      <c r="E315" s="248"/>
      <c r="F315" s="248"/>
      <c r="G315" s="248"/>
      <c r="H315" s="306"/>
    </row>
    <row r="316" spans="1:8" x14ac:dyDescent="0.2">
      <c r="A316" s="253"/>
      <c r="B316" s="258"/>
      <c r="C316" s="260"/>
      <c r="D316" s="251" t="s">
        <v>118</v>
      </c>
      <c r="E316" s="251" t="s">
        <v>119</v>
      </c>
      <c r="F316" s="251" t="s">
        <v>120</v>
      </c>
      <c r="G316" s="266" t="s">
        <v>116</v>
      </c>
      <c r="H316" s="306"/>
    </row>
    <row r="317" spans="1:8" ht="22.5" x14ac:dyDescent="0.2">
      <c r="A317" s="253"/>
      <c r="B317" s="1098">
        <f>Youth!A96</f>
        <v>69</v>
      </c>
      <c r="C317" s="256" t="str">
        <f>Youth!B96</f>
        <v xml:space="preserve">If yes to #68, was the employment information accurately entered in the State MIS? (Y, N, X) (X = Participant did not exit with employment). </v>
      </c>
      <c r="D317" s="245">
        <f>COUNTIF(Youth!E96:BP96, "Y")</f>
        <v>0</v>
      </c>
      <c r="E317" s="245">
        <f>COUNTIF(Youth!E96:BP96, "N")</f>
        <v>0</v>
      </c>
      <c r="F317" s="245">
        <f>COUNTIF(Youth!E96:BP96, "X")</f>
        <v>0</v>
      </c>
      <c r="G317" s="267">
        <f>D317+E317+F317</f>
        <v>0</v>
      </c>
      <c r="H317" s="306"/>
    </row>
    <row r="318" spans="1:8" ht="12" thickBot="1" x14ac:dyDescent="0.25">
      <c r="A318" s="253"/>
      <c r="B318" s="917"/>
      <c r="C318" s="918" t="s">
        <v>117</v>
      </c>
      <c r="D318" s="297">
        <f>IF(($D317+$E317)&gt;0,D317/($D317+$E317),0)</f>
        <v>0</v>
      </c>
      <c r="E318" s="297">
        <f>IF(($D317+$E317)&gt;0,E317/($D317+$E317),0)</f>
        <v>0</v>
      </c>
      <c r="F318" s="291" t="s">
        <v>19</v>
      </c>
      <c r="G318" s="298" t="s">
        <v>19</v>
      </c>
      <c r="H318" s="306"/>
    </row>
    <row r="319" spans="1:8" ht="15.75" thickBot="1" x14ac:dyDescent="0.25">
      <c r="A319" s="253"/>
      <c r="B319" s="756" t="str">
        <f>Youth!B97</f>
        <v>FOLLOW-UP SERVICES</v>
      </c>
      <c r="C319" s="756"/>
      <c r="D319" s="756"/>
      <c r="E319" s="756"/>
      <c r="F319" s="756"/>
      <c r="G319" s="759"/>
      <c r="H319" s="306"/>
    </row>
    <row r="320" spans="1:8" x14ac:dyDescent="0.2">
      <c r="A320" s="253"/>
      <c r="B320" s="258"/>
      <c r="C320" s="260"/>
      <c r="D320" s="251" t="s">
        <v>118</v>
      </c>
      <c r="E320" s="251" t="s">
        <v>119</v>
      </c>
      <c r="F320" s="251" t="s">
        <v>120</v>
      </c>
      <c r="G320" s="266" t="s">
        <v>116</v>
      </c>
      <c r="H320" s="306"/>
    </row>
    <row r="321" spans="1:8" ht="33.75" x14ac:dyDescent="0.2">
      <c r="A321" s="253"/>
      <c r="B321" s="1095">
        <f>Youth!A98</f>
        <v>70</v>
      </c>
      <c r="C321" s="256" t="str">
        <f>Youth!B98</f>
        <v xml:space="preserve">Were follow-up services provided to the participant? (Y, N) (Note: N = Participant's case is currently open, there is a case closure, but participant has not exited the program, the participant declines to receive follow-up services, or the participant cannot be located).  </v>
      </c>
      <c r="D321" s="245">
        <f>COUNTIF(Youth!E98:BP98, "Y")</f>
        <v>0</v>
      </c>
      <c r="E321" s="245">
        <f>COUNTIF(Youth!E98:BP98, "N")</f>
        <v>0</v>
      </c>
      <c r="F321" s="245">
        <f>COUNTIF(Youth!E98:BP98, "X")</f>
        <v>0</v>
      </c>
      <c r="G321" s="267">
        <f>D321+E321+F321</f>
        <v>0</v>
      </c>
      <c r="H321" s="306"/>
    </row>
    <row r="322" spans="1:8" x14ac:dyDescent="0.2">
      <c r="A322" s="253"/>
      <c r="B322" s="258"/>
      <c r="C322" s="259"/>
      <c r="D322" s="246">
        <f>IF(($D321+$E321)&gt;0,D321/($D321+$E321),0)</f>
        <v>0</v>
      </c>
      <c r="E322" s="246">
        <f>IF(($D321+$E321)&gt;0,E321/($D321+$E321),0)</f>
        <v>0</v>
      </c>
      <c r="F322" s="247" t="s">
        <v>19</v>
      </c>
      <c r="G322" s="268" t="s">
        <v>19</v>
      </c>
      <c r="H322" s="306"/>
    </row>
    <row r="323" spans="1:8" x14ac:dyDescent="0.2">
      <c r="A323" s="253"/>
      <c r="B323" s="258"/>
      <c r="C323" s="260"/>
      <c r="D323" s="248"/>
      <c r="E323" s="248"/>
      <c r="F323" s="248"/>
      <c r="G323" s="248"/>
      <c r="H323" s="306"/>
    </row>
    <row r="324" spans="1:8" ht="13.5" customHeight="1" x14ac:dyDescent="0.2">
      <c r="A324" s="253"/>
      <c r="B324" s="899"/>
      <c r="C324" s="256"/>
      <c r="D324" s="251" t="s">
        <v>118</v>
      </c>
      <c r="E324" s="251" t="s">
        <v>119</v>
      </c>
      <c r="F324" s="251" t="s">
        <v>120</v>
      </c>
      <c r="G324" s="266" t="s">
        <v>116</v>
      </c>
      <c r="H324" s="306"/>
    </row>
    <row r="325" spans="1:8" ht="82.5" customHeight="1" x14ac:dyDescent="0.2">
      <c r="A325" s="253"/>
      <c r="B325" s="1096">
        <f>Youth!A99</f>
        <v>71</v>
      </c>
      <c r="C325" s="256" t="str">
        <f>Youth!B99</f>
        <v xml:space="preserve">If yes to #70, was documentation in the case file of the follow-up service(s) provided to the participant?  (Y, N, X) (Note: X = Participant did not receive follow-up services). 
Note: Although case notes can be used to document follow-up services, it is recommended that follow-up service codes are entered in the State’s MIS, to match the type of follow-up services provided.
</v>
      </c>
      <c r="D325" s="245">
        <f>COUNTIF(Youth!E99:BP99, "Y")</f>
        <v>0</v>
      </c>
      <c r="E325" s="245">
        <f>COUNTIF(Youth!E99:BP99, "N")</f>
        <v>0</v>
      </c>
      <c r="F325" s="245">
        <f>COUNTIF(Youth!E99:BP99, "X")</f>
        <v>0</v>
      </c>
      <c r="G325" s="267">
        <f>D325+E325+F325</f>
        <v>0</v>
      </c>
      <c r="H325" s="306"/>
    </row>
    <row r="326" spans="1:8" x14ac:dyDescent="0.2">
      <c r="A326" s="253"/>
      <c r="B326" s="258"/>
      <c r="C326" s="259" t="s">
        <v>117</v>
      </c>
      <c r="D326" s="246">
        <f>IF(($D325+$E325)&gt;0,D325/($D325+$E325),0)</f>
        <v>0</v>
      </c>
      <c r="E326" s="246">
        <f>IF(($D325+$E325)&gt;0,E325/($D325+$E325),0)</f>
        <v>0</v>
      </c>
      <c r="F326" s="247" t="s">
        <v>19</v>
      </c>
      <c r="G326" s="268" t="s">
        <v>19</v>
      </c>
      <c r="H326" s="306"/>
    </row>
    <row r="327" spans="1:8" x14ac:dyDescent="0.2">
      <c r="A327" s="253"/>
      <c r="B327" s="270"/>
      <c r="C327" s="270"/>
      <c r="D327" s="270"/>
      <c r="E327" s="270"/>
      <c r="F327" s="270"/>
      <c r="G327" s="270"/>
      <c r="H327" s="306"/>
    </row>
    <row r="328" spans="1:8" x14ac:dyDescent="0.2">
      <c r="A328" s="253"/>
      <c r="B328" s="899"/>
      <c r="C328" s="256"/>
      <c r="D328" s="251" t="s">
        <v>118</v>
      </c>
      <c r="E328" s="251" t="s">
        <v>119</v>
      </c>
      <c r="F328" s="251" t="s">
        <v>120</v>
      </c>
      <c r="G328" s="266" t="s">
        <v>116</v>
      </c>
      <c r="H328" s="306"/>
    </row>
    <row r="329" spans="1:8" ht="22.5" x14ac:dyDescent="0.2">
      <c r="A329" s="253"/>
      <c r="B329" s="1096">
        <f>Youth!A100</f>
        <v>72</v>
      </c>
      <c r="C329" s="256" t="str">
        <f>Youth!B100</f>
        <v xml:space="preserve">If no to #71, was documentation in the case file to verify that follow-up services were offered? (Y, N, X) (Note: X = The participant declines to receive follow-up services, or the participant cannot be located). </v>
      </c>
      <c r="D329" s="245">
        <f>COUNTIF(Youth!E100:BP100, "Y")</f>
        <v>0</v>
      </c>
      <c r="E329" s="245">
        <f>COUNTIF(Youth!E100:BP100, "N")</f>
        <v>0</v>
      </c>
      <c r="F329" s="245">
        <f>COUNTIF(Youth!E100:BP100, "X")</f>
        <v>0</v>
      </c>
      <c r="G329" s="267">
        <f>D329+E329+F329</f>
        <v>0</v>
      </c>
      <c r="H329" s="306"/>
    </row>
    <row r="330" spans="1:8" ht="12" thickBot="1" x14ac:dyDescent="0.25">
      <c r="A330" s="253"/>
      <c r="B330" s="258"/>
      <c r="C330" s="259" t="s">
        <v>117</v>
      </c>
      <c r="D330" s="246">
        <f>IF(($D329+$E329)&gt;0,D329/($D329+$E329),0)</f>
        <v>0</v>
      </c>
      <c r="E330" s="246">
        <f>IF(($D329+$E329)&gt;0,E329/($D329+$E329),0)</f>
        <v>0</v>
      </c>
      <c r="F330" s="247" t="s">
        <v>19</v>
      </c>
      <c r="G330" s="268" t="s">
        <v>19</v>
      </c>
      <c r="H330" s="306"/>
    </row>
    <row r="331" spans="1:8" ht="15.75" thickBot="1" x14ac:dyDescent="0.25">
      <c r="A331" s="253"/>
      <c r="B331" s="756" t="str">
        <f>Youth!B101</f>
        <v>QUARTERLY FOLLOW-UPS FOR PERFORMANCE REPORTING</v>
      </c>
      <c r="C331" s="756"/>
      <c r="D331" s="756"/>
      <c r="E331" s="756"/>
      <c r="F331" s="756"/>
      <c r="G331" s="759"/>
    </row>
    <row r="332" spans="1:8" x14ac:dyDescent="0.2">
      <c r="A332" s="253"/>
      <c r="B332" s="258"/>
      <c r="C332" s="260"/>
      <c r="D332" s="251" t="s">
        <v>118</v>
      </c>
      <c r="E332" s="251" t="s">
        <v>119</v>
      </c>
      <c r="F332" s="251" t="s">
        <v>120</v>
      </c>
      <c r="G332" s="266" t="s">
        <v>116</v>
      </c>
    </row>
    <row r="333" spans="1:8" ht="45" x14ac:dyDescent="0.2">
      <c r="A333" s="253"/>
      <c r="B333" s="1096">
        <f>Youth!A102</f>
        <v>73</v>
      </c>
      <c r="C333" s="256" t="str">
        <f>Youth!B102</f>
        <v xml:space="preserve">Were required quarterly follow-ups conducted for each of the 1st, 2nd, 3rd and 4th quarters after exit intervals, as applicable? (Y, N, X) (Note: If N, questions #74 and #75 will be X). (Note: X = Participant's case is currently open, there is a case closure, but participant has not exited the program, follow-up is not due, or the participant cannot be located). </v>
      </c>
      <c r="D333" s="245">
        <f>COUNTIF(Youth!E102:BP102, "Y")</f>
        <v>0</v>
      </c>
      <c r="E333" s="245">
        <f>COUNTIF(Youth!E102:BP102, "N")</f>
        <v>0</v>
      </c>
      <c r="F333" s="245">
        <f>COUNTIF(Youth!E102:BP102, "X")</f>
        <v>0</v>
      </c>
      <c r="G333" s="267">
        <f>D333+E333+F333</f>
        <v>0</v>
      </c>
    </row>
    <row r="334" spans="1:8" x14ac:dyDescent="0.2">
      <c r="A334" s="253"/>
      <c r="B334" s="258"/>
      <c r="C334" s="259" t="s">
        <v>117</v>
      </c>
      <c r="D334" s="246">
        <f>IF(($D333+$E333)&gt;0,D333/($D333+$E333),0)</f>
        <v>0</v>
      </c>
      <c r="E334" s="246">
        <f>IF(($D333+$E333)&gt;0,E333/($D333+$E333),0)</f>
        <v>0</v>
      </c>
      <c r="F334" s="247" t="s">
        <v>19</v>
      </c>
      <c r="G334" s="268" t="s">
        <v>19</v>
      </c>
    </row>
    <row r="335" spans="1:8" x14ac:dyDescent="0.2">
      <c r="A335" s="253"/>
      <c r="B335" s="258"/>
      <c r="C335" s="260"/>
      <c r="D335" s="248"/>
      <c r="E335" s="248"/>
      <c r="F335" s="248"/>
      <c r="G335" s="248"/>
    </row>
    <row r="336" spans="1:8" x14ac:dyDescent="0.2">
      <c r="A336" s="253"/>
      <c r="B336" s="258"/>
      <c r="C336" s="260"/>
      <c r="D336" s="251" t="s">
        <v>118</v>
      </c>
      <c r="E336" s="251" t="s">
        <v>119</v>
      </c>
      <c r="F336" s="251" t="s">
        <v>120</v>
      </c>
      <c r="G336" s="266" t="s">
        <v>116</v>
      </c>
    </row>
    <row r="337" spans="1:11" ht="22.5" x14ac:dyDescent="0.2">
      <c r="A337" s="253"/>
      <c r="B337" s="1097">
        <f>Youth!A103</f>
        <v>74</v>
      </c>
      <c r="C337" s="256" t="str">
        <f>Youth!B103</f>
        <v xml:space="preserve">If yes to #73, were the follow-ups conducted by the due date indicated in the follow-up table in the State MIS? (Y, N, X) (Note: X= Participant cannot be located). </v>
      </c>
      <c r="D337" s="245">
        <f>COUNTIF(Youth!E103:BP103, "Y")</f>
        <v>0</v>
      </c>
      <c r="E337" s="245">
        <f>COUNTIF(Youth!E103:BP103, "N")</f>
        <v>0</v>
      </c>
      <c r="F337" s="245">
        <f>COUNTIF(Youth!E103:BP103, "X")</f>
        <v>0</v>
      </c>
      <c r="G337" s="267">
        <f>D337+E337+F337</f>
        <v>0</v>
      </c>
    </row>
    <row r="338" spans="1:11" ht="12" thickBot="1" x14ac:dyDescent="0.25">
      <c r="A338" s="253"/>
      <c r="B338" s="917"/>
      <c r="C338" s="918" t="s">
        <v>117</v>
      </c>
      <c r="D338" s="297">
        <f>IF(($D337+$E337)&gt;0,D337/($D337+$E337),0)</f>
        <v>0</v>
      </c>
      <c r="E338" s="297">
        <f>IF(($D337+$E337)&gt;0,E337/($D337+$E337),0)</f>
        <v>0</v>
      </c>
      <c r="F338" s="291" t="s">
        <v>19</v>
      </c>
      <c r="G338" s="298" t="s">
        <v>19</v>
      </c>
    </row>
    <row r="339" spans="1:11" x14ac:dyDescent="0.2">
      <c r="A339" s="253"/>
      <c r="B339" s="257"/>
      <c r="C339" s="257"/>
      <c r="D339" s="257"/>
      <c r="E339" s="257"/>
      <c r="F339" s="257"/>
      <c r="G339" s="257"/>
    </row>
    <row r="340" spans="1:11" x14ac:dyDescent="0.2">
      <c r="A340" s="253"/>
      <c r="B340" s="258"/>
      <c r="C340" s="260"/>
      <c r="D340" s="251" t="s">
        <v>118</v>
      </c>
      <c r="E340" s="251" t="s">
        <v>119</v>
      </c>
      <c r="F340" s="251" t="s">
        <v>120</v>
      </c>
      <c r="G340" s="266" t="s">
        <v>116</v>
      </c>
    </row>
    <row r="341" spans="1:11" ht="33" customHeight="1" x14ac:dyDescent="0.2">
      <c r="A341" s="253"/>
      <c r="B341" s="1097">
        <f>Youth!A104</f>
        <v>75</v>
      </c>
      <c r="C341" s="256" t="str">
        <f>Youth!B104</f>
        <v xml:space="preserve">If yes to #74, was employment information correctly entered in the follow-up fields in the State MIS for each applicable quarter and properly verified?  (Y, N, X) (Note: X =Participant was not employed during the time of the follow up or the participant cannot be located). </v>
      </c>
      <c r="D341" s="245">
        <f>COUNTIF(Youth!E104:BP104, "Y")</f>
        <v>0</v>
      </c>
      <c r="E341" s="245">
        <f>COUNTIF(Youth!E104:BP104, "N")</f>
        <v>0</v>
      </c>
      <c r="F341" s="245">
        <f>COUNTIF(Youth!E104:BP104, "X")</f>
        <v>0</v>
      </c>
      <c r="G341" s="267">
        <f>D341+E341+F341</f>
        <v>0</v>
      </c>
    </row>
    <row r="342" spans="1:11" ht="12" thickBot="1" x14ac:dyDescent="0.25">
      <c r="A342" s="253"/>
      <c r="B342" s="917"/>
      <c r="C342" s="918" t="s">
        <v>117</v>
      </c>
      <c r="D342" s="297">
        <f>IF(($D341+$E341)&gt;0,D341/($D341+$E341),0)</f>
        <v>0</v>
      </c>
      <c r="E342" s="297">
        <f>IF(($D341+$E341)&gt;0,E341/($D341+$E341),0)</f>
        <v>0</v>
      </c>
      <c r="F342" s="291" t="s">
        <v>19</v>
      </c>
      <c r="G342" s="298" t="s">
        <v>19</v>
      </c>
    </row>
    <row r="343" spans="1:11" x14ac:dyDescent="0.2">
      <c r="K343" s="304"/>
    </row>
  </sheetData>
  <sheetProtection algorithmName="SHA-512" hashValue="HRWjVWpYBbclN4I+5h71CioePKW+hs6yBlUtsq08R7F840p7Ph1kIDjVgmp5AFeZKJZWbXHS1xjm2go06B/F2g==" saltValue="aJGCph21TsU7Sb00hhspfw==" spinCount="100000" sheet="1" objects="1" scenarios="1" selectLockedCells="1"/>
  <mergeCells count="20">
    <mergeCell ref="B319:G319"/>
    <mergeCell ref="B331:G331"/>
    <mergeCell ref="B160:G160"/>
    <mergeCell ref="B224:G224"/>
    <mergeCell ref="B240:G240"/>
    <mergeCell ref="B279:G279"/>
    <mergeCell ref="B291:G291"/>
    <mergeCell ref="B307:G307"/>
    <mergeCell ref="B148:G148"/>
    <mergeCell ref="B1:G1"/>
    <mergeCell ref="B3:G3"/>
    <mergeCell ref="B43:G43"/>
    <mergeCell ref="B51:G51"/>
    <mergeCell ref="B59:G59"/>
    <mergeCell ref="B63:G63"/>
    <mergeCell ref="B71:G71"/>
    <mergeCell ref="B83:G83"/>
    <mergeCell ref="B87:G87"/>
    <mergeCell ref="B127:G127"/>
    <mergeCell ref="B147:G147"/>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4C86C-087A-44F6-A7D7-901CBBFFDBC4}">
  <sheetPr>
    <tabColor rgb="FFE5C93A"/>
    <pageSetUpPr fitToPage="1"/>
  </sheetPr>
  <dimension ref="A1:BR131"/>
  <sheetViews>
    <sheetView zoomScale="90" zoomScaleNormal="90" workbookViewId="0">
      <selection activeCell="E1" sqref="E1:BO1048576"/>
    </sheetView>
  </sheetViews>
  <sheetFormatPr defaultColWidth="9.140625" defaultRowHeight="24" thickBottom="1" x14ac:dyDescent="0.25"/>
  <cols>
    <col min="1" max="1" width="6.5703125" style="742" customWidth="1"/>
    <col min="2" max="2" width="101.5703125" style="194" customWidth="1"/>
    <col min="3" max="3" width="37" style="194" customWidth="1"/>
    <col min="4" max="4" width="34.140625" style="194" customWidth="1"/>
    <col min="5" max="25" width="12.85546875" style="195" customWidth="1"/>
    <col min="26" max="64" width="12.85546875" style="195" hidden="1" customWidth="1"/>
    <col min="65" max="65" width="51.42578125" style="547" customWidth="1"/>
    <col min="66" max="66" width="44.42578125" style="547" customWidth="1"/>
    <col min="67" max="67" width="47.140625" style="547" customWidth="1"/>
    <col min="68" max="68" width="70.5703125" style="194" customWidth="1"/>
    <col min="69" max="16384" width="9.140625" style="194"/>
  </cols>
  <sheetData>
    <row r="1" spans="1:70" s="613" customFormat="1" ht="52.5" customHeight="1" thickBot="1" x14ac:dyDescent="0.25">
      <c r="A1" s="772" t="s">
        <v>533</v>
      </c>
      <c r="B1" s="773"/>
      <c r="C1" s="773"/>
      <c r="D1" s="774"/>
      <c r="E1" s="611">
        <v>1</v>
      </c>
      <c r="F1" s="611">
        <v>2</v>
      </c>
      <c r="G1" s="611">
        <v>3</v>
      </c>
      <c r="H1" s="611">
        <v>4</v>
      </c>
      <c r="I1" s="611">
        <v>5</v>
      </c>
      <c r="J1" s="611">
        <v>6</v>
      </c>
      <c r="K1" s="611">
        <v>7</v>
      </c>
      <c r="L1" s="611">
        <v>8</v>
      </c>
      <c r="M1" s="611">
        <v>9</v>
      </c>
      <c r="N1" s="611">
        <v>10</v>
      </c>
      <c r="O1" s="611">
        <v>11</v>
      </c>
      <c r="P1" s="611">
        <v>12</v>
      </c>
      <c r="Q1" s="611">
        <v>13</v>
      </c>
      <c r="R1" s="611">
        <v>14</v>
      </c>
      <c r="S1" s="611">
        <v>15</v>
      </c>
      <c r="T1" s="611">
        <v>16</v>
      </c>
      <c r="U1" s="611">
        <v>17</v>
      </c>
      <c r="V1" s="611">
        <v>18</v>
      </c>
      <c r="W1" s="611">
        <v>19</v>
      </c>
      <c r="X1" s="611">
        <v>20</v>
      </c>
      <c r="Y1" s="611">
        <v>21</v>
      </c>
      <c r="Z1" s="611">
        <v>22</v>
      </c>
      <c r="AA1" s="611">
        <v>23</v>
      </c>
      <c r="AB1" s="611">
        <v>24</v>
      </c>
      <c r="AC1" s="611">
        <v>25</v>
      </c>
      <c r="AD1" s="611">
        <v>26</v>
      </c>
      <c r="AE1" s="611">
        <v>27</v>
      </c>
      <c r="AF1" s="611">
        <v>28</v>
      </c>
      <c r="AG1" s="611">
        <v>29</v>
      </c>
      <c r="AH1" s="611">
        <v>30</v>
      </c>
      <c r="AI1" s="611">
        <v>31</v>
      </c>
      <c r="AJ1" s="611">
        <v>32</v>
      </c>
      <c r="AK1" s="611">
        <v>33</v>
      </c>
      <c r="AL1" s="611">
        <v>34</v>
      </c>
      <c r="AM1" s="611">
        <v>35</v>
      </c>
      <c r="AN1" s="611">
        <v>36</v>
      </c>
      <c r="AO1" s="611">
        <v>37</v>
      </c>
      <c r="AP1" s="611">
        <v>38</v>
      </c>
      <c r="AQ1" s="611">
        <v>39</v>
      </c>
      <c r="AR1" s="611">
        <v>40</v>
      </c>
      <c r="AS1" s="611">
        <v>41</v>
      </c>
      <c r="AT1" s="611">
        <v>42</v>
      </c>
      <c r="AU1" s="611">
        <v>43</v>
      </c>
      <c r="AV1" s="611">
        <v>44</v>
      </c>
      <c r="AW1" s="611">
        <v>45</v>
      </c>
      <c r="AX1" s="611">
        <v>46</v>
      </c>
      <c r="AY1" s="611">
        <v>47</v>
      </c>
      <c r="AZ1" s="611">
        <v>48</v>
      </c>
      <c r="BA1" s="611">
        <v>49</v>
      </c>
      <c r="BB1" s="611">
        <v>50</v>
      </c>
      <c r="BC1" s="611">
        <v>51</v>
      </c>
      <c r="BD1" s="611">
        <v>52</v>
      </c>
      <c r="BE1" s="611">
        <v>53</v>
      </c>
      <c r="BF1" s="611">
        <v>54</v>
      </c>
      <c r="BG1" s="611">
        <v>55</v>
      </c>
      <c r="BH1" s="611">
        <v>56</v>
      </c>
      <c r="BI1" s="611">
        <v>57</v>
      </c>
      <c r="BJ1" s="611">
        <v>58</v>
      </c>
      <c r="BK1" s="611">
        <v>59</v>
      </c>
      <c r="BL1" s="611">
        <v>60</v>
      </c>
      <c r="BM1" s="612"/>
      <c r="BN1" s="612"/>
      <c r="BO1" s="612"/>
    </row>
    <row r="2" spans="1:70" s="195" customFormat="1" ht="19.5" customHeight="1" thickBot="1" x14ac:dyDescent="0.25">
      <c r="A2" s="775"/>
      <c r="B2" s="525" t="s">
        <v>0</v>
      </c>
      <c r="C2" s="526"/>
      <c r="D2" s="525" t="s">
        <v>1</v>
      </c>
      <c r="E2" s="527">
        <f t="array" ref="E2:BL2">TRANSPOSE(SAMP!P3:P23)</f>
        <v>0</v>
      </c>
      <c r="F2" s="527">
        <v>0</v>
      </c>
      <c r="G2" s="527">
        <v>0</v>
      </c>
      <c r="H2" s="527">
        <v>0</v>
      </c>
      <c r="I2" s="527">
        <v>0</v>
      </c>
      <c r="J2" s="527">
        <v>0</v>
      </c>
      <c r="K2" s="527">
        <v>0</v>
      </c>
      <c r="L2" s="527">
        <v>0</v>
      </c>
      <c r="M2" s="527">
        <v>0</v>
      </c>
      <c r="N2" s="527">
        <v>0</v>
      </c>
      <c r="O2" s="527">
        <v>0</v>
      </c>
      <c r="P2" s="527">
        <v>0</v>
      </c>
      <c r="Q2" s="527">
        <v>0</v>
      </c>
      <c r="R2" s="527">
        <v>0</v>
      </c>
      <c r="S2" s="527">
        <v>0</v>
      </c>
      <c r="T2" s="527">
        <v>0</v>
      </c>
      <c r="U2" s="527">
        <v>0</v>
      </c>
      <c r="V2" s="527">
        <v>0</v>
      </c>
      <c r="W2" s="527">
        <v>0</v>
      </c>
      <c r="X2" s="527">
        <v>0</v>
      </c>
      <c r="Y2" s="527">
        <v>0</v>
      </c>
      <c r="Z2" s="527" t="e">
        <v>#N/A</v>
      </c>
      <c r="AA2" s="527" t="e">
        <v>#N/A</v>
      </c>
      <c r="AB2" s="527" t="e">
        <v>#N/A</v>
      </c>
      <c r="AC2" s="527" t="e">
        <v>#N/A</v>
      </c>
      <c r="AD2" s="527" t="e">
        <v>#N/A</v>
      </c>
      <c r="AE2" s="527" t="e">
        <v>#N/A</v>
      </c>
      <c r="AF2" s="527" t="e">
        <v>#N/A</v>
      </c>
      <c r="AG2" s="527" t="e">
        <v>#N/A</v>
      </c>
      <c r="AH2" s="527" t="e">
        <v>#N/A</v>
      </c>
      <c r="AI2" s="527" t="e">
        <v>#N/A</v>
      </c>
      <c r="AJ2" s="527" t="e">
        <v>#N/A</v>
      </c>
      <c r="AK2" s="527" t="e">
        <v>#N/A</v>
      </c>
      <c r="AL2" s="527" t="e">
        <v>#N/A</v>
      </c>
      <c r="AM2" s="527" t="e">
        <v>#N/A</v>
      </c>
      <c r="AN2" s="527" t="e">
        <v>#N/A</v>
      </c>
      <c r="AO2" s="527" t="e">
        <v>#N/A</v>
      </c>
      <c r="AP2" s="527" t="e">
        <v>#N/A</v>
      </c>
      <c r="AQ2" s="527" t="e">
        <v>#N/A</v>
      </c>
      <c r="AR2" s="527" t="e">
        <v>#N/A</v>
      </c>
      <c r="AS2" s="527" t="e">
        <v>#N/A</v>
      </c>
      <c r="AT2" s="527" t="e">
        <v>#N/A</v>
      </c>
      <c r="AU2" s="527" t="e">
        <v>#N/A</v>
      </c>
      <c r="AV2" s="527" t="e">
        <v>#N/A</v>
      </c>
      <c r="AW2" s="527" t="e">
        <v>#N/A</v>
      </c>
      <c r="AX2" s="527" t="e">
        <v>#N/A</v>
      </c>
      <c r="AY2" s="527" t="e">
        <v>#N/A</v>
      </c>
      <c r="AZ2" s="527" t="e">
        <v>#N/A</v>
      </c>
      <c r="BA2" s="527" t="e">
        <v>#N/A</v>
      </c>
      <c r="BB2" s="527" t="e">
        <v>#N/A</v>
      </c>
      <c r="BC2" s="527" t="e">
        <v>#N/A</v>
      </c>
      <c r="BD2" s="527" t="e">
        <v>#N/A</v>
      </c>
      <c r="BE2" s="527" t="e">
        <v>#N/A</v>
      </c>
      <c r="BF2" s="527" t="e">
        <v>#N/A</v>
      </c>
      <c r="BG2" s="527" t="e">
        <v>#N/A</v>
      </c>
      <c r="BH2" s="527" t="e">
        <v>#N/A</v>
      </c>
      <c r="BI2" s="527" t="e">
        <v>#N/A</v>
      </c>
      <c r="BJ2" s="527" t="e">
        <v>#N/A</v>
      </c>
      <c r="BK2" s="527" t="e">
        <v>#N/A</v>
      </c>
      <c r="BL2" s="527" t="e">
        <v>#N/A</v>
      </c>
      <c r="BM2" s="528"/>
      <c r="BN2" s="528"/>
      <c r="BO2" s="528"/>
    </row>
    <row r="3" spans="1:70" s="195" customFormat="1" ht="19.5" customHeight="1" thickBot="1" x14ac:dyDescent="0.25">
      <c r="A3" s="776"/>
      <c r="B3" s="525" t="s">
        <v>2</v>
      </c>
      <c r="C3" s="529"/>
      <c r="D3" s="525" t="s">
        <v>3</v>
      </c>
      <c r="E3" s="527">
        <f t="array" ref="E3:BL3">TRANSPOSE(SAMP!Q3:Q23)</f>
        <v>0</v>
      </c>
      <c r="F3" s="527">
        <v>0</v>
      </c>
      <c r="G3" s="527">
        <v>0</v>
      </c>
      <c r="H3" s="527">
        <v>0</v>
      </c>
      <c r="I3" s="527">
        <v>0</v>
      </c>
      <c r="J3" s="527">
        <v>0</v>
      </c>
      <c r="K3" s="527">
        <v>0</v>
      </c>
      <c r="L3" s="527">
        <v>0</v>
      </c>
      <c r="M3" s="527">
        <v>0</v>
      </c>
      <c r="N3" s="527">
        <v>0</v>
      </c>
      <c r="O3" s="527">
        <v>0</v>
      </c>
      <c r="P3" s="527">
        <v>0</v>
      </c>
      <c r="Q3" s="527">
        <v>0</v>
      </c>
      <c r="R3" s="527">
        <v>0</v>
      </c>
      <c r="S3" s="527">
        <v>0</v>
      </c>
      <c r="T3" s="527">
        <v>0</v>
      </c>
      <c r="U3" s="527">
        <v>0</v>
      </c>
      <c r="V3" s="527">
        <v>0</v>
      </c>
      <c r="W3" s="527">
        <v>0</v>
      </c>
      <c r="X3" s="527">
        <v>0</v>
      </c>
      <c r="Y3" s="527">
        <v>0</v>
      </c>
      <c r="Z3" s="527" t="e">
        <v>#N/A</v>
      </c>
      <c r="AA3" s="527" t="e">
        <v>#N/A</v>
      </c>
      <c r="AB3" s="527" t="e">
        <v>#N/A</v>
      </c>
      <c r="AC3" s="527" t="e">
        <v>#N/A</v>
      </c>
      <c r="AD3" s="527" t="e">
        <v>#N/A</v>
      </c>
      <c r="AE3" s="527" t="e">
        <v>#N/A</v>
      </c>
      <c r="AF3" s="527" t="e">
        <v>#N/A</v>
      </c>
      <c r="AG3" s="527" t="e">
        <v>#N/A</v>
      </c>
      <c r="AH3" s="527" t="e">
        <v>#N/A</v>
      </c>
      <c r="AI3" s="527" t="e">
        <v>#N/A</v>
      </c>
      <c r="AJ3" s="527" t="e">
        <v>#N/A</v>
      </c>
      <c r="AK3" s="527" t="e">
        <v>#N/A</v>
      </c>
      <c r="AL3" s="527" t="e">
        <v>#N/A</v>
      </c>
      <c r="AM3" s="527" t="e">
        <v>#N/A</v>
      </c>
      <c r="AN3" s="527" t="e">
        <v>#N/A</v>
      </c>
      <c r="AO3" s="527" t="e">
        <v>#N/A</v>
      </c>
      <c r="AP3" s="527" t="e">
        <v>#N/A</v>
      </c>
      <c r="AQ3" s="527" t="e">
        <v>#N/A</v>
      </c>
      <c r="AR3" s="527" t="e">
        <v>#N/A</v>
      </c>
      <c r="AS3" s="527" t="e">
        <v>#N/A</v>
      </c>
      <c r="AT3" s="527" t="e">
        <v>#N/A</v>
      </c>
      <c r="AU3" s="527" t="e">
        <v>#N/A</v>
      </c>
      <c r="AV3" s="527" t="e">
        <v>#N/A</v>
      </c>
      <c r="AW3" s="527" t="e">
        <v>#N/A</v>
      </c>
      <c r="AX3" s="527" t="e">
        <v>#N/A</v>
      </c>
      <c r="AY3" s="527" t="e">
        <v>#N/A</v>
      </c>
      <c r="AZ3" s="527" t="e">
        <v>#N/A</v>
      </c>
      <c r="BA3" s="527" t="e">
        <v>#N/A</v>
      </c>
      <c r="BB3" s="527" t="e">
        <v>#N/A</v>
      </c>
      <c r="BC3" s="527" t="e">
        <v>#N/A</v>
      </c>
      <c r="BD3" s="527" t="e">
        <v>#N/A</v>
      </c>
      <c r="BE3" s="527" t="e">
        <v>#N/A</v>
      </c>
      <c r="BF3" s="527" t="e">
        <v>#N/A</v>
      </c>
      <c r="BG3" s="527" t="e">
        <v>#N/A</v>
      </c>
      <c r="BH3" s="527" t="e">
        <v>#N/A</v>
      </c>
      <c r="BI3" s="527" t="e">
        <v>#N/A</v>
      </c>
      <c r="BJ3" s="527" t="e">
        <v>#N/A</v>
      </c>
      <c r="BK3" s="527" t="e">
        <v>#N/A</v>
      </c>
      <c r="BL3" s="527" t="e">
        <v>#N/A</v>
      </c>
      <c r="BM3" s="528"/>
      <c r="BN3" s="528"/>
      <c r="BO3" s="528"/>
    </row>
    <row r="4" spans="1:70" s="195" customFormat="1" ht="23.25" customHeight="1" thickBot="1" x14ac:dyDescent="0.25">
      <c r="A4" s="777"/>
      <c r="B4" s="525" t="s">
        <v>4</v>
      </c>
      <c r="C4" s="530"/>
      <c r="D4" s="525" t="s">
        <v>5</v>
      </c>
      <c r="E4" s="527">
        <f t="array" ref="E4:BL4">TRANSPOSE(SAMP!R3:R23)</f>
        <v>0</v>
      </c>
      <c r="F4" s="527">
        <v>0</v>
      </c>
      <c r="G4" s="527">
        <v>0</v>
      </c>
      <c r="H4" s="527">
        <v>0</v>
      </c>
      <c r="I4" s="527">
        <v>0</v>
      </c>
      <c r="J4" s="527">
        <v>0</v>
      </c>
      <c r="K4" s="527">
        <v>0</v>
      </c>
      <c r="L4" s="527">
        <v>0</v>
      </c>
      <c r="M4" s="527">
        <v>0</v>
      </c>
      <c r="N4" s="527">
        <v>0</v>
      </c>
      <c r="O4" s="527">
        <v>0</v>
      </c>
      <c r="P4" s="527">
        <v>0</v>
      </c>
      <c r="Q4" s="527">
        <v>0</v>
      </c>
      <c r="R4" s="527">
        <v>0</v>
      </c>
      <c r="S4" s="527">
        <v>0</v>
      </c>
      <c r="T4" s="527">
        <v>0</v>
      </c>
      <c r="U4" s="527">
        <v>0</v>
      </c>
      <c r="V4" s="527">
        <v>0</v>
      </c>
      <c r="W4" s="527">
        <v>0</v>
      </c>
      <c r="X4" s="527">
        <v>0</v>
      </c>
      <c r="Y4" s="527">
        <v>0</v>
      </c>
      <c r="Z4" s="527" t="e">
        <v>#N/A</v>
      </c>
      <c r="AA4" s="527" t="e">
        <v>#N/A</v>
      </c>
      <c r="AB4" s="527" t="e">
        <v>#N/A</v>
      </c>
      <c r="AC4" s="527" t="e">
        <v>#N/A</v>
      </c>
      <c r="AD4" s="527" t="e">
        <v>#N/A</v>
      </c>
      <c r="AE4" s="527" t="e">
        <v>#N/A</v>
      </c>
      <c r="AF4" s="527" t="e">
        <v>#N/A</v>
      </c>
      <c r="AG4" s="527" t="e">
        <v>#N/A</v>
      </c>
      <c r="AH4" s="527" t="e">
        <v>#N/A</v>
      </c>
      <c r="AI4" s="527" t="e">
        <v>#N/A</v>
      </c>
      <c r="AJ4" s="527" t="e">
        <v>#N/A</v>
      </c>
      <c r="AK4" s="527" t="e">
        <v>#N/A</v>
      </c>
      <c r="AL4" s="527" t="e">
        <v>#N/A</v>
      </c>
      <c r="AM4" s="527" t="e">
        <v>#N/A</v>
      </c>
      <c r="AN4" s="527" t="e">
        <v>#N/A</v>
      </c>
      <c r="AO4" s="527" t="e">
        <v>#N/A</v>
      </c>
      <c r="AP4" s="527" t="e">
        <v>#N/A</v>
      </c>
      <c r="AQ4" s="527" t="e">
        <v>#N/A</v>
      </c>
      <c r="AR4" s="527" t="e">
        <v>#N/A</v>
      </c>
      <c r="AS4" s="527" t="e">
        <v>#N/A</v>
      </c>
      <c r="AT4" s="527" t="e">
        <v>#N/A</v>
      </c>
      <c r="AU4" s="527" t="e">
        <v>#N/A</v>
      </c>
      <c r="AV4" s="527" t="e">
        <v>#N/A</v>
      </c>
      <c r="AW4" s="527" t="e">
        <v>#N/A</v>
      </c>
      <c r="AX4" s="527" t="e">
        <v>#N/A</v>
      </c>
      <c r="AY4" s="527" t="e">
        <v>#N/A</v>
      </c>
      <c r="AZ4" s="527" t="e">
        <v>#N/A</v>
      </c>
      <c r="BA4" s="527" t="e">
        <v>#N/A</v>
      </c>
      <c r="BB4" s="527" t="e">
        <v>#N/A</v>
      </c>
      <c r="BC4" s="527" t="e">
        <v>#N/A</v>
      </c>
      <c r="BD4" s="527" t="e">
        <v>#N/A</v>
      </c>
      <c r="BE4" s="527" t="e">
        <v>#N/A</v>
      </c>
      <c r="BF4" s="527" t="e">
        <v>#N/A</v>
      </c>
      <c r="BG4" s="527" t="e">
        <v>#N/A</v>
      </c>
      <c r="BH4" s="527" t="e">
        <v>#N/A</v>
      </c>
      <c r="BI4" s="527" t="e">
        <v>#N/A</v>
      </c>
      <c r="BJ4" s="527" t="e">
        <v>#N/A</v>
      </c>
      <c r="BK4" s="527" t="e">
        <v>#N/A</v>
      </c>
      <c r="BL4" s="527" t="e">
        <v>#N/A</v>
      </c>
      <c r="BM4" s="528"/>
      <c r="BN4" s="528"/>
      <c r="BO4" s="528"/>
    </row>
    <row r="5" spans="1:70" s="195" customFormat="1" ht="30" customHeight="1" thickBot="1" x14ac:dyDescent="0.25">
      <c r="A5" s="733"/>
      <c r="B5" s="172"/>
      <c r="C5" s="172"/>
      <c r="D5" s="525" t="s">
        <v>6</v>
      </c>
      <c r="E5" s="527">
        <f t="array" ref="E5:BL5">TRANSPOSE(SAMP!L3:S23)</f>
        <v>0</v>
      </c>
      <c r="F5" s="527">
        <v>0</v>
      </c>
      <c r="G5" s="527">
        <v>0</v>
      </c>
      <c r="H5" s="527">
        <v>0</v>
      </c>
      <c r="I5" s="527">
        <v>0</v>
      </c>
      <c r="J5" s="527">
        <v>0</v>
      </c>
      <c r="K5" s="527">
        <v>0</v>
      </c>
      <c r="L5" s="527">
        <v>0</v>
      </c>
      <c r="M5" s="527">
        <v>0</v>
      </c>
      <c r="N5" s="527">
        <v>0</v>
      </c>
      <c r="O5" s="527">
        <v>0</v>
      </c>
      <c r="P5" s="527">
        <v>0</v>
      </c>
      <c r="Q5" s="527">
        <v>0</v>
      </c>
      <c r="R5" s="527">
        <v>0</v>
      </c>
      <c r="S5" s="527">
        <v>0</v>
      </c>
      <c r="T5" s="527">
        <v>0</v>
      </c>
      <c r="U5" s="527">
        <v>0</v>
      </c>
      <c r="V5" s="527">
        <v>0</v>
      </c>
      <c r="W5" s="527">
        <v>0</v>
      </c>
      <c r="X5" s="527">
        <v>0</v>
      </c>
      <c r="Y5" s="527">
        <v>0</v>
      </c>
      <c r="Z5" s="527" t="e">
        <v>#N/A</v>
      </c>
      <c r="AA5" s="527" t="e">
        <v>#N/A</v>
      </c>
      <c r="AB5" s="527" t="e">
        <v>#N/A</v>
      </c>
      <c r="AC5" s="527" t="e">
        <v>#N/A</v>
      </c>
      <c r="AD5" s="527" t="e">
        <v>#N/A</v>
      </c>
      <c r="AE5" s="527" t="e">
        <v>#N/A</v>
      </c>
      <c r="AF5" s="527" t="e">
        <v>#N/A</v>
      </c>
      <c r="AG5" s="527" t="e">
        <v>#N/A</v>
      </c>
      <c r="AH5" s="527" t="e">
        <v>#N/A</v>
      </c>
      <c r="AI5" s="527" t="e">
        <v>#N/A</v>
      </c>
      <c r="AJ5" s="527" t="e">
        <v>#N/A</v>
      </c>
      <c r="AK5" s="527" t="e">
        <v>#N/A</v>
      </c>
      <c r="AL5" s="527" t="e">
        <v>#N/A</v>
      </c>
      <c r="AM5" s="527" t="e">
        <v>#N/A</v>
      </c>
      <c r="AN5" s="527" t="e">
        <v>#N/A</v>
      </c>
      <c r="AO5" s="527" t="e">
        <v>#N/A</v>
      </c>
      <c r="AP5" s="527" t="e">
        <v>#N/A</v>
      </c>
      <c r="AQ5" s="527" t="e">
        <v>#N/A</v>
      </c>
      <c r="AR5" s="527" t="e">
        <v>#N/A</v>
      </c>
      <c r="AS5" s="527" t="e">
        <v>#N/A</v>
      </c>
      <c r="AT5" s="527" t="e">
        <v>#N/A</v>
      </c>
      <c r="AU5" s="527" t="e">
        <v>#N/A</v>
      </c>
      <c r="AV5" s="527" t="e">
        <v>#N/A</v>
      </c>
      <c r="AW5" s="527" t="e">
        <v>#N/A</v>
      </c>
      <c r="AX5" s="527" t="e">
        <v>#N/A</v>
      </c>
      <c r="AY5" s="527" t="e">
        <v>#N/A</v>
      </c>
      <c r="AZ5" s="527" t="e">
        <v>#N/A</v>
      </c>
      <c r="BA5" s="527" t="e">
        <v>#N/A</v>
      </c>
      <c r="BB5" s="527" t="e">
        <v>#N/A</v>
      </c>
      <c r="BC5" s="527" t="e">
        <v>#N/A</v>
      </c>
      <c r="BD5" s="527" t="e">
        <v>#N/A</v>
      </c>
      <c r="BE5" s="527" t="e">
        <v>#N/A</v>
      </c>
      <c r="BF5" s="527" t="e">
        <v>#N/A</v>
      </c>
      <c r="BG5" s="527" t="e">
        <v>#N/A</v>
      </c>
      <c r="BH5" s="527" t="e">
        <v>#N/A</v>
      </c>
      <c r="BI5" s="527" t="e">
        <v>#N/A</v>
      </c>
      <c r="BJ5" s="527" t="e">
        <v>#N/A</v>
      </c>
      <c r="BK5" s="527" t="e">
        <v>#N/A</v>
      </c>
      <c r="BL5" s="527" t="e">
        <v>#N/A</v>
      </c>
      <c r="BM5" s="528"/>
      <c r="BN5" s="528"/>
      <c r="BO5" s="528"/>
    </row>
    <row r="6" spans="1:70" s="620" customFormat="1" ht="24" customHeight="1" thickBot="1" x14ac:dyDescent="0.25">
      <c r="A6" s="615"/>
      <c r="B6" s="616" t="s">
        <v>7</v>
      </c>
      <c r="C6" s="621" t="s">
        <v>8</v>
      </c>
      <c r="D6" s="621" t="s">
        <v>9</v>
      </c>
      <c r="E6" s="617"/>
      <c r="F6" s="617"/>
      <c r="G6" s="617"/>
      <c r="H6" s="617"/>
      <c r="I6" s="617"/>
      <c r="J6" s="617"/>
      <c r="K6" s="617"/>
      <c r="L6" s="617"/>
      <c r="M6" s="617"/>
      <c r="N6" s="617"/>
      <c r="O6" s="617"/>
      <c r="P6" s="617"/>
      <c r="Q6" s="617"/>
      <c r="R6" s="617"/>
      <c r="S6" s="617"/>
      <c r="T6" s="617"/>
      <c r="U6" s="617"/>
      <c r="V6" s="617"/>
      <c r="W6" s="617"/>
      <c r="X6" s="617"/>
      <c r="Y6" s="617"/>
      <c r="Z6" s="617"/>
      <c r="AA6" s="617"/>
      <c r="AB6" s="617"/>
      <c r="AC6" s="617"/>
      <c r="AD6" s="617"/>
      <c r="AE6" s="617"/>
      <c r="AF6" s="617"/>
      <c r="AG6" s="617"/>
      <c r="AH6" s="617"/>
      <c r="AI6" s="617"/>
      <c r="AJ6" s="617"/>
      <c r="AK6" s="617"/>
      <c r="AL6" s="617"/>
      <c r="AM6" s="617"/>
      <c r="AN6" s="617"/>
      <c r="AO6" s="617"/>
      <c r="AP6" s="617"/>
      <c r="AQ6" s="617"/>
      <c r="AR6" s="617"/>
      <c r="AS6" s="617"/>
      <c r="AT6" s="617"/>
      <c r="AU6" s="617"/>
      <c r="AV6" s="617"/>
      <c r="AW6" s="617"/>
      <c r="AX6" s="617"/>
      <c r="AY6" s="617"/>
      <c r="AZ6" s="617"/>
      <c r="BA6" s="618"/>
      <c r="BB6" s="619"/>
      <c r="BC6" s="619"/>
      <c r="BD6" s="619"/>
      <c r="BE6" s="619"/>
      <c r="BF6" s="619"/>
      <c r="BG6" s="619"/>
      <c r="BH6" s="619"/>
      <c r="BI6" s="619"/>
      <c r="BJ6" s="619"/>
      <c r="BK6" s="619"/>
      <c r="BL6" s="619"/>
      <c r="BM6" s="614" t="s">
        <v>10</v>
      </c>
      <c r="BN6" s="614" t="s">
        <v>11</v>
      </c>
      <c r="BO6" s="614" t="s">
        <v>12</v>
      </c>
    </row>
    <row r="7" spans="1:70" ht="39" thickBot="1" x14ac:dyDescent="0.25">
      <c r="A7" s="531">
        <v>1</v>
      </c>
      <c r="B7" s="510" t="s">
        <v>13</v>
      </c>
      <c r="C7" s="186" t="s">
        <v>440</v>
      </c>
      <c r="D7" s="70" t="s">
        <v>15</v>
      </c>
      <c r="E7" s="532"/>
      <c r="F7" s="532"/>
      <c r="G7" s="532"/>
      <c r="H7" s="532"/>
      <c r="I7" s="532"/>
      <c r="J7" s="532"/>
      <c r="K7" s="532"/>
      <c r="L7" s="532"/>
      <c r="M7" s="532"/>
      <c r="N7" s="532"/>
      <c r="O7" s="532"/>
      <c r="P7" s="532"/>
      <c r="Q7" s="532"/>
      <c r="R7" s="532"/>
      <c r="S7" s="532"/>
      <c r="T7" s="532"/>
      <c r="U7" s="532"/>
      <c r="V7" s="532"/>
      <c r="W7" s="532"/>
      <c r="X7" s="532"/>
      <c r="Y7" s="532"/>
      <c r="Z7" s="532"/>
      <c r="AA7" s="532"/>
      <c r="AB7" s="532"/>
      <c r="AC7" s="532"/>
      <c r="AD7" s="532"/>
      <c r="AE7" s="532"/>
      <c r="AF7" s="532"/>
      <c r="AG7" s="532"/>
      <c r="AH7" s="532"/>
      <c r="AI7" s="532"/>
      <c r="AJ7" s="532"/>
      <c r="AK7" s="532"/>
      <c r="AL7" s="532"/>
      <c r="AM7" s="532"/>
      <c r="AN7" s="532"/>
      <c r="AO7" s="532"/>
      <c r="AP7" s="532"/>
      <c r="AQ7" s="532"/>
      <c r="AR7" s="532"/>
      <c r="AS7" s="532"/>
      <c r="AT7" s="532"/>
      <c r="AU7" s="532"/>
      <c r="AV7" s="532"/>
      <c r="AW7" s="532"/>
      <c r="AX7" s="532"/>
      <c r="AY7" s="532"/>
      <c r="AZ7" s="532"/>
      <c r="BA7" s="532"/>
      <c r="BB7" s="532"/>
      <c r="BC7" s="532"/>
      <c r="BD7" s="532"/>
      <c r="BE7" s="532"/>
      <c r="BF7" s="532"/>
      <c r="BG7" s="532"/>
      <c r="BH7" s="532"/>
      <c r="BI7" s="532"/>
      <c r="BJ7" s="532"/>
      <c r="BK7" s="532"/>
      <c r="BL7" s="532"/>
      <c r="BM7" s="533" t="s">
        <v>16</v>
      </c>
      <c r="BN7" s="533" t="s">
        <v>16</v>
      </c>
      <c r="BO7" s="533" t="s">
        <v>16</v>
      </c>
    </row>
    <row r="8" spans="1:70" ht="66" customHeight="1" thickBot="1" x14ac:dyDescent="0.25">
      <c r="A8" s="512">
        <v>2</v>
      </c>
      <c r="B8" s="510" t="s">
        <v>17</v>
      </c>
      <c r="C8" s="186" t="s">
        <v>411</v>
      </c>
      <c r="D8" s="70" t="s">
        <v>18</v>
      </c>
      <c r="E8" s="527" t="str">
        <f t="shared" ref="E8:BL8" si="0">IF(E7="DW", "X", "")</f>
        <v/>
      </c>
      <c r="F8" s="527" t="str">
        <f t="shared" si="0"/>
        <v/>
      </c>
      <c r="G8" s="527" t="str">
        <f t="shared" si="0"/>
        <v/>
      </c>
      <c r="H8" s="527" t="str">
        <f t="shared" si="0"/>
        <v/>
      </c>
      <c r="I8" s="527" t="str">
        <f t="shared" si="0"/>
        <v/>
      </c>
      <c r="J8" s="527" t="str">
        <f t="shared" si="0"/>
        <v/>
      </c>
      <c r="K8" s="527" t="str">
        <f t="shared" si="0"/>
        <v/>
      </c>
      <c r="L8" s="527" t="str">
        <f t="shared" si="0"/>
        <v/>
      </c>
      <c r="M8" s="527" t="str">
        <f t="shared" si="0"/>
        <v/>
      </c>
      <c r="N8" s="527" t="str">
        <f t="shared" si="0"/>
        <v/>
      </c>
      <c r="O8" s="527" t="str">
        <f t="shared" si="0"/>
        <v/>
      </c>
      <c r="P8" s="527" t="str">
        <f t="shared" si="0"/>
        <v/>
      </c>
      <c r="Q8" s="527" t="str">
        <f t="shared" si="0"/>
        <v/>
      </c>
      <c r="R8" s="527" t="str">
        <f t="shared" si="0"/>
        <v/>
      </c>
      <c r="S8" s="527" t="str">
        <f t="shared" si="0"/>
        <v/>
      </c>
      <c r="T8" s="527" t="str">
        <f t="shared" si="0"/>
        <v/>
      </c>
      <c r="U8" s="527" t="str">
        <f t="shared" si="0"/>
        <v/>
      </c>
      <c r="V8" s="527" t="str">
        <f t="shared" si="0"/>
        <v/>
      </c>
      <c r="W8" s="527" t="str">
        <f t="shared" si="0"/>
        <v/>
      </c>
      <c r="X8" s="527" t="str">
        <f t="shared" si="0"/>
        <v/>
      </c>
      <c r="Y8" s="527" t="str">
        <f t="shared" si="0"/>
        <v/>
      </c>
      <c r="Z8" s="527" t="str">
        <f t="shared" si="0"/>
        <v/>
      </c>
      <c r="AA8" s="527" t="str">
        <f t="shared" si="0"/>
        <v/>
      </c>
      <c r="AB8" s="527" t="str">
        <f t="shared" si="0"/>
        <v/>
      </c>
      <c r="AC8" s="527" t="str">
        <f t="shared" si="0"/>
        <v/>
      </c>
      <c r="AD8" s="527" t="str">
        <f t="shared" si="0"/>
        <v/>
      </c>
      <c r="AE8" s="527" t="str">
        <f t="shared" si="0"/>
        <v/>
      </c>
      <c r="AF8" s="527" t="str">
        <f t="shared" si="0"/>
        <v/>
      </c>
      <c r="AG8" s="527" t="str">
        <f t="shared" si="0"/>
        <v/>
      </c>
      <c r="AH8" s="527" t="str">
        <f t="shared" si="0"/>
        <v/>
      </c>
      <c r="AI8" s="527" t="str">
        <f t="shared" si="0"/>
        <v/>
      </c>
      <c r="AJ8" s="527" t="str">
        <f t="shared" si="0"/>
        <v/>
      </c>
      <c r="AK8" s="527" t="str">
        <f t="shared" si="0"/>
        <v/>
      </c>
      <c r="AL8" s="527" t="str">
        <f t="shared" si="0"/>
        <v/>
      </c>
      <c r="AM8" s="527" t="str">
        <f t="shared" si="0"/>
        <v/>
      </c>
      <c r="AN8" s="527" t="str">
        <f t="shared" si="0"/>
        <v/>
      </c>
      <c r="AO8" s="527" t="str">
        <f t="shared" si="0"/>
        <v/>
      </c>
      <c r="AP8" s="527" t="str">
        <f t="shared" si="0"/>
        <v/>
      </c>
      <c r="AQ8" s="527" t="str">
        <f t="shared" si="0"/>
        <v/>
      </c>
      <c r="AR8" s="527" t="str">
        <f t="shared" si="0"/>
        <v/>
      </c>
      <c r="AS8" s="527" t="str">
        <f t="shared" si="0"/>
        <v/>
      </c>
      <c r="AT8" s="527" t="str">
        <f t="shared" si="0"/>
        <v/>
      </c>
      <c r="AU8" s="527" t="str">
        <f t="shared" si="0"/>
        <v/>
      </c>
      <c r="AV8" s="527" t="str">
        <f t="shared" si="0"/>
        <v/>
      </c>
      <c r="AW8" s="527" t="str">
        <f t="shared" si="0"/>
        <v/>
      </c>
      <c r="AX8" s="527" t="str">
        <f t="shared" si="0"/>
        <v/>
      </c>
      <c r="AY8" s="527" t="str">
        <f t="shared" si="0"/>
        <v/>
      </c>
      <c r="AZ8" s="527" t="str">
        <f t="shared" si="0"/>
        <v/>
      </c>
      <c r="BA8" s="527" t="str">
        <f t="shared" si="0"/>
        <v/>
      </c>
      <c r="BB8" s="527" t="str">
        <f t="shared" si="0"/>
        <v/>
      </c>
      <c r="BC8" s="527" t="str">
        <f t="shared" si="0"/>
        <v/>
      </c>
      <c r="BD8" s="527" t="str">
        <f t="shared" si="0"/>
        <v/>
      </c>
      <c r="BE8" s="527" t="str">
        <f t="shared" si="0"/>
        <v/>
      </c>
      <c r="BF8" s="527" t="str">
        <f t="shared" si="0"/>
        <v/>
      </c>
      <c r="BG8" s="527" t="str">
        <f t="shared" si="0"/>
        <v/>
      </c>
      <c r="BH8" s="527" t="str">
        <f t="shared" si="0"/>
        <v/>
      </c>
      <c r="BI8" s="527" t="str">
        <f t="shared" si="0"/>
        <v/>
      </c>
      <c r="BJ8" s="527" t="str">
        <f t="shared" si="0"/>
        <v/>
      </c>
      <c r="BK8" s="527" t="str">
        <f t="shared" si="0"/>
        <v/>
      </c>
      <c r="BL8" s="527" t="str">
        <f t="shared" si="0"/>
        <v/>
      </c>
      <c r="BM8" s="528"/>
      <c r="BN8" s="528"/>
      <c r="BO8" s="528"/>
      <c r="BP8" s="217"/>
      <c r="BR8" s="221" t="s">
        <v>19</v>
      </c>
    </row>
    <row r="9" spans="1:70" ht="58.5" customHeight="1" thickBot="1" x14ac:dyDescent="0.25">
      <c r="A9" s="512">
        <v>3</v>
      </c>
      <c r="B9" s="510" t="s">
        <v>607</v>
      </c>
      <c r="C9" s="186" t="s">
        <v>411</v>
      </c>
      <c r="D9" s="70" t="s">
        <v>21</v>
      </c>
      <c r="E9" s="808" t="str">
        <f>IF(E7="DW", "X", "")</f>
        <v/>
      </c>
      <c r="F9" s="808" t="str">
        <f t="shared" ref="F9:AU9" si="1">IF(F7="DW", "X", "")</f>
        <v/>
      </c>
      <c r="G9" s="808" t="str">
        <f t="shared" si="1"/>
        <v/>
      </c>
      <c r="H9" s="808" t="str">
        <f t="shared" si="1"/>
        <v/>
      </c>
      <c r="I9" s="808" t="str">
        <f t="shared" si="1"/>
        <v/>
      </c>
      <c r="J9" s="808" t="str">
        <f t="shared" si="1"/>
        <v/>
      </c>
      <c r="K9" s="808" t="str">
        <f t="shared" si="1"/>
        <v/>
      </c>
      <c r="L9" s="808" t="str">
        <f t="shared" si="1"/>
        <v/>
      </c>
      <c r="M9" s="808" t="str">
        <f t="shared" si="1"/>
        <v/>
      </c>
      <c r="N9" s="808" t="str">
        <f t="shared" si="1"/>
        <v/>
      </c>
      <c r="O9" s="808" t="str">
        <f t="shared" si="1"/>
        <v/>
      </c>
      <c r="P9" s="808" t="str">
        <f t="shared" si="1"/>
        <v/>
      </c>
      <c r="Q9" s="808" t="str">
        <f t="shared" si="1"/>
        <v/>
      </c>
      <c r="R9" s="808" t="str">
        <f t="shared" si="1"/>
        <v/>
      </c>
      <c r="S9" s="808" t="str">
        <f t="shared" si="1"/>
        <v/>
      </c>
      <c r="T9" s="808" t="str">
        <f t="shared" si="1"/>
        <v/>
      </c>
      <c r="U9" s="808" t="str">
        <f t="shared" si="1"/>
        <v/>
      </c>
      <c r="V9" s="808" t="str">
        <f t="shared" si="1"/>
        <v/>
      </c>
      <c r="W9" s="808" t="str">
        <f t="shared" si="1"/>
        <v/>
      </c>
      <c r="X9" s="808" t="str">
        <f t="shared" si="1"/>
        <v/>
      </c>
      <c r="Y9" s="808" t="str">
        <f t="shared" si="1"/>
        <v/>
      </c>
      <c r="Z9" s="808" t="str">
        <f t="shared" si="1"/>
        <v/>
      </c>
      <c r="AA9" s="808" t="str">
        <f t="shared" si="1"/>
        <v/>
      </c>
      <c r="AB9" s="808" t="str">
        <f t="shared" si="1"/>
        <v/>
      </c>
      <c r="AC9" s="808" t="str">
        <f t="shared" si="1"/>
        <v/>
      </c>
      <c r="AD9" s="808" t="str">
        <f t="shared" si="1"/>
        <v/>
      </c>
      <c r="AE9" s="808" t="str">
        <f t="shared" si="1"/>
        <v/>
      </c>
      <c r="AF9" s="808" t="str">
        <f t="shared" si="1"/>
        <v/>
      </c>
      <c r="AG9" s="808" t="str">
        <f t="shared" si="1"/>
        <v/>
      </c>
      <c r="AH9" s="808" t="str">
        <f t="shared" si="1"/>
        <v/>
      </c>
      <c r="AI9" s="808" t="str">
        <f t="shared" si="1"/>
        <v/>
      </c>
      <c r="AJ9" s="808" t="str">
        <f t="shared" si="1"/>
        <v/>
      </c>
      <c r="AK9" s="808" t="str">
        <f t="shared" si="1"/>
        <v/>
      </c>
      <c r="AL9" s="808" t="str">
        <f t="shared" si="1"/>
        <v/>
      </c>
      <c r="AM9" s="808" t="str">
        <f t="shared" si="1"/>
        <v/>
      </c>
      <c r="AN9" s="808" t="str">
        <f t="shared" si="1"/>
        <v/>
      </c>
      <c r="AO9" s="808" t="str">
        <f t="shared" si="1"/>
        <v/>
      </c>
      <c r="AP9" s="808" t="str">
        <f t="shared" si="1"/>
        <v/>
      </c>
      <c r="AQ9" s="808" t="str">
        <f t="shared" si="1"/>
        <v/>
      </c>
      <c r="AR9" s="808" t="str">
        <f t="shared" si="1"/>
        <v/>
      </c>
      <c r="AS9" s="808" t="str">
        <f t="shared" si="1"/>
        <v/>
      </c>
      <c r="AT9" s="808" t="str">
        <f t="shared" si="1"/>
        <v/>
      </c>
      <c r="AU9" s="808" t="str">
        <f t="shared" si="1"/>
        <v/>
      </c>
      <c r="AV9" s="808" t="str">
        <f>IF(AV7="DW", "X", "")</f>
        <v/>
      </c>
      <c r="AW9" s="808" t="str">
        <f t="shared" ref="AW9:BL9" si="2">IF(AW7="DW", "X", "")</f>
        <v/>
      </c>
      <c r="AX9" s="808" t="str">
        <f t="shared" si="2"/>
        <v/>
      </c>
      <c r="AY9" s="808" t="str">
        <f t="shared" si="2"/>
        <v/>
      </c>
      <c r="AZ9" s="808" t="str">
        <f t="shared" si="2"/>
        <v/>
      </c>
      <c r="BA9" s="808" t="str">
        <f t="shared" si="2"/>
        <v/>
      </c>
      <c r="BB9" s="808" t="str">
        <f t="shared" si="2"/>
        <v/>
      </c>
      <c r="BC9" s="808" t="str">
        <f t="shared" si="2"/>
        <v/>
      </c>
      <c r="BD9" s="808" t="str">
        <f t="shared" si="2"/>
        <v/>
      </c>
      <c r="BE9" s="808" t="str">
        <f t="shared" si="2"/>
        <v/>
      </c>
      <c r="BF9" s="808" t="str">
        <f t="shared" si="2"/>
        <v/>
      </c>
      <c r="BG9" s="808" t="str">
        <f t="shared" si="2"/>
        <v/>
      </c>
      <c r="BH9" s="808" t="str">
        <f t="shared" si="2"/>
        <v/>
      </c>
      <c r="BI9" s="808" t="str">
        <f t="shared" si="2"/>
        <v/>
      </c>
      <c r="BJ9" s="808" t="str">
        <f t="shared" si="2"/>
        <v/>
      </c>
      <c r="BK9" s="808" t="str">
        <f t="shared" si="2"/>
        <v/>
      </c>
      <c r="BL9" s="808" t="str">
        <f t="shared" si="2"/>
        <v/>
      </c>
      <c r="BM9" s="528"/>
      <c r="BN9" s="528"/>
      <c r="BO9" s="528"/>
      <c r="BR9" s="221" t="s">
        <v>19</v>
      </c>
    </row>
    <row r="10" spans="1:70" ht="46.5" customHeight="1" thickBot="1" x14ac:dyDescent="0.25">
      <c r="A10" s="512">
        <v>4</v>
      </c>
      <c r="B10" s="510" t="s">
        <v>22</v>
      </c>
      <c r="C10" s="186" t="s">
        <v>411</v>
      </c>
      <c r="D10" s="70" t="s">
        <v>23</v>
      </c>
      <c r="E10" s="527" t="str">
        <f t="shared" ref="E10:BL10" si="3">IF(E7="A", "X", "")</f>
        <v/>
      </c>
      <c r="F10" s="527" t="str">
        <f t="shared" si="3"/>
        <v/>
      </c>
      <c r="G10" s="527" t="str">
        <f t="shared" si="3"/>
        <v/>
      </c>
      <c r="H10" s="527" t="str">
        <f t="shared" si="3"/>
        <v/>
      </c>
      <c r="I10" s="527" t="str">
        <f t="shared" si="3"/>
        <v/>
      </c>
      <c r="J10" s="527" t="str">
        <f t="shared" si="3"/>
        <v/>
      </c>
      <c r="K10" s="527" t="str">
        <f t="shared" si="3"/>
        <v/>
      </c>
      <c r="L10" s="527" t="str">
        <f t="shared" si="3"/>
        <v/>
      </c>
      <c r="M10" s="527" t="str">
        <f t="shared" si="3"/>
        <v/>
      </c>
      <c r="N10" s="527" t="str">
        <f t="shared" si="3"/>
        <v/>
      </c>
      <c r="O10" s="527" t="str">
        <f t="shared" si="3"/>
        <v/>
      </c>
      <c r="P10" s="527" t="str">
        <f t="shared" si="3"/>
        <v/>
      </c>
      <c r="Q10" s="527" t="str">
        <f t="shared" si="3"/>
        <v/>
      </c>
      <c r="R10" s="527" t="str">
        <f t="shared" si="3"/>
        <v/>
      </c>
      <c r="S10" s="527" t="str">
        <f t="shared" si="3"/>
        <v/>
      </c>
      <c r="T10" s="527" t="str">
        <f t="shared" si="3"/>
        <v/>
      </c>
      <c r="U10" s="527" t="str">
        <f t="shared" si="3"/>
        <v/>
      </c>
      <c r="V10" s="527" t="str">
        <f t="shared" si="3"/>
        <v/>
      </c>
      <c r="W10" s="527" t="str">
        <f t="shared" si="3"/>
        <v/>
      </c>
      <c r="X10" s="527" t="str">
        <f t="shared" si="3"/>
        <v/>
      </c>
      <c r="Y10" s="527" t="str">
        <f t="shared" si="3"/>
        <v/>
      </c>
      <c r="Z10" s="527" t="str">
        <f t="shared" si="3"/>
        <v/>
      </c>
      <c r="AA10" s="527" t="str">
        <f t="shared" si="3"/>
        <v/>
      </c>
      <c r="AB10" s="527" t="str">
        <f t="shared" si="3"/>
        <v/>
      </c>
      <c r="AC10" s="527" t="str">
        <f t="shared" si="3"/>
        <v/>
      </c>
      <c r="AD10" s="527" t="str">
        <f t="shared" si="3"/>
        <v/>
      </c>
      <c r="AE10" s="527" t="str">
        <f t="shared" si="3"/>
        <v/>
      </c>
      <c r="AF10" s="527" t="str">
        <f t="shared" si="3"/>
        <v/>
      </c>
      <c r="AG10" s="527" t="str">
        <f t="shared" si="3"/>
        <v/>
      </c>
      <c r="AH10" s="527" t="str">
        <f t="shared" si="3"/>
        <v/>
      </c>
      <c r="AI10" s="527" t="str">
        <f t="shared" si="3"/>
        <v/>
      </c>
      <c r="AJ10" s="527" t="str">
        <f t="shared" si="3"/>
        <v/>
      </c>
      <c r="AK10" s="527" t="str">
        <f t="shared" si="3"/>
        <v/>
      </c>
      <c r="AL10" s="527" t="str">
        <f t="shared" si="3"/>
        <v/>
      </c>
      <c r="AM10" s="527" t="str">
        <f t="shared" si="3"/>
        <v/>
      </c>
      <c r="AN10" s="527" t="str">
        <f t="shared" si="3"/>
        <v/>
      </c>
      <c r="AO10" s="527" t="str">
        <f t="shared" si="3"/>
        <v/>
      </c>
      <c r="AP10" s="527" t="str">
        <f t="shared" si="3"/>
        <v/>
      </c>
      <c r="AQ10" s="527" t="str">
        <f t="shared" si="3"/>
        <v/>
      </c>
      <c r="AR10" s="527" t="str">
        <f t="shared" si="3"/>
        <v/>
      </c>
      <c r="AS10" s="527" t="str">
        <f t="shared" si="3"/>
        <v/>
      </c>
      <c r="AT10" s="527" t="str">
        <f t="shared" si="3"/>
        <v/>
      </c>
      <c r="AU10" s="527" t="str">
        <f t="shared" si="3"/>
        <v/>
      </c>
      <c r="AV10" s="527" t="str">
        <f t="shared" si="3"/>
        <v/>
      </c>
      <c r="AW10" s="527" t="str">
        <f t="shared" si="3"/>
        <v/>
      </c>
      <c r="AX10" s="527" t="str">
        <f t="shared" si="3"/>
        <v/>
      </c>
      <c r="AY10" s="527" t="str">
        <f t="shared" si="3"/>
        <v/>
      </c>
      <c r="AZ10" s="527" t="str">
        <f t="shared" si="3"/>
        <v/>
      </c>
      <c r="BA10" s="527" t="str">
        <f t="shared" si="3"/>
        <v/>
      </c>
      <c r="BB10" s="527" t="str">
        <f t="shared" si="3"/>
        <v/>
      </c>
      <c r="BC10" s="527" t="str">
        <f t="shared" si="3"/>
        <v/>
      </c>
      <c r="BD10" s="527" t="str">
        <f t="shared" si="3"/>
        <v/>
      </c>
      <c r="BE10" s="527" t="str">
        <f t="shared" si="3"/>
        <v/>
      </c>
      <c r="BF10" s="527" t="str">
        <f t="shared" si="3"/>
        <v/>
      </c>
      <c r="BG10" s="527" t="str">
        <f t="shared" si="3"/>
        <v/>
      </c>
      <c r="BH10" s="527" t="str">
        <f t="shared" si="3"/>
        <v/>
      </c>
      <c r="BI10" s="527" t="str">
        <f t="shared" si="3"/>
        <v/>
      </c>
      <c r="BJ10" s="527" t="str">
        <f t="shared" si="3"/>
        <v/>
      </c>
      <c r="BK10" s="527" t="str">
        <f t="shared" si="3"/>
        <v/>
      </c>
      <c r="BL10" s="527" t="str">
        <f t="shared" si="3"/>
        <v/>
      </c>
      <c r="BM10" s="528"/>
      <c r="BN10" s="528"/>
      <c r="BO10" s="528"/>
      <c r="BR10" s="221" t="s">
        <v>19</v>
      </c>
    </row>
    <row r="11" spans="1:70" ht="55.5" customHeight="1" thickBot="1" x14ac:dyDescent="0.25">
      <c r="A11" s="512">
        <v>5</v>
      </c>
      <c r="B11" s="510" t="s">
        <v>24</v>
      </c>
      <c r="C11" s="186" t="s">
        <v>441</v>
      </c>
      <c r="D11" s="70" t="s">
        <v>23</v>
      </c>
      <c r="E11" s="532"/>
      <c r="F11" s="532"/>
      <c r="G11" s="532"/>
      <c r="H11" s="532"/>
      <c r="I11" s="532"/>
      <c r="J11" s="532"/>
      <c r="K11" s="532"/>
      <c r="L11" s="532"/>
      <c r="M11" s="532"/>
      <c r="N11" s="532"/>
      <c r="O11" s="532"/>
      <c r="P11" s="532"/>
      <c r="Q11" s="532"/>
      <c r="R11" s="532"/>
      <c r="S11" s="532"/>
      <c r="T11" s="532"/>
      <c r="U11" s="532"/>
      <c r="V11" s="532"/>
      <c r="W11" s="532"/>
      <c r="X11" s="532"/>
      <c r="Y11" s="532"/>
      <c r="Z11" s="532"/>
      <c r="AA11" s="532"/>
      <c r="AB11" s="532"/>
      <c r="AC11" s="532"/>
      <c r="AD11" s="532"/>
      <c r="AE11" s="532"/>
      <c r="AF11" s="532"/>
      <c r="AG11" s="532"/>
      <c r="AH11" s="532"/>
      <c r="AI11" s="532"/>
      <c r="AJ11" s="532"/>
      <c r="AK11" s="532"/>
      <c r="AL11" s="532"/>
      <c r="AM11" s="532"/>
      <c r="AN11" s="532"/>
      <c r="AO11" s="532"/>
      <c r="AP11" s="532"/>
      <c r="AQ11" s="532"/>
      <c r="AR11" s="532"/>
      <c r="AS11" s="532"/>
      <c r="AT11" s="532"/>
      <c r="AU11" s="532"/>
      <c r="AV11" s="532"/>
      <c r="AW11" s="532"/>
      <c r="AX11" s="532"/>
      <c r="AY11" s="532"/>
      <c r="AZ11" s="532"/>
      <c r="BA11" s="532"/>
      <c r="BB11" s="532"/>
      <c r="BC11" s="532"/>
      <c r="BD11" s="532"/>
      <c r="BE11" s="532"/>
      <c r="BF11" s="532"/>
      <c r="BG11" s="532"/>
      <c r="BH11" s="532"/>
      <c r="BI11" s="532"/>
      <c r="BJ11" s="532"/>
      <c r="BK11" s="532"/>
      <c r="BL11" s="532"/>
      <c r="BM11" s="528"/>
      <c r="BN11" s="528"/>
      <c r="BO11" s="528"/>
      <c r="BP11" s="70"/>
      <c r="BR11" s="221" t="s">
        <v>19</v>
      </c>
    </row>
    <row r="12" spans="1:70" ht="55.5" customHeight="1" thickBot="1" x14ac:dyDescent="0.25">
      <c r="A12" s="512">
        <v>6</v>
      </c>
      <c r="B12" s="510" t="s">
        <v>26</v>
      </c>
      <c r="C12" s="186" t="s">
        <v>442</v>
      </c>
      <c r="D12" s="70" t="s">
        <v>23</v>
      </c>
      <c r="E12" s="532"/>
      <c r="F12" s="532"/>
      <c r="G12" s="532"/>
      <c r="H12" s="532"/>
      <c r="I12" s="532"/>
      <c r="J12" s="532"/>
      <c r="K12" s="532"/>
      <c r="L12" s="532"/>
      <c r="M12" s="532"/>
      <c r="N12" s="532"/>
      <c r="O12" s="532"/>
      <c r="P12" s="532"/>
      <c r="Q12" s="532"/>
      <c r="R12" s="532"/>
      <c r="S12" s="532"/>
      <c r="T12" s="532"/>
      <c r="U12" s="532"/>
      <c r="V12" s="532"/>
      <c r="W12" s="532"/>
      <c r="X12" s="532"/>
      <c r="Y12" s="532"/>
      <c r="Z12" s="532"/>
      <c r="AA12" s="532"/>
      <c r="AB12" s="532"/>
      <c r="AC12" s="532"/>
      <c r="AD12" s="532"/>
      <c r="AE12" s="532"/>
      <c r="AF12" s="532"/>
      <c r="AG12" s="532"/>
      <c r="AH12" s="532"/>
      <c r="AI12" s="532"/>
      <c r="AJ12" s="532"/>
      <c r="AK12" s="532"/>
      <c r="AL12" s="532"/>
      <c r="AM12" s="532"/>
      <c r="AN12" s="532"/>
      <c r="AO12" s="532"/>
      <c r="AP12" s="532"/>
      <c r="AQ12" s="532"/>
      <c r="AR12" s="532"/>
      <c r="AS12" s="532"/>
      <c r="AT12" s="532"/>
      <c r="AU12" s="532"/>
      <c r="AV12" s="532"/>
      <c r="AW12" s="532"/>
      <c r="AX12" s="532"/>
      <c r="AY12" s="532"/>
      <c r="AZ12" s="532"/>
      <c r="BA12" s="532"/>
      <c r="BB12" s="532"/>
      <c r="BC12" s="532"/>
      <c r="BD12" s="532"/>
      <c r="BE12" s="532"/>
      <c r="BF12" s="532"/>
      <c r="BG12" s="532"/>
      <c r="BH12" s="532"/>
      <c r="BI12" s="532"/>
      <c r="BJ12" s="532"/>
      <c r="BK12" s="532"/>
      <c r="BL12" s="532"/>
      <c r="BM12" s="528"/>
      <c r="BN12" s="528"/>
      <c r="BO12" s="528"/>
      <c r="BP12" s="70"/>
      <c r="BR12" s="221" t="s">
        <v>19</v>
      </c>
    </row>
    <row r="13" spans="1:70" ht="47.1" customHeight="1" thickBot="1" x14ac:dyDescent="0.25">
      <c r="A13" s="512">
        <v>7</v>
      </c>
      <c r="B13" s="510" t="s">
        <v>604</v>
      </c>
      <c r="C13" s="186" t="s">
        <v>443</v>
      </c>
      <c r="D13" s="70" t="s">
        <v>23</v>
      </c>
      <c r="E13" s="532"/>
      <c r="F13" s="532"/>
      <c r="G13" s="532"/>
      <c r="H13" s="532"/>
      <c r="I13" s="532"/>
      <c r="J13" s="532"/>
      <c r="K13" s="532"/>
      <c r="L13" s="532"/>
      <c r="M13" s="532"/>
      <c r="N13" s="532"/>
      <c r="O13" s="532"/>
      <c r="P13" s="532"/>
      <c r="Q13" s="532"/>
      <c r="R13" s="532"/>
      <c r="S13" s="532"/>
      <c r="T13" s="532"/>
      <c r="U13" s="532"/>
      <c r="V13" s="532"/>
      <c r="W13" s="532"/>
      <c r="X13" s="532"/>
      <c r="Y13" s="532"/>
      <c r="Z13" s="532"/>
      <c r="AA13" s="532"/>
      <c r="AB13" s="532"/>
      <c r="AC13" s="532"/>
      <c r="AD13" s="532"/>
      <c r="AE13" s="532"/>
      <c r="AF13" s="532"/>
      <c r="AG13" s="532"/>
      <c r="AH13" s="532"/>
      <c r="AI13" s="532"/>
      <c r="AJ13" s="532"/>
      <c r="AK13" s="532"/>
      <c r="AL13" s="532"/>
      <c r="AM13" s="532"/>
      <c r="AN13" s="532"/>
      <c r="AO13" s="532"/>
      <c r="AP13" s="532"/>
      <c r="AQ13" s="532"/>
      <c r="AR13" s="532"/>
      <c r="AS13" s="532"/>
      <c r="AT13" s="532"/>
      <c r="AU13" s="532"/>
      <c r="AV13" s="532"/>
      <c r="AW13" s="532"/>
      <c r="AX13" s="532"/>
      <c r="AY13" s="532"/>
      <c r="AZ13" s="532"/>
      <c r="BA13" s="532"/>
      <c r="BB13" s="532"/>
      <c r="BC13" s="532"/>
      <c r="BD13" s="532"/>
      <c r="BE13" s="532"/>
      <c r="BF13" s="532"/>
      <c r="BG13" s="532"/>
      <c r="BH13" s="532"/>
      <c r="BI13" s="532"/>
      <c r="BJ13" s="532"/>
      <c r="BK13" s="532"/>
      <c r="BL13" s="532"/>
      <c r="BM13" s="528"/>
      <c r="BN13" s="528"/>
      <c r="BO13" s="528"/>
      <c r="BP13" s="70" t="s">
        <v>139</v>
      </c>
      <c r="BR13" s="221" t="s">
        <v>19</v>
      </c>
    </row>
    <row r="14" spans="1:70" ht="47.1" customHeight="1" thickBot="1" x14ac:dyDescent="0.25">
      <c r="A14" s="750">
        <v>8</v>
      </c>
      <c r="B14" s="510" t="s">
        <v>605</v>
      </c>
      <c r="C14" s="186" t="s">
        <v>411</v>
      </c>
      <c r="D14" s="70" t="s">
        <v>23</v>
      </c>
      <c r="E14" s="532"/>
      <c r="F14" s="532"/>
      <c r="G14" s="532"/>
      <c r="H14" s="532"/>
      <c r="I14" s="532"/>
      <c r="J14" s="532"/>
      <c r="K14" s="532"/>
      <c r="L14" s="532"/>
      <c r="M14" s="532"/>
      <c r="N14" s="532"/>
      <c r="O14" s="532"/>
      <c r="P14" s="532"/>
      <c r="Q14" s="532"/>
      <c r="R14" s="532"/>
      <c r="S14" s="532"/>
      <c r="T14" s="532"/>
      <c r="U14" s="532"/>
      <c r="V14" s="532"/>
      <c r="W14" s="532"/>
      <c r="X14" s="532"/>
      <c r="Y14" s="532"/>
      <c r="Z14" s="532"/>
      <c r="AA14" s="532"/>
      <c r="AB14" s="532"/>
      <c r="AC14" s="532"/>
      <c r="AD14" s="532"/>
      <c r="AE14" s="532"/>
      <c r="AF14" s="532"/>
      <c r="AG14" s="532"/>
      <c r="AH14" s="532"/>
      <c r="AI14" s="532"/>
      <c r="AJ14" s="532"/>
      <c r="AK14" s="532"/>
      <c r="AL14" s="532"/>
      <c r="AM14" s="532"/>
      <c r="AN14" s="532"/>
      <c r="AO14" s="532"/>
      <c r="AP14" s="532"/>
      <c r="AQ14" s="532"/>
      <c r="AR14" s="532"/>
      <c r="AS14" s="532"/>
      <c r="AT14" s="532"/>
      <c r="AU14" s="532"/>
      <c r="AV14" s="532"/>
      <c r="AW14" s="532"/>
      <c r="AX14" s="532"/>
      <c r="AY14" s="532"/>
      <c r="AZ14" s="532"/>
      <c r="BA14" s="532"/>
      <c r="BB14" s="532"/>
      <c r="BC14" s="532"/>
      <c r="BD14" s="532"/>
      <c r="BE14" s="532"/>
      <c r="BF14" s="532"/>
      <c r="BG14" s="532"/>
      <c r="BH14" s="532"/>
      <c r="BI14" s="532"/>
      <c r="BJ14" s="532"/>
      <c r="BK14" s="532"/>
      <c r="BL14" s="532"/>
      <c r="BM14" s="528"/>
      <c r="BN14" s="528"/>
      <c r="BO14" s="528"/>
      <c r="BP14" s="70"/>
      <c r="BR14" s="221"/>
    </row>
    <row r="15" spans="1:70" s="620" customFormat="1" ht="24" customHeight="1" thickBot="1" x14ac:dyDescent="0.25">
      <c r="A15" s="633"/>
      <c r="B15" s="634" t="s">
        <v>27</v>
      </c>
      <c r="C15" s="622" t="s">
        <v>8</v>
      </c>
      <c r="D15" s="621" t="s">
        <v>9</v>
      </c>
      <c r="E15" s="618"/>
      <c r="F15" s="618"/>
      <c r="G15" s="618"/>
      <c r="H15" s="618"/>
      <c r="I15" s="618"/>
      <c r="J15" s="618"/>
      <c r="K15" s="618"/>
      <c r="L15" s="618"/>
      <c r="M15" s="618"/>
      <c r="N15" s="618"/>
      <c r="O15" s="618"/>
      <c r="P15" s="618"/>
      <c r="Q15" s="618"/>
      <c r="R15" s="618"/>
      <c r="S15" s="618"/>
      <c r="T15" s="618"/>
      <c r="U15" s="618"/>
      <c r="V15" s="618"/>
      <c r="W15" s="618"/>
      <c r="X15" s="618"/>
      <c r="Y15" s="618"/>
      <c r="Z15" s="618"/>
      <c r="AA15" s="618"/>
      <c r="AB15" s="618"/>
      <c r="AC15" s="618"/>
      <c r="AD15" s="618"/>
      <c r="AE15" s="618"/>
      <c r="AF15" s="618"/>
      <c r="AG15" s="618"/>
      <c r="AH15" s="618"/>
      <c r="AI15" s="618"/>
      <c r="AJ15" s="618"/>
      <c r="AK15" s="618"/>
      <c r="AL15" s="618"/>
      <c r="AM15" s="618"/>
      <c r="AN15" s="618"/>
      <c r="AO15" s="618"/>
      <c r="AP15" s="618"/>
      <c r="AQ15" s="618"/>
      <c r="AR15" s="618"/>
      <c r="AS15" s="618"/>
      <c r="AT15" s="618"/>
      <c r="AU15" s="618"/>
      <c r="AV15" s="618"/>
      <c r="AW15" s="618"/>
      <c r="AX15" s="618"/>
      <c r="AY15" s="618"/>
      <c r="AZ15" s="618"/>
      <c r="BA15" s="618"/>
      <c r="BB15" s="618"/>
      <c r="BC15" s="618"/>
      <c r="BD15" s="618"/>
      <c r="BE15" s="618"/>
      <c r="BF15" s="618"/>
      <c r="BG15" s="618"/>
      <c r="BH15" s="618"/>
      <c r="BI15" s="618"/>
      <c r="BJ15" s="618"/>
      <c r="BK15" s="618"/>
      <c r="BL15" s="618"/>
      <c r="BM15" s="614" t="s">
        <v>10</v>
      </c>
      <c r="BN15" s="614" t="s">
        <v>11</v>
      </c>
      <c r="BO15" s="614" t="s">
        <v>12</v>
      </c>
      <c r="BR15" s="620" t="s">
        <v>19</v>
      </c>
    </row>
    <row r="16" spans="1:70" ht="61.5" customHeight="1" thickBot="1" x14ac:dyDescent="0.25">
      <c r="A16" s="512">
        <v>9</v>
      </c>
      <c r="B16" s="511" t="s">
        <v>28</v>
      </c>
      <c r="C16" s="186" t="s">
        <v>444</v>
      </c>
      <c r="D16" s="70" t="s">
        <v>18</v>
      </c>
      <c r="E16" s="532" t="s">
        <v>19</v>
      </c>
      <c r="F16" s="532" t="s">
        <v>19</v>
      </c>
      <c r="G16" s="532" t="s">
        <v>19</v>
      </c>
      <c r="H16" s="532" t="s">
        <v>19</v>
      </c>
      <c r="I16" s="532" t="s">
        <v>19</v>
      </c>
      <c r="J16" s="532" t="s">
        <v>19</v>
      </c>
      <c r="K16" s="532" t="s">
        <v>19</v>
      </c>
      <c r="L16" s="532" t="s">
        <v>19</v>
      </c>
      <c r="M16" s="532" t="s">
        <v>19</v>
      </c>
      <c r="N16" s="532" t="s">
        <v>19</v>
      </c>
      <c r="O16" s="532" t="s">
        <v>19</v>
      </c>
      <c r="P16" s="532" t="s">
        <v>19</v>
      </c>
      <c r="Q16" s="532" t="s">
        <v>19</v>
      </c>
      <c r="R16" s="532" t="s">
        <v>19</v>
      </c>
      <c r="S16" s="532" t="s">
        <v>19</v>
      </c>
      <c r="T16" s="532" t="s">
        <v>19</v>
      </c>
      <c r="U16" s="532" t="s">
        <v>19</v>
      </c>
      <c r="V16" s="532" t="s">
        <v>19</v>
      </c>
      <c r="W16" s="532" t="s">
        <v>19</v>
      </c>
      <c r="X16" s="532" t="s">
        <v>19</v>
      </c>
      <c r="Y16" s="532" t="s">
        <v>19</v>
      </c>
      <c r="Z16" s="532" t="s">
        <v>19</v>
      </c>
      <c r="AA16" s="532" t="s">
        <v>19</v>
      </c>
      <c r="AB16" s="532" t="s">
        <v>19</v>
      </c>
      <c r="AC16" s="532" t="s">
        <v>19</v>
      </c>
      <c r="AD16" s="532" t="s">
        <v>19</v>
      </c>
      <c r="AE16" s="532" t="s">
        <v>19</v>
      </c>
      <c r="AF16" s="532" t="s">
        <v>19</v>
      </c>
      <c r="AG16" s="532" t="s">
        <v>19</v>
      </c>
      <c r="AH16" s="532" t="s">
        <v>19</v>
      </c>
      <c r="AI16" s="532" t="s">
        <v>19</v>
      </c>
      <c r="AJ16" s="532" t="s">
        <v>19</v>
      </c>
      <c r="AK16" s="532" t="s">
        <v>19</v>
      </c>
      <c r="AL16" s="532" t="s">
        <v>19</v>
      </c>
      <c r="AM16" s="532" t="s">
        <v>19</v>
      </c>
      <c r="AN16" s="532" t="s">
        <v>19</v>
      </c>
      <c r="AO16" s="532" t="s">
        <v>19</v>
      </c>
      <c r="AP16" s="532" t="s">
        <v>19</v>
      </c>
      <c r="AQ16" s="532" t="s">
        <v>19</v>
      </c>
      <c r="AR16" s="532" t="s">
        <v>19</v>
      </c>
      <c r="AS16" s="532" t="s">
        <v>19</v>
      </c>
      <c r="AT16" s="532" t="s">
        <v>19</v>
      </c>
      <c r="AU16" s="532" t="s">
        <v>19</v>
      </c>
      <c r="AV16" s="532" t="s">
        <v>19</v>
      </c>
      <c r="AW16" s="532" t="s">
        <v>19</v>
      </c>
      <c r="AX16" s="532" t="s">
        <v>19</v>
      </c>
      <c r="AY16" s="532" t="s">
        <v>19</v>
      </c>
      <c r="AZ16" s="532" t="s">
        <v>19</v>
      </c>
      <c r="BA16" s="532" t="s">
        <v>19</v>
      </c>
      <c r="BB16" s="532" t="s">
        <v>19</v>
      </c>
      <c r="BC16" s="532" t="s">
        <v>19</v>
      </c>
      <c r="BD16" s="532" t="s">
        <v>19</v>
      </c>
      <c r="BE16" s="532" t="s">
        <v>19</v>
      </c>
      <c r="BF16" s="532" t="s">
        <v>19</v>
      </c>
      <c r="BG16" s="532" t="s">
        <v>19</v>
      </c>
      <c r="BH16" s="532" t="s">
        <v>19</v>
      </c>
      <c r="BI16" s="532" t="s">
        <v>19</v>
      </c>
      <c r="BJ16" s="532" t="s">
        <v>19</v>
      </c>
      <c r="BK16" s="532" t="s">
        <v>19</v>
      </c>
      <c r="BL16" s="532" t="s">
        <v>19</v>
      </c>
      <c r="BM16" s="528"/>
      <c r="BN16" s="528"/>
      <c r="BO16" s="528"/>
      <c r="BP16" s="70"/>
      <c r="BR16" s="221" t="s">
        <v>19</v>
      </c>
    </row>
    <row r="17" spans="1:70" ht="58.5" customHeight="1" thickBot="1" x14ac:dyDescent="0.25">
      <c r="A17" s="512">
        <v>10</v>
      </c>
      <c r="B17" s="511" t="s">
        <v>29</v>
      </c>
      <c r="C17" s="186" t="s">
        <v>444</v>
      </c>
      <c r="D17" s="70" t="s">
        <v>18</v>
      </c>
      <c r="E17" s="532" t="s">
        <v>19</v>
      </c>
      <c r="F17" s="532" t="s">
        <v>19</v>
      </c>
      <c r="G17" s="532" t="s">
        <v>19</v>
      </c>
      <c r="H17" s="532" t="s">
        <v>19</v>
      </c>
      <c r="I17" s="532" t="s">
        <v>19</v>
      </c>
      <c r="J17" s="532" t="s">
        <v>19</v>
      </c>
      <c r="K17" s="532" t="s">
        <v>19</v>
      </c>
      <c r="L17" s="532" t="s">
        <v>19</v>
      </c>
      <c r="M17" s="532" t="s">
        <v>19</v>
      </c>
      <c r="N17" s="532" t="s">
        <v>19</v>
      </c>
      <c r="O17" s="532" t="s">
        <v>19</v>
      </c>
      <c r="P17" s="532" t="s">
        <v>19</v>
      </c>
      <c r="Q17" s="532" t="s">
        <v>19</v>
      </c>
      <c r="R17" s="532" t="s">
        <v>19</v>
      </c>
      <c r="S17" s="532" t="s">
        <v>19</v>
      </c>
      <c r="T17" s="532" t="s">
        <v>19</v>
      </c>
      <c r="U17" s="532" t="s">
        <v>19</v>
      </c>
      <c r="V17" s="532" t="s">
        <v>19</v>
      </c>
      <c r="W17" s="532" t="s">
        <v>19</v>
      </c>
      <c r="X17" s="532" t="s">
        <v>19</v>
      </c>
      <c r="Y17" s="532" t="s">
        <v>19</v>
      </c>
      <c r="Z17" s="532" t="s">
        <v>19</v>
      </c>
      <c r="AA17" s="532" t="s">
        <v>19</v>
      </c>
      <c r="AB17" s="532" t="s">
        <v>19</v>
      </c>
      <c r="AC17" s="532" t="s">
        <v>19</v>
      </c>
      <c r="AD17" s="532" t="s">
        <v>19</v>
      </c>
      <c r="AE17" s="532" t="s">
        <v>19</v>
      </c>
      <c r="AF17" s="532" t="s">
        <v>19</v>
      </c>
      <c r="AG17" s="532" t="s">
        <v>19</v>
      </c>
      <c r="AH17" s="532" t="s">
        <v>19</v>
      </c>
      <c r="AI17" s="532" t="s">
        <v>19</v>
      </c>
      <c r="AJ17" s="532" t="s">
        <v>19</v>
      </c>
      <c r="AK17" s="532" t="s">
        <v>19</v>
      </c>
      <c r="AL17" s="532" t="s">
        <v>19</v>
      </c>
      <c r="AM17" s="532" t="s">
        <v>19</v>
      </c>
      <c r="AN17" s="532" t="s">
        <v>19</v>
      </c>
      <c r="AO17" s="532" t="s">
        <v>19</v>
      </c>
      <c r="AP17" s="532" t="s">
        <v>19</v>
      </c>
      <c r="AQ17" s="532" t="s">
        <v>19</v>
      </c>
      <c r="AR17" s="532" t="s">
        <v>19</v>
      </c>
      <c r="AS17" s="532" t="s">
        <v>19</v>
      </c>
      <c r="AT17" s="532" t="s">
        <v>19</v>
      </c>
      <c r="AU17" s="532" t="s">
        <v>19</v>
      </c>
      <c r="AV17" s="532" t="s">
        <v>19</v>
      </c>
      <c r="AW17" s="532" t="s">
        <v>19</v>
      </c>
      <c r="AX17" s="532" t="s">
        <v>19</v>
      </c>
      <c r="AY17" s="532" t="s">
        <v>19</v>
      </c>
      <c r="AZ17" s="532" t="s">
        <v>19</v>
      </c>
      <c r="BA17" s="532" t="s">
        <v>19</v>
      </c>
      <c r="BB17" s="532" t="s">
        <v>19</v>
      </c>
      <c r="BC17" s="532" t="s">
        <v>19</v>
      </c>
      <c r="BD17" s="532" t="s">
        <v>19</v>
      </c>
      <c r="BE17" s="532" t="s">
        <v>19</v>
      </c>
      <c r="BF17" s="532" t="s">
        <v>19</v>
      </c>
      <c r="BG17" s="532" t="s">
        <v>19</v>
      </c>
      <c r="BH17" s="532" t="s">
        <v>19</v>
      </c>
      <c r="BI17" s="532" t="s">
        <v>19</v>
      </c>
      <c r="BJ17" s="532" t="s">
        <v>19</v>
      </c>
      <c r="BK17" s="532" t="s">
        <v>19</v>
      </c>
      <c r="BL17" s="532" t="s">
        <v>19</v>
      </c>
      <c r="BM17" s="528"/>
      <c r="BN17" s="528"/>
      <c r="BO17" s="528"/>
      <c r="BP17" s="70"/>
      <c r="BR17" s="221" t="s">
        <v>19</v>
      </c>
    </row>
    <row r="18" spans="1:70" s="620" customFormat="1" ht="24" customHeight="1" thickBot="1" x14ac:dyDescent="0.25">
      <c r="A18" s="633"/>
      <c r="B18" s="634" t="s">
        <v>30</v>
      </c>
      <c r="C18" s="622" t="s">
        <v>8</v>
      </c>
      <c r="D18" s="621" t="s">
        <v>9</v>
      </c>
      <c r="E18" s="618"/>
      <c r="F18" s="618"/>
      <c r="G18" s="618"/>
      <c r="H18" s="618"/>
      <c r="I18" s="618"/>
      <c r="J18" s="618"/>
      <c r="K18" s="618"/>
      <c r="L18" s="618"/>
      <c r="M18" s="618"/>
      <c r="N18" s="618"/>
      <c r="O18" s="618"/>
      <c r="P18" s="618"/>
      <c r="Q18" s="618"/>
      <c r="R18" s="618"/>
      <c r="S18" s="618"/>
      <c r="T18" s="618"/>
      <c r="U18" s="618"/>
      <c r="V18" s="618"/>
      <c r="W18" s="618"/>
      <c r="X18" s="618"/>
      <c r="Y18" s="618"/>
      <c r="Z18" s="618"/>
      <c r="AA18" s="618"/>
      <c r="AB18" s="618"/>
      <c r="AC18" s="618"/>
      <c r="AD18" s="618"/>
      <c r="AE18" s="618"/>
      <c r="AF18" s="618"/>
      <c r="AG18" s="618"/>
      <c r="AH18" s="618"/>
      <c r="AI18" s="618"/>
      <c r="AJ18" s="618"/>
      <c r="AK18" s="618"/>
      <c r="AL18" s="618"/>
      <c r="AM18" s="618"/>
      <c r="AN18" s="618"/>
      <c r="AO18" s="618"/>
      <c r="AP18" s="618"/>
      <c r="AQ18" s="618"/>
      <c r="AR18" s="618"/>
      <c r="AS18" s="618"/>
      <c r="AT18" s="618"/>
      <c r="AU18" s="618"/>
      <c r="AV18" s="618"/>
      <c r="AW18" s="618"/>
      <c r="AX18" s="618"/>
      <c r="AY18" s="618"/>
      <c r="AZ18" s="618"/>
      <c r="BA18" s="618"/>
      <c r="BB18" s="618"/>
      <c r="BC18" s="618"/>
      <c r="BD18" s="618"/>
      <c r="BE18" s="618"/>
      <c r="BF18" s="618"/>
      <c r="BG18" s="618"/>
      <c r="BH18" s="618"/>
      <c r="BI18" s="618"/>
      <c r="BJ18" s="618"/>
      <c r="BK18" s="618"/>
      <c r="BL18" s="618"/>
      <c r="BM18" s="632" t="s">
        <v>10</v>
      </c>
      <c r="BN18" s="632" t="s">
        <v>11</v>
      </c>
      <c r="BO18" s="632" t="s">
        <v>12</v>
      </c>
    </row>
    <row r="19" spans="1:70" ht="45.75" customHeight="1" thickBot="1" x14ac:dyDescent="0.25">
      <c r="A19" s="512">
        <v>11</v>
      </c>
      <c r="B19" s="511" t="s">
        <v>31</v>
      </c>
      <c r="C19" s="509" t="s">
        <v>413</v>
      </c>
      <c r="D19" s="70" t="s">
        <v>32</v>
      </c>
      <c r="E19" s="532"/>
      <c r="F19" s="532"/>
      <c r="G19" s="532"/>
      <c r="H19" s="532"/>
      <c r="I19" s="532"/>
      <c r="J19" s="532"/>
      <c r="K19" s="532"/>
      <c r="L19" s="532"/>
      <c r="M19" s="532"/>
      <c r="N19" s="532"/>
      <c r="O19" s="532"/>
      <c r="P19" s="532"/>
      <c r="Q19" s="532"/>
      <c r="R19" s="532"/>
      <c r="S19" s="532"/>
      <c r="T19" s="532"/>
      <c r="U19" s="532"/>
      <c r="V19" s="532"/>
      <c r="W19" s="532"/>
      <c r="X19" s="532"/>
      <c r="Y19" s="532"/>
      <c r="Z19" s="532"/>
      <c r="AA19" s="532"/>
      <c r="AB19" s="532"/>
      <c r="AC19" s="532"/>
      <c r="AD19" s="532"/>
      <c r="AE19" s="532"/>
      <c r="AF19" s="532"/>
      <c r="AG19" s="532"/>
      <c r="AH19" s="532"/>
      <c r="AI19" s="532"/>
      <c r="AJ19" s="532"/>
      <c r="AK19" s="532"/>
      <c r="AL19" s="532"/>
      <c r="AM19" s="532"/>
      <c r="AN19" s="532"/>
      <c r="AO19" s="532"/>
      <c r="AP19" s="532"/>
      <c r="AQ19" s="532"/>
      <c r="AR19" s="532"/>
      <c r="AS19" s="532"/>
      <c r="AT19" s="532"/>
      <c r="AU19" s="532"/>
      <c r="AV19" s="532"/>
      <c r="AW19" s="532"/>
      <c r="AX19" s="532"/>
      <c r="AY19" s="532"/>
      <c r="AZ19" s="532"/>
      <c r="BA19" s="532"/>
      <c r="BB19" s="532"/>
      <c r="BC19" s="532"/>
      <c r="BD19" s="532"/>
      <c r="BE19" s="532"/>
      <c r="BF19" s="532"/>
      <c r="BG19" s="532"/>
      <c r="BH19" s="532"/>
      <c r="BI19" s="532"/>
      <c r="BJ19" s="532"/>
      <c r="BK19" s="532"/>
      <c r="BL19" s="532"/>
      <c r="BM19" s="528"/>
      <c r="BN19" s="528"/>
      <c r="BO19" s="528"/>
      <c r="BP19" s="212"/>
      <c r="BR19" s="221" t="s">
        <v>19</v>
      </c>
    </row>
    <row r="20" spans="1:70" ht="42" customHeight="1" thickBot="1" x14ac:dyDescent="0.25">
      <c r="A20" s="535">
        <v>12</v>
      </c>
      <c r="B20" s="510" t="s">
        <v>504</v>
      </c>
      <c r="C20" s="509" t="s">
        <v>414</v>
      </c>
      <c r="D20" s="70" t="s">
        <v>32</v>
      </c>
      <c r="E20" s="532"/>
      <c r="F20" s="532"/>
      <c r="G20" s="532"/>
      <c r="H20" s="532"/>
      <c r="I20" s="532"/>
      <c r="J20" s="532"/>
      <c r="K20" s="532"/>
      <c r="L20" s="532"/>
      <c r="M20" s="532"/>
      <c r="N20" s="532"/>
      <c r="O20" s="532"/>
      <c r="P20" s="532"/>
      <c r="Q20" s="532"/>
      <c r="R20" s="532"/>
      <c r="S20" s="532"/>
      <c r="T20" s="532"/>
      <c r="U20" s="532"/>
      <c r="V20" s="532"/>
      <c r="W20" s="532"/>
      <c r="X20" s="532"/>
      <c r="Y20" s="532"/>
      <c r="Z20" s="532"/>
      <c r="AA20" s="532"/>
      <c r="AB20" s="532"/>
      <c r="AC20" s="532"/>
      <c r="AD20" s="532"/>
      <c r="AE20" s="532"/>
      <c r="AF20" s="532"/>
      <c r="AG20" s="532"/>
      <c r="AH20" s="532"/>
      <c r="AI20" s="532"/>
      <c r="AJ20" s="532"/>
      <c r="AK20" s="532"/>
      <c r="AL20" s="532"/>
      <c r="AM20" s="532"/>
      <c r="AN20" s="532"/>
      <c r="AO20" s="532"/>
      <c r="AP20" s="532"/>
      <c r="AQ20" s="532"/>
      <c r="AR20" s="532"/>
      <c r="AS20" s="532"/>
      <c r="AT20" s="532"/>
      <c r="AU20" s="532"/>
      <c r="AV20" s="532"/>
      <c r="AW20" s="532"/>
      <c r="AX20" s="532"/>
      <c r="AY20" s="532"/>
      <c r="AZ20" s="532"/>
      <c r="BA20" s="532"/>
      <c r="BB20" s="532"/>
      <c r="BC20" s="532"/>
      <c r="BD20" s="532"/>
      <c r="BE20" s="532"/>
      <c r="BF20" s="532"/>
      <c r="BG20" s="532"/>
      <c r="BH20" s="532"/>
      <c r="BI20" s="532"/>
      <c r="BJ20" s="532"/>
      <c r="BK20" s="532"/>
      <c r="BL20" s="532"/>
      <c r="BM20" s="528"/>
      <c r="BN20" s="528"/>
      <c r="BO20" s="528"/>
      <c r="BP20" s="212"/>
      <c r="BR20" s="221" t="s">
        <v>19</v>
      </c>
    </row>
    <row r="21" spans="1:70" s="620" customFormat="1" ht="24" customHeight="1" thickBot="1" x14ac:dyDescent="0.25">
      <c r="A21" s="633"/>
      <c r="B21" s="634" t="s">
        <v>33</v>
      </c>
      <c r="C21" s="622" t="s">
        <v>8</v>
      </c>
      <c r="D21" s="621" t="s">
        <v>9</v>
      </c>
      <c r="E21" s="617"/>
      <c r="F21" s="617"/>
      <c r="G21" s="617"/>
      <c r="H21" s="617"/>
      <c r="I21" s="617"/>
      <c r="J21" s="617"/>
      <c r="K21" s="617"/>
      <c r="L21" s="617"/>
      <c r="M21" s="617"/>
      <c r="N21" s="617"/>
      <c r="O21" s="617"/>
      <c r="P21" s="617"/>
      <c r="Q21" s="617"/>
      <c r="R21" s="617"/>
      <c r="S21" s="617"/>
      <c r="T21" s="617"/>
      <c r="U21" s="617"/>
      <c r="V21" s="617"/>
      <c r="W21" s="617"/>
      <c r="X21" s="617"/>
      <c r="Y21" s="617"/>
      <c r="Z21" s="617"/>
      <c r="AA21" s="617"/>
      <c r="AB21" s="617"/>
      <c r="AC21" s="617"/>
      <c r="AD21" s="617"/>
      <c r="AE21" s="617"/>
      <c r="AF21" s="617"/>
      <c r="AG21" s="617"/>
      <c r="AH21" s="617"/>
      <c r="AI21" s="617"/>
      <c r="AJ21" s="617"/>
      <c r="AK21" s="617"/>
      <c r="AL21" s="617"/>
      <c r="AM21" s="617"/>
      <c r="AN21" s="617"/>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4"/>
      <c r="BN21" s="614"/>
      <c r="BO21" s="614"/>
    </row>
    <row r="22" spans="1:70" ht="64.5" customHeight="1" thickBot="1" x14ac:dyDescent="0.25">
      <c r="A22" s="512">
        <v>13</v>
      </c>
      <c r="B22" s="511" t="s">
        <v>34</v>
      </c>
      <c r="C22" s="509" t="s">
        <v>35</v>
      </c>
      <c r="D22" s="70" t="s">
        <v>32</v>
      </c>
      <c r="E22" s="532" t="s">
        <v>19</v>
      </c>
      <c r="F22" s="532" t="s">
        <v>19</v>
      </c>
      <c r="G22" s="532" t="s">
        <v>19</v>
      </c>
      <c r="H22" s="532" t="s">
        <v>19</v>
      </c>
      <c r="I22" s="532" t="s">
        <v>19</v>
      </c>
      <c r="J22" s="532" t="s">
        <v>19</v>
      </c>
      <c r="K22" s="532" t="s">
        <v>19</v>
      </c>
      <c r="L22" s="532" t="s">
        <v>19</v>
      </c>
      <c r="M22" s="532" t="s">
        <v>19</v>
      </c>
      <c r="N22" s="532" t="s">
        <v>19</v>
      </c>
      <c r="O22" s="532" t="s">
        <v>19</v>
      </c>
      <c r="P22" s="532" t="s">
        <v>19</v>
      </c>
      <c r="Q22" s="532" t="s">
        <v>19</v>
      </c>
      <c r="R22" s="532" t="s">
        <v>19</v>
      </c>
      <c r="S22" s="532" t="s">
        <v>19</v>
      </c>
      <c r="T22" s="532" t="s">
        <v>19</v>
      </c>
      <c r="U22" s="532" t="s">
        <v>19</v>
      </c>
      <c r="V22" s="532" t="s">
        <v>19</v>
      </c>
      <c r="W22" s="532" t="s">
        <v>19</v>
      </c>
      <c r="X22" s="532" t="s">
        <v>19</v>
      </c>
      <c r="Y22" s="532" t="s">
        <v>19</v>
      </c>
      <c r="Z22" s="532" t="s">
        <v>19</v>
      </c>
      <c r="AA22" s="532" t="s">
        <v>19</v>
      </c>
      <c r="AB22" s="532" t="s">
        <v>19</v>
      </c>
      <c r="AC22" s="532" t="s">
        <v>19</v>
      </c>
      <c r="AD22" s="532" t="s">
        <v>19</v>
      </c>
      <c r="AE22" s="532" t="s">
        <v>19</v>
      </c>
      <c r="AF22" s="532" t="s">
        <v>19</v>
      </c>
      <c r="AG22" s="532" t="s">
        <v>19</v>
      </c>
      <c r="AH22" s="532" t="s">
        <v>19</v>
      </c>
      <c r="AI22" s="532" t="s">
        <v>19</v>
      </c>
      <c r="AJ22" s="532" t="s">
        <v>19</v>
      </c>
      <c r="AK22" s="532" t="s">
        <v>19</v>
      </c>
      <c r="AL22" s="532" t="s">
        <v>19</v>
      </c>
      <c r="AM22" s="532" t="s">
        <v>19</v>
      </c>
      <c r="AN22" s="532" t="s">
        <v>19</v>
      </c>
      <c r="AO22" s="532" t="s">
        <v>19</v>
      </c>
      <c r="AP22" s="532" t="s">
        <v>19</v>
      </c>
      <c r="AQ22" s="532" t="s">
        <v>19</v>
      </c>
      <c r="AR22" s="532" t="s">
        <v>19</v>
      </c>
      <c r="AS22" s="532" t="s">
        <v>19</v>
      </c>
      <c r="AT22" s="532" t="s">
        <v>19</v>
      </c>
      <c r="AU22" s="532" t="s">
        <v>19</v>
      </c>
      <c r="AV22" s="532" t="s">
        <v>19</v>
      </c>
      <c r="AW22" s="532" t="s">
        <v>19</v>
      </c>
      <c r="AX22" s="532" t="s">
        <v>19</v>
      </c>
      <c r="AY22" s="532" t="s">
        <v>19</v>
      </c>
      <c r="AZ22" s="532" t="s">
        <v>19</v>
      </c>
      <c r="BA22" s="532" t="s">
        <v>19</v>
      </c>
      <c r="BB22" s="532" t="s">
        <v>19</v>
      </c>
      <c r="BC22" s="532" t="s">
        <v>19</v>
      </c>
      <c r="BD22" s="532" t="s">
        <v>19</v>
      </c>
      <c r="BE22" s="532" t="s">
        <v>19</v>
      </c>
      <c r="BF22" s="532" t="s">
        <v>19</v>
      </c>
      <c r="BG22" s="532" t="s">
        <v>19</v>
      </c>
      <c r="BH22" s="532" t="s">
        <v>19</v>
      </c>
      <c r="BI22" s="532" t="s">
        <v>19</v>
      </c>
      <c r="BJ22" s="532" t="s">
        <v>19</v>
      </c>
      <c r="BK22" s="532" t="s">
        <v>19</v>
      </c>
      <c r="BL22" s="532" t="s">
        <v>19</v>
      </c>
      <c r="BM22" s="528"/>
      <c r="BN22" s="528"/>
      <c r="BO22" s="528"/>
      <c r="BP22" s="212"/>
    </row>
    <row r="23" spans="1:70" s="620" customFormat="1" ht="24" customHeight="1" thickBot="1" x14ac:dyDescent="0.25">
      <c r="A23" s="633"/>
      <c r="B23" s="634" t="s">
        <v>36</v>
      </c>
      <c r="C23" s="622" t="s">
        <v>8</v>
      </c>
      <c r="D23" s="621" t="s">
        <v>9</v>
      </c>
      <c r="E23" s="618"/>
      <c r="F23" s="618"/>
      <c r="G23" s="618"/>
      <c r="H23" s="618"/>
      <c r="I23" s="618"/>
      <c r="J23" s="618"/>
      <c r="K23" s="618"/>
      <c r="L23" s="618"/>
      <c r="M23" s="618"/>
      <c r="N23" s="618"/>
      <c r="O23" s="618"/>
      <c r="P23" s="618"/>
      <c r="Q23" s="618"/>
      <c r="R23" s="618"/>
      <c r="S23" s="618"/>
      <c r="T23" s="618"/>
      <c r="U23" s="618"/>
      <c r="V23" s="618"/>
      <c r="W23" s="618"/>
      <c r="X23" s="618"/>
      <c r="Y23" s="618"/>
      <c r="Z23" s="618"/>
      <c r="AA23" s="618"/>
      <c r="AB23" s="618"/>
      <c r="AC23" s="618"/>
      <c r="AD23" s="618"/>
      <c r="AE23" s="618"/>
      <c r="AF23" s="618"/>
      <c r="AG23" s="618"/>
      <c r="AH23" s="618"/>
      <c r="AI23" s="618"/>
      <c r="AJ23" s="618"/>
      <c r="AK23" s="618"/>
      <c r="AL23" s="618"/>
      <c r="AM23" s="618"/>
      <c r="AN23" s="618"/>
      <c r="AO23" s="618"/>
      <c r="AP23" s="618"/>
      <c r="AQ23" s="618"/>
      <c r="AR23" s="618"/>
      <c r="AS23" s="618"/>
      <c r="AT23" s="618"/>
      <c r="AU23" s="618"/>
      <c r="AV23" s="618"/>
      <c r="AW23" s="618"/>
      <c r="AX23" s="618"/>
      <c r="AY23" s="618"/>
      <c r="AZ23" s="618"/>
      <c r="BA23" s="618"/>
      <c r="BB23" s="618"/>
      <c r="BC23" s="618"/>
      <c r="BD23" s="618"/>
      <c r="BE23" s="618"/>
      <c r="BF23" s="618"/>
      <c r="BG23" s="618"/>
      <c r="BH23" s="618"/>
      <c r="BI23" s="618"/>
      <c r="BJ23" s="618"/>
      <c r="BK23" s="618"/>
      <c r="BL23" s="618"/>
      <c r="BM23" s="632" t="s">
        <v>10</v>
      </c>
      <c r="BN23" s="632" t="s">
        <v>11</v>
      </c>
      <c r="BO23" s="632" t="s">
        <v>12</v>
      </c>
    </row>
    <row r="24" spans="1:70" s="456" customFormat="1" ht="64.5" thickBot="1" x14ac:dyDescent="0.25">
      <c r="A24" s="536">
        <v>14</v>
      </c>
      <c r="B24" s="64" t="s">
        <v>502</v>
      </c>
      <c r="C24" s="514" t="s">
        <v>37</v>
      </c>
      <c r="D24" s="462" t="s">
        <v>38</v>
      </c>
      <c r="E24" s="809"/>
      <c r="F24" s="809"/>
      <c r="G24" s="809"/>
      <c r="H24" s="809"/>
      <c r="I24" s="809"/>
      <c r="J24" s="809"/>
      <c r="K24" s="809"/>
      <c r="L24" s="809"/>
      <c r="M24" s="809"/>
      <c r="N24" s="809"/>
      <c r="O24" s="809"/>
      <c r="P24" s="809"/>
      <c r="Q24" s="809"/>
      <c r="R24" s="809"/>
      <c r="S24" s="809"/>
      <c r="T24" s="809"/>
      <c r="U24" s="809"/>
      <c r="V24" s="809"/>
      <c r="W24" s="809"/>
      <c r="X24" s="809"/>
      <c r="Y24" s="809"/>
      <c r="Z24" s="809"/>
      <c r="AA24" s="809"/>
      <c r="AB24" s="809"/>
      <c r="AC24" s="809"/>
      <c r="AD24" s="809"/>
      <c r="AE24" s="809"/>
      <c r="AF24" s="809"/>
      <c r="AG24" s="809"/>
      <c r="AH24" s="809"/>
      <c r="AI24" s="809"/>
      <c r="AJ24" s="809"/>
      <c r="AK24" s="809"/>
      <c r="AL24" s="809"/>
      <c r="AM24" s="809"/>
      <c r="AN24" s="809"/>
      <c r="AO24" s="809"/>
      <c r="AP24" s="809"/>
      <c r="AQ24" s="809"/>
      <c r="AR24" s="809"/>
      <c r="AS24" s="809"/>
      <c r="AT24" s="809"/>
      <c r="AU24" s="809"/>
      <c r="AV24" s="809"/>
      <c r="AW24" s="809"/>
      <c r="AX24" s="809"/>
      <c r="AY24" s="809"/>
      <c r="AZ24" s="809"/>
      <c r="BA24" s="809"/>
      <c r="BB24" s="809"/>
      <c r="BC24" s="809"/>
      <c r="BD24" s="809"/>
      <c r="BE24" s="809"/>
      <c r="BF24" s="809"/>
      <c r="BG24" s="809"/>
      <c r="BH24" s="809"/>
      <c r="BI24" s="809"/>
      <c r="BJ24" s="809"/>
      <c r="BK24" s="809"/>
      <c r="BL24" s="809"/>
      <c r="BM24" s="537"/>
      <c r="BN24" s="537"/>
      <c r="BO24" s="537"/>
      <c r="BP24" s="538"/>
    </row>
    <row r="25" spans="1:70" s="221" customFormat="1" ht="63.75" customHeight="1" thickBot="1" x14ac:dyDescent="0.25">
      <c r="A25" s="512">
        <v>15</v>
      </c>
      <c r="B25" s="510" t="s">
        <v>503</v>
      </c>
      <c r="C25" s="509" t="s">
        <v>39</v>
      </c>
      <c r="D25" s="70" t="s">
        <v>38</v>
      </c>
      <c r="E25" s="527" t="str">
        <f t="shared" ref="E25:BL25" si="4">IF(E24="N","X","")</f>
        <v/>
      </c>
      <c r="F25" s="527" t="str">
        <f t="shared" si="4"/>
        <v/>
      </c>
      <c r="G25" s="527" t="str">
        <f t="shared" si="4"/>
        <v/>
      </c>
      <c r="H25" s="527" t="str">
        <f t="shared" si="4"/>
        <v/>
      </c>
      <c r="I25" s="527" t="str">
        <f t="shared" si="4"/>
        <v/>
      </c>
      <c r="J25" s="527" t="str">
        <f t="shared" si="4"/>
        <v/>
      </c>
      <c r="K25" s="527" t="str">
        <f t="shared" si="4"/>
        <v/>
      </c>
      <c r="L25" s="527" t="str">
        <f t="shared" si="4"/>
        <v/>
      </c>
      <c r="M25" s="527" t="str">
        <f t="shared" si="4"/>
        <v/>
      </c>
      <c r="N25" s="527" t="str">
        <f t="shared" si="4"/>
        <v/>
      </c>
      <c r="O25" s="527" t="str">
        <f t="shared" si="4"/>
        <v/>
      </c>
      <c r="P25" s="527" t="str">
        <f t="shared" si="4"/>
        <v/>
      </c>
      <c r="Q25" s="527" t="str">
        <f t="shared" si="4"/>
        <v/>
      </c>
      <c r="R25" s="527" t="str">
        <f t="shared" si="4"/>
        <v/>
      </c>
      <c r="S25" s="527" t="str">
        <f t="shared" si="4"/>
        <v/>
      </c>
      <c r="T25" s="527" t="str">
        <f t="shared" si="4"/>
        <v/>
      </c>
      <c r="U25" s="527" t="str">
        <f t="shared" si="4"/>
        <v/>
      </c>
      <c r="V25" s="527" t="str">
        <f t="shared" si="4"/>
        <v/>
      </c>
      <c r="W25" s="527" t="str">
        <f t="shared" si="4"/>
        <v/>
      </c>
      <c r="X25" s="527" t="str">
        <f t="shared" si="4"/>
        <v/>
      </c>
      <c r="Y25" s="527" t="str">
        <f t="shared" si="4"/>
        <v/>
      </c>
      <c r="Z25" s="527" t="str">
        <f t="shared" si="4"/>
        <v/>
      </c>
      <c r="AA25" s="527" t="str">
        <f t="shared" si="4"/>
        <v/>
      </c>
      <c r="AB25" s="527" t="str">
        <f t="shared" si="4"/>
        <v/>
      </c>
      <c r="AC25" s="527" t="str">
        <f t="shared" si="4"/>
        <v/>
      </c>
      <c r="AD25" s="527" t="str">
        <f t="shared" si="4"/>
        <v/>
      </c>
      <c r="AE25" s="527" t="str">
        <f t="shared" si="4"/>
        <v/>
      </c>
      <c r="AF25" s="527" t="str">
        <f t="shared" si="4"/>
        <v/>
      </c>
      <c r="AG25" s="527" t="str">
        <f t="shared" si="4"/>
        <v/>
      </c>
      <c r="AH25" s="527" t="str">
        <f t="shared" si="4"/>
        <v/>
      </c>
      <c r="AI25" s="527" t="str">
        <f t="shared" si="4"/>
        <v/>
      </c>
      <c r="AJ25" s="527" t="str">
        <f t="shared" si="4"/>
        <v/>
      </c>
      <c r="AK25" s="527" t="str">
        <f t="shared" si="4"/>
        <v/>
      </c>
      <c r="AL25" s="527" t="str">
        <f t="shared" si="4"/>
        <v/>
      </c>
      <c r="AM25" s="527" t="str">
        <f t="shared" si="4"/>
        <v/>
      </c>
      <c r="AN25" s="527" t="str">
        <f t="shared" si="4"/>
        <v/>
      </c>
      <c r="AO25" s="527" t="str">
        <f t="shared" si="4"/>
        <v/>
      </c>
      <c r="AP25" s="527" t="str">
        <f t="shared" si="4"/>
        <v/>
      </c>
      <c r="AQ25" s="527" t="str">
        <f t="shared" si="4"/>
        <v/>
      </c>
      <c r="AR25" s="527" t="str">
        <f t="shared" si="4"/>
        <v/>
      </c>
      <c r="AS25" s="527" t="str">
        <f t="shared" si="4"/>
        <v/>
      </c>
      <c r="AT25" s="527" t="str">
        <f t="shared" si="4"/>
        <v/>
      </c>
      <c r="AU25" s="527" t="str">
        <f t="shared" si="4"/>
        <v/>
      </c>
      <c r="AV25" s="527" t="str">
        <f t="shared" si="4"/>
        <v/>
      </c>
      <c r="AW25" s="527" t="str">
        <f t="shared" si="4"/>
        <v/>
      </c>
      <c r="AX25" s="527" t="str">
        <f t="shared" si="4"/>
        <v/>
      </c>
      <c r="AY25" s="527" t="str">
        <f t="shared" si="4"/>
        <v/>
      </c>
      <c r="AZ25" s="527" t="str">
        <f t="shared" si="4"/>
        <v/>
      </c>
      <c r="BA25" s="527" t="str">
        <f t="shared" si="4"/>
        <v/>
      </c>
      <c r="BB25" s="527" t="str">
        <f t="shared" si="4"/>
        <v/>
      </c>
      <c r="BC25" s="527" t="str">
        <f t="shared" si="4"/>
        <v/>
      </c>
      <c r="BD25" s="527" t="str">
        <f t="shared" si="4"/>
        <v/>
      </c>
      <c r="BE25" s="527" t="str">
        <f t="shared" si="4"/>
        <v/>
      </c>
      <c r="BF25" s="527" t="str">
        <f t="shared" si="4"/>
        <v/>
      </c>
      <c r="BG25" s="527" t="str">
        <f t="shared" si="4"/>
        <v/>
      </c>
      <c r="BH25" s="527" t="str">
        <f t="shared" si="4"/>
        <v/>
      </c>
      <c r="BI25" s="527" t="str">
        <f t="shared" si="4"/>
        <v/>
      </c>
      <c r="BJ25" s="527" t="str">
        <f t="shared" si="4"/>
        <v/>
      </c>
      <c r="BK25" s="527" t="str">
        <f t="shared" si="4"/>
        <v/>
      </c>
      <c r="BL25" s="527" t="str">
        <f t="shared" si="4"/>
        <v/>
      </c>
      <c r="BM25" s="527" t="str">
        <f t="shared" ref="BM25" si="5">IF(BM24="N","X","")</f>
        <v/>
      </c>
      <c r="BN25" s="527" t="str">
        <f t="shared" ref="BN25" si="6">IF(BN24="N","X","")</f>
        <v/>
      </c>
      <c r="BO25" s="527" t="str">
        <f t="shared" ref="BO25" si="7">IF(BO24="N","X","")</f>
        <v/>
      </c>
      <c r="BP25" s="85"/>
    </row>
    <row r="26" spans="1:70" s="221" customFormat="1" ht="63.75" customHeight="1" thickBot="1" x14ac:dyDescent="0.25">
      <c r="A26" s="512">
        <v>16</v>
      </c>
      <c r="B26" s="511" t="s">
        <v>40</v>
      </c>
      <c r="C26" s="509" t="s">
        <v>41</v>
      </c>
      <c r="D26" s="70" t="s">
        <v>38</v>
      </c>
      <c r="E26" s="527" t="str">
        <f>IF(E24="N","X","")</f>
        <v/>
      </c>
      <c r="F26" s="527" t="str">
        <f t="shared" ref="F26:AU26" si="8">IF(F24="N","X","")</f>
        <v/>
      </c>
      <c r="G26" s="527" t="str">
        <f t="shared" si="8"/>
        <v/>
      </c>
      <c r="H26" s="527" t="str">
        <f t="shared" si="8"/>
        <v/>
      </c>
      <c r="I26" s="527" t="str">
        <f t="shared" si="8"/>
        <v/>
      </c>
      <c r="J26" s="527" t="str">
        <f t="shared" si="8"/>
        <v/>
      </c>
      <c r="K26" s="527" t="str">
        <f t="shared" si="8"/>
        <v/>
      </c>
      <c r="L26" s="527" t="str">
        <f t="shared" si="8"/>
        <v/>
      </c>
      <c r="M26" s="527" t="str">
        <f t="shared" si="8"/>
        <v/>
      </c>
      <c r="N26" s="527" t="str">
        <f t="shared" si="8"/>
        <v/>
      </c>
      <c r="O26" s="527" t="str">
        <f t="shared" si="8"/>
        <v/>
      </c>
      <c r="P26" s="527" t="str">
        <f t="shared" si="8"/>
        <v/>
      </c>
      <c r="Q26" s="527" t="str">
        <f t="shared" si="8"/>
        <v/>
      </c>
      <c r="R26" s="527" t="str">
        <f t="shared" si="8"/>
        <v/>
      </c>
      <c r="S26" s="527" t="str">
        <f t="shared" si="8"/>
        <v/>
      </c>
      <c r="T26" s="527" t="str">
        <f t="shared" si="8"/>
        <v/>
      </c>
      <c r="U26" s="527" t="str">
        <f t="shared" si="8"/>
        <v/>
      </c>
      <c r="V26" s="527" t="str">
        <f t="shared" si="8"/>
        <v/>
      </c>
      <c r="W26" s="527" t="str">
        <f t="shared" si="8"/>
        <v/>
      </c>
      <c r="X26" s="527" t="str">
        <f t="shared" si="8"/>
        <v/>
      </c>
      <c r="Y26" s="527" t="str">
        <f t="shared" si="8"/>
        <v/>
      </c>
      <c r="Z26" s="527" t="str">
        <f t="shared" si="8"/>
        <v/>
      </c>
      <c r="AA26" s="527" t="str">
        <f t="shared" si="8"/>
        <v/>
      </c>
      <c r="AB26" s="527" t="str">
        <f t="shared" si="8"/>
        <v/>
      </c>
      <c r="AC26" s="527" t="str">
        <f t="shared" si="8"/>
        <v/>
      </c>
      <c r="AD26" s="527" t="str">
        <f t="shared" si="8"/>
        <v/>
      </c>
      <c r="AE26" s="527" t="str">
        <f t="shared" si="8"/>
        <v/>
      </c>
      <c r="AF26" s="527" t="str">
        <f t="shared" si="8"/>
        <v/>
      </c>
      <c r="AG26" s="527" t="str">
        <f t="shared" si="8"/>
        <v/>
      </c>
      <c r="AH26" s="527" t="str">
        <f t="shared" si="8"/>
        <v/>
      </c>
      <c r="AI26" s="527" t="str">
        <f t="shared" si="8"/>
        <v/>
      </c>
      <c r="AJ26" s="527" t="str">
        <f t="shared" si="8"/>
        <v/>
      </c>
      <c r="AK26" s="527" t="str">
        <f t="shared" si="8"/>
        <v/>
      </c>
      <c r="AL26" s="527" t="str">
        <f t="shared" si="8"/>
        <v/>
      </c>
      <c r="AM26" s="527" t="str">
        <f t="shared" si="8"/>
        <v/>
      </c>
      <c r="AN26" s="527" t="str">
        <f t="shared" si="8"/>
        <v/>
      </c>
      <c r="AO26" s="527" t="str">
        <f t="shared" si="8"/>
        <v/>
      </c>
      <c r="AP26" s="527" t="str">
        <f t="shared" si="8"/>
        <v/>
      </c>
      <c r="AQ26" s="527" t="str">
        <f t="shared" si="8"/>
        <v/>
      </c>
      <c r="AR26" s="527" t="str">
        <f t="shared" si="8"/>
        <v/>
      </c>
      <c r="AS26" s="527" t="str">
        <f t="shared" si="8"/>
        <v/>
      </c>
      <c r="AT26" s="527" t="str">
        <f t="shared" si="8"/>
        <v/>
      </c>
      <c r="AU26" s="527" t="str">
        <f t="shared" si="8"/>
        <v/>
      </c>
      <c r="AV26" s="527" t="str">
        <f>IF(AV24="N","X","")</f>
        <v/>
      </c>
      <c r="AW26" s="527" t="str">
        <f t="shared" ref="AW26:BL26" si="9">IF(AW24="N","X","")</f>
        <v/>
      </c>
      <c r="AX26" s="527" t="str">
        <f t="shared" si="9"/>
        <v/>
      </c>
      <c r="AY26" s="527" t="str">
        <f t="shared" si="9"/>
        <v/>
      </c>
      <c r="AZ26" s="527" t="str">
        <f t="shared" si="9"/>
        <v/>
      </c>
      <c r="BA26" s="527" t="str">
        <f t="shared" si="9"/>
        <v/>
      </c>
      <c r="BB26" s="527" t="str">
        <f t="shared" si="9"/>
        <v/>
      </c>
      <c r="BC26" s="527" t="str">
        <f t="shared" si="9"/>
        <v/>
      </c>
      <c r="BD26" s="527" t="str">
        <f t="shared" si="9"/>
        <v/>
      </c>
      <c r="BE26" s="527" t="str">
        <f t="shared" si="9"/>
        <v/>
      </c>
      <c r="BF26" s="527" t="str">
        <f t="shared" si="9"/>
        <v/>
      </c>
      <c r="BG26" s="527" t="str">
        <f t="shared" si="9"/>
        <v/>
      </c>
      <c r="BH26" s="527" t="str">
        <f t="shared" si="9"/>
        <v/>
      </c>
      <c r="BI26" s="527" t="str">
        <f t="shared" si="9"/>
        <v/>
      </c>
      <c r="BJ26" s="527" t="str">
        <f t="shared" si="9"/>
        <v/>
      </c>
      <c r="BK26" s="527" t="str">
        <f t="shared" si="9"/>
        <v/>
      </c>
      <c r="BL26" s="527" t="str">
        <f t="shared" si="9"/>
        <v/>
      </c>
      <c r="BM26" s="527" t="str">
        <f t="shared" ref="BM26:BO26" si="10">IF(BM24="N","X","")</f>
        <v/>
      </c>
      <c r="BN26" s="527" t="str">
        <f t="shared" si="10"/>
        <v/>
      </c>
      <c r="BO26" s="527" t="str">
        <f t="shared" si="10"/>
        <v/>
      </c>
      <c r="BP26" s="85"/>
    </row>
    <row r="27" spans="1:70" s="641" customFormat="1" ht="24" customHeight="1" thickBot="1" x14ac:dyDescent="0.25">
      <c r="A27" s="633"/>
      <c r="B27" s="634" t="s">
        <v>42</v>
      </c>
      <c r="C27" s="622" t="s">
        <v>8</v>
      </c>
      <c r="D27" s="623" t="s">
        <v>9</v>
      </c>
      <c r="E27" s="640"/>
      <c r="F27" s="640"/>
      <c r="G27" s="640"/>
      <c r="H27" s="640"/>
      <c r="I27" s="640"/>
      <c r="J27" s="640"/>
      <c r="K27" s="640"/>
      <c r="L27" s="640"/>
      <c r="M27" s="640"/>
      <c r="N27" s="640"/>
      <c r="O27" s="640"/>
      <c r="P27" s="640"/>
      <c r="Q27" s="640"/>
      <c r="R27" s="640"/>
      <c r="S27" s="640"/>
      <c r="T27" s="640"/>
      <c r="U27" s="640"/>
      <c r="V27" s="640"/>
      <c r="W27" s="640"/>
      <c r="X27" s="640"/>
      <c r="Y27" s="640"/>
      <c r="Z27" s="640"/>
      <c r="AA27" s="640"/>
      <c r="AB27" s="640"/>
      <c r="AC27" s="640"/>
      <c r="AD27" s="640"/>
      <c r="AE27" s="640"/>
      <c r="AF27" s="640"/>
      <c r="AG27" s="640"/>
      <c r="AH27" s="640"/>
      <c r="AI27" s="640"/>
      <c r="AJ27" s="640"/>
      <c r="AK27" s="640"/>
      <c r="AL27" s="640"/>
      <c r="AM27" s="640"/>
      <c r="AN27" s="640"/>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31"/>
      <c r="BN27" s="631"/>
      <c r="BO27" s="631"/>
    </row>
    <row r="28" spans="1:70" s="221" customFormat="1" ht="63.75" customHeight="1" thickBot="1" x14ac:dyDescent="0.25">
      <c r="A28" s="531">
        <v>17</v>
      </c>
      <c r="B28" s="510" t="s">
        <v>498</v>
      </c>
      <c r="C28" s="509" t="s">
        <v>43</v>
      </c>
      <c r="D28" s="70" t="s">
        <v>38</v>
      </c>
      <c r="E28" s="532" t="s">
        <v>19</v>
      </c>
      <c r="F28" s="532" t="s">
        <v>19</v>
      </c>
      <c r="G28" s="532" t="s">
        <v>19</v>
      </c>
      <c r="H28" s="532" t="s">
        <v>19</v>
      </c>
      <c r="I28" s="532" t="s">
        <v>19</v>
      </c>
      <c r="J28" s="532" t="s">
        <v>19</v>
      </c>
      <c r="K28" s="532" t="s">
        <v>19</v>
      </c>
      <c r="L28" s="532" t="s">
        <v>19</v>
      </c>
      <c r="M28" s="532" t="s">
        <v>19</v>
      </c>
      <c r="N28" s="532" t="s">
        <v>19</v>
      </c>
      <c r="O28" s="532" t="s">
        <v>19</v>
      </c>
      <c r="P28" s="532" t="s">
        <v>19</v>
      </c>
      <c r="Q28" s="532" t="s">
        <v>19</v>
      </c>
      <c r="R28" s="532" t="s">
        <v>19</v>
      </c>
      <c r="S28" s="532" t="s">
        <v>19</v>
      </c>
      <c r="T28" s="532" t="s">
        <v>19</v>
      </c>
      <c r="U28" s="532" t="s">
        <v>19</v>
      </c>
      <c r="V28" s="532" t="s">
        <v>19</v>
      </c>
      <c r="W28" s="532" t="s">
        <v>19</v>
      </c>
      <c r="X28" s="532" t="s">
        <v>19</v>
      </c>
      <c r="Y28" s="532" t="s">
        <v>19</v>
      </c>
      <c r="Z28" s="532" t="s">
        <v>19</v>
      </c>
      <c r="AA28" s="532" t="s">
        <v>19</v>
      </c>
      <c r="AB28" s="532" t="s">
        <v>19</v>
      </c>
      <c r="AC28" s="532" t="s">
        <v>19</v>
      </c>
      <c r="AD28" s="532" t="s">
        <v>19</v>
      </c>
      <c r="AE28" s="532" t="s">
        <v>19</v>
      </c>
      <c r="AF28" s="532" t="s">
        <v>19</v>
      </c>
      <c r="AG28" s="532" t="s">
        <v>19</v>
      </c>
      <c r="AH28" s="532" t="s">
        <v>19</v>
      </c>
      <c r="AI28" s="532" t="s">
        <v>19</v>
      </c>
      <c r="AJ28" s="532" t="s">
        <v>19</v>
      </c>
      <c r="AK28" s="532" t="s">
        <v>19</v>
      </c>
      <c r="AL28" s="532" t="s">
        <v>19</v>
      </c>
      <c r="AM28" s="532" t="s">
        <v>19</v>
      </c>
      <c r="AN28" s="532" t="s">
        <v>19</v>
      </c>
      <c r="AO28" s="532" t="s">
        <v>19</v>
      </c>
      <c r="AP28" s="532" t="s">
        <v>19</v>
      </c>
      <c r="AQ28" s="532" t="s">
        <v>19</v>
      </c>
      <c r="AR28" s="532" t="s">
        <v>19</v>
      </c>
      <c r="AS28" s="532" t="s">
        <v>19</v>
      </c>
      <c r="AT28" s="532" t="s">
        <v>19</v>
      </c>
      <c r="AU28" s="532" t="s">
        <v>19</v>
      </c>
      <c r="AV28" s="532" t="s">
        <v>19</v>
      </c>
      <c r="AW28" s="532" t="s">
        <v>19</v>
      </c>
      <c r="AX28" s="532" t="s">
        <v>19</v>
      </c>
      <c r="AY28" s="532" t="s">
        <v>19</v>
      </c>
      <c r="AZ28" s="532" t="s">
        <v>19</v>
      </c>
      <c r="BA28" s="532" t="s">
        <v>19</v>
      </c>
      <c r="BB28" s="532" t="s">
        <v>19</v>
      </c>
      <c r="BC28" s="532" t="s">
        <v>19</v>
      </c>
      <c r="BD28" s="532" t="s">
        <v>19</v>
      </c>
      <c r="BE28" s="532" t="s">
        <v>19</v>
      </c>
      <c r="BF28" s="532" t="s">
        <v>19</v>
      </c>
      <c r="BG28" s="532" t="s">
        <v>19</v>
      </c>
      <c r="BH28" s="532" t="s">
        <v>19</v>
      </c>
      <c r="BI28" s="532" t="s">
        <v>19</v>
      </c>
      <c r="BJ28" s="532" t="s">
        <v>19</v>
      </c>
      <c r="BK28" s="532" t="s">
        <v>19</v>
      </c>
      <c r="BL28" s="532" t="s">
        <v>19</v>
      </c>
      <c r="BM28" s="528"/>
      <c r="BN28" s="528"/>
      <c r="BO28" s="528"/>
      <c r="BP28" s="85"/>
    </row>
    <row r="29" spans="1:70" s="221" customFormat="1" ht="63.75" customHeight="1" thickBot="1" x14ac:dyDescent="0.25">
      <c r="A29" s="512">
        <v>18</v>
      </c>
      <c r="B29" s="510" t="s">
        <v>608</v>
      </c>
      <c r="C29" s="509" t="s">
        <v>43</v>
      </c>
      <c r="D29" s="70" t="s">
        <v>38</v>
      </c>
      <c r="E29" s="527" t="str">
        <f>IF(E28="N","X","")</f>
        <v/>
      </c>
      <c r="F29" s="527" t="str">
        <f t="shared" ref="F29:AU29" si="11">IF(F28="N","X","")</f>
        <v/>
      </c>
      <c r="G29" s="527" t="str">
        <f t="shared" si="11"/>
        <v/>
      </c>
      <c r="H29" s="527" t="str">
        <f t="shared" si="11"/>
        <v/>
      </c>
      <c r="I29" s="527" t="str">
        <f t="shared" si="11"/>
        <v/>
      </c>
      <c r="J29" s="527" t="str">
        <f t="shared" si="11"/>
        <v/>
      </c>
      <c r="K29" s="527" t="str">
        <f t="shared" si="11"/>
        <v/>
      </c>
      <c r="L29" s="527" t="str">
        <f t="shared" si="11"/>
        <v/>
      </c>
      <c r="M29" s="527" t="str">
        <f t="shared" si="11"/>
        <v/>
      </c>
      <c r="N29" s="527" t="str">
        <f t="shared" si="11"/>
        <v/>
      </c>
      <c r="O29" s="527" t="str">
        <f t="shared" si="11"/>
        <v/>
      </c>
      <c r="P29" s="527" t="str">
        <f t="shared" si="11"/>
        <v/>
      </c>
      <c r="Q29" s="527" t="str">
        <f t="shared" si="11"/>
        <v/>
      </c>
      <c r="R29" s="527" t="str">
        <f t="shared" si="11"/>
        <v/>
      </c>
      <c r="S29" s="527" t="str">
        <f t="shared" si="11"/>
        <v/>
      </c>
      <c r="T29" s="527" t="str">
        <f t="shared" si="11"/>
        <v/>
      </c>
      <c r="U29" s="527" t="str">
        <f t="shared" si="11"/>
        <v/>
      </c>
      <c r="V29" s="527" t="str">
        <f t="shared" si="11"/>
        <v/>
      </c>
      <c r="W29" s="527" t="str">
        <f t="shared" si="11"/>
        <v/>
      </c>
      <c r="X29" s="527" t="str">
        <f t="shared" si="11"/>
        <v/>
      </c>
      <c r="Y29" s="527" t="str">
        <f t="shared" si="11"/>
        <v/>
      </c>
      <c r="Z29" s="527" t="str">
        <f t="shared" si="11"/>
        <v/>
      </c>
      <c r="AA29" s="527" t="str">
        <f t="shared" si="11"/>
        <v/>
      </c>
      <c r="AB29" s="527" t="str">
        <f t="shared" si="11"/>
        <v/>
      </c>
      <c r="AC29" s="527" t="str">
        <f t="shared" si="11"/>
        <v/>
      </c>
      <c r="AD29" s="527" t="str">
        <f t="shared" si="11"/>
        <v/>
      </c>
      <c r="AE29" s="527" t="str">
        <f t="shared" si="11"/>
        <v/>
      </c>
      <c r="AF29" s="527" t="str">
        <f t="shared" si="11"/>
        <v/>
      </c>
      <c r="AG29" s="527" t="str">
        <f t="shared" si="11"/>
        <v/>
      </c>
      <c r="AH29" s="527" t="str">
        <f t="shared" si="11"/>
        <v/>
      </c>
      <c r="AI29" s="527" t="str">
        <f t="shared" si="11"/>
        <v/>
      </c>
      <c r="AJ29" s="527" t="str">
        <f t="shared" si="11"/>
        <v/>
      </c>
      <c r="AK29" s="527" t="str">
        <f t="shared" si="11"/>
        <v/>
      </c>
      <c r="AL29" s="527" t="str">
        <f t="shared" si="11"/>
        <v/>
      </c>
      <c r="AM29" s="527" t="str">
        <f t="shared" si="11"/>
        <v/>
      </c>
      <c r="AN29" s="527" t="str">
        <f t="shared" si="11"/>
        <v/>
      </c>
      <c r="AO29" s="527" t="str">
        <f t="shared" si="11"/>
        <v/>
      </c>
      <c r="AP29" s="527" t="str">
        <f t="shared" si="11"/>
        <v/>
      </c>
      <c r="AQ29" s="527" t="str">
        <f t="shared" si="11"/>
        <v/>
      </c>
      <c r="AR29" s="527" t="str">
        <f t="shared" si="11"/>
        <v/>
      </c>
      <c r="AS29" s="527" t="str">
        <f t="shared" si="11"/>
        <v/>
      </c>
      <c r="AT29" s="527" t="str">
        <f t="shared" si="11"/>
        <v/>
      </c>
      <c r="AU29" s="527" t="str">
        <f t="shared" si="11"/>
        <v/>
      </c>
      <c r="AV29" s="527" t="str">
        <f>IF(AV28="N","X","")</f>
        <v/>
      </c>
      <c r="AW29" s="527" t="str">
        <f t="shared" ref="AW29:BL29" si="12">IF(AW28="N","X","")</f>
        <v/>
      </c>
      <c r="AX29" s="527" t="str">
        <f t="shared" si="12"/>
        <v/>
      </c>
      <c r="AY29" s="527" t="str">
        <f t="shared" si="12"/>
        <v/>
      </c>
      <c r="AZ29" s="527" t="str">
        <f t="shared" si="12"/>
        <v/>
      </c>
      <c r="BA29" s="527" t="str">
        <f t="shared" si="12"/>
        <v/>
      </c>
      <c r="BB29" s="527" t="str">
        <f t="shared" si="12"/>
        <v/>
      </c>
      <c r="BC29" s="527" t="str">
        <f t="shared" si="12"/>
        <v/>
      </c>
      <c r="BD29" s="527" t="str">
        <f t="shared" si="12"/>
        <v/>
      </c>
      <c r="BE29" s="527" t="str">
        <f t="shared" si="12"/>
        <v/>
      </c>
      <c r="BF29" s="527" t="str">
        <f t="shared" si="12"/>
        <v/>
      </c>
      <c r="BG29" s="527" t="str">
        <f t="shared" si="12"/>
        <v/>
      </c>
      <c r="BH29" s="527" t="str">
        <f t="shared" si="12"/>
        <v/>
      </c>
      <c r="BI29" s="527" t="str">
        <f t="shared" si="12"/>
        <v/>
      </c>
      <c r="BJ29" s="527" t="str">
        <f t="shared" si="12"/>
        <v/>
      </c>
      <c r="BK29" s="527" t="str">
        <f t="shared" si="12"/>
        <v/>
      </c>
      <c r="BL29" s="527" t="str">
        <f t="shared" si="12"/>
        <v/>
      </c>
      <c r="BM29" s="528"/>
      <c r="BN29" s="528"/>
      <c r="BO29" s="528"/>
      <c r="BP29" s="85"/>
    </row>
    <row r="30" spans="1:70" s="221" customFormat="1" ht="63.75" customHeight="1" thickBot="1" x14ac:dyDescent="0.25">
      <c r="A30" s="512">
        <v>19</v>
      </c>
      <c r="B30" s="510" t="s">
        <v>609</v>
      </c>
      <c r="C30" s="509" t="s">
        <v>43</v>
      </c>
      <c r="D30" s="70" t="s">
        <v>38</v>
      </c>
      <c r="E30" s="527" t="str">
        <f>IF(E28="N", "X", "")</f>
        <v/>
      </c>
      <c r="F30" s="527" t="str">
        <f t="shared" ref="F30:AU30" si="13">IF(F28="N", "X", "")</f>
        <v/>
      </c>
      <c r="G30" s="527" t="str">
        <f t="shared" si="13"/>
        <v/>
      </c>
      <c r="H30" s="527" t="str">
        <f t="shared" si="13"/>
        <v/>
      </c>
      <c r="I30" s="527" t="str">
        <f t="shared" si="13"/>
        <v/>
      </c>
      <c r="J30" s="527" t="str">
        <f t="shared" si="13"/>
        <v/>
      </c>
      <c r="K30" s="527" t="str">
        <f t="shared" si="13"/>
        <v/>
      </c>
      <c r="L30" s="527" t="str">
        <f t="shared" si="13"/>
        <v/>
      </c>
      <c r="M30" s="527" t="str">
        <f t="shared" si="13"/>
        <v/>
      </c>
      <c r="N30" s="527" t="str">
        <f t="shared" si="13"/>
        <v/>
      </c>
      <c r="O30" s="527" t="str">
        <f t="shared" si="13"/>
        <v/>
      </c>
      <c r="P30" s="527" t="str">
        <f t="shared" si="13"/>
        <v/>
      </c>
      <c r="Q30" s="527" t="str">
        <f t="shared" si="13"/>
        <v/>
      </c>
      <c r="R30" s="527" t="str">
        <f t="shared" si="13"/>
        <v/>
      </c>
      <c r="S30" s="527" t="str">
        <f t="shared" si="13"/>
        <v/>
      </c>
      <c r="T30" s="527" t="str">
        <f t="shared" si="13"/>
        <v/>
      </c>
      <c r="U30" s="527" t="str">
        <f t="shared" si="13"/>
        <v/>
      </c>
      <c r="V30" s="527" t="str">
        <f t="shared" si="13"/>
        <v/>
      </c>
      <c r="W30" s="527" t="str">
        <f t="shared" si="13"/>
        <v/>
      </c>
      <c r="X30" s="527" t="str">
        <f t="shared" si="13"/>
        <v/>
      </c>
      <c r="Y30" s="527" t="str">
        <f t="shared" si="13"/>
        <v/>
      </c>
      <c r="Z30" s="527" t="str">
        <f t="shared" si="13"/>
        <v/>
      </c>
      <c r="AA30" s="527" t="str">
        <f t="shared" si="13"/>
        <v/>
      </c>
      <c r="AB30" s="527" t="str">
        <f t="shared" si="13"/>
        <v/>
      </c>
      <c r="AC30" s="527" t="str">
        <f t="shared" si="13"/>
        <v/>
      </c>
      <c r="AD30" s="527" t="str">
        <f t="shared" si="13"/>
        <v/>
      </c>
      <c r="AE30" s="527" t="str">
        <f t="shared" si="13"/>
        <v/>
      </c>
      <c r="AF30" s="527" t="str">
        <f t="shared" si="13"/>
        <v/>
      </c>
      <c r="AG30" s="527" t="str">
        <f t="shared" si="13"/>
        <v/>
      </c>
      <c r="AH30" s="527" t="str">
        <f t="shared" si="13"/>
        <v/>
      </c>
      <c r="AI30" s="527" t="str">
        <f t="shared" si="13"/>
        <v/>
      </c>
      <c r="AJ30" s="527" t="str">
        <f t="shared" si="13"/>
        <v/>
      </c>
      <c r="AK30" s="527" t="str">
        <f t="shared" si="13"/>
        <v/>
      </c>
      <c r="AL30" s="527" t="str">
        <f t="shared" si="13"/>
        <v/>
      </c>
      <c r="AM30" s="527" t="str">
        <f t="shared" si="13"/>
        <v/>
      </c>
      <c r="AN30" s="527" t="str">
        <f t="shared" si="13"/>
        <v/>
      </c>
      <c r="AO30" s="527" t="str">
        <f t="shared" si="13"/>
        <v/>
      </c>
      <c r="AP30" s="527" t="str">
        <f t="shared" si="13"/>
        <v/>
      </c>
      <c r="AQ30" s="527" t="str">
        <f t="shared" si="13"/>
        <v/>
      </c>
      <c r="AR30" s="527" t="str">
        <f t="shared" si="13"/>
        <v/>
      </c>
      <c r="AS30" s="527" t="str">
        <f t="shared" si="13"/>
        <v/>
      </c>
      <c r="AT30" s="527" t="str">
        <f t="shared" si="13"/>
        <v/>
      </c>
      <c r="AU30" s="527" t="str">
        <f t="shared" si="13"/>
        <v/>
      </c>
      <c r="AV30" s="527" t="str">
        <f>IF(AV28="N", "X", "")</f>
        <v/>
      </c>
      <c r="AW30" s="527" t="str">
        <f t="shared" ref="AW30:BL30" si="14">IF(AW28="N", "X", "")</f>
        <v/>
      </c>
      <c r="AX30" s="527" t="str">
        <f t="shared" si="14"/>
        <v/>
      </c>
      <c r="AY30" s="527" t="str">
        <f t="shared" si="14"/>
        <v/>
      </c>
      <c r="AZ30" s="527" t="str">
        <f t="shared" si="14"/>
        <v/>
      </c>
      <c r="BA30" s="527" t="str">
        <f t="shared" si="14"/>
        <v/>
      </c>
      <c r="BB30" s="527" t="str">
        <f t="shared" si="14"/>
        <v/>
      </c>
      <c r="BC30" s="527" t="str">
        <f t="shared" si="14"/>
        <v/>
      </c>
      <c r="BD30" s="527" t="str">
        <f t="shared" si="14"/>
        <v/>
      </c>
      <c r="BE30" s="527" t="str">
        <f t="shared" si="14"/>
        <v/>
      </c>
      <c r="BF30" s="527" t="str">
        <f t="shared" si="14"/>
        <v/>
      </c>
      <c r="BG30" s="527" t="str">
        <f t="shared" si="14"/>
        <v/>
      </c>
      <c r="BH30" s="527" t="str">
        <f t="shared" si="14"/>
        <v/>
      </c>
      <c r="BI30" s="527" t="str">
        <f t="shared" si="14"/>
        <v/>
      </c>
      <c r="BJ30" s="527" t="str">
        <f t="shared" si="14"/>
        <v/>
      </c>
      <c r="BK30" s="527" t="str">
        <f t="shared" si="14"/>
        <v/>
      </c>
      <c r="BL30" s="527" t="str">
        <f t="shared" si="14"/>
        <v/>
      </c>
      <c r="BM30" s="528"/>
      <c r="BN30" s="528"/>
      <c r="BO30" s="528"/>
      <c r="BP30" s="85"/>
    </row>
    <row r="31" spans="1:70" s="221" customFormat="1" ht="63.75" customHeight="1" thickBot="1" x14ac:dyDescent="0.25">
      <c r="A31" s="512">
        <v>20</v>
      </c>
      <c r="B31" s="510" t="s">
        <v>501</v>
      </c>
      <c r="C31" s="509" t="s">
        <v>43</v>
      </c>
      <c r="D31" s="70" t="s">
        <v>38</v>
      </c>
      <c r="E31" s="527" t="str">
        <f>IF(E28="N", "X", "")</f>
        <v/>
      </c>
      <c r="F31" s="527" t="str">
        <f t="shared" ref="F31:AU31" si="15">IF(F28="N", "X", "")</f>
        <v/>
      </c>
      <c r="G31" s="527" t="str">
        <f t="shared" si="15"/>
        <v/>
      </c>
      <c r="H31" s="527" t="str">
        <f t="shared" si="15"/>
        <v/>
      </c>
      <c r="I31" s="527" t="str">
        <f t="shared" si="15"/>
        <v/>
      </c>
      <c r="J31" s="527" t="str">
        <f t="shared" si="15"/>
        <v/>
      </c>
      <c r="K31" s="527" t="str">
        <f t="shared" si="15"/>
        <v/>
      </c>
      <c r="L31" s="527" t="str">
        <f t="shared" si="15"/>
        <v/>
      </c>
      <c r="M31" s="527" t="str">
        <f t="shared" si="15"/>
        <v/>
      </c>
      <c r="N31" s="527" t="str">
        <f t="shared" si="15"/>
        <v/>
      </c>
      <c r="O31" s="527" t="str">
        <f t="shared" si="15"/>
        <v/>
      </c>
      <c r="P31" s="527" t="str">
        <f t="shared" si="15"/>
        <v/>
      </c>
      <c r="Q31" s="527" t="str">
        <f t="shared" si="15"/>
        <v/>
      </c>
      <c r="R31" s="527" t="str">
        <f t="shared" si="15"/>
        <v/>
      </c>
      <c r="S31" s="527" t="str">
        <f t="shared" si="15"/>
        <v/>
      </c>
      <c r="T31" s="527" t="str">
        <f t="shared" si="15"/>
        <v/>
      </c>
      <c r="U31" s="527" t="str">
        <f t="shared" si="15"/>
        <v/>
      </c>
      <c r="V31" s="527" t="str">
        <f t="shared" si="15"/>
        <v/>
      </c>
      <c r="W31" s="527" t="str">
        <f t="shared" si="15"/>
        <v/>
      </c>
      <c r="X31" s="527" t="str">
        <f t="shared" si="15"/>
        <v/>
      </c>
      <c r="Y31" s="527" t="str">
        <f t="shared" si="15"/>
        <v/>
      </c>
      <c r="Z31" s="527" t="str">
        <f t="shared" si="15"/>
        <v/>
      </c>
      <c r="AA31" s="527" t="str">
        <f t="shared" si="15"/>
        <v/>
      </c>
      <c r="AB31" s="527" t="str">
        <f t="shared" si="15"/>
        <v/>
      </c>
      <c r="AC31" s="527" t="str">
        <f t="shared" si="15"/>
        <v/>
      </c>
      <c r="AD31" s="527" t="str">
        <f t="shared" si="15"/>
        <v/>
      </c>
      <c r="AE31" s="527" t="str">
        <f t="shared" si="15"/>
        <v/>
      </c>
      <c r="AF31" s="527" t="str">
        <f t="shared" si="15"/>
        <v/>
      </c>
      <c r="AG31" s="527" t="str">
        <f t="shared" si="15"/>
        <v/>
      </c>
      <c r="AH31" s="527" t="str">
        <f t="shared" si="15"/>
        <v/>
      </c>
      <c r="AI31" s="527" t="str">
        <f t="shared" si="15"/>
        <v/>
      </c>
      <c r="AJ31" s="527" t="str">
        <f t="shared" si="15"/>
        <v/>
      </c>
      <c r="AK31" s="527" t="str">
        <f t="shared" si="15"/>
        <v/>
      </c>
      <c r="AL31" s="527" t="str">
        <f t="shared" si="15"/>
        <v/>
      </c>
      <c r="AM31" s="527" t="str">
        <f t="shared" si="15"/>
        <v/>
      </c>
      <c r="AN31" s="527" t="str">
        <f t="shared" si="15"/>
        <v/>
      </c>
      <c r="AO31" s="527" t="str">
        <f t="shared" si="15"/>
        <v/>
      </c>
      <c r="AP31" s="527" t="str">
        <f t="shared" si="15"/>
        <v/>
      </c>
      <c r="AQ31" s="527" t="str">
        <f t="shared" si="15"/>
        <v/>
      </c>
      <c r="AR31" s="527" t="str">
        <f t="shared" si="15"/>
        <v/>
      </c>
      <c r="AS31" s="527" t="str">
        <f t="shared" si="15"/>
        <v/>
      </c>
      <c r="AT31" s="527" t="str">
        <f t="shared" si="15"/>
        <v/>
      </c>
      <c r="AU31" s="527" t="str">
        <f t="shared" si="15"/>
        <v/>
      </c>
      <c r="AV31" s="527" t="str">
        <f>IF(AV28="N", "X", "")</f>
        <v/>
      </c>
      <c r="AW31" s="527" t="str">
        <f t="shared" ref="AW31:BL31" si="16">IF(AW28="N", "X", "")</f>
        <v/>
      </c>
      <c r="AX31" s="527" t="str">
        <f t="shared" si="16"/>
        <v/>
      </c>
      <c r="AY31" s="527" t="str">
        <f t="shared" si="16"/>
        <v/>
      </c>
      <c r="AZ31" s="527" t="str">
        <f t="shared" si="16"/>
        <v/>
      </c>
      <c r="BA31" s="527" t="str">
        <f t="shared" si="16"/>
        <v/>
      </c>
      <c r="BB31" s="527" t="str">
        <f t="shared" si="16"/>
        <v/>
      </c>
      <c r="BC31" s="527" t="str">
        <f t="shared" si="16"/>
        <v/>
      </c>
      <c r="BD31" s="527" t="str">
        <f t="shared" si="16"/>
        <v/>
      </c>
      <c r="BE31" s="527" t="str">
        <f t="shared" si="16"/>
        <v/>
      </c>
      <c r="BF31" s="527" t="str">
        <f t="shared" si="16"/>
        <v/>
      </c>
      <c r="BG31" s="527" t="str">
        <f t="shared" si="16"/>
        <v/>
      </c>
      <c r="BH31" s="527" t="str">
        <f t="shared" si="16"/>
        <v/>
      </c>
      <c r="BI31" s="527" t="str">
        <f t="shared" si="16"/>
        <v/>
      </c>
      <c r="BJ31" s="527" t="str">
        <f t="shared" si="16"/>
        <v/>
      </c>
      <c r="BK31" s="527" t="str">
        <f t="shared" si="16"/>
        <v/>
      </c>
      <c r="BL31" s="527" t="str">
        <f t="shared" si="16"/>
        <v/>
      </c>
      <c r="BM31" s="528"/>
      <c r="BN31" s="528"/>
      <c r="BO31" s="528"/>
      <c r="BP31" s="85"/>
    </row>
    <row r="32" spans="1:70" s="620" customFormat="1" ht="24" customHeight="1" thickBot="1" x14ac:dyDescent="0.25">
      <c r="A32" s="633" t="s">
        <v>44</v>
      </c>
      <c r="B32" s="634" t="s">
        <v>45</v>
      </c>
      <c r="C32" s="622" t="s">
        <v>8</v>
      </c>
      <c r="D32" s="623" t="s">
        <v>9</v>
      </c>
      <c r="E32" s="617"/>
      <c r="F32" s="617"/>
      <c r="G32" s="617"/>
      <c r="H32" s="617"/>
      <c r="I32" s="617"/>
      <c r="J32" s="617"/>
      <c r="K32" s="617"/>
      <c r="L32" s="617"/>
      <c r="M32" s="617"/>
      <c r="N32" s="617"/>
      <c r="O32" s="617"/>
      <c r="P32" s="617"/>
      <c r="Q32" s="617"/>
      <c r="R32" s="617"/>
      <c r="S32" s="617"/>
      <c r="T32" s="617"/>
      <c r="U32" s="617"/>
      <c r="V32" s="617"/>
      <c r="W32" s="617"/>
      <c r="X32" s="617"/>
      <c r="Y32" s="617"/>
      <c r="Z32" s="617"/>
      <c r="AA32" s="617"/>
      <c r="AB32" s="617"/>
      <c r="AC32" s="617"/>
      <c r="AD32" s="617"/>
      <c r="AE32" s="617"/>
      <c r="AF32" s="617"/>
      <c r="AG32" s="617"/>
      <c r="AH32" s="617"/>
      <c r="AI32" s="617"/>
      <c r="AJ32" s="617"/>
      <c r="AK32" s="617"/>
      <c r="AL32" s="617"/>
      <c r="AM32" s="617"/>
      <c r="AN32" s="617"/>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4"/>
      <c r="BN32" s="614"/>
      <c r="BO32" s="614"/>
    </row>
    <row r="33" spans="1:68" s="223" customFormat="1" ht="75.75" customHeight="1" thickBot="1" x14ac:dyDescent="0.25">
      <c r="A33" s="539">
        <v>21</v>
      </c>
      <c r="B33" s="510" t="s">
        <v>493</v>
      </c>
      <c r="C33" s="186" t="s">
        <v>415</v>
      </c>
      <c r="D33" s="70" t="s">
        <v>38</v>
      </c>
      <c r="E33" s="813" t="s">
        <v>19</v>
      </c>
      <c r="F33" s="813" t="s">
        <v>19</v>
      </c>
      <c r="G33" s="813" t="s">
        <v>19</v>
      </c>
      <c r="H33" s="813" t="s">
        <v>19</v>
      </c>
      <c r="I33" s="813" t="s">
        <v>19</v>
      </c>
      <c r="J33" s="813" t="s">
        <v>19</v>
      </c>
      <c r="K33" s="813" t="s">
        <v>19</v>
      </c>
      <c r="L33" s="813" t="s">
        <v>19</v>
      </c>
      <c r="M33" s="813" t="s">
        <v>19</v>
      </c>
      <c r="N33" s="813" t="s">
        <v>19</v>
      </c>
      <c r="O33" s="813" t="s">
        <v>19</v>
      </c>
      <c r="P33" s="813" t="s">
        <v>19</v>
      </c>
      <c r="Q33" s="813" t="s">
        <v>19</v>
      </c>
      <c r="R33" s="813" t="s">
        <v>19</v>
      </c>
      <c r="S33" s="813" t="s">
        <v>19</v>
      </c>
      <c r="T33" s="813" t="s">
        <v>19</v>
      </c>
      <c r="U33" s="813" t="s">
        <v>19</v>
      </c>
      <c r="V33" s="813" t="s">
        <v>19</v>
      </c>
      <c r="W33" s="813" t="s">
        <v>19</v>
      </c>
      <c r="X33" s="813" t="s">
        <v>19</v>
      </c>
      <c r="Y33" s="813" t="s">
        <v>19</v>
      </c>
      <c r="Z33" s="813" t="s">
        <v>19</v>
      </c>
      <c r="AA33" s="813" t="s">
        <v>19</v>
      </c>
      <c r="AB33" s="813" t="s">
        <v>19</v>
      </c>
      <c r="AC33" s="813" t="s">
        <v>19</v>
      </c>
      <c r="AD33" s="813" t="s">
        <v>19</v>
      </c>
      <c r="AE33" s="813" t="s">
        <v>19</v>
      </c>
      <c r="AF33" s="813" t="s">
        <v>19</v>
      </c>
      <c r="AG33" s="813" t="s">
        <v>19</v>
      </c>
      <c r="AH33" s="813" t="s">
        <v>19</v>
      </c>
      <c r="AI33" s="813" t="s">
        <v>19</v>
      </c>
      <c r="AJ33" s="813" t="s">
        <v>19</v>
      </c>
      <c r="AK33" s="813" t="s">
        <v>19</v>
      </c>
      <c r="AL33" s="813" t="s">
        <v>19</v>
      </c>
      <c r="AM33" s="813" t="s">
        <v>19</v>
      </c>
      <c r="AN33" s="813" t="s">
        <v>19</v>
      </c>
      <c r="AO33" s="813" t="s">
        <v>19</v>
      </c>
      <c r="AP33" s="813" t="s">
        <v>19</v>
      </c>
      <c r="AQ33" s="813" t="s">
        <v>19</v>
      </c>
      <c r="AR33" s="813" t="s">
        <v>19</v>
      </c>
      <c r="AS33" s="813" t="s">
        <v>19</v>
      </c>
      <c r="AT33" s="813" t="s">
        <v>19</v>
      </c>
      <c r="AU33" s="813" t="s">
        <v>19</v>
      </c>
      <c r="AV33" s="813" t="s">
        <v>19</v>
      </c>
      <c r="AW33" s="813" t="s">
        <v>19</v>
      </c>
      <c r="AX33" s="813" t="s">
        <v>19</v>
      </c>
      <c r="AY33" s="813" t="s">
        <v>19</v>
      </c>
      <c r="AZ33" s="813" t="s">
        <v>19</v>
      </c>
      <c r="BA33" s="813" t="s">
        <v>19</v>
      </c>
      <c r="BB33" s="813" t="s">
        <v>19</v>
      </c>
      <c r="BC33" s="813" t="s">
        <v>19</v>
      </c>
      <c r="BD33" s="813" t="s">
        <v>19</v>
      </c>
      <c r="BE33" s="813" t="s">
        <v>19</v>
      </c>
      <c r="BF33" s="813" t="s">
        <v>19</v>
      </c>
      <c r="BG33" s="813" t="s">
        <v>19</v>
      </c>
      <c r="BH33" s="813" t="s">
        <v>19</v>
      </c>
      <c r="BI33" s="813" t="s">
        <v>19</v>
      </c>
      <c r="BJ33" s="813" t="s">
        <v>19</v>
      </c>
      <c r="BK33" s="813" t="s">
        <v>19</v>
      </c>
      <c r="BL33" s="813" t="s">
        <v>19</v>
      </c>
      <c r="BM33" s="222"/>
      <c r="BN33" s="222"/>
      <c r="BO33" s="222"/>
      <c r="BP33" s="85"/>
    </row>
    <row r="34" spans="1:68" s="223" customFormat="1" ht="77.25" customHeight="1" thickBot="1" x14ac:dyDescent="0.25">
      <c r="A34" s="535">
        <v>22</v>
      </c>
      <c r="B34" s="510" t="s">
        <v>494</v>
      </c>
      <c r="C34" s="186" t="s">
        <v>417</v>
      </c>
      <c r="D34" s="70" t="s">
        <v>38</v>
      </c>
      <c r="E34" s="527" t="str">
        <f>IF(E33="N", "X", "")</f>
        <v/>
      </c>
      <c r="F34" s="527" t="str">
        <f t="shared" ref="F34:AU34" si="17">IF(F33="N", "X", "")</f>
        <v/>
      </c>
      <c r="G34" s="527" t="str">
        <f t="shared" si="17"/>
        <v/>
      </c>
      <c r="H34" s="527" t="str">
        <f t="shared" si="17"/>
        <v/>
      </c>
      <c r="I34" s="527" t="str">
        <f t="shared" si="17"/>
        <v/>
      </c>
      <c r="J34" s="527" t="str">
        <f t="shared" si="17"/>
        <v/>
      </c>
      <c r="K34" s="527" t="str">
        <f t="shared" si="17"/>
        <v/>
      </c>
      <c r="L34" s="527" t="str">
        <f t="shared" si="17"/>
        <v/>
      </c>
      <c r="M34" s="527" t="str">
        <f t="shared" si="17"/>
        <v/>
      </c>
      <c r="N34" s="527" t="str">
        <f t="shared" si="17"/>
        <v/>
      </c>
      <c r="O34" s="527" t="str">
        <f t="shared" si="17"/>
        <v/>
      </c>
      <c r="P34" s="527" t="str">
        <f t="shared" si="17"/>
        <v/>
      </c>
      <c r="Q34" s="527" t="str">
        <f t="shared" si="17"/>
        <v/>
      </c>
      <c r="R34" s="527" t="str">
        <f t="shared" si="17"/>
        <v/>
      </c>
      <c r="S34" s="527" t="str">
        <f t="shared" si="17"/>
        <v/>
      </c>
      <c r="T34" s="527" t="str">
        <f t="shared" si="17"/>
        <v/>
      </c>
      <c r="U34" s="527" t="str">
        <f t="shared" si="17"/>
        <v/>
      </c>
      <c r="V34" s="527" t="str">
        <f t="shared" si="17"/>
        <v/>
      </c>
      <c r="W34" s="527" t="str">
        <f t="shared" si="17"/>
        <v/>
      </c>
      <c r="X34" s="527" t="str">
        <f t="shared" si="17"/>
        <v/>
      </c>
      <c r="Y34" s="527" t="str">
        <f t="shared" si="17"/>
        <v/>
      </c>
      <c r="Z34" s="527" t="str">
        <f t="shared" si="17"/>
        <v/>
      </c>
      <c r="AA34" s="527" t="str">
        <f t="shared" si="17"/>
        <v/>
      </c>
      <c r="AB34" s="527" t="str">
        <f t="shared" si="17"/>
        <v/>
      </c>
      <c r="AC34" s="527" t="str">
        <f t="shared" si="17"/>
        <v/>
      </c>
      <c r="AD34" s="527" t="str">
        <f t="shared" si="17"/>
        <v/>
      </c>
      <c r="AE34" s="527" t="str">
        <f t="shared" si="17"/>
        <v/>
      </c>
      <c r="AF34" s="527" t="str">
        <f t="shared" si="17"/>
        <v/>
      </c>
      <c r="AG34" s="527" t="str">
        <f t="shared" si="17"/>
        <v/>
      </c>
      <c r="AH34" s="527" t="str">
        <f t="shared" si="17"/>
        <v/>
      </c>
      <c r="AI34" s="527" t="str">
        <f t="shared" si="17"/>
        <v/>
      </c>
      <c r="AJ34" s="527" t="str">
        <f t="shared" si="17"/>
        <v/>
      </c>
      <c r="AK34" s="527" t="str">
        <f t="shared" si="17"/>
        <v/>
      </c>
      <c r="AL34" s="527" t="str">
        <f t="shared" si="17"/>
        <v/>
      </c>
      <c r="AM34" s="527" t="str">
        <f t="shared" si="17"/>
        <v/>
      </c>
      <c r="AN34" s="527" t="str">
        <f t="shared" si="17"/>
        <v/>
      </c>
      <c r="AO34" s="527" t="str">
        <f t="shared" si="17"/>
        <v/>
      </c>
      <c r="AP34" s="527" t="str">
        <f t="shared" si="17"/>
        <v/>
      </c>
      <c r="AQ34" s="527" t="str">
        <f t="shared" si="17"/>
        <v/>
      </c>
      <c r="AR34" s="527" t="str">
        <f t="shared" si="17"/>
        <v/>
      </c>
      <c r="AS34" s="527" t="str">
        <f t="shared" si="17"/>
        <v/>
      </c>
      <c r="AT34" s="527" t="str">
        <f t="shared" si="17"/>
        <v/>
      </c>
      <c r="AU34" s="527" t="str">
        <f t="shared" si="17"/>
        <v/>
      </c>
      <c r="AV34" s="527" t="str">
        <f>IF(AV33="N", "X", "")</f>
        <v/>
      </c>
      <c r="AW34" s="527" t="str">
        <f t="shared" ref="AW34:BL34" si="18">IF(AW33="N", "X", "")</f>
        <v/>
      </c>
      <c r="AX34" s="527" t="str">
        <f t="shared" si="18"/>
        <v/>
      </c>
      <c r="AY34" s="527" t="str">
        <f t="shared" si="18"/>
        <v/>
      </c>
      <c r="AZ34" s="527" t="str">
        <f t="shared" si="18"/>
        <v/>
      </c>
      <c r="BA34" s="527" t="str">
        <f t="shared" si="18"/>
        <v/>
      </c>
      <c r="BB34" s="527" t="str">
        <f t="shared" si="18"/>
        <v/>
      </c>
      <c r="BC34" s="527" t="str">
        <f t="shared" si="18"/>
        <v/>
      </c>
      <c r="BD34" s="527" t="str">
        <f t="shared" si="18"/>
        <v/>
      </c>
      <c r="BE34" s="527" t="str">
        <f t="shared" si="18"/>
        <v/>
      </c>
      <c r="BF34" s="527" t="str">
        <f t="shared" si="18"/>
        <v/>
      </c>
      <c r="BG34" s="527" t="str">
        <f t="shared" si="18"/>
        <v/>
      </c>
      <c r="BH34" s="527" t="str">
        <f t="shared" si="18"/>
        <v/>
      </c>
      <c r="BI34" s="527" t="str">
        <f t="shared" si="18"/>
        <v/>
      </c>
      <c r="BJ34" s="527" t="str">
        <f t="shared" si="18"/>
        <v/>
      </c>
      <c r="BK34" s="527" t="str">
        <f t="shared" si="18"/>
        <v/>
      </c>
      <c r="BL34" s="527" t="str">
        <f t="shared" si="18"/>
        <v/>
      </c>
      <c r="BM34" s="222"/>
      <c r="BN34" s="222"/>
      <c r="BO34" s="222"/>
      <c r="BP34" s="85"/>
    </row>
    <row r="35" spans="1:68" s="223" customFormat="1" ht="75" customHeight="1" thickBot="1" x14ac:dyDescent="0.25">
      <c r="A35" s="512">
        <v>23</v>
      </c>
      <c r="B35" s="510" t="s">
        <v>495</v>
      </c>
      <c r="C35" s="186" t="s">
        <v>445</v>
      </c>
      <c r="D35" s="70" t="s">
        <v>38</v>
      </c>
      <c r="E35" s="527" t="str">
        <f>IF(E33="N", "X", "")</f>
        <v/>
      </c>
      <c r="F35" s="527" t="str">
        <f t="shared" ref="F35:AU35" si="19">IF(F33="N", "X", "")</f>
        <v/>
      </c>
      <c r="G35" s="527" t="str">
        <f t="shared" si="19"/>
        <v/>
      </c>
      <c r="H35" s="527" t="str">
        <f t="shared" si="19"/>
        <v/>
      </c>
      <c r="I35" s="527" t="str">
        <f t="shared" si="19"/>
        <v/>
      </c>
      <c r="J35" s="527" t="str">
        <f t="shared" si="19"/>
        <v/>
      </c>
      <c r="K35" s="527" t="str">
        <f t="shared" si="19"/>
        <v/>
      </c>
      <c r="L35" s="527" t="str">
        <f t="shared" si="19"/>
        <v/>
      </c>
      <c r="M35" s="527" t="str">
        <f t="shared" si="19"/>
        <v/>
      </c>
      <c r="N35" s="527" t="str">
        <f t="shared" si="19"/>
        <v/>
      </c>
      <c r="O35" s="527" t="str">
        <f t="shared" si="19"/>
        <v/>
      </c>
      <c r="P35" s="527" t="str">
        <f t="shared" si="19"/>
        <v/>
      </c>
      <c r="Q35" s="527" t="str">
        <f t="shared" si="19"/>
        <v/>
      </c>
      <c r="R35" s="527" t="str">
        <f t="shared" si="19"/>
        <v/>
      </c>
      <c r="S35" s="527" t="str">
        <f t="shared" si="19"/>
        <v/>
      </c>
      <c r="T35" s="527" t="str">
        <f t="shared" si="19"/>
        <v/>
      </c>
      <c r="U35" s="527" t="str">
        <f t="shared" si="19"/>
        <v/>
      </c>
      <c r="V35" s="527" t="str">
        <f t="shared" si="19"/>
        <v/>
      </c>
      <c r="W35" s="527" t="str">
        <f t="shared" si="19"/>
        <v/>
      </c>
      <c r="X35" s="527" t="str">
        <f t="shared" si="19"/>
        <v/>
      </c>
      <c r="Y35" s="527" t="str">
        <f t="shared" si="19"/>
        <v/>
      </c>
      <c r="Z35" s="527" t="str">
        <f t="shared" si="19"/>
        <v/>
      </c>
      <c r="AA35" s="527" t="str">
        <f t="shared" si="19"/>
        <v/>
      </c>
      <c r="AB35" s="527" t="str">
        <f t="shared" si="19"/>
        <v/>
      </c>
      <c r="AC35" s="527" t="str">
        <f t="shared" si="19"/>
        <v/>
      </c>
      <c r="AD35" s="527" t="str">
        <f t="shared" si="19"/>
        <v/>
      </c>
      <c r="AE35" s="527" t="str">
        <f t="shared" si="19"/>
        <v/>
      </c>
      <c r="AF35" s="527" t="str">
        <f t="shared" si="19"/>
        <v/>
      </c>
      <c r="AG35" s="527" t="str">
        <f t="shared" si="19"/>
        <v/>
      </c>
      <c r="AH35" s="527" t="str">
        <f t="shared" si="19"/>
        <v/>
      </c>
      <c r="AI35" s="527" t="str">
        <f t="shared" si="19"/>
        <v/>
      </c>
      <c r="AJ35" s="527" t="str">
        <f t="shared" si="19"/>
        <v/>
      </c>
      <c r="AK35" s="527" t="str">
        <f t="shared" si="19"/>
        <v/>
      </c>
      <c r="AL35" s="527" t="str">
        <f t="shared" si="19"/>
        <v/>
      </c>
      <c r="AM35" s="527" t="str">
        <f t="shared" si="19"/>
        <v/>
      </c>
      <c r="AN35" s="527" t="str">
        <f t="shared" si="19"/>
        <v/>
      </c>
      <c r="AO35" s="527" t="str">
        <f t="shared" si="19"/>
        <v/>
      </c>
      <c r="AP35" s="527" t="str">
        <f t="shared" si="19"/>
        <v/>
      </c>
      <c r="AQ35" s="527" t="str">
        <f t="shared" si="19"/>
        <v/>
      </c>
      <c r="AR35" s="527" t="str">
        <f t="shared" si="19"/>
        <v/>
      </c>
      <c r="AS35" s="527" t="str">
        <f t="shared" si="19"/>
        <v/>
      </c>
      <c r="AT35" s="527" t="str">
        <f t="shared" si="19"/>
        <v/>
      </c>
      <c r="AU35" s="527" t="str">
        <f t="shared" si="19"/>
        <v/>
      </c>
      <c r="AV35" s="527" t="str">
        <f>IF(AV33="N", "X", "")</f>
        <v/>
      </c>
      <c r="AW35" s="527" t="str">
        <f t="shared" ref="AW35:BL35" si="20">IF(AW33="N", "X", "")</f>
        <v/>
      </c>
      <c r="AX35" s="527" t="str">
        <f t="shared" si="20"/>
        <v/>
      </c>
      <c r="AY35" s="527" t="str">
        <f t="shared" si="20"/>
        <v/>
      </c>
      <c r="AZ35" s="527" t="str">
        <f t="shared" si="20"/>
        <v/>
      </c>
      <c r="BA35" s="527" t="str">
        <f t="shared" si="20"/>
        <v/>
      </c>
      <c r="BB35" s="527" t="str">
        <f t="shared" si="20"/>
        <v/>
      </c>
      <c r="BC35" s="527" t="str">
        <f t="shared" si="20"/>
        <v/>
      </c>
      <c r="BD35" s="527" t="str">
        <f t="shared" si="20"/>
        <v/>
      </c>
      <c r="BE35" s="527" t="str">
        <f t="shared" si="20"/>
        <v/>
      </c>
      <c r="BF35" s="527" t="str">
        <f t="shared" si="20"/>
        <v/>
      </c>
      <c r="BG35" s="527" t="str">
        <f t="shared" si="20"/>
        <v/>
      </c>
      <c r="BH35" s="527" t="str">
        <f t="shared" si="20"/>
        <v/>
      </c>
      <c r="BI35" s="527" t="str">
        <f t="shared" si="20"/>
        <v/>
      </c>
      <c r="BJ35" s="527" t="str">
        <f t="shared" si="20"/>
        <v/>
      </c>
      <c r="BK35" s="527" t="str">
        <f t="shared" si="20"/>
        <v/>
      </c>
      <c r="BL35" s="527" t="str">
        <f t="shared" si="20"/>
        <v/>
      </c>
      <c r="BM35" s="222"/>
      <c r="BN35" s="222"/>
      <c r="BO35" s="222"/>
      <c r="BP35" s="85"/>
    </row>
    <row r="36" spans="1:68" s="223" customFormat="1" ht="78" customHeight="1" thickBot="1" x14ac:dyDescent="0.25">
      <c r="A36" s="512">
        <v>24</v>
      </c>
      <c r="B36" s="510" t="s">
        <v>46</v>
      </c>
      <c r="C36" s="186" t="s">
        <v>417</v>
      </c>
      <c r="D36" s="70" t="s">
        <v>38</v>
      </c>
      <c r="E36" s="527" t="str">
        <f>IF(E33="N", "X", "")</f>
        <v/>
      </c>
      <c r="F36" s="527" t="str">
        <f t="shared" ref="F36:AU36" si="21">IF(F33="N", "X", "")</f>
        <v/>
      </c>
      <c r="G36" s="527" t="str">
        <f t="shared" si="21"/>
        <v/>
      </c>
      <c r="H36" s="527" t="str">
        <f t="shared" si="21"/>
        <v/>
      </c>
      <c r="I36" s="527" t="str">
        <f t="shared" si="21"/>
        <v/>
      </c>
      <c r="J36" s="527" t="str">
        <f t="shared" si="21"/>
        <v/>
      </c>
      <c r="K36" s="527" t="str">
        <f t="shared" si="21"/>
        <v/>
      </c>
      <c r="L36" s="527" t="str">
        <f t="shared" si="21"/>
        <v/>
      </c>
      <c r="M36" s="527" t="str">
        <f t="shared" si="21"/>
        <v/>
      </c>
      <c r="N36" s="527" t="str">
        <f t="shared" si="21"/>
        <v/>
      </c>
      <c r="O36" s="527" t="str">
        <f t="shared" si="21"/>
        <v/>
      </c>
      <c r="P36" s="527" t="str">
        <f t="shared" si="21"/>
        <v/>
      </c>
      <c r="Q36" s="527" t="str">
        <f t="shared" si="21"/>
        <v/>
      </c>
      <c r="R36" s="527" t="str">
        <f t="shared" si="21"/>
        <v/>
      </c>
      <c r="S36" s="527" t="str">
        <f t="shared" si="21"/>
        <v/>
      </c>
      <c r="T36" s="527" t="str">
        <f t="shared" si="21"/>
        <v/>
      </c>
      <c r="U36" s="527" t="str">
        <f t="shared" si="21"/>
        <v/>
      </c>
      <c r="V36" s="527" t="str">
        <f t="shared" si="21"/>
        <v/>
      </c>
      <c r="W36" s="527" t="str">
        <f t="shared" si="21"/>
        <v/>
      </c>
      <c r="X36" s="527" t="str">
        <f t="shared" si="21"/>
        <v/>
      </c>
      <c r="Y36" s="527" t="str">
        <f t="shared" si="21"/>
        <v/>
      </c>
      <c r="Z36" s="527" t="str">
        <f t="shared" si="21"/>
        <v/>
      </c>
      <c r="AA36" s="527" t="str">
        <f t="shared" si="21"/>
        <v/>
      </c>
      <c r="AB36" s="527" t="str">
        <f t="shared" si="21"/>
        <v/>
      </c>
      <c r="AC36" s="527" t="str">
        <f t="shared" si="21"/>
        <v/>
      </c>
      <c r="AD36" s="527" t="str">
        <f t="shared" si="21"/>
        <v/>
      </c>
      <c r="AE36" s="527" t="str">
        <f t="shared" si="21"/>
        <v/>
      </c>
      <c r="AF36" s="527" t="str">
        <f t="shared" si="21"/>
        <v/>
      </c>
      <c r="AG36" s="527" t="str">
        <f t="shared" si="21"/>
        <v/>
      </c>
      <c r="AH36" s="527" t="str">
        <f t="shared" si="21"/>
        <v/>
      </c>
      <c r="AI36" s="527" t="str">
        <f t="shared" si="21"/>
        <v/>
      </c>
      <c r="AJ36" s="527" t="str">
        <f t="shared" si="21"/>
        <v/>
      </c>
      <c r="AK36" s="527" t="str">
        <f t="shared" si="21"/>
        <v/>
      </c>
      <c r="AL36" s="527" t="str">
        <f t="shared" si="21"/>
        <v/>
      </c>
      <c r="AM36" s="527" t="str">
        <f t="shared" si="21"/>
        <v/>
      </c>
      <c r="AN36" s="527" t="str">
        <f t="shared" si="21"/>
        <v/>
      </c>
      <c r="AO36" s="527" t="str">
        <f t="shared" si="21"/>
        <v/>
      </c>
      <c r="AP36" s="527" t="str">
        <f t="shared" si="21"/>
        <v/>
      </c>
      <c r="AQ36" s="527" t="str">
        <f t="shared" si="21"/>
        <v/>
      </c>
      <c r="AR36" s="527" t="str">
        <f t="shared" si="21"/>
        <v/>
      </c>
      <c r="AS36" s="527" t="str">
        <f t="shared" si="21"/>
        <v/>
      </c>
      <c r="AT36" s="527" t="str">
        <f t="shared" si="21"/>
        <v/>
      </c>
      <c r="AU36" s="527" t="str">
        <f t="shared" si="21"/>
        <v/>
      </c>
      <c r="AV36" s="527" t="str">
        <f>IF(AV33="N", "X", "")</f>
        <v/>
      </c>
      <c r="AW36" s="527" t="str">
        <f t="shared" ref="AW36:BL36" si="22">IF(AW33="N", "X", "")</f>
        <v/>
      </c>
      <c r="AX36" s="527" t="str">
        <f t="shared" si="22"/>
        <v/>
      </c>
      <c r="AY36" s="527" t="str">
        <f t="shared" si="22"/>
        <v/>
      </c>
      <c r="AZ36" s="527" t="str">
        <f t="shared" si="22"/>
        <v/>
      </c>
      <c r="BA36" s="527" t="str">
        <f t="shared" si="22"/>
        <v/>
      </c>
      <c r="BB36" s="527" t="str">
        <f t="shared" si="22"/>
        <v/>
      </c>
      <c r="BC36" s="527" t="str">
        <f t="shared" si="22"/>
        <v/>
      </c>
      <c r="BD36" s="527" t="str">
        <f t="shared" si="22"/>
        <v/>
      </c>
      <c r="BE36" s="527" t="str">
        <f t="shared" si="22"/>
        <v/>
      </c>
      <c r="BF36" s="527" t="str">
        <f t="shared" si="22"/>
        <v/>
      </c>
      <c r="BG36" s="527" t="str">
        <f t="shared" si="22"/>
        <v/>
      </c>
      <c r="BH36" s="527" t="str">
        <f t="shared" si="22"/>
        <v/>
      </c>
      <c r="BI36" s="527" t="str">
        <f t="shared" si="22"/>
        <v/>
      </c>
      <c r="BJ36" s="527" t="str">
        <f t="shared" si="22"/>
        <v/>
      </c>
      <c r="BK36" s="527" t="str">
        <f t="shared" si="22"/>
        <v/>
      </c>
      <c r="BL36" s="527" t="str">
        <f t="shared" si="22"/>
        <v/>
      </c>
      <c r="BM36" s="222"/>
      <c r="BN36" s="222"/>
      <c r="BO36" s="222"/>
      <c r="BP36" s="85"/>
    </row>
    <row r="37" spans="1:68" s="223" customFormat="1" ht="88.5" customHeight="1" thickBot="1" x14ac:dyDescent="0.25">
      <c r="A37" s="539">
        <v>25</v>
      </c>
      <c r="B37" s="510" t="s">
        <v>47</v>
      </c>
      <c r="C37" s="186" t="s">
        <v>418</v>
      </c>
      <c r="D37" s="70" t="s">
        <v>38</v>
      </c>
      <c r="E37" s="532" t="str">
        <f>IF(E33="N", "X", "")</f>
        <v/>
      </c>
      <c r="F37" s="532" t="str">
        <f t="shared" ref="F37:AU37" si="23">IF(F33="N", "X", "")</f>
        <v/>
      </c>
      <c r="G37" s="532" t="str">
        <f t="shared" si="23"/>
        <v/>
      </c>
      <c r="H37" s="532" t="str">
        <f t="shared" si="23"/>
        <v/>
      </c>
      <c r="I37" s="532" t="str">
        <f t="shared" si="23"/>
        <v/>
      </c>
      <c r="J37" s="532" t="str">
        <f t="shared" si="23"/>
        <v/>
      </c>
      <c r="K37" s="532" t="str">
        <f t="shared" si="23"/>
        <v/>
      </c>
      <c r="L37" s="532" t="str">
        <f t="shared" si="23"/>
        <v/>
      </c>
      <c r="M37" s="532" t="str">
        <f t="shared" si="23"/>
        <v/>
      </c>
      <c r="N37" s="532" t="str">
        <f t="shared" si="23"/>
        <v/>
      </c>
      <c r="O37" s="532" t="str">
        <f t="shared" si="23"/>
        <v/>
      </c>
      <c r="P37" s="532" t="str">
        <f t="shared" si="23"/>
        <v/>
      </c>
      <c r="Q37" s="532" t="str">
        <f t="shared" si="23"/>
        <v/>
      </c>
      <c r="R37" s="532" t="str">
        <f t="shared" si="23"/>
        <v/>
      </c>
      <c r="S37" s="532" t="str">
        <f t="shared" si="23"/>
        <v/>
      </c>
      <c r="T37" s="532" t="str">
        <f t="shared" si="23"/>
        <v/>
      </c>
      <c r="U37" s="532" t="str">
        <f t="shared" si="23"/>
        <v/>
      </c>
      <c r="V37" s="532" t="str">
        <f t="shared" si="23"/>
        <v/>
      </c>
      <c r="W37" s="532" t="str">
        <f t="shared" si="23"/>
        <v/>
      </c>
      <c r="X37" s="532" t="str">
        <f t="shared" si="23"/>
        <v/>
      </c>
      <c r="Y37" s="532" t="str">
        <f t="shared" si="23"/>
        <v/>
      </c>
      <c r="Z37" s="532" t="str">
        <f t="shared" si="23"/>
        <v/>
      </c>
      <c r="AA37" s="532" t="str">
        <f t="shared" si="23"/>
        <v/>
      </c>
      <c r="AB37" s="532" t="str">
        <f t="shared" si="23"/>
        <v/>
      </c>
      <c r="AC37" s="532" t="str">
        <f t="shared" si="23"/>
        <v/>
      </c>
      <c r="AD37" s="532" t="str">
        <f t="shared" si="23"/>
        <v/>
      </c>
      <c r="AE37" s="532" t="str">
        <f t="shared" si="23"/>
        <v/>
      </c>
      <c r="AF37" s="532" t="str">
        <f t="shared" si="23"/>
        <v/>
      </c>
      <c r="AG37" s="532" t="str">
        <f t="shared" si="23"/>
        <v/>
      </c>
      <c r="AH37" s="532" t="str">
        <f t="shared" si="23"/>
        <v/>
      </c>
      <c r="AI37" s="532" t="str">
        <f t="shared" si="23"/>
        <v/>
      </c>
      <c r="AJ37" s="532" t="str">
        <f t="shared" si="23"/>
        <v/>
      </c>
      <c r="AK37" s="532" t="str">
        <f t="shared" si="23"/>
        <v/>
      </c>
      <c r="AL37" s="532" t="str">
        <f t="shared" si="23"/>
        <v/>
      </c>
      <c r="AM37" s="532" t="str">
        <f t="shared" si="23"/>
        <v/>
      </c>
      <c r="AN37" s="532" t="str">
        <f t="shared" si="23"/>
        <v/>
      </c>
      <c r="AO37" s="532" t="str">
        <f t="shared" si="23"/>
        <v/>
      </c>
      <c r="AP37" s="532" t="str">
        <f t="shared" si="23"/>
        <v/>
      </c>
      <c r="AQ37" s="532" t="str">
        <f t="shared" si="23"/>
        <v/>
      </c>
      <c r="AR37" s="532" t="str">
        <f t="shared" si="23"/>
        <v/>
      </c>
      <c r="AS37" s="532" t="str">
        <f t="shared" si="23"/>
        <v/>
      </c>
      <c r="AT37" s="532" t="str">
        <f t="shared" si="23"/>
        <v/>
      </c>
      <c r="AU37" s="532" t="str">
        <f t="shared" si="23"/>
        <v/>
      </c>
      <c r="AV37" s="532" t="str">
        <f>IF(AV33="N", "X", "")</f>
        <v/>
      </c>
      <c r="AW37" s="532" t="str">
        <f t="shared" ref="AW37:BL37" si="24">IF(AW33="N", "X", "")</f>
        <v/>
      </c>
      <c r="AX37" s="532" t="str">
        <f t="shared" si="24"/>
        <v/>
      </c>
      <c r="AY37" s="532" t="str">
        <f t="shared" si="24"/>
        <v/>
      </c>
      <c r="AZ37" s="532" t="str">
        <f t="shared" si="24"/>
        <v/>
      </c>
      <c r="BA37" s="532" t="str">
        <f t="shared" si="24"/>
        <v/>
      </c>
      <c r="BB37" s="532" t="str">
        <f t="shared" si="24"/>
        <v/>
      </c>
      <c r="BC37" s="532" t="str">
        <f t="shared" si="24"/>
        <v/>
      </c>
      <c r="BD37" s="532" t="str">
        <f t="shared" si="24"/>
        <v/>
      </c>
      <c r="BE37" s="532" t="str">
        <f t="shared" si="24"/>
        <v/>
      </c>
      <c r="BF37" s="532" t="str">
        <f t="shared" si="24"/>
        <v/>
      </c>
      <c r="BG37" s="532" t="str">
        <f t="shared" si="24"/>
        <v/>
      </c>
      <c r="BH37" s="532" t="str">
        <f t="shared" si="24"/>
        <v/>
      </c>
      <c r="BI37" s="532" t="str">
        <f t="shared" si="24"/>
        <v/>
      </c>
      <c r="BJ37" s="532" t="str">
        <f t="shared" si="24"/>
        <v/>
      </c>
      <c r="BK37" s="532" t="str">
        <f t="shared" si="24"/>
        <v/>
      </c>
      <c r="BL37" s="532" t="str">
        <f t="shared" si="24"/>
        <v/>
      </c>
      <c r="BM37" s="222"/>
      <c r="BN37" s="222"/>
      <c r="BO37" s="222"/>
      <c r="BP37" s="85"/>
    </row>
    <row r="38" spans="1:68" s="223" customFormat="1" ht="90" customHeight="1" thickBot="1" x14ac:dyDescent="0.25">
      <c r="A38" s="512">
        <v>26</v>
      </c>
      <c r="B38" s="510" t="s">
        <v>496</v>
      </c>
      <c r="C38" s="186" t="s">
        <v>418</v>
      </c>
      <c r="D38" s="70" t="s">
        <v>38</v>
      </c>
      <c r="E38" s="532" t="str">
        <f>IF(E33="N", "X", "")</f>
        <v/>
      </c>
      <c r="F38" s="532" t="str">
        <f t="shared" ref="F38:AU38" si="25">IF(F33="N", "X", "")</f>
        <v/>
      </c>
      <c r="G38" s="532" t="str">
        <f t="shared" si="25"/>
        <v/>
      </c>
      <c r="H38" s="532" t="str">
        <f t="shared" si="25"/>
        <v/>
      </c>
      <c r="I38" s="532" t="str">
        <f t="shared" si="25"/>
        <v/>
      </c>
      <c r="J38" s="532" t="str">
        <f t="shared" si="25"/>
        <v/>
      </c>
      <c r="K38" s="532" t="str">
        <f t="shared" si="25"/>
        <v/>
      </c>
      <c r="L38" s="532" t="str">
        <f t="shared" si="25"/>
        <v/>
      </c>
      <c r="M38" s="532" t="str">
        <f t="shared" si="25"/>
        <v/>
      </c>
      <c r="N38" s="532" t="str">
        <f t="shared" si="25"/>
        <v/>
      </c>
      <c r="O38" s="532" t="str">
        <f t="shared" si="25"/>
        <v/>
      </c>
      <c r="P38" s="532" t="str">
        <f t="shared" si="25"/>
        <v/>
      </c>
      <c r="Q38" s="532" t="str">
        <f t="shared" si="25"/>
        <v/>
      </c>
      <c r="R38" s="532" t="str">
        <f t="shared" si="25"/>
        <v/>
      </c>
      <c r="S38" s="532" t="str">
        <f t="shared" si="25"/>
        <v/>
      </c>
      <c r="T38" s="532" t="str">
        <f t="shared" si="25"/>
        <v/>
      </c>
      <c r="U38" s="532" t="str">
        <f t="shared" si="25"/>
        <v/>
      </c>
      <c r="V38" s="532" t="str">
        <f t="shared" si="25"/>
        <v/>
      </c>
      <c r="W38" s="532" t="str">
        <f t="shared" si="25"/>
        <v/>
      </c>
      <c r="X38" s="532" t="str">
        <f t="shared" si="25"/>
        <v/>
      </c>
      <c r="Y38" s="532" t="str">
        <f t="shared" si="25"/>
        <v/>
      </c>
      <c r="Z38" s="532" t="str">
        <f t="shared" si="25"/>
        <v/>
      </c>
      <c r="AA38" s="532" t="str">
        <f t="shared" si="25"/>
        <v/>
      </c>
      <c r="AB38" s="532" t="str">
        <f t="shared" si="25"/>
        <v/>
      </c>
      <c r="AC38" s="532" t="str">
        <f t="shared" si="25"/>
        <v/>
      </c>
      <c r="AD38" s="532" t="str">
        <f t="shared" si="25"/>
        <v/>
      </c>
      <c r="AE38" s="532" t="str">
        <f t="shared" si="25"/>
        <v/>
      </c>
      <c r="AF38" s="532" t="str">
        <f t="shared" si="25"/>
        <v/>
      </c>
      <c r="AG38" s="532" t="str">
        <f t="shared" si="25"/>
        <v/>
      </c>
      <c r="AH38" s="532" t="str">
        <f t="shared" si="25"/>
        <v/>
      </c>
      <c r="AI38" s="532" t="str">
        <f t="shared" si="25"/>
        <v/>
      </c>
      <c r="AJ38" s="532" t="str">
        <f t="shared" si="25"/>
        <v/>
      </c>
      <c r="AK38" s="532" t="str">
        <f t="shared" si="25"/>
        <v/>
      </c>
      <c r="AL38" s="532" t="str">
        <f t="shared" si="25"/>
        <v/>
      </c>
      <c r="AM38" s="532" t="str">
        <f t="shared" si="25"/>
        <v/>
      </c>
      <c r="AN38" s="532" t="str">
        <f t="shared" si="25"/>
        <v/>
      </c>
      <c r="AO38" s="532" t="str">
        <f t="shared" si="25"/>
        <v/>
      </c>
      <c r="AP38" s="532" t="str">
        <f t="shared" si="25"/>
        <v/>
      </c>
      <c r="AQ38" s="532" t="str">
        <f t="shared" si="25"/>
        <v/>
      </c>
      <c r="AR38" s="532" t="str">
        <f t="shared" si="25"/>
        <v/>
      </c>
      <c r="AS38" s="532" t="str">
        <f t="shared" si="25"/>
        <v/>
      </c>
      <c r="AT38" s="532" t="str">
        <f t="shared" si="25"/>
        <v/>
      </c>
      <c r="AU38" s="532" t="str">
        <f t="shared" si="25"/>
        <v/>
      </c>
      <c r="AV38" s="532" t="str">
        <f>IF(AV33="N", "X", "")</f>
        <v/>
      </c>
      <c r="AW38" s="532" t="str">
        <f t="shared" ref="AW38:BL38" si="26">IF(AW33="N", "X", "")</f>
        <v/>
      </c>
      <c r="AX38" s="532" t="str">
        <f t="shared" si="26"/>
        <v/>
      </c>
      <c r="AY38" s="532" t="str">
        <f t="shared" si="26"/>
        <v/>
      </c>
      <c r="AZ38" s="532" t="str">
        <f t="shared" si="26"/>
        <v/>
      </c>
      <c r="BA38" s="532" t="str">
        <f t="shared" si="26"/>
        <v/>
      </c>
      <c r="BB38" s="532" t="str">
        <f t="shared" si="26"/>
        <v/>
      </c>
      <c r="BC38" s="532" t="str">
        <f t="shared" si="26"/>
        <v/>
      </c>
      <c r="BD38" s="532" t="str">
        <f t="shared" si="26"/>
        <v/>
      </c>
      <c r="BE38" s="532" t="str">
        <f t="shared" si="26"/>
        <v/>
      </c>
      <c r="BF38" s="532" t="str">
        <f t="shared" si="26"/>
        <v/>
      </c>
      <c r="BG38" s="532" t="str">
        <f t="shared" si="26"/>
        <v/>
      </c>
      <c r="BH38" s="532" t="str">
        <f t="shared" si="26"/>
        <v/>
      </c>
      <c r="BI38" s="532" t="str">
        <f t="shared" si="26"/>
        <v/>
      </c>
      <c r="BJ38" s="532" t="str">
        <f t="shared" si="26"/>
        <v/>
      </c>
      <c r="BK38" s="532" t="str">
        <f t="shared" si="26"/>
        <v/>
      </c>
      <c r="BL38" s="532" t="str">
        <f t="shared" si="26"/>
        <v/>
      </c>
      <c r="BM38" s="222"/>
      <c r="BN38" s="222"/>
      <c r="BO38" s="222"/>
      <c r="BP38" s="85"/>
    </row>
    <row r="39" spans="1:68" s="223" customFormat="1" ht="63.75" customHeight="1" thickBot="1" x14ac:dyDescent="0.25">
      <c r="A39" s="512">
        <v>27</v>
      </c>
      <c r="B39" s="510" t="s">
        <v>48</v>
      </c>
      <c r="C39" s="186" t="s">
        <v>49</v>
      </c>
      <c r="D39" s="70" t="s">
        <v>38</v>
      </c>
      <c r="E39" s="532" t="str">
        <f>IF(E33="N", "X", "")</f>
        <v/>
      </c>
      <c r="F39" s="532" t="str">
        <f t="shared" ref="F39:AU39" si="27">IF(F33="N", "X", "")</f>
        <v/>
      </c>
      <c r="G39" s="532" t="str">
        <f t="shared" si="27"/>
        <v/>
      </c>
      <c r="H39" s="532" t="str">
        <f t="shared" si="27"/>
        <v/>
      </c>
      <c r="I39" s="532" t="str">
        <f t="shared" si="27"/>
        <v/>
      </c>
      <c r="J39" s="532" t="str">
        <f t="shared" si="27"/>
        <v/>
      </c>
      <c r="K39" s="532" t="str">
        <f t="shared" si="27"/>
        <v/>
      </c>
      <c r="L39" s="532" t="str">
        <f t="shared" si="27"/>
        <v/>
      </c>
      <c r="M39" s="532" t="str">
        <f t="shared" si="27"/>
        <v/>
      </c>
      <c r="N39" s="532" t="str">
        <f t="shared" si="27"/>
        <v/>
      </c>
      <c r="O39" s="532" t="str">
        <f t="shared" si="27"/>
        <v/>
      </c>
      <c r="P39" s="532" t="str">
        <f t="shared" si="27"/>
        <v/>
      </c>
      <c r="Q39" s="532" t="str">
        <f t="shared" si="27"/>
        <v/>
      </c>
      <c r="R39" s="532" t="str">
        <f t="shared" si="27"/>
        <v/>
      </c>
      <c r="S39" s="532" t="str">
        <f t="shared" si="27"/>
        <v/>
      </c>
      <c r="T39" s="532" t="str">
        <f t="shared" si="27"/>
        <v/>
      </c>
      <c r="U39" s="532" t="str">
        <f t="shared" si="27"/>
        <v/>
      </c>
      <c r="V39" s="532" t="str">
        <f t="shared" si="27"/>
        <v/>
      </c>
      <c r="W39" s="532" t="str">
        <f t="shared" si="27"/>
        <v/>
      </c>
      <c r="X39" s="532" t="str">
        <f t="shared" si="27"/>
        <v/>
      </c>
      <c r="Y39" s="532" t="str">
        <f t="shared" si="27"/>
        <v/>
      </c>
      <c r="Z39" s="532" t="str">
        <f t="shared" si="27"/>
        <v/>
      </c>
      <c r="AA39" s="532" t="str">
        <f t="shared" si="27"/>
        <v/>
      </c>
      <c r="AB39" s="532" t="str">
        <f t="shared" si="27"/>
        <v/>
      </c>
      <c r="AC39" s="532" t="str">
        <f t="shared" si="27"/>
        <v/>
      </c>
      <c r="AD39" s="532" t="str">
        <f t="shared" si="27"/>
        <v/>
      </c>
      <c r="AE39" s="532" t="str">
        <f t="shared" si="27"/>
        <v/>
      </c>
      <c r="AF39" s="532" t="str">
        <f t="shared" si="27"/>
        <v/>
      </c>
      <c r="AG39" s="532" t="str">
        <f t="shared" si="27"/>
        <v/>
      </c>
      <c r="AH39" s="532" t="str">
        <f t="shared" si="27"/>
        <v/>
      </c>
      <c r="AI39" s="532" t="str">
        <f t="shared" si="27"/>
        <v/>
      </c>
      <c r="AJ39" s="532" t="str">
        <f t="shared" si="27"/>
        <v/>
      </c>
      <c r="AK39" s="532" t="str">
        <f t="shared" si="27"/>
        <v/>
      </c>
      <c r="AL39" s="532" t="str">
        <f t="shared" si="27"/>
        <v/>
      </c>
      <c r="AM39" s="532" t="str">
        <f t="shared" si="27"/>
        <v/>
      </c>
      <c r="AN39" s="532" t="str">
        <f t="shared" si="27"/>
        <v/>
      </c>
      <c r="AO39" s="532" t="str">
        <f t="shared" si="27"/>
        <v/>
      </c>
      <c r="AP39" s="532" t="str">
        <f t="shared" si="27"/>
        <v/>
      </c>
      <c r="AQ39" s="532" t="str">
        <f t="shared" si="27"/>
        <v/>
      </c>
      <c r="AR39" s="532" t="str">
        <f t="shared" si="27"/>
        <v/>
      </c>
      <c r="AS39" s="532" t="str">
        <f t="shared" si="27"/>
        <v/>
      </c>
      <c r="AT39" s="532" t="str">
        <f t="shared" si="27"/>
        <v/>
      </c>
      <c r="AU39" s="532" t="str">
        <f t="shared" si="27"/>
        <v/>
      </c>
      <c r="AV39" s="532" t="str">
        <f>IF(AV33="N", "X", "")</f>
        <v/>
      </c>
      <c r="AW39" s="532" t="str">
        <f t="shared" ref="AW39:BL39" si="28">IF(AW33="N", "X", "")</f>
        <v/>
      </c>
      <c r="AX39" s="532" t="str">
        <f t="shared" si="28"/>
        <v/>
      </c>
      <c r="AY39" s="532" t="str">
        <f t="shared" si="28"/>
        <v/>
      </c>
      <c r="AZ39" s="532" t="str">
        <f t="shared" si="28"/>
        <v/>
      </c>
      <c r="BA39" s="532" t="str">
        <f t="shared" si="28"/>
        <v/>
      </c>
      <c r="BB39" s="532" t="str">
        <f t="shared" si="28"/>
        <v/>
      </c>
      <c r="BC39" s="532" t="str">
        <f t="shared" si="28"/>
        <v/>
      </c>
      <c r="BD39" s="532" t="str">
        <f t="shared" si="28"/>
        <v/>
      </c>
      <c r="BE39" s="532" t="str">
        <f t="shared" si="28"/>
        <v/>
      </c>
      <c r="BF39" s="532" t="str">
        <f t="shared" si="28"/>
        <v/>
      </c>
      <c r="BG39" s="532" t="str">
        <f t="shared" si="28"/>
        <v/>
      </c>
      <c r="BH39" s="532" t="str">
        <f t="shared" si="28"/>
        <v/>
      </c>
      <c r="BI39" s="532" t="str">
        <f t="shared" si="28"/>
        <v/>
      </c>
      <c r="BJ39" s="532" t="str">
        <f t="shared" si="28"/>
        <v/>
      </c>
      <c r="BK39" s="532" t="str">
        <f t="shared" si="28"/>
        <v/>
      </c>
      <c r="BL39" s="532" t="str">
        <f t="shared" si="28"/>
        <v/>
      </c>
      <c r="BM39" s="222"/>
      <c r="BN39" s="222"/>
      <c r="BO39" s="222"/>
      <c r="BP39" s="85"/>
    </row>
    <row r="40" spans="1:68" s="223" customFormat="1" ht="84.75" customHeight="1" thickBot="1" x14ac:dyDescent="0.25">
      <c r="A40" s="535">
        <v>28</v>
      </c>
      <c r="B40" s="510" t="s">
        <v>50</v>
      </c>
      <c r="C40" s="186" t="s">
        <v>416</v>
      </c>
      <c r="D40" s="70" t="s">
        <v>38</v>
      </c>
      <c r="E40" s="532" t="str">
        <f>IF(E33="N", "X", "")</f>
        <v/>
      </c>
      <c r="F40" s="532" t="str">
        <f t="shared" ref="F40:AU40" si="29">IF(F33="N", "X", "")</f>
        <v/>
      </c>
      <c r="G40" s="532" t="str">
        <f t="shared" si="29"/>
        <v/>
      </c>
      <c r="H40" s="532" t="str">
        <f t="shared" si="29"/>
        <v/>
      </c>
      <c r="I40" s="532" t="str">
        <f t="shared" si="29"/>
        <v/>
      </c>
      <c r="J40" s="532" t="str">
        <f t="shared" si="29"/>
        <v/>
      </c>
      <c r="K40" s="532" t="str">
        <f t="shared" si="29"/>
        <v/>
      </c>
      <c r="L40" s="532" t="str">
        <f t="shared" si="29"/>
        <v/>
      </c>
      <c r="M40" s="532" t="str">
        <f t="shared" si="29"/>
        <v/>
      </c>
      <c r="N40" s="532" t="str">
        <f t="shared" si="29"/>
        <v/>
      </c>
      <c r="O40" s="532" t="str">
        <f t="shared" si="29"/>
        <v/>
      </c>
      <c r="P40" s="532" t="str">
        <f t="shared" si="29"/>
        <v/>
      </c>
      <c r="Q40" s="532" t="str">
        <f t="shared" si="29"/>
        <v/>
      </c>
      <c r="R40" s="532" t="str">
        <f t="shared" si="29"/>
        <v/>
      </c>
      <c r="S40" s="532" t="str">
        <f t="shared" si="29"/>
        <v/>
      </c>
      <c r="T40" s="532" t="str">
        <f t="shared" si="29"/>
        <v/>
      </c>
      <c r="U40" s="532" t="str">
        <f t="shared" si="29"/>
        <v/>
      </c>
      <c r="V40" s="532" t="str">
        <f t="shared" si="29"/>
        <v/>
      </c>
      <c r="W40" s="532" t="str">
        <f t="shared" si="29"/>
        <v/>
      </c>
      <c r="X40" s="532" t="str">
        <f t="shared" si="29"/>
        <v/>
      </c>
      <c r="Y40" s="532" t="str">
        <f t="shared" si="29"/>
        <v/>
      </c>
      <c r="Z40" s="532" t="str">
        <f t="shared" si="29"/>
        <v/>
      </c>
      <c r="AA40" s="532" t="str">
        <f t="shared" si="29"/>
        <v/>
      </c>
      <c r="AB40" s="532" t="str">
        <f t="shared" si="29"/>
        <v/>
      </c>
      <c r="AC40" s="532" t="str">
        <f t="shared" si="29"/>
        <v/>
      </c>
      <c r="AD40" s="532" t="str">
        <f t="shared" si="29"/>
        <v/>
      </c>
      <c r="AE40" s="532" t="str">
        <f t="shared" si="29"/>
        <v/>
      </c>
      <c r="AF40" s="532" t="str">
        <f t="shared" si="29"/>
        <v/>
      </c>
      <c r="AG40" s="532" t="str">
        <f t="shared" si="29"/>
        <v/>
      </c>
      <c r="AH40" s="532" t="str">
        <f t="shared" si="29"/>
        <v/>
      </c>
      <c r="AI40" s="532" t="str">
        <f t="shared" si="29"/>
        <v/>
      </c>
      <c r="AJ40" s="532" t="str">
        <f t="shared" si="29"/>
        <v/>
      </c>
      <c r="AK40" s="532" t="str">
        <f t="shared" si="29"/>
        <v/>
      </c>
      <c r="AL40" s="532" t="str">
        <f t="shared" si="29"/>
        <v/>
      </c>
      <c r="AM40" s="532" t="str">
        <f t="shared" si="29"/>
        <v/>
      </c>
      <c r="AN40" s="532" t="str">
        <f t="shared" si="29"/>
        <v/>
      </c>
      <c r="AO40" s="532" t="str">
        <f t="shared" si="29"/>
        <v/>
      </c>
      <c r="AP40" s="532" t="str">
        <f t="shared" si="29"/>
        <v/>
      </c>
      <c r="AQ40" s="532" t="str">
        <f t="shared" si="29"/>
        <v/>
      </c>
      <c r="AR40" s="532" t="str">
        <f t="shared" si="29"/>
        <v/>
      </c>
      <c r="AS40" s="532" t="str">
        <f t="shared" si="29"/>
        <v/>
      </c>
      <c r="AT40" s="532" t="str">
        <f t="shared" si="29"/>
        <v/>
      </c>
      <c r="AU40" s="532" t="str">
        <f t="shared" si="29"/>
        <v/>
      </c>
      <c r="AV40" s="532" t="str">
        <f>IF(AV33="N", "X", "")</f>
        <v/>
      </c>
      <c r="AW40" s="532" t="str">
        <f t="shared" ref="AW40:BL40" si="30">IF(AW33="N", "X", "")</f>
        <v/>
      </c>
      <c r="AX40" s="532" t="str">
        <f t="shared" si="30"/>
        <v/>
      </c>
      <c r="AY40" s="532" t="str">
        <f t="shared" si="30"/>
        <v/>
      </c>
      <c r="AZ40" s="532" t="str">
        <f t="shared" si="30"/>
        <v/>
      </c>
      <c r="BA40" s="532" t="str">
        <f t="shared" si="30"/>
        <v/>
      </c>
      <c r="BB40" s="532" t="str">
        <f t="shared" si="30"/>
        <v/>
      </c>
      <c r="BC40" s="532" t="str">
        <f t="shared" si="30"/>
        <v/>
      </c>
      <c r="BD40" s="532" t="str">
        <f t="shared" si="30"/>
        <v/>
      </c>
      <c r="BE40" s="532" t="str">
        <f t="shared" si="30"/>
        <v/>
      </c>
      <c r="BF40" s="532" t="str">
        <f t="shared" si="30"/>
        <v/>
      </c>
      <c r="BG40" s="532" t="str">
        <f t="shared" si="30"/>
        <v/>
      </c>
      <c r="BH40" s="532" t="str">
        <f t="shared" si="30"/>
        <v/>
      </c>
      <c r="BI40" s="532" t="str">
        <f t="shared" si="30"/>
        <v/>
      </c>
      <c r="BJ40" s="532" t="str">
        <f t="shared" si="30"/>
        <v/>
      </c>
      <c r="BK40" s="532" t="str">
        <f t="shared" si="30"/>
        <v/>
      </c>
      <c r="BL40" s="532" t="str">
        <f t="shared" si="30"/>
        <v/>
      </c>
      <c r="BM40" s="222"/>
      <c r="BN40" s="222"/>
      <c r="BO40" s="222"/>
      <c r="BP40" s="85"/>
    </row>
    <row r="41" spans="1:68" s="223" customFormat="1" ht="75.75" customHeight="1" thickBot="1" x14ac:dyDescent="0.25">
      <c r="A41" s="512">
        <v>29</v>
      </c>
      <c r="B41" s="510" t="s">
        <v>51</v>
      </c>
      <c r="C41" s="186" t="s">
        <v>446</v>
      </c>
      <c r="D41" s="70" t="s">
        <v>38</v>
      </c>
      <c r="E41" s="532" t="str">
        <f>IF(E33="N", "X", "")</f>
        <v/>
      </c>
      <c r="F41" s="532" t="str">
        <f t="shared" ref="F41:AU41" si="31">IF(F33="N", "X", "")</f>
        <v/>
      </c>
      <c r="G41" s="532" t="str">
        <f t="shared" si="31"/>
        <v/>
      </c>
      <c r="H41" s="532" t="str">
        <f t="shared" si="31"/>
        <v/>
      </c>
      <c r="I41" s="532" t="str">
        <f t="shared" si="31"/>
        <v/>
      </c>
      <c r="J41" s="532" t="str">
        <f t="shared" si="31"/>
        <v/>
      </c>
      <c r="K41" s="532" t="str">
        <f t="shared" si="31"/>
        <v/>
      </c>
      <c r="L41" s="532" t="str">
        <f t="shared" si="31"/>
        <v/>
      </c>
      <c r="M41" s="532" t="str">
        <f t="shared" si="31"/>
        <v/>
      </c>
      <c r="N41" s="532" t="str">
        <f t="shared" si="31"/>
        <v/>
      </c>
      <c r="O41" s="532" t="str">
        <f t="shared" si="31"/>
        <v/>
      </c>
      <c r="P41" s="532" t="str">
        <f t="shared" si="31"/>
        <v/>
      </c>
      <c r="Q41" s="532" t="str">
        <f t="shared" si="31"/>
        <v/>
      </c>
      <c r="R41" s="532" t="str">
        <f t="shared" si="31"/>
        <v/>
      </c>
      <c r="S41" s="532" t="str">
        <f t="shared" si="31"/>
        <v/>
      </c>
      <c r="T41" s="532" t="str">
        <f t="shared" si="31"/>
        <v/>
      </c>
      <c r="U41" s="532" t="str">
        <f t="shared" si="31"/>
        <v/>
      </c>
      <c r="V41" s="532" t="str">
        <f t="shared" si="31"/>
        <v/>
      </c>
      <c r="W41" s="532" t="str">
        <f t="shared" si="31"/>
        <v/>
      </c>
      <c r="X41" s="532" t="str">
        <f t="shared" si="31"/>
        <v/>
      </c>
      <c r="Y41" s="532" t="str">
        <f t="shared" si="31"/>
        <v/>
      </c>
      <c r="Z41" s="532" t="str">
        <f t="shared" si="31"/>
        <v/>
      </c>
      <c r="AA41" s="532" t="str">
        <f t="shared" si="31"/>
        <v/>
      </c>
      <c r="AB41" s="532" t="str">
        <f t="shared" si="31"/>
        <v/>
      </c>
      <c r="AC41" s="532" t="str">
        <f t="shared" si="31"/>
        <v/>
      </c>
      <c r="AD41" s="532" t="str">
        <f t="shared" si="31"/>
        <v/>
      </c>
      <c r="AE41" s="532" t="str">
        <f t="shared" si="31"/>
        <v/>
      </c>
      <c r="AF41" s="532" t="str">
        <f t="shared" si="31"/>
        <v/>
      </c>
      <c r="AG41" s="532" t="str">
        <f t="shared" si="31"/>
        <v/>
      </c>
      <c r="AH41" s="532" t="str">
        <f t="shared" si="31"/>
        <v/>
      </c>
      <c r="AI41" s="532" t="str">
        <f t="shared" si="31"/>
        <v/>
      </c>
      <c r="AJ41" s="532" t="str">
        <f t="shared" si="31"/>
        <v/>
      </c>
      <c r="AK41" s="532" t="str">
        <f t="shared" si="31"/>
        <v/>
      </c>
      <c r="AL41" s="532" t="str">
        <f t="shared" si="31"/>
        <v/>
      </c>
      <c r="AM41" s="532" t="str">
        <f t="shared" si="31"/>
        <v/>
      </c>
      <c r="AN41" s="532" t="str">
        <f t="shared" si="31"/>
        <v/>
      </c>
      <c r="AO41" s="532" t="str">
        <f t="shared" si="31"/>
        <v/>
      </c>
      <c r="AP41" s="532" t="str">
        <f t="shared" si="31"/>
        <v/>
      </c>
      <c r="AQ41" s="532" t="str">
        <f t="shared" si="31"/>
        <v/>
      </c>
      <c r="AR41" s="532" t="str">
        <f t="shared" si="31"/>
        <v/>
      </c>
      <c r="AS41" s="532" t="str">
        <f t="shared" si="31"/>
        <v/>
      </c>
      <c r="AT41" s="532" t="str">
        <f t="shared" si="31"/>
        <v/>
      </c>
      <c r="AU41" s="532" t="str">
        <f t="shared" si="31"/>
        <v/>
      </c>
      <c r="AV41" s="532" t="str">
        <f>IF(AV33="N", "X", "")</f>
        <v/>
      </c>
      <c r="AW41" s="532" t="str">
        <f t="shared" ref="AW41:BL41" si="32">IF(AW33="N", "X", "")</f>
        <v/>
      </c>
      <c r="AX41" s="532" t="str">
        <f t="shared" si="32"/>
        <v/>
      </c>
      <c r="AY41" s="532" t="str">
        <f t="shared" si="32"/>
        <v/>
      </c>
      <c r="AZ41" s="532" t="str">
        <f t="shared" si="32"/>
        <v/>
      </c>
      <c r="BA41" s="532" t="str">
        <f t="shared" si="32"/>
        <v/>
      </c>
      <c r="BB41" s="532" t="str">
        <f t="shared" si="32"/>
        <v/>
      </c>
      <c r="BC41" s="532" t="str">
        <f t="shared" si="32"/>
        <v/>
      </c>
      <c r="BD41" s="532" t="str">
        <f t="shared" si="32"/>
        <v/>
      </c>
      <c r="BE41" s="532" t="str">
        <f t="shared" si="32"/>
        <v/>
      </c>
      <c r="BF41" s="532" t="str">
        <f t="shared" si="32"/>
        <v/>
      </c>
      <c r="BG41" s="532" t="str">
        <f t="shared" si="32"/>
        <v/>
      </c>
      <c r="BH41" s="532" t="str">
        <f t="shared" si="32"/>
        <v/>
      </c>
      <c r="BI41" s="532" t="str">
        <f t="shared" si="32"/>
        <v/>
      </c>
      <c r="BJ41" s="532" t="str">
        <f t="shared" si="32"/>
        <v/>
      </c>
      <c r="BK41" s="532" t="str">
        <f t="shared" si="32"/>
        <v/>
      </c>
      <c r="BL41" s="532" t="str">
        <f t="shared" si="32"/>
        <v/>
      </c>
      <c r="BM41" s="222"/>
      <c r="BN41" s="222"/>
      <c r="BO41" s="222"/>
      <c r="BP41" s="85"/>
    </row>
    <row r="42" spans="1:68" ht="39.75" customHeight="1" thickBot="1" x14ac:dyDescent="0.25">
      <c r="A42" s="512">
        <v>30</v>
      </c>
      <c r="B42" s="519" t="s">
        <v>497</v>
      </c>
      <c r="C42" s="544" t="s">
        <v>447</v>
      </c>
      <c r="D42" s="534" t="s">
        <v>38</v>
      </c>
      <c r="E42" s="532" t="str">
        <f>IF(E33="N", "X", "")</f>
        <v/>
      </c>
      <c r="F42" s="532" t="str">
        <f t="shared" ref="F42:AU42" si="33">IF(F33="N", "X", "")</f>
        <v/>
      </c>
      <c r="G42" s="532" t="str">
        <f t="shared" si="33"/>
        <v/>
      </c>
      <c r="H42" s="532" t="str">
        <f t="shared" si="33"/>
        <v/>
      </c>
      <c r="I42" s="532" t="str">
        <f t="shared" si="33"/>
        <v/>
      </c>
      <c r="J42" s="532" t="str">
        <f t="shared" si="33"/>
        <v/>
      </c>
      <c r="K42" s="532" t="str">
        <f t="shared" si="33"/>
        <v/>
      </c>
      <c r="L42" s="532" t="str">
        <f t="shared" si="33"/>
        <v/>
      </c>
      <c r="M42" s="532" t="str">
        <f t="shared" si="33"/>
        <v/>
      </c>
      <c r="N42" s="532" t="str">
        <f t="shared" si="33"/>
        <v/>
      </c>
      <c r="O42" s="532" t="str">
        <f t="shared" si="33"/>
        <v/>
      </c>
      <c r="P42" s="532" t="str">
        <f t="shared" si="33"/>
        <v/>
      </c>
      <c r="Q42" s="532" t="str">
        <f t="shared" si="33"/>
        <v/>
      </c>
      <c r="R42" s="532" t="str">
        <f t="shared" si="33"/>
        <v/>
      </c>
      <c r="S42" s="532" t="str">
        <f t="shared" si="33"/>
        <v/>
      </c>
      <c r="T42" s="532" t="str">
        <f t="shared" si="33"/>
        <v/>
      </c>
      <c r="U42" s="532" t="str">
        <f t="shared" si="33"/>
        <v/>
      </c>
      <c r="V42" s="532" t="str">
        <f t="shared" si="33"/>
        <v/>
      </c>
      <c r="W42" s="532" t="str">
        <f t="shared" si="33"/>
        <v/>
      </c>
      <c r="X42" s="532" t="str">
        <f t="shared" si="33"/>
        <v/>
      </c>
      <c r="Y42" s="532" t="str">
        <f t="shared" si="33"/>
        <v/>
      </c>
      <c r="Z42" s="532" t="str">
        <f t="shared" si="33"/>
        <v/>
      </c>
      <c r="AA42" s="532" t="str">
        <f t="shared" si="33"/>
        <v/>
      </c>
      <c r="AB42" s="532" t="str">
        <f t="shared" si="33"/>
        <v/>
      </c>
      <c r="AC42" s="532" t="str">
        <f t="shared" si="33"/>
        <v/>
      </c>
      <c r="AD42" s="532" t="str">
        <f t="shared" si="33"/>
        <v/>
      </c>
      <c r="AE42" s="532" t="str">
        <f t="shared" si="33"/>
        <v/>
      </c>
      <c r="AF42" s="532" t="str">
        <f t="shared" si="33"/>
        <v/>
      </c>
      <c r="AG42" s="532" t="str">
        <f t="shared" si="33"/>
        <v/>
      </c>
      <c r="AH42" s="532" t="str">
        <f t="shared" si="33"/>
        <v/>
      </c>
      <c r="AI42" s="532" t="str">
        <f t="shared" si="33"/>
        <v/>
      </c>
      <c r="AJ42" s="532" t="str">
        <f t="shared" si="33"/>
        <v/>
      </c>
      <c r="AK42" s="532" t="str">
        <f t="shared" si="33"/>
        <v/>
      </c>
      <c r="AL42" s="532" t="str">
        <f t="shared" si="33"/>
        <v/>
      </c>
      <c r="AM42" s="532" t="str">
        <f t="shared" si="33"/>
        <v/>
      </c>
      <c r="AN42" s="532" t="str">
        <f t="shared" si="33"/>
        <v/>
      </c>
      <c r="AO42" s="532" t="str">
        <f t="shared" si="33"/>
        <v/>
      </c>
      <c r="AP42" s="532" t="str">
        <f t="shared" si="33"/>
        <v/>
      </c>
      <c r="AQ42" s="532" t="str">
        <f t="shared" si="33"/>
        <v/>
      </c>
      <c r="AR42" s="532" t="str">
        <f t="shared" si="33"/>
        <v/>
      </c>
      <c r="AS42" s="532" t="str">
        <f t="shared" si="33"/>
        <v/>
      </c>
      <c r="AT42" s="532" t="str">
        <f t="shared" si="33"/>
        <v/>
      </c>
      <c r="AU42" s="532" t="str">
        <f t="shared" si="33"/>
        <v/>
      </c>
      <c r="AV42" s="532" t="str">
        <f>IF(AV33="N", "X", "")</f>
        <v/>
      </c>
      <c r="AW42" s="532" t="str">
        <f t="shared" ref="AW42:BL42" si="34">IF(AW33="N", "X", "")</f>
        <v/>
      </c>
      <c r="AX42" s="532" t="str">
        <f t="shared" si="34"/>
        <v/>
      </c>
      <c r="AY42" s="532" t="str">
        <f t="shared" si="34"/>
        <v/>
      </c>
      <c r="AZ42" s="532" t="str">
        <f t="shared" si="34"/>
        <v/>
      </c>
      <c r="BA42" s="532" t="str">
        <f t="shared" si="34"/>
        <v/>
      </c>
      <c r="BB42" s="532" t="str">
        <f t="shared" si="34"/>
        <v/>
      </c>
      <c r="BC42" s="532" t="str">
        <f t="shared" si="34"/>
        <v/>
      </c>
      <c r="BD42" s="532" t="str">
        <f t="shared" si="34"/>
        <v/>
      </c>
      <c r="BE42" s="532" t="str">
        <f t="shared" si="34"/>
        <v/>
      </c>
      <c r="BF42" s="532" t="str">
        <f t="shared" si="34"/>
        <v/>
      </c>
      <c r="BG42" s="532" t="str">
        <f t="shared" si="34"/>
        <v/>
      </c>
      <c r="BH42" s="532" t="str">
        <f t="shared" si="34"/>
        <v/>
      </c>
      <c r="BI42" s="532" t="str">
        <f t="shared" si="34"/>
        <v/>
      </c>
      <c r="BJ42" s="532" t="str">
        <f t="shared" si="34"/>
        <v/>
      </c>
      <c r="BK42" s="532" t="str">
        <f t="shared" si="34"/>
        <v/>
      </c>
      <c r="BL42" s="532" t="str">
        <f t="shared" si="34"/>
        <v/>
      </c>
      <c r="BM42" s="542" t="s">
        <v>10</v>
      </c>
      <c r="BN42" s="542" t="s">
        <v>11</v>
      </c>
      <c r="BO42" s="542" t="s">
        <v>12</v>
      </c>
    </row>
    <row r="43" spans="1:68" s="620" customFormat="1" ht="24" customHeight="1" thickBot="1" x14ac:dyDescent="0.25">
      <c r="A43" s="739"/>
      <c r="B43" s="634" t="s">
        <v>52</v>
      </c>
      <c r="C43" s="622" t="s">
        <v>8</v>
      </c>
      <c r="D43" s="621" t="s">
        <v>9</v>
      </c>
      <c r="E43" s="666" t="s">
        <v>19</v>
      </c>
      <c r="F43" s="666" t="s">
        <v>19</v>
      </c>
      <c r="G43" s="666" t="s">
        <v>19</v>
      </c>
      <c r="H43" s="666" t="s">
        <v>19</v>
      </c>
      <c r="I43" s="666" t="s">
        <v>19</v>
      </c>
      <c r="J43" s="666" t="s">
        <v>19</v>
      </c>
      <c r="K43" s="666" t="s">
        <v>19</v>
      </c>
      <c r="L43" s="666" t="s">
        <v>19</v>
      </c>
      <c r="M43" s="666" t="s">
        <v>19</v>
      </c>
      <c r="N43" s="666" t="s">
        <v>19</v>
      </c>
      <c r="O43" s="666" t="s">
        <v>19</v>
      </c>
      <c r="P43" s="666" t="s">
        <v>19</v>
      </c>
      <c r="Q43" s="666" t="s">
        <v>19</v>
      </c>
      <c r="R43" s="666" t="s">
        <v>19</v>
      </c>
      <c r="S43" s="666" t="s">
        <v>19</v>
      </c>
      <c r="T43" s="666" t="s">
        <v>19</v>
      </c>
      <c r="U43" s="666" t="s">
        <v>19</v>
      </c>
      <c r="V43" s="666" t="s">
        <v>19</v>
      </c>
      <c r="W43" s="666" t="s">
        <v>19</v>
      </c>
      <c r="X43" s="666" t="s">
        <v>19</v>
      </c>
      <c r="Y43" s="666" t="s">
        <v>19</v>
      </c>
      <c r="Z43" s="666" t="s">
        <v>19</v>
      </c>
      <c r="AA43" s="666" t="s">
        <v>19</v>
      </c>
      <c r="AB43" s="666" t="s">
        <v>19</v>
      </c>
      <c r="AC43" s="666" t="s">
        <v>19</v>
      </c>
      <c r="AD43" s="666" t="s">
        <v>19</v>
      </c>
      <c r="AE43" s="666" t="s">
        <v>19</v>
      </c>
      <c r="AF43" s="666" t="s">
        <v>19</v>
      </c>
      <c r="AG43" s="666" t="s">
        <v>19</v>
      </c>
      <c r="AH43" s="666" t="s">
        <v>19</v>
      </c>
      <c r="AI43" s="666" t="s">
        <v>19</v>
      </c>
      <c r="AJ43" s="666" t="s">
        <v>19</v>
      </c>
      <c r="AK43" s="666" t="s">
        <v>19</v>
      </c>
      <c r="AL43" s="666" t="s">
        <v>19</v>
      </c>
      <c r="AM43" s="666" t="s">
        <v>19</v>
      </c>
      <c r="AN43" s="666" t="s">
        <v>19</v>
      </c>
      <c r="AO43" s="666" t="s">
        <v>19</v>
      </c>
      <c r="AP43" s="666" t="s">
        <v>19</v>
      </c>
      <c r="AQ43" s="666" t="s">
        <v>19</v>
      </c>
      <c r="AR43" s="666" t="s">
        <v>19</v>
      </c>
      <c r="AS43" s="666" t="s">
        <v>19</v>
      </c>
      <c r="AT43" s="666" t="s">
        <v>19</v>
      </c>
      <c r="AU43" s="666" t="s">
        <v>19</v>
      </c>
      <c r="AV43" s="666" t="s">
        <v>19</v>
      </c>
      <c r="AW43" s="666" t="s">
        <v>19</v>
      </c>
      <c r="AX43" s="666" t="s">
        <v>19</v>
      </c>
      <c r="AY43" s="666" t="s">
        <v>19</v>
      </c>
      <c r="AZ43" s="666" t="s">
        <v>19</v>
      </c>
      <c r="BA43" s="666" t="s">
        <v>19</v>
      </c>
      <c r="BB43" s="666" t="s">
        <v>19</v>
      </c>
      <c r="BC43" s="666" t="s">
        <v>19</v>
      </c>
      <c r="BD43" s="666" t="s">
        <v>19</v>
      </c>
      <c r="BE43" s="666" t="s">
        <v>19</v>
      </c>
      <c r="BF43" s="666" t="s">
        <v>19</v>
      </c>
      <c r="BG43" s="666" t="s">
        <v>19</v>
      </c>
      <c r="BH43" s="666" t="s">
        <v>19</v>
      </c>
      <c r="BI43" s="666" t="s">
        <v>19</v>
      </c>
      <c r="BJ43" s="666" t="s">
        <v>19</v>
      </c>
      <c r="BK43" s="666" t="s">
        <v>19</v>
      </c>
      <c r="BL43" s="666" t="s">
        <v>19</v>
      </c>
      <c r="BM43" s="638"/>
      <c r="BN43" s="638"/>
      <c r="BO43" s="638"/>
    </row>
    <row r="44" spans="1:68" ht="66.75" customHeight="1" thickBot="1" x14ac:dyDescent="0.25">
      <c r="A44" s="531">
        <v>31</v>
      </c>
      <c r="B44" s="510" t="s">
        <v>488</v>
      </c>
      <c r="C44" s="186" t="s">
        <v>448</v>
      </c>
      <c r="D44" s="70" t="s">
        <v>53</v>
      </c>
      <c r="E44" s="532"/>
      <c r="F44" s="532"/>
      <c r="G44" s="532"/>
      <c r="H44" s="532"/>
      <c r="I44" s="532"/>
      <c r="J44" s="532"/>
      <c r="K44" s="532"/>
      <c r="L44" s="532"/>
      <c r="M44" s="532"/>
      <c r="N44" s="532"/>
      <c r="O44" s="532"/>
      <c r="P44" s="532"/>
      <c r="Q44" s="532"/>
      <c r="R44" s="532"/>
      <c r="S44" s="532"/>
      <c r="T44" s="532"/>
      <c r="U44" s="532"/>
      <c r="V44" s="532"/>
      <c r="W44" s="532"/>
      <c r="X44" s="532"/>
      <c r="Y44" s="532"/>
      <c r="Z44" s="532"/>
      <c r="AA44" s="532"/>
      <c r="AB44" s="532"/>
      <c r="AC44" s="532"/>
      <c r="AD44" s="532"/>
      <c r="AE44" s="532"/>
      <c r="AF44" s="532"/>
      <c r="AG44" s="532"/>
      <c r="AH44" s="532"/>
      <c r="AI44" s="532"/>
      <c r="AJ44" s="532"/>
      <c r="AK44" s="532"/>
      <c r="AL44" s="532"/>
      <c r="AM44" s="532"/>
      <c r="AN44" s="532"/>
      <c r="AO44" s="532"/>
      <c r="AP44" s="532"/>
      <c r="AQ44" s="532"/>
      <c r="AR44" s="532"/>
      <c r="AS44" s="532"/>
      <c r="AT44" s="532"/>
      <c r="AU44" s="532"/>
      <c r="AV44" s="532"/>
      <c r="AW44" s="532"/>
      <c r="AX44" s="532"/>
      <c r="AY44" s="532"/>
      <c r="AZ44" s="532"/>
      <c r="BA44" s="532"/>
      <c r="BB44" s="532"/>
      <c r="BC44" s="532"/>
      <c r="BD44" s="532"/>
      <c r="BE44" s="532"/>
      <c r="BF44" s="532"/>
      <c r="BG44" s="532"/>
      <c r="BH44" s="532"/>
      <c r="BI44" s="532"/>
      <c r="BJ44" s="532"/>
      <c r="BK44" s="532"/>
      <c r="BL44" s="532"/>
      <c r="BM44" s="528"/>
      <c r="BN44" s="528"/>
      <c r="BO44" s="528"/>
    </row>
    <row r="45" spans="1:68" ht="66" customHeight="1" thickBot="1" x14ac:dyDescent="0.25">
      <c r="A45" s="531">
        <v>32</v>
      </c>
      <c r="B45" s="510" t="s">
        <v>54</v>
      </c>
      <c r="C45" s="186" t="s">
        <v>449</v>
      </c>
      <c r="D45" s="70" t="s">
        <v>53</v>
      </c>
      <c r="E45" s="532" t="str">
        <f>IF(E44="N", "X", "")</f>
        <v/>
      </c>
      <c r="F45" s="532" t="str">
        <f t="shared" ref="F45:AU45" si="35">IF(F44="N", "X", "")</f>
        <v/>
      </c>
      <c r="G45" s="532" t="str">
        <f t="shared" si="35"/>
        <v/>
      </c>
      <c r="H45" s="532" t="str">
        <f t="shared" si="35"/>
        <v/>
      </c>
      <c r="I45" s="532" t="str">
        <f t="shared" si="35"/>
        <v/>
      </c>
      <c r="J45" s="532" t="str">
        <f t="shared" si="35"/>
        <v/>
      </c>
      <c r="K45" s="532" t="str">
        <f t="shared" si="35"/>
        <v/>
      </c>
      <c r="L45" s="532" t="str">
        <f t="shared" si="35"/>
        <v/>
      </c>
      <c r="M45" s="532" t="str">
        <f t="shared" si="35"/>
        <v/>
      </c>
      <c r="N45" s="532" t="str">
        <f t="shared" si="35"/>
        <v/>
      </c>
      <c r="O45" s="532" t="str">
        <f t="shared" si="35"/>
        <v/>
      </c>
      <c r="P45" s="532" t="str">
        <f t="shared" si="35"/>
        <v/>
      </c>
      <c r="Q45" s="532" t="str">
        <f t="shared" si="35"/>
        <v/>
      </c>
      <c r="R45" s="532" t="str">
        <f t="shared" si="35"/>
        <v/>
      </c>
      <c r="S45" s="532" t="str">
        <f t="shared" si="35"/>
        <v/>
      </c>
      <c r="T45" s="532" t="str">
        <f t="shared" si="35"/>
        <v/>
      </c>
      <c r="U45" s="532" t="str">
        <f t="shared" si="35"/>
        <v/>
      </c>
      <c r="V45" s="532" t="str">
        <f t="shared" si="35"/>
        <v/>
      </c>
      <c r="W45" s="532" t="str">
        <f t="shared" si="35"/>
        <v/>
      </c>
      <c r="X45" s="532" t="str">
        <f t="shared" si="35"/>
        <v/>
      </c>
      <c r="Y45" s="532" t="str">
        <f t="shared" si="35"/>
        <v/>
      </c>
      <c r="Z45" s="532" t="str">
        <f t="shared" si="35"/>
        <v/>
      </c>
      <c r="AA45" s="532" t="str">
        <f t="shared" si="35"/>
        <v/>
      </c>
      <c r="AB45" s="532" t="str">
        <f t="shared" si="35"/>
        <v/>
      </c>
      <c r="AC45" s="532" t="str">
        <f t="shared" si="35"/>
        <v/>
      </c>
      <c r="AD45" s="532" t="str">
        <f t="shared" si="35"/>
        <v/>
      </c>
      <c r="AE45" s="532" t="str">
        <f t="shared" si="35"/>
        <v/>
      </c>
      <c r="AF45" s="532" t="str">
        <f t="shared" si="35"/>
        <v/>
      </c>
      <c r="AG45" s="532" t="str">
        <f t="shared" si="35"/>
        <v/>
      </c>
      <c r="AH45" s="532" t="str">
        <f t="shared" si="35"/>
        <v/>
      </c>
      <c r="AI45" s="532" t="str">
        <f t="shared" si="35"/>
        <v/>
      </c>
      <c r="AJ45" s="532" t="str">
        <f t="shared" si="35"/>
        <v/>
      </c>
      <c r="AK45" s="532" t="str">
        <f t="shared" si="35"/>
        <v/>
      </c>
      <c r="AL45" s="532" t="str">
        <f t="shared" si="35"/>
        <v/>
      </c>
      <c r="AM45" s="532" t="str">
        <f t="shared" si="35"/>
        <v/>
      </c>
      <c r="AN45" s="532" t="str">
        <f t="shared" si="35"/>
        <v/>
      </c>
      <c r="AO45" s="532" t="str">
        <f t="shared" si="35"/>
        <v/>
      </c>
      <c r="AP45" s="532" t="str">
        <f t="shared" si="35"/>
        <v/>
      </c>
      <c r="AQ45" s="532" t="str">
        <f t="shared" si="35"/>
        <v/>
      </c>
      <c r="AR45" s="532" t="str">
        <f t="shared" si="35"/>
        <v/>
      </c>
      <c r="AS45" s="532" t="str">
        <f t="shared" si="35"/>
        <v/>
      </c>
      <c r="AT45" s="532" t="str">
        <f t="shared" si="35"/>
        <v/>
      </c>
      <c r="AU45" s="532" t="str">
        <f t="shared" si="35"/>
        <v/>
      </c>
      <c r="AV45" s="532" t="str">
        <f>IF(AV44="N", "X", "")</f>
        <v/>
      </c>
      <c r="AW45" s="532" t="str">
        <f t="shared" ref="AW45:BL45" si="36">IF(AW44="N", "X", "")</f>
        <v/>
      </c>
      <c r="AX45" s="532" t="str">
        <f t="shared" si="36"/>
        <v/>
      </c>
      <c r="AY45" s="532" t="str">
        <f t="shared" si="36"/>
        <v/>
      </c>
      <c r="AZ45" s="532" t="str">
        <f t="shared" si="36"/>
        <v/>
      </c>
      <c r="BA45" s="532" t="str">
        <f t="shared" si="36"/>
        <v/>
      </c>
      <c r="BB45" s="532" t="str">
        <f t="shared" si="36"/>
        <v/>
      </c>
      <c r="BC45" s="532" t="str">
        <f t="shared" si="36"/>
        <v/>
      </c>
      <c r="BD45" s="532" t="str">
        <f t="shared" si="36"/>
        <v/>
      </c>
      <c r="BE45" s="532" t="str">
        <f t="shared" si="36"/>
        <v/>
      </c>
      <c r="BF45" s="532" t="str">
        <f t="shared" si="36"/>
        <v/>
      </c>
      <c r="BG45" s="532" t="str">
        <f t="shared" si="36"/>
        <v/>
      </c>
      <c r="BH45" s="532" t="str">
        <f t="shared" si="36"/>
        <v/>
      </c>
      <c r="BI45" s="532" t="str">
        <f t="shared" si="36"/>
        <v/>
      </c>
      <c r="BJ45" s="532" t="str">
        <f t="shared" si="36"/>
        <v/>
      </c>
      <c r="BK45" s="532" t="str">
        <f t="shared" si="36"/>
        <v/>
      </c>
      <c r="BL45" s="532" t="str">
        <f t="shared" si="36"/>
        <v/>
      </c>
      <c r="BM45" s="528"/>
      <c r="BN45" s="528"/>
      <c r="BO45" s="528"/>
    </row>
    <row r="46" spans="1:68" ht="70.5" customHeight="1" thickBot="1" x14ac:dyDescent="0.25">
      <c r="A46" s="512">
        <v>33</v>
      </c>
      <c r="B46" s="510" t="s">
        <v>489</v>
      </c>
      <c r="C46" s="186" t="s">
        <v>450</v>
      </c>
      <c r="D46" s="70" t="s">
        <v>451</v>
      </c>
      <c r="E46" s="532" t="str">
        <f>IF(E44="N", "X", "")</f>
        <v/>
      </c>
      <c r="F46" s="532" t="str">
        <f t="shared" ref="F46:AU46" si="37">IF(F44="N", "X", "")</f>
        <v/>
      </c>
      <c r="G46" s="532" t="str">
        <f t="shared" si="37"/>
        <v/>
      </c>
      <c r="H46" s="532" t="str">
        <f t="shared" si="37"/>
        <v/>
      </c>
      <c r="I46" s="532" t="str">
        <f t="shared" si="37"/>
        <v/>
      </c>
      <c r="J46" s="532" t="str">
        <f t="shared" si="37"/>
        <v/>
      </c>
      <c r="K46" s="532" t="str">
        <f t="shared" si="37"/>
        <v/>
      </c>
      <c r="L46" s="532" t="str">
        <f t="shared" si="37"/>
        <v/>
      </c>
      <c r="M46" s="532" t="str">
        <f t="shared" si="37"/>
        <v/>
      </c>
      <c r="N46" s="532" t="str">
        <f t="shared" si="37"/>
        <v/>
      </c>
      <c r="O46" s="532" t="str">
        <f t="shared" si="37"/>
        <v/>
      </c>
      <c r="P46" s="532" t="str">
        <f t="shared" si="37"/>
        <v/>
      </c>
      <c r="Q46" s="532" t="str">
        <f t="shared" si="37"/>
        <v/>
      </c>
      <c r="R46" s="532" t="str">
        <f t="shared" si="37"/>
        <v/>
      </c>
      <c r="S46" s="532" t="str">
        <f t="shared" si="37"/>
        <v/>
      </c>
      <c r="T46" s="532" t="str">
        <f t="shared" si="37"/>
        <v/>
      </c>
      <c r="U46" s="532" t="str">
        <f t="shared" si="37"/>
        <v/>
      </c>
      <c r="V46" s="532" t="str">
        <f t="shared" si="37"/>
        <v/>
      </c>
      <c r="W46" s="532" t="str">
        <f t="shared" si="37"/>
        <v/>
      </c>
      <c r="X46" s="532" t="str">
        <f t="shared" si="37"/>
        <v/>
      </c>
      <c r="Y46" s="532" t="str">
        <f t="shared" si="37"/>
        <v/>
      </c>
      <c r="Z46" s="532" t="str">
        <f t="shared" si="37"/>
        <v/>
      </c>
      <c r="AA46" s="532" t="str">
        <f t="shared" si="37"/>
        <v/>
      </c>
      <c r="AB46" s="532" t="str">
        <f t="shared" si="37"/>
        <v/>
      </c>
      <c r="AC46" s="532" t="str">
        <f t="shared" si="37"/>
        <v/>
      </c>
      <c r="AD46" s="532" t="str">
        <f t="shared" si="37"/>
        <v/>
      </c>
      <c r="AE46" s="532" t="str">
        <f t="shared" si="37"/>
        <v/>
      </c>
      <c r="AF46" s="532" t="str">
        <f t="shared" si="37"/>
        <v/>
      </c>
      <c r="AG46" s="532" t="str">
        <f t="shared" si="37"/>
        <v/>
      </c>
      <c r="AH46" s="532" t="str">
        <f t="shared" si="37"/>
        <v/>
      </c>
      <c r="AI46" s="532" t="str">
        <f t="shared" si="37"/>
        <v/>
      </c>
      <c r="AJ46" s="532" t="str">
        <f t="shared" si="37"/>
        <v/>
      </c>
      <c r="AK46" s="532" t="str">
        <f t="shared" si="37"/>
        <v/>
      </c>
      <c r="AL46" s="532" t="str">
        <f t="shared" si="37"/>
        <v/>
      </c>
      <c r="AM46" s="532" t="str">
        <f t="shared" si="37"/>
        <v/>
      </c>
      <c r="AN46" s="532" t="str">
        <f t="shared" si="37"/>
        <v/>
      </c>
      <c r="AO46" s="532" t="str">
        <f t="shared" si="37"/>
        <v/>
      </c>
      <c r="AP46" s="532" t="str">
        <f t="shared" si="37"/>
        <v/>
      </c>
      <c r="AQ46" s="532" t="str">
        <f t="shared" si="37"/>
        <v/>
      </c>
      <c r="AR46" s="532" t="str">
        <f t="shared" si="37"/>
        <v/>
      </c>
      <c r="AS46" s="532" t="str">
        <f t="shared" si="37"/>
        <v/>
      </c>
      <c r="AT46" s="532" t="str">
        <f t="shared" si="37"/>
        <v/>
      </c>
      <c r="AU46" s="532" t="str">
        <f t="shared" si="37"/>
        <v/>
      </c>
      <c r="AV46" s="532" t="str">
        <f>IF(AV44="N", "X", "")</f>
        <v/>
      </c>
      <c r="AW46" s="532" t="str">
        <f t="shared" ref="AW46:BL46" si="38">IF(AW44="N", "X", "")</f>
        <v/>
      </c>
      <c r="AX46" s="532" t="str">
        <f t="shared" si="38"/>
        <v/>
      </c>
      <c r="AY46" s="532" t="str">
        <f t="shared" si="38"/>
        <v/>
      </c>
      <c r="AZ46" s="532" t="str">
        <f t="shared" si="38"/>
        <v/>
      </c>
      <c r="BA46" s="532" t="str">
        <f t="shared" si="38"/>
        <v/>
      </c>
      <c r="BB46" s="532" t="str">
        <f t="shared" si="38"/>
        <v/>
      </c>
      <c r="BC46" s="532" t="str">
        <f t="shared" si="38"/>
        <v/>
      </c>
      <c r="BD46" s="532" t="str">
        <f t="shared" si="38"/>
        <v/>
      </c>
      <c r="BE46" s="532" t="str">
        <f t="shared" si="38"/>
        <v/>
      </c>
      <c r="BF46" s="532" t="str">
        <f t="shared" si="38"/>
        <v/>
      </c>
      <c r="BG46" s="532" t="str">
        <f t="shared" si="38"/>
        <v/>
      </c>
      <c r="BH46" s="532" t="str">
        <f t="shared" si="38"/>
        <v/>
      </c>
      <c r="BI46" s="532" t="str">
        <f t="shared" si="38"/>
        <v/>
      </c>
      <c r="BJ46" s="532" t="str">
        <f t="shared" si="38"/>
        <v/>
      </c>
      <c r="BK46" s="532" t="str">
        <f t="shared" si="38"/>
        <v/>
      </c>
      <c r="BL46" s="532" t="str">
        <f t="shared" si="38"/>
        <v/>
      </c>
      <c r="BM46" s="528"/>
      <c r="BN46" s="528"/>
      <c r="BO46" s="528"/>
    </row>
    <row r="47" spans="1:68" ht="70.5" customHeight="1" thickBot="1" x14ac:dyDescent="0.25">
      <c r="A47" s="512">
        <v>34</v>
      </c>
      <c r="B47" s="510" t="s">
        <v>490</v>
      </c>
      <c r="C47" s="186" t="s">
        <v>450</v>
      </c>
      <c r="D47" s="70" t="s">
        <v>451</v>
      </c>
      <c r="E47" s="532" t="str">
        <f>IF(E44="N", "X", "")</f>
        <v/>
      </c>
      <c r="F47" s="532" t="str">
        <f t="shared" ref="F47:AU47" si="39">IF(F44="N", "X", "")</f>
        <v/>
      </c>
      <c r="G47" s="532" t="str">
        <f t="shared" si="39"/>
        <v/>
      </c>
      <c r="H47" s="532" t="str">
        <f t="shared" si="39"/>
        <v/>
      </c>
      <c r="I47" s="532" t="str">
        <f t="shared" si="39"/>
        <v/>
      </c>
      <c r="J47" s="532" t="str">
        <f t="shared" si="39"/>
        <v/>
      </c>
      <c r="K47" s="532" t="str">
        <f t="shared" si="39"/>
        <v/>
      </c>
      <c r="L47" s="532" t="str">
        <f t="shared" si="39"/>
        <v/>
      </c>
      <c r="M47" s="532" t="str">
        <f t="shared" si="39"/>
        <v/>
      </c>
      <c r="N47" s="532" t="str">
        <f t="shared" si="39"/>
        <v/>
      </c>
      <c r="O47" s="532" t="str">
        <f t="shared" si="39"/>
        <v/>
      </c>
      <c r="P47" s="532" t="str">
        <f t="shared" si="39"/>
        <v/>
      </c>
      <c r="Q47" s="532" t="str">
        <f t="shared" si="39"/>
        <v/>
      </c>
      <c r="R47" s="532" t="str">
        <f t="shared" si="39"/>
        <v/>
      </c>
      <c r="S47" s="532" t="str">
        <f t="shared" si="39"/>
        <v/>
      </c>
      <c r="T47" s="532" t="str">
        <f t="shared" si="39"/>
        <v/>
      </c>
      <c r="U47" s="532" t="str">
        <f t="shared" si="39"/>
        <v/>
      </c>
      <c r="V47" s="532" t="str">
        <f t="shared" si="39"/>
        <v/>
      </c>
      <c r="W47" s="532" t="str">
        <f t="shared" si="39"/>
        <v/>
      </c>
      <c r="X47" s="532" t="str">
        <f t="shared" si="39"/>
        <v/>
      </c>
      <c r="Y47" s="532" t="str">
        <f t="shared" si="39"/>
        <v/>
      </c>
      <c r="Z47" s="532" t="str">
        <f t="shared" si="39"/>
        <v/>
      </c>
      <c r="AA47" s="532" t="str">
        <f t="shared" si="39"/>
        <v/>
      </c>
      <c r="AB47" s="532" t="str">
        <f t="shared" si="39"/>
        <v/>
      </c>
      <c r="AC47" s="532" t="str">
        <f t="shared" si="39"/>
        <v/>
      </c>
      <c r="AD47" s="532" t="str">
        <f t="shared" si="39"/>
        <v/>
      </c>
      <c r="AE47" s="532" t="str">
        <f t="shared" si="39"/>
        <v/>
      </c>
      <c r="AF47" s="532" t="str">
        <f t="shared" si="39"/>
        <v/>
      </c>
      <c r="AG47" s="532" t="str">
        <f t="shared" si="39"/>
        <v/>
      </c>
      <c r="AH47" s="532" t="str">
        <f t="shared" si="39"/>
        <v/>
      </c>
      <c r="AI47" s="532" t="str">
        <f t="shared" si="39"/>
        <v/>
      </c>
      <c r="AJ47" s="532" t="str">
        <f t="shared" si="39"/>
        <v/>
      </c>
      <c r="AK47" s="532" t="str">
        <f t="shared" si="39"/>
        <v/>
      </c>
      <c r="AL47" s="532" t="str">
        <f t="shared" si="39"/>
        <v/>
      </c>
      <c r="AM47" s="532" t="str">
        <f t="shared" si="39"/>
        <v/>
      </c>
      <c r="AN47" s="532" t="str">
        <f t="shared" si="39"/>
        <v/>
      </c>
      <c r="AO47" s="532" t="str">
        <f t="shared" si="39"/>
        <v/>
      </c>
      <c r="AP47" s="532" t="str">
        <f t="shared" si="39"/>
        <v/>
      </c>
      <c r="AQ47" s="532" t="str">
        <f t="shared" si="39"/>
        <v/>
      </c>
      <c r="AR47" s="532" t="str">
        <f t="shared" si="39"/>
        <v/>
      </c>
      <c r="AS47" s="532" t="str">
        <f t="shared" si="39"/>
        <v/>
      </c>
      <c r="AT47" s="532" t="str">
        <f t="shared" si="39"/>
        <v/>
      </c>
      <c r="AU47" s="532" t="str">
        <f t="shared" si="39"/>
        <v/>
      </c>
      <c r="AV47" s="532" t="str">
        <f>IF(AV44="N", "X", "")</f>
        <v/>
      </c>
      <c r="AW47" s="532" t="str">
        <f t="shared" ref="AW47:BL47" si="40">IF(AW44="N", "X", "")</f>
        <v/>
      </c>
      <c r="AX47" s="532" t="str">
        <f t="shared" si="40"/>
        <v/>
      </c>
      <c r="AY47" s="532" t="str">
        <f t="shared" si="40"/>
        <v/>
      </c>
      <c r="AZ47" s="532" t="str">
        <f t="shared" si="40"/>
        <v/>
      </c>
      <c r="BA47" s="532" t="str">
        <f t="shared" si="40"/>
        <v/>
      </c>
      <c r="BB47" s="532" t="str">
        <f t="shared" si="40"/>
        <v/>
      </c>
      <c r="BC47" s="532" t="str">
        <f t="shared" si="40"/>
        <v/>
      </c>
      <c r="BD47" s="532" t="str">
        <f t="shared" si="40"/>
        <v/>
      </c>
      <c r="BE47" s="532" t="str">
        <f t="shared" si="40"/>
        <v/>
      </c>
      <c r="BF47" s="532" t="str">
        <f t="shared" si="40"/>
        <v/>
      </c>
      <c r="BG47" s="532" t="str">
        <f t="shared" si="40"/>
        <v/>
      </c>
      <c r="BH47" s="532" t="str">
        <f t="shared" si="40"/>
        <v/>
      </c>
      <c r="BI47" s="532" t="str">
        <f t="shared" si="40"/>
        <v/>
      </c>
      <c r="BJ47" s="532" t="str">
        <f t="shared" si="40"/>
        <v/>
      </c>
      <c r="BK47" s="532" t="str">
        <f t="shared" si="40"/>
        <v/>
      </c>
      <c r="BL47" s="532" t="str">
        <f t="shared" si="40"/>
        <v/>
      </c>
      <c r="BM47" s="528"/>
      <c r="BN47" s="528"/>
      <c r="BO47" s="528"/>
    </row>
    <row r="48" spans="1:68" ht="58.5" customHeight="1" thickBot="1" x14ac:dyDescent="0.25">
      <c r="A48" s="512">
        <v>35</v>
      </c>
      <c r="B48" s="737" t="s">
        <v>491</v>
      </c>
      <c r="C48" s="516" t="s">
        <v>452</v>
      </c>
      <c r="D48" s="70" t="s">
        <v>53</v>
      </c>
      <c r="E48" s="532" t="str">
        <f>IF(E44="N", "X", "")</f>
        <v/>
      </c>
      <c r="F48" s="532" t="str">
        <f t="shared" ref="F48:AU48" si="41">IF(F44="N", "X", "")</f>
        <v/>
      </c>
      <c r="G48" s="532" t="str">
        <f t="shared" si="41"/>
        <v/>
      </c>
      <c r="H48" s="532" t="str">
        <f t="shared" si="41"/>
        <v/>
      </c>
      <c r="I48" s="532" t="str">
        <f t="shared" si="41"/>
        <v/>
      </c>
      <c r="J48" s="532" t="str">
        <f t="shared" si="41"/>
        <v/>
      </c>
      <c r="K48" s="532" t="str">
        <f t="shared" si="41"/>
        <v/>
      </c>
      <c r="L48" s="532" t="str">
        <f t="shared" si="41"/>
        <v/>
      </c>
      <c r="M48" s="532" t="str">
        <f t="shared" si="41"/>
        <v/>
      </c>
      <c r="N48" s="532" t="str">
        <f t="shared" si="41"/>
        <v/>
      </c>
      <c r="O48" s="532" t="str">
        <f t="shared" si="41"/>
        <v/>
      </c>
      <c r="P48" s="532" t="str">
        <f t="shared" si="41"/>
        <v/>
      </c>
      <c r="Q48" s="532" t="str">
        <f t="shared" si="41"/>
        <v/>
      </c>
      <c r="R48" s="532" t="str">
        <f t="shared" si="41"/>
        <v/>
      </c>
      <c r="S48" s="532" t="str">
        <f t="shared" si="41"/>
        <v/>
      </c>
      <c r="T48" s="532" t="str">
        <f t="shared" si="41"/>
        <v/>
      </c>
      <c r="U48" s="532" t="str">
        <f t="shared" si="41"/>
        <v/>
      </c>
      <c r="V48" s="532" t="str">
        <f t="shared" si="41"/>
        <v/>
      </c>
      <c r="W48" s="532" t="str">
        <f t="shared" si="41"/>
        <v/>
      </c>
      <c r="X48" s="532" t="str">
        <f t="shared" si="41"/>
        <v/>
      </c>
      <c r="Y48" s="532" t="str">
        <f t="shared" si="41"/>
        <v/>
      </c>
      <c r="Z48" s="532" t="str">
        <f t="shared" si="41"/>
        <v/>
      </c>
      <c r="AA48" s="532" t="str">
        <f t="shared" si="41"/>
        <v/>
      </c>
      <c r="AB48" s="532" t="str">
        <f t="shared" si="41"/>
        <v/>
      </c>
      <c r="AC48" s="532" t="str">
        <f t="shared" si="41"/>
        <v/>
      </c>
      <c r="AD48" s="532" t="str">
        <f t="shared" si="41"/>
        <v/>
      </c>
      <c r="AE48" s="532" t="str">
        <f t="shared" si="41"/>
        <v/>
      </c>
      <c r="AF48" s="532" t="str">
        <f t="shared" si="41"/>
        <v/>
      </c>
      <c r="AG48" s="532" t="str">
        <f t="shared" si="41"/>
        <v/>
      </c>
      <c r="AH48" s="532" t="str">
        <f t="shared" si="41"/>
        <v/>
      </c>
      <c r="AI48" s="532" t="str">
        <f t="shared" si="41"/>
        <v/>
      </c>
      <c r="AJ48" s="532" t="str">
        <f t="shared" si="41"/>
        <v/>
      </c>
      <c r="AK48" s="532" t="str">
        <f t="shared" si="41"/>
        <v/>
      </c>
      <c r="AL48" s="532" t="str">
        <f t="shared" si="41"/>
        <v/>
      </c>
      <c r="AM48" s="532" t="str">
        <f t="shared" si="41"/>
        <v/>
      </c>
      <c r="AN48" s="532" t="str">
        <f t="shared" si="41"/>
        <v/>
      </c>
      <c r="AO48" s="532" t="str">
        <f t="shared" si="41"/>
        <v/>
      </c>
      <c r="AP48" s="532" t="str">
        <f t="shared" si="41"/>
        <v/>
      </c>
      <c r="AQ48" s="532" t="str">
        <f t="shared" si="41"/>
        <v/>
      </c>
      <c r="AR48" s="532" t="str">
        <f t="shared" si="41"/>
        <v/>
      </c>
      <c r="AS48" s="532" t="str">
        <f t="shared" si="41"/>
        <v/>
      </c>
      <c r="AT48" s="532" t="str">
        <f t="shared" si="41"/>
        <v/>
      </c>
      <c r="AU48" s="532" t="str">
        <f t="shared" si="41"/>
        <v/>
      </c>
      <c r="AV48" s="532" t="str">
        <f>IF(AV44="N", "X", "")</f>
        <v/>
      </c>
      <c r="AW48" s="532" t="str">
        <f t="shared" ref="AW48:BL48" si="42">IF(AW44="N", "X", "")</f>
        <v/>
      </c>
      <c r="AX48" s="532" t="str">
        <f t="shared" si="42"/>
        <v/>
      </c>
      <c r="AY48" s="532" t="str">
        <f t="shared" si="42"/>
        <v/>
      </c>
      <c r="AZ48" s="532" t="str">
        <f t="shared" si="42"/>
        <v/>
      </c>
      <c r="BA48" s="532" t="str">
        <f t="shared" si="42"/>
        <v/>
      </c>
      <c r="BB48" s="532" t="str">
        <f t="shared" si="42"/>
        <v/>
      </c>
      <c r="BC48" s="532" t="str">
        <f t="shared" si="42"/>
        <v/>
      </c>
      <c r="BD48" s="532" t="str">
        <f t="shared" si="42"/>
        <v/>
      </c>
      <c r="BE48" s="532" t="str">
        <f t="shared" si="42"/>
        <v/>
      </c>
      <c r="BF48" s="532" t="str">
        <f t="shared" si="42"/>
        <v/>
      </c>
      <c r="BG48" s="532" t="str">
        <f t="shared" si="42"/>
        <v/>
      </c>
      <c r="BH48" s="532" t="str">
        <f t="shared" si="42"/>
        <v/>
      </c>
      <c r="BI48" s="532" t="str">
        <f t="shared" si="42"/>
        <v/>
      </c>
      <c r="BJ48" s="532" t="str">
        <f t="shared" si="42"/>
        <v/>
      </c>
      <c r="BK48" s="532" t="str">
        <f t="shared" si="42"/>
        <v/>
      </c>
      <c r="BL48" s="532" t="str">
        <f t="shared" si="42"/>
        <v/>
      </c>
      <c r="BM48" s="528"/>
      <c r="BN48" s="528"/>
      <c r="BO48" s="528"/>
    </row>
    <row r="49" spans="1:67" ht="54" customHeight="1" thickBot="1" x14ac:dyDescent="0.25">
      <c r="A49" s="512">
        <v>36</v>
      </c>
      <c r="B49" s="519" t="s">
        <v>492</v>
      </c>
      <c r="C49" s="544" t="s">
        <v>453</v>
      </c>
      <c r="D49" s="534" t="s">
        <v>53</v>
      </c>
      <c r="E49" s="532" t="str">
        <f>IF(E44="N", "X", "")</f>
        <v/>
      </c>
      <c r="F49" s="532" t="str">
        <f t="shared" ref="F49:AU49" si="43">IF(F44="N", "X", "")</f>
        <v/>
      </c>
      <c r="G49" s="532" t="str">
        <f t="shared" si="43"/>
        <v/>
      </c>
      <c r="H49" s="532" t="str">
        <f t="shared" si="43"/>
        <v/>
      </c>
      <c r="I49" s="532" t="str">
        <f t="shared" si="43"/>
        <v/>
      </c>
      <c r="J49" s="532" t="str">
        <f t="shared" si="43"/>
        <v/>
      </c>
      <c r="K49" s="532" t="str">
        <f t="shared" si="43"/>
        <v/>
      </c>
      <c r="L49" s="532" t="str">
        <f t="shared" si="43"/>
        <v/>
      </c>
      <c r="M49" s="532" t="str">
        <f t="shared" si="43"/>
        <v/>
      </c>
      <c r="N49" s="532" t="str">
        <f t="shared" si="43"/>
        <v/>
      </c>
      <c r="O49" s="532" t="str">
        <f t="shared" si="43"/>
        <v/>
      </c>
      <c r="P49" s="532" t="str">
        <f t="shared" si="43"/>
        <v/>
      </c>
      <c r="Q49" s="532" t="str">
        <f t="shared" si="43"/>
        <v/>
      </c>
      <c r="R49" s="532" t="str">
        <f t="shared" si="43"/>
        <v/>
      </c>
      <c r="S49" s="532" t="str">
        <f t="shared" si="43"/>
        <v/>
      </c>
      <c r="T49" s="532" t="str">
        <f t="shared" si="43"/>
        <v/>
      </c>
      <c r="U49" s="532" t="str">
        <f t="shared" si="43"/>
        <v/>
      </c>
      <c r="V49" s="532" t="str">
        <f t="shared" si="43"/>
        <v/>
      </c>
      <c r="W49" s="532" t="str">
        <f t="shared" si="43"/>
        <v/>
      </c>
      <c r="X49" s="532" t="str">
        <f t="shared" si="43"/>
        <v/>
      </c>
      <c r="Y49" s="532" t="str">
        <f t="shared" si="43"/>
        <v/>
      </c>
      <c r="Z49" s="532" t="str">
        <f t="shared" si="43"/>
        <v/>
      </c>
      <c r="AA49" s="532" t="str">
        <f t="shared" si="43"/>
        <v/>
      </c>
      <c r="AB49" s="532" t="str">
        <f t="shared" si="43"/>
        <v/>
      </c>
      <c r="AC49" s="532" t="str">
        <f t="shared" si="43"/>
        <v/>
      </c>
      <c r="AD49" s="532" t="str">
        <f t="shared" si="43"/>
        <v/>
      </c>
      <c r="AE49" s="532" t="str">
        <f t="shared" si="43"/>
        <v/>
      </c>
      <c r="AF49" s="532" t="str">
        <f t="shared" si="43"/>
        <v/>
      </c>
      <c r="AG49" s="532" t="str">
        <f t="shared" si="43"/>
        <v/>
      </c>
      <c r="AH49" s="532" t="str">
        <f t="shared" si="43"/>
        <v/>
      </c>
      <c r="AI49" s="532" t="str">
        <f t="shared" si="43"/>
        <v/>
      </c>
      <c r="AJ49" s="532" t="str">
        <f t="shared" si="43"/>
        <v/>
      </c>
      <c r="AK49" s="532" t="str">
        <f t="shared" si="43"/>
        <v/>
      </c>
      <c r="AL49" s="532" t="str">
        <f t="shared" si="43"/>
        <v/>
      </c>
      <c r="AM49" s="532" t="str">
        <f t="shared" si="43"/>
        <v/>
      </c>
      <c r="AN49" s="532" t="str">
        <f t="shared" si="43"/>
        <v/>
      </c>
      <c r="AO49" s="532" t="str">
        <f t="shared" si="43"/>
        <v/>
      </c>
      <c r="AP49" s="532" t="str">
        <f t="shared" si="43"/>
        <v/>
      </c>
      <c r="AQ49" s="532" t="str">
        <f t="shared" si="43"/>
        <v/>
      </c>
      <c r="AR49" s="532" t="str">
        <f t="shared" si="43"/>
        <v/>
      </c>
      <c r="AS49" s="532" t="str">
        <f t="shared" si="43"/>
        <v/>
      </c>
      <c r="AT49" s="532" t="str">
        <f t="shared" si="43"/>
        <v/>
      </c>
      <c r="AU49" s="532" t="str">
        <f t="shared" si="43"/>
        <v/>
      </c>
      <c r="AV49" s="532" t="str">
        <f>IF(AV44="N", "X", "")</f>
        <v/>
      </c>
      <c r="AW49" s="532" t="str">
        <f t="shared" ref="AW49:BL49" si="44">IF(AW44="N", "X", "")</f>
        <v/>
      </c>
      <c r="AX49" s="532" t="str">
        <f t="shared" si="44"/>
        <v/>
      </c>
      <c r="AY49" s="532" t="str">
        <f t="shared" si="44"/>
        <v/>
      </c>
      <c r="AZ49" s="532" t="str">
        <f t="shared" si="44"/>
        <v/>
      </c>
      <c r="BA49" s="532" t="str">
        <f t="shared" si="44"/>
        <v/>
      </c>
      <c r="BB49" s="532" t="str">
        <f t="shared" si="44"/>
        <v/>
      </c>
      <c r="BC49" s="532" t="str">
        <f t="shared" si="44"/>
        <v/>
      </c>
      <c r="BD49" s="532" t="str">
        <f t="shared" si="44"/>
        <v/>
      </c>
      <c r="BE49" s="532" t="str">
        <f t="shared" si="44"/>
        <v/>
      </c>
      <c r="BF49" s="532" t="str">
        <f t="shared" si="44"/>
        <v/>
      </c>
      <c r="BG49" s="532" t="str">
        <f t="shared" si="44"/>
        <v/>
      </c>
      <c r="BH49" s="532" t="str">
        <f t="shared" si="44"/>
        <v/>
      </c>
      <c r="BI49" s="532" t="str">
        <f t="shared" si="44"/>
        <v/>
      </c>
      <c r="BJ49" s="532" t="str">
        <f t="shared" si="44"/>
        <v/>
      </c>
      <c r="BK49" s="532" t="str">
        <f t="shared" si="44"/>
        <v/>
      </c>
      <c r="BL49" s="532" t="str">
        <f t="shared" si="44"/>
        <v/>
      </c>
      <c r="BM49" s="542"/>
      <c r="BN49" s="542"/>
      <c r="BO49" s="542"/>
    </row>
    <row r="50" spans="1:67" s="620" customFormat="1" ht="24" customHeight="1" thickBot="1" x14ac:dyDescent="0.25">
      <c r="A50" s="633"/>
      <c r="B50" s="634" t="s">
        <v>55</v>
      </c>
      <c r="C50" s="622" t="s">
        <v>8</v>
      </c>
      <c r="D50" s="621" t="s">
        <v>9</v>
      </c>
      <c r="E50" s="617"/>
      <c r="F50" s="617"/>
      <c r="G50" s="617"/>
      <c r="H50" s="617"/>
      <c r="I50" s="617"/>
      <c r="J50" s="617"/>
      <c r="K50" s="617"/>
      <c r="L50" s="617"/>
      <c r="M50" s="617"/>
      <c r="N50" s="617"/>
      <c r="O50" s="617"/>
      <c r="P50" s="617"/>
      <c r="Q50" s="617"/>
      <c r="R50" s="617"/>
      <c r="S50" s="617"/>
      <c r="T50" s="617"/>
      <c r="U50" s="617"/>
      <c r="V50" s="617"/>
      <c r="W50" s="617"/>
      <c r="X50" s="617"/>
      <c r="Y50" s="617"/>
      <c r="Z50" s="617"/>
      <c r="AA50" s="617"/>
      <c r="AB50" s="617"/>
      <c r="AC50" s="617"/>
      <c r="AD50" s="617"/>
      <c r="AE50" s="617"/>
      <c r="AF50" s="617"/>
      <c r="AG50" s="617"/>
      <c r="AH50" s="617"/>
      <c r="AI50" s="617"/>
      <c r="AJ50" s="617"/>
      <c r="AK50" s="617"/>
      <c r="AL50" s="617"/>
      <c r="AM50" s="617"/>
      <c r="AN50" s="617"/>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4"/>
      <c r="BN50" s="614"/>
      <c r="BO50" s="614"/>
    </row>
    <row r="51" spans="1:67" ht="58.5" customHeight="1" thickBot="1" x14ac:dyDescent="0.25">
      <c r="A51" s="539">
        <v>37</v>
      </c>
      <c r="B51" s="510" t="s">
        <v>485</v>
      </c>
      <c r="C51" s="186" t="s">
        <v>454</v>
      </c>
      <c r="D51" s="70" t="s">
        <v>38</v>
      </c>
      <c r="E51" s="532" t="s">
        <v>19</v>
      </c>
      <c r="F51" s="532" t="s">
        <v>19</v>
      </c>
      <c r="G51" s="532" t="s">
        <v>19</v>
      </c>
      <c r="H51" s="532" t="s">
        <v>19</v>
      </c>
      <c r="I51" s="532" t="s">
        <v>19</v>
      </c>
      <c r="J51" s="532" t="s">
        <v>19</v>
      </c>
      <c r="K51" s="532" t="s">
        <v>19</v>
      </c>
      <c r="L51" s="532" t="s">
        <v>19</v>
      </c>
      <c r="M51" s="532" t="s">
        <v>19</v>
      </c>
      <c r="N51" s="532" t="s">
        <v>19</v>
      </c>
      <c r="O51" s="532" t="s">
        <v>19</v>
      </c>
      <c r="P51" s="532" t="s">
        <v>19</v>
      </c>
      <c r="Q51" s="532" t="s">
        <v>19</v>
      </c>
      <c r="R51" s="532" t="s">
        <v>19</v>
      </c>
      <c r="S51" s="532" t="s">
        <v>19</v>
      </c>
      <c r="T51" s="532" t="s">
        <v>19</v>
      </c>
      <c r="U51" s="532" t="s">
        <v>19</v>
      </c>
      <c r="V51" s="532" t="s">
        <v>19</v>
      </c>
      <c r="W51" s="532" t="s">
        <v>19</v>
      </c>
      <c r="X51" s="532" t="s">
        <v>19</v>
      </c>
      <c r="Y51" s="532" t="s">
        <v>19</v>
      </c>
      <c r="Z51" s="532" t="s">
        <v>19</v>
      </c>
      <c r="AA51" s="532" t="s">
        <v>19</v>
      </c>
      <c r="AB51" s="532" t="s">
        <v>19</v>
      </c>
      <c r="AC51" s="532" t="s">
        <v>19</v>
      </c>
      <c r="AD51" s="532" t="s">
        <v>19</v>
      </c>
      <c r="AE51" s="532" t="s">
        <v>19</v>
      </c>
      <c r="AF51" s="532" t="s">
        <v>19</v>
      </c>
      <c r="AG51" s="532" t="s">
        <v>19</v>
      </c>
      <c r="AH51" s="532" t="s">
        <v>19</v>
      </c>
      <c r="AI51" s="532" t="s">
        <v>19</v>
      </c>
      <c r="AJ51" s="532" t="s">
        <v>19</v>
      </c>
      <c r="AK51" s="532" t="s">
        <v>19</v>
      </c>
      <c r="AL51" s="532" t="s">
        <v>19</v>
      </c>
      <c r="AM51" s="532" t="s">
        <v>19</v>
      </c>
      <c r="AN51" s="532" t="s">
        <v>19</v>
      </c>
      <c r="AO51" s="532" t="s">
        <v>19</v>
      </c>
      <c r="AP51" s="532" t="s">
        <v>19</v>
      </c>
      <c r="AQ51" s="532" t="s">
        <v>19</v>
      </c>
      <c r="AR51" s="532" t="s">
        <v>19</v>
      </c>
      <c r="AS51" s="532" t="s">
        <v>19</v>
      </c>
      <c r="AT51" s="532" t="s">
        <v>19</v>
      </c>
      <c r="AU51" s="532" t="s">
        <v>19</v>
      </c>
      <c r="AV51" s="532" t="s">
        <v>19</v>
      </c>
      <c r="AW51" s="532" t="s">
        <v>19</v>
      </c>
      <c r="AX51" s="532" t="s">
        <v>19</v>
      </c>
      <c r="AY51" s="532" t="s">
        <v>19</v>
      </c>
      <c r="AZ51" s="532" t="s">
        <v>19</v>
      </c>
      <c r="BA51" s="532" t="s">
        <v>19</v>
      </c>
      <c r="BB51" s="532" t="s">
        <v>19</v>
      </c>
      <c r="BC51" s="532" t="s">
        <v>19</v>
      </c>
      <c r="BD51" s="532" t="s">
        <v>19</v>
      </c>
      <c r="BE51" s="532" t="s">
        <v>19</v>
      </c>
      <c r="BF51" s="532" t="s">
        <v>19</v>
      </c>
      <c r="BG51" s="532" t="s">
        <v>19</v>
      </c>
      <c r="BH51" s="532" t="s">
        <v>19</v>
      </c>
      <c r="BI51" s="532" t="s">
        <v>19</v>
      </c>
      <c r="BJ51" s="532" t="s">
        <v>19</v>
      </c>
      <c r="BK51" s="532" t="s">
        <v>19</v>
      </c>
      <c r="BL51" s="532" t="s">
        <v>19</v>
      </c>
      <c r="BM51" s="528"/>
      <c r="BN51" s="528"/>
      <c r="BO51" s="528"/>
    </row>
    <row r="52" spans="1:67" s="193" customFormat="1" ht="60" customHeight="1" thickBot="1" x14ac:dyDescent="0.25">
      <c r="A52" s="512">
        <v>38</v>
      </c>
      <c r="B52" s="510" t="s">
        <v>486</v>
      </c>
      <c r="C52" s="186" t="s">
        <v>56</v>
      </c>
      <c r="D52" s="70" t="s">
        <v>38</v>
      </c>
      <c r="E52" s="532" t="str">
        <f t="shared" ref="E52:BL52" si="45">IF(E51="N", "X", "")</f>
        <v/>
      </c>
      <c r="F52" s="532" t="str">
        <f t="shared" si="45"/>
        <v/>
      </c>
      <c r="G52" s="532" t="str">
        <f t="shared" si="45"/>
        <v/>
      </c>
      <c r="H52" s="532" t="str">
        <f t="shared" si="45"/>
        <v/>
      </c>
      <c r="I52" s="532" t="str">
        <f t="shared" si="45"/>
        <v/>
      </c>
      <c r="J52" s="532" t="str">
        <f t="shared" si="45"/>
        <v/>
      </c>
      <c r="K52" s="532" t="str">
        <f t="shared" si="45"/>
        <v/>
      </c>
      <c r="L52" s="532" t="str">
        <f t="shared" si="45"/>
        <v/>
      </c>
      <c r="M52" s="532" t="str">
        <f t="shared" si="45"/>
        <v/>
      </c>
      <c r="N52" s="532" t="str">
        <f t="shared" si="45"/>
        <v/>
      </c>
      <c r="O52" s="532" t="str">
        <f t="shared" si="45"/>
        <v/>
      </c>
      <c r="P52" s="532" t="str">
        <f t="shared" si="45"/>
        <v/>
      </c>
      <c r="Q52" s="532" t="str">
        <f t="shared" si="45"/>
        <v/>
      </c>
      <c r="R52" s="532" t="str">
        <f t="shared" si="45"/>
        <v/>
      </c>
      <c r="S52" s="532" t="str">
        <f t="shared" si="45"/>
        <v/>
      </c>
      <c r="T52" s="532" t="str">
        <f t="shared" si="45"/>
        <v/>
      </c>
      <c r="U52" s="532" t="str">
        <f t="shared" si="45"/>
        <v/>
      </c>
      <c r="V52" s="532" t="str">
        <f t="shared" si="45"/>
        <v/>
      </c>
      <c r="W52" s="532" t="str">
        <f t="shared" si="45"/>
        <v/>
      </c>
      <c r="X52" s="532" t="str">
        <f t="shared" si="45"/>
        <v/>
      </c>
      <c r="Y52" s="532" t="str">
        <f t="shared" si="45"/>
        <v/>
      </c>
      <c r="Z52" s="532" t="str">
        <f t="shared" si="45"/>
        <v/>
      </c>
      <c r="AA52" s="532" t="str">
        <f t="shared" si="45"/>
        <v/>
      </c>
      <c r="AB52" s="532" t="str">
        <f t="shared" si="45"/>
        <v/>
      </c>
      <c r="AC52" s="532" t="str">
        <f t="shared" si="45"/>
        <v/>
      </c>
      <c r="AD52" s="532" t="str">
        <f t="shared" si="45"/>
        <v/>
      </c>
      <c r="AE52" s="532" t="str">
        <f t="shared" si="45"/>
        <v/>
      </c>
      <c r="AF52" s="532" t="str">
        <f t="shared" si="45"/>
        <v/>
      </c>
      <c r="AG52" s="532" t="str">
        <f t="shared" si="45"/>
        <v/>
      </c>
      <c r="AH52" s="532" t="str">
        <f t="shared" si="45"/>
        <v/>
      </c>
      <c r="AI52" s="532" t="str">
        <f t="shared" si="45"/>
        <v/>
      </c>
      <c r="AJ52" s="532" t="str">
        <f t="shared" si="45"/>
        <v/>
      </c>
      <c r="AK52" s="532" t="str">
        <f t="shared" si="45"/>
        <v/>
      </c>
      <c r="AL52" s="532" t="str">
        <f t="shared" si="45"/>
        <v/>
      </c>
      <c r="AM52" s="532" t="str">
        <f t="shared" si="45"/>
        <v/>
      </c>
      <c r="AN52" s="532" t="str">
        <f t="shared" si="45"/>
        <v/>
      </c>
      <c r="AO52" s="532" t="str">
        <f t="shared" si="45"/>
        <v/>
      </c>
      <c r="AP52" s="532" t="str">
        <f t="shared" si="45"/>
        <v/>
      </c>
      <c r="AQ52" s="532" t="str">
        <f t="shared" si="45"/>
        <v/>
      </c>
      <c r="AR52" s="532" t="str">
        <f t="shared" si="45"/>
        <v/>
      </c>
      <c r="AS52" s="532" t="str">
        <f t="shared" si="45"/>
        <v/>
      </c>
      <c r="AT52" s="532" t="str">
        <f t="shared" si="45"/>
        <v/>
      </c>
      <c r="AU52" s="532" t="str">
        <f t="shared" si="45"/>
        <v/>
      </c>
      <c r="AV52" s="532" t="str">
        <f t="shared" si="45"/>
        <v/>
      </c>
      <c r="AW52" s="532" t="str">
        <f t="shared" si="45"/>
        <v/>
      </c>
      <c r="AX52" s="532" t="str">
        <f t="shared" si="45"/>
        <v/>
      </c>
      <c r="AY52" s="532" t="str">
        <f t="shared" si="45"/>
        <v/>
      </c>
      <c r="AZ52" s="532" t="str">
        <f t="shared" si="45"/>
        <v/>
      </c>
      <c r="BA52" s="532" t="str">
        <f t="shared" si="45"/>
        <v/>
      </c>
      <c r="BB52" s="532" t="str">
        <f t="shared" si="45"/>
        <v/>
      </c>
      <c r="BC52" s="532" t="str">
        <f t="shared" si="45"/>
        <v/>
      </c>
      <c r="BD52" s="532" t="str">
        <f t="shared" si="45"/>
        <v/>
      </c>
      <c r="BE52" s="532" t="str">
        <f t="shared" si="45"/>
        <v/>
      </c>
      <c r="BF52" s="532" t="str">
        <f t="shared" si="45"/>
        <v/>
      </c>
      <c r="BG52" s="532" t="str">
        <f t="shared" si="45"/>
        <v/>
      </c>
      <c r="BH52" s="532" t="str">
        <f t="shared" si="45"/>
        <v/>
      </c>
      <c r="BI52" s="532" t="str">
        <f t="shared" si="45"/>
        <v/>
      </c>
      <c r="BJ52" s="532" t="str">
        <f t="shared" si="45"/>
        <v/>
      </c>
      <c r="BK52" s="532" t="str">
        <f t="shared" si="45"/>
        <v/>
      </c>
      <c r="BL52" s="532" t="str">
        <f t="shared" si="45"/>
        <v/>
      </c>
      <c r="BM52" s="190"/>
      <c r="BN52" s="543"/>
      <c r="BO52" s="543"/>
    </row>
    <row r="53" spans="1:67" s="193" customFormat="1" ht="72" customHeight="1" thickBot="1" x14ac:dyDescent="0.25">
      <c r="A53" s="512">
        <v>39</v>
      </c>
      <c r="B53" s="510" t="s">
        <v>487</v>
      </c>
      <c r="C53" s="186" t="s">
        <v>57</v>
      </c>
      <c r="D53" s="70" t="s">
        <v>38</v>
      </c>
      <c r="E53" s="532" t="str">
        <f t="shared" ref="E53:BL53" si="46">IF(E51="N", "X", "")</f>
        <v/>
      </c>
      <c r="F53" s="532" t="str">
        <f t="shared" si="46"/>
        <v/>
      </c>
      <c r="G53" s="532" t="str">
        <f t="shared" si="46"/>
        <v/>
      </c>
      <c r="H53" s="532" t="str">
        <f t="shared" si="46"/>
        <v/>
      </c>
      <c r="I53" s="532" t="str">
        <f t="shared" si="46"/>
        <v/>
      </c>
      <c r="J53" s="532" t="str">
        <f t="shared" si="46"/>
        <v/>
      </c>
      <c r="K53" s="532" t="str">
        <f t="shared" si="46"/>
        <v/>
      </c>
      <c r="L53" s="532" t="str">
        <f t="shared" si="46"/>
        <v/>
      </c>
      <c r="M53" s="532" t="str">
        <f t="shared" si="46"/>
        <v/>
      </c>
      <c r="N53" s="532" t="str">
        <f t="shared" si="46"/>
        <v/>
      </c>
      <c r="O53" s="532" t="str">
        <f t="shared" si="46"/>
        <v/>
      </c>
      <c r="P53" s="532" t="str">
        <f t="shared" si="46"/>
        <v/>
      </c>
      <c r="Q53" s="532" t="str">
        <f t="shared" si="46"/>
        <v/>
      </c>
      <c r="R53" s="532" t="str">
        <f t="shared" si="46"/>
        <v/>
      </c>
      <c r="S53" s="532" t="str">
        <f t="shared" si="46"/>
        <v/>
      </c>
      <c r="T53" s="532" t="str">
        <f t="shared" si="46"/>
        <v/>
      </c>
      <c r="U53" s="532" t="str">
        <f t="shared" si="46"/>
        <v/>
      </c>
      <c r="V53" s="532" t="str">
        <f t="shared" si="46"/>
        <v/>
      </c>
      <c r="W53" s="532" t="str">
        <f t="shared" si="46"/>
        <v/>
      </c>
      <c r="X53" s="532" t="str">
        <f t="shared" si="46"/>
        <v/>
      </c>
      <c r="Y53" s="532" t="str">
        <f t="shared" si="46"/>
        <v/>
      </c>
      <c r="Z53" s="532" t="str">
        <f t="shared" si="46"/>
        <v/>
      </c>
      <c r="AA53" s="532" t="str">
        <f t="shared" si="46"/>
        <v/>
      </c>
      <c r="AB53" s="532" t="str">
        <f t="shared" si="46"/>
        <v/>
      </c>
      <c r="AC53" s="532" t="str">
        <f t="shared" si="46"/>
        <v/>
      </c>
      <c r="AD53" s="532" t="str">
        <f t="shared" si="46"/>
        <v/>
      </c>
      <c r="AE53" s="532" t="str">
        <f t="shared" si="46"/>
        <v/>
      </c>
      <c r="AF53" s="532" t="str">
        <f t="shared" si="46"/>
        <v/>
      </c>
      <c r="AG53" s="532" t="str">
        <f t="shared" si="46"/>
        <v/>
      </c>
      <c r="AH53" s="532" t="str">
        <f t="shared" si="46"/>
        <v/>
      </c>
      <c r="AI53" s="532" t="str">
        <f t="shared" si="46"/>
        <v/>
      </c>
      <c r="AJ53" s="532" t="str">
        <f t="shared" si="46"/>
        <v/>
      </c>
      <c r="AK53" s="532" t="str">
        <f t="shared" si="46"/>
        <v/>
      </c>
      <c r="AL53" s="532" t="str">
        <f t="shared" si="46"/>
        <v/>
      </c>
      <c r="AM53" s="532" t="str">
        <f t="shared" si="46"/>
        <v/>
      </c>
      <c r="AN53" s="532" t="str">
        <f t="shared" si="46"/>
        <v/>
      </c>
      <c r="AO53" s="532" t="str">
        <f t="shared" si="46"/>
        <v/>
      </c>
      <c r="AP53" s="532" t="str">
        <f t="shared" si="46"/>
        <v/>
      </c>
      <c r="AQ53" s="532" t="str">
        <f t="shared" si="46"/>
        <v/>
      </c>
      <c r="AR53" s="532" t="str">
        <f t="shared" si="46"/>
        <v/>
      </c>
      <c r="AS53" s="532" t="str">
        <f t="shared" si="46"/>
        <v/>
      </c>
      <c r="AT53" s="532" t="str">
        <f t="shared" si="46"/>
        <v/>
      </c>
      <c r="AU53" s="532" t="str">
        <f t="shared" si="46"/>
        <v/>
      </c>
      <c r="AV53" s="532" t="str">
        <f t="shared" si="46"/>
        <v/>
      </c>
      <c r="AW53" s="532" t="str">
        <f t="shared" si="46"/>
        <v/>
      </c>
      <c r="AX53" s="532" t="str">
        <f t="shared" si="46"/>
        <v/>
      </c>
      <c r="AY53" s="532" t="str">
        <f t="shared" si="46"/>
        <v/>
      </c>
      <c r="AZ53" s="532" t="str">
        <f t="shared" si="46"/>
        <v/>
      </c>
      <c r="BA53" s="532" t="str">
        <f t="shared" si="46"/>
        <v/>
      </c>
      <c r="BB53" s="532" t="str">
        <f t="shared" si="46"/>
        <v/>
      </c>
      <c r="BC53" s="532" t="str">
        <f t="shared" si="46"/>
        <v/>
      </c>
      <c r="BD53" s="532" t="str">
        <f t="shared" si="46"/>
        <v/>
      </c>
      <c r="BE53" s="532" t="str">
        <f t="shared" si="46"/>
        <v/>
      </c>
      <c r="BF53" s="532" t="str">
        <f t="shared" si="46"/>
        <v/>
      </c>
      <c r="BG53" s="532" t="str">
        <f t="shared" si="46"/>
        <v/>
      </c>
      <c r="BH53" s="532" t="str">
        <f t="shared" si="46"/>
        <v/>
      </c>
      <c r="BI53" s="532" t="str">
        <f t="shared" si="46"/>
        <v/>
      </c>
      <c r="BJ53" s="532" t="str">
        <f t="shared" si="46"/>
        <v/>
      </c>
      <c r="BK53" s="532" t="str">
        <f t="shared" si="46"/>
        <v/>
      </c>
      <c r="BL53" s="532" t="str">
        <f t="shared" si="46"/>
        <v/>
      </c>
      <c r="BM53" s="190"/>
      <c r="BN53" s="543"/>
      <c r="BO53" s="543"/>
    </row>
    <row r="54" spans="1:67" s="620" customFormat="1" ht="24" customHeight="1" thickBot="1" x14ac:dyDescent="0.25">
      <c r="A54" s="633" t="s">
        <v>58</v>
      </c>
      <c r="B54" s="634" t="s">
        <v>59</v>
      </c>
      <c r="C54" s="622" t="s">
        <v>8</v>
      </c>
      <c r="D54" s="623" t="s">
        <v>9</v>
      </c>
      <c r="E54" s="666" t="s">
        <v>19</v>
      </c>
      <c r="F54" s="666" t="s">
        <v>19</v>
      </c>
      <c r="G54" s="666" t="s">
        <v>19</v>
      </c>
      <c r="H54" s="666" t="s">
        <v>19</v>
      </c>
      <c r="I54" s="666" t="s">
        <v>19</v>
      </c>
      <c r="J54" s="666" t="s">
        <v>19</v>
      </c>
      <c r="K54" s="666" t="s">
        <v>19</v>
      </c>
      <c r="L54" s="666" t="s">
        <v>19</v>
      </c>
      <c r="M54" s="666" t="s">
        <v>19</v>
      </c>
      <c r="N54" s="666" t="s">
        <v>19</v>
      </c>
      <c r="O54" s="666" t="s">
        <v>19</v>
      </c>
      <c r="P54" s="666" t="s">
        <v>19</v>
      </c>
      <c r="Q54" s="666" t="s">
        <v>19</v>
      </c>
      <c r="R54" s="666" t="s">
        <v>19</v>
      </c>
      <c r="S54" s="666" t="s">
        <v>19</v>
      </c>
      <c r="T54" s="666" t="s">
        <v>19</v>
      </c>
      <c r="U54" s="666" t="s">
        <v>19</v>
      </c>
      <c r="V54" s="666" t="s">
        <v>19</v>
      </c>
      <c r="W54" s="666" t="s">
        <v>19</v>
      </c>
      <c r="X54" s="666" t="s">
        <v>19</v>
      </c>
      <c r="Y54" s="666" t="s">
        <v>19</v>
      </c>
      <c r="Z54" s="666" t="s">
        <v>19</v>
      </c>
      <c r="AA54" s="666" t="s">
        <v>19</v>
      </c>
      <c r="AB54" s="666" t="s">
        <v>19</v>
      </c>
      <c r="AC54" s="666" t="s">
        <v>19</v>
      </c>
      <c r="AD54" s="666" t="s">
        <v>19</v>
      </c>
      <c r="AE54" s="666" t="s">
        <v>19</v>
      </c>
      <c r="AF54" s="666" t="s">
        <v>19</v>
      </c>
      <c r="AG54" s="666" t="s">
        <v>19</v>
      </c>
      <c r="AH54" s="666" t="s">
        <v>19</v>
      </c>
      <c r="AI54" s="666" t="s">
        <v>19</v>
      </c>
      <c r="AJ54" s="666" t="s">
        <v>19</v>
      </c>
      <c r="AK54" s="666" t="s">
        <v>19</v>
      </c>
      <c r="AL54" s="666" t="s">
        <v>19</v>
      </c>
      <c r="AM54" s="666" t="s">
        <v>19</v>
      </c>
      <c r="AN54" s="666" t="s">
        <v>19</v>
      </c>
      <c r="AO54" s="666" t="s">
        <v>19</v>
      </c>
      <c r="AP54" s="666" t="s">
        <v>19</v>
      </c>
      <c r="AQ54" s="666" t="s">
        <v>19</v>
      </c>
      <c r="AR54" s="666" t="s">
        <v>19</v>
      </c>
      <c r="AS54" s="666" t="s">
        <v>19</v>
      </c>
      <c r="AT54" s="666" t="s">
        <v>19</v>
      </c>
      <c r="AU54" s="666" t="s">
        <v>19</v>
      </c>
      <c r="AV54" s="666" t="s">
        <v>19</v>
      </c>
      <c r="AW54" s="666" t="s">
        <v>19</v>
      </c>
      <c r="AX54" s="666" t="s">
        <v>19</v>
      </c>
      <c r="AY54" s="666" t="s">
        <v>19</v>
      </c>
      <c r="AZ54" s="666" t="s">
        <v>19</v>
      </c>
      <c r="BA54" s="666" t="s">
        <v>19</v>
      </c>
      <c r="BB54" s="666" t="s">
        <v>19</v>
      </c>
      <c r="BC54" s="666" t="s">
        <v>19</v>
      </c>
      <c r="BD54" s="666" t="s">
        <v>19</v>
      </c>
      <c r="BE54" s="666" t="s">
        <v>19</v>
      </c>
      <c r="BF54" s="666" t="s">
        <v>19</v>
      </c>
      <c r="BG54" s="666" t="s">
        <v>19</v>
      </c>
      <c r="BH54" s="666" t="s">
        <v>19</v>
      </c>
      <c r="BI54" s="666" t="s">
        <v>19</v>
      </c>
      <c r="BJ54" s="666" t="s">
        <v>19</v>
      </c>
      <c r="BK54" s="666" t="s">
        <v>19</v>
      </c>
      <c r="BL54" s="666" t="s">
        <v>19</v>
      </c>
      <c r="BM54" s="630"/>
      <c r="BN54" s="614"/>
      <c r="BO54" s="614"/>
    </row>
    <row r="55" spans="1:67" s="193" customFormat="1" ht="62.25" customHeight="1" thickBot="1" x14ac:dyDescent="0.25">
      <c r="A55" s="539">
        <v>40</v>
      </c>
      <c r="B55" s="572" t="s">
        <v>482</v>
      </c>
      <c r="C55" s="186" t="s">
        <v>419</v>
      </c>
      <c r="D55" s="70" t="s">
        <v>38</v>
      </c>
      <c r="E55" s="532"/>
      <c r="F55" s="532"/>
      <c r="G55" s="532"/>
      <c r="H55" s="532"/>
      <c r="I55" s="532"/>
      <c r="J55" s="532"/>
      <c r="K55" s="532"/>
      <c r="L55" s="532"/>
      <c r="M55" s="532"/>
      <c r="N55" s="532"/>
      <c r="O55" s="532"/>
      <c r="P55" s="532"/>
      <c r="Q55" s="532"/>
      <c r="R55" s="532"/>
      <c r="S55" s="532"/>
      <c r="T55" s="532"/>
      <c r="U55" s="532"/>
      <c r="V55" s="532"/>
      <c r="W55" s="532"/>
      <c r="X55" s="532"/>
      <c r="Y55" s="532"/>
      <c r="Z55" s="532"/>
      <c r="AA55" s="532"/>
      <c r="AB55" s="532"/>
      <c r="AC55" s="532"/>
      <c r="AD55" s="532"/>
      <c r="AE55" s="532"/>
      <c r="AF55" s="532"/>
      <c r="AG55" s="532"/>
      <c r="AH55" s="532"/>
      <c r="AI55" s="532"/>
      <c r="AJ55" s="532"/>
      <c r="AK55" s="532"/>
      <c r="AL55" s="532"/>
      <c r="AM55" s="532"/>
      <c r="AN55" s="532"/>
      <c r="AO55" s="532"/>
      <c r="AP55" s="532"/>
      <c r="AQ55" s="532"/>
      <c r="AR55" s="532"/>
      <c r="AS55" s="532"/>
      <c r="AT55" s="532"/>
      <c r="AU55" s="532"/>
      <c r="AV55" s="532"/>
      <c r="AW55" s="532"/>
      <c r="AX55" s="532"/>
      <c r="AY55" s="532"/>
      <c r="AZ55" s="532"/>
      <c r="BA55" s="532"/>
      <c r="BB55" s="532"/>
      <c r="BC55" s="532"/>
      <c r="BD55" s="532"/>
      <c r="BE55" s="532"/>
      <c r="BF55" s="532"/>
      <c r="BG55" s="532"/>
      <c r="BH55" s="532"/>
      <c r="BI55" s="532"/>
      <c r="BJ55" s="532"/>
      <c r="BK55" s="532"/>
      <c r="BL55" s="532"/>
      <c r="BM55" s="190"/>
      <c r="BN55" s="543"/>
      <c r="BO55" s="543"/>
    </row>
    <row r="56" spans="1:67" s="193" customFormat="1" ht="61.5" customHeight="1" thickBot="1" x14ac:dyDescent="0.25">
      <c r="A56" s="539">
        <v>41</v>
      </c>
      <c r="B56" s="510" t="s">
        <v>483</v>
      </c>
      <c r="C56" s="186" t="s">
        <v>420</v>
      </c>
      <c r="D56" s="70" t="s">
        <v>38</v>
      </c>
      <c r="E56" s="532" t="str">
        <f t="shared" ref="E56:BL56" si="47">IF(E55="N", "X", "")</f>
        <v/>
      </c>
      <c r="F56" s="532" t="str">
        <f t="shared" si="47"/>
        <v/>
      </c>
      <c r="G56" s="532" t="str">
        <f t="shared" si="47"/>
        <v/>
      </c>
      <c r="H56" s="532" t="str">
        <f t="shared" si="47"/>
        <v/>
      </c>
      <c r="I56" s="532" t="str">
        <f t="shared" si="47"/>
        <v/>
      </c>
      <c r="J56" s="532" t="str">
        <f t="shared" si="47"/>
        <v/>
      </c>
      <c r="K56" s="532" t="str">
        <f t="shared" si="47"/>
        <v/>
      </c>
      <c r="L56" s="532" t="str">
        <f t="shared" si="47"/>
        <v/>
      </c>
      <c r="M56" s="532" t="str">
        <f t="shared" si="47"/>
        <v/>
      </c>
      <c r="N56" s="532" t="str">
        <f t="shared" si="47"/>
        <v/>
      </c>
      <c r="O56" s="532" t="str">
        <f t="shared" si="47"/>
        <v/>
      </c>
      <c r="P56" s="532" t="str">
        <f t="shared" si="47"/>
        <v/>
      </c>
      <c r="Q56" s="532" t="str">
        <f t="shared" si="47"/>
        <v/>
      </c>
      <c r="R56" s="532" t="str">
        <f t="shared" si="47"/>
        <v/>
      </c>
      <c r="S56" s="532" t="str">
        <f t="shared" si="47"/>
        <v/>
      </c>
      <c r="T56" s="532" t="str">
        <f t="shared" si="47"/>
        <v/>
      </c>
      <c r="U56" s="532" t="str">
        <f t="shared" si="47"/>
        <v/>
      </c>
      <c r="V56" s="532" t="str">
        <f t="shared" si="47"/>
        <v/>
      </c>
      <c r="W56" s="532" t="str">
        <f t="shared" si="47"/>
        <v/>
      </c>
      <c r="X56" s="532" t="str">
        <f t="shared" si="47"/>
        <v/>
      </c>
      <c r="Y56" s="532" t="str">
        <f t="shared" si="47"/>
        <v/>
      </c>
      <c r="Z56" s="532" t="str">
        <f t="shared" si="47"/>
        <v/>
      </c>
      <c r="AA56" s="532" t="str">
        <f t="shared" si="47"/>
        <v/>
      </c>
      <c r="AB56" s="532" t="str">
        <f t="shared" si="47"/>
        <v/>
      </c>
      <c r="AC56" s="532" t="str">
        <f t="shared" si="47"/>
        <v/>
      </c>
      <c r="AD56" s="532" t="str">
        <f t="shared" si="47"/>
        <v/>
      </c>
      <c r="AE56" s="532" t="str">
        <f t="shared" si="47"/>
        <v/>
      </c>
      <c r="AF56" s="532" t="str">
        <f t="shared" si="47"/>
        <v/>
      </c>
      <c r="AG56" s="532" t="str">
        <f t="shared" si="47"/>
        <v/>
      </c>
      <c r="AH56" s="532" t="str">
        <f t="shared" si="47"/>
        <v/>
      </c>
      <c r="AI56" s="532" t="str">
        <f t="shared" si="47"/>
        <v/>
      </c>
      <c r="AJ56" s="532" t="str">
        <f t="shared" si="47"/>
        <v/>
      </c>
      <c r="AK56" s="532" t="str">
        <f t="shared" si="47"/>
        <v/>
      </c>
      <c r="AL56" s="532" t="str">
        <f t="shared" si="47"/>
        <v/>
      </c>
      <c r="AM56" s="532" t="str">
        <f t="shared" si="47"/>
        <v/>
      </c>
      <c r="AN56" s="532" t="str">
        <f t="shared" si="47"/>
        <v/>
      </c>
      <c r="AO56" s="532" t="str">
        <f t="shared" si="47"/>
        <v/>
      </c>
      <c r="AP56" s="532" t="str">
        <f t="shared" si="47"/>
        <v/>
      </c>
      <c r="AQ56" s="532" t="str">
        <f t="shared" si="47"/>
        <v/>
      </c>
      <c r="AR56" s="532" t="str">
        <f t="shared" si="47"/>
        <v/>
      </c>
      <c r="AS56" s="532" t="str">
        <f t="shared" si="47"/>
        <v/>
      </c>
      <c r="AT56" s="532" t="str">
        <f t="shared" si="47"/>
        <v/>
      </c>
      <c r="AU56" s="532" t="str">
        <f t="shared" si="47"/>
        <v/>
      </c>
      <c r="AV56" s="532" t="str">
        <f t="shared" si="47"/>
        <v/>
      </c>
      <c r="AW56" s="532" t="str">
        <f t="shared" si="47"/>
        <v/>
      </c>
      <c r="AX56" s="532" t="str">
        <f t="shared" si="47"/>
        <v/>
      </c>
      <c r="AY56" s="532" t="str">
        <f t="shared" si="47"/>
        <v/>
      </c>
      <c r="AZ56" s="532" t="str">
        <f t="shared" si="47"/>
        <v/>
      </c>
      <c r="BA56" s="532" t="str">
        <f t="shared" si="47"/>
        <v/>
      </c>
      <c r="BB56" s="532" t="str">
        <f t="shared" si="47"/>
        <v/>
      </c>
      <c r="BC56" s="532" t="str">
        <f t="shared" si="47"/>
        <v/>
      </c>
      <c r="BD56" s="532" t="str">
        <f t="shared" si="47"/>
        <v/>
      </c>
      <c r="BE56" s="532" t="str">
        <f t="shared" si="47"/>
        <v/>
      </c>
      <c r="BF56" s="532" t="str">
        <f t="shared" si="47"/>
        <v/>
      </c>
      <c r="BG56" s="532" t="str">
        <f t="shared" si="47"/>
        <v/>
      </c>
      <c r="BH56" s="532" t="str">
        <f t="shared" si="47"/>
        <v/>
      </c>
      <c r="BI56" s="532" t="str">
        <f t="shared" si="47"/>
        <v/>
      </c>
      <c r="BJ56" s="532" t="str">
        <f t="shared" si="47"/>
        <v/>
      </c>
      <c r="BK56" s="532" t="str">
        <f t="shared" si="47"/>
        <v/>
      </c>
      <c r="BL56" s="532" t="str">
        <f t="shared" si="47"/>
        <v/>
      </c>
      <c r="BM56" s="190"/>
      <c r="BN56" s="543"/>
      <c r="BO56" s="543"/>
    </row>
    <row r="57" spans="1:67" s="193" customFormat="1" ht="63" customHeight="1" thickBot="1" x14ac:dyDescent="0.25">
      <c r="A57" s="512">
        <v>42</v>
      </c>
      <c r="B57" s="510" t="s">
        <v>484</v>
      </c>
      <c r="C57" s="186" t="s">
        <v>421</v>
      </c>
      <c r="D57" s="70" t="s">
        <v>38</v>
      </c>
      <c r="E57" s="532" t="str">
        <f t="shared" ref="E57:BL57" si="48">IF(E55="N", "X", "")</f>
        <v/>
      </c>
      <c r="F57" s="532" t="str">
        <f t="shared" si="48"/>
        <v/>
      </c>
      <c r="G57" s="532" t="str">
        <f t="shared" si="48"/>
        <v/>
      </c>
      <c r="H57" s="532" t="str">
        <f t="shared" si="48"/>
        <v/>
      </c>
      <c r="I57" s="532" t="str">
        <f t="shared" si="48"/>
        <v/>
      </c>
      <c r="J57" s="532" t="str">
        <f t="shared" si="48"/>
        <v/>
      </c>
      <c r="K57" s="532" t="str">
        <f t="shared" si="48"/>
        <v/>
      </c>
      <c r="L57" s="532" t="str">
        <f t="shared" si="48"/>
        <v/>
      </c>
      <c r="M57" s="532" t="str">
        <f t="shared" si="48"/>
        <v/>
      </c>
      <c r="N57" s="532" t="str">
        <f t="shared" si="48"/>
        <v/>
      </c>
      <c r="O57" s="532" t="str">
        <f t="shared" si="48"/>
        <v/>
      </c>
      <c r="P57" s="532" t="str">
        <f t="shared" si="48"/>
        <v/>
      </c>
      <c r="Q57" s="532" t="str">
        <f t="shared" si="48"/>
        <v/>
      </c>
      <c r="R57" s="532" t="str">
        <f t="shared" si="48"/>
        <v/>
      </c>
      <c r="S57" s="532" t="str">
        <f t="shared" si="48"/>
        <v/>
      </c>
      <c r="T57" s="532" t="str">
        <f t="shared" si="48"/>
        <v/>
      </c>
      <c r="U57" s="532" t="str">
        <f t="shared" si="48"/>
        <v/>
      </c>
      <c r="V57" s="532" t="str">
        <f t="shared" si="48"/>
        <v/>
      </c>
      <c r="W57" s="532" t="str">
        <f t="shared" si="48"/>
        <v/>
      </c>
      <c r="X57" s="532" t="str">
        <f t="shared" si="48"/>
        <v/>
      </c>
      <c r="Y57" s="532" t="str">
        <f t="shared" si="48"/>
        <v/>
      </c>
      <c r="Z57" s="532" t="str">
        <f t="shared" si="48"/>
        <v/>
      </c>
      <c r="AA57" s="532" t="str">
        <f t="shared" si="48"/>
        <v/>
      </c>
      <c r="AB57" s="532" t="str">
        <f t="shared" si="48"/>
        <v/>
      </c>
      <c r="AC57" s="532" t="str">
        <f t="shared" si="48"/>
        <v/>
      </c>
      <c r="AD57" s="532" t="str">
        <f t="shared" si="48"/>
        <v/>
      </c>
      <c r="AE57" s="532" t="str">
        <f t="shared" si="48"/>
        <v/>
      </c>
      <c r="AF57" s="532" t="str">
        <f t="shared" si="48"/>
        <v/>
      </c>
      <c r="AG57" s="532" t="str">
        <f t="shared" si="48"/>
        <v/>
      </c>
      <c r="AH57" s="532" t="str">
        <f t="shared" si="48"/>
        <v/>
      </c>
      <c r="AI57" s="532" t="str">
        <f t="shared" si="48"/>
        <v/>
      </c>
      <c r="AJ57" s="532" t="str">
        <f t="shared" si="48"/>
        <v/>
      </c>
      <c r="AK57" s="532" t="str">
        <f t="shared" si="48"/>
        <v/>
      </c>
      <c r="AL57" s="532" t="str">
        <f t="shared" si="48"/>
        <v/>
      </c>
      <c r="AM57" s="532" t="str">
        <f t="shared" si="48"/>
        <v/>
      </c>
      <c r="AN57" s="532" t="str">
        <f t="shared" si="48"/>
        <v/>
      </c>
      <c r="AO57" s="532" t="str">
        <f t="shared" si="48"/>
        <v/>
      </c>
      <c r="AP57" s="532" t="str">
        <f t="shared" si="48"/>
        <v/>
      </c>
      <c r="AQ57" s="532" t="str">
        <f t="shared" si="48"/>
        <v/>
      </c>
      <c r="AR57" s="532" t="str">
        <f t="shared" si="48"/>
        <v/>
      </c>
      <c r="AS57" s="532" t="str">
        <f t="shared" si="48"/>
        <v/>
      </c>
      <c r="AT57" s="532" t="str">
        <f t="shared" si="48"/>
        <v/>
      </c>
      <c r="AU57" s="532" t="str">
        <f t="shared" si="48"/>
        <v/>
      </c>
      <c r="AV57" s="532" t="str">
        <f t="shared" si="48"/>
        <v/>
      </c>
      <c r="AW57" s="532" t="str">
        <f t="shared" si="48"/>
        <v/>
      </c>
      <c r="AX57" s="532" t="str">
        <f t="shared" si="48"/>
        <v/>
      </c>
      <c r="AY57" s="532" t="str">
        <f t="shared" si="48"/>
        <v/>
      </c>
      <c r="AZ57" s="532" t="str">
        <f t="shared" si="48"/>
        <v/>
      </c>
      <c r="BA57" s="532" t="str">
        <f t="shared" si="48"/>
        <v/>
      </c>
      <c r="BB57" s="532" t="str">
        <f t="shared" si="48"/>
        <v/>
      </c>
      <c r="BC57" s="532" t="str">
        <f t="shared" si="48"/>
        <v/>
      </c>
      <c r="BD57" s="532" t="str">
        <f t="shared" si="48"/>
        <v/>
      </c>
      <c r="BE57" s="532" t="str">
        <f t="shared" si="48"/>
        <v/>
      </c>
      <c r="BF57" s="532" t="str">
        <f t="shared" si="48"/>
        <v/>
      </c>
      <c r="BG57" s="532" t="str">
        <f t="shared" si="48"/>
        <v/>
      </c>
      <c r="BH57" s="532" t="str">
        <f t="shared" si="48"/>
        <v/>
      </c>
      <c r="BI57" s="532" t="str">
        <f t="shared" si="48"/>
        <v/>
      </c>
      <c r="BJ57" s="532" t="str">
        <f t="shared" si="48"/>
        <v/>
      </c>
      <c r="BK57" s="532" t="str">
        <f t="shared" si="48"/>
        <v/>
      </c>
      <c r="BL57" s="532" t="str">
        <f t="shared" si="48"/>
        <v/>
      </c>
      <c r="BM57" s="190"/>
      <c r="BN57" s="543"/>
      <c r="BO57" s="543"/>
    </row>
    <row r="58" spans="1:67" s="193" customFormat="1" ht="63" customHeight="1" thickBot="1" x14ac:dyDescent="0.25">
      <c r="A58" s="513">
        <v>43</v>
      </c>
      <c r="B58" s="510" t="s">
        <v>60</v>
      </c>
      <c r="C58" s="186" t="s">
        <v>422</v>
      </c>
      <c r="D58" s="70" t="s">
        <v>38</v>
      </c>
      <c r="E58" s="532" t="str">
        <f>IF(E55="N", "X", "")</f>
        <v/>
      </c>
      <c r="F58" s="532" t="str">
        <f t="shared" ref="F58:AU58" si="49">IF(F55="N", "X", "")</f>
        <v/>
      </c>
      <c r="G58" s="532" t="str">
        <f t="shared" si="49"/>
        <v/>
      </c>
      <c r="H58" s="532" t="str">
        <f t="shared" si="49"/>
        <v/>
      </c>
      <c r="I58" s="532" t="str">
        <f t="shared" si="49"/>
        <v/>
      </c>
      <c r="J58" s="532" t="str">
        <f t="shared" si="49"/>
        <v/>
      </c>
      <c r="K58" s="532" t="str">
        <f t="shared" si="49"/>
        <v/>
      </c>
      <c r="L58" s="532" t="str">
        <f t="shared" si="49"/>
        <v/>
      </c>
      <c r="M58" s="532" t="str">
        <f t="shared" si="49"/>
        <v/>
      </c>
      <c r="N58" s="532" t="str">
        <f t="shared" si="49"/>
        <v/>
      </c>
      <c r="O58" s="532" t="str">
        <f t="shared" si="49"/>
        <v/>
      </c>
      <c r="P58" s="532" t="str">
        <f t="shared" si="49"/>
        <v/>
      </c>
      <c r="Q58" s="532" t="str">
        <f t="shared" si="49"/>
        <v/>
      </c>
      <c r="R58" s="532" t="str">
        <f t="shared" si="49"/>
        <v/>
      </c>
      <c r="S58" s="532" t="str">
        <f t="shared" si="49"/>
        <v/>
      </c>
      <c r="T58" s="532" t="str">
        <f t="shared" si="49"/>
        <v/>
      </c>
      <c r="U58" s="532" t="str">
        <f t="shared" si="49"/>
        <v/>
      </c>
      <c r="V58" s="532" t="str">
        <f t="shared" si="49"/>
        <v/>
      </c>
      <c r="W58" s="532" t="str">
        <f t="shared" si="49"/>
        <v/>
      </c>
      <c r="X58" s="532" t="str">
        <f t="shared" si="49"/>
        <v/>
      </c>
      <c r="Y58" s="532" t="str">
        <f t="shared" si="49"/>
        <v/>
      </c>
      <c r="Z58" s="532" t="str">
        <f t="shared" si="49"/>
        <v/>
      </c>
      <c r="AA58" s="532" t="str">
        <f t="shared" si="49"/>
        <v/>
      </c>
      <c r="AB58" s="532" t="str">
        <f t="shared" si="49"/>
        <v/>
      </c>
      <c r="AC58" s="532" t="str">
        <f t="shared" si="49"/>
        <v/>
      </c>
      <c r="AD58" s="532" t="str">
        <f t="shared" si="49"/>
        <v/>
      </c>
      <c r="AE58" s="532" t="str">
        <f t="shared" si="49"/>
        <v/>
      </c>
      <c r="AF58" s="532" t="str">
        <f t="shared" si="49"/>
        <v/>
      </c>
      <c r="AG58" s="532" t="str">
        <f t="shared" si="49"/>
        <v/>
      </c>
      <c r="AH58" s="532" t="str">
        <f t="shared" si="49"/>
        <v/>
      </c>
      <c r="AI58" s="532" t="str">
        <f t="shared" si="49"/>
        <v/>
      </c>
      <c r="AJ58" s="532" t="str">
        <f t="shared" si="49"/>
        <v/>
      </c>
      <c r="AK58" s="532" t="str">
        <f t="shared" si="49"/>
        <v/>
      </c>
      <c r="AL58" s="532" t="str">
        <f t="shared" si="49"/>
        <v/>
      </c>
      <c r="AM58" s="532" t="str">
        <f t="shared" si="49"/>
        <v/>
      </c>
      <c r="AN58" s="532" t="str">
        <f t="shared" si="49"/>
        <v/>
      </c>
      <c r="AO58" s="532" t="str">
        <f t="shared" si="49"/>
        <v/>
      </c>
      <c r="AP58" s="532" t="str">
        <f t="shared" si="49"/>
        <v/>
      </c>
      <c r="AQ58" s="532" t="str">
        <f t="shared" si="49"/>
        <v/>
      </c>
      <c r="AR58" s="532" t="str">
        <f t="shared" si="49"/>
        <v/>
      </c>
      <c r="AS58" s="532" t="str">
        <f t="shared" si="49"/>
        <v/>
      </c>
      <c r="AT58" s="532" t="str">
        <f t="shared" si="49"/>
        <v/>
      </c>
      <c r="AU58" s="532" t="str">
        <f t="shared" si="49"/>
        <v/>
      </c>
      <c r="AV58" s="532" t="str">
        <f>IF(AV55="N", "X", "")</f>
        <v/>
      </c>
      <c r="AW58" s="532" t="str">
        <f t="shared" ref="AW58:BL58" si="50">IF(AW55="N", "X", "")</f>
        <v/>
      </c>
      <c r="AX58" s="532" t="str">
        <f t="shared" si="50"/>
        <v/>
      </c>
      <c r="AY58" s="532" t="str">
        <f t="shared" si="50"/>
        <v/>
      </c>
      <c r="AZ58" s="532" t="str">
        <f t="shared" si="50"/>
        <v/>
      </c>
      <c r="BA58" s="532" t="str">
        <f t="shared" si="50"/>
        <v/>
      </c>
      <c r="BB58" s="532" t="str">
        <f t="shared" si="50"/>
        <v/>
      </c>
      <c r="BC58" s="532" t="str">
        <f t="shared" si="50"/>
        <v/>
      </c>
      <c r="BD58" s="532" t="str">
        <f t="shared" si="50"/>
        <v/>
      </c>
      <c r="BE58" s="532" t="str">
        <f t="shared" si="50"/>
        <v/>
      </c>
      <c r="BF58" s="532" t="str">
        <f t="shared" si="50"/>
        <v/>
      </c>
      <c r="BG58" s="532" t="str">
        <f t="shared" si="50"/>
        <v/>
      </c>
      <c r="BH58" s="532" t="str">
        <f t="shared" si="50"/>
        <v/>
      </c>
      <c r="BI58" s="532" t="str">
        <f t="shared" si="50"/>
        <v/>
      </c>
      <c r="BJ58" s="532" t="str">
        <f t="shared" si="50"/>
        <v/>
      </c>
      <c r="BK58" s="532" t="str">
        <f t="shared" si="50"/>
        <v/>
      </c>
      <c r="BL58" s="532" t="str">
        <f t="shared" si="50"/>
        <v/>
      </c>
      <c r="BM58" s="190"/>
      <c r="BN58" s="543"/>
      <c r="BO58" s="543"/>
    </row>
    <row r="59" spans="1:67" s="193" customFormat="1" ht="63" customHeight="1" thickBot="1" x14ac:dyDescent="0.25">
      <c r="A59" s="513">
        <v>44</v>
      </c>
      <c r="B59" s="510" t="s">
        <v>61</v>
      </c>
      <c r="C59" s="186" t="s">
        <v>62</v>
      </c>
      <c r="D59" s="70" t="s">
        <v>38</v>
      </c>
      <c r="E59" s="532" t="str">
        <f>IF(E55="N", "X", "")</f>
        <v/>
      </c>
      <c r="F59" s="532" t="str">
        <f t="shared" ref="F59:AU59" si="51">IF(F55="N", "X", "")</f>
        <v/>
      </c>
      <c r="G59" s="532" t="str">
        <f t="shared" si="51"/>
        <v/>
      </c>
      <c r="H59" s="532" t="str">
        <f t="shared" si="51"/>
        <v/>
      </c>
      <c r="I59" s="532" t="str">
        <f t="shared" si="51"/>
        <v/>
      </c>
      <c r="J59" s="532" t="str">
        <f t="shared" si="51"/>
        <v/>
      </c>
      <c r="K59" s="532" t="str">
        <f t="shared" si="51"/>
        <v/>
      </c>
      <c r="L59" s="532" t="str">
        <f t="shared" si="51"/>
        <v/>
      </c>
      <c r="M59" s="532" t="str">
        <f t="shared" si="51"/>
        <v/>
      </c>
      <c r="N59" s="532" t="str">
        <f t="shared" si="51"/>
        <v/>
      </c>
      <c r="O59" s="532" t="str">
        <f t="shared" si="51"/>
        <v/>
      </c>
      <c r="P59" s="532" t="str">
        <f t="shared" si="51"/>
        <v/>
      </c>
      <c r="Q59" s="532" t="str">
        <f t="shared" si="51"/>
        <v/>
      </c>
      <c r="R59" s="532" t="str">
        <f t="shared" si="51"/>
        <v/>
      </c>
      <c r="S59" s="532" t="str">
        <f t="shared" si="51"/>
        <v/>
      </c>
      <c r="T59" s="532" t="str">
        <f t="shared" si="51"/>
        <v/>
      </c>
      <c r="U59" s="532" t="str">
        <f t="shared" si="51"/>
        <v/>
      </c>
      <c r="V59" s="532" t="str">
        <f t="shared" si="51"/>
        <v/>
      </c>
      <c r="W59" s="532" t="str">
        <f t="shared" si="51"/>
        <v/>
      </c>
      <c r="X59" s="532" t="str">
        <f t="shared" si="51"/>
        <v/>
      </c>
      <c r="Y59" s="532" t="str">
        <f t="shared" si="51"/>
        <v/>
      </c>
      <c r="Z59" s="532" t="str">
        <f t="shared" si="51"/>
        <v/>
      </c>
      <c r="AA59" s="532" t="str">
        <f t="shared" si="51"/>
        <v/>
      </c>
      <c r="AB59" s="532" t="str">
        <f t="shared" si="51"/>
        <v/>
      </c>
      <c r="AC59" s="532" t="str">
        <f t="shared" si="51"/>
        <v/>
      </c>
      <c r="AD59" s="532" t="str">
        <f t="shared" si="51"/>
        <v/>
      </c>
      <c r="AE59" s="532" t="str">
        <f t="shared" si="51"/>
        <v/>
      </c>
      <c r="AF59" s="532" t="str">
        <f t="shared" si="51"/>
        <v/>
      </c>
      <c r="AG59" s="532" t="str">
        <f t="shared" si="51"/>
        <v/>
      </c>
      <c r="AH59" s="532" t="str">
        <f t="shared" si="51"/>
        <v/>
      </c>
      <c r="AI59" s="532" t="str">
        <f t="shared" si="51"/>
        <v/>
      </c>
      <c r="AJ59" s="532" t="str">
        <f t="shared" si="51"/>
        <v/>
      </c>
      <c r="AK59" s="532" t="str">
        <f t="shared" si="51"/>
        <v/>
      </c>
      <c r="AL59" s="532" t="str">
        <f t="shared" si="51"/>
        <v/>
      </c>
      <c r="AM59" s="532" t="str">
        <f t="shared" si="51"/>
        <v/>
      </c>
      <c r="AN59" s="532" t="str">
        <f t="shared" si="51"/>
        <v/>
      </c>
      <c r="AO59" s="532" t="str">
        <f t="shared" si="51"/>
        <v/>
      </c>
      <c r="AP59" s="532" t="str">
        <f t="shared" si="51"/>
        <v/>
      </c>
      <c r="AQ59" s="532" t="str">
        <f t="shared" si="51"/>
        <v/>
      </c>
      <c r="AR59" s="532" t="str">
        <f t="shared" si="51"/>
        <v/>
      </c>
      <c r="AS59" s="532" t="str">
        <f t="shared" si="51"/>
        <v/>
      </c>
      <c r="AT59" s="532" t="str">
        <f t="shared" si="51"/>
        <v/>
      </c>
      <c r="AU59" s="532" t="str">
        <f t="shared" si="51"/>
        <v/>
      </c>
      <c r="AV59" s="532" t="str">
        <f>IF(AV55="N", "X", "")</f>
        <v/>
      </c>
      <c r="AW59" s="532" t="str">
        <f t="shared" ref="AW59:BL59" si="52">IF(AW55="N", "X", "")</f>
        <v/>
      </c>
      <c r="AX59" s="532" t="str">
        <f t="shared" si="52"/>
        <v/>
      </c>
      <c r="AY59" s="532" t="str">
        <f t="shared" si="52"/>
        <v/>
      </c>
      <c r="AZ59" s="532" t="str">
        <f t="shared" si="52"/>
        <v/>
      </c>
      <c r="BA59" s="532" t="str">
        <f t="shared" si="52"/>
        <v/>
      </c>
      <c r="BB59" s="532" t="str">
        <f t="shared" si="52"/>
        <v/>
      </c>
      <c r="BC59" s="532" t="str">
        <f t="shared" si="52"/>
        <v/>
      </c>
      <c r="BD59" s="532" t="str">
        <f t="shared" si="52"/>
        <v/>
      </c>
      <c r="BE59" s="532" t="str">
        <f t="shared" si="52"/>
        <v/>
      </c>
      <c r="BF59" s="532" t="str">
        <f t="shared" si="52"/>
        <v/>
      </c>
      <c r="BG59" s="532" t="str">
        <f t="shared" si="52"/>
        <v/>
      </c>
      <c r="BH59" s="532" t="str">
        <f t="shared" si="52"/>
        <v/>
      </c>
      <c r="BI59" s="532" t="str">
        <f t="shared" si="52"/>
        <v/>
      </c>
      <c r="BJ59" s="532" t="str">
        <f t="shared" si="52"/>
        <v/>
      </c>
      <c r="BK59" s="532" t="str">
        <f t="shared" si="52"/>
        <v/>
      </c>
      <c r="BL59" s="532" t="str">
        <f t="shared" si="52"/>
        <v/>
      </c>
      <c r="BM59" s="190"/>
      <c r="BN59" s="543"/>
      <c r="BO59" s="543"/>
    </row>
    <row r="60" spans="1:67" s="193" customFormat="1" ht="63.75" customHeight="1" thickBot="1" x14ac:dyDescent="0.25">
      <c r="A60" s="512">
        <v>45</v>
      </c>
      <c r="B60" s="510" t="s">
        <v>63</v>
      </c>
      <c r="C60" s="186" t="s">
        <v>423</v>
      </c>
      <c r="D60" s="70" t="s">
        <v>38</v>
      </c>
      <c r="E60" s="532" t="str">
        <f t="shared" ref="E60:BL60" si="53">IF(E55="N", "X", "")</f>
        <v/>
      </c>
      <c r="F60" s="532" t="str">
        <f t="shared" si="53"/>
        <v/>
      </c>
      <c r="G60" s="532" t="str">
        <f t="shared" si="53"/>
        <v/>
      </c>
      <c r="H60" s="532" t="str">
        <f t="shared" si="53"/>
        <v/>
      </c>
      <c r="I60" s="532" t="str">
        <f t="shared" si="53"/>
        <v/>
      </c>
      <c r="J60" s="532" t="str">
        <f t="shared" si="53"/>
        <v/>
      </c>
      <c r="K60" s="532" t="str">
        <f t="shared" si="53"/>
        <v/>
      </c>
      <c r="L60" s="532" t="str">
        <f t="shared" si="53"/>
        <v/>
      </c>
      <c r="M60" s="532" t="str">
        <f t="shared" si="53"/>
        <v/>
      </c>
      <c r="N60" s="532" t="str">
        <f t="shared" si="53"/>
        <v/>
      </c>
      <c r="O60" s="532" t="str">
        <f t="shared" si="53"/>
        <v/>
      </c>
      <c r="P60" s="532" t="str">
        <f t="shared" si="53"/>
        <v/>
      </c>
      <c r="Q60" s="532" t="str">
        <f t="shared" si="53"/>
        <v/>
      </c>
      <c r="R60" s="532" t="str">
        <f t="shared" si="53"/>
        <v/>
      </c>
      <c r="S60" s="532" t="str">
        <f t="shared" si="53"/>
        <v/>
      </c>
      <c r="T60" s="532" t="str">
        <f t="shared" si="53"/>
        <v/>
      </c>
      <c r="U60" s="532" t="str">
        <f t="shared" si="53"/>
        <v/>
      </c>
      <c r="V60" s="532" t="str">
        <f t="shared" si="53"/>
        <v/>
      </c>
      <c r="W60" s="532" t="str">
        <f t="shared" si="53"/>
        <v/>
      </c>
      <c r="X60" s="532" t="str">
        <f t="shared" si="53"/>
        <v/>
      </c>
      <c r="Y60" s="532" t="str">
        <f t="shared" si="53"/>
        <v/>
      </c>
      <c r="Z60" s="532" t="str">
        <f t="shared" si="53"/>
        <v/>
      </c>
      <c r="AA60" s="532" t="str">
        <f t="shared" si="53"/>
        <v/>
      </c>
      <c r="AB60" s="532" t="str">
        <f t="shared" si="53"/>
        <v/>
      </c>
      <c r="AC60" s="532" t="str">
        <f t="shared" si="53"/>
        <v/>
      </c>
      <c r="AD60" s="532" t="str">
        <f t="shared" si="53"/>
        <v/>
      </c>
      <c r="AE60" s="532" t="str">
        <f t="shared" si="53"/>
        <v/>
      </c>
      <c r="AF60" s="532" t="str">
        <f t="shared" si="53"/>
        <v/>
      </c>
      <c r="AG60" s="532" t="str">
        <f t="shared" si="53"/>
        <v/>
      </c>
      <c r="AH60" s="532" t="str">
        <f t="shared" si="53"/>
        <v/>
      </c>
      <c r="AI60" s="532" t="str">
        <f t="shared" si="53"/>
        <v/>
      </c>
      <c r="AJ60" s="532" t="str">
        <f t="shared" si="53"/>
        <v/>
      </c>
      <c r="AK60" s="532" t="str">
        <f t="shared" si="53"/>
        <v/>
      </c>
      <c r="AL60" s="532" t="str">
        <f t="shared" si="53"/>
        <v/>
      </c>
      <c r="AM60" s="532" t="str">
        <f t="shared" si="53"/>
        <v/>
      </c>
      <c r="AN60" s="532" t="str">
        <f t="shared" si="53"/>
        <v/>
      </c>
      <c r="AO60" s="532" t="str">
        <f t="shared" si="53"/>
        <v/>
      </c>
      <c r="AP60" s="532" t="str">
        <f t="shared" si="53"/>
        <v/>
      </c>
      <c r="AQ60" s="532" t="str">
        <f t="shared" si="53"/>
        <v/>
      </c>
      <c r="AR60" s="532" t="str">
        <f t="shared" si="53"/>
        <v/>
      </c>
      <c r="AS60" s="532" t="str">
        <f t="shared" si="53"/>
        <v/>
      </c>
      <c r="AT60" s="532" t="str">
        <f t="shared" si="53"/>
        <v/>
      </c>
      <c r="AU60" s="532" t="str">
        <f t="shared" si="53"/>
        <v/>
      </c>
      <c r="AV60" s="532" t="str">
        <f t="shared" si="53"/>
        <v/>
      </c>
      <c r="AW60" s="532" t="str">
        <f t="shared" si="53"/>
        <v/>
      </c>
      <c r="AX60" s="532" t="str">
        <f t="shared" si="53"/>
        <v/>
      </c>
      <c r="AY60" s="532" t="str">
        <f t="shared" si="53"/>
        <v/>
      </c>
      <c r="AZ60" s="532" t="str">
        <f t="shared" si="53"/>
        <v/>
      </c>
      <c r="BA60" s="532" t="str">
        <f t="shared" si="53"/>
        <v/>
      </c>
      <c r="BB60" s="532" t="str">
        <f t="shared" si="53"/>
        <v/>
      </c>
      <c r="BC60" s="532" t="str">
        <f t="shared" si="53"/>
        <v/>
      </c>
      <c r="BD60" s="532" t="str">
        <f t="shared" si="53"/>
        <v/>
      </c>
      <c r="BE60" s="532" t="str">
        <f t="shared" si="53"/>
        <v/>
      </c>
      <c r="BF60" s="532" t="str">
        <f t="shared" si="53"/>
        <v/>
      </c>
      <c r="BG60" s="532" t="str">
        <f t="shared" si="53"/>
        <v/>
      </c>
      <c r="BH60" s="532" t="str">
        <f t="shared" si="53"/>
        <v/>
      </c>
      <c r="BI60" s="532" t="str">
        <f t="shared" si="53"/>
        <v/>
      </c>
      <c r="BJ60" s="532" t="str">
        <f t="shared" si="53"/>
        <v/>
      </c>
      <c r="BK60" s="532" t="str">
        <f t="shared" si="53"/>
        <v/>
      </c>
      <c r="BL60" s="532" t="str">
        <f t="shared" si="53"/>
        <v/>
      </c>
      <c r="BM60" s="190"/>
      <c r="BN60" s="543"/>
      <c r="BO60" s="543"/>
    </row>
    <row r="61" spans="1:67" s="193" customFormat="1" ht="63" customHeight="1" thickBot="1" x14ac:dyDescent="0.25">
      <c r="A61" s="512">
        <v>46</v>
      </c>
      <c r="B61" s="510" t="s">
        <v>64</v>
      </c>
      <c r="C61" s="186" t="s">
        <v>423</v>
      </c>
      <c r="D61" s="70" t="s">
        <v>38</v>
      </c>
      <c r="E61" s="532" t="str">
        <f t="shared" ref="E61:BL61" si="54">IF(E55="N", "X", "")</f>
        <v/>
      </c>
      <c r="F61" s="532" t="str">
        <f t="shared" si="54"/>
        <v/>
      </c>
      <c r="G61" s="532" t="str">
        <f t="shared" si="54"/>
        <v/>
      </c>
      <c r="H61" s="532" t="str">
        <f t="shared" si="54"/>
        <v/>
      </c>
      <c r="I61" s="532" t="str">
        <f t="shared" si="54"/>
        <v/>
      </c>
      <c r="J61" s="532" t="str">
        <f t="shared" si="54"/>
        <v/>
      </c>
      <c r="K61" s="532" t="str">
        <f t="shared" si="54"/>
        <v/>
      </c>
      <c r="L61" s="532" t="str">
        <f t="shared" si="54"/>
        <v/>
      </c>
      <c r="M61" s="532" t="str">
        <f t="shared" si="54"/>
        <v/>
      </c>
      <c r="N61" s="532" t="str">
        <f t="shared" si="54"/>
        <v/>
      </c>
      <c r="O61" s="532" t="str">
        <f t="shared" si="54"/>
        <v/>
      </c>
      <c r="P61" s="532" t="str">
        <f t="shared" si="54"/>
        <v/>
      </c>
      <c r="Q61" s="532" t="str">
        <f t="shared" si="54"/>
        <v/>
      </c>
      <c r="R61" s="532" t="str">
        <f t="shared" si="54"/>
        <v/>
      </c>
      <c r="S61" s="532" t="str">
        <f t="shared" si="54"/>
        <v/>
      </c>
      <c r="T61" s="532" t="str">
        <f t="shared" si="54"/>
        <v/>
      </c>
      <c r="U61" s="532" t="str">
        <f t="shared" si="54"/>
        <v/>
      </c>
      <c r="V61" s="532" t="str">
        <f t="shared" si="54"/>
        <v/>
      </c>
      <c r="W61" s="532" t="str">
        <f t="shared" si="54"/>
        <v/>
      </c>
      <c r="X61" s="532" t="str">
        <f t="shared" si="54"/>
        <v/>
      </c>
      <c r="Y61" s="532" t="str">
        <f t="shared" si="54"/>
        <v/>
      </c>
      <c r="Z61" s="532" t="str">
        <f t="shared" si="54"/>
        <v/>
      </c>
      <c r="AA61" s="532" t="str">
        <f t="shared" si="54"/>
        <v/>
      </c>
      <c r="AB61" s="532" t="str">
        <f t="shared" si="54"/>
        <v/>
      </c>
      <c r="AC61" s="532" t="str">
        <f t="shared" si="54"/>
        <v/>
      </c>
      <c r="AD61" s="532" t="str">
        <f t="shared" si="54"/>
        <v/>
      </c>
      <c r="AE61" s="532" t="str">
        <f t="shared" si="54"/>
        <v/>
      </c>
      <c r="AF61" s="532" t="str">
        <f t="shared" si="54"/>
        <v/>
      </c>
      <c r="AG61" s="532" t="str">
        <f t="shared" si="54"/>
        <v/>
      </c>
      <c r="AH61" s="532" t="str">
        <f t="shared" si="54"/>
        <v/>
      </c>
      <c r="AI61" s="532" t="str">
        <f t="shared" si="54"/>
        <v/>
      </c>
      <c r="AJ61" s="532" t="str">
        <f t="shared" si="54"/>
        <v/>
      </c>
      <c r="AK61" s="532" t="str">
        <f t="shared" si="54"/>
        <v/>
      </c>
      <c r="AL61" s="532" t="str">
        <f t="shared" si="54"/>
        <v/>
      </c>
      <c r="AM61" s="532" t="str">
        <f t="shared" si="54"/>
        <v/>
      </c>
      <c r="AN61" s="532" t="str">
        <f t="shared" si="54"/>
        <v/>
      </c>
      <c r="AO61" s="532" t="str">
        <f t="shared" si="54"/>
        <v/>
      </c>
      <c r="AP61" s="532" t="str">
        <f t="shared" si="54"/>
        <v/>
      </c>
      <c r="AQ61" s="532" t="str">
        <f t="shared" si="54"/>
        <v/>
      </c>
      <c r="AR61" s="532" t="str">
        <f t="shared" si="54"/>
        <v/>
      </c>
      <c r="AS61" s="532" t="str">
        <f t="shared" si="54"/>
        <v/>
      </c>
      <c r="AT61" s="532" t="str">
        <f t="shared" si="54"/>
        <v/>
      </c>
      <c r="AU61" s="532" t="str">
        <f t="shared" si="54"/>
        <v/>
      </c>
      <c r="AV61" s="532" t="str">
        <f t="shared" si="54"/>
        <v/>
      </c>
      <c r="AW61" s="532" t="str">
        <f t="shared" si="54"/>
        <v/>
      </c>
      <c r="AX61" s="532" t="str">
        <f t="shared" si="54"/>
        <v/>
      </c>
      <c r="AY61" s="532" t="str">
        <f t="shared" si="54"/>
        <v/>
      </c>
      <c r="AZ61" s="532" t="str">
        <f t="shared" si="54"/>
        <v/>
      </c>
      <c r="BA61" s="532" t="str">
        <f t="shared" si="54"/>
        <v/>
      </c>
      <c r="BB61" s="532" t="str">
        <f t="shared" si="54"/>
        <v/>
      </c>
      <c r="BC61" s="532" t="str">
        <f t="shared" si="54"/>
        <v/>
      </c>
      <c r="BD61" s="532" t="str">
        <f t="shared" si="54"/>
        <v/>
      </c>
      <c r="BE61" s="532" t="str">
        <f t="shared" si="54"/>
        <v/>
      </c>
      <c r="BF61" s="532" t="str">
        <f t="shared" si="54"/>
        <v/>
      </c>
      <c r="BG61" s="532" t="str">
        <f t="shared" si="54"/>
        <v/>
      </c>
      <c r="BH61" s="532" t="str">
        <f t="shared" si="54"/>
        <v/>
      </c>
      <c r="BI61" s="532" t="str">
        <f t="shared" si="54"/>
        <v/>
      </c>
      <c r="BJ61" s="532" t="str">
        <f t="shared" si="54"/>
        <v/>
      </c>
      <c r="BK61" s="532" t="str">
        <f t="shared" si="54"/>
        <v/>
      </c>
      <c r="BL61" s="532" t="str">
        <f t="shared" si="54"/>
        <v/>
      </c>
      <c r="BM61" s="190"/>
      <c r="BN61" s="543"/>
      <c r="BO61" s="543"/>
    </row>
    <row r="62" spans="1:67" ht="69.599999999999994" customHeight="1" thickBot="1" x14ac:dyDescent="0.25">
      <c r="A62" s="535">
        <v>47</v>
      </c>
      <c r="B62" s="519" t="s">
        <v>65</v>
      </c>
      <c r="C62" s="544" t="s">
        <v>423</v>
      </c>
      <c r="D62" s="534" t="s">
        <v>38</v>
      </c>
      <c r="E62" s="532" t="str">
        <f t="shared" ref="E62:BL62" si="55">IF(E55="N", "X", "")</f>
        <v/>
      </c>
      <c r="F62" s="532" t="str">
        <f t="shared" si="55"/>
        <v/>
      </c>
      <c r="G62" s="532" t="str">
        <f t="shared" si="55"/>
        <v/>
      </c>
      <c r="H62" s="532" t="str">
        <f t="shared" si="55"/>
        <v/>
      </c>
      <c r="I62" s="532" t="str">
        <f t="shared" si="55"/>
        <v/>
      </c>
      <c r="J62" s="532" t="str">
        <f t="shared" si="55"/>
        <v/>
      </c>
      <c r="K62" s="532" t="str">
        <f t="shared" si="55"/>
        <v/>
      </c>
      <c r="L62" s="532" t="str">
        <f t="shared" si="55"/>
        <v/>
      </c>
      <c r="M62" s="532" t="str">
        <f t="shared" si="55"/>
        <v/>
      </c>
      <c r="N62" s="532" t="str">
        <f t="shared" si="55"/>
        <v/>
      </c>
      <c r="O62" s="532" t="str">
        <f t="shared" si="55"/>
        <v/>
      </c>
      <c r="P62" s="532" t="str">
        <f t="shared" si="55"/>
        <v/>
      </c>
      <c r="Q62" s="532" t="str">
        <f t="shared" si="55"/>
        <v/>
      </c>
      <c r="R62" s="532" t="str">
        <f t="shared" si="55"/>
        <v/>
      </c>
      <c r="S62" s="532" t="str">
        <f t="shared" si="55"/>
        <v/>
      </c>
      <c r="T62" s="532" t="str">
        <f t="shared" si="55"/>
        <v/>
      </c>
      <c r="U62" s="532" t="str">
        <f t="shared" si="55"/>
        <v/>
      </c>
      <c r="V62" s="532" t="str">
        <f t="shared" si="55"/>
        <v/>
      </c>
      <c r="W62" s="532" t="str">
        <f t="shared" si="55"/>
        <v/>
      </c>
      <c r="X62" s="532" t="str">
        <f t="shared" si="55"/>
        <v/>
      </c>
      <c r="Y62" s="532" t="str">
        <f t="shared" si="55"/>
        <v/>
      </c>
      <c r="Z62" s="532" t="str">
        <f t="shared" si="55"/>
        <v/>
      </c>
      <c r="AA62" s="532" t="str">
        <f t="shared" si="55"/>
        <v/>
      </c>
      <c r="AB62" s="532" t="str">
        <f t="shared" si="55"/>
        <v/>
      </c>
      <c r="AC62" s="532" t="str">
        <f t="shared" si="55"/>
        <v/>
      </c>
      <c r="AD62" s="532" t="str">
        <f t="shared" si="55"/>
        <v/>
      </c>
      <c r="AE62" s="532" t="str">
        <f t="shared" si="55"/>
        <v/>
      </c>
      <c r="AF62" s="532" t="str">
        <f t="shared" si="55"/>
        <v/>
      </c>
      <c r="AG62" s="532" t="str">
        <f t="shared" si="55"/>
        <v/>
      </c>
      <c r="AH62" s="532" t="str">
        <f t="shared" si="55"/>
        <v/>
      </c>
      <c r="AI62" s="532" t="str">
        <f t="shared" si="55"/>
        <v/>
      </c>
      <c r="AJ62" s="532" t="str">
        <f t="shared" si="55"/>
        <v/>
      </c>
      <c r="AK62" s="532" t="str">
        <f t="shared" si="55"/>
        <v/>
      </c>
      <c r="AL62" s="532" t="str">
        <f t="shared" si="55"/>
        <v/>
      </c>
      <c r="AM62" s="532" t="str">
        <f t="shared" si="55"/>
        <v/>
      </c>
      <c r="AN62" s="532" t="str">
        <f t="shared" si="55"/>
        <v/>
      </c>
      <c r="AO62" s="532" t="str">
        <f t="shared" si="55"/>
        <v/>
      </c>
      <c r="AP62" s="532" t="str">
        <f t="shared" si="55"/>
        <v/>
      </c>
      <c r="AQ62" s="532" t="str">
        <f t="shared" si="55"/>
        <v/>
      </c>
      <c r="AR62" s="532" t="str">
        <f t="shared" si="55"/>
        <v/>
      </c>
      <c r="AS62" s="532" t="str">
        <f t="shared" si="55"/>
        <v/>
      </c>
      <c r="AT62" s="532" t="str">
        <f t="shared" si="55"/>
        <v/>
      </c>
      <c r="AU62" s="532" t="str">
        <f t="shared" si="55"/>
        <v/>
      </c>
      <c r="AV62" s="532" t="str">
        <f t="shared" si="55"/>
        <v/>
      </c>
      <c r="AW62" s="532" t="str">
        <f t="shared" si="55"/>
        <v/>
      </c>
      <c r="AX62" s="532" t="str">
        <f t="shared" si="55"/>
        <v/>
      </c>
      <c r="AY62" s="532" t="str">
        <f t="shared" si="55"/>
        <v/>
      </c>
      <c r="AZ62" s="532" t="str">
        <f t="shared" si="55"/>
        <v/>
      </c>
      <c r="BA62" s="532" t="str">
        <f t="shared" si="55"/>
        <v/>
      </c>
      <c r="BB62" s="532" t="str">
        <f t="shared" si="55"/>
        <v/>
      </c>
      <c r="BC62" s="532" t="str">
        <f t="shared" si="55"/>
        <v/>
      </c>
      <c r="BD62" s="532" t="str">
        <f t="shared" si="55"/>
        <v/>
      </c>
      <c r="BE62" s="532" t="str">
        <f t="shared" si="55"/>
        <v/>
      </c>
      <c r="BF62" s="532" t="str">
        <f t="shared" si="55"/>
        <v/>
      </c>
      <c r="BG62" s="532" t="str">
        <f t="shared" si="55"/>
        <v/>
      </c>
      <c r="BH62" s="532" t="str">
        <f t="shared" si="55"/>
        <v/>
      </c>
      <c r="BI62" s="532" t="str">
        <f t="shared" si="55"/>
        <v/>
      </c>
      <c r="BJ62" s="532" t="str">
        <f t="shared" si="55"/>
        <v/>
      </c>
      <c r="BK62" s="532" t="str">
        <f t="shared" si="55"/>
        <v/>
      </c>
      <c r="BL62" s="532" t="str">
        <f t="shared" si="55"/>
        <v/>
      </c>
      <c r="BM62" s="542"/>
      <c r="BN62" s="542"/>
      <c r="BO62" s="542"/>
    </row>
    <row r="63" spans="1:67" s="620" customFormat="1" ht="24" customHeight="1" thickBot="1" x14ac:dyDescent="0.25">
      <c r="A63" s="633" t="s">
        <v>19</v>
      </c>
      <c r="B63" s="634" t="s">
        <v>66</v>
      </c>
      <c r="C63" s="622" t="s">
        <v>8</v>
      </c>
      <c r="D63" s="621" t="s">
        <v>9</v>
      </c>
      <c r="E63" s="666"/>
      <c r="F63" s="666"/>
      <c r="G63" s="666"/>
      <c r="H63" s="666"/>
      <c r="I63" s="666"/>
      <c r="J63" s="666"/>
      <c r="K63" s="666"/>
      <c r="L63" s="666"/>
      <c r="M63" s="666"/>
      <c r="N63" s="666"/>
      <c r="O63" s="666"/>
      <c r="P63" s="666"/>
      <c r="Q63" s="666"/>
      <c r="R63" s="666"/>
      <c r="S63" s="666"/>
      <c r="T63" s="666"/>
      <c r="U63" s="666"/>
      <c r="V63" s="666"/>
      <c r="W63" s="666"/>
      <c r="X63" s="666"/>
      <c r="Y63" s="666"/>
      <c r="Z63" s="666"/>
      <c r="AA63" s="666"/>
      <c r="AB63" s="666"/>
      <c r="AC63" s="666"/>
      <c r="AD63" s="666"/>
      <c r="AE63" s="666"/>
      <c r="AF63" s="666"/>
      <c r="AG63" s="666"/>
      <c r="AH63" s="666"/>
      <c r="AI63" s="666"/>
      <c r="AJ63" s="666"/>
      <c r="AK63" s="666"/>
      <c r="AL63" s="666"/>
      <c r="AM63" s="666"/>
      <c r="AN63" s="666"/>
      <c r="AO63" s="666"/>
      <c r="AP63" s="666"/>
      <c r="AQ63" s="666"/>
      <c r="AR63" s="666"/>
      <c r="AS63" s="666"/>
      <c r="AT63" s="666"/>
      <c r="AU63" s="666"/>
      <c r="AV63" s="666"/>
      <c r="AW63" s="666"/>
      <c r="AX63" s="666"/>
      <c r="AY63" s="666"/>
      <c r="AZ63" s="666"/>
      <c r="BA63" s="666"/>
      <c r="BB63" s="666"/>
      <c r="BC63" s="666"/>
      <c r="BD63" s="666"/>
      <c r="BE63" s="666"/>
      <c r="BF63" s="666"/>
      <c r="BG63" s="666"/>
      <c r="BH63" s="666"/>
      <c r="BI63" s="666"/>
      <c r="BJ63" s="666"/>
      <c r="BK63" s="666"/>
      <c r="BL63" s="666"/>
      <c r="BM63" s="630"/>
      <c r="BN63" s="614"/>
      <c r="BO63" s="614"/>
    </row>
    <row r="64" spans="1:67" s="193" customFormat="1" ht="39" thickBot="1" x14ac:dyDescent="0.25">
      <c r="A64" s="539">
        <v>48</v>
      </c>
      <c r="B64" s="572" t="s">
        <v>479</v>
      </c>
      <c r="C64" s="509" t="s">
        <v>424</v>
      </c>
      <c r="D64" s="70" t="s">
        <v>38</v>
      </c>
      <c r="E64" s="532" t="str">
        <f>IF(E$55="N", "X", IF(OR(E$56 ="CT",E$56="IWT"),"x",""))</f>
        <v/>
      </c>
      <c r="F64" s="532" t="str">
        <f t="shared" ref="F64:AU70" si="56">IF(F$55="N", "X", IF(OR(F$56 ="CT",F$56="IWT"),"x",""))</f>
        <v/>
      </c>
      <c r="G64" s="532" t="str">
        <f t="shared" si="56"/>
        <v/>
      </c>
      <c r="H64" s="532" t="str">
        <f t="shared" si="56"/>
        <v/>
      </c>
      <c r="I64" s="532" t="str">
        <f t="shared" si="56"/>
        <v/>
      </c>
      <c r="J64" s="532" t="str">
        <f t="shared" si="56"/>
        <v/>
      </c>
      <c r="K64" s="532" t="str">
        <f t="shared" si="56"/>
        <v/>
      </c>
      <c r="L64" s="532" t="str">
        <f t="shared" si="56"/>
        <v/>
      </c>
      <c r="M64" s="532" t="str">
        <f t="shared" si="56"/>
        <v/>
      </c>
      <c r="N64" s="532" t="str">
        <f t="shared" si="56"/>
        <v/>
      </c>
      <c r="O64" s="532" t="str">
        <f t="shared" si="56"/>
        <v/>
      </c>
      <c r="P64" s="532" t="str">
        <f t="shared" si="56"/>
        <v/>
      </c>
      <c r="Q64" s="532" t="str">
        <f t="shared" si="56"/>
        <v/>
      </c>
      <c r="R64" s="532" t="str">
        <f t="shared" si="56"/>
        <v/>
      </c>
      <c r="S64" s="532" t="str">
        <f t="shared" si="56"/>
        <v/>
      </c>
      <c r="T64" s="532" t="str">
        <f t="shared" si="56"/>
        <v/>
      </c>
      <c r="U64" s="532" t="str">
        <f t="shared" si="56"/>
        <v/>
      </c>
      <c r="V64" s="532" t="str">
        <f t="shared" si="56"/>
        <v/>
      </c>
      <c r="W64" s="532" t="str">
        <f t="shared" si="56"/>
        <v/>
      </c>
      <c r="X64" s="532" t="str">
        <f t="shared" si="56"/>
        <v/>
      </c>
      <c r="Y64" s="532" t="str">
        <f t="shared" si="56"/>
        <v/>
      </c>
      <c r="Z64" s="532" t="str">
        <f t="shared" si="56"/>
        <v/>
      </c>
      <c r="AA64" s="532" t="str">
        <f t="shared" si="56"/>
        <v/>
      </c>
      <c r="AB64" s="532" t="str">
        <f t="shared" si="56"/>
        <v/>
      </c>
      <c r="AC64" s="532" t="str">
        <f t="shared" si="56"/>
        <v/>
      </c>
      <c r="AD64" s="532" t="str">
        <f t="shared" si="56"/>
        <v/>
      </c>
      <c r="AE64" s="532" t="str">
        <f t="shared" si="56"/>
        <v/>
      </c>
      <c r="AF64" s="532" t="str">
        <f t="shared" si="56"/>
        <v/>
      </c>
      <c r="AG64" s="532" t="str">
        <f t="shared" si="56"/>
        <v/>
      </c>
      <c r="AH64" s="532" t="str">
        <f t="shared" si="56"/>
        <v/>
      </c>
      <c r="AI64" s="532" t="str">
        <f t="shared" si="56"/>
        <v/>
      </c>
      <c r="AJ64" s="532" t="str">
        <f t="shared" si="56"/>
        <v/>
      </c>
      <c r="AK64" s="532" t="str">
        <f t="shared" si="56"/>
        <v/>
      </c>
      <c r="AL64" s="532" t="str">
        <f t="shared" si="56"/>
        <v/>
      </c>
      <c r="AM64" s="532" t="str">
        <f t="shared" si="56"/>
        <v/>
      </c>
      <c r="AN64" s="532" t="str">
        <f t="shared" si="56"/>
        <v/>
      </c>
      <c r="AO64" s="532" t="str">
        <f t="shared" si="56"/>
        <v/>
      </c>
      <c r="AP64" s="532" t="str">
        <f t="shared" si="56"/>
        <v/>
      </c>
      <c r="AQ64" s="532" t="str">
        <f t="shared" si="56"/>
        <v/>
      </c>
      <c r="AR64" s="532" t="str">
        <f t="shared" si="56"/>
        <v/>
      </c>
      <c r="AS64" s="532" t="str">
        <f t="shared" si="56"/>
        <v/>
      </c>
      <c r="AT64" s="532" t="str">
        <f t="shared" si="56"/>
        <v/>
      </c>
      <c r="AU64" s="532" t="str">
        <f t="shared" si="56"/>
        <v/>
      </c>
      <c r="AV64" s="532" t="str">
        <f>IF(AV$55="N", "X", IF(OR(AV$56 ="CT",AV$56="IWT"),"x",""))</f>
        <v/>
      </c>
      <c r="AW64" s="532" t="str">
        <f t="shared" ref="AW64:BL73" si="57">IF(AW$55="N", "X", IF(OR(AW$56 ="CT",AW$56="IWT"),"x",""))</f>
        <v/>
      </c>
      <c r="AX64" s="532" t="str">
        <f t="shared" si="57"/>
        <v/>
      </c>
      <c r="AY64" s="532" t="str">
        <f t="shared" si="57"/>
        <v/>
      </c>
      <c r="AZ64" s="532" t="str">
        <f t="shared" si="57"/>
        <v/>
      </c>
      <c r="BA64" s="532" t="str">
        <f t="shared" si="57"/>
        <v/>
      </c>
      <c r="BB64" s="532" t="str">
        <f t="shared" si="57"/>
        <v/>
      </c>
      <c r="BC64" s="532" t="str">
        <f t="shared" si="57"/>
        <v/>
      </c>
      <c r="BD64" s="532" t="str">
        <f t="shared" si="57"/>
        <v/>
      </c>
      <c r="BE64" s="532" t="str">
        <f t="shared" si="57"/>
        <v/>
      </c>
      <c r="BF64" s="532" t="str">
        <f t="shared" si="57"/>
        <v/>
      </c>
      <c r="BG64" s="532" t="str">
        <f t="shared" si="57"/>
        <v/>
      </c>
      <c r="BH64" s="532" t="str">
        <f t="shared" si="57"/>
        <v/>
      </c>
      <c r="BI64" s="532" t="str">
        <f t="shared" si="57"/>
        <v/>
      </c>
      <c r="BJ64" s="532" t="str">
        <f t="shared" si="57"/>
        <v/>
      </c>
      <c r="BK64" s="532" t="str">
        <f t="shared" si="57"/>
        <v/>
      </c>
      <c r="BL64" s="532" t="str">
        <f t="shared" si="57"/>
        <v/>
      </c>
      <c r="BM64" s="190"/>
      <c r="BN64" s="543"/>
      <c r="BO64" s="543"/>
    </row>
    <row r="65" spans="1:67" s="193" customFormat="1" ht="39" thickBot="1" x14ac:dyDescent="0.25">
      <c r="A65" s="512">
        <v>49</v>
      </c>
      <c r="B65" s="510" t="s">
        <v>67</v>
      </c>
      <c r="C65" s="509" t="s">
        <v>425</v>
      </c>
      <c r="D65" s="70" t="s">
        <v>38</v>
      </c>
      <c r="E65" s="532" t="str">
        <f>IF(E$55="N", "X", IF(OR(E$56 ="CT",E$56="IWT"),"x",""))</f>
        <v/>
      </c>
      <c r="F65" s="532" t="str">
        <f t="shared" si="56"/>
        <v/>
      </c>
      <c r="G65" s="532" t="str">
        <f t="shared" si="56"/>
        <v/>
      </c>
      <c r="H65" s="532" t="str">
        <f t="shared" si="56"/>
        <v/>
      </c>
      <c r="I65" s="532" t="str">
        <f t="shared" si="56"/>
        <v/>
      </c>
      <c r="J65" s="532" t="str">
        <f t="shared" si="56"/>
        <v/>
      </c>
      <c r="K65" s="532" t="str">
        <f t="shared" si="56"/>
        <v/>
      </c>
      <c r="L65" s="532" t="str">
        <f t="shared" si="56"/>
        <v/>
      </c>
      <c r="M65" s="532" t="str">
        <f t="shared" si="56"/>
        <v/>
      </c>
      <c r="N65" s="532" t="str">
        <f t="shared" si="56"/>
        <v/>
      </c>
      <c r="O65" s="532" t="str">
        <f t="shared" si="56"/>
        <v/>
      </c>
      <c r="P65" s="532" t="str">
        <f t="shared" si="56"/>
        <v/>
      </c>
      <c r="Q65" s="532" t="str">
        <f t="shared" si="56"/>
        <v/>
      </c>
      <c r="R65" s="532" t="str">
        <f t="shared" si="56"/>
        <v/>
      </c>
      <c r="S65" s="532" t="str">
        <f t="shared" si="56"/>
        <v/>
      </c>
      <c r="T65" s="532" t="str">
        <f t="shared" si="56"/>
        <v/>
      </c>
      <c r="U65" s="532" t="str">
        <f t="shared" si="56"/>
        <v/>
      </c>
      <c r="V65" s="532" t="str">
        <f t="shared" si="56"/>
        <v/>
      </c>
      <c r="W65" s="532" t="str">
        <f t="shared" si="56"/>
        <v/>
      </c>
      <c r="X65" s="532" t="str">
        <f t="shared" si="56"/>
        <v/>
      </c>
      <c r="Y65" s="532" t="str">
        <f t="shared" si="56"/>
        <v/>
      </c>
      <c r="Z65" s="532" t="str">
        <f t="shared" si="56"/>
        <v/>
      </c>
      <c r="AA65" s="532" t="str">
        <f t="shared" si="56"/>
        <v/>
      </c>
      <c r="AB65" s="532" t="str">
        <f t="shared" si="56"/>
        <v/>
      </c>
      <c r="AC65" s="532" t="str">
        <f t="shared" si="56"/>
        <v/>
      </c>
      <c r="AD65" s="532" t="str">
        <f t="shared" si="56"/>
        <v/>
      </c>
      <c r="AE65" s="532" t="str">
        <f t="shared" si="56"/>
        <v/>
      </c>
      <c r="AF65" s="532" t="str">
        <f t="shared" si="56"/>
        <v/>
      </c>
      <c r="AG65" s="532" t="str">
        <f t="shared" si="56"/>
        <v/>
      </c>
      <c r="AH65" s="532" t="str">
        <f t="shared" si="56"/>
        <v/>
      </c>
      <c r="AI65" s="532" t="str">
        <f t="shared" si="56"/>
        <v/>
      </c>
      <c r="AJ65" s="532" t="str">
        <f t="shared" si="56"/>
        <v/>
      </c>
      <c r="AK65" s="532" t="str">
        <f t="shared" si="56"/>
        <v/>
      </c>
      <c r="AL65" s="532" t="str">
        <f t="shared" si="56"/>
        <v/>
      </c>
      <c r="AM65" s="532" t="str">
        <f t="shared" si="56"/>
        <v/>
      </c>
      <c r="AN65" s="532" t="str">
        <f t="shared" si="56"/>
        <v/>
      </c>
      <c r="AO65" s="532" t="str">
        <f t="shared" si="56"/>
        <v/>
      </c>
      <c r="AP65" s="532" t="str">
        <f t="shared" si="56"/>
        <v/>
      </c>
      <c r="AQ65" s="532" t="str">
        <f t="shared" si="56"/>
        <v/>
      </c>
      <c r="AR65" s="532" t="str">
        <f t="shared" si="56"/>
        <v/>
      </c>
      <c r="AS65" s="532" t="str">
        <f t="shared" si="56"/>
        <v/>
      </c>
      <c r="AT65" s="532" t="str">
        <f t="shared" si="56"/>
        <v/>
      </c>
      <c r="AU65" s="532" t="str">
        <f t="shared" si="56"/>
        <v/>
      </c>
      <c r="AV65" s="532" t="str">
        <f>IF(AV$55="N", "X", IF(OR(AV$56 ="CT",AV$56="IWT"),"x",""))</f>
        <v/>
      </c>
      <c r="AW65" s="532" t="str">
        <f t="shared" si="57"/>
        <v/>
      </c>
      <c r="AX65" s="532" t="str">
        <f t="shared" si="57"/>
        <v/>
      </c>
      <c r="AY65" s="532" t="str">
        <f t="shared" si="57"/>
        <v/>
      </c>
      <c r="AZ65" s="532" t="str">
        <f t="shared" si="57"/>
        <v/>
      </c>
      <c r="BA65" s="532" t="str">
        <f t="shared" si="57"/>
        <v/>
      </c>
      <c r="BB65" s="532" t="str">
        <f t="shared" si="57"/>
        <v/>
      </c>
      <c r="BC65" s="532" t="str">
        <f t="shared" si="57"/>
        <v/>
      </c>
      <c r="BD65" s="532" t="str">
        <f t="shared" si="57"/>
        <v/>
      </c>
      <c r="BE65" s="532" t="str">
        <f t="shared" si="57"/>
        <v/>
      </c>
      <c r="BF65" s="532" t="str">
        <f t="shared" si="57"/>
        <v/>
      </c>
      <c r="BG65" s="532" t="str">
        <f t="shared" si="57"/>
        <v/>
      </c>
      <c r="BH65" s="532" t="str">
        <f t="shared" si="57"/>
        <v/>
      </c>
      <c r="BI65" s="532" t="str">
        <f t="shared" si="57"/>
        <v/>
      </c>
      <c r="BJ65" s="532" t="str">
        <f t="shared" si="57"/>
        <v/>
      </c>
      <c r="BK65" s="532" t="str">
        <f t="shared" si="57"/>
        <v/>
      </c>
      <c r="BL65" s="532" t="str">
        <f t="shared" si="57"/>
        <v/>
      </c>
      <c r="BM65" s="190"/>
      <c r="BN65" s="543"/>
      <c r="BO65" s="543"/>
    </row>
    <row r="66" spans="1:67" s="193" customFormat="1" ht="36.6" customHeight="1" thickBot="1" x14ac:dyDescent="0.25">
      <c r="A66" s="512">
        <v>50</v>
      </c>
      <c r="B66" s="510" t="s">
        <v>68</v>
      </c>
      <c r="C66" s="540" t="s">
        <v>426</v>
      </c>
      <c r="D66" s="70" t="s">
        <v>38</v>
      </c>
      <c r="E66" s="532" t="str">
        <f>IF(E$55="N", "X", IF(OR(E$56 ="CT",E$56="IWT"),"x",""))</f>
        <v/>
      </c>
      <c r="F66" s="532" t="str">
        <f t="shared" si="56"/>
        <v/>
      </c>
      <c r="G66" s="532" t="str">
        <f t="shared" si="56"/>
        <v/>
      </c>
      <c r="H66" s="532" t="str">
        <f t="shared" si="56"/>
        <v/>
      </c>
      <c r="I66" s="532" t="str">
        <f t="shared" si="56"/>
        <v/>
      </c>
      <c r="J66" s="532" t="str">
        <f t="shared" si="56"/>
        <v/>
      </c>
      <c r="K66" s="532" t="str">
        <f t="shared" si="56"/>
        <v/>
      </c>
      <c r="L66" s="532" t="str">
        <f t="shared" si="56"/>
        <v/>
      </c>
      <c r="M66" s="532" t="str">
        <f t="shared" si="56"/>
        <v/>
      </c>
      <c r="N66" s="532" t="str">
        <f t="shared" si="56"/>
        <v/>
      </c>
      <c r="O66" s="532" t="str">
        <f t="shared" si="56"/>
        <v/>
      </c>
      <c r="P66" s="532" t="str">
        <f t="shared" si="56"/>
        <v/>
      </c>
      <c r="Q66" s="532" t="str">
        <f t="shared" si="56"/>
        <v/>
      </c>
      <c r="R66" s="532" t="str">
        <f t="shared" si="56"/>
        <v/>
      </c>
      <c r="S66" s="532" t="str">
        <f t="shared" si="56"/>
        <v/>
      </c>
      <c r="T66" s="532" t="str">
        <f t="shared" si="56"/>
        <v/>
      </c>
      <c r="U66" s="532" t="str">
        <f t="shared" si="56"/>
        <v/>
      </c>
      <c r="V66" s="532" t="str">
        <f t="shared" si="56"/>
        <v/>
      </c>
      <c r="W66" s="532" t="str">
        <f t="shared" si="56"/>
        <v/>
      </c>
      <c r="X66" s="532" t="str">
        <f t="shared" si="56"/>
        <v/>
      </c>
      <c r="Y66" s="532" t="str">
        <f t="shared" si="56"/>
        <v/>
      </c>
      <c r="Z66" s="532" t="str">
        <f t="shared" si="56"/>
        <v/>
      </c>
      <c r="AA66" s="532" t="str">
        <f t="shared" si="56"/>
        <v/>
      </c>
      <c r="AB66" s="532" t="str">
        <f t="shared" si="56"/>
        <v/>
      </c>
      <c r="AC66" s="532" t="str">
        <f t="shared" si="56"/>
        <v/>
      </c>
      <c r="AD66" s="532" t="str">
        <f t="shared" si="56"/>
        <v/>
      </c>
      <c r="AE66" s="532" t="str">
        <f t="shared" si="56"/>
        <v/>
      </c>
      <c r="AF66" s="532" t="str">
        <f t="shared" si="56"/>
        <v/>
      </c>
      <c r="AG66" s="532" t="str">
        <f t="shared" si="56"/>
        <v/>
      </c>
      <c r="AH66" s="532" t="str">
        <f t="shared" si="56"/>
        <v/>
      </c>
      <c r="AI66" s="532" t="str">
        <f t="shared" si="56"/>
        <v/>
      </c>
      <c r="AJ66" s="532" t="str">
        <f t="shared" si="56"/>
        <v/>
      </c>
      <c r="AK66" s="532" t="str">
        <f t="shared" si="56"/>
        <v/>
      </c>
      <c r="AL66" s="532" t="str">
        <f t="shared" si="56"/>
        <v/>
      </c>
      <c r="AM66" s="532" t="str">
        <f t="shared" si="56"/>
        <v/>
      </c>
      <c r="AN66" s="532" t="str">
        <f t="shared" si="56"/>
        <v/>
      </c>
      <c r="AO66" s="532" t="str">
        <f t="shared" si="56"/>
        <v/>
      </c>
      <c r="AP66" s="532" t="str">
        <f t="shared" si="56"/>
        <v/>
      </c>
      <c r="AQ66" s="532" t="str">
        <f t="shared" si="56"/>
        <v/>
      </c>
      <c r="AR66" s="532" t="str">
        <f t="shared" si="56"/>
        <v/>
      </c>
      <c r="AS66" s="532" t="str">
        <f t="shared" si="56"/>
        <v/>
      </c>
      <c r="AT66" s="532" t="str">
        <f t="shared" si="56"/>
        <v/>
      </c>
      <c r="AU66" s="532" t="str">
        <f t="shared" si="56"/>
        <v/>
      </c>
      <c r="AV66" s="532" t="str">
        <f>IF(AV$55="N", "X", IF(OR(AV$56 ="CT",AV$56="IWT"),"x",""))</f>
        <v/>
      </c>
      <c r="AW66" s="532" t="str">
        <f t="shared" si="57"/>
        <v/>
      </c>
      <c r="AX66" s="532" t="str">
        <f t="shared" si="57"/>
        <v/>
      </c>
      <c r="AY66" s="532" t="str">
        <f t="shared" si="57"/>
        <v/>
      </c>
      <c r="AZ66" s="532" t="str">
        <f t="shared" si="57"/>
        <v/>
      </c>
      <c r="BA66" s="532" t="str">
        <f t="shared" si="57"/>
        <v/>
      </c>
      <c r="BB66" s="532" t="str">
        <f t="shared" si="57"/>
        <v/>
      </c>
      <c r="BC66" s="532" t="str">
        <f t="shared" si="57"/>
        <v/>
      </c>
      <c r="BD66" s="532" t="str">
        <f t="shared" si="57"/>
        <v/>
      </c>
      <c r="BE66" s="532" t="str">
        <f t="shared" si="57"/>
        <v/>
      </c>
      <c r="BF66" s="532" t="str">
        <f t="shared" si="57"/>
        <v/>
      </c>
      <c r="BG66" s="532" t="str">
        <f t="shared" si="57"/>
        <v/>
      </c>
      <c r="BH66" s="532" t="str">
        <f t="shared" si="57"/>
        <v/>
      </c>
      <c r="BI66" s="532" t="str">
        <f t="shared" si="57"/>
        <v/>
      </c>
      <c r="BJ66" s="532" t="str">
        <f t="shared" si="57"/>
        <v/>
      </c>
      <c r="BK66" s="532" t="str">
        <f t="shared" si="57"/>
        <v/>
      </c>
      <c r="BL66" s="532" t="str">
        <f t="shared" si="57"/>
        <v/>
      </c>
      <c r="BM66" s="190"/>
      <c r="BN66" s="543"/>
      <c r="BO66" s="543"/>
    </row>
    <row r="67" spans="1:67" s="193" customFormat="1" ht="71.25" customHeight="1" thickBot="1" x14ac:dyDescent="0.25">
      <c r="A67" s="512">
        <v>51</v>
      </c>
      <c r="B67" s="510" t="s">
        <v>69</v>
      </c>
      <c r="C67" s="509" t="s">
        <v>425</v>
      </c>
      <c r="D67" s="70" t="s">
        <v>38</v>
      </c>
      <c r="E67" s="532" t="str">
        <f t="shared" ref="E67:T73" si="58">IF(E$55="N", "X", IF(OR(E$56 ="CT",E$56="IWT"),"x",""))</f>
        <v/>
      </c>
      <c r="F67" s="532" t="str">
        <f t="shared" si="56"/>
        <v/>
      </c>
      <c r="G67" s="532" t="str">
        <f t="shared" si="56"/>
        <v/>
      </c>
      <c r="H67" s="532" t="str">
        <f t="shared" si="56"/>
        <v/>
      </c>
      <c r="I67" s="532" t="str">
        <f t="shared" si="56"/>
        <v/>
      </c>
      <c r="J67" s="532" t="str">
        <f t="shared" si="56"/>
        <v/>
      </c>
      <c r="K67" s="532" t="str">
        <f t="shared" si="56"/>
        <v/>
      </c>
      <c r="L67" s="532" t="str">
        <f t="shared" si="56"/>
        <v/>
      </c>
      <c r="M67" s="532" t="str">
        <f t="shared" si="56"/>
        <v/>
      </c>
      <c r="N67" s="532" t="str">
        <f t="shared" si="56"/>
        <v/>
      </c>
      <c r="O67" s="532" t="str">
        <f t="shared" si="56"/>
        <v/>
      </c>
      <c r="P67" s="532" t="str">
        <f t="shared" si="56"/>
        <v/>
      </c>
      <c r="Q67" s="532" t="str">
        <f t="shared" si="56"/>
        <v/>
      </c>
      <c r="R67" s="532" t="str">
        <f t="shared" si="56"/>
        <v/>
      </c>
      <c r="S67" s="532" t="str">
        <f t="shared" si="56"/>
        <v/>
      </c>
      <c r="T67" s="532" t="str">
        <f t="shared" si="56"/>
        <v/>
      </c>
      <c r="U67" s="532" t="str">
        <f t="shared" si="56"/>
        <v/>
      </c>
      <c r="V67" s="532" t="str">
        <f t="shared" si="56"/>
        <v/>
      </c>
      <c r="W67" s="532" t="str">
        <f t="shared" si="56"/>
        <v/>
      </c>
      <c r="X67" s="532" t="str">
        <f t="shared" si="56"/>
        <v/>
      </c>
      <c r="Y67" s="532" t="str">
        <f t="shared" si="56"/>
        <v/>
      </c>
      <c r="Z67" s="532" t="str">
        <f t="shared" si="56"/>
        <v/>
      </c>
      <c r="AA67" s="532" t="str">
        <f t="shared" si="56"/>
        <v/>
      </c>
      <c r="AB67" s="532" t="str">
        <f t="shared" si="56"/>
        <v/>
      </c>
      <c r="AC67" s="532" t="str">
        <f t="shared" si="56"/>
        <v/>
      </c>
      <c r="AD67" s="532" t="str">
        <f t="shared" si="56"/>
        <v/>
      </c>
      <c r="AE67" s="532" t="str">
        <f t="shared" si="56"/>
        <v/>
      </c>
      <c r="AF67" s="532" t="str">
        <f t="shared" si="56"/>
        <v/>
      </c>
      <c r="AG67" s="532" t="str">
        <f t="shared" si="56"/>
        <v/>
      </c>
      <c r="AH67" s="532" t="str">
        <f t="shared" si="56"/>
        <v/>
      </c>
      <c r="AI67" s="532" t="str">
        <f t="shared" si="56"/>
        <v/>
      </c>
      <c r="AJ67" s="532" t="str">
        <f t="shared" si="56"/>
        <v/>
      </c>
      <c r="AK67" s="532" t="str">
        <f t="shared" si="56"/>
        <v/>
      </c>
      <c r="AL67" s="532" t="str">
        <f t="shared" si="56"/>
        <v/>
      </c>
      <c r="AM67" s="532" t="str">
        <f t="shared" si="56"/>
        <v/>
      </c>
      <c r="AN67" s="532" t="str">
        <f t="shared" si="56"/>
        <v/>
      </c>
      <c r="AO67" s="532" t="str">
        <f t="shared" si="56"/>
        <v/>
      </c>
      <c r="AP67" s="532" t="str">
        <f t="shared" si="56"/>
        <v/>
      </c>
      <c r="AQ67" s="532" t="str">
        <f t="shared" si="56"/>
        <v/>
      </c>
      <c r="AR67" s="532" t="str">
        <f t="shared" si="56"/>
        <v/>
      </c>
      <c r="AS67" s="532" t="str">
        <f t="shared" si="56"/>
        <v/>
      </c>
      <c r="AT67" s="532" t="str">
        <f t="shared" si="56"/>
        <v/>
      </c>
      <c r="AU67" s="532" t="str">
        <f t="shared" si="56"/>
        <v/>
      </c>
      <c r="AV67" s="532" t="str">
        <f t="shared" ref="AV67:AV73" si="59">IF(AV$55="N", "X", IF(OR(AV$56 ="CT",AV$56="IWT"),"x",""))</f>
        <v/>
      </c>
      <c r="AW67" s="532" t="str">
        <f t="shared" si="57"/>
        <v/>
      </c>
      <c r="AX67" s="532" t="str">
        <f t="shared" si="57"/>
        <v/>
      </c>
      <c r="AY67" s="532" t="str">
        <f t="shared" si="57"/>
        <v/>
      </c>
      <c r="AZ67" s="532" t="str">
        <f t="shared" si="57"/>
        <v/>
      </c>
      <c r="BA67" s="532" t="str">
        <f t="shared" si="57"/>
        <v/>
      </c>
      <c r="BB67" s="532" t="str">
        <f t="shared" si="57"/>
        <v/>
      </c>
      <c r="BC67" s="532" t="str">
        <f t="shared" si="57"/>
        <v/>
      </c>
      <c r="BD67" s="532" t="str">
        <f t="shared" si="57"/>
        <v/>
      </c>
      <c r="BE67" s="532" t="str">
        <f t="shared" si="57"/>
        <v/>
      </c>
      <c r="BF67" s="532" t="str">
        <f t="shared" si="57"/>
        <v/>
      </c>
      <c r="BG67" s="532" t="str">
        <f t="shared" si="57"/>
        <v/>
      </c>
      <c r="BH67" s="532" t="str">
        <f t="shared" si="57"/>
        <v/>
      </c>
      <c r="BI67" s="532" t="str">
        <f t="shared" si="57"/>
        <v/>
      </c>
      <c r="BJ67" s="532" t="str">
        <f t="shared" si="57"/>
        <v/>
      </c>
      <c r="BK67" s="532" t="str">
        <f t="shared" si="57"/>
        <v/>
      </c>
      <c r="BL67" s="532" t="str">
        <f t="shared" si="57"/>
        <v/>
      </c>
      <c r="BM67" s="190"/>
      <c r="BN67" s="543"/>
      <c r="BO67" s="543"/>
    </row>
    <row r="68" spans="1:67" s="193" customFormat="1" ht="60" customHeight="1" thickBot="1" x14ac:dyDescent="0.25">
      <c r="A68" s="512">
        <v>52</v>
      </c>
      <c r="B68" s="519" t="s">
        <v>70</v>
      </c>
      <c r="C68" s="509" t="s">
        <v>425</v>
      </c>
      <c r="D68" s="70" t="s">
        <v>38</v>
      </c>
      <c r="E68" s="532" t="str">
        <f t="shared" si="58"/>
        <v/>
      </c>
      <c r="F68" s="532" t="str">
        <f t="shared" si="56"/>
        <v/>
      </c>
      <c r="G68" s="532" t="str">
        <f t="shared" si="56"/>
        <v/>
      </c>
      <c r="H68" s="532" t="str">
        <f t="shared" si="56"/>
        <v/>
      </c>
      <c r="I68" s="532" t="str">
        <f t="shared" si="56"/>
        <v/>
      </c>
      <c r="J68" s="532" t="str">
        <f t="shared" si="56"/>
        <v/>
      </c>
      <c r="K68" s="532" t="str">
        <f t="shared" si="56"/>
        <v/>
      </c>
      <c r="L68" s="532" t="str">
        <f t="shared" si="56"/>
        <v/>
      </c>
      <c r="M68" s="532" t="str">
        <f t="shared" si="56"/>
        <v/>
      </c>
      <c r="N68" s="532" t="str">
        <f t="shared" si="56"/>
        <v/>
      </c>
      <c r="O68" s="532" t="str">
        <f t="shared" si="56"/>
        <v/>
      </c>
      <c r="P68" s="532" t="str">
        <f t="shared" si="56"/>
        <v/>
      </c>
      <c r="Q68" s="532" t="str">
        <f t="shared" si="56"/>
        <v/>
      </c>
      <c r="R68" s="532" t="str">
        <f t="shared" si="56"/>
        <v/>
      </c>
      <c r="S68" s="532" t="str">
        <f t="shared" si="56"/>
        <v/>
      </c>
      <c r="T68" s="532" t="str">
        <f t="shared" si="56"/>
        <v/>
      </c>
      <c r="U68" s="532" t="str">
        <f t="shared" si="56"/>
        <v/>
      </c>
      <c r="V68" s="532" t="str">
        <f t="shared" si="56"/>
        <v/>
      </c>
      <c r="W68" s="532" t="str">
        <f t="shared" si="56"/>
        <v/>
      </c>
      <c r="X68" s="532" t="str">
        <f t="shared" si="56"/>
        <v/>
      </c>
      <c r="Y68" s="532" t="str">
        <f t="shared" si="56"/>
        <v/>
      </c>
      <c r="Z68" s="532" t="str">
        <f t="shared" si="56"/>
        <v/>
      </c>
      <c r="AA68" s="532" t="str">
        <f t="shared" si="56"/>
        <v/>
      </c>
      <c r="AB68" s="532" t="str">
        <f t="shared" si="56"/>
        <v/>
      </c>
      <c r="AC68" s="532" t="str">
        <f t="shared" si="56"/>
        <v/>
      </c>
      <c r="AD68" s="532" t="str">
        <f t="shared" si="56"/>
        <v/>
      </c>
      <c r="AE68" s="532" t="str">
        <f t="shared" si="56"/>
        <v/>
      </c>
      <c r="AF68" s="532" t="str">
        <f t="shared" si="56"/>
        <v/>
      </c>
      <c r="AG68" s="532" t="str">
        <f t="shared" si="56"/>
        <v/>
      </c>
      <c r="AH68" s="532" t="str">
        <f t="shared" si="56"/>
        <v/>
      </c>
      <c r="AI68" s="532" t="str">
        <f t="shared" si="56"/>
        <v/>
      </c>
      <c r="AJ68" s="532" t="str">
        <f t="shared" si="56"/>
        <v/>
      </c>
      <c r="AK68" s="532" t="str">
        <f t="shared" si="56"/>
        <v/>
      </c>
      <c r="AL68" s="532" t="str">
        <f t="shared" si="56"/>
        <v/>
      </c>
      <c r="AM68" s="532" t="str">
        <f t="shared" si="56"/>
        <v/>
      </c>
      <c r="AN68" s="532" t="str">
        <f t="shared" si="56"/>
        <v/>
      </c>
      <c r="AO68" s="532" t="str">
        <f t="shared" si="56"/>
        <v/>
      </c>
      <c r="AP68" s="532" t="str">
        <f t="shared" si="56"/>
        <v/>
      </c>
      <c r="AQ68" s="532" t="str">
        <f t="shared" si="56"/>
        <v/>
      </c>
      <c r="AR68" s="532" t="str">
        <f t="shared" si="56"/>
        <v/>
      </c>
      <c r="AS68" s="532" t="str">
        <f t="shared" si="56"/>
        <v/>
      </c>
      <c r="AT68" s="532" t="str">
        <f t="shared" si="56"/>
        <v/>
      </c>
      <c r="AU68" s="532" t="str">
        <f t="shared" si="56"/>
        <v/>
      </c>
      <c r="AV68" s="532" t="str">
        <f t="shared" si="59"/>
        <v/>
      </c>
      <c r="AW68" s="532" t="str">
        <f t="shared" si="57"/>
        <v/>
      </c>
      <c r="AX68" s="532" t="str">
        <f t="shared" si="57"/>
        <v/>
      </c>
      <c r="AY68" s="532" t="str">
        <f t="shared" si="57"/>
        <v/>
      </c>
      <c r="AZ68" s="532" t="str">
        <f t="shared" si="57"/>
        <v/>
      </c>
      <c r="BA68" s="532" t="str">
        <f t="shared" si="57"/>
        <v/>
      </c>
      <c r="BB68" s="532" t="str">
        <f t="shared" si="57"/>
        <v/>
      </c>
      <c r="BC68" s="532" t="str">
        <f t="shared" si="57"/>
        <v/>
      </c>
      <c r="BD68" s="532" t="str">
        <f t="shared" si="57"/>
        <v/>
      </c>
      <c r="BE68" s="532" t="str">
        <f t="shared" si="57"/>
        <v/>
      </c>
      <c r="BF68" s="532" t="str">
        <f t="shared" si="57"/>
        <v/>
      </c>
      <c r="BG68" s="532" t="str">
        <f t="shared" si="57"/>
        <v/>
      </c>
      <c r="BH68" s="532" t="str">
        <f t="shared" si="57"/>
        <v/>
      </c>
      <c r="BI68" s="532" t="str">
        <f t="shared" si="57"/>
        <v/>
      </c>
      <c r="BJ68" s="532" t="str">
        <f t="shared" si="57"/>
        <v/>
      </c>
      <c r="BK68" s="532" t="str">
        <f t="shared" si="57"/>
        <v/>
      </c>
      <c r="BL68" s="532" t="str">
        <f t="shared" si="57"/>
        <v/>
      </c>
      <c r="BM68" s="190"/>
      <c r="BN68" s="543"/>
      <c r="BO68" s="543"/>
    </row>
    <row r="69" spans="1:67" s="193" customFormat="1" ht="63" customHeight="1" thickBot="1" x14ac:dyDescent="0.25">
      <c r="A69" s="512">
        <v>53</v>
      </c>
      <c r="B69" s="510" t="s">
        <v>480</v>
      </c>
      <c r="C69" s="509" t="s">
        <v>425</v>
      </c>
      <c r="D69" s="70" t="s">
        <v>38</v>
      </c>
      <c r="E69" s="532" t="str">
        <f t="shared" si="58"/>
        <v/>
      </c>
      <c r="F69" s="532" t="str">
        <f t="shared" si="56"/>
        <v/>
      </c>
      <c r="G69" s="532" t="str">
        <f t="shared" si="56"/>
        <v/>
      </c>
      <c r="H69" s="532" t="str">
        <f t="shared" si="56"/>
        <v/>
      </c>
      <c r="I69" s="532" t="str">
        <f t="shared" si="56"/>
        <v/>
      </c>
      <c r="J69" s="532" t="str">
        <f t="shared" si="56"/>
        <v/>
      </c>
      <c r="K69" s="532" t="str">
        <f t="shared" si="56"/>
        <v/>
      </c>
      <c r="L69" s="532" t="str">
        <f t="shared" si="56"/>
        <v/>
      </c>
      <c r="M69" s="532" t="str">
        <f t="shared" si="56"/>
        <v/>
      </c>
      <c r="N69" s="532" t="str">
        <f t="shared" si="56"/>
        <v/>
      </c>
      <c r="O69" s="532" t="str">
        <f t="shared" si="56"/>
        <v/>
      </c>
      <c r="P69" s="532" t="str">
        <f t="shared" si="56"/>
        <v/>
      </c>
      <c r="Q69" s="532" t="str">
        <f t="shared" si="56"/>
        <v/>
      </c>
      <c r="R69" s="532" t="str">
        <f t="shared" si="56"/>
        <v/>
      </c>
      <c r="S69" s="532" t="str">
        <f t="shared" si="56"/>
        <v/>
      </c>
      <c r="T69" s="532" t="str">
        <f t="shared" si="56"/>
        <v/>
      </c>
      <c r="U69" s="532" t="str">
        <f t="shared" si="56"/>
        <v/>
      </c>
      <c r="V69" s="532" t="str">
        <f t="shared" si="56"/>
        <v/>
      </c>
      <c r="W69" s="532" t="str">
        <f t="shared" si="56"/>
        <v/>
      </c>
      <c r="X69" s="532" t="str">
        <f t="shared" si="56"/>
        <v/>
      </c>
      <c r="Y69" s="532" t="str">
        <f t="shared" si="56"/>
        <v/>
      </c>
      <c r="Z69" s="532" t="str">
        <f t="shared" si="56"/>
        <v/>
      </c>
      <c r="AA69" s="532" t="str">
        <f t="shared" si="56"/>
        <v/>
      </c>
      <c r="AB69" s="532" t="str">
        <f t="shared" si="56"/>
        <v/>
      </c>
      <c r="AC69" s="532" t="str">
        <f t="shared" si="56"/>
        <v/>
      </c>
      <c r="AD69" s="532" t="str">
        <f t="shared" si="56"/>
        <v/>
      </c>
      <c r="AE69" s="532" t="str">
        <f t="shared" si="56"/>
        <v/>
      </c>
      <c r="AF69" s="532" t="str">
        <f t="shared" si="56"/>
        <v/>
      </c>
      <c r="AG69" s="532" t="str">
        <f t="shared" si="56"/>
        <v/>
      </c>
      <c r="AH69" s="532" t="str">
        <f t="shared" si="56"/>
        <v/>
      </c>
      <c r="AI69" s="532" t="str">
        <f t="shared" si="56"/>
        <v/>
      </c>
      <c r="AJ69" s="532" t="str">
        <f t="shared" si="56"/>
        <v/>
      </c>
      <c r="AK69" s="532" t="str">
        <f t="shared" si="56"/>
        <v/>
      </c>
      <c r="AL69" s="532" t="str">
        <f t="shared" si="56"/>
        <v/>
      </c>
      <c r="AM69" s="532" t="str">
        <f t="shared" si="56"/>
        <v/>
      </c>
      <c r="AN69" s="532" t="str">
        <f t="shared" si="56"/>
        <v/>
      </c>
      <c r="AO69" s="532" t="str">
        <f t="shared" si="56"/>
        <v/>
      </c>
      <c r="AP69" s="532" t="str">
        <f t="shared" si="56"/>
        <v/>
      </c>
      <c r="AQ69" s="532" t="str">
        <f t="shared" si="56"/>
        <v/>
      </c>
      <c r="AR69" s="532" t="str">
        <f t="shared" si="56"/>
        <v/>
      </c>
      <c r="AS69" s="532" t="str">
        <f t="shared" si="56"/>
        <v/>
      </c>
      <c r="AT69" s="532" t="str">
        <f t="shared" si="56"/>
        <v/>
      </c>
      <c r="AU69" s="532" t="str">
        <f t="shared" si="56"/>
        <v/>
      </c>
      <c r="AV69" s="532" t="str">
        <f t="shared" si="59"/>
        <v/>
      </c>
      <c r="AW69" s="532" t="str">
        <f t="shared" si="57"/>
        <v/>
      </c>
      <c r="AX69" s="532" t="str">
        <f t="shared" si="57"/>
        <v/>
      </c>
      <c r="AY69" s="532" t="str">
        <f t="shared" si="57"/>
        <v/>
      </c>
      <c r="AZ69" s="532" t="str">
        <f t="shared" si="57"/>
        <v/>
      </c>
      <c r="BA69" s="532" t="str">
        <f t="shared" si="57"/>
        <v/>
      </c>
      <c r="BB69" s="532" t="str">
        <f t="shared" si="57"/>
        <v/>
      </c>
      <c r="BC69" s="532" t="str">
        <f t="shared" si="57"/>
        <v/>
      </c>
      <c r="BD69" s="532" t="str">
        <f t="shared" si="57"/>
        <v/>
      </c>
      <c r="BE69" s="532" t="str">
        <f t="shared" si="57"/>
        <v/>
      </c>
      <c r="BF69" s="532" t="str">
        <f t="shared" si="57"/>
        <v/>
      </c>
      <c r="BG69" s="532" t="str">
        <f t="shared" si="57"/>
        <v/>
      </c>
      <c r="BH69" s="532" t="str">
        <f t="shared" si="57"/>
        <v/>
      </c>
      <c r="BI69" s="532" t="str">
        <f t="shared" si="57"/>
        <v/>
      </c>
      <c r="BJ69" s="532" t="str">
        <f t="shared" si="57"/>
        <v/>
      </c>
      <c r="BK69" s="532" t="str">
        <f t="shared" si="57"/>
        <v/>
      </c>
      <c r="BL69" s="532" t="str">
        <f t="shared" si="57"/>
        <v/>
      </c>
      <c r="BM69" s="190"/>
      <c r="BN69" s="543"/>
      <c r="BO69" s="543"/>
    </row>
    <row r="70" spans="1:67" s="193" customFormat="1" ht="62.25" customHeight="1" thickBot="1" x14ac:dyDescent="0.25">
      <c r="A70" s="535">
        <v>54</v>
      </c>
      <c r="B70" s="510" t="s">
        <v>481</v>
      </c>
      <c r="C70" s="509" t="s">
        <v>425</v>
      </c>
      <c r="D70" s="70" t="s">
        <v>38</v>
      </c>
      <c r="E70" s="532" t="str">
        <f t="shared" si="58"/>
        <v/>
      </c>
      <c r="F70" s="532" t="str">
        <f t="shared" si="56"/>
        <v/>
      </c>
      <c r="G70" s="532" t="str">
        <f t="shared" si="56"/>
        <v/>
      </c>
      <c r="H70" s="532" t="str">
        <f t="shared" si="56"/>
        <v/>
      </c>
      <c r="I70" s="532" t="str">
        <f t="shared" ref="I70:AU73" si="60">IF(I$55="N", "X", IF(OR(I$56 ="CT",I$56="IWT"),"x",""))</f>
        <v/>
      </c>
      <c r="J70" s="532" t="str">
        <f t="shared" si="60"/>
        <v/>
      </c>
      <c r="K70" s="532" t="str">
        <f t="shared" si="60"/>
        <v/>
      </c>
      <c r="L70" s="532" t="str">
        <f t="shared" si="60"/>
        <v/>
      </c>
      <c r="M70" s="532" t="str">
        <f t="shared" si="60"/>
        <v/>
      </c>
      <c r="N70" s="532" t="str">
        <f t="shared" si="60"/>
        <v/>
      </c>
      <c r="O70" s="532" t="str">
        <f t="shared" si="60"/>
        <v/>
      </c>
      <c r="P70" s="532" t="str">
        <f t="shared" si="60"/>
        <v/>
      </c>
      <c r="Q70" s="532" t="str">
        <f t="shared" si="60"/>
        <v/>
      </c>
      <c r="R70" s="532" t="str">
        <f t="shared" si="60"/>
        <v/>
      </c>
      <c r="S70" s="532" t="str">
        <f t="shared" si="60"/>
        <v/>
      </c>
      <c r="T70" s="532" t="str">
        <f t="shared" si="60"/>
        <v/>
      </c>
      <c r="U70" s="532" t="str">
        <f t="shared" si="60"/>
        <v/>
      </c>
      <c r="V70" s="532" t="str">
        <f t="shared" si="60"/>
        <v/>
      </c>
      <c r="W70" s="532" t="str">
        <f t="shared" si="60"/>
        <v/>
      </c>
      <c r="X70" s="532" t="str">
        <f t="shared" si="60"/>
        <v/>
      </c>
      <c r="Y70" s="532" t="str">
        <f t="shared" si="60"/>
        <v/>
      </c>
      <c r="Z70" s="532" t="str">
        <f t="shared" si="60"/>
        <v/>
      </c>
      <c r="AA70" s="532" t="str">
        <f t="shared" si="60"/>
        <v/>
      </c>
      <c r="AB70" s="532" t="str">
        <f t="shared" si="60"/>
        <v/>
      </c>
      <c r="AC70" s="532" t="str">
        <f t="shared" si="60"/>
        <v/>
      </c>
      <c r="AD70" s="532" t="str">
        <f t="shared" si="60"/>
        <v/>
      </c>
      <c r="AE70" s="532" t="str">
        <f t="shared" si="60"/>
        <v/>
      </c>
      <c r="AF70" s="532" t="str">
        <f t="shared" si="60"/>
        <v/>
      </c>
      <c r="AG70" s="532" t="str">
        <f t="shared" si="60"/>
        <v/>
      </c>
      <c r="AH70" s="532" t="str">
        <f t="shared" si="60"/>
        <v/>
      </c>
      <c r="AI70" s="532" t="str">
        <f t="shared" si="60"/>
        <v/>
      </c>
      <c r="AJ70" s="532" t="str">
        <f t="shared" si="60"/>
        <v/>
      </c>
      <c r="AK70" s="532" t="str">
        <f t="shared" si="60"/>
        <v/>
      </c>
      <c r="AL70" s="532" t="str">
        <f t="shared" si="60"/>
        <v/>
      </c>
      <c r="AM70" s="532" t="str">
        <f t="shared" si="60"/>
        <v/>
      </c>
      <c r="AN70" s="532" t="str">
        <f t="shared" si="60"/>
        <v/>
      </c>
      <c r="AO70" s="532" t="str">
        <f t="shared" si="60"/>
        <v/>
      </c>
      <c r="AP70" s="532" t="str">
        <f t="shared" si="60"/>
        <v/>
      </c>
      <c r="AQ70" s="532" t="str">
        <f t="shared" si="60"/>
        <v/>
      </c>
      <c r="AR70" s="532" t="str">
        <f t="shared" si="60"/>
        <v/>
      </c>
      <c r="AS70" s="532" t="str">
        <f t="shared" si="60"/>
        <v/>
      </c>
      <c r="AT70" s="532" t="str">
        <f t="shared" si="60"/>
        <v/>
      </c>
      <c r="AU70" s="532" t="str">
        <f t="shared" si="60"/>
        <v/>
      </c>
      <c r="AV70" s="532" t="str">
        <f t="shared" si="59"/>
        <v/>
      </c>
      <c r="AW70" s="532" t="str">
        <f t="shared" si="57"/>
        <v/>
      </c>
      <c r="AX70" s="532" t="str">
        <f t="shared" si="57"/>
        <v/>
      </c>
      <c r="AY70" s="532" t="str">
        <f t="shared" si="57"/>
        <v/>
      </c>
      <c r="AZ70" s="532" t="str">
        <f t="shared" si="57"/>
        <v/>
      </c>
      <c r="BA70" s="532" t="str">
        <f t="shared" si="57"/>
        <v/>
      </c>
      <c r="BB70" s="532" t="str">
        <f t="shared" si="57"/>
        <v/>
      </c>
      <c r="BC70" s="532" t="str">
        <f t="shared" si="57"/>
        <v/>
      </c>
      <c r="BD70" s="532" t="str">
        <f t="shared" si="57"/>
        <v/>
      </c>
      <c r="BE70" s="532" t="str">
        <f t="shared" si="57"/>
        <v/>
      </c>
      <c r="BF70" s="532" t="str">
        <f t="shared" si="57"/>
        <v/>
      </c>
      <c r="BG70" s="532" t="str">
        <f t="shared" si="57"/>
        <v/>
      </c>
      <c r="BH70" s="532" t="str">
        <f t="shared" si="57"/>
        <v/>
      </c>
      <c r="BI70" s="532" t="str">
        <f t="shared" si="57"/>
        <v/>
      </c>
      <c r="BJ70" s="532" t="str">
        <f t="shared" si="57"/>
        <v/>
      </c>
      <c r="BK70" s="532" t="str">
        <f t="shared" si="57"/>
        <v/>
      </c>
      <c r="BL70" s="532" t="str">
        <f t="shared" si="57"/>
        <v/>
      </c>
      <c r="BM70" s="190"/>
      <c r="BN70" s="543"/>
      <c r="BO70" s="543"/>
    </row>
    <row r="71" spans="1:67" s="193" customFormat="1" ht="63" customHeight="1" thickBot="1" x14ac:dyDescent="0.25">
      <c r="A71" s="535">
        <v>55</v>
      </c>
      <c r="B71" s="510" t="s">
        <v>71</v>
      </c>
      <c r="C71" s="509" t="s">
        <v>427</v>
      </c>
      <c r="D71" s="321" t="s">
        <v>38</v>
      </c>
      <c r="E71" s="532" t="str">
        <f t="shared" si="58"/>
        <v/>
      </c>
      <c r="F71" s="532" t="str">
        <f t="shared" si="58"/>
        <v/>
      </c>
      <c r="G71" s="532" t="str">
        <f t="shared" si="58"/>
        <v/>
      </c>
      <c r="H71" s="532" t="str">
        <f t="shared" si="58"/>
        <v/>
      </c>
      <c r="I71" s="532" t="str">
        <f t="shared" si="58"/>
        <v/>
      </c>
      <c r="J71" s="532" t="str">
        <f t="shared" si="58"/>
        <v/>
      </c>
      <c r="K71" s="532" t="str">
        <f t="shared" si="58"/>
        <v/>
      </c>
      <c r="L71" s="532" t="str">
        <f t="shared" si="58"/>
        <v/>
      </c>
      <c r="M71" s="532" t="str">
        <f t="shared" si="58"/>
        <v/>
      </c>
      <c r="N71" s="532" t="str">
        <f t="shared" si="58"/>
        <v/>
      </c>
      <c r="O71" s="532" t="str">
        <f t="shared" si="58"/>
        <v/>
      </c>
      <c r="P71" s="532" t="str">
        <f t="shared" si="58"/>
        <v/>
      </c>
      <c r="Q71" s="532" t="str">
        <f t="shared" si="58"/>
        <v/>
      </c>
      <c r="R71" s="532" t="str">
        <f t="shared" si="58"/>
        <v/>
      </c>
      <c r="S71" s="532" t="str">
        <f t="shared" si="58"/>
        <v/>
      </c>
      <c r="T71" s="532" t="str">
        <f t="shared" si="58"/>
        <v/>
      </c>
      <c r="U71" s="532" t="str">
        <f t="shared" si="60"/>
        <v/>
      </c>
      <c r="V71" s="532" t="str">
        <f t="shared" si="60"/>
        <v/>
      </c>
      <c r="W71" s="532" t="str">
        <f t="shared" si="60"/>
        <v/>
      </c>
      <c r="X71" s="532" t="str">
        <f t="shared" si="60"/>
        <v/>
      </c>
      <c r="Y71" s="532" t="str">
        <f t="shared" si="60"/>
        <v/>
      </c>
      <c r="Z71" s="532" t="str">
        <f t="shared" si="60"/>
        <v/>
      </c>
      <c r="AA71" s="532" t="str">
        <f t="shared" si="60"/>
        <v/>
      </c>
      <c r="AB71" s="532" t="str">
        <f t="shared" si="60"/>
        <v/>
      </c>
      <c r="AC71" s="532" t="str">
        <f t="shared" si="60"/>
        <v/>
      </c>
      <c r="AD71" s="532" t="str">
        <f t="shared" si="60"/>
        <v/>
      </c>
      <c r="AE71" s="532" t="str">
        <f t="shared" si="60"/>
        <v/>
      </c>
      <c r="AF71" s="532" t="str">
        <f t="shared" si="60"/>
        <v/>
      </c>
      <c r="AG71" s="532" t="str">
        <f t="shared" si="60"/>
        <v/>
      </c>
      <c r="AH71" s="532" t="str">
        <f t="shared" si="60"/>
        <v/>
      </c>
      <c r="AI71" s="532" t="str">
        <f t="shared" si="60"/>
        <v/>
      </c>
      <c r="AJ71" s="532" t="str">
        <f t="shared" si="60"/>
        <v/>
      </c>
      <c r="AK71" s="532" t="str">
        <f t="shared" si="60"/>
        <v/>
      </c>
      <c r="AL71" s="532" t="str">
        <f t="shared" si="60"/>
        <v/>
      </c>
      <c r="AM71" s="532" t="str">
        <f t="shared" si="60"/>
        <v/>
      </c>
      <c r="AN71" s="532" t="str">
        <f t="shared" si="60"/>
        <v/>
      </c>
      <c r="AO71" s="532" t="str">
        <f t="shared" si="60"/>
        <v/>
      </c>
      <c r="AP71" s="532" t="str">
        <f t="shared" si="60"/>
        <v/>
      </c>
      <c r="AQ71" s="532" t="str">
        <f t="shared" si="60"/>
        <v/>
      </c>
      <c r="AR71" s="532" t="str">
        <f t="shared" si="60"/>
        <v/>
      </c>
      <c r="AS71" s="532" t="str">
        <f t="shared" si="60"/>
        <v/>
      </c>
      <c r="AT71" s="532" t="str">
        <f t="shared" si="60"/>
        <v/>
      </c>
      <c r="AU71" s="532" t="str">
        <f t="shared" si="60"/>
        <v/>
      </c>
      <c r="AV71" s="532" t="str">
        <f t="shared" si="59"/>
        <v/>
      </c>
      <c r="AW71" s="532" t="str">
        <f t="shared" si="57"/>
        <v/>
      </c>
      <c r="AX71" s="532" t="str">
        <f t="shared" si="57"/>
        <v/>
      </c>
      <c r="AY71" s="532" t="str">
        <f t="shared" si="57"/>
        <v/>
      </c>
      <c r="AZ71" s="532" t="str">
        <f t="shared" si="57"/>
        <v/>
      </c>
      <c r="BA71" s="532" t="str">
        <f t="shared" si="57"/>
        <v/>
      </c>
      <c r="BB71" s="532" t="str">
        <f t="shared" si="57"/>
        <v/>
      </c>
      <c r="BC71" s="532" t="str">
        <f t="shared" si="57"/>
        <v/>
      </c>
      <c r="BD71" s="532" t="str">
        <f t="shared" si="57"/>
        <v/>
      </c>
      <c r="BE71" s="532" t="str">
        <f t="shared" si="57"/>
        <v/>
      </c>
      <c r="BF71" s="532" t="str">
        <f t="shared" si="57"/>
        <v/>
      </c>
      <c r="BG71" s="532" t="str">
        <f t="shared" si="57"/>
        <v/>
      </c>
      <c r="BH71" s="532" t="str">
        <f t="shared" si="57"/>
        <v/>
      </c>
      <c r="BI71" s="532" t="str">
        <f t="shared" si="57"/>
        <v/>
      </c>
      <c r="BJ71" s="532" t="str">
        <f t="shared" si="57"/>
        <v/>
      </c>
      <c r="BK71" s="532" t="str">
        <f t="shared" si="57"/>
        <v/>
      </c>
      <c r="BL71" s="532" t="str">
        <f t="shared" si="57"/>
        <v/>
      </c>
      <c r="BM71" s="190"/>
      <c r="BN71" s="543"/>
      <c r="BO71" s="543"/>
    </row>
    <row r="72" spans="1:67" s="193" customFormat="1" ht="65.25" customHeight="1" thickBot="1" x14ac:dyDescent="0.25">
      <c r="A72" s="512">
        <v>56</v>
      </c>
      <c r="B72" s="511" t="s">
        <v>72</v>
      </c>
      <c r="C72" s="509" t="s">
        <v>428</v>
      </c>
      <c r="D72" s="70" t="s">
        <v>38</v>
      </c>
      <c r="E72" s="532" t="str">
        <f t="shared" si="58"/>
        <v/>
      </c>
      <c r="F72" s="532" t="str">
        <f t="shared" si="58"/>
        <v/>
      </c>
      <c r="G72" s="532" t="str">
        <f t="shared" si="58"/>
        <v/>
      </c>
      <c r="H72" s="532" t="str">
        <f t="shared" si="58"/>
        <v/>
      </c>
      <c r="I72" s="532" t="str">
        <f t="shared" si="58"/>
        <v/>
      </c>
      <c r="J72" s="532" t="str">
        <f t="shared" si="58"/>
        <v/>
      </c>
      <c r="K72" s="532" t="str">
        <f t="shared" si="58"/>
        <v/>
      </c>
      <c r="L72" s="532" t="str">
        <f t="shared" si="58"/>
        <v/>
      </c>
      <c r="M72" s="532" t="str">
        <f t="shared" si="58"/>
        <v/>
      </c>
      <c r="N72" s="532" t="str">
        <f t="shared" si="58"/>
        <v/>
      </c>
      <c r="O72" s="532" t="str">
        <f t="shared" si="58"/>
        <v/>
      </c>
      <c r="P72" s="532" t="str">
        <f t="shared" si="58"/>
        <v/>
      </c>
      <c r="Q72" s="532" t="str">
        <f t="shared" si="58"/>
        <v/>
      </c>
      <c r="R72" s="532" t="str">
        <f t="shared" si="58"/>
        <v/>
      </c>
      <c r="S72" s="532" t="str">
        <f t="shared" si="58"/>
        <v/>
      </c>
      <c r="T72" s="532" t="str">
        <f t="shared" si="58"/>
        <v/>
      </c>
      <c r="U72" s="532" t="str">
        <f t="shared" si="60"/>
        <v/>
      </c>
      <c r="V72" s="532" t="str">
        <f t="shared" si="60"/>
        <v/>
      </c>
      <c r="W72" s="532" t="str">
        <f t="shared" si="60"/>
        <v/>
      </c>
      <c r="X72" s="532" t="str">
        <f t="shared" si="60"/>
        <v/>
      </c>
      <c r="Y72" s="532" t="str">
        <f t="shared" si="60"/>
        <v/>
      </c>
      <c r="Z72" s="532" t="str">
        <f t="shared" si="60"/>
        <v/>
      </c>
      <c r="AA72" s="532" t="str">
        <f t="shared" si="60"/>
        <v/>
      </c>
      <c r="AB72" s="532" t="str">
        <f t="shared" si="60"/>
        <v/>
      </c>
      <c r="AC72" s="532" t="str">
        <f t="shared" si="60"/>
        <v/>
      </c>
      <c r="AD72" s="532" t="str">
        <f t="shared" si="60"/>
        <v/>
      </c>
      <c r="AE72" s="532" t="str">
        <f t="shared" si="60"/>
        <v/>
      </c>
      <c r="AF72" s="532" t="str">
        <f t="shared" si="60"/>
        <v/>
      </c>
      <c r="AG72" s="532" t="str">
        <f t="shared" si="60"/>
        <v/>
      </c>
      <c r="AH72" s="532" t="str">
        <f t="shared" si="60"/>
        <v/>
      </c>
      <c r="AI72" s="532" t="str">
        <f t="shared" si="60"/>
        <v/>
      </c>
      <c r="AJ72" s="532" t="str">
        <f t="shared" si="60"/>
        <v/>
      </c>
      <c r="AK72" s="532" t="str">
        <f t="shared" si="60"/>
        <v/>
      </c>
      <c r="AL72" s="532" t="str">
        <f t="shared" si="60"/>
        <v/>
      </c>
      <c r="AM72" s="532" t="str">
        <f t="shared" si="60"/>
        <v/>
      </c>
      <c r="AN72" s="532" t="str">
        <f t="shared" si="60"/>
        <v/>
      </c>
      <c r="AO72" s="532" t="str">
        <f t="shared" si="60"/>
        <v/>
      </c>
      <c r="AP72" s="532" t="str">
        <f t="shared" si="60"/>
        <v/>
      </c>
      <c r="AQ72" s="532" t="str">
        <f t="shared" si="60"/>
        <v/>
      </c>
      <c r="AR72" s="532" t="str">
        <f t="shared" si="60"/>
        <v/>
      </c>
      <c r="AS72" s="532" t="str">
        <f t="shared" si="60"/>
        <v/>
      </c>
      <c r="AT72" s="532" t="str">
        <f t="shared" si="60"/>
        <v/>
      </c>
      <c r="AU72" s="532" t="str">
        <f t="shared" si="60"/>
        <v/>
      </c>
      <c r="AV72" s="532" t="str">
        <f t="shared" si="59"/>
        <v/>
      </c>
      <c r="AW72" s="532" t="str">
        <f t="shared" si="57"/>
        <v/>
      </c>
      <c r="AX72" s="532" t="str">
        <f t="shared" si="57"/>
        <v/>
      </c>
      <c r="AY72" s="532" t="str">
        <f t="shared" si="57"/>
        <v/>
      </c>
      <c r="AZ72" s="532" t="str">
        <f t="shared" si="57"/>
        <v/>
      </c>
      <c r="BA72" s="532" t="str">
        <f t="shared" si="57"/>
        <v/>
      </c>
      <c r="BB72" s="532" t="str">
        <f t="shared" si="57"/>
        <v/>
      </c>
      <c r="BC72" s="532" t="str">
        <f t="shared" si="57"/>
        <v/>
      </c>
      <c r="BD72" s="532" t="str">
        <f t="shared" si="57"/>
        <v/>
      </c>
      <c r="BE72" s="532" t="str">
        <f t="shared" si="57"/>
        <v/>
      </c>
      <c r="BF72" s="532" t="str">
        <f t="shared" si="57"/>
        <v/>
      </c>
      <c r="BG72" s="532" t="str">
        <f t="shared" si="57"/>
        <v/>
      </c>
      <c r="BH72" s="532" t="str">
        <f t="shared" si="57"/>
        <v/>
      </c>
      <c r="BI72" s="532" t="str">
        <f t="shared" si="57"/>
        <v/>
      </c>
      <c r="BJ72" s="532" t="str">
        <f t="shared" si="57"/>
        <v/>
      </c>
      <c r="BK72" s="532" t="str">
        <f t="shared" si="57"/>
        <v/>
      </c>
      <c r="BL72" s="532" t="str">
        <f t="shared" si="57"/>
        <v/>
      </c>
      <c r="BM72" s="190"/>
      <c r="BN72" s="543"/>
      <c r="BO72" s="543"/>
    </row>
    <row r="73" spans="1:67" ht="51.75" thickBot="1" x14ac:dyDescent="0.25">
      <c r="A73" s="512">
        <v>57</v>
      </c>
      <c r="B73" s="541" t="s">
        <v>73</v>
      </c>
      <c r="C73" s="509" t="s">
        <v>428</v>
      </c>
      <c r="D73" s="534" t="s">
        <v>38</v>
      </c>
      <c r="E73" s="532" t="str">
        <f t="shared" si="58"/>
        <v/>
      </c>
      <c r="F73" s="532" t="str">
        <f t="shared" si="58"/>
        <v/>
      </c>
      <c r="G73" s="532" t="str">
        <f t="shared" si="58"/>
        <v/>
      </c>
      <c r="H73" s="532" t="str">
        <f t="shared" si="58"/>
        <v/>
      </c>
      <c r="I73" s="532" t="str">
        <f t="shared" si="58"/>
        <v/>
      </c>
      <c r="J73" s="532" t="str">
        <f t="shared" si="58"/>
        <v/>
      </c>
      <c r="K73" s="532" t="str">
        <f t="shared" si="58"/>
        <v/>
      </c>
      <c r="L73" s="532" t="str">
        <f t="shared" si="58"/>
        <v/>
      </c>
      <c r="M73" s="532" t="str">
        <f t="shared" si="58"/>
        <v/>
      </c>
      <c r="N73" s="532" t="str">
        <f t="shared" si="58"/>
        <v/>
      </c>
      <c r="O73" s="532" t="str">
        <f t="shared" si="58"/>
        <v/>
      </c>
      <c r="P73" s="532" t="str">
        <f t="shared" si="58"/>
        <v/>
      </c>
      <c r="Q73" s="532" t="str">
        <f t="shared" si="58"/>
        <v/>
      </c>
      <c r="R73" s="532" t="str">
        <f t="shared" si="58"/>
        <v/>
      </c>
      <c r="S73" s="532" t="str">
        <f t="shared" si="58"/>
        <v/>
      </c>
      <c r="T73" s="532" t="str">
        <f t="shared" si="58"/>
        <v/>
      </c>
      <c r="U73" s="532" t="str">
        <f t="shared" si="60"/>
        <v/>
      </c>
      <c r="V73" s="532" t="str">
        <f t="shared" si="60"/>
        <v/>
      </c>
      <c r="W73" s="532" t="str">
        <f t="shared" si="60"/>
        <v/>
      </c>
      <c r="X73" s="532" t="str">
        <f t="shared" si="60"/>
        <v/>
      </c>
      <c r="Y73" s="532" t="str">
        <f t="shared" si="60"/>
        <v/>
      </c>
      <c r="Z73" s="532" t="str">
        <f t="shared" si="60"/>
        <v/>
      </c>
      <c r="AA73" s="532" t="str">
        <f t="shared" si="60"/>
        <v/>
      </c>
      <c r="AB73" s="532" t="str">
        <f t="shared" si="60"/>
        <v/>
      </c>
      <c r="AC73" s="532" t="str">
        <f t="shared" si="60"/>
        <v/>
      </c>
      <c r="AD73" s="532" t="str">
        <f t="shared" si="60"/>
        <v/>
      </c>
      <c r="AE73" s="532" t="str">
        <f t="shared" si="60"/>
        <v/>
      </c>
      <c r="AF73" s="532" t="str">
        <f t="shared" si="60"/>
        <v/>
      </c>
      <c r="AG73" s="532" t="str">
        <f t="shared" si="60"/>
        <v/>
      </c>
      <c r="AH73" s="532" t="str">
        <f t="shared" si="60"/>
        <v/>
      </c>
      <c r="AI73" s="532" t="str">
        <f t="shared" si="60"/>
        <v/>
      </c>
      <c r="AJ73" s="532" t="str">
        <f t="shared" si="60"/>
        <v/>
      </c>
      <c r="AK73" s="532" t="str">
        <f t="shared" si="60"/>
        <v/>
      </c>
      <c r="AL73" s="532" t="str">
        <f t="shared" si="60"/>
        <v/>
      </c>
      <c r="AM73" s="532" t="str">
        <f t="shared" si="60"/>
        <v/>
      </c>
      <c r="AN73" s="532" t="str">
        <f t="shared" si="60"/>
        <v/>
      </c>
      <c r="AO73" s="532" t="str">
        <f t="shared" si="60"/>
        <v/>
      </c>
      <c r="AP73" s="532" t="str">
        <f t="shared" si="60"/>
        <v/>
      </c>
      <c r="AQ73" s="532" t="str">
        <f t="shared" si="60"/>
        <v/>
      </c>
      <c r="AR73" s="532" t="str">
        <f t="shared" si="60"/>
        <v/>
      </c>
      <c r="AS73" s="532" t="str">
        <f t="shared" si="60"/>
        <v/>
      </c>
      <c r="AT73" s="532" t="str">
        <f t="shared" si="60"/>
        <v/>
      </c>
      <c r="AU73" s="532" t="str">
        <f t="shared" si="60"/>
        <v/>
      </c>
      <c r="AV73" s="532" t="str">
        <f t="shared" si="59"/>
        <v/>
      </c>
      <c r="AW73" s="532" t="str">
        <f t="shared" si="57"/>
        <v/>
      </c>
      <c r="AX73" s="532" t="str">
        <f t="shared" si="57"/>
        <v/>
      </c>
      <c r="AY73" s="532" t="str">
        <f t="shared" si="57"/>
        <v/>
      </c>
      <c r="AZ73" s="532" t="str">
        <f t="shared" si="57"/>
        <v/>
      </c>
      <c r="BA73" s="532" t="str">
        <f t="shared" si="57"/>
        <v/>
      </c>
      <c r="BB73" s="532" t="str">
        <f t="shared" si="57"/>
        <v/>
      </c>
      <c r="BC73" s="532" t="str">
        <f t="shared" si="57"/>
        <v/>
      </c>
      <c r="BD73" s="532" t="str">
        <f t="shared" si="57"/>
        <v/>
      </c>
      <c r="BE73" s="532" t="str">
        <f t="shared" si="57"/>
        <v/>
      </c>
      <c r="BF73" s="532" t="str">
        <f t="shared" si="57"/>
        <v/>
      </c>
      <c r="BG73" s="532" t="str">
        <f t="shared" si="57"/>
        <v/>
      </c>
      <c r="BH73" s="532" t="str">
        <f t="shared" si="57"/>
        <v/>
      </c>
      <c r="BI73" s="532" t="str">
        <f t="shared" si="57"/>
        <v/>
      </c>
      <c r="BJ73" s="532" t="str">
        <f t="shared" si="57"/>
        <v/>
      </c>
      <c r="BK73" s="532" t="str">
        <f t="shared" si="57"/>
        <v/>
      </c>
      <c r="BL73" s="532" t="str">
        <f t="shared" si="57"/>
        <v/>
      </c>
      <c r="BM73" s="542"/>
      <c r="BN73" s="542"/>
      <c r="BO73" s="542"/>
    </row>
    <row r="74" spans="1:67" s="620" customFormat="1" ht="24" customHeight="1" thickBot="1" x14ac:dyDescent="0.25">
      <c r="A74" s="633"/>
      <c r="B74" s="634" t="s">
        <v>74</v>
      </c>
      <c r="C74" s="622" t="s">
        <v>8</v>
      </c>
      <c r="D74" s="621" t="s">
        <v>9</v>
      </c>
      <c r="E74" s="666"/>
      <c r="F74" s="666"/>
      <c r="G74" s="666"/>
      <c r="H74" s="666"/>
      <c r="I74" s="666"/>
      <c r="J74" s="666"/>
      <c r="K74" s="666"/>
      <c r="L74" s="666"/>
      <c r="M74" s="666"/>
      <c r="N74" s="666"/>
      <c r="O74" s="666"/>
      <c r="P74" s="666"/>
      <c r="Q74" s="666"/>
      <c r="R74" s="666"/>
      <c r="S74" s="666"/>
      <c r="T74" s="666"/>
      <c r="U74" s="666"/>
      <c r="V74" s="666"/>
      <c r="W74" s="666"/>
      <c r="X74" s="666"/>
      <c r="Y74" s="666"/>
      <c r="Z74" s="666"/>
      <c r="AA74" s="666"/>
      <c r="AB74" s="666"/>
      <c r="AC74" s="666"/>
      <c r="AD74" s="666"/>
      <c r="AE74" s="666"/>
      <c r="AF74" s="666"/>
      <c r="AG74" s="666"/>
      <c r="AH74" s="666"/>
      <c r="AI74" s="666"/>
      <c r="AJ74" s="666"/>
      <c r="AK74" s="666"/>
      <c r="AL74" s="666"/>
      <c r="AM74" s="666"/>
      <c r="AN74" s="666"/>
      <c r="AO74" s="666"/>
      <c r="AP74" s="666"/>
      <c r="AQ74" s="666"/>
      <c r="AR74" s="666"/>
      <c r="AS74" s="666"/>
      <c r="AT74" s="666"/>
      <c r="AU74" s="666"/>
      <c r="AV74" s="666"/>
      <c r="AW74" s="666"/>
      <c r="AX74" s="666"/>
      <c r="AY74" s="666"/>
      <c r="AZ74" s="666"/>
      <c r="BA74" s="666"/>
      <c r="BB74" s="666"/>
      <c r="BC74" s="666"/>
      <c r="BD74" s="666"/>
      <c r="BE74" s="666"/>
      <c r="BF74" s="666"/>
      <c r="BG74" s="666"/>
      <c r="BH74" s="666"/>
      <c r="BI74" s="666"/>
      <c r="BJ74" s="666"/>
      <c r="BK74" s="666"/>
      <c r="BL74" s="666"/>
      <c r="BM74" s="630"/>
      <c r="BN74" s="614"/>
      <c r="BO74" s="614"/>
    </row>
    <row r="75" spans="1:67" s="193" customFormat="1" ht="39" thickBot="1" x14ac:dyDescent="0.25">
      <c r="A75" s="539">
        <v>58</v>
      </c>
      <c r="B75" s="572" t="s">
        <v>478</v>
      </c>
      <c r="C75" s="540" t="s">
        <v>439</v>
      </c>
      <c r="D75" s="70" t="s">
        <v>38</v>
      </c>
      <c r="E75" s="532" t="str">
        <f t="shared" ref="E75:T79" si="61">IF(E$55="N", "X", IF(OR(E$56 ="OJT",E$56="IWT"),"x",""))</f>
        <v/>
      </c>
      <c r="F75" s="532" t="str">
        <f t="shared" si="61"/>
        <v/>
      </c>
      <c r="G75" s="532" t="str">
        <f t="shared" si="61"/>
        <v/>
      </c>
      <c r="H75" s="532" t="str">
        <f t="shared" si="61"/>
        <v/>
      </c>
      <c r="I75" s="532" t="str">
        <f t="shared" si="61"/>
        <v/>
      </c>
      <c r="J75" s="532" t="str">
        <f t="shared" si="61"/>
        <v/>
      </c>
      <c r="K75" s="532" t="str">
        <f t="shared" si="61"/>
        <v/>
      </c>
      <c r="L75" s="532" t="str">
        <f t="shared" si="61"/>
        <v/>
      </c>
      <c r="M75" s="532" t="str">
        <f t="shared" si="61"/>
        <v/>
      </c>
      <c r="N75" s="532" t="str">
        <f t="shared" si="61"/>
        <v/>
      </c>
      <c r="O75" s="532" t="str">
        <f t="shared" si="61"/>
        <v/>
      </c>
      <c r="P75" s="532" t="str">
        <f t="shared" si="61"/>
        <v/>
      </c>
      <c r="Q75" s="532" t="str">
        <f t="shared" si="61"/>
        <v/>
      </c>
      <c r="R75" s="532" t="str">
        <f t="shared" si="61"/>
        <v/>
      </c>
      <c r="S75" s="532" t="str">
        <f t="shared" si="61"/>
        <v/>
      </c>
      <c r="T75" s="532" t="str">
        <f t="shared" si="61"/>
        <v/>
      </c>
      <c r="U75" s="532" t="str">
        <f t="shared" ref="U75:BJ79" si="62">IF(U$55="N", "X", IF(OR(U$56 ="OJT",U$56="IWT"),"x",""))</f>
        <v/>
      </c>
      <c r="V75" s="532" t="str">
        <f t="shared" si="62"/>
        <v/>
      </c>
      <c r="W75" s="532" t="str">
        <f t="shared" si="62"/>
        <v/>
      </c>
      <c r="X75" s="532" t="str">
        <f t="shared" si="62"/>
        <v/>
      </c>
      <c r="Y75" s="532" t="str">
        <f t="shared" si="62"/>
        <v/>
      </c>
      <c r="Z75" s="532" t="str">
        <f t="shared" si="62"/>
        <v/>
      </c>
      <c r="AA75" s="532" t="str">
        <f t="shared" si="62"/>
        <v/>
      </c>
      <c r="AB75" s="532" t="str">
        <f t="shared" si="62"/>
        <v/>
      </c>
      <c r="AC75" s="532" t="str">
        <f t="shared" si="62"/>
        <v/>
      </c>
      <c r="AD75" s="532" t="str">
        <f t="shared" si="62"/>
        <v/>
      </c>
      <c r="AE75" s="532" t="str">
        <f t="shared" si="62"/>
        <v/>
      </c>
      <c r="AF75" s="532" t="str">
        <f t="shared" si="62"/>
        <v/>
      </c>
      <c r="AG75" s="532" t="str">
        <f t="shared" si="62"/>
        <v/>
      </c>
      <c r="AH75" s="532" t="str">
        <f t="shared" si="62"/>
        <v/>
      </c>
      <c r="AI75" s="532" t="str">
        <f t="shared" si="62"/>
        <v/>
      </c>
      <c r="AJ75" s="532" t="str">
        <f t="shared" si="62"/>
        <v/>
      </c>
      <c r="AK75" s="532" t="str">
        <f t="shared" si="62"/>
        <v/>
      </c>
      <c r="AL75" s="532" t="str">
        <f t="shared" si="62"/>
        <v/>
      </c>
      <c r="AM75" s="532" t="str">
        <f t="shared" si="62"/>
        <v/>
      </c>
      <c r="AN75" s="532" t="str">
        <f t="shared" si="62"/>
        <v/>
      </c>
      <c r="AO75" s="532" t="str">
        <f t="shared" si="62"/>
        <v/>
      </c>
      <c r="AP75" s="532" t="str">
        <f t="shared" si="62"/>
        <v/>
      </c>
      <c r="AQ75" s="532" t="str">
        <f t="shared" si="62"/>
        <v/>
      </c>
      <c r="AR75" s="532" t="str">
        <f t="shared" si="62"/>
        <v/>
      </c>
      <c r="AS75" s="532" t="str">
        <f t="shared" si="62"/>
        <v/>
      </c>
      <c r="AT75" s="532" t="str">
        <f t="shared" si="62"/>
        <v/>
      </c>
      <c r="AU75" s="532" t="str">
        <f t="shared" si="62"/>
        <v/>
      </c>
      <c r="AV75" s="532" t="str">
        <f t="shared" si="62"/>
        <v/>
      </c>
      <c r="AW75" s="532" t="str">
        <f t="shared" si="62"/>
        <v/>
      </c>
      <c r="AX75" s="532" t="str">
        <f t="shared" si="62"/>
        <v/>
      </c>
      <c r="AY75" s="532" t="str">
        <f t="shared" si="62"/>
        <v/>
      </c>
      <c r="AZ75" s="532" t="str">
        <f t="shared" si="62"/>
        <v/>
      </c>
      <c r="BA75" s="532" t="str">
        <f t="shared" si="62"/>
        <v/>
      </c>
      <c r="BB75" s="532" t="str">
        <f t="shared" si="62"/>
        <v/>
      </c>
      <c r="BC75" s="532" t="str">
        <f t="shared" si="62"/>
        <v/>
      </c>
      <c r="BD75" s="532" t="str">
        <f t="shared" si="62"/>
        <v/>
      </c>
      <c r="BE75" s="532" t="str">
        <f t="shared" si="62"/>
        <v/>
      </c>
      <c r="BF75" s="532" t="str">
        <f t="shared" si="62"/>
        <v/>
      </c>
      <c r="BG75" s="532" t="str">
        <f t="shared" si="62"/>
        <v/>
      </c>
      <c r="BH75" s="532" t="str">
        <f t="shared" si="62"/>
        <v/>
      </c>
      <c r="BI75" s="532" t="str">
        <f t="shared" si="62"/>
        <v/>
      </c>
      <c r="BJ75" s="532" t="str">
        <f t="shared" si="62"/>
        <v/>
      </c>
      <c r="BK75" s="532" t="str">
        <f t="shared" ref="AW75:BL79" si="63">IF(BK$55="N", "X", IF(OR(BK$56 ="OJT",BK$56="IWT"),"x",""))</f>
        <v/>
      </c>
      <c r="BL75" s="532" t="str">
        <f t="shared" si="63"/>
        <v/>
      </c>
      <c r="BM75" s="190"/>
      <c r="BN75" s="543"/>
      <c r="BO75" s="543"/>
    </row>
    <row r="76" spans="1:67" s="193" customFormat="1" ht="63" customHeight="1" thickBot="1" x14ac:dyDescent="0.25">
      <c r="A76" s="512">
        <v>59</v>
      </c>
      <c r="B76" s="511" t="s">
        <v>75</v>
      </c>
      <c r="C76" s="540" t="s">
        <v>437</v>
      </c>
      <c r="D76" s="70" t="s">
        <v>38</v>
      </c>
      <c r="E76" s="532" t="str">
        <f t="shared" si="61"/>
        <v/>
      </c>
      <c r="F76" s="532" t="str">
        <f t="shared" si="61"/>
        <v/>
      </c>
      <c r="G76" s="532" t="str">
        <f t="shared" si="61"/>
        <v/>
      </c>
      <c r="H76" s="532" t="str">
        <f t="shared" si="61"/>
        <v/>
      </c>
      <c r="I76" s="532" t="str">
        <f t="shared" si="61"/>
        <v/>
      </c>
      <c r="J76" s="532" t="str">
        <f t="shared" si="61"/>
        <v/>
      </c>
      <c r="K76" s="532" t="str">
        <f t="shared" si="61"/>
        <v/>
      </c>
      <c r="L76" s="532" t="str">
        <f t="shared" si="61"/>
        <v/>
      </c>
      <c r="M76" s="532" t="str">
        <f t="shared" si="61"/>
        <v/>
      </c>
      <c r="N76" s="532" t="str">
        <f t="shared" si="61"/>
        <v/>
      </c>
      <c r="O76" s="532" t="str">
        <f t="shared" si="61"/>
        <v/>
      </c>
      <c r="P76" s="532" t="str">
        <f t="shared" si="61"/>
        <v/>
      </c>
      <c r="Q76" s="532" t="str">
        <f t="shared" si="61"/>
        <v/>
      </c>
      <c r="R76" s="532" t="str">
        <f t="shared" si="61"/>
        <v/>
      </c>
      <c r="S76" s="532" t="str">
        <f t="shared" si="61"/>
        <v/>
      </c>
      <c r="T76" s="532" t="str">
        <f t="shared" si="61"/>
        <v/>
      </c>
      <c r="U76" s="532" t="str">
        <f t="shared" si="62"/>
        <v/>
      </c>
      <c r="V76" s="532" t="str">
        <f t="shared" si="62"/>
        <v/>
      </c>
      <c r="W76" s="532" t="str">
        <f t="shared" si="62"/>
        <v/>
      </c>
      <c r="X76" s="532" t="str">
        <f t="shared" si="62"/>
        <v/>
      </c>
      <c r="Y76" s="532" t="str">
        <f t="shared" si="62"/>
        <v/>
      </c>
      <c r="Z76" s="532" t="str">
        <f t="shared" si="62"/>
        <v/>
      </c>
      <c r="AA76" s="532" t="str">
        <f t="shared" si="62"/>
        <v/>
      </c>
      <c r="AB76" s="532" t="str">
        <f t="shared" si="62"/>
        <v/>
      </c>
      <c r="AC76" s="532" t="str">
        <f t="shared" si="62"/>
        <v/>
      </c>
      <c r="AD76" s="532" t="str">
        <f t="shared" si="62"/>
        <v/>
      </c>
      <c r="AE76" s="532" t="str">
        <f t="shared" si="62"/>
        <v/>
      </c>
      <c r="AF76" s="532" t="str">
        <f t="shared" si="62"/>
        <v/>
      </c>
      <c r="AG76" s="532" t="str">
        <f t="shared" si="62"/>
        <v/>
      </c>
      <c r="AH76" s="532" t="str">
        <f t="shared" si="62"/>
        <v/>
      </c>
      <c r="AI76" s="532" t="str">
        <f t="shared" si="62"/>
        <v/>
      </c>
      <c r="AJ76" s="532" t="str">
        <f t="shared" si="62"/>
        <v/>
      </c>
      <c r="AK76" s="532" t="str">
        <f t="shared" si="62"/>
        <v/>
      </c>
      <c r="AL76" s="532" t="str">
        <f t="shared" si="62"/>
        <v/>
      </c>
      <c r="AM76" s="532" t="str">
        <f t="shared" si="62"/>
        <v/>
      </c>
      <c r="AN76" s="532" t="str">
        <f t="shared" si="62"/>
        <v/>
      </c>
      <c r="AO76" s="532" t="str">
        <f t="shared" si="62"/>
        <v/>
      </c>
      <c r="AP76" s="532" t="str">
        <f t="shared" si="62"/>
        <v/>
      </c>
      <c r="AQ76" s="532" t="str">
        <f t="shared" si="62"/>
        <v/>
      </c>
      <c r="AR76" s="532" t="str">
        <f t="shared" si="62"/>
        <v/>
      </c>
      <c r="AS76" s="532" t="str">
        <f t="shared" si="62"/>
        <v/>
      </c>
      <c r="AT76" s="532" t="str">
        <f t="shared" si="62"/>
        <v/>
      </c>
      <c r="AU76" s="532" t="str">
        <f t="shared" si="62"/>
        <v/>
      </c>
      <c r="AV76" s="532" t="str">
        <f t="shared" si="62"/>
        <v/>
      </c>
      <c r="AW76" s="532" t="str">
        <f t="shared" si="63"/>
        <v/>
      </c>
      <c r="AX76" s="532" t="str">
        <f t="shared" si="63"/>
        <v/>
      </c>
      <c r="AY76" s="532" t="str">
        <f t="shared" si="63"/>
        <v/>
      </c>
      <c r="AZ76" s="532" t="str">
        <f t="shared" si="63"/>
        <v/>
      </c>
      <c r="BA76" s="532" t="str">
        <f t="shared" si="63"/>
        <v/>
      </c>
      <c r="BB76" s="532" t="str">
        <f t="shared" si="63"/>
        <v/>
      </c>
      <c r="BC76" s="532" t="str">
        <f t="shared" si="63"/>
        <v/>
      </c>
      <c r="BD76" s="532" t="str">
        <f t="shared" si="63"/>
        <v/>
      </c>
      <c r="BE76" s="532" t="str">
        <f t="shared" si="63"/>
        <v/>
      </c>
      <c r="BF76" s="532" t="str">
        <f t="shared" si="63"/>
        <v/>
      </c>
      <c r="BG76" s="532" t="str">
        <f t="shared" si="63"/>
        <v/>
      </c>
      <c r="BH76" s="532" t="str">
        <f t="shared" si="63"/>
        <v/>
      </c>
      <c r="BI76" s="532" t="str">
        <f t="shared" si="63"/>
        <v/>
      </c>
      <c r="BJ76" s="532" t="str">
        <f t="shared" si="63"/>
        <v/>
      </c>
      <c r="BK76" s="532" t="str">
        <f t="shared" si="63"/>
        <v/>
      </c>
      <c r="BL76" s="532" t="str">
        <f t="shared" si="63"/>
        <v/>
      </c>
      <c r="BM76" s="190"/>
      <c r="BN76" s="543"/>
      <c r="BO76" s="543"/>
    </row>
    <row r="77" spans="1:67" s="193" customFormat="1" ht="59.25" customHeight="1" thickBot="1" x14ac:dyDescent="0.25">
      <c r="A77" s="512">
        <v>60</v>
      </c>
      <c r="B77" s="511" t="s">
        <v>76</v>
      </c>
      <c r="C77" s="540" t="s">
        <v>437</v>
      </c>
      <c r="D77" s="70" t="s">
        <v>38</v>
      </c>
      <c r="E77" s="532" t="str">
        <f t="shared" si="61"/>
        <v/>
      </c>
      <c r="F77" s="532" t="str">
        <f t="shared" si="61"/>
        <v/>
      </c>
      <c r="G77" s="532" t="str">
        <f t="shared" si="61"/>
        <v/>
      </c>
      <c r="H77" s="532" t="str">
        <f t="shared" si="61"/>
        <v/>
      </c>
      <c r="I77" s="532" t="str">
        <f t="shared" si="61"/>
        <v/>
      </c>
      <c r="J77" s="532" t="str">
        <f t="shared" si="61"/>
        <v/>
      </c>
      <c r="K77" s="532" t="str">
        <f t="shared" si="61"/>
        <v/>
      </c>
      <c r="L77" s="532" t="str">
        <f t="shared" si="61"/>
        <v/>
      </c>
      <c r="M77" s="532" t="str">
        <f t="shared" si="61"/>
        <v/>
      </c>
      <c r="N77" s="532" t="str">
        <f t="shared" si="61"/>
        <v/>
      </c>
      <c r="O77" s="532" t="str">
        <f t="shared" si="61"/>
        <v/>
      </c>
      <c r="P77" s="532" t="str">
        <f t="shared" si="61"/>
        <v/>
      </c>
      <c r="Q77" s="532" t="str">
        <f t="shared" si="61"/>
        <v/>
      </c>
      <c r="R77" s="532" t="str">
        <f t="shared" si="61"/>
        <v/>
      </c>
      <c r="S77" s="532" t="str">
        <f t="shared" si="61"/>
        <v/>
      </c>
      <c r="T77" s="532" t="str">
        <f t="shared" si="61"/>
        <v/>
      </c>
      <c r="U77" s="532" t="str">
        <f t="shared" si="62"/>
        <v/>
      </c>
      <c r="V77" s="532" t="str">
        <f t="shared" si="62"/>
        <v/>
      </c>
      <c r="W77" s="532" t="str">
        <f t="shared" si="62"/>
        <v/>
      </c>
      <c r="X77" s="532" t="str">
        <f t="shared" si="62"/>
        <v/>
      </c>
      <c r="Y77" s="532" t="str">
        <f t="shared" si="62"/>
        <v/>
      </c>
      <c r="Z77" s="532" t="str">
        <f t="shared" si="62"/>
        <v/>
      </c>
      <c r="AA77" s="532" t="str">
        <f t="shared" si="62"/>
        <v/>
      </c>
      <c r="AB77" s="532" t="str">
        <f t="shared" si="62"/>
        <v/>
      </c>
      <c r="AC77" s="532" t="str">
        <f t="shared" si="62"/>
        <v/>
      </c>
      <c r="AD77" s="532" t="str">
        <f t="shared" si="62"/>
        <v/>
      </c>
      <c r="AE77" s="532" t="str">
        <f t="shared" si="62"/>
        <v/>
      </c>
      <c r="AF77" s="532" t="str">
        <f t="shared" si="62"/>
        <v/>
      </c>
      <c r="AG77" s="532" t="str">
        <f t="shared" si="62"/>
        <v/>
      </c>
      <c r="AH77" s="532" t="str">
        <f t="shared" si="62"/>
        <v/>
      </c>
      <c r="AI77" s="532" t="str">
        <f t="shared" si="62"/>
        <v/>
      </c>
      <c r="AJ77" s="532" t="str">
        <f t="shared" si="62"/>
        <v/>
      </c>
      <c r="AK77" s="532" t="str">
        <f t="shared" si="62"/>
        <v/>
      </c>
      <c r="AL77" s="532" t="str">
        <f t="shared" si="62"/>
        <v/>
      </c>
      <c r="AM77" s="532" t="str">
        <f t="shared" si="62"/>
        <v/>
      </c>
      <c r="AN77" s="532" t="str">
        <f t="shared" si="62"/>
        <v/>
      </c>
      <c r="AO77" s="532" t="str">
        <f t="shared" si="62"/>
        <v/>
      </c>
      <c r="AP77" s="532" t="str">
        <f t="shared" si="62"/>
        <v/>
      </c>
      <c r="AQ77" s="532" t="str">
        <f t="shared" si="62"/>
        <v/>
      </c>
      <c r="AR77" s="532" t="str">
        <f t="shared" si="62"/>
        <v/>
      </c>
      <c r="AS77" s="532" t="str">
        <f t="shared" si="62"/>
        <v/>
      </c>
      <c r="AT77" s="532" t="str">
        <f t="shared" si="62"/>
        <v/>
      </c>
      <c r="AU77" s="532" t="str">
        <f t="shared" si="62"/>
        <v/>
      </c>
      <c r="AV77" s="532" t="str">
        <f t="shared" si="62"/>
        <v/>
      </c>
      <c r="AW77" s="532" t="str">
        <f t="shared" si="63"/>
        <v/>
      </c>
      <c r="AX77" s="532" t="str">
        <f t="shared" si="63"/>
        <v/>
      </c>
      <c r="AY77" s="532" t="str">
        <f t="shared" si="63"/>
        <v/>
      </c>
      <c r="AZ77" s="532" t="str">
        <f t="shared" si="63"/>
        <v/>
      </c>
      <c r="BA77" s="532" t="str">
        <f t="shared" si="63"/>
        <v/>
      </c>
      <c r="BB77" s="532" t="str">
        <f t="shared" si="63"/>
        <v/>
      </c>
      <c r="BC77" s="532" t="str">
        <f t="shared" si="63"/>
        <v/>
      </c>
      <c r="BD77" s="532" t="str">
        <f t="shared" si="63"/>
        <v/>
      </c>
      <c r="BE77" s="532" t="str">
        <f t="shared" si="63"/>
        <v/>
      </c>
      <c r="BF77" s="532" t="str">
        <f t="shared" si="63"/>
        <v/>
      </c>
      <c r="BG77" s="532" t="str">
        <f t="shared" si="63"/>
        <v/>
      </c>
      <c r="BH77" s="532" t="str">
        <f t="shared" si="63"/>
        <v/>
      </c>
      <c r="BI77" s="532" t="str">
        <f t="shared" si="63"/>
        <v/>
      </c>
      <c r="BJ77" s="532" t="str">
        <f t="shared" si="63"/>
        <v/>
      </c>
      <c r="BK77" s="532" t="str">
        <f t="shared" si="63"/>
        <v/>
      </c>
      <c r="BL77" s="532" t="str">
        <f t="shared" si="63"/>
        <v/>
      </c>
      <c r="BM77" s="190"/>
      <c r="BN77" s="543"/>
      <c r="BO77" s="543"/>
    </row>
    <row r="78" spans="1:67" s="193" customFormat="1" ht="60.75" customHeight="1" thickBot="1" x14ac:dyDescent="0.25">
      <c r="A78" s="512">
        <v>61</v>
      </c>
      <c r="B78" s="511" t="s">
        <v>77</v>
      </c>
      <c r="C78" s="540" t="s">
        <v>437</v>
      </c>
      <c r="D78" s="70" t="s">
        <v>38</v>
      </c>
      <c r="E78" s="532" t="str">
        <f t="shared" si="61"/>
        <v/>
      </c>
      <c r="F78" s="532" t="str">
        <f t="shared" si="61"/>
        <v/>
      </c>
      <c r="G78" s="532" t="str">
        <f t="shared" si="61"/>
        <v/>
      </c>
      <c r="H78" s="532" t="str">
        <f t="shared" si="61"/>
        <v/>
      </c>
      <c r="I78" s="532" t="str">
        <f t="shared" si="61"/>
        <v/>
      </c>
      <c r="J78" s="532" t="str">
        <f t="shared" si="61"/>
        <v/>
      </c>
      <c r="K78" s="532" t="str">
        <f t="shared" si="61"/>
        <v/>
      </c>
      <c r="L78" s="532" t="str">
        <f t="shared" si="61"/>
        <v/>
      </c>
      <c r="M78" s="532" t="str">
        <f t="shared" si="61"/>
        <v/>
      </c>
      <c r="N78" s="532" t="str">
        <f t="shared" si="61"/>
        <v/>
      </c>
      <c r="O78" s="532" t="str">
        <f t="shared" si="61"/>
        <v/>
      </c>
      <c r="P78" s="532" t="str">
        <f t="shared" si="61"/>
        <v/>
      </c>
      <c r="Q78" s="532" t="str">
        <f t="shared" si="61"/>
        <v/>
      </c>
      <c r="R78" s="532" t="str">
        <f t="shared" si="61"/>
        <v/>
      </c>
      <c r="S78" s="532" t="str">
        <f t="shared" si="61"/>
        <v/>
      </c>
      <c r="T78" s="532" t="str">
        <f t="shared" si="61"/>
        <v/>
      </c>
      <c r="U78" s="532" t="str">
        <f t="shared" si="62"/>
        <v/>
      </c>
      <c r="V78" s="532" t="str">
        <f t="shared" si="62"/>
        <v/>
      </c>
      <c r="W78" s="532" t="str">
        <f t="shared" si="62"/>
        <v/>
      </c>
      <c r="X78" s="532" t="str">
        <f t="shared" si="62"/>
        <v/>
      </c>
      <c r="Y78" s="532" t="str">
        <f t="shared" si="62"/>
        <v/>
      </c>
      <c r="Z78" s="532" t="str">
        <f t="shared" si="62"/>
        <v/>
      </c>
      <c r="AA78" s="532" t="str">
        <f t="shared" si="62"/>
        <v/>
      </c>
      <c r="AB78" s="532" t="str">
        <f t="shared" si="62"/>
        <v/>
      </c>
      <c r="AC78" s="532" t="str">
        <f t="shared" si="62"/>
        <v/>
      </c>
      <c r="AD78" s="532" t="str">
        <f t="shared" si="62"/>
        <v/>
      </c>
      <c r="AE78" s="532" t="str">
        <f t="shared" si="62"/>
        <v/>
      </c>
      <c r="AF78" s="532" t="str">
        <f t="shared" si="62"/>
        <v/>
      </c>
      <c r="AG78" s="532" t="str">
        <f t="shared" si="62"/>
        <v/>
      </c>
      <c r="AH78" s="532" t="str">
        <f t="shared" si="62"/>
        <v/>
      </c>
      <c r="AI78" s="532" t="str">
        <f t="shared" si="62"/>
        <v/>
      </c>
      <c r="AJ78" s="532" t="str">
        <f t="shared" si="62"/>
        <v/>
      </c>
      <c r="AK78" s="532" t="str">
        <f t="shared" si="62"/>
        <v/>
      </c>
      <c r="AL78" s="532" t="str">
        <f t="shared" si="62"/>
        <v/>
      </c>
      <c r="AM78" s="532" t="str">
        <f t="shared" si="62"/>
        <v/>
      </c>
      <c r="AN78" s="532" t="str">
        <f t="shared" si="62"/>
        <v/>
      </c>
      <c r="AO78" s="532" t="str">
        <f t="shared" si="62"/>
        <v/>
      </c>
      <c r="AP78" s="532" t="str">
        <f t="shared" si="62"/>
        <v/>
      </c>
      <c r="AQ78" s="532" t="str">
        <f t="shared" si="62"/>
        <v/>
      </c>
      <c r="AR78" s="532" t="str">
        <f t="shared" si="62"/>
        <v/>
      </c>
      <c r="AS78" s="532" t="str">
        <f t="shared" si="62"/>
        <v/>
      </c>
      <c r="AT78" s="532" t="str">
        <f t="shared" si="62"/>
        <v/>
      </c>
      <c r="AU78" s="532" t="str">
        <f t="shared" si="62"/>
        <v/>
      </c>
      <c r="AV78" s="532" t="str">
        <f t="shared" si="62"/>
        <v/>
      </c>
      <c r="AW78" s="532" t="str">
        <f t="shared" si="63"/>
        <v/>
      </c>
      <c r="AX78" s="532" t="str">
        <f t="shared" si="63"/>
        <v/>
      </c>
      <c r="AY78" s="532" t="str">
        <f t="shared" si="63"/>
        <v/>
      </c>
      <c r="AZ78" s="532" t="str">
        <f t="shared" si="63"/>
        <v/>
      </c>
      <c r="BA78" s="532" t="str">
        <f t="shared" si="63"/>
        <v/>
      </c>
      <c r="BB78" s="532" t="str">
        <f t="shared" si="63"/>
        <v/>
      </c>
      <c r="BC78" s="532" t="str">
        <f t="shared" si="63"/>
        <v/>
      </c>
      <c r="BD78" s="532" t="str">
        <f t="shared" si="63"/>
        <v/>
      </c>
      <c r="BE78" s="532" t="str">
        <f t="shared" si="63"/>
        <v/>
      </c>
      <c r="BF78" s="532" t="str">
        <f t="shared" si="63"/>
        <v/>
      </c>
      <c r="BG78" s="532" t="str">
        <f t="shared" si="63"/>
        <v/>
      </c>
      <c r="BH78" s="532" t="str">
        <f t="shared" si="63"/>
        <v/>
      </c>
      <c r="BI78" s="532" t="str">
        <f t="shared" si="63"/>
        <v/>
      </c>
      <c r="BJ78" s="532" t="str">
        <f t="shared" si="63"/>
        <v/>
      </c>
      <c r="BK78" s="532" t="str">
        <f t="shared" si="63"/>
        <v/>
      </c>
      <c r="BL78" s="532" t="str">
        <f t="shared" si="63"/>
        <v/>
      </c>
      <c r="BM78" s="190"/>
      <c r="BN78" s="543"/>
      <c r="BO78" s="543"/>
    </row>
    <row r="79" spans="1:67" s="193" customFormat="1" ht="62.25" customHeight="1" thickBot="1" x14ac:dyDescent="0.25">
      <c r="A79" s="512">
        <v>62</v>
      </c>
      <c r="B79" s="511" t="s">
        <v>78</v>
      </c>
      <c r="C79" s="540" t="s">
        <v>437</v>
      </c>
      <c r="D79" s="70" t="s">
        <v>38</v>
      </c>
      <c r="E79" s="532" t="str">
        <f t="shared" si="61"/>
        <v/>
      </c>
      <c r="F79" s="532" t="str">
        <f t="shared" si="61"/>
        <v/>
      </c>
      <c r="G79" s="532" t="str">
        <f t="shared" si="61"/>
        <v/>
      </c>
      <c r="H79" s="532" t="str">
        <f t="shared" si="61"/>
        <v/>
      </c>
      <c r="I79" s="532" t="str">
        <f t="shared" si="61"/>
        <v/>
      </c>
      <c r="J79" s="532" t="str">
        <f t="shared" si="61"/>
        <v/>
      </c>
      <c r="K79" s="532" t="str">
        <f t="shared" si="61"/>
        <v/>
      </c>
      <c r="L79" s="532" t="str">
        <f t="shared" si="61"/>
        <v/>
      </c>
      <c r="M79" s="532" t="str">
        <f t="shared" si="61"/>
        <v/>
      </c>
      <c r="N79" s="532" t="str">
        <f t="shared" si="61"/>
        <v/>
      </c>
      <c r="O79" s="532" t="str">
        <f t="shared" si="61"/>
        <v/>
      </c>
      <c r="P79" s="532" t="str">
        <f t="shared" si="61"/>
        <v/>
      </c>
      <c r="Q79" s="532" t="str">
        <f t="shared" si="61"/>
        <v/>
      </c>
      <c r="R79" s="532" t="str">
        <f t="shared" si="61"/>
        <v/>
      </c>
      <c r="S79" s="532" t="str">
        <f t="shared" si="61"/>
        <v/>
      </c>
      <c r="T79" s="532" t="str">
        <f t="shared" si="61"/>
        <v/>
      </c>
      <c r="U79" s="532" t="str">
        <f t="shared" si="62"/>
        <v/>
      </c>
      <c r="V79" s="532" t="str">
        <f t="shared" si="62"/>
        <v/>
      </c>
      <c r="W79" s="532" t="str">
        <f t="shared" si="62"/>
        <v/>
      </c>
      <c r="X79" s="532" t="str">
        <f t="shared" si="62"/>
        <v/>
      </c>
      <c r="Y79" s="532" t="str">
        <f t="shared" si="62"/>
        <v/>
      </c>
      <c r="Z79" s="532" t="str">
        <f t="shared" si="62"/>
        <v/>
      </c>
      <c r="AA79" s="532" t="str">
        <f t="shared" si="62"/>
        <v/>
      </c>
      <c r="AB79" s="532" t="str">
        <f t="shared" si="62"/>
        <v/>
      </c>
      <c r="AC79" s="532" t="str">
        <f t="shared" si="62"/>
        <v/>
      </c>
      <c r="AD79" s="532" t="str">
        <f t="shared" si="62"/>
        <v/>
      </c>
      <c r="AE79" s="532" t="str">
        <f t="shared" si="62"/>
        <v/>
      </c>
      <c r="AF79" s="532" t="str">
        <f t="shared" si="62"/>
        <v/>
      </c>
      <c r="AG79" s="532" t="str">
        <f t="shared" si="62"/>
        <v/>
      </c>
      <c r="AH79" s="532" t="str">
        <f t="shared" si="62"/>
        <v/>
      </c>
      <c r="AI79" s="532" t="str">
        <f t="shared" si="62"/>
        <v/>
      </c>
      <c r="AJ79" s="532" t="str">
        <f t="shared" si="62"/>
        <v/>
      </c>
      <c r="AK79" s="532" t="str">
        <f t="shared" si="62"/>
        <v/>
      </c>
      <c r="AL79" s="532" t="str">
        <f t="shared" si="62"/>
        <v/>
      </c>
      <c r="AM79" s="532" t="str">
        <f t="shared" si="62"/>
        <v/>
      </c>
      <c r="AN79" s="532" t="str">
        <f t="shared" si="62"/>
        <v/>
      </c>
      <c r="AO79" s="532" t="str">
        <f t="shared" si="62"/>
        <v/>
      </c>
      <c r="AP79" s="532" t="str">
        <f t="shared" si="62"/>
        <v/>
      </c>
      <c r="AQ79" s="532" t="str">
        <f t="shared" si="62"/>
        <v/>
      </c>
      <c r="AR79" s="532" t="str">
        <f t="shared" si="62"/>
        <v/>
      </c>
      <c r="AS79" s="532" t="str">
        <f t="shared" si="62"/>
        <v/>
      </c>
      <c r="AT79" s="532" t="str">
        <f t="shared" si="62"/>
        <v/>
      </c>
      <c r="AU79" s="532" t="str">
        <f t="shared" si="62"/>
        <v/>
      </c>
      <c r="AV79" s="532" t="str">
        <f t="shared" si="62"/>
        <v/>
      </c>
      <c r="AW79" s="532" t="str">
        <f t="shared" si="63"/>
        <v/>
      </c>
      <c r="AX79" s="532" t="str">
        <f t="shared" si="63"/>
        <v/>
      </c>
      <c r="AY79" s="532" t="str">
        <f t="shared" si="63"/>
        <v/>
      </c>
      <c r="AZ79" s="532" t="str">
        <f t="shared" si="63"/>
        <v/>
      </c>
      <c r="BA79" s="532" t="str">
        <f t="shared" si="63"/>
        <v/>
      </c>
      <c r="BB79" s="532" t="str">
        <f t="shared" si="63"/>
        <v/>
      </c>
      <c r="BC79" s="532" t="str">
        <f t="shared" si="63"/>
        <v/>
      </c>
      <c r="BD79" s="532" t="str">
        <f t="shared" si="63"/>
        <v/>
      </c>
      <c r="BE79" s="532" t="str">
        <f t="shared" si="63"/>
        <v/>
      </c>
      <c r="BF79" s="532" t="str">
        <f t="shared" si="63"/>
        <v/>
      </c>
      <c r="BG79" s="532" t="str">
        <f t="shared" si="63"/>
        <v/>
      </c>
      <c r="BH79" s="532" t="str">
        <f t="shared" si="63"/>
        <v/>
      </c>
      <c r="BI79" s="532" t="str">
        <f t="shared" si="63"/>
        <v/>
      </c>
      <c r="BJ79" s="532" t="str">
        <f t="shared" si="63"/>
        <v/>
      </c>
      <c r="BK79" s="532" t="str">
        <f t="shared" si="63"/>
        <v/>
      </c>
      <c r="BL79" s="532" t="str">
        <f t="shared" si="63"/>
        <v/>
      </c>
      <c r="BM79" s="190"/>
      <c r="BN79" s="543"/>
      <c r="BO79" s="543"/>
    </row>
    <row r="80" spans="1:67" s="620" customFormat="1" ht="24" customHeight="1" thickBot="1" x14ac:dyDescent="0.25">
      <c r="A80" s="633"/>
      <c r="B80" s="634" t="s">
        <v>81</v>
      </c>
      <c r="C80" s="622" t="s">
        <v>8</v>
      </c>
      <c r="D80" s="623" t="s">
        <v>9</v>
      </c>
      <c r="E80" s="666"/>
      <c r="F80" s="666"/>
      <c r="G80" s="666"/>
      <c r="H80" s="666"/>
      <c r="I80" s="666"/>
      <c r="J80" s="666"/>
      <c r="K80" s="666"/>
      <c r="L80" s="666"/>
      <c r="M80" s="666"/>
      <c r="N80" s="666"/>
      <c r="O80" s="666"/>
      <c r="P80" s="666"/>
      <c r="Q80" s="666"/>
      <c r="R80" s="666"/>
      <c r="S80" s="666"/>
      <c r="T80" s="666"/>
      <c r="U80" s="666"/>
      <c r="V80" s="666"/>
      <c r="W80" s="666"/>
      <c r="X80" s="666"/>
      <c r="Y80" s="666"/>
      <c r="Z80" s="666"/>
      <c r="AA80" s="666"/>
      <c r="AB80" s="666"/>
      <c r="AC80" s="666"/>
      <c r="AD80" s="666"/>
      <c r="AE80" s="666"/>
      <c r="AF80" s="666"/>
      <c r="AG80" s="666"/>
      <c r="AH80" s="666"/>
      <c r="AI80" s="666"/>
      <c r="AJ80" s="666"/>
      <c r="AK80" s="666"/>
      <c r="AL80" s="666"/>
      <c r="AM80" s="666"/>
      <c r="AN80" s="666"/>
      <c r="AO80" s="666"/>
      <c r="AP80" s="666"/>
      <c r="AQ80" s="666"/>
      <c r="AR80" s="666"/>
      <c r="AS80" s="666"/>
      <c r="AT80" s="666"/>
      <c r="AU80" s="666"/>
      <c r="AV80" s="666"/>
      <c r="AW80" s="666"/>
      <c r="AX80" s="666"/>
      <c r="AY80" s="666"/>
      <c r="AZ80" s="666"/>
      <c r="BA80" s="666"/>
      <c r="BB80" s="666"/>
      <c r="BC80" s="666"/>
      <c r="BD80" s="666"/>
      <c r="BE80" s="666"/>
      <c r="BF80" s="666"/>
      <c r="BG80" s="666"/>
      <c r="BH80" s="666"/>
      <c r="BI80" s="666"/>
      <c r="BJ80" s="666"/>
      <c r="BK80" s="666"/>
      <c r="BL80" s="666"/>
      <c r="BM80" s="630"/>
      <c r="BN80" s="614"/>
      <c r="BO80" s="614"/>
    </row>
    <row r="81" spans="1:68" s="193" customFormat="1" ht="62.25" customHeight="1" thickBot="1" x14ac:dyDescent="0.25">
      <c r="A81" s="539">
        <v>63</v>
      </c>
      <c r="B81" s="572" t="s">
        <v>477</v>
      </c>
      <c r="C81" s="186" t="s">
        <v>437</v>
      </c>
      <c r="D81" s="70" t="s">
        <v>38</v>
      </c>
      <c r="E81" s="532" t="str">
        <f t="shared" ref="E81:T85" si="64">IF(E$55="N", "X", IF(OR(E$56 ="OJT",E$56="CT"),"x",""))</f>
        <v/>
      </c>
      <c r="F81" s="532" t="str">
        <f t="shared" si="64"/>
        <v/>
      </c>
      <c r="G81" s="532" t="str">
        <f t="shared" si="64"/>
        <v/>
      </c>
      <c r="H81" s="532" t="str">
        <f t="shared" si="64"/>
        <v/>
      </c>
      <c r="I81" s="532" t="str">
        <f t="shared" si="64"/>
        <v/>
      </c>
      <c r="J81" s="532" t="str">
        <f t="shared" si="64"/>
        <v/>
      </c>
      <c r="K81" s="532" t="str">
        <f t="shared" si="64"/>
        <v/>
      </c>
      <c r="L81" s="532" t="str">
        <f t="shared" si="64"/>
        <v/>
      </c>
      <c r="M81" s="532" t="str">
        <f t="shared" si="64"/>
        <v/>
      </c>
      <c r="N81" s="532" t="str">
        <f t="shared" si="64"/>
        <v/>
      </c>
      <c r="O81" s="532" t="str">
        <f t="shared" si="64"/>
        <v/>
      </c>
      <c r="P81" s="532" t="str">
        <f t="shared" si="64"/>
        <v/>
      </c>
      <c r="Q81" s="532" t="str">
        <f t="shared" si="64"/>
        <v/>
      </c>
      <c r="R81" s="532" t="str">
        <f t="shared" si="64"/>
        <v/>
      </c>
      <c r="S81" s="532" t="str">
        <f t="shared" si="64"/>
        <v/>
      </c>
      <c r="T81" s="532" t="str">
        <f t="shared" si="64"/>
        <v/>
      </c>
      <c r="U81" s="532" t="str">
        <f t="shared" ref="U81:BJ85" si="65">IF(U$55="N", "X", IF(OR(U$56 ="OJT",U$56="CT"),"x",""))</f>
        <v/>
      </c>
      <c r="V81" s="532" t="str">
        <f t="shared" si="65"/>
        <v/>
      </c>
      <c r="W81" s="532" t="str">
        <f t="shared" si="65"/>
        <v/>
      </c>
      <c r="X81" s="532" t="str">
        <f t="shared" si="65"/>
        <v/>
      </c>
      <c r="Y81" s="532" t="str">
        <f t="shared" si="65"/>
        <v/>
      </c>
      <c r="Z81" s="532" t="str">
        <f t="shared" si="65"/>
        <v/>
      </c>
      <c r="AA81" s="532" t="str">
        <f t="shared" si="65"/>
        <v/>
      </c>
      <c r="AB81" s="532" t="str">
        <f t="shared" si="65"/>
        <v/>
      </c>
      <c r="AC81" s="532" t="str">
        <f t="shared" si="65"/>
        <v/>
      </c>
      <c r="AD81" s="532" t="str">
        <f t="shared" si="65"/>
        <v/>
      </c>
      <c r="AE81" s="532" t="str">
        <f t="shared" si="65"/>
        <v/>
      </c>
      <c r="AF81" s="532" t="str">
        <f t="shared" si="65"/>
        <v/>
      </c>
      <c r="AG81" s="532" t="str">
        <f t="shared" si="65"/>
        <v/>
      </c>
      <c r="AH81" s="532" t="str">
        <f t="shared" si="65"/>
        <v/>
      </c>
      <c r="AI81" s="532" t="str">
        <f t="shared" si="65"/>
        <v/>
      </c>
      <c r="AJ81" s="532" t="str">
        <f t="shared" si="65"/>
        <v/>
      </c>
      <c r="AK81" s="532" t="str">
        <f t="shared" si="65"/>
        <v/>
      </c>
      <c r="AL81" s="532" t="str">
        <f t="shared" si="65"/>
        <v/>
      </c>
      <c r="AM81" s="532" t="str">
        <f t="shared" si="65"/>
        <v/>
      </c>
      <c r="AN81" s="532" t="str">
        <f t="shared" si="65"/>
        <v/>
      </c>
      <c r="AO81" s="532" t="str">
        <f t="shared" si="65"/>
        <v/>
      </c>
      <c r="AP81" s="532" t="str">
        <f t="shared" si="65"/>
        <v/>
      </c>
      <c r="AQ81" s="532" t="str">
        <f t="shared" si="65"/>
        <v/>
      </c>
      <c r="AR81" s="532" t="str">
        <f t="shared" si="65"/>
        <v/>
      </c>
      <c r="AS81" s="532" t="str">
        <f t="shared" si="65"/>
        <v/>
      </c>
      <c r="AT81" s="532" t="str">
        <f t="shared" si="65"/>
        <v/>
      </c>
      <c r="AU81" s="532" t="str">
        <f t="shared" si="65"/>
        <v/>
      </c>
      <c r="AV81" s="532" t="str">
        <f t="shared" si="65"/>
        <v/>
      </c>
      <c r="AW81" s="532" t="str">
        <f t="shared" si="65"/>
        <v/>
      </c>
      <c r="AX81" s="532" t="str">
        <f t="shared" si="65"/>
        <v/>
      </c>
      <c r="AY81" s="532" t="str">
        <f t="shared" si="65"/>
        <v/>
      </c>
      <c r="AZ81" s="532" t="str">
        <f t="shared" si="65"/>
        <v/>
      </c>
      <c r="BA81" s="532" t="str">
        <f t="shared" si="65"/>
        <v/>
      </c>
      <c r="BB81" s="532" t="str">
        <f t="shared" si="65"/>
        <v/>
      </c>
      <c r="BC81" s="532" t="str">
        <f t="shared" si="65"/>
        <v/>
      </c>
      <c r="BD81" s="532" t="str">
        <f t="shared" si="65"/>
        <v/>
      </c>
      <c r="BE81" s="532" t="str">
        <f t="shared" si="65"/>
        <v/>
      </c>
      <c r="BF81" s="532" t="str">
        <f t="shared" si="65"/>
        <v/>
      </c>
      <c r="BG81" s="532" t="str">
        <f t="shared" si="65"/>
        <v/>
      </c>
      <c r="BH81" s="532" t="str">
        <f t="shared" si="65"/>
        <v/>
      </c>
      <c r="BI81" s="532" t="str">
        <f t="shared" si="65"/>
        <v/>
      </c>
      <c r="BJ81" s="532" t="str">
        <f t="shared" si="65"/>
        <v/>
      </c>
      <c r="BK81" s="532" t="str">
        <f t="shared" ref="AW81:BL85" si="66">IF(BK$55="N", "X", IF(OR(BK$56 ="OJT",BK$56="CT"),"x",""))</f>
        <v/>
      </c>
      <c r="BL81" s="532" t="str">
        <f t="shared" si="66"/>
        <v/>
      </c>
      <c r="BM81" s="190"/>
      <c r="BN81" s="543"/>
      <c r="BO81" s="543"/>
    </row>
    <row r="82" spans="1:68" s="193" customFormat="1" ht="59.25" customHeight="1" thickBot="1" x14ac:dyDescent="0.25">
      <c r="A82" s="512">
        <v>64</v>
      </c>
      <c r="B82" s="511" t="s">
        <v>82</v>
      </c>
      <c r="C82" s="186" t="s">
        <v>437</v>
      </c>
      <c r="D82" s="70" t="s">
        <v>38</v>
      </c>
      <c r="E82" s="532" t="str">
        <f t="shared" si="64"/>
        <v/>
      </c>
      <c r="F82" s="532" t="str">
        <f t="shared" si="64"/>
        <v/>
      </c>
      <c r="G82" s="532" t="str">
        <f t="shared" si="64"/>
        <v/>
      </c>
      <c r="H82" s="532" t="str">
        <f t="shared" si="64"/>
        <v/>
      </c>
      <c r="I82" s="532" t="str">
        <f t="shared" si="64"/>
        <v/>
      </c>
      <c r="J82" s="532" t="str">
        <f t="shared" si="64"/>
        <v/>
      </c>
      <c r="K82" s="532" t="str">
        <f t="shared" si="64"/>
        <v/>
      </c>
      <c r="L82" s="532" t="str">
        <f t="shared" si="64"/>
        <v/>
      </c>
      <c r="M82" s="532" t="str">
        <f t="shared" si="64"/>
        <v/>
      </c>
      <c r="N82" s="532" t="str">
        <f t="shared" si="64"/>
        <v/>
      </c>
      <c r="O82" s="532" t="str">
        <f t="shared" si="64"/>
        <v/>
      </c>
      <c r="P82" s="532" t="str">
        <f t="shared" si="64"/>
        <v/>
      </c>
      <c r="Q82" s="532" t="str">
        <f t="shared" si="64"/>
        <v/>
      </c>
      <c r="R82" s="532" t="str">
        <f t="shared" si="64"/>
        <v/>
      </c>
      <c r="S82" s="532" t="str">
        <f t="shared" si="64"/>
        <v/>
      </c>
      <c r="T82" s="532" t="str">
        <f t="shared" si="64"/>
        <v/>
      </c>
      <c r="U82" s="532" t="str">
        <f t="shared" si="65"/>
        <v/>
      </c>
      <c r="V82" s="532" t="str">
        <f t="shared" si="65"/>
        <v/>
      </c>
      <c r="W82" s="532" t="str">
        <f t="shared" si="65"/>
        <v/>
      </c>
      <c r="X82" s="532" t="str">
        <f t="shared" si="65"/>
        <v/>
      </c>
      <c r="Y82" s="532" t="str">
        <f t="shared" si="65"/>
        <v/>
      </c>
      <c r="Z82" s="532" t="str">
        <f t="shared" si="65"/>
        <v/>
      </c>
      <c r="AA82" s="532" t="str">
        <f t="shared" si="65"/>
        <v/>
      </c>
      <c r="AB82" s="532" t="str">
        <f t="shared" si="65"/>
        <v/>
      </c>
      <c r="AC82" s="532" t="str">
        <f t="shared" si="65"/>
        <v/>
      </c>
      <c r="AD82" s="532" t="str">
        <f t="shared" si="65"/>
        <v/>
      </c>
      <c r="AE82" s="532" t="str">
        <f t="shared" si="65"/>
        <v/>
      </c>
      <c r="AF82" s="532" t="str">
        <f t="shared" si="65"/>
        <v/>
      </c>
      <c r="AG82" s="532" t="str">
        <f t="shared" si="65"/>
        <v/>
      </c>
      <c r="AH82" s="532" t="str">
        <f t="shared" si="65"/>
        <v/>
      </c>
      <c r="AI82" s="532" t="str">
        <f t="shared" si="65"/>
        <v/>
      </c>
      <c r="AJ82" s="532" t="str">
        <f t="shared" si="65"/>
        <v/>
      </c>
      <c r="AK82" s="532" t="str">
        <f t="shared" si="65"/>
        <v/>
      </c>
      <c r="AL82" s="532" t="str">
        <f t="shared" si="65"/>
        <v/>
      </c>
      <c r="AM82" s="532" t="str">
        <f t="shared" si="65"/>
        <v/>
      </c>
      <c r="AN82" s="532" t="str">
        <f t="shared" si="65"/>
        <v/>
      </c>
      <c r="AO82" s="532" t="str">
        <f t="shared" si="65"/>
        <v/>
      </c>
      <c r="AP82" s="532" t="str">
        <f t="shared" si="65"/>
        <v/>
      </c>
      <c r="AQ82" s="532" t="str">
        <f t="shared" si="65"/>
        <v/>
      </c>
      <c r="AR82" s="532" t="str">
        <f t="shared" si="65"/>
        <v/>
      </c>
      <c r="AS82" s="532" t="str">
        <f t="shared" si="65"/>
        <v/>
      </c>
      <c r="AT82" s="532" t="str">
        <f t="shared" si="65"/>
        <v/>
      </c>
      <c r="AU82" s="532" t="str">
        <f t="shared" si="65"/>
        <v/>
      </c>
      <c r="AV82" s="532" t="str">
        <f t="shared" si="65"/>
        <v/>
      </c>
      <c r="AW82" s="532" t="str">
        <f t="shared" si="66"/>
        <v/>
      </c>
      <c r="AX82" s="532" t="str">
        <f t="shared" si="66"/>
        <v/>
      </c>
      <c r="AY82" s="532" t="str">
        <f t="shared" si="66"/>
        <v/>
      </c>
      <c r="AZ82" s="532" t="str">
        <f t="shared" si="66"/>
        <v/>
      </c>
      <c r="BA82" s="532" t="str">
        <f t="shared" si="66"/>
        <v/>
      </c>
      <c r="BB82" s="532" t="str">
        <f t="shared" si="66"/>
        <v/>
      </c>
      <c r="BC82" s="532" t="str">
        <f t="shared" si="66"/>
        <v/>
      </c>
      <c r="BD82" s="532" t="str">
        <f t="shared" si="66"/>
        <v/>
      </c>
      <c r="BE82" s="532" t="str">
        <f t="shared" si="66"/>
        <v/>
      </c>
      <c r="BF82" s="532" t="str">
        <f t="shared" si="66"/>
        <v/>
      </c>
      <c r="BG82" s="532" t="str">
        <f t="shared" si="66"/>
        <v/>
      </c>
      <c r="BH82" s="532" t="str">
        <f t="shared" si="66"/>
        <v/>
      </c>
      <c r="BI82" s="532" t="str">
        <f t="shared" si="66"/>
        <v/>
      </c>
      <c r="BJ82" s="532" t="str">
        <f t="shared" si="66"/>
        <v/>
      </c>
      <c r="BK82" s="532" t="str">
        <f t="shared" si="66"/>
        <v/>
      </c>
      <c r="BL82" s="532" t="str">
        <f t="shared" si="66"/>
        <v/>
      </c>
      <c r="BM82" s="190"/>
      <c r="BN82" s="543"/>
      <c r="BO82" s="543"/>
    </row>
    <row r="83" spans="1:68" s="193" customFormat="1" ht="62.25" customHeight="1" thickBot="1" x14ac:dyDescent="0.25">
      <c r="A83" s="512">
        <v>65</v>
      </c>
      <c r="B83" s="511" t="s">
        <v>83</v>
      </c>
      <c r="C83" s="186" t="s">
        <v>437</v>
      </c>
      <c r="D83" s="70" t="s">
        <v>38</v>
      </c>
      <c r="E83" s="532" t="str">
        <f t="shared" si="64"/>
        <v/>
      </c>
      <c r="F83" s="532" t="str">
        <f t="shared" si="64"/>
        <v/>
      </c>
      <c r="G83" s="532" t="str">
        <f t="shared" si="64"/>
        <v/>
      </c>
      <c r="H83" s="532" t="str">
        <f t="shared" si="64"/>
        <v/>
      </c>
      <c r="I83" s="532" t="str">
        <f t="shared" si="64"/>
        <v/>
      </c>
      <c r="J83" s="532" t="str">
        <f t="shared" si="64"/>
        <v/>
      </c>
      <c r="K83" s="532" t="str">
        <f t="shared" si="64"/>
        <v/>
      </c>
      <c r="L83" s="532" t="str">
        <f t="shared" si="64"/>
        <v/>
      </c>
      <c r="M83" s="532" t="str">
        <f t="shared" si="64"/>
        <v/>
      </c>
      <c r="N83" s="532" t="str">
        <f t="shared" si="64"/>
        <v/>
      </c>
      <c r="O83" s="532" t="str">
        <f t="shared" si="64"/>
        <v/>
      </c>
      <c r="P83" s="532" t="str">
        <f t="shared" si="64"/>
        <v/>
      </c>
      <c r="Q83" s="532" t="str">
        <f t="shared" si="64"/>
        <v/>
      </c>
      <c r="R83" s="532" t="str">
        <f t="shared" si="64"/>
        <v/>
      </c>
      <c r="S83" s="532" t="str">
        <f t="shared" si="64"/>
        <v/>
      </c>
      <c r="T83" s="532" t="str">
        <f t="shared" si="64"/>
        <v/>
      </c>
      <c r="U83" s="532" t="str">
        <f t="shared" si="65"/>
        <v/>
      </c>
      <c r="V83" s="532" t="str">
        <f t="shared" si="65"/>
        <v/>
      </c>
      <c r="W83" s="532" t="str">
        <f t="shared" si="65"/>
        <v/>
      </c>
      <c r="X83" s="532" t="str">
        <f t="shared" si="65"/>
        <v/>
      </c>
      <c r="Y83" s="532" t="str">
        <f t="shared" si="65"/>
        <v/>
      </c>
      <c r="Z83" s="532" t="str">
        <f t="shared" si="65"/>
        <v/>
      </c>
      <c r="AA83" s="532" t="str">
        <f t="shared" si="65"/>
        <v/>
      </c>
      <c r="AB83" s="532" t="str">
        <f t="shared" si="65"/>
        <v/>
      </c>
      <c r="AC83" s="532" t="str">
        <f t="shared" si="65"/>
        <v/>
      </c>
      <c r="AD83" s="532" t="str">
        <f t="shared" si="65"/>
        <v/>
      </c>
      <c r="AE83" s="532" t="str">
        <f t="shared" si="65"/>
        <v/>
      </c>
      <c r="AF83" s="532" t="str">
        <f t="shared" si="65"/>
        <v/>
      </c>
      <c r="AG83" s="532" t="str">
        <f t="shared" si="65"/>
        <v/>
      </c>
      <c r="AH83" s="532" t="str">
        <f t="shared" si="65"/>
        <v/>
      </c>
      <c r="AI83" s="532" t="str">
        <f t="shared" si="65"/>
        <v/>
      </c>
      <c r="AJ83" s="532" t="str">
        <f t="shared" si="65"/>
        <v/>
      </c>
      <c r="AK83" s="532" t="str">
        <f t="shared" si="65"/>
        <v/>
      </c>
      <c r="AL83" s="532" t="str">
        <f t="shared" si="65"/>
        <v/>
      </c>
      <c r="AM83" s="532" t="str">
        <f t="shared" si="65"/>
        <v/>
      </c>
      <c r="AN83" s="532" t="str">
        <f t="shared" si="65"/>
        <v/>
      </c>
      <c r="AO83" s="532" t="str">
        <f t="shared" si="65"/>
        <v/>
      </c>
      <c r="AP83" s="532" t="str">
        <f t="shared" si="65"/>
        <v/>
      </c>
      <c r="AQ83" s="532" t="str">
        <f t="shared" si="65"/>
        <v/>
      </c>
      <c r="AR83" s="532" t="str">
        <f t="shared" si="65"/>
        <v/>
      </c>
      <c r="AS83" s="532" t="str">
        <f t="shared" si="65"/>
        <v/>
      </c>
      <c r="AT83" s="532" t="str">
        <f t="shared" si="65"/>
        <v/>
      </c>
      <c r="AU83" s="532" t="str">
        <f t="shared" si="65"/>
        <v/>
      </c>
      <c r="AV83" s="532" t="str">
        <f t="shared" si="65"/>
        <v/>
      </c>
      <c r="AW83" s="532" t="str">
        <f t="shared" si="66"/>
        <v/>
      </c>
      <c r="AX83" s="532" t="str">
        <f t="shared" si="66"/>
        <v/>
      </c>
      <c r="AY83" s="532" t="str">
        <f t="shared" si="66"/>
        <v/>
      </c>
      <c r="AZ83" s="532" t="str">
        <f t="shared" si="66"/>
        <v/>
      </c>
      <c r="BA83" s="532" t="str">
        <f t="shared" si="66"/>
        <v/>
      </c>
      <c r="BB83" s="532" t="str">
        <f t="shared" si="66"/>
        <v/>
      </c>
      <c r="BC83" s="532" t="str">
        <f t="shared" si="66"/>
        <v/>
      </c>
      <c r="BD83" s="532" t="str">
        <f t="shared" si="66"/>
        <v/>
      </c>
      <c r="BE83" s="532" t="str">
        <f t="shared" si="66"/>
        <v/>
      </c>
      <c r="BF83" s="532" t="str">
        <f t="shared" si="66"/>
        <v/>
      </c>
      <c r="BG83" s="532" t="str">
        <f t="shared" si="66"/>
        <v/>
      </c>
      <c r="BH83" s="532" t="str">
        <f t="shared" si="66"/>
        <v/>
      </c>
      <c r="BI83" s="532" t="str">
        <f t="shared" si="66"/>
        <v/>
      </c>
      <c r="BJ83" s="532" t="str">
        <f t="shared" si="66"/>
        <v/>
      </c>
      <c r="BK83" s="532" t="str">
        <f t="shared" si="66"/>
        <v/>
      </c>
      <c r="BL83" s="532" t="str">
        <f t="shared" si="66"/>
        <v/>
      </c>
      <c r="BM83" s="190"/>
      <c r="BN83" s="543"/>
      <c r="BO83" s="543"/>
    </row>
    <row r="84" spans="1:68" s="193" customFormat="1" ht="64.5" customHeight="1" thickBot="1" x14ac:dyDescent="0.25">
      <c r="A84" s="512">
        <v>66</v>
      </c>
      <c r="B84" s="511" t="s">
        <v>84</v>
      </c>
      <c r="C84" s="186" t="s">
        <v>437</v>
      </c>
      <c r="D84" s="70" t="s">
        <v>38</v>
      </c>
      <c r="E84" s="532" t="str">
        <f t="shared" si="64"/>
        <v/>
      </c>
      <c r="F84" s="532" t="str">
        <f t="shared" si="64"/>
        <v/>
      </c>
      <c r="G84" s="532" t="str">
        <f t="shared" si="64"/>
        <v/>
      </c>
      <c r="H84" s="532" t="str">
        <f t="shared" si="64"/>
        <v/>
      </c>
      <c r="I84" s="532" t="str">
        <f t="shared" si="64"/>
        <v/>
      </c>
      <c r="J84" s="532" t="str">
        <f t="shared" si="64"/>
        <v/>
      </c>
      <c r="K84" s="532" t="str">
        <f t="shared" si="64"/>
        <v/>
      </c>
      <c r="L84" s="532" t="str">
        <f t="shared" si="64"/>
        <v/>
      </c>
      <c r="M84" s="532" t="str">
        <f t="shared" si="64"/>
        <v/>
      </c>
      <c r="N84" s="532" t="str">
        <f t="shared" si="64"/>
        <v/>
      </c>
      <c r="O84" s="532" t="str">
        <f t="shared" si="64"/>
        <v/>
      </c>
      <c r="P84" s="532" t="str">
        <f t="shared" si="64"/>
        <v/>
      </c>
      <c r="Q84" s="532" t="str">
        <f t="shared" si="64"/>
        <v/>
      </c>
      <c r="R84" s="532" t="str">
        <f t="shared" si="64"/>
        <v/>
      </c>
      <c r="S84" s="532" t="str">
        <f t="shared" si="64"/>
        <v/>
      </c>
      <c r="T84" s="532" t="str">
        <f t="shared" si="64"/>
        <v/>
      </c>
      <c r="U84" s="532" t="str">
        <f t="shared" si="65"/>
        <v/>
      </c>
      <c r="V84" s="532" t="str">
        <f t="shared" si="65"/>
        <v/>
      </c>
      <c r="W84" s="532" t="str">
        <f t="shared" si="65"/>
        <v/>
      </c>
      <c r="X84" s="532" t="str">
        <f t="shared" si="65"/>
        <v/>
      </c>
      <c r="Y84" s="532" t="str">
        <f t="shared" si="65"/>
        <v/>
      </c>
      <c r="Z84" s="532" t="str">
        <f t="shared" si="65"/>
        <v/>
      </c>
      <c r="AA84" s="532" t="str">
        <f t="shared" si="65"/>
        <v/>
      </c>
      <c r="AB84" s="532" t="str">
        <f t="shared" si="65"/>
        <v/>
      </c>
      <c r="AC84" s="532" t="str">
        <f t="shared" si="65"/>
        <v/>
      </c>
      <c r="AD84" s="532" t="str">
        <f t="shared" si="65"/>
        <v/>
      </c>
      <c r="AE84" s="532" t="str">
        <f t="shared" si="65"/>
        <v/>
      </c>
      <c r="AF84" s="532" t="str">
        <f t="shared" si="65"/>
        <v/>
      </c>
      <c r="AG84" s="532" t="str">
        <f t="shared" si="65"/>
        <v/>
      </c>
      <c r="AH84" s="532" t="str">
        <f t="shared" si="65"/>
        <v/>
      </c>
      <c r="AI84" s="532" t="str">
        <f t="shared" si="65"/>
        <v/>
      </c>
      <c r="AJ84" s="532" t="str">
        <f t="shared" si="65"/>
        <v/>
      </c>
      <c r="AK84" s="532" t="str">
        <f t="shared" si="65"/>
        <v/>
      </c>
      <c r="AL84" s="532" t="str">
        <f t="shared" si="65"/>
        <v/>
      </c>
      <c r="AM84" s="532" t="str">
        <f t="shared" si="65"/>
        <v/>
      </c>
      <c r="AN84" s="532" t="str">
        <f t="shared" si="65"/>
        <v/>
      </c>
      <c r="AO84" s="532" t="str">
        <f t="shared" si="65"/>
        <v/>
      </c>
      <c r="AP84" s="532" t="str">
        <f t="shared" si="65"/>
        <v/>
      </c>
      <c r="AQ84" s="532" t="str">
        <f t="shared" si="65"/>
        <v/>
      </c>
      <c r="AR84" s="532" t="str">
        <f t="shared" si="65"/>
        <v/>
      </c>
      <c r="AS84" s="532" t="str">
        <f t="shared" si="65"/>
        <v/>
      </c>
      <c r="AT84" s="532" t="str">
        <f t="shared" si="65"/>
        <v/>
      </c>
      <c r="AU84" s="532" t="str">
        <f t="shared" si="65"/>
        <v/>
      </c>
      <c r="AV84" s="532" t="str">
        <f t="shared" si="65"/>
        <v/>
      </c>
      <c r="AW84" s="532" t="str">
        <f t="shared" si="66"/>
        <v/>
      </c>
      <c r="AX84" s="532" t="str">
        <f t="shared" si="66"/>
        <v/>
      </c>
      <c r="AY84" s="532" t="str">
        <f t="shared" si="66"/>
        <v/>
      </c>
      <c r="AZ84" s="532" t="str">
        <f t="shared" si="66"/>
        <v/>
      </c>
      <c r="BA84" s="532" t="str">
        <f t="shared" si="66"/>
        <v/>
      </c>
      <c r="BB84" s="532" t="str">
        <f t="shared" si="66"/>
        <v/>
      </c>
      <c r="BC84" s="532" t="str">
        <f t="shared" si="66"/>
        <v/>
      </c>
      <c r="BD84" s="532" t="str">
        <f t="shared" si="66"/>
        <v/>
      </c>
      <c r="BE84" s="532" t="str">
        <f t="shared" si="66"/>
        <v/>
      </c>
      <c r="BF84" s="532" t="str">
        <f t="shared" si="66"/>
        <v/>
      </c>
      <c r="BG84" s="532" t="str">
        <f t="shared" si="66"/>
        <v/>
      </c>
      <c r="BH84" s="532" t="str">
        <f t="shared" si="66"/>
        <v/>
      </c>
      <c r="BI84" s="532" t="str">
        <f t="shared" si="66"/>
        <v/>
      </c>
      <c r="BJ84" s="532" t="str">
        <f t="shared" si="66"/>
        <v/>
      </c>
      <c r="BK84" s="532" t="str">
        <f t="shared" si="66"/>
        <v/>
      </c>
      <c r="BL84" s="532" t="str">
        <f t="shared" si="66"/>
        <v/>
      </c>
      <c r="BM84" s="190"/>
      <c r="BN84" s="543"/>
      <c r="BO84" s="543"/>
    </row>
    <row r="85" spans="1:68" ht="46.35" customHeight="1" thickBot="1" x14ac:dyDescent="0.25">
      <c r="A85" s="512">
        <v>67</v>
      </c>
      <c r="B85" s="541" t="s">
        <v>87</v>
      </c>
      <c r="C85" s="544" t="s">
        <v>438</v>
      </c>
      <c r="D85" s="534" t="s">
        <v>38</v>
      </c>
      <c r="E85" s="532" t="str">
        <f t="shared" si="64"/>
        <v/>
      </c>
      <c r="F85" s="532" t="str">
        <f t="shared" si="64"/>
        <v/>
      </c>
      <c r="G85" s="532" t="str">
        <f t="shared" si="64"/>
        <v/>
      </c>
      <c r="H85" s="532" t="str">
        <f t="shared" si="64"/>
        <v/>
      </c>
      <c r="I85" s="532" t="str">
        <f t="shared" si="64"/>
        <v/>
      </c>
      <c r="J85" s="532" t="str">
        <f t="shared" si="64"/>
        <v/>
      </c>
      <c r="K85" s="532" t="str">
        <f t="shared" si="64"/>
        <v/>
      </c>
      <c r="L85" s="532" t="str">
        <f t="shared" si="64"/>
        <v/>
      </c>
      <c r="M85" s="532" t="str">
        <f t="shared" si="64"/>
        <v/>
      </c>
      <c r="N85" s="532" t="str">
        <f t="shared" si="64"/>
        <v/>
      </c>
      <c r="O85" s="532" t="str">
        <f t="shared" si="64"/>
        <v/>
      </c>
      <c r="P85" s="532" t="str">
        <f t="shared" si="64"/>
        <v/>
      </c>
      <c r="Q85" s="532" t="str">
        <f t="shared" si="64"/>
        <v/>
      </c>
      <c r="R85" s="532" t="str">
        <f t="shared" si="64"/>
        <v/>
      </c>
      <c r="S85" s="532" t="str">
        <f t="shared" si="64"/>
        <v/>
      </c>
      <c r="T85" s="532" t="str">
        <f t="shared" si="64"/>
        <v/>
      </c>
      <c r="U85" s="532" t="str">
        <f t="shared" si="65"/>
        <v/>
      </c>
      <c r="V85" s="532" t="str">
        <f t="shared" si="65"/>
        <v/>
      </c>
      <c r="W85" s="532" t="str">
        <f t="shared" si="65"/>
        <v/>
      </c>
      <c r="X85" s="532" t="str">
        <f t="shared" si="65"/>
        <v/>
      </c>
      <c r="Y85" s="532" t="str">
        <f t="shared" si="65"/>
        <v/>
      </c>
      <c r="Z85" s="532" t="str">
        <f t="shared" si="65"/>
        <v/>
      </c>
      <c r="AA85" s="532" t="str">
        <f t="shared" si="65"/>
        <v/>
      </c>
      <c r="AB85" s="532" t="str">
        <f t="shared" si="65"/>
        <v/>
      </c>
      <c r="AC85" s="532" t="str">
        <f t="shared" si="65"/>
        <v/>
      </c>
      <c r="AD85" s="532" t="str">
        <f t="shared" si="65"/>
        <v/>
      </c>
      <c r="AE85" s="532" t="str">
        <f t="shared" si="65"/>
        <v/>
      </c>
      <c r="AF85" s="532" t="str">
        <f t="shared" si="65"/>
        <v/>
      </c>
      <c r="AG85" s="532" t="str">
        <f t="shared" si="65"/>
        <v/>
      </c>
      <c r="AH85" s="532" t="str">
        <f t="shared" si="65"/>
        <v/>
      </c>
      <c r="AI85" s="532" t="str">
        <f t="shared" si="65"/>
        <v/>
      </c>
      <c r="AJ85" s="532" t="str">
        <f t="shared" si="65"/>
        <v/>
      </c>
      <c r="AK85" s="532" t="str">
        <f t="shared" si="65"/>
        <v/>
      </c>
      <c r="AL85" s="532" t="str">
        <f t="shared" si="65"/>
        <v/>
      </c>
      <c r="AM85" s="532" t="str">
        <f t="shared" si="65"/>
        <v/>
      </c>
      <c r="AN85" s="532" t="str">
        <f t="shared" si="65"/>
        <v/>
      </c>
      <c r="AO85" s="532" t="str">
        <f t="shared" si="65"/>
        <v/>
      </c>
      <c r="AP85" s="532" t="str">
        <f t="shared" si="65"/>
        <v/>
      </c>
      <c r="AQ85" s="532" t="str">
        <f t="shared" si="65"/>
        <v/>
      </c>
      <c r="AR85" s="532" t="str">
        <f t="shared" si="65"/>
        <v/>
      </c>
      <c r="AS85" s="532" t="str">
        <f t="shared" si="65"/>
        <v/>
      </c>
      <c r="AT85" s="532" t="str">
        <f t="shared" si="65"/>
        <v/>
      </c>
      <c r="AU85" s="532" t="str">
        <f t="shared" si="65"/>
        <v/>
      </c>
      <c r="AV85" s="532" t="str">
        <f t="shared" si="65"/>
        <v/>
      </c>
      <c r="AW85" s="532" t="str">
        <f t="shared" si="66"/>
        <v/>
      </c>
      <c r="AX85" s="532" t="str">
        <f t="shared" si="66"/>
        <v/>
      </c>
      <c r="AY85" s="532" t="str">
        <f t="shared" si="66"/>
        <v/>
      </c>
      <c r="AZ85" s="532" t="str">
        <f t="shared" si="66"/>
        <v/>
      </c>
      <c r="BA85" s="532" t="str">
        <f t="shared" si="66"/>
        <v/>
      </c>
      <c r="BB85" s="532" t="str">
        <f t="shared" si="66"/>
        <v/>
      </c>
      <c r="BC85" s="532" t="str">
        <f t="shared" si="66"/>
        <v/>
      </c>
      <c r="BD85" s="532" t="str">
        <f t="shared" si="66"/>
        <v/>
      </c>
      <c r="BE85" s="532" t="str">
        <f t="shared" si="66"/>
        <v/>
      </c>
      <c r="BF85" s="532" t="str">
        <f t="shared" si="66"/>
        <v/>
      </c>
      <c r="BG85" s="532" t="str">
        <f t="shared" si="66"/>
        <v/>
      </c>
      <c r="BH85" s="532" t="str">
        <f t="shared" si="66"/>
        <v/>
      </c>
      <c r="BI85" s="532" t="str">
        <f t="shared" si="66"/>
        <v/>
      </c>
      <c r="BJ85" s="532" t="str">
        <f t="shared" si="66"/>
        <v/>
      </c>
      <c r="BK85" s="532" t="str">
        <f t="shared" si="66"/>
        <v/>
      </c>
      <c r="BL85" s="532" t="str">
        <f t="shared" si="66"/>
        <v/>
      </c>
      <c r="BM85" s="545" t="s">
        <v>10</v>
      </c>
      <c r="BN85" s="542" t="s">
        <v>11</v>
      </c>
      <c r="BO85" s="542" t="s">
        <v>12</v>
      </c>
    </row>
    <row r="86" spans="1:68" s="620" customFormat="1" ht="24" customHeight="1" thickBot="1" x14ac:dyDescent="0.25">
      <c r="A86" s="633" t="s">
        <v>19</v>
      </c>
      <c r="B86" s="634" t="s">
        <v>217</v>
      </c>
      <c r="C86" s="622" t="s">
        <v>8</v>
      </c>
      <c r="D86" s="621" t="s">
        <v>9</v>
      </c>
      <c r="E86" s="666"/>
      <c r="F86" s="666" t="s">
        <v>19</v>
      </c>
      <c r="G86" s="666" t="s">
        <v>19</v>
      </c>
      <c r="H86" s="666" t="s">
        <v>19</v>
      </c>
      <c r="I86" s="666" t="s">
        <v>19</v>
      </c>
      <c r="J86" s="666" t="s">
        <v>19</v>
      </c>
      <c r="K86" s="666" t="s">
        <v>19</v>
      </c>
      <c r="L86" s="666" t="s">
        <v>19</v>
      </c>
      <c r="M86" s="666" t="s">
        <v>19</v>
      </c>
      <c r="N86" s="666" t="s">
        <v>19</v>
      </c>
      <c r="O86" s="666" t="s">
        <v>19</v>
      </c>
      <c r="P86" s="666" t="s">
        <v>19</v>
      </c>
      <c r="Q86" s="666" t="s">
        <v>19</v>
      </c>
      <c r="R86" s="666" t="s">
        <v>19</v>
      </c>
      <c r="S86" s="666" t="s">
        <v>19</v>
      </c>
      <c r="T86" s="666" t="s">
        <v>19</v>
      </c>
      <c r="U86" s="666" t="s">
        <v>19</v>
      </c>
      <c r="V86" s="666" t="s">
        <v>19</v>
      </c>
      <c r="W86" s="666" t="s">
        <v>19</v>
      </c>
      <c r="X86" s="666" t="s">
        <v>19</v>
      </c>
      <c r="Y86" s="666" t="s">
        <v>19</v>
      </c>
      <c r="Z86" s="666" t="s">
        <v>19</v>
      </c>
      <c r="AA86" s="666" t="s">
        <v>19</v>
      </c>
      <c r="AB86" s="666" t="s">
        <v>19</v>
      </c>
      <c r="AC86" s="666" t="s">
        <v>19</v>
      </c>
      <c r="AD86" s="666" t="s">
        <v>19</v>
      </c>
      <c r="AE86" s="666" t="s">
        <v>19</v>
      </c>
      <c r="AF86" s="666" t="s">
        <v>19</v>
      </c>
      <c r="AG86" s="666" t="s">
        <v>19</v>
      </c>
      <c r="AH86" s="666" t="s">
        <v>19</v>
      </c>
      <c r="AI86" s="666" t="s">
        <v>19</v>
      </c>
      <c r="AJ86" s="666" t="s">
        <v>19</v>
      </c>
      <c r="AK86" s="666" t="s">
        <v>19</v>
      </c>
      <c r="AL86" s="666" t="s">
        <v>19</v>
      </c>
      <c r="AM86" s="666" t="s">
        <v>19</v>
      </c>
      <c r="AN86" s="666" t="s">
        <v>19</v>
      </c>
      <c r="AO86" s="666" t="s">
        <v>19</v>
      </c>
      <c r="AP86" s="666" t="s">
        <v>19</v>
      </c>
      <c r="AQ86" s="666" t="s">
        <v>19</v>
      </c>
      <c r="AR86" s="666" t="s">
        <v>19</v>
      </c>
      <c r="AS86" s="666" t="s">
        <v>19</v>
      </c>
      <c r="AT86" s="666" t="s">
        <v>19</v>
      </c>
      <c r="AU86" s="666" t="s">
        <v>19</v>
      </c>
      <c r="AV86" s="666" t="s">
        <v>19</v>
      </c>
      <c r="AW86" s="666" t="s">
        <v>19</v>
      </c>
      <c r="AX86" s="666" t="s">
        <v>19</v>
      </c>
      <c r="AY86" s="666" t="s">
        <v>19</v>
      </c>
      <c r="AZ86" s="666" t="s">
        <v>19</v>
      </c>
      <c r="BA86" s="666" t="s">
        <v>19</v>
      </c>
      <c r="BB86" s="666" t="s">
        <v>19</v>
      </c>
      <c r="BC86" s="666" t="s">
        <v>19</v>
      </c>
      <c r="BD86" s="666" t="s">
        <v>19</v>
      </c>
      <c r="BE86" s="666" t="s">
        <v>19</v>
      </c>
      <c r="BF86" s="666" t="s">
        <v>19</v>
      </c>
      <c r="BG86" s="666" t="s">
        <v>19</v>
      </c>
      <c r="BH86" s="666" t="s">
        <v>19</v>
      </c>
      <c r="BI86" s="666" t="s">
        <v>19</v>
      </c>
      <c r="BJ86" s="666" t="s">
        <v>19</v>
      </c>
      <c r="BK86" s="666" t="s">
        <v>19</v>
      </c>
      <c r="BL86" s="666" t="s">
        <v>19</v>
      </c>
      <c r="BM86" s="638"/>
      <c r="BN86" s="638"/>
      <c r="BO86" s="638"/>
    </row>
    <row r="87" spans="1:68" s="193" customFormat="1" ht="54" customHeight="1" thickBot="1" x14ac:dyDescent="0.25">
      <c r="A87" s="539">
        <v>68</v>
      </c>
      <c r="B87" s="510" t="s">
        <v>510</v>
      </c>
      <c r="C87" s="186" t="s">
        <v>528</v>
      </c>
      <c r="D87" s="70" t="s">
        <v>38</v>
      </c>
      <c r="E87" s="532"/>
      <c r="F87" s="532"/>
      <c r="G87" s="532"/>
      <c r="H87" s="532"/>
      <c r="I87" s="532"/>
      <c r="J87" s="532"/>
      <c r="K87" s="532"/>
      <c r="L87" s="532"/>
      <c r="M87" s="532"/>
      <c r="N87" s="532"/>
      <c r="O87" s="532"/>
      <c r="P87" s="532"/>
      <c r="Q87" s="532"/>
      <c r="R87" s="532"/>
      <c r="S87" s="532"/>
      <c r="T87" s="532"/>
      <c r="U87" s="532"/>
      <c r="V87" s="532"/>
      <c r="W87" s="532"/>
      <c r="X87" s="532"/>
      <c r="Y87" s="532"/>
      <c r="Z87" s="532"/>
      <c r="AA87" s="532"/>
      <c r="AB87" s="532"/>
      <c r="AC87" s="532"/>
      <c r="AD87" s="532"/>
      <c r="AE87" s="532"/>
      <c r="AF87" s="532"/>
      <c r="AG87" s="532"/>
      <c r="AH87" s="532"/>
      <c r="AI87" s="532"/>
      <c r="AJ87" s="532"/>
      <c r="AK87" s="532"/>
      <c r="AL87" s="532"/>
      <c r="AM87" s="532"/>
      <c r="AN87" s="532"/>
      <c r="AO87" s="532"/>
      <c r="AP87" s="532"/>
      <c r="AQ87" s="532"/>
      <c r="AR87" s="532"/>
      <c r="AS87" s="532"/>
      <c r="AT87" s="532"/>
      <c r="AU87" s="532"/>
      <c r="AV87" s="532"/>
      <c r="AW87" s="532"/>
      <c r="AX87" s="532"/>
      <c r="AY87" s="532"/>
      <c r="AZ87" s="532"/>
      <c r="BA87" s="532"/>
      <c r="BB87" s="532"/>
      <c r="BC87" s="532"/>
      <c r="BD87" s="532"/>
      <c r="BE87" s="532"/>
      <c r="BF87" s="532"/>
      <c r="BG87" s="532"/>
      <c r="BH87" s="532"/>
      <c r="BI87" s="532"/>
      <c r="BJ87" s="532"/>
      <c r="BK87" s="532"/>
      <c r="BL87" s="532"/>
      <c r="BM87" s="222"/>
      <c r="BN87" s="222"/>
      <c r="BO87" s="222"/>
      <c r="BP87" s="228"/>
    </row>
    <row r="88" spans="1:68" ht="54" customHeight="1" thickBot="1" x14ac:dyDescent="0.25">
      <c r="A88" s="512">
        <v>69</v>
      </c>
      <c r="B88" s="510" t="s">
        <v>218</v>
      </c>
      <c r="C88" s="186" t="s">
        <v>528</v>
      </c>
      <c r="D88" s="70" t="s">
        <v>38</v>
      </c>
      <c r="E88" s="532" t="str">
        <f>IF(E87="N", "X", "")</f>
        <v/>
      </c>
      <c r="F88" s="532" t="str">
        <f t="shared" ref="F88:BL88" si="67">IF(F87="N", "X", "")</f>
        <v/>
      </c>
      <c r="G88" s="532" t="str">
        <f t="shared" si="67"/>
        <v/>
      </c>
      <c r="H88" s="532" t="str">
        <f t="shared" si="67"/>
        <v/>
      </c>
      <c r="I88" s="532" t="str">
        <f t="shared" si="67"/>
        <v/>
      </c>
      <c r="J88" s="532" t="str">
        <f t="shared" si="67"/>
        <v/>
      </c>
      <c r="K88" s="532" t="str">
        <f t="shared" si="67"/>
        <v/>
      </c>
      <c r="L88" s="532" t="str">
        <f t="shared" si="67"/>
        <v/>
      </c>
      <c r="M88" s="532" t="str">
        <f t="shared" si="67"/>
        <v/>
      </c>
      <c r="N88" s="532" t="str">
        <f t="shared" si="67"/>
        <v/>
      </c>
      <c r="O88" s="532" t="str">
        <f t="shared" si="67"/>
        <v/>
      </c>
      <c r="P88" s="532" t="str">
        <f t="shared" si="67"/>
        <v/>
      </c>
      <c r="Q88" s="532" t="str">
        <f t="shared" si="67"/>
        <v/>
      </c>
      <c r="R88" s="532" t="str">
        <f t="shared" si="67"/>
        <v/>
      </c>
      <c r="S88" s="532" t="str">
        <f t="shared" si="67"/>
        <v/>
      </c>
      <c r="T88" s="532" t="str">
        <f t="shared" si="67"/>
        <v/>
      </c>
      <c r="U88" s="532" t="str">
        <f t="shared" si="67"/>
        <v/>
      </c>
      <c r="V88" s="532" t="str">
        <f t="shared" si="67"/>
        <v/>
      </c>
      <c r="W88" s="532" t="str">
        <f t="shared" si="67"/>
        <v/>
      </c>
      <c r="X88" s="532" t="str">
        <f t="shared" si="67"/>
        <v/>
      </c>
      <c r="Y88" s="532" t="str">
        <f t="shared" si="67"/>
        <v/>
      </c>
      <c r="Z88" s="532" t="str">
        <f t="shared" si="67"/>
        <v/>
      </c>
      <c r="AA88" s="532" t="str">
        <f t="shared" si="67"/>
        <v/>
      </c>
      <c r="AB88" s="532" t="str">
        <f t="shared" si="67"/>
        <v/>
      </c>
      <c r="AC88" s="532" t="str">
        <f t="shared" si="67"/>
        <v/>
      </c>
      <c r="AD88" s="532" t="str">
        <f t="shared" si="67"/>
        <v/>
      </c>
      <c r="AE88" s="532" t="str">
        <f t="shared" si="67"/>
        <v/>
      </c>
      <c r="AF88" s="532" t="str">
        <f t="shared" si="67"/>
        <v/>
      </c>
      <c r="AG88" s="532" t="str">
        <f t="shared" si="67"/>
        <v/>
      </c>
      <c r="AH88" s="532" t="str">
        <f t="shared" si="67"/>
        <v/>
      </c>
      <c r="AI88" s="532" t="str">
        <f t="shared" si="67"/>
        <v/>
      </c>
      <c r="AJ88" s="532" t="str">
        <f t="shared" si="67"/>
        <v/>
      </c>
      <c r="AK88" s="532" t="str">
        <f t="shared" si="67"/>
        <v/>
      </c>
      <c r="AL88" s="532" t="str">
        <f t="shared" si="67"/>
        <v/>
      </c>
      <c r="AM88" s="532" t="str">
        <f t="shared" si="67"/>
        <v/>
      </c>
      <c r="AN88" s="532" t="str">
        <f t="shared" si="67"/>
        <v/>
      </c>
      <c r="AO88" s="532" t="str">
        <f t="shared" si="67"/>
        <v/>
      </c>
      <c r="AP88" s="532" t="str">
        <f t="shared" si="67"/>
        <v/>
      </c>
      <c r="AQ88" s="532" t="str">
        <f t="shared" si="67"/>
        <v/>
      </c>
      <c r="AR88" s="532" t="str">
        <f t="shared" si="67"/>
        <v/>
      </c>
      <c r="AS88" s="532" t="str">
        <f t="shared" si="67"/>
        <v/>
      </c>
      <c r="AT88" s="532" t="str">
        <f t="shared" si="67"/>
        <v/>
      </c>
      <c r="AU88" s="532" t="str">
        <f t="shared" si="67"/>
        <v/>
      </c>
      <c r="AV88" s="532" t="str">
        <f t="shared" si="67"/>
        <v/>
      </c>
      <c r="AW88" s="532" t="str">
        <f t="shared" si="67"/>
        <v/>
      </c>
      <c r="AX88" s="532" t="str">
        <f t="shared" si="67"/>
        <v/>
      </c>
      <c r="AY88" s="532" t="str">
        <f t="shared" si="67"/>
        <v/>
      </c>
      <c r="AZ88" s="532" t="str">
        <f t="shared" si="67"/>
        <v/>
      </c>
      <c r="BA88" s="532" t="str">
        <f t="shared" si="67"/>
        <v/>
      </c>
      <c r="BB88" s="532" t="str">
        <f t="shared" si="67"/>
        <v/>
      </c>
      <c r="BC88" s="532" t="str">
        <f t="shared" si="67"/>
        <v/>
      </c>
      <c r="BD88" s="532" t="str">
        <f t="shared" si="67"/>
        <v/>
      </c>
      <c r="BE88" s="532" t="str">
        <f t="shared" si="67"/>
        <v/>
      </c>
      <c r="BF88" s="532" t="str">
        <f t="shared" si="67"/>
        <v/>
      </c>
      <c r="BG88" s="532" t="str">
        <f t="shared" si="67"/>
        <v/>
      </c>
      <c r="BH88" s="532" t="str">
        <f t="shared" si="67"/>
        <v/>
      </c>
      <c r="BI88" s="532" t="str">
        <f t="shared" si="67"/>
        <v/>
      </c>
      <c r="BJ88" s="532" t="str">
        <f t="shared" si="67"/>
        <v/>
      </c>
      <c r="BK88" s="532" t="str">
        <f t="shared" si="67"/>
        <v/>
      </c>
      <c r="BL88" s="532" t="str">
        <f t="shared" si="67"/>
        <v/>
      </c>
      <c r="BM88" s="528"/>
      <c r="BN88" s="528"/>
      <c r="BO88" s="528"/>
      <c r="BP88" s="229"/>
    </row>
    <row r="89" spans="1:68" ht="54" customHeight="1" thickBot="1" x14ac:dyDescent="0.25">
      <c r="A89" s="512">
        <v>70</v>
      </c>
      <c r="B89" s="510" t="s">
        <v>219</v>
      </c>
      <c r="C89" s="186" t="s">
        <v>529</v>
      </c>
      <c r="D89" s="70" t="s">
        <v>38</v>
      </c>
      <c r="E89" s="532" t="str">
        <f>IF(E87="N", "X", "")</f>
        <v/>
      </c>
      <c r="F89" s="532" t="str">
        <f t="shared" ref="F89:BL89" si="68">IF(F87="N", "X", "")</f>
        <v/>
      </c>
      <c r="G89" s="532" t="str">
        <f t="shared" si="68"/>
        <v/>
      </c>
      <c r="H89" s="532" t="str">
        <f t="shared" si="68"/>
        <v/>
      </c>
      <c r="I89" s="532" t="str">
        <f t="shared" si="68"/>
        <v/>
      </c>
      <c r="J89" s="532" t="str">
        <f t="shared" si="68"/>
        <v/>
      </c>
      <c r="K89" s="532" t="str">
        <f t="shared" si="68"/>
        <v/>
      </c>
      <c r="L89" s="532" t="str">
        <f t="shared" si="68"/>
        <v/>
      </c>
      <c r="M89" s="532" t="str">
        <f t="shared" si="68"/>
        <v/>
      </c>
      <c r="N89" s="532" t="str">
        <f t="shared" si="68"/>
        <v/>
      </c>
      <c r="O89" s="532" t="str">
        <f t="shared" si="68"/>
        <v/>
      </c>
      <c r="P89" s="532" t="str">
        <f t="shared" si="68"/>
        <v/>
      </c>
      <c r="Q89" s="532" t="str">
        <f t="shared" si="68"/>
        <v/>
      </c>
      <c r="R89" s="532" t="str">
        <f t="shared" si="68"/>
        <v/>
      </c>
      <c r="S89" s="532" t="str">
        <f t="shared" si="68"/>
        <v/>
      </c>
      <c r="T89" s="532" t="str">
        <f t="shared" si="68"/>
        <v/>
      </c>
      <c r="U89" s="532" t="str">
        <f t="shared" si="68"/>
        <v/>
      </c>
      <c r="V89" s="532" t="str">
        <f t="shared" si="68"/>
        <v/>
      </c>
      <c r="W89" s="532" t="str">
        <f t="shared" si="68"/>
        <v/>
      </c>
      <c r="X89" s="532" t="str">
        <f t="shared" si="68"/>
        <v/>
      </c>
      <c r="Y89" s="532" t="str">
        <f t="shared" si="68"/>
        <v/>
      </c>
      <c r="Z89" s="532" t="str">
        <f t="shared" si="68"/>
        <v/>
      </c>
      <c r="AA89" s="532" t="str">
        <f t="shared" si="68"/>
        <v/>
      </c>
      <c r="AB89" s="532" t="str">
        <f t="shared" si="68"/>
        <v/>
      </c>
      <c r="AC89" s="532" t="str">
        <f t="shared" si="68"/>
        <v/>
      </c>
      <c r="AD89" s="532" t="str">
        <f t="shared" si="68"/>
        <v/>
      </c>
      <c r="AE89" s="532" t="str">
        <f t="shared" si="68"/>
        <v/>
      </c>
      <c r="AF89" s="532" t="str">
        <f t="shared" si="68"/>
        <v/>
      </c>
      <c r="AG89" s="532" t="str">
        <f t="shared" si="68"/>
        <v/>
      </c>
      <c r="AH89" s="532" t="str">
        <f t="shared" si="68"/>
        <v/>
      </c>
      <c r="AI89" s="532" t="str">
        <f t="shared" si="68"/>
        <v/>
      </c>
      <c r="AJ89" s="532" t="str">
        <f t="shared" si="68"/>
        <v/>
      </c>
      <c r="AK89" s="532" t="str">
        <f t="shared" si="68"/>
        <v/>
      </c>
      <c r="AL89" s="532" t="str">
        <f t="shared" si="68"/>
        <v/>
      </c>
      <c r="AM89" s="532" t="str">
        <f t="shared" si="68"/>
        <v/>
      </c>
      <c r="AN89" s="532" t="str">
        <f t="shared" si="68"/>
        <v/>
      </c>
      <c r="AO89" s="532" t="str">
        <f t="shared" si="68"/>
        <v/>
      </c>
      <c r="AP89" s="532" t="str">
        <f t="shared" si="68"/>
        <v/>
      </c>
      <c r="AQ89" s="532" t="str">
        <f t="shared" si="68"/>
        <v/>
      </c>
      <c r="AR89" s="532" t="str">
        <f t="shared" si="68"/>
        <v/>
      </c>
      <c r="AS89" s="532" t="str">
        <f t="shared" si="68"/>
        <v/>
      </c>
      <c r="AT89" s="532" t="str">
        <f t="shared" si="68"/>
        <v/>
      </c>
      <c r="AU89" s="532" t="str">
        <f t="shared" si="68"/>
        <v/>
      </c>
      <c r="AV89" s="532" t="str">
        <f t="shared" si="68"/>
        <v/>
      </c>
      <c r="AW89" s="532" t="str">
        <f t="shared" si="68"/>
        <v/>
      </c>
      <c r="AX89" s="532" t="str">
        <f t="shared" si="68"/>
        <v/>
      </c>
      <c r="AY89" s="532" t="str">
        <f t="shared" si="68"/>
        <v/>
      </c>
      <c r="AZ89" s="532" t="str">
        <f t="shared" si="68"/>
        <v/>
      </c>
      <c r="BA89" s="532" t="str">
        <f t="shared" si="68"/>
        <v/>
      </c>
      <c r="BB89" s="532" t="str">
        <f t="shared" si="68"/>
        <v/>
      </c>
      <c r="BC89" s="532" t="str">
        <f t="shared" si="68"/>
        <v/>
      </c>
      <c r="BD89" s="532" t="str">
        <f t="shared" si="68"/>
        <v/>
      </c>
      <c r="BE89" s="532" t="str">
        <f t="shared" si="68"/>
        <v/>
      </c>
      <c r="BF89" s="532" t="str">
        <f t="shared" si="68"/>
        <v/>
      </c>
      <c r="BG89" s="532" t="str">
        <f t="shared" si="68"/>
        <v/>
      </c>
      <c r="BH89" s="532" t="str">
        <f t="shared" si="68"/>
        <v/>
      </c>
      <c r="BI89" s="532" t="str">
        <f t="shared" si="68"/>
        <v/>
      </c>
      <c r="BJ89" s="532" t="str">
        <f t="shared" si="68"/>
        <v/>
      </c>
      <c r="BK89" s="532" t="str">
        <f t="shared" si="68"/>
        <v/>
      </c>
      <c r="BL89" s="532" t="str">
        <f t="shared" si="68"/>
        <v/>
      </c>
      <c r="BM89" s="528"/>
      <c r="BN89" s="528"/>
      <c r="BO89" s="528"/>
    </row>
    <row r="90" spans="1:68" ht="54" customHeight="1" thickBot="1" x14ac:dyDescent="0.25">
      <c r="A90" s="539">
        <v>71</v>
      </c>
      <c r="B90" s="510" t="s">
        <v>220</v>
      </c>
      <c r="C90" s="186" t="s">
        <v>530</v>
      </c>
      <c r="D90" s="70" t="s">
        <v>38</v>
      </c>
      <c r="E90" s="532" t="str">
        <f>IF(E87="N", "X", "")</f>
        <v/>
      </c>
      <c r="F90" s="532" t="str">
        <f t="shared" ref="F90:BL90" si="69">IF(F87="N", "X", "")</f>
        <v/>
      </c>
      <c r="G90" s="532" t="str">
        <f t="shared" si="69"/>
        <v/>
      </c>
      <c r="H90" s="532" t="str">
        <f t="shared" si="69"/>
        <v/>
      </c>
      <c r="I90" s="532" t="str">
        <f t="shared" si="69"/>
        <v/>
      </c>
      <c r="J90" s="532" t="str">
        <f t="shared" si="69"/>
        <v/>
      </c>
      <c r="K90" s="532" t="str">
        <f t="shared" si="69"/>
        <v/>
      </c>
      <c r="L90" s="532" t="str">
        <f t="shared" si="69"/>
        <v/>
      </c>
      <c r="M90" s="532" t="str">
        <f t="shared" si="69"/>
        <v/>
      </c>
      <c r="N90" s="532" t="str">
        <f t="shared" si="69"/>
        <v/>
      </c>
      <c r="O90" s="532" t="str">
        <f t="shared" si="69"/>
        <v/>
      </c>
      <c r="P90" s="532" t="str">
        <f t="shared" si="69"/>
        <v/>
      </c>
      <c r="Q90" s="532" t="str">
        <f t="shared" si="69"/>
        <v/>
      </c>
      <c r="R90" s="532" t="str">
        <f t="shared" si="69"/>
        <v/>
      </c>
      <c r="S90" s="532" t="str">
        <f t="shared" si="69"/>
        <v/>
      </c>
      <c r="T90" s="532" t="str">
        <f t="shared" si="69"/>
        <v/>
      </c>
      <c r="U90" s="532" t="str">
        <f t="shared" si="69"/>
        <v/>
      </c>
      <c r="V90" s="532" t="str">
        <f t="shared" si="69"/>
        <v/>
      </c>
      <c r="W90" s="532" t="str">
        <f t="shared" si="69"/>
        <v/>
      </c>
      <c r="X90" s="532" t="str">
        <f t="shared" si="69"/>
        <v/>
      </c>
      <c r="Y90" s="532" t="str">
        <f t="shared" si="69"/>
        <v/>
      </c>
      <c r="Z90" s="532" t="str">
        <f t="shared" si="69"/>
        <v/>
      </c>
      <c r="AA90" s="532" t="str">
        <f t="shared" si="69"/>
        <v/>
      </c>
      <c r="AB90" s="532" t="str">
        <f t="shared" si="69"/>
        <v/>
      </c>
      <c r="AC90" s="532" t="str">
        <f t="shared" si="69"/>
        <v/>
      </c>
      <c r="AD90" s="532" t="str">
        <f t="shared" si="69"/>
        <v/>
      </c>
      <c r="AE90" s="532" t="str">
        <f t="shared" si="69"/>
        <v/>
      </c>
      <c r="AF90" s="532" t="str">
        <f t="shared" si="69"/>
        <v/>
      </c>
      <c r="AG90" s="532" t="str">
        <f t="shared" si="69"/>
        <v/>
      </c>
      <c r="AH90" s="532" t="str">
        <f t="shared" si="69"/>
        <v/>
      </c>
      <c r="AI90" s="532" t="str">
        <f t="shared" si="69"/>
        <v/>
      </c>
      <c r="AJ90" s="532" t="str">
        <f t="shared" si="69"/>
        <v/>
      </c>
      <c r="AK90" s="532" t="str">
        <f t="shared" si="69"/>
        <v/>
      </c>
      <c r="AL90" s="532" t="str">
        <f t="shared" si="69"/>
        <v/>
      </c>
      <c r="AM90" s="532" t="str">
        <f t="shared" si="69"/>
        <v/>
      </c>
      <c r="AN90" s="532" t="str">
        <f t="shared" si="69"/>
        <v/>
      </c>
      <c r="AO90" s="532" t="str">
        <f t="shared" si="69"/>
        <v/>
      </c>
      <c r="AP90" s="532" t="str">
        <f t="shared" si="69"/>
        <v/>
      </c>
      <c r="AQ90" s="532" t="str">
        <f t="shared" si="69"/>
        <v/>
      </c>
      <c r="AR90" s="532" t="str">
        <f t="shared" si="69"/>
        <v/>
      </c>
      <c r="AS90" s="532" t="str">
        <f t="shared" si="69"/>
        <v/>
      </c>
      <c r="AT90" s="532" t="str">
        <f t="shared" si="69"/>
        <v/>
      </c>
      <c r="AU90" s="532" t="str">
        <f t="shared" si="69"/>
        <v/>
      </c>
      <c r="AV90" s="532" t="str">
        <f t="shared" si="69"/>
        <v/>
      </c>
      <c r="AW90" s="532" t="str">
        <f t="shared" si="69"/>
        <v/>
      </c>
      <c r="AX90" s="532" t="str">
        <f t="shared" si="69"/>
        <v/>
      </c>
      <c r="AY90" s="532" t="str">
        <f t="shared" si="69"/>
        <v/>
      </c>
      <c r="AZ90" s="532" t="str">
        <f t="shared" si="69"/>
        <v/>
      </c>
      <c r="BA90" s="532" t="str">
        <f t="shared" si="69"/>
        <v/>
      </c>
      <c r="BB90" s="532" t="str">
        <f t="shared" si="69"/>
        <v/>
      </c>
      <c r="BC90" s="532" t="str">
        <f t="shared" si="69"/>
        <v/>
      </c>
      <c r="BD90" s="532" t="str">
        <f t="shared" si="69"/>
        <v/>
      </c>
      <c r="BE90" s="532" t="str">
        <f t="shared" si="69"/>
        <v/>
      </c>
      <c r="BF90" s="532" t="str">
        <f t="shared" si="69"/>
        <v/>
      </c>
      <c r="BG90" s="532" t="str">
        <f t="shared" si="69"/>
        <v/>
      </c>
      <c r="BH90" s="532" t="str">
        <f t="shared" si="69"/>
        <v/>
      </c>
      <c r="BI90" s="532" t="str">
        <f t="shared" si="69"/>
        <v/>
      </c>
      <c r="BJ90" s="532" t="str">
        <f t="shared" si="69"/>
        <v/>
      </c>
      <c r="BK90" s="532" t="str">
        <f t="shared" si="69"/>
        <v/>
      </c>
      <c r="BL90" s="532" t="str">
        <f t="shared" si="69"/>
        <v/>
      </c>
      <c r="BM90" s="528"/>
      <c r="BN90" s="528"/>
      <c r="BO90" s="528"/>
      <c r="BP90" s="229"/>
    </row>
    <row r="91" spans="1:68" ht="51.75" thickBot="1" x14ac:dyDescent="0.25">
      <c r="A91" s="539">
        <v>72</v>
      </c>
      <c r="B91" s="510" t="s">
        <v>221</v>
      </c>
      <c r="C91" s="186" t="s">
        <v>531</v>
      </c>
      <c r="D91" s="70" t="s">
        <v>38</v>
      </c>
      <c r="E91" s="532" t="str">
        <f>IF(E87="N", "X", "")</f>
        <v/>
      </c>
      <c r="F91" s="532" t="str">
        <f t="shared" ref="F91:BL91" si="70">IF(F87="N", "X", "")</f>
        <v/>
      </c>
      <c r="G91" s="532" t="str">
        <f t="shared" si="70"/>
        <v/>
      </c>
      <c r="H91" s="532" t="str">
        <f t="shared" si="70"/>
        <v/>
      </c>
      <c r="I91" s="532" t="str">
        <f t="shared" si="70"/>
        <v/>
      </c>
      <c r="J91" s="532" t="str">
        <f t="shared" si="70"/>
        <v/>
      </c>
      <c r="K91" s="532" t="str">
        <f t="shared" si="70"/>
        <v/>
      </c>
      <c r="L91" s="532" t="str">
        <f t="shared" si="70"/>
        <v/>
      </c>
      <c r="M91" s="532" t="str">
        <f t="shared" si="70"/>
        <v/>
      </c>
      <c r="N91" s="532" t="str">
        <f t="shared" si="70"/>
        <v/>
      </c>
      <c r="O91" s="532" t="str">
        <f t="shared" si="70"/>
        <v/>
      </c>
      <c r="P91" s="532" t="str">
        <f t="shared" si="70"/>
        <v/>
      </c>
      <c r="Q91" s="532" t="str">
        <f t="shared" si="70"/>
        <v/>
      </c>
      <c r="R91" s="532" t="str">
        <f t="shared" si="70"/>
        <v/>
      </c>
      <c r="S91" s="532" t="str">
        <f t="shared" si="70"/>
        <v/>
      </c>
      <c r="T91" s="532" t="str">
        <f t="shared" si="70"/>
        <v/>
      </c>
      <c r="U91" s="532" t="str">
        <f t="shared" si="70"/>
        <v/>
      </c>
      <c r="V91" s="532" t="str">
        <f t="shared" si="70"/>
        <v/>
      </c>
      <c r="W91" s="532" t="str">
        <f t="shared" si="70"/>
        <v/>
      </c>
      <c r="X91" s="532" t="str">
        <f t="shared" si="70"/>
        <v/>
      </c>
      <c r="Y91" s="532" t="str">
        <f t="shared" si="70"/>
        <v/>
      </c>
      <c r="Z91" s="532" t="str">
        <f t="shared" si="70"/>
        <v/>
      </c>
      <c r="AA91" s="532" t="str">
        <f t="shared" si="70"/>
        <v/>
      </c>
      <c r="AB91" s="532" t="str">
        <f t="shared" si="70"/>
        <v/>
      </c>
      <c r="AC91" s="532" t="str">
        <f t="shared" si="70"/>
        <v/>
      </c>
      <c r="AD91" s="532" t="str">
        <f t="shared" si="70"/>
        <v/>
      </c>
      <c r="AE91" s="532" t="str">
        <f t="shared" si="70"/>
        <v/>
      </c>
      <c r="AF91" s="532" t="str">
        <f t="shared" si="70"/>
        <v/>
      </c>
      <c r="AG91" s="532" t="str">
        <f t="shared" si="70"/>
        <v/>
      </c>
      <c r="AH91" s="532" t="str">
        <f t="shared" si="70"/>
        <v/>
      </c>
      <c r="AI91" s="532" t="str">
        <f t="shared" si="70"/>
        <v/>
      </c>
      <c r="AJ91" s="532" t="str">
        <f t="shared" si="70"/>
        <v/>
      </c>
      <c r="AK91" s="532" t="str">
        <f t="shared" si="70"/>
        <v/>
      </c>
      <c r="AL91" s="532" t="str">
        <f t="shared" si="70"/>
        <v/>
      </c>
      <c r="AM91" s="532" t="str">
        <f t="shared" si="70"/>
        <v/>
      </c>
      <c r="AN91" s="532" t="str">
        <f t="shared" si="70"/>
        <v/>
      </c>
      <c r="AO91" s="532" t="str">
        <f t="shared" si="70"/>
        <v/>
      </c>
      <c r="AP91" s="532" t="str">
        <f t="shared" si="70"/>
        <v/>
      </c>
      <c r="AQ91" s="532" t="str">
        <f t="shared" si="70"/>
        <v/>
      </c>
      <c r="AR91" s="532" t="str">
        <f t="shared" si="70"/>
        <v/>
      </c>
      <c r="AS91" s="532" t="str">
        <f t="shared" si="70"/>
        <v/>
      </c>
      <c r="AT91" s="532" t="str">
        <f t="shared" si="70"/>
        <v/>
      </c>
      <c r="AU91" s="532" t="str">
        <f t="shared" si="70"/>
        <v/>
      </c>
      <c r="AV91" s="532" t="str">
        <f t="shared" si="70"/>
        <v/>
      </c>
      <c r="AW91" s="532" t="str">
        <f t="shared" si="70"/>
        <v/>
      </c>
      <c r="AX91" s="532" t="str">
        <f t="shared" si="70"/>
        <v/>
      </c>
      <c r="AY91" s="532" t="str">
        <f t="shared" si="70"/>
        <v/>
      </c>
      <c r="AZ91" s="532" t="str">
        <f t="shared" si="70"/>
        <v/>
      </c>
      <c r="BA91" s="532" t="str">
        <f t="shared" si="70"/>
        <v/>
      </c>
      <c r="BB91" s="532" t="str">
        <f t="shared" si="70"/>
        <v/>
      </c>
      <c r="BC91" s="532" t="str">
        <f t="shared" si="70"/>
        <v/>
      </c>
      <c r="BD91" s="532" t="str">
        <f t="shared" si="70"/>
        <v/>
      </c>
      <c r="BE91" s="532" t="str">
        <f t="shared" si="70"/>
        <v/>
      </c>
      <c r="BF91" s="532" t="str">
        <f t="shared" si="70"/>
        <v/>
      </c>
      <c r="BG91" s="532" t="str">
        <f t="shared" si="70"/>
        <v/>
      </c>
      <c r="BH91" s="532" t="str">
        <f t="shared" si="70"/>
        <v/>
      </c>
      <c r="BI91" s="532" t="str">
        <f t="shared" si="70"/>
        <v/>
      </c>
      <c r="BJ91" s="532" t="str">
        <f t="shared" si="70"/>
        <v/>
      </c>
      <c r="BK91" s="532" t="str">
        <f t="shared" si="70"/>
        <v/>
      </c>
      <c r="BL91" s="532" t="str">
        <f t="shared" si="70"/>
        <v/>
      </c>
      <c r="BM91" s="528"/>
      <c r="BN91" s="528"/>
      <c r="BO91" s="528"/>
    </row>
    <row r="92" spans="1:68" ht="64.5" thickBot="1" x14ac:dyDescent="0.25">
      <c r="A92" s="512">
        <v>73</v>
      </c>
      <c r="B92" s="510" t="s">
        <v>511</v>
      </c>
      <c r="C92" s="186" t="s">
        <v>531</v>
      </c>
      <c r="D92" s="70" t="s">
        <v>38</v>
      </c>
      <c r="E92" s="532" t="str">
        <f>IF(E87="N", "X", "")</f>
        <v/>
      </c>
      <c r="F92" s="532" t="str">
        <f t="shared" ref="F92:BL92" si="71">IF(F87="N", "X", "")</f>
        <v/>
      </c>
      <c r="G92" s="532" t="str">
        <f t="shared" si="71"/>
        <v/>
      </c>
      <c r="H92" s="532" t="str">
        <f t="shared" si="71"/>
        <v/>
      </c>
      <c r="I92" s="532" t="str">
        <f t="shared" si="71"/>
        <v/>
      </c>
      <c r="J92" s="532" t="str">
        <f t="shared" si="71"/>
        <v/>
      </c>
      <c r="K92" s="532" t="str">
        <f t="shared" si="71"/>
        <v/>
      </c>
      <c r="L92" s="532" t="str">
        <f t="shared" si="71"/>
        <v/>
      </c>
      <c r="M92" s="532" t="str">
        <f t="shared" si="71"/>
        <v/>
      </c>
      <c r="N92" s="532" t="str">
        <f t="shared" si="71"/>
        <v/>
      </c>
      <c r="O92" s="532" t="str">
        <f t="shared" si="71"/>
        <v/>
      </c>
      <c r="P92" s="532" t="str">
        <f t="shared" si="71"/>
        <v/>
      </c>
      <c r="Q92" s="532" t="str">
        <f t="shared" si="71"/>
        <v/>
      </c>
      <c r="R92" s="532" t="str">
        <f t="shared" si="71"/>
        <v/>
      </c>
      <c r="S92" s="532" t="str">
        <f t="shared" si="71"/>
        <v/>
      </c>
      <c r="T92" s="532" t="str">
        <f t="shared" si="71"/>
        <v/>
      </c>
      <c r="U92" s="532" t="str">
        <f t="shared" si="71"/>
        <v/>
      </c>
      <c r="V92" s="532" t="str">
        <f t="shared" si="71"/>
        <v/>
      </c>
      <c r="W92" s="532" t="str">
        <f t="shared" si="71"/>
        <v/>
      </c>
      <c r="X92" s="532" t="str">
        <f t="shared" si="71"/>
        <v/>
      </c>
      <c r="Y92" s="532" t="str">
        <f t="shared" si="71"/>
        <v/>
      </c>
      <c r="Z92" s="532" t="str">
        <f t="shared" si="71"/>
        <v/>
      </c>
      <c r="AA92" s="532" t="str">
        <f t="shared" si="71"/>
        <v/>
      </c>
      <c r="AB92" s="532" t="str">
        <f t="shared" si="71"/>
        <v/>
      </c>
      <c r="AC92" s="532" t="str">
        <f t="shared" si="71"/>
        <v/>
      </c>
      <c r="AD92" s="532" t="str">
        <f t="shared" si="71"/>
        <v/>
      </c>
      <c r="AE92" s="532" t="str">
        <f t="shared" si="71"/>
        <v/>
      </c>
      <c r="AF92" s="532" t="str">
        <f t="shared" si="71"/>
        <v/>
      </c>
      <c r="AG92" s="532" t="str">
        <f t="shared" si="71"/>
        <v/>
      </c>
      <c r="AH92" s="532" t="str">
        <f t="shared" si="71"/>
        <v/>
      </c>
      <c r="AI92" s="532" t="str">
        <f t="shared" si="71"/>
        <v/>
      </c>
      <c r="AJ92" s="532" t="str">
        <f t="shared" si="71"/>
        <v/>
      </c>
      <c r="AK92" s="532" t="str">
        <f t="shared" si="71"/>
        <v/>
      </c>
      <c r="AL92" s="532" t="str">
        <f t="shared" si="71"/>
        <v/>
      </c>
      <c r="AM92" s="532" t="str">
        <f t="shared" si="71"/>
        <v/>
      </c>
      <c r="AN92" s="532" t="str">
        <f t="shared" si="71"/>
        <v/>
      </c>
      <c r="AO92" s="532" t="str">
        <f t="shared" si="71"/>
        <v/>
      </c>
      <c r="AP92" s="532" t="str">
        <f t="shared" si="71"/>
        <v/>
      </c>
      <c r="AQ92" s="532" t="str">
        <f t="shared" si="71"/>
        <v/>
      </c>
      <c r="AR92" s="532" t="str">
        <f t="shared" si="71"/>
        <v/>
      </c>
      <c r="AS92" s="532" t="str">
        <f t="shared" si="71"/>
        <v/>
      </c>
      <c r="AT92" s="532" t="str">
        <f t="shared" si="71"/>
        <v/>
      </c>
      <c r="AU92" s="532" t="str">
        <f t="shared" si="71"/>
        <v/>
      </c>
      <c r="AV92" s="532" t="str">
        <f t="shared" si="71"/>
        <v/>
      </c>
      <c r="AW92" s="532" t="str">
        <f t="shared" si="71"/>
        <v/>
      </c>
      <c r="AX92" s="532" t="str">
        <f t="shared" si="71"/>
        <v/>
      </c>
      <c r="AY92" s="532" t="str">
        <f t="shared" si="71"/>
        <v/>
      </c>
      <c r="AZ92" s="532" t="str">
        <f t="shared" si="71"/>
        <v/>
      </c>
      <c r="BA92" s="532" t="str">
        <f t="shared" si="71"/>
        <v/>
      </c>
      <c r="BB92" s="532" t="str">
        <f t="shared" si="71"/>
        <v/>
      </c>
      <c r="BC92" s="532" t="str">
        <f t="shared" si="71"/>
        <v/>
      </c>
      <c r="BD92" s="532" t="str">
        <f t="shared" si="71"/>
        <v/>
      </c>
      <c r="BE92" s="532" t="str">
        <f t="shared" si="71"/>
        <v/>
      </c>
      <c r="BF92" s="532" t="str">
        <f t="shared" si="71"/>
        <v/>
      </c>
      <c r="BG92" s="532" t="str">
        <f t="shared" si="71"/>
        <v/>
      </c>
      <c r="BH92" s="532" t="str">
        <f t="shared" si="71"/>
        <v/>
      </c>
      <c r="BI92" s="532" t="str">
        <f t="shared" si="71"/>
        <v/>
      </c>
      <c r="BJ92" s="532" t="str">
        <f t="shared" si="71"/>
        <v/>
      </c>
      <c r="BK92" s="532" t="str">
        <f t="shared" si="71"/>
        <v/>
      </c>
      <c r="BL92" s="532" t="str">
        <f t="shared" si="71"/>
        <v/>
      </c>
      <c r="BM92" s="528"/>
      <c r="BN92" s="528"/>
      <c r="BO92" s="528"/>
      <c r="BP92" s="230"/>
    </row>
    <row r="93" spans="1:68" ht="51.75" thickBot="1" x14ac:dyDescent="0.25">
      <c r="A93" s="512">
        <v>74</v>
      </c>
      <c r="B93" s="510" t="s">
        <v>512</v>
      </c>
      <c r="C93" s="186" t="s">
        <v>531</v>
      </c>
      <c r="D93" s="70" t="s">
        <v>38</v>
      </c>
      <c r="E93" s="532" t="str">
        <f>IF(E87="N", "X", "")</f>
        <v/>
      </c>
      <c r="F93" s="532" t="str">
        <f t="shared" ref="F93:BL93" si="72">IF(F87="N", "X", "")</f>
        <v/>
      </c>
      <c r="G93" s="532" t="str">
        <f t="shared" si="72"/>
        <v/>
      </c>
      <c r="H93" s="532" t="str">
        <f t="shared" si="72"/>
        <v/>
      </c>
      <c r="I93" s="532" t="str">
        <f t="shared" si="72"/>
        <v/>
      </c>
      <c r="J93" s="532" t="str">
        <f t="shared" si="72"/>
        <v/>
      </c>
      <c r="K93" s="532" t="str">
        <f t="shared" si="72"/>
        <v/>
      </c>
      <c r="L93" s="532" t="str">
        <f t="shared" si="72"/>
        <v/>
      </c>
      <c r="M93" s="532" t="str">
        <f t="shared" si="72"/>
        <v/>
      </c>
      <c r="N93" s="532" t="str">
        <f t="shared" si="72"/>
        <v/>
      </c>
      <c r="O93" s="532" t="str">
        <f t="shared" si="72"/>
        <v/>
      </c>
      <c r="P93" s="532" t="str">
        <f t="shared" si="72"/>
        <v/>
      </c>
      <c r="Q93" s="532" t="str">
        <f t="shared" si="72"/>
        <v/>
      </c>
      <c r="R93" s="532" t="str">
        <f t="shared" si="72"/>
        <v/>
      </c>
      <c r="S93" s="532" t="str">
        <f t="shared" si="72"/>
        <v/>
      </c>
      <c r="T93" s="532" t="str">
        <f t="shared" si="72"/>
        <v/>
      </c>
      <c r="U93" s="532" t="str">
        <f t="shared" si="72"/>
        <v/>
      </c>
      <c r="V93" s="532" t="str">
        <f t="shared" si="72"/>
        <v/>
      </c>
      <c r="W93" s="532" t="str">
        <f t="shared" si="72"/>
        <v/>
      </c>
      <c r="X93" s="532" t="str">
        <f t="shared" si="72"/>
        <v/>
      </c>
      <c r="Y93" s="532" t="str">
        <f t="shared" si="72"/>
        <v/>
      </c>
      <c r="Z93" s="532" t="str">
        <f t="shared" si="72"/>
        <v/>
      </c>
      <c r="AA93" s="532" t="str">
        <f t="shared" si="72"/>
        <v/>
      </c>
      <c r="AB93" s="532" t="str">
        <f t="shared" si="72"/>
        <v/>
      </c>
      <c r="AC93" s="532" t="str">
        <f t="shared" si="72"/>
        <v/>
      </c>
      <c r="AD93" s="532" t="str">
        <f t="shared" si="72"/>
        <v/>
      </c>
      <c r="AE93" s="532" t="str">
        <f t="shared" si="72"/>
        <v/>
      </c>
      <c r="AF93" s="532" t="str">
        <f t="shared" si="72"/>
        <v/>
      </c>
      <c r="AG93" s="532" t="str">
        <f t="shared" si="72"/>
        <v/>
      </c>
      <c r="AH93" s="532" t="str">
        <f t="shared" si="72"/>
        <v/>
      </c>
      <c r="AI93" s="532" t="str">
        <f t="shared" si="72"/>
        <v/>
      </c>
      <c r="AJ93" s="532" t="str">
        <f t="shared" si="72"/>
        <v/>
      </c>
      <c r="AK93" s="532" t="str">
        <f t="shared" si="72"/>
        <v/>
      </c>
      <c r="AL93" s="532" t="str">
        <f t="shared" si="72"/>
        <v/>
      </c>
      <c r="AM93" s="532" t="str">
        <f t="shared" si="72"/>
        <v/>
      </c>
      <c r="AN93" s="532" t="str">
        <f t="shared" si="72"/>
        <v/>
      </c>
      <c r="AO93" s="532" t="str">
        <f t="shared" si="72"/>
        <v/>
      </c>
      <c r="AP93" s="532" t="str">
        <f t="shared" si="72"/>
        <v/>
      </c>
      <c r="AQ93" s="532" t="str">
        <f t="shared" si="72"/>
        <v/>
      </c>
      <c r="AR93" s="532" t="str">
        <f t="shared" si="72"/>
        <v/>
      </c>
      <c r="AS93" s="532" t="str">
        <f t="shared" si="72"/>
        <v/>
      </c>
      <c r="AT93" s="532" t="str">
        <f t="shared" si="72"/>
        <v/>
      </c>
      <c r="AU93" s="532" t="str">
        <f t="shared" si="72"/>
        <v/>
      </c>
      <c r="AV93" s="532" t="str">
        <f t="shared" si="72"/>
        <v/>
      </c>
      <c r="AW93" s="532" t="str">
        <f t="shared" si="72"/>
        <v/>
      </c>
      <c r="AX93" s="532" t="str">
        <f t="shared" si="72"/>
        <v/>
      </c>
      <c r="AY93" s="532" t="str">
        <f t="shared" si="72"/>
        <v/>
      </c>
      <c r="AZ93" s="532" t="str">
        <f t="shared" si="72"/>
        <v/>
      </c>
      <c r="BA93" s="532" t="str">
        <f t="shared" si="72"/>
        <v/>
      </c>
      <c r="BB93" s="532" t="str">
        <f t="shared" si="72"/>
        <v/>
      </c>
      <c r="BC93" s="532" t="str">
        <f t="shared" si="72"/>
        <v/>
      </c>
      <c r="BD93" s="532" t="str">
        <f t="shared" si="72"/>
        <v/>
      </c>
      <c r="BE93" s="532" t="str">
        <f t="shared" si="72"/>
        <v/>
      </c>
      <c r="BF93" s="532" t="str">
        <f t="shared" si="72"/>
        <v/>
      </c>
      <c r="BG93" s="532" t="str">
        <f t="shared" si="72"/>
        <v/>
      </c>
      <c r="BH93" s="532" t="str">
        <f t="shared" si="72"/>
        <v/>
      </c>
      <c r="BI93" s="532" t="str">
        <f t="shared" si="72"/>
        <v/>
      </c>
      <c r="BJ93" s="532" t="str">
        <f t="shared" si="72"/>
        <v/>
      </c>
      <c r="BK93" s="532" t="str">
        <f t="shared" si="72"/>
        <v/>
      </c>
      <c r="BL93" s="532" t="str">
        <f t="shared" si="72"/>
        <v/>
      </c>
      <c r="BM93" s="528"/>
      <c r="BN93" s="528"/>
      <c r="BO93" s="528"/>
      <c r="BP93" s="230"/>
    </row>
    <row r="94" spans="1:68" ht="58.5" customHeight="1" thickBot="1" x14ac:dyDescent="0.25">
      <c r="A94" s="512">
        <v>75</v>
      </c>
      <c r="B94" s="510" t="s">
        <v>222</v>
      </c>
      <c r="C94" s="186" t="s">
        <v>532</v>
      </c>
      <c r="D94" s="70" t="s">
        <v>38</v>
      </c>
      <c r="E94" s="532" t="str">
        <f>IF(E87="N", "X", "")</f>
        <v/>
      </c>
      <c r="F94" s="532" t="str">
        <f t="shared" ref="F94:BL94" si="73">IF(F87="N", "X", "")</f>
        <v/>
      </c>
      <c r="G94" s="532" t="str">
        <f t="shared" si="73"/>
        <v/>
      </c>
      <c r="H94" s="532" t="str">
        <f t="shared" si="73"/>
        <v/>
      </c>
      <c r="I94" s="532" t="str">
        <f t="shared" si="73"/>
        <v/>
      </c>
      <c r="J94" s="532" t="str">
        <f t="shared" si="73"/>
        <v/>
      </c>
      <c r="K94" s="532" t="str">
        <f t="shared" si="73"/>
        <v/>
      </c>
      <c r="L94" s="532" t="str">
        <f t="shared" si="73"/>
        <v/>
      </c>
      <c r="M94" s="532" t="str">
        <f t="shared" si="73"/>
        <v/>
      </c>
      <c r="N94" s="532" t="str">
        <f t="shared" si="73"/>
        <v/>
      </c>
      <c r="O94" s="532" t="str">
        <f t="shared" si="73"/>
        <v/>
      </c>
      <c r="P94" s="532" t="str">
        <f t="shared" si="73"/>
        <v/>
      </c>
      <c r="Q94" s="532" t="str">
        <f t="shared" si="73"/>
        <v/>
      </c>
      <c r="R94" s="532" t="str">
        <f t="shared" si="73"/>
        <v/>
      </c>
      <c r="S94" s="532" t="str">
        <f t="shared" si="73"/>
        <v/>
      </c>
      <c r="T94" s="532" t="str">
        <f t="shared" si="73"/>
        <v/>
      </c>
      <c r="U94" s="532" t="str">
        <f t="shared" si="73"/>
        <v/>
      </c>
      <c r="V94" s="532" t="str">
        <f t="shared" si="73"/>
        <v/>
      </c>
      <c r="W94" s="532" t="str">
        <f t="shared" si="73"/>
        <v/>
      </c>
      <c r="X94" s="532" t="str">
        <f t="shared" si="73"/>
        <v/>
      </c>
      <c r="Y94" s="532" t="str">
        <f t="shared" si="73"/>
        <v/>
      </c>
      <c r="Z94" s="532" t="str">
        <f t="shared" si="73"/>
        <v/>
      </c>
      <c r="AA94" s="532" t="str">
        <f t="shared" si="73"/>
        <v/>
      </c>
      <c r="AB94" s="532" t="str">
        <f t="shared" si="73"/>
        <v/>
      </c>
      <c r="AC94" s="532" t="str">
        <f t="shared" si="73"/>
        <v/>
      </c>
      <c r="AD94" s="532" t="str">
        <f t="shared" si="73"/>
        <v/>
      </c>
      <c r="AE94" s="532" t="str">
        <f t="shared" si="73"/>
        <v/>
      </c>
      <c r="AF94" s="532" t="str">
        <f t="shared" si="73"/>
        <v/>
      </c>
      <c r="AG94" s="532" t="str">
        <f t="shared" si="73"/>
        <v/>
      </c>
      <c r="AH94" s="532" t="str">
        <f t="shared" si="73"/>
        <v/>
      </c>
      <c r="AI94" s="532" t="str">
        <f t="shared" si="73"/>
        <v/>
      </c>
      <c r="AJ94" s="532" t="str">
        <f t="shared" si="73"/>
        <v/>
      </c>
      <c r="AK94" s="532" t="str">
        <f t="shared" si="73"/>
        <v/>
      </c>
      <c r="AL94" s="532" t="str">
        <f t="shared" si="73"/>
        <v/>
      </c>
      <c r="AM94" s="532" t="str">
        <f t="shared" si="73"/>
        <v/>
      </c>
      <c r="AN94" s="532" t="str">
        <f t="shared" si="73"/>
        <v/>
      </c>
      <c r="AO94" s="532" t="str">
        <f t="shared" si="73"/>
        <v/>
      </c>
      <c r="AP94" s="532" t="str">
        <f t="shared" si="73"/>
        <v/>
      </c>
      <c r="AQ94" s="532" t="str">
        <f t="shared" si="73"/>
        <v/>
      </c>
      <c r="AR94" s="532" t="str">
        <f t="shared" si="73"/>
        <v/>
      </c>
      <c r="AS94" s="532" t="str">
        <f t="shared" si="73"/>
        <v/>
      </c>
      <c r="AT94" s="532" t="str">
        <f t="shared" si="73"/>
        <v/>
      </c>
      <c r="AU94" s="532" t="str">
        <f t="shared" si="73"/>
        <v/>
      </c>
      <c r="AV94" s="532" t="str">
        <f t="shared" si="73"/>
        <v/>
      </c>
      <c r="AW94" s="532" t="str">
        <f t="shared" si="73"/>
        <v/>
      </c>
      <c r="AX94" s="532" t="str">
        <f t="shared" si="73"/>
        <v/>
      </c>
      <c r="AY94" s="532" t="str">
        <f t="shared" si="73"/>
        <v/>
      </c>
      <c r="AZ94" s="532" t="str">
        <f t="shared" si="73"/>
        <v/>
      </c>
      <c r="BA94" s="532" t="str">
        <f t="shared" si="73"/>
        <v/>
      </c>
      <c r="BB94" s="532" t="str">
        <f t="shared" si="73"/>
        <v/>
      </c>
      <c r="BC94" s="532" t="str">
        <f t="shared" si="73"/>
        <v/>
      </c>
      <c r="BD94" s="532" t="str">
        <f t="shared" si="73"/>
        <v/>
      </c>
      <c r="BE94" s="532" t="str">
        <f t="shared" si="73"/>
        <v/>
      </c>
      <c r="BF94" s="532" t="str">
        <f t="shared" si="73"/>
        <v/>
      </c>
      <c r="BG94" s="532" t="str">
        <f t="shared" si="73"/>
        <v/>
      </c>
      <c r="BH94" s="532" t="str">
        <f t="shared" si="73"/>
        <v/>
      </c>
      <c r="BI94" s="532" t="str">
        <f t="shared" si="73"/>
        <v/>
      </c>
      <c r="BJ94" s="532" t="str">
        <f t="shared" si="73"/>
        <v/>
      </c>
      <c r="BK94" s="532" t="str">
        <f t="shared" si="73"/>
        <v/>
      </c>
      <c r="BL94" s="532" t="str">
        <f t="shared" si="73"/>
        <v/>
      </c>
      <c r="BM94" s="528"/>
      <c r="BN94" s="528"/>
      <c r="BO94" s="528"/>
    </row>
    <row r="95" spans="1:68" ht="51.75" thickBot="1" x14ac:dyDescent="0.25">
      <c r="A95" s="512">
        <v>76</v>
      </c>
      <c r="B95" s="510" t="s">
        <v>223</v>
      </c>
      <c r="C95" s="186" t="s">
        <v>531</v>
      </c>
      <c r="D95" s="70" t="s">
        <v>38</v>
      </c>
      <c r="E95" s="532" t="str">
        <f>IF(E87="N", "X", "")</f>
        <v/>
      </c>
      <c r="F95" s="532" t="str">
        <f t="shared" ref="F95:BL95" si="74">IF(F87="N", "X", "")</f>
        <v/>
      </c>
      <c r="G95" s="532" t="str">
        <f t="shared" si="74"/>
        <v/>
      </c>
      <c r="H95" s="532" t="str">
        <f t="shared" si="74"/>
        <v/>
      </c>
      <c r="I95" s="532" t="str">
        <f t="shared" si="74"/>
        <v/>
      </c>
      <c r="J95" s="532" t="str">
        <f t="shared" si="74"/>
        <v/>
      </c>
      <c r="K95" s="532" t="str">
        <f t="shared" si="74"/>
        <v/>
      </c>
      <c r="L95" s="532" t="str">
        <f t="shared" si="74"/>
        <v/>
      </c>
      <c r="M95" s="532" t="str">
        <f t="shared" si="74"/>
        <v/>
      </c>
      <c r="N95" s="532" t="str">
        <f t="shared" si="74"/>
        <v/>
      </c>
      <c r="O95" s="532" t="str">
        <f t="shared" si="74"/>
        <v/>
      </c>
      <c r="P95" s="532" t="str">
        <f t="shared" si="74"/>
        <v/>
      </c>
      <c r="Q95" s="532" t="str">
        <f t="shared" si="74"/>
        <v/>
      </c>
      <c r="R95" s="532" t="str">
        <f t="shared" si="74"/>
        <v/>
      </c>
      <c r="S95" s="532" t="str">
        <f t="shared" si="74"/>
        <v/>
      </c>
      <c r="T95" s="532" t="str">
        <f t="shared" si="74"/>
        <v/>
      </c>
      <c r="U95" s="532" t="str">
        <f t="shared" si="74"/>
        <v/>
      </c>
      <c r="V95" s="532" t="str">
        <f t="shared" si="74"/>
        <v/>
      </c>
      <c r="W95" s="532" t="str">
        <f t="shared" si="74"/>
        <v/>
      </c>
      <c r="X95" s="532" t="str">
        <f t="shared" si="74"/>
        <v/>
      </c>
      <c r="Y95" s="532" t="str">
        <f t="shared" si="74"/>
        <v/>
      </c>
      <c r="Z95" s="532" t="str">
        <f t="shared" si="74"/>
        <v/>
      </c>
      <c r="AA95" s="532" t="str">
        <f t="shared" si="74"/>
        <v/>
      </c>
      <c r="AB95" s="532" t="str">
        <f t="shared" si="74"/>
        <v/>
      </c>
      <c r="AC95" s="532" t="str">
        <f t="shared" si="74"/>
        <v/>
      </c>
      <c r="AD95" s="532" t="str">
        <f t="shared" si="74"/>
        <v/>
      </c>
      <c r="AE95" s="532" t="str">
        <f t="shared" si="74"/>
        <v/>
      </c>
      <c r="AF95" s="532" t="str">
        <f t="shared" si="74"/>
        <v/>
      </c>
      <c r="AG95" s="532" t="str">
        <f t="shared" si="74"/>
        <v/>
      </c>
      <c r="AH95" s="532" t="str">
        <f t="shared" si="74"/>
        <v/>
      </c>
      <c r="AI95" s="532" t="str">
        <f t="shared" si="74"/>
        <v/>
      </c>
      <c r="AJ95" s="532" t="str">
        <f t="shared" si="74"/>
        <v/>
      </c>
      <c r="AK95" s="532" t="str">
        <f t="shared" si="74"/>
        <v/>
      </c>
      <c r="AL95" s="532" t="str">
        <f t="shared" si="74"/>
        <v/>
      </c>
      <c r="AM95" s="532" t="str">
        <f t="shared" si="74"/>
        <v/>
      </c>
      <c r="AN95" s="532" t="str">
        <f t="shared" si="74"/>
        <v/>
      </c>
      <c r="AO95" s="532" t="str">
        <f t="shared" si="74"/>
        <v/>
      </c>
      <c r="AP95" s="532" t="str">
        <f t="shared" si="74"/>
        <v/>
      </c>
      <c r="AQ95" s="532" t="str">
        <f t="shared" si="74"/>
        <v/>
      </c>
      <c r="AR95" s="532" t="str">
        <f t="shared" si="74"/>
        <v/>
      </c>
      <c r="AS95" s="532" t="str">
        <f t="shared" si="74"/>
        <v/>
      </c>
      <c r="AT95" s="532" t="str">
        <f t="shared" si="74"/>
        <v/>
      </c>
      <c r="AU95" s="532" t="str">
        <f t="shared" si="74"/>
        <v/>
      </c>
      <c r="AV95" s="532" t="str">
        <f t="shared" si="74"/>
        <v/>
      </c>
      <c r="AW95" s="532" t="str">
        <f t="shared" si="74"/>
        <v/>
      </c>
      <c r="AX95" s="532" t="str">
        <f t="shared" si="74"/>
        <v/>
      </c>
      <c r="AY95" s="532" t="str">
        <f t="shared" si="74"/>
        <v/>
      </c>
      <c r="AZ95" s="532" t="str">
        <f t="shared" si="74"/>
        <v/>
      </c>
      <c r="BA95" s="532" t="str">
        <f t="shared" si="74"/>
        <v/>
      </c>
      <c r="BB95" s="532" t="str">
        <f t="shared" si="74"/>
        <v/>
      </c>
      <c r="BC95" s="532" t="str">
        <f t="shared" si="74"/>
        <v/>
      </c>
      <c r="BD95" s="532" t="str">
        <f t="shared" si="74"/>
        <v/>
      </c>
      <c r="BE95" s="532" t="str">
        <f t="shared" si="74"/>
        <v/>
      </c>
      <c r="BF95" s="532" t="str">
        <f t="shared" si="74"/>
        <v/>
      </c>
      <c r="BG95" s="532" t="str">
        <f t="shared" si="74"/>
        <v/>
      </c>
      <c r="BH95" s="532" t="str">
        <f t="shared" si="74"/>
        <v/>
      </c>
      <c r="BI95" s="532" t="str">
        <f t="shared" si="74"/>
        <v/>
      </c>
      <c r="BJ95" s="532" t="str">
        <f t="shared" si="74"/>
        <v/>
      </c>
      <c r="BK95" s="532" t="str">
        <f t="shared" si="74"/>
        <v/>
      </c>
      <c r="BL95" s="532" t="str">
        <f t="shared" si="74"/>
        <v/>
      </c>
      <c r="BM95" s="528"/>
      <c r="BN95" s="528"/>
      <c r="BO95" s="528"/>
    </row>
    <row r="96" spans="1:68" ht="51.75" thickBot="1" x14ac:dyDescent="0.25">
      <c r="A96" s="512">
        <v>77</v>
      </c>
      <c r="B96" s="519" t="s">
        <v>224</v>
      </c>
      <c r="C96" s="544" t="s">
        <v>531</v>
      </c>
      <c r="D96" s="534" t="s">
        <v>38</v>
      </c>
      <c r="E96" s="532" t="str">
        <f>IF(E87="N", "X", "")</f>
        <v/>
      </c>
      <c r="F96" s="532" t="str">
        <f t="shared" ref="F96:BL96" si="75">IF(F87="N", "X", "")</f>
        <v/>
      </c>
      <c r="G96" s="532" t="str">
        <f t="shared" si="75"/>
        <v/>
      </c>
      <c r="H96" s="532" t="str">
        <f t="shared" si="75"/>
        <v/>
      </c>
      <c r="I96" s="532" t="str">
        <f t="shared" si="75"/>
        <v/>
      </c>
      <c r="J96" s="532" t="str">
        <f t="shared" si="75"/>
        <v/>
      </c>
      <c r="K96" s="532" t="str">
        <f t="shared" si="75"/>
        <v/>
      </c>
      <c r="L96" s="532" t="str">
        <f t="shared" si="75"/>
        <v/>
      </c>
      <c r="M96" s="532" t="str">
        <f t="shared" si="75"/>
        <v/>
      </c>
      <c r="N96" s="532" t="str">
        <f t="shared" si="75"/>
        <v/>
      </c>
      <c r="O96" s="532" t="str">
        <f t="shared" si="75"/>
        <v/>
      </c>
      <c r="P96" s="532" t="str">
        <f t="shared" si="75"/>
        <v/>
      </c>
      <c r="Q96" s="532" t="str">
        <f t="shared" si="75"/>
        <v/>
      </c>
      <c r="R96" s="532" t="str">
        <f t="shared" si="75"/>
        <v/>
      </c>
      <c r="S96" s="532" t="str">
        <f t="shared" si="75"/>
        <v/>
      </c>
      <c r="T96" s="532" t="str">
        <f t="shared" si="75"/>
        <v/>
      </c>
      <c r="U96" s="532" t="str">
        <f t="shared" si="75"/>
        <v/>
      </c>
      <c r="V96" s="532" t="str">
        <f t="shared" si="75"/>
        <v/>
      </c>
      <c r="W96" s="532" t="str">
        <f t="shared" si="75"/>
        <v/>
      </c>
      <c r="X96" s="532" t="str">
        <f t="shared" si="75"/>
        <v/>
      </c>
      <c r="Y96" s="532" t="str">
        <f t="shared" si="75"/>
        <v/>
      </c>
      <c r="Z96" s="532" t="str">
        <f t="shared" si="75"/>
        <v/>
      </c>
      <c r="AA96" s="532" t="str">
        <f t="shared" si="75"/>
        <v/>
      </c>
      <c r="AB96" s="532" t="str">
        <f t="shared" si="75"/>
        <v/>
      </c>
      <c r="AC96" s="532" t="str">
        <f t="shared" si="75"/>
        <v/>
      </c>
      <c r="AD96" s="532" t="str">
        <f t="shared" si="75"/>
        <v/>
      </c>
      <c r="AE96" s="532" t="str">
        <f t="shared" si="75"/>
        <v/>
      </c>
      <c r="AF96" s="532" t="str">
        <f t="shared" si="75"/>
        <v/>
      </c>
      <c r="AG96" s="532" t="str">
        <f t="shared" si="75"/>
        <v/>
      </c>
      <c r="AH96" s="532" t="str">
        <f t="shared" si="75"/>
        <v/>
      </c>
      <c r="AI96" s="532" t="str">
        <f t="shared" si="75"/>
        <v/>
      </c>
      <c r="AJ96" s="532" t="str">
        <f t="shared" si="75"/>
        <v/>
      </c>
      <c r="AK96" s="532" t="str">
        <f t="shared" si="75"/>
        <v/>
      </c>
      <c r="AL96" s="532" t="str">
        <f t="shared" si="75"/>
        <v/>
      </c>
      <c r="AM96" s="532" t="str">
        <f t="shared" si="75"/>
        <v/>
      </c>
      <c r="AN96" s="532" t="str">
        <f t="shared" si="75"/>
        <v/>
      </c>
      <c r="AO96" s="532" t="str">
        <f t="shared" si="75"/>
        <v/>
      </c>
      <c r="AP96" s="532" t="str">
        <f t="shared" si="75"/>
        <v/>
      </c>
      <c r="AQ96" s="532" t="str">
        <f t="shared" si="75"/>
        <v/>
      </c>
      <c r="AR96" s="532" t="str">
        <f t="shared" si="75"/>
        <v/>
      </c>
      <c r="AS96" s="532" t="str">
        <f t="shared" si="75"/>
        <v/>
      </c>
      <c r="AT96" s="532" t="str">
        <f t="shared" si="75"/>
        <v/>
      </c>
      <c r="AU96" s="532" t="str">
        <f t="shared" si="75"/>
        <v/>
      </c>
      <c r="AV96" s="532" t="str">
        <f t="shared" si="75"/>
        <v/>
      </c>
      <c r="AW96" s="532" t="str">
        <f t="shared" si="75"/>
        <v/>
      </c>
      <c r="AX96" s="532" t="str">
        <f t="shared" si="75"/>
        <v/>
      </c>
      <c r="AY96" s="532" t="str">
        <f t="shared" si="75"/>
        <v/>
      </c>
      <c r="AZ96" s="532" t="str">
        <f t="shared" si="75"/>
        <v/>
      </c>
      <c r="BA96" s="532" t="str">
        <f t="shared" si="75"/>
        <v/>
      </c>
      <c r="BB96" s="532" t="str">
        <f t="shared" si="75"/>
        <v/>
      </c>
      <c r="BC96" s="532" t="str">
        <f t="shared" si="75"/>
        <v/>
      </c>
      <c r="BD96" s="532" t="str">
        <f t="shared" si="75"/>
        <v/>
      </c>
      <c r="BE96" s="532" t="str">
        <f t="shared" si="75"/>
        <v/>
      </c>
      <c r="BF96" s="532" t="str">
        <f t="shared" si="75"/>
        <v/>
      </c>
      <c r="BG96" s="532" t="str">
        <f t="shared" si="75"/>
        <v/>
      </c>
      <c r="BH96" s="532" t="str">
        <f t="shared" si="75"/>
        <v/>
      </c>
      <c r="BI96" s="532" t="str">
        <f t="shared" si="75"/>
        <v/>
      </c>
      <c r="BJ96" s="532" t="str">
        <f t="shared" si="75"/>
        <v/>
      </c>
      <c r="BK96" s="532" t="str">
        <f t="shared" si="75"/>
        <v/>
      </c>
      <c r="BL96" s="532" t="str">
        <f t="shared" si="75"/>
        <v/>
      </c>
      <c r="BM96" s="542" t="s">
        <v>10</v>
      </c>
      <c r="BN96" s="542" t="s">
        <v>11</v>
      </c>
      <c r="BO96" s="542" t="s">
        <v>12</v>
      </c>
    </row>
    <row r="97" spans="1:68" s="620" customFormat="1" ht="24" customHeight="1" thickBot="1" x14ac:dyDescent="0.25">
      <c r="A97" s="633"/>
      <c r="B97" s="634" t="s">
        <v>88</v>
      </c>
      <c r="C97" s="622" t="s">
        <v>8</v>
      </c>
      <c r="D97" s="621" t="s">
        <v>9</v>
      </c>
      <c r="E97" s="666" t="s">
        <v>19</v>
      </c>
      <c r="F97" s="666" t="s">
        <v>19</v>
      </c>
      <c r="G97" s="666" t="s">
        <v>19</v>
      </c>
      <c r="H97" s="666" t="s">
        <v>19</v>
      </c>
      <c r="I97" s="666" t="s">
        <v>19</v>
      </c>
      <c r="J97" s="666" t="s">
        <v>19</v>
      </c>
      <c r="K97" s="666" t="s">
        <v>19</v>
      </c>
      <c r="L97" s="666" t="s">
        <v>19</v>
      </c>
      <c r="M97" s="666" t="s">
        <v>19</v>
      </c>
      <c r="N97" s="666" t="s">
        <v>19</v>
      </c>
      <c r="O97" s="666" t="s">
        <v>19</v>
      </c>
      <c r="P97" s="666" t="s">
        <v>19</v>
      </c>
      <c r="Q97" s="666" t="s">
        <v>19</v>
      </c>
      <c r="R97" s="666" t="s">
        <v>19</v>
      </c>
      <c r="S97" s="666" t="s">
        <v>19</v>
      </c>
      <c r="T97" s="666" t="s">
        <v>19</v>
      </c>
      <c r="U97" s="666" t="s">
        <v>19</v>
      </c>
      <c r="V97" s="666" t="s">
        <v>19</v>
      </c>
      <c r="W97" s="666" t="s">
        <v>19</v>
      </c>
      <c r="X97" s="666" t="s">
        <v>19</v>
      </c>
      <c r="Y97" s="666" t="s">
        <v>19</v>
      </c>
      <c r="Z97" s="666" t="s">
        <v>19</v>
      </c>
      <c r="AA97" s="666" t="s">
        <v>19</v>
      </c>
      <c r="AB97" s="666" t="s">
        <v>19</v>
      </c>
      <c r="AC97" s="666" t="s">
        <v>19</v>
      </c>
      <c r="AD97" s="666" t="s">
        <v>19</v>
      </c>
      <c r="AE97" s="666" t="s">
        <v>19</v>
      </c>
      <c r="AF97" s="666" t="s">
        <v>19</v>
      </c>
      <c r="AG97" s="666" t="s">
        <v>19</v>
      </c>
      <c r="AH97" s="666" t="s">
        <v>19</v>
      </c>
      <c r="AI97" s="666" t="s">
        <v>19</v>
      </c>
      <c r="AJ97" s="666" t="s">
        <v>19</v>
      </c>
      <c r="AK97" s="666" t="s">
        <v>19</v>
      </c>
      <c r="AL97" s="666" t="s">
        <v>19</v>
      </c>
      <c r="AM97" s="666" t="s">
        <v>19</v>
      </c>
      <c r="AN97" s="666" t="s">
        <v>19</v>
      </c>
      <c r="AO97" s="666" t="s">
        <v>19</v>
      </c>
      <c r="AP97" s="666" t="s">
        <v>19</v>
      </c>
      <c r="AQ97" s="666" t="s">
        <v>19</v>
      </c>
      <c r="AR97" s="666" t="s">
        <v>19</v>
      </c>
      <c r="AS97" s="666" t="s">
        <v>19</v>
      </c>
      <c r="AT97" s="666" t="s">
        <v>19</v>
      </c>
      <c r="AU97" s="666" t="s">
        <v>19</v>
      </c>
      <c r="AV97" s="666" t="s">
        <v>19</v>
      </c>
      <c r="AW97" s="666" t="s">
        <v>19</v>
      </c>
      <c r="AX97" s="666" t="s">
        <v>19</v>
      </c>
      <c r="AY97" s="666" t="s">
        <v>19</v>
      </c>
      <c r="AZ97" s="666" t="s">
        <v>19</v>
      </c>
      <c r="BA97" s="666" t="s">
        <v>19</v>
      </c>
      <c r="BB97" s="666" t="s">
        <v>19</v>
      </c>
      <c r="BC97" s="666" t="s">
        <v>19</v>
      </c>
      <c r="BD97" s="666" t="s">
        <v>19</v>
      </c>
      <c r="BE97" s="666" t="s">
        <v>19</v>
      </c>
      <c r="BF97" s="666" t="s">
        <v>19</v>
      </c>
      <c r="BG97" s="666" t="s">
        <v>19</v>
      </c>
      <c r="BH97" s="666" t="s">
        <v>19</v>
      </c>
      <c r="BI97" s="666" t="s">
        <v>19</v>
      </c>
      <c r="BJ97" s="666" t="s">
        <v>19</v>
      </c>
      <c r="BK97" s="666" t="s">
        <v>19</v>
      </c>
      <c r="BL97" s="666" t="s">
        <v>19</v>
      </c>
      <c r="BM97" s="638"/>
      <c r="BN97" s="638"/>
      <c r="BO97" s="638"/>
      <c r="BP97" s="639"/>
    </row>
    <row r="98" spans="1:68" ht="35.450000000000003" customHeight="1" thickBot="1" x14ac:dyDescent="0.25">
      <c r="A98" s="748">
        <v>78</v>
      </c>
      <c r="B98" s="75" t="s">
        <v>513</v>
      </c>
      <c r="C98" s="285" t="s">
        <v>436</v>
      </c>
      <c r="D98" s="70" t="s">
        <v>89</v>
      </c>
      <c r="E98" s="532"/>
      <c r="F98" s="532"/>
      <c r="G98" s="532"/>
      <c r="H98" s="532"/>
      <c r="I98" s="532"/>
      <c r="J98" s="532"/>
      <c r="K98" s="532"/>
      <c r="L98" s="532"/>
      <c r="M98" s="532"/>
      <c r="N98" s="532"/>
      <c r="O98" s="532"/>
      <c r="P98" s="532"/>
      <c r="Q98" s="532"/>
      <c r="R98" s="532"/>
      <c r="S98" s="532"/>
      <c r="T98" s="532"/>
      <c r="U98" s="532"/>
      <c r="V98" s="532"/>
      <c r="W98" s="532"/>
      <c r="X98" s="532"/>
      <c r="Y98" s="532"/>
      <c r="Z98" s="532"/>
      <c r="AA98" s="532"/>
      <c r="AB98" s="532"/>
      <c r="AC98" s="532"/>
      <c r="AD98" s="532"/>
      <c r="AE98" s="532"/>
      <c r="AF98" s="532"/>
      <c r="AG98" s="532"/>
      <c r="AH98" s="532"/>
      <c r="AI98" s="532"/>
      <c r="AJ98" s="532"/>
      <c r="AK98" s="532"/>
      <c r="AL98" s="532"/>
      <c r="AM98" s="532"/>
      <c r="AN98" s="532"/>
      <c r="AO98" s="532"/>
      <c r="AP98" s="532"/>
      <c r="AQ98" s="532"/>
      <c r="AR98" s="532"/>
      <c r="AS98" s="532"/>
      <c r="AT98" s="532"/>
      <c r="AU98" s="532"/>
      <c r="AV98" s="532"/>
      <c r="AW98" s="532"/>
      <c r="AX98" s="532"/>
      <c r="AY98" s="532"/>
      <c r="AZ98" s="532"/>
      <c r="BA98" s="532"/>
      <c r="BB98" s="532"/>
      <c r="BC98" s="532"/>
      <c r="BD98" s="532"/>
      <c r="BE98" s="532"/>
      <c r="BF98" s="532"/>
      <c r="BG98" s="532"/>
      <c r="BH98" s="532"/>
      <c r="BI98" s="532"/>
      <c r="BJ98" s="532"/>
      <c r="BK98" s="532"/>
      <c r="BL98" s="532"/>
      <c r="BM98" s="528"/>
      <c r="BN98" s="528"/>
      <c r="BO98" s="528"/>
      <c r="BP98" s="70"/>
    </row>
    <row r="99" spans="1:68" ht="64.5" thickBot="1" x14ac:dyDescent="0.25">
      <c r="A99" s="747">
        <v>79</v>
      </c>
      <c r="B99" s="735" t="s">
        <v>606</v>
      </c>
      <c r="C99" s="534" t="s">
        <v>436</v>
      </c>
      <c r="D99" s="534" t="s">
        <v>89</v>
      </c>
      <c r="E99" s="560" t="str">
        <f>IF(E98="N", "X", "")</f>
        <v/>
      </c>
      <c r="F99" s="560" t="str">
        <f t="shared" ref="F99:AU99" si="76">IF(F98="N", "X", "")</f>
        <v/>
      </c>
      <c r="G99" s="560" t="str">
        <f t="shared" si="76"/>
        <v/>
      </c>
      <c r="H99" s="560" t="str">
        <f t="shared" si="76"/>
        <v/>
      </c>
      <c r="I99" s="560" t="str">
        <f t="shared" si="76"/>
        <v/>
      </c>
      <c r="J99" s="560" t="str">
        <f t="shared" si="76"/>
        <v/>
      </c>
      <c r="K99" s="560" t="str">
        <f t="shared" si="76"/>
        <v/>
      </c>
      <c r="L99" s="560" t="str">
        <f t="shared" si="76"/>
        <v/>
      </c>
      <c r="M99" s="560" t="str">
        <f t="shared" si="76"/>
        <v/>
      </c>
      <c r="N99" s="560" t="str">
        <f t="shared" si="76"/>
        <v/>
      </c>
      <c r="O99" s="560" t="str">
        <f t="shared" si="76"/>
        <v/>
      </c>
      <c r="P99" s="560" t="str">
        <f t="shared" si="76"/>
        <v/>
      </c>
      <c r="Q99" s="560" t="str">
        <f t="shared" si="76"/>
        <v/>
      </c>
      <c r="R99" s="560" t="str">
        <f t="shared" si="76"/>
        <v/>
      </c>
      <c r="S99" s="560" t="str">
        <f t="shared" si="76"/>
        <v/>
      </c>
      <c r="T99" s="560" t="str">
        <f t="shared" si="76"/>
        <v/>
      </c>
      <c r="U99" s="560" t="str">
        <f t="shared" si="76"/>
        <v/>
      </c>
      <c r="V99" s="560" t="str">
        <f t="shared" si="76"/>
        <v/>
      </c>
      <c r="W99" s="560" t="str">
        <f t="shared" si="76"/>
        <v/>
      </c>
      <c r="X99" s="560" t="str">
        <f t="shared" si="76"/>
        <v/>
      </c>
      <c r="Y99" s="560" t="str">
        <f t="shared" si="76"/>
        <v/>
      </c>
      <c r="Z99" s="560" t="str">
        <f t="shared" si="76"/>
        <v/>
      </c>
      <c r="AA99" s="560" t="str">
        <f t="shared" si="76"/>
        <v/>
      </c>
      <c r="AB99" s="560" t="str">
        <f t="shared" si="76"/>
        <v/>
      </c>
      <c r="AC99" s="560" t="str">
        <f t="shared" si="76"/>
        <v/>
      </c>
      <c r="AD99" s="560" t="str">
        <f t="shared" si="76"/>
        <v/>
      </c>
      <c r="AE99" s="560" t="str">
        <f t="shared" si="76"/>
        <v/>
      </c>
      <c r="AF99" s="560" t="str">
        <f t="shared" si="76"/>
        <v/>
      </c>
      <c r="AG99" s="560" t="str">
        <f t="shared" si="76"/>
        <v/>
      </c>
      <c r="AH99" s="560" t="str">
        <f t="shared" si="76"/>
        <v/>
      </c>
      <c r="AI99" s="560" t="str">
        <f t="shared" si="76"/>
        <v/>
      </c>
      <c r="AJ99" s="560" t="str">
        <f t="shared" si="76"/>
        <v/>
      </c>
      <c r="AK99" s="560" t="str">
        <f t="shared" si="76"/>
        <v/>
      </c>
      <c r="AL99" s="560" t="str">
        <f t="shared" si="76"/>
        <v/>
      </c>
      <c r="AM99" s="560" t="str">
        <f t="shared" si="76"/>
        <v/>
      </c>
      <c r="AN99" s="560" t="str">
        <f t="shared" si="76"/>
        <v/>
      </c>
      <c r="AO99" s="560" t="str">
        <f t="shared" si="76"/>
        <v/>
      </c>
      <c r="AP99" s="560" t="str">
        <f t="shared" si="76"/>
        <v/>
      </c>
      <c r="AQ99" s="560" t="str">
        <f t="shared" si="76"/>
        <v/>
      </c>
      <c r="AR99" s="560" t="str">
        <f t="shared" si="76"/>
        <v/>
      </c>
      <c r="AS99" s="560" t="str">
        <f t="shared" si="76"/>
        <v/>
      </c>
      <c r="AT99" s="560" t="str">
        <f t="shared" si="76"/>
        <v/>
      </c>
      <c r="AU99" s="560" t="str">
        <f t="shared" si="76"/>
        <v/>
      </c>
      <c r="AV99" s="560" t="str">
        <f>IF(AV98="N", "X", "")</f>
        <v/>
      </c>
      <c r="AW99" s="560" t="str">
        <f t="shared" ref="AW99:BL99" si="77">IF(AW98="N", "X", "")</f>
        <v/>
      </c>
      <c r="AX99" s="560" t="str">
        <f t="shared" si="77"/>
        <v/>
      </c>
      <c r="AY99" s="560" t="str">
        <f t="shared" si="77"/>
        <v/>
      </c>
      <c r="AZ99" s="560" t="str">
        <f t="shared" si="77"/>
        <v/>
      </c>
      <c r="BA99" s="560" t="str">
        <f t="shared" si="77"/>
        <v/>
      </c>
      <c r="BB99" s="560" t="str">
        <f t="shared" si="77"/>
        <v/>
      </c>
      <c r="BC99" s="560" t="str">
        <f t="shared" si="77"/>
        <v/>
      </c>
      <c r="BD99" s="560" t="str">
        <f t="shared" si="77"/>
        <v/>
      </c>
      <c r="BE99" s="560" t="str">
        <f t="shared" si="77"/>
        <v/>
      </c>
      <c r="BF99" s="560" t="str">
        <f t="shared" si="77"/>
        <v/>
      </c>
      <c r="BG99" s="560" t="str">
        <f t="shared" si="77"/>
        <v/>
      </c>
      <c r="BH99" s="560" t="str">
        <f t="shared" si="77"/>
        <v/>
      </c>
      <c r="BI99" s="560" t="str">
        <f t="shared" si="77"/>
        <v/>
      </c>
      <c r="BJ99" s="560" t="str">
        <f t="shared" si="77"/>
        <v/>
      </c>
      <c r="BK99" s="560" t="str">
        <f t="shared" si="77"/>
        <v/>
      </c>
      <c r="BL99" s="560" t="str">
        <f t="shared" si="77"/>
        <v/>
      </c>
      <c r="BM99" s="542" t="s">
        <v>10</v>
      </c>
      <c r="BN99" s="542" t="s">
        <v>11</v>
      </c>
      <c r="BO99" s="542" t="s">
        <v>12</v>
      </c>
    </row>
    <row r="100" spans="1:68" ht="35.450000000000003" customHeight="1" thickBot="1" x14ac:dyDescent="0.25">
      <c r="A100" s="539">
        <v>80</v>
      </c>
      <c r="B100" s="510" t="s">
        <v>469</v>
      </c>
      <c r="C100" s="186" t="s">
        <v>436</v>
      </c>
      <c r="D100" s="534" t="s">
        <v>89</v>
      </c>
      <c r="E100" s="560" t="str">
        <f>IF(E98="N", "X", "")</f>
        <v/>
      </c>
      <c r="F100" s="560" t="str">
        <f t="shared" ref="F100:AU100" si="78">IF(F98="N", "X", "")</f>
        <v/>
      </c>
      <c r="G100" s="560" t="str">
        <f t="shared" si="78"/>
        <v/>
      </c>
      <c r="H100" s="560" t="str">
        <f t="shared" si="78"/>
        <v/>
      </c>
      <c r="I100" s="560" t="str">
        <f t="shared" si="78"/>
        <v/>
      </c>
      <c r="J100" s="560" t="str">
        <f t="shared" si="78"/>
        <v/>
      </c>
      <c r="K100" s="560" t="str">
        <f t="shared" si="78"/>
        <v/>
      </c>
      <c r="L100" s="560" t="str">
        <f t="shared" si="78"/>
        <v/>
      </c>
      <c r="M100" s="560" t="str">
        <f t="shared" si="78"/>
        <v/>
      </c>
      <c r="N100" s="560" t="str">
        <f t="shared" si="78"/>
        <v/>
      </c>
      <c r="O100" s="560" t="str">
        <f t="shared" si="78"/>
        <v/>
      </c>
      <c r="P100" s="560" t="str">
        <f t="shared" si="78"/>
        <v/>
      </c>
      <c r="Q100" s="560" t="str">
        <f t="shared" si="78"/>
        <v/>
      </c>
      <c r="R100" s="560" t="str">
        <f t="shared" si="78"/>
        <v/>
      </c>
      <c r="S100" s="560" t="str">
        <f t="shared" si="78"/>
        <v/>
      </c>
      <c r="T100" s="560" t="str">
        <f t="shared" si="78"/>
        <v/>
      </c>
      <c r="U100" s="560" t="str">
        <f t="shared" si="78"/>
        <v/>
      </c>
      <c r="V100" s="560" t="str">
        <f t="shared" si="78"/>
        <v/>
      </c>
      <c r="W100" s="560" t="str">
        <f t="shared" si="78"/>
        <v/>
      </c>
      <c r="X100" s="560" t="str">
        <f t="shared" si="78"/>
        <v/>
      </c>
      <c r="Y100" s="560" t="str">
        <f t="shared" si="78"/>
        <v/>
      </c>
      <c r="Z100" s="560" t="str">
        <f t="shared" si="78"/>
        <v/>
      </c>
      <c r="AA100" s="560" t="str">
        <f t="shared" si="78"/>
        <v/>
      </c>
      <c r="AB100" s="560" t="str">
        <f t="shared" si="78"/>
        <v/>
      </c>
      <c r="AC100" s="560" t="str">
        <f t="shared" si="78"/>
        <v/>
      </c>
      <c r="AD100" s="560" t="str">
        <f t="shared" si="78"/>
        <v/>
      </c>
      <c r="AE100" s="560" t="str">
        <f t="shared" si="78"/>
        <v/>
      </c>
      <c r="AF100" s="560" t="str">
        <f t="shared" si="78"/>
        <v/>
      </c>
      <c r="AG100" s="560" t="str">
        <f t="shared" si="78"/>
        <v/>
      </c>
      <c r="AH100" s="560" t="str">
        <f t="shared" si="78"/>
        <v/>
      </c>
      <c r="AI100" s="560" t="str">
        <f t="shared" si="78"/>
        <v/>
      </c>
      <c r="AJ100" s="560" t="str">
        <f t="shared" si="78"/>
        <v/>
      </c>
      <c r="AK100" s="560" t="str">
        <f t="shared" si="78"/>
        <v/>
      </c>
      <c r="AL100" s="560" t="str">
        <f t="shared" si="78"/>
        <v/>
      </c>
      <c r="AM100" s="560" t="str">
        <f t="shared" si="78"/>
        <v/>
      </c>
      <c r="AN100" s="560" t="str">
        <f t="shared" si="78"/>
        <v/>
      </c>
      <c r="AO100" s="560" t="str">
        <f t="shared" si="78"/>
        <v/>
      </c>
      <c r="AP100" s="560" t="str">
        <f t="shared" si="78"/>
        <v/>
      </c>
      <c r="AQ100" s="560" t="str">
        <f t="shared" si="78"/>
        <v/>
      </c>
      <c r="AR100" s="560" t="str">
        <f t="shared" si="78"/>
        <v/>
      </c>
      <c r="AS100" s="560" t="str">
        <f t="shared" si="78"/>
        <v/>
      </c>
      <c r="AT100" s="560" t="str">
        <f t="shared" si="78"/>
        <v/>
      </c>
      <c r="AU100" s="560" t="str">
        <f t="shared" si="78"/>
        <v/>
      </c>
      <c r="AV100" s="560" t="str">
        <f>IF(AV98="N", "X", "")</f>
        <v/>
      </c>
      <c r="AW100" s="560" t="str">
        <f t="shared" ref="AW100:BL100" si="79">IF(AW98="N", "X", "")</f>
        <v/>
      </c>
      <c r="AX100" s="560" t="str">
        <f t="shared" si="79"/>
        <v/>
      </c>
      <c r="AY100" s="560" t="str">
        <f t="shared" si="79"/>
        <v/>
      </c>
      <c r="AZ100" s="560" t="str">
        <f t="shared" si="79"/>
        <v/>
      </c>
      <c r="BA100" s="560" t="str">
        <f t="shared" si="79"/>
        <v/>
      </c>
      <c r="BB100" s="560" t="str">
        <f t="shared" si="79"/>
        <v/>
      </c>
      <c r="BC100" s="560" t="str">
        <f t="shared" si="79"/>
        <v/>
      </c>
      <c r="BD100" s="560" t="str">
        <f t="shared" si="79"/>
        <v/>
      </c>
      <c r="BE100" s="560" t="str">
        <f t="shared" si="79"/>
        <v/>
      </c>
      <c r="BF100" s="560" t="str">
        <f t="shared" si="79"/>
        <v/>
      </c>
      <c r="BG100" s="560" t="str">
        <f t="shared" si="79"/>
        <v/>
      </c>
      <c r="BH100" s="560" t="str">
        <f t="shared" si="79"/>
        <v/>
      </c>
      <c r="BI100" s="560" t="str">
        <f t="shared" si="79"/>
        <v/>
      </c>
      <c r="BJ100" s="560" t="str">
        <f t="shared" si="79"/>
        <v/>
      </c>
      <c r="BK100" s="560" t="str">
        <f t="shared" si="79"/>
        <v/>
      </c>
      <c r="BL100" s="560" t="str">
        <f t="shared" si="79"/>
        <v/>
      </c>
      <c r="BM100" s="528"/>
      <c r="BN100" s="528"/>
      <c r="BO100" s="528"/>
    </row>
    <row r="101" spans="1:68" ht="35.450000000000003" customHeight="1" thickBot="1" x14ac:dyDescent="0.25">
      <c r="A101" s="539" t="s">
        <v>505</v>
      </c>
      <c r="B101" s="736" t="s">
        <v>470</v>
      </c>
      <c r="C101" s="186" t="s">
        <v>436</v>
      </c>
      <c r="D101" s="70" t="s">
        <v>38</v>
      </c>
      <c r="E101" s="560" t="str">
        <f>IF(E98="N", "X", "")</f>
        <v/>
      </c>
      <c r="F101" s="560" t="str">
        <f t="shared" ref="F101:AU101" si="80">IF(F98="N", "X", "")</f>
        <v/>
      </c>
      <c r="G101" s="560" t="str">
        <f t="shared" si="80"/>
        <v/>
      </c>
      <c r="H101" s="560" t="str">
        <f t="shared" si="80"/>
        <v/>
      </c>
      <c r="I101" s="560" t="str">
        <f t="shared" si="80"/>
        <v/>
      </c>
      <c r="J101" s="560" t="str">
        <f t="shared" si="80"/>
        <v/>
      </c>
      <c r="K101" s="560" t="str">
        <f t="shared" si="80"/>
        <v/>
      </c>
      <c r="L101" s="560" t="str">
        <f t="shared" si="80"/>
        <v/>
      </c>
      <c r="M101" s="560" t="str">
        <f t="shared" si="80"/>
        <v/>
      </c>
      <c r="N101" s="560" t="str">
        <f t="shared" si="80"/>
        <v/>
      </c>
      <c r="O101" s="560" t="str">
        <f t="shared" si="80"/>
        <v/>
      </c>
      <c r="P101" s="560" t="str">
        <f t="shared" si="80"/>
        <v/>
      </c>
      <c r="Q101" s="560" t="str">
        <f t="shared" si="80"/>
        <v/>
      </c>
      <c r="R101" s="560" t="str">
        <f t="shared" si="80"/>
        <v/>
      </c>
      <c r="S101" s="560" t="str">
        <f t="shared" si="80"/>
        <v/>
      </c>
      <c r="T101" s="560" t="str">
        <f t="shared" si="80"/>
        <v/>
      </c>
      <c r="U101" s="560" t="str">
        <f t="shared" si="80"/>
        <v/>
      </c>
      <c r="V101" s="560" t="str">
        <f t="shared" si="80"/>
        <v/>
      </c>
      <c r="W101" s="560" t="str">
        <f t="shared" si="80"/>
        <v/>
      </c>
      <c r="X101" s="560" t="str">
        <f t="shared" si="80"/>
        <v/>
      </c>
      <c r="Y101" s="560" t="str">
        <f t="shared" si="80"/>
        <v/>
      </c>
      <c r="Z101" s="560" t="str">
        <f t="shared" si="80"/>
        <v/>
      </c>
      <c r="AA101" s="560" t="str">
        <f t="shared" si="80"/>
        <v/>
      </c>
      <c r="AB101" s="560" t="str">
        <f t="shared" si="80"/>
        <v/>
      </c>
      <c r="AC101" s="560" t="str">
        <f t="shared" si="80"/>
        <v/>
      </c>
      <c r="AD101" s="560" t="str">
        <f t="shared" si="80"/>
        <v/>
      </c>
      <c r="AE101" s="560" t="str">
        <f t="shared" si="80"/>
        <v/>
      </c>
      <c r="AF101" s="560" t="str">
        <f t="shared" si="80"/>
        <v/>
      </c>
      <c r="AG101" s="560" t="str">
        <f t="shared" si="80"/>
        <v/>
      </c>
      <c r="AH101" s="560" t="str">
        <f t="shared" si="80"/>
        <v/>
      </c>
      <c r="AI101" s="560" t="str">
        <f t="shared" si="80"/>
        <v/>
      </c>
      <c r="AJ101" s="560" t="str">
        <f t="shared" si="80"/>
        <v/>
      </c>
      <c r="AK101" s="560" t="str">
        <f t="shared" si="80"/>
        <v/>
      </c>
      <c r="AL101" s="560" t="str">
        <f t="shared" si="80"/>
        <v/>
      </c>
      <c r="AM101" s="560" t="str">
        <f t="shared" si="80"/>
        <v/>
      </c>
      <c r="AN101" s="560" t="str">
        <f t="shared" si="80"/>
        <v/>
      </c>
      <c r="AO101" s="560" t="str">
        <f t="shared" si="80"/>
        <v/>
      </c>
      <c r="AP101" s="560" t="str">
        <f t="shared" si="80"/>
        <v/>
      </c>
      <c r="AQ101" s="560" t="str">
        <f t="shared" si="80"/>
        <v/>
      </c>
      <c r="AR101" s="560" t="str">
        <f t="shared" si="80"/>
        <v/>
      </c>
      <c r="AS101" s="560" t="str">
        <f t="shared" si="80"/>
        <v/>
      </c>
      <c r="AT101" s="560" t="str">
        <f t="shared" si="80"/>
        <v/>
      </c>
      <c r="AU101" s="560" t="str">
        <f t="shared" si="80"/>
        <v/>
      </c>
      <c r="AV101" s="560" t="str">
        <f>IF(AV98="N", "X", "")</f>
        <v/>
      </c>
      <c r="AW101" s="560" t="str">
        <f t="shared" ref="AW101:BL101" si="81">IF(AW98="N", "X", "")</f>
        <v/>
      </c>
      <c r="AX101" s="560" t="str">
        <f t="shared" si="81"/>
        <v/>
      </c>
      <c r="AY101" s="560" t="str">
        <f t="shared" si="81"/>
        <v/>
      </c>
      <c r="AZ101" s="560" t="str">
        <f t="shared" si="81"/>
        <v/>
      </c>
      <c r="BA101" s="560" t="str">
        <f t="shared" si="81"/>
        <v/>
      </c>
      <c r="BB101" s="560" t="str">
        <f t="shared" si="81"/>
        <v/>
      </c>
      <c r="BC101" s="560" t="str">
        <f t="shared" si="81"/>
        <v/>
      </c>
      <c r="BD101" s="560" t="str">
        <f t="shared" si="81"/>
        <v/>
      </c>
      <c r="BE101" s="560" t="str">
        <f t="shared" si="81"/>
        <v/>
      </c>
      <c r="BF101" s="560" t="str">
        <f t="shared" si="81"/>
        <v/>
      </c>
      <c r="BG101" s="560" t="str">
        <f t="shared" si="81"/>
        <v/>
      </c>
      <c r="BH101" s="560" t="str">
        <f t="shared" si="81"/>
        <v/>
      </c>
      <c r="BI101" s="560" t="str">
        <f t="shared" si="81"/>
        <v/>
      </c>
      <c r="BJ101" s="560" t="str">
        <f t="shared" si="81"/>
        <v/>
      </c>
      <c r="BK101" s="560" t="str">
        <f t="shared" si="81"/>
        <v/>
      </c>
      <c r="BL101" s="560" t="str">
        <f t="shared" si="81"/>
        <v/>
      </c>
      <c r="BM101" s="528"/>
      <c r="BN101" s="528"/>
      <c r="BO101" s="528"/>
    </row>
    <row r="102" spans="1:68" ht="35.450000000000003" customHeight="1" thickBot="1" x14ac:dyDescent="0.25">
      <c r="A102" s="539" t="s">
        <v>506</v>
      </c>
      <c r="B102" s="736" t="s">
        <v>471</v>
      </c>
      <c r="C102" s="186" t="s">
        <v>436</v>
      </c>
      <c r="D102" s="70" t="s">
        <v>38</v>
      </c>
      <c r="E102" s="560" t="str">
        <f>IF(E98="N", "X", "")</f>
        <v/>
      </c>
      <c r="F102" s="560" t="str">
        <f t="shared" ref="F102:AU102" si="82">IF(F98="N", "X", "")</f>
        <v/>
      </c>
      <c r="G102" s="560" t="str">
        <f t="shared" si="82"/>
        <v/>
      </c>
      <c r="H102" s="560" t="str">
        <f t="shared" si="82"/>
        <v/>
      </c>
      <c r="I102" s="560" t="str">
        <f t="shared" si="82"/>
        <v/>
      </c>
      <c r="J102" s="560" t="str">
        <f t="shared" si="82"/>
        <v/>
      </c>
      <c r="K102" s="560" t="str">
        <f t="shared" si="82"/>
        <v/>
      </c>
      <c r="L102" s="560" t="str">
        <f t="shared" si="82"/>
        <v/>
      </c>
      <c r="M102" s="560" t="str">
        <f t="shared" si="82"/>
        <v/>
      </c>
      <c r="N102" s="560" t="str">
        <f t="shared" si="82"/>
        <v/>
      </c>
      <c r="O102" s="560" t="str">
        <f t="shared" si="82"/>
        <v/>
      </c>
      <c r="P102" s="560" t="str">
        <f t="shared" si="82"/>
        <v/>
      </c>
      <c r="Q102" s="560" t="str">
        <f t="shared" si="82"/>
        <v/>
      </c>
      <c r="R102" s="560" t="str">
        <f t="shared" si="82"/>
        <v/>
      </c>
      <c r="S102" s="560" t="str">
        <f t="shared" si="82"/>
        <v/>
      </c>
      <c r="T102" s="560" t="str">
        <f t="shared" si="82"/>
        <v/>
      </c>
      <c r="U102" s="560" t="str">
        <f t="shared" si="82"/>
        <v/>
      </c>
      <c r="V102" s="560" t="str">
        <f t="shared" si="82"/>
        <v/>
      </c>
      <c r="W102" s="560" t="str">
        <f t="shared" si="82"/>
        <v/>
      </c>
      <c r="X102" s="560" t="str">
        <f t="shared" si="82"/>
        <v/>
      </c>
      <c r="Y102" s="560" t="str">
        <f t="shared" si="82"/>
        <v/>
      </c>
      <c r="Z102" s="560" t="str">
        <f t="shared" si="82"/>
        <v/>
      </c>
      <c r="AA102" s="560" t="str">
        <f t="shared" si="82"/>
        <v/>
      </c>
      <c r="AB102" s="560" t="str">
        <f t="shared" si="82"/>
        <v/>
      </c>
      <c r="AC102" s="560" t="str">
        <f t="shared" si="82"/>
        <v/>
      </c>
      <c r="AD102" s="560" t="str">
        <f t="shared" si="82"/>
        <v/>
      </c>
      <c r="AE102" s="560" t="str">
        <f t="shared" si="82"/>
        <v/>
      </c>
      <c r="AF102" s="560" t="str">
        <f t="shared" si="82"/>
        <v/>
      </c>
      <c r="AG102" s="560" t="str">
        <f t="shared" si="82"/>
        <v/>
      </c>
      <c r="AH102" s="560" t="str">
        <f t="shared" si="82"/>
        <v/>
      </c>
      <c r="AI102" s="560" t="str">
        <f t="shared" si="82"/>
        <v/>
      </c>
      <c r="AJ102" s="560" t="str">
        <f t="shared" si="82"/>
        <v/>
      </c>
      <c r="AK102" s="560" t="str">
        <f t="shared" si="82"/>
        <v/>
      </c>
      <c r="AL102" s="560" t="str">
        <f t="shared" si="82"/>
        <v/>
      </c>
      <c r="AM102" s="560" t="str">
        <f t="shared" si="82"/>
        <v/>
      </c>
      <c r="AN102" s="560" t="str">
        <f t="shared" si="82"/>
        <v/>
      </c>
      <c r="AO102" s="560" t="str">
        <f t="shared" si="82"/>
        <v/>
      </c>
      <c r="AP102" s="560" t="str">
        <f t="shared" si="82"/>
        <v/>
      </c>
      <c r="AQ102" s="560" t="str">
        <f t="shared" si="82"/>
        <v/>
      </c>
      <c r="AR102" s="560" t="str">
        <f t="shared" si="82"/>
        <v/>
      </c>
      <c r="AS102" s="560" t="str">
        <f t="shared" si="82"/>
        <v/>
      </c>
      <c r="AT102" s="560" t="str">
        <f t="shared" si="82"/>
        <v/>
      </c>
      <c r="AU102" s="560" t="str">
        <f t="shared" si="82"/>
        <v/>
      </c>
      <c r="AV102" s="560" t="str">
        <f>IF(AV98="N", "X", "")</f>
        <v/>
      </c>
      <c r="AW102" s="560" t="str">
        <f t="shared" ref="AW102:BL102" si="83">IF(AW98="N", "X", "")</f>
        <v/>
      </c>
      <c r="AX102" s="560" t="str">
        <f t="shared" si="83"/>
        <v/>
      </c>
      <c r="AY102" s="560" t="str">
        <f t="shared" si="83"/>
        <v/>
      </c>
      <c r="AZ102" s="560" t="str">
        <f t="shared" si="83"/>
        <v/>
      </c>
      <c r="BA102" s="560" t="str">
        <f t="shared" si="83"/>
        <v/>
      </c>
      <c r="BB102" s="560" t="str">
        <f t="shared" si="83"/>
        <v/>
      </c>
      <c r="BC102" s="560" t="str">
        <f t="shared" si="83"/>
        <v/>
      </c>
      <c r="BD102" s="560" t="str">
        <f t="shared" si="83"/>
        <v/>
      </c>
      <c r="BE102" s="560" t="str">
        <f t="shared" si="83"/>
        <v/>
      </c>
      <c r="BF102" s="560" t="str">
        <f t="shared" si="83"/>
        <v/>
      </c>
      <c r="BG102" s="560" t="str">
        <f t="shared" si="83"/>
        <v/>
      </c>
      <c r="BH102" s="560" t="str">
        <f t="shared" si="83"/>
        <v/>
      </c>
      <c r="BI102" s="560" t="str">
        <f t="shared" si="83"/>
        <v/>
      </c>
      <c r="BJ102" s="560" t="str">
        <f t="shared" si="83"/>
        <v/>
      </c>
      <c r="BK102" s="560" t="str">
        <f t="shared" si="83"/>
        <v/>
      </c>
      <c r="BL102" s="560" t="str">
        <f t="shared" si="83"/>
        <v/>
      </c>
      <c r="BM102" s="528"/>
      <c r="BN102" s="528"/>
      <c r="BO102" s="528"/>
    </row>
    <row r="103" spans="1:68" ht="60" customHeight="1" thickBot="1" x14ac:dyDescent="0.25">
      <c r="A103" s="539" t="s">
        <v>507</v>
      </c>
      <c r="B103" s="736" t="s">
        <v>472</v>
      </c>
      <c r="C103" s="186" t="s">
        <v>436</v>
      </c>
      <c r="D103" s="70" t="s">
        <v>38</v>
      </c>
      <c r="E103" s="560" t="str">
        <f>IF(E98="N", "X", "")</f>
        <v/>
      </c>
      <c r="F103" s="560" t="str">
        <f t="shared" ref="F103:AU103" si="84">IF(F98="N", "X", "")</f>
        <v/>
      </c>
      <c r="G103" s="560" t="str">
        <f t="shared" si="84"/>
        <v/>
      </c>
      <c r="H103" s="560" t="str">
        <f t="shared" si="84"/>
        <v/>
      </c>
      <c r="I103" s="560" t="str">
        <f t="shared" si="84"/>
        <v/>
      </c>
      <c r="J103" s="560" t="str">
        <f t="shared" si="84"/>
        <v/>
      </c>
      <c r="K103" s="560" t="str">
        <f t="shared" si="84"/>
        <v/>
      </c>
      <c r="L103" s="560" t="str">
        <f t="shared" si="84"/>
        <v/>
      </c>
      <c r="M103" s="560" t="str">
        <f t="shared" si="84"/>
        <v/>
      </c>
      <c r="N103" s="560" t="str">
        <f t="shared" si="84"/>
        <v/>
      </c>
      <c r="O103" s="560" t="str">
        <f t="shared" si="84"/>
        <v/>
      </c>
      <c r="P103" s="560" t="str">
        <f t="shared" si="84"/>
        <v/>
      </c>
      <c r="Q103" s="560" t="str">
        <f t="shared" si="84"/>
        <v/>
      </c>
      <c r="R103" s="560" t="str">
        <f t="shared" si="84"/>
        <v/>
      </c>
      <c r="S103" s="560" t="str">
        <f t="shared" si="84"/>
        <v/>
      </c>
      <c r="T103" s="560" t="str">
        <f t="shared" si="84"/>
        <v/>
      </c>
      <c r="U103" s="560" t="str">
        <f t="shared" si="84"/>
        <v/>
      </c>
      <c r="V103" s="560" t="str">
        <f t="shared" si="84"/>
        <v/>
      </c>
      <c r="W103" s="560" t="str">
        <f t="shared" si="84"/>
        <v/>
      </c>
      <c r="X103" s="560" t="str">
        <f t="shared" si="84"/>
        <v/>
      </c>
      <c r="Y103" s="560" t="str">
        <f t="shared" si="84"/>
        <v/>
      </c>
      <c r="Z103" s="560" t="str">
        <f t="shared" si="84"/>
        <v/>
      </c>
      <c r="AA103" s="560" t="str">
        <f t="shared" si="84"/>
        <v/>
      </c>
      <c r="AB103" s="560" t="str">
        <f t="shared" si="84"/>
        <v/>
      </c>
      <c r="AC103" s="560" t="str">
        <f t="shared" si="84"/>
        <v/>
      </c>
      <c r="AD103" s="560" t="str">
        <f t="shared" si="84"/>
        <v/>
      </c>
      <c r="AE103" s="560" t="str">
        <f t="shared" si="84"/>
        <v/>
      </c>
      <c r="AF103" s="560" t="str">
        <f t="shared" si="84"/>
        <v/>
      </c>
      <c r="AG103" s="560" t="str">
        <f t="shared" si="84"/>
        <v/>
      </c>
      <c r="AH103" s="560" t="str">
        <f t="shared" si="84"/>
        <v/>
      </c>
      <c r="AI103" s="560" t="str">
        <f t="shared" si="84"/>
        <v/>
      </c>
      <c r="AJ103" s="560" t="str">
        <f t="shared" si="84"/>
        <v/>
      </c>
      <c r="AK103" s="560" t="str">
        <f t="shared" si="84"/>
        <v/>
      </c>
      <c r="AL103" s="560" t="str">
        <f t="shared" si="84"/>
        <v/>
      </c>
      <c r="AM103" s="560" t="str">
        <f t="shared" si="84"/>
        <v/>
      </c>
      <c r="AN103" s="560" t="str">
        <f t="shared" si="84"/>
        <v/>
      </c>
      <c r="AO103" s="560" t="str">
        <f t="shared" si="84"/>
        <v/>
      </c>
      <c r="AP103" s="560" t="str">
        <f t="shared" si="84"/>
        <v/>
      </c>
      <c r="AQ103" s="560" t="str">
        <f t="shared" si="84"/>
        <v/>
      </c>
      <c r="AR103" s="560" t="str">
        <f t="shared" si="84"/>
        <v/>
      </c>
      <c r="AS103" s="560" t="str">
        <f t="shared" si="84"/>
        <v/>
      </c>
      <c r="AT103" s="560" t="str">
        <f t="shared" si="84"/>
        <v/>
      </c>
      <c r="AU103" s="560" t="str">
        <f t="shared" si="84"/>
        <v/>
      </c>
      <c r="AV103" s="560" t="str">
        <f>IF(AV98="N", "X", "")</f>
        <v/>
      </c>
      <c r="AW103" s="560" t="str">
        <f t="shared" ref="AW103:BL103" si="85">IF(AW98="N", "X", "")</f>
        <v/>
      </c>
      <c r="AX103" s="560" t="str">
        <f t="shared" si="85"/>
        <v/>
      </c>
      <c r="AY103" s="560" t="str">
        <f t="shared" si="85"/>
        <v/>
      </c>
      <c r="AZ103" s="560" t="str">
        <f t="shared" si="85"/>
        <v/>
      </c>
      <c r="BA103" s="560" t="str">
        <f t="shared" si="85"/>
        <v/>
      </c>
      <c r="BB103" s="560" t="str">
        <f t="shared" si="85"/>
        <v/>
      </c>
      <c r="BC103" s="560" t="str">
        <f t="shared" si="85"/>
        <v/>
      </c>
      <c r="BD103" s="560" t="str">
        <f t="shared" si="85"/>
        <v/>
      </c>
      <c r="BE103" s="560" t="str">
        <f t="shared" si="85"/>
        <v/>
      </c>
      <c r="BF103" s="560" t="str">
        <f t="shared" si="85"/>
        <v/>
      </c>
      <c r="BG103" s="560" t="str">
        <f t="shared" si="85"/>
        <v/>
      </c>
      <c r="BH103" s="560" t="str">
        <f t="shared" si="85"/>
        <v/>
      </c>
      <c r="BI103" s="560" t="str">
        <f t="shared" si="85"/>
        <v/>
      </c>
      <c r="BJ103" s="560" t="str">
        <f t="shared" si="85"/>
        <v/>
      </c>
      <c r="BK103" s="560" t="str">
        <f t="shared" si="85"/>
        <v/>
      </c>
      <c r="BL103" s="560" t="str">
        <f t="shared" si="85"/>
        <v/>
      </c>
      <c r="BM103" s="528"/>
      <c r="BN103" s="528"/>
      <c r="BO103" s="528"/>
    </row>
    <row r="104" spans="1:68" ht="39" thickBot="1" x14ac:dyDescent="0.25">
      <c r="A104" s="546" t="s">
        <v>508</v>
      </c>
      <c r="B104" s="736" t="s">
        <v>473</v>
      </c>
      <c r="C104" s="186" t="s">
        <v>436</v>
      </c>
      <c r="D104" s="70" t="s">
        <v>38</v>
      </c>
      <c r="E104" s="560" t="str">
        <f>IF(E98="N", "X", "")</f>
        <v/>
      </c>
      <c r="F104" s="560" t="str">
        <f t="shared" ref="F104:AU104" si="86">IF(F98="N", "X", "")</f>
        <v/>
      </c>
      <c r="G104" s="560" t="str">
        <f t="shared" si="86"/>
        <v/>
      </c>
      <c r="H104" s="560" t="str">
        <f t="shared" si="86"/>
        <v/>
      </c>
      <c r="I104" s="560" t="str">
        <f t="shared" si="86"/>
        <v/>
      </c>
      <c r="J104" s="560" t="str">
        <f t="shared" si="86"/>
        <v/>
      </c>
      <c r="K104" s="560" t="str">
        <f t="shared" si="86"/>
        <v/>
      </c>
      <c r="L104" s="560" t="str">
        <f t="shared" si="86"/>
        <v/>
      </c>
      <c r="M104" s="560" t="str">
        <f t="shared" si="86"/>
        <v/>
      </c>
      <c r="N104" s="560" t="str">
        <f t="shared" si="86"/>
        <v/>
      </c>
      <c r="O104" s="560" t="str">
        <f t="shared" si="86"/>
        <v/>
      </c>
      <c r="P104" s="560" t="str">
        <f t="shared" si="86"/>
        <v/>
      </c>
      <c r="Q104" s="560" t="str">
        <f t="shared" si="86"/>
        <v/>
      </c>
      <c r="R104" s="560" t="str">
        <f t="shared" si="86"/>
        <v/>
      </c>
      <c r="S104" s="560" t="str">
        <f t="shared" si="86"/>
        <v/>
      </c>
      <c r="T104" s="560" t="str">
        <f t="shared" si="86"/>
        <v/>
      </c>
      <c r="U104" s="560" t="str">
        <f t="shared" si="86"/>
        <v/>
      </c>
      <c r="V104" s="560" t="str">
        <f t="shared" si="86"/>
        <v/>
      </c>
      <c r="W104" s="560" t="str">
        <f t="shared" si="86"/>
        <v/>
      </c>
      <c r="X104" s="560" t="str">
        <f t="shared" si="86"/>
        <v/>
      </c>
      <c r="Y104" s="560" t="str">
        <f t="shared" si="86"/>
        <v/>
      </c>
      <c r="Z104" s="560" t="str">
        <f t="shared" si="86"/>
        <v/>
      </c>
      <c r="AA104" s="560" t="str">
        <f t="shared" si="86"/>
        <v/>
      </c>
      <c r="AB104" s="560" t="str">
        <f t="shared" si="86"/>
        <v/>
      </c>
      <c r="AC104" s="560" t="str">
        <f t="shared" si="86"/>
        <v/>
      </c>
      <c r="AD104" s="560" t="str">
        <f t="shared" si="86"/>
        <v/>
      </c>
      <c r="AE104" s="560" t="str">
        <f t="shared" si="86"/>
        <v/>
      </c>
      <c r="AF104" s="560" t="str">
        <f t="shared" si="86"/>
        <v/>
      </c>
      <c r="AG104" s="560" t="str">
        <f t="shared" si="86"/>
        <v/>
      </c>
      <c r="AH104" s="560" t="str">
        <f t="shared" si="86"/>
        <v/>
      </c>
      <c r="AI104" s="560" t="str">
        <f t="shared" si="86"/>
        <v/>
      </c>
      <c r="AJ104" s="560" t="str">
        <f t="shared" si="86"/>
        <v/>
      </c>
      <c r="AK104" s="560" t="str">
        <f t="shared" si="86"/>
        <v/>
      </c>
      <c r="AL104" s="560" t="str">
        <f t="shared" si="86"/>
        <v/>
      </c>
      <c r="AM104" s="560" t="str">
        <f t="shared" si="86"/>
        <v/>
      </c>
      <c r="AN104" s="560" t="str">
        <f t="shared" si="86"/>
        <v/>
      </c>
      <c r="AO104" s="560" t="str">
        <f t="shared" si="86"/>
        <v/>
      </c>
      <c r="AP104" s="560" t="str">
        <f t="shared" si="86"/>
        <v/>
      </c>
      <c r="AQ104" s="560" t="str">
        <f t="shared" si="86"/>
        <v/>
      </c>
      <c r="AR104" s="560" t="str">
        <f t="shared" si="86"/>
        <v/>
      </c>
      <c r="AS104" s="560" t="str">
        <f t="shared" si="86"/>
        <v/>
      </c>
      <c r="AT104" s="560" t="str">
        <f t="shared" si="86"/>
        <v/>
      </c>
      <c r="AU104" s="560" t="str">
        <f t="shared" si="86"/>
        <v/>
      </c>
      <c r="AV104" s="560" t="str">
        <f>IF(AV98="N", "X", "")</f>
        <v/>
      </c>
      <c r="AW104" s="560" t="str">
        <f t="shared" ref="AW104:BL104" si="87">IF(AW98="N", "X", "")</f>
        <v/>
      </c>
      <c r="AX104" s="560" t="str">
        <f t="shared" si="87"/>
        <v/>
      </c>
      <c r="AY104" s="560" t="str">
        <f t="shared" si="87"/>
        <v/>
      </c>
      <c r="AZ104" s="560" t="str">
        <f t="shared" si="87"/>
        <v/>
      </c>
      <c r="BA104" s="560" t="str">
        <f t="shared" si="87"/>
        <v/>
      </c>
      <c r="BB104" s="560" t="str">
        <f t="shared" si="87"/>
        <v/>
      </c>
      <c r="BC104" s="560" t="str">
        <f t="shared" si="87"/>
        <v/>
      </c>
      <c r="BD104" s="560" t="str">
        <f t="shared" si="87"/>
        <v/>
      </c>
      <c r="BE104" s="560" t="str">
        <f t="shared" si="87"/>
        <v/>
      </c>
      <c r="BF104" s="560" t="str">
        <f t="shared" si="87"/>
        <v/>
      </c>
      <c r="BG104" s="560" t="str">
        <f t="shared" si="87"/>
        <v/>
      </c>
      <c r="BH104" s="560" t="str">
        <f t="shared" si="87"/>
        <v/>
      </c>
      <c r="BI104" s="560" t="str">
        <f t="shared" si="87"/>
        <v/>
      </c>
      <c r="BJ104" s="560" t="str">
        <f t="shared" si="87"/>
        <v/>
      </c>
      <c r="BK104" s="560" t="str">
        <f t="shared" si="87"/>
        <v/>
      </c>
      <c r="BL104" s="560" t="str">
        <f t="shared" si="87"/>
        <v/>
      </c>
      <c r="BM104" s="528"/>
      <c r="BN104" s="528"/>
      <c r="BO104" s="528"/>
    </row>
    <row r="105" spans="1:68" ht="37.700000000000003" customHeight="1" thickBot="1" x14ac:dyDescent="0.25">
      <c r="A105" s="546" t="s">
        <v>509</v>
      </c>
      <c r="B105" s="551" t="s">
        <v>474</v>
      </c>
      <c r="C105" s="544" t="s">
        <v>436</v>
      </c>
      <c r="D105" s="534" t="s">
        <v>38</v>
      </c>
      <c r="E105" s="560" t="str">
        <f>IF(E98="N", "X", "")</f>
        <v/>
      </c>
      <c r="F105" s="560" t="str">
        <f t="shared" ref="F105:AU105" si="88">IF(F98="N", "X", "")</f>
        <v/>
      </c>
      <c r="G105" s="560" t="str">
        <f t="shared" si="88"/>
        <v/>
      </c>
      <c r="H105" s="560" t="str">
        <f t="shared" si="88"/>
        <v/>
      </c>
      <c r="I105" s="560" t="str">
        <f t="shared" si="88"/>
        <v/>
      </c>
      <c r="J105" s="560" t="str">
        <f t="shared" si="88"/>
        <v/>
      </c>
      <c r="K105" s="560" t="str">
        <f t="shared" si="88"/>
        <v/>
      </c>
      <c r="L105" s="560" t="str">
        <f t="shared" si="88"/>
        <v/>
      </c>
      <c r="M105" s="560" t="str">
        <f t="shared" si="88"/>
        <v/>
      </c>
      <c r="N105" s="560" t="str">
        <f t="shared" si="88"/>
        <v/>
      </c>
      <c r="O105" s="560" t="str">
        <f t="shared" si="88"/>
        <v/>
      </c>
      <c r="P105" s="560" t="str">
        <f t="shared" si="88"/>
        <v/>
      </c>
      <c r="Q105" s="560" t="str">
        <f t="shared" si="88"/>
        <v/>
      </c>
      <c r="R105" s="560" t="str">
        <f t="shared" si="88"/>
        <v/>
      </c>
      <c r="S105" s="560" t="str">
        <f t="shared" si="88"/>
        <v/>
      </c>
      <c r="T105" s="560" t="str">
        <f t="shared" si="88"/>
        <v/>
      </c>
      <c r="U105" s="560" t="str">
        <f t="shared" si="88"/>
        <v/>
      </c>
      <c r="V105" s="560" t="str">
        <f t="shared" si="88"/>
        <v/>
      </c>
      <c r="W105" s="560" t="str">
        <f t="shared" si="88"/>
        <v/>
      </c>
      <c r="X105" s="560" t="str">
        <f t="shared" si="88"/>
        <v/>
      </c>
      <c r="Y105" s="560" t="str">
        <f t="shared" si="88"/>
        <v/>
      </c>
      <c r="Z105" s="560" t="str">
        <f t="shared" si="88"/>
        <v/>
      </c>
      <c r="AA105" s="560" t="str">
        <f t="shared" si="88"/>
        <v/>
      </c>
      <c r="AB105" s="560" t="str">
        <f t="shared" si="88"/>
        <v/>
      </c>
      <c r="AC105" s="560" t="str">
        <f t="shared" si="88"/>
        <v/>
      </c>
      <c r="AD105" s="560" t="str">
        <f t="shared" si="88"/>
        <v/>
      </c>
      <c r="AE105" s="560" t="str">
        <f t="shared" si="88"/>
        <v/>
      </c>
      <c r="AF105" s="560" t="str">
        <f t="shared" si="88"/>
        <v/>
      </c>
      <c r="AG105" s="560" t="str">
        <f t="shared" si="88"/>
        <v/>
      </c>
      <c r="AH105" s="560" t="str">
        <f t="shared" si="88"/>
        <v/>
      </c>
      <c r="AI105" s="560" t="str">
        <f t="shared" si="88"/>
        <v/>
      </c>
      <c r="AJ105" s="560" t="str">
        <f t="shared" si="88"/>
        <v/>
      </c>
      <c r="AK105" s="560" t="str">
        <f t="shared" si="88"/>
        <v/>
      </c>
      <c r="AL105" s="560" t="str">
        <f t="shared" si="88"/>
        <v/>
      </c>
      <c r="AM105" s="560" t="str">
        <f t="shared" si="88"/>
        <v/>
      </c>
      <c r="AN105" s="560" t="str">
        <f t="shared" si="88"/>
        <v/>
      </c>
      <c r="AO105" s="560" t="str">
        <f t="shared" si="88"/>
        <v/>
      </c>
      <c r="AP105" s="560" t="str">
        <f t="shared" si="88"/>
        <v/>
      </c>
      <c r="AQ105" s="560" t="str">
        <f t="shared" si="88"/>
        <v/>
      </c>
      <c r="AR105" s="560" t="str">
        <f t="shared" si="88"/>
        <v/>
      </c>
      <c r="AS105" s="560" t="str">
        <f t="shared" si="88"/>
        <v/>
      </c>
      <c r="AT105" s="560" t="str">
        <f t="shared" si="88"/>
        <v/>
      </c>
      <c r="AU105" s="560" t="str">
        <f t="shared" si="88"/>
        <v/>
      </c>
      <c r="AV105" s="560" t="str">
        <f>IF(AV98="N", "X", "")</f>
        <v/>
      </c>
      <c r="AW105" s="560" t="str">
        <f t="shared" ref="AW105:BL105" si="89">IF(AW98="N", "X", "")</f>
        <v/>
      </c>
      <c r="AX105" s="560" t="str">
        <f t="shared" si="89"/>
        <v/>
      </c>
      <c r="AY105" s="560" t="str">
        <f t="shared" si="89"/>
        <v/>
      </c>
      <c r="AZ105" s="560" t="str">
        <f t="shared" si="89"/>
        <v/>
      </c>
      <c r="BA105" s="560" t="str">
        <f t="shared" si="89"/>
        <v/>
      </c>
      <c r="BB105" s="560" t="str">
        <f t="shared" si="89"/>
        <v/>
      </c>
      <c r="BC105" s="560" t="str">
        <f t="shared" si="89"/>
        <v/>
      </c>
      <c r="BD105" s="560" t="str">
        <f t="shared" si="89"/>
        <v/>
      </c>
      <c r="BE105" s="560" t="str">
        <f t="shared" si="89"/>
        <v/>
      </c>
      <c r="BF105" s="560" t="str">
        <f t="shared" si="89"/>
        <v/>
      </c>
      <c r="BG105" s="560" t="str">
        <f t="shared" si="89"/>
        <v/>
      </c>
      <c r="BH105" s="560" t="str">
        <f t="shared" si="89"/>
        <v/>
      </c>
      <c r="BI105" s="560" t="str">
        <f t="shared" si="89"/>
        <v/>
      </c>
      <c r="BJ105" s="560" t="str">
        <f t="shared" si="89"/>
        <v/>
      </c>
      <c r="BK105" s="560" t="str">
        <f t="shared" si="89"/>
        <v/>
      </c>
      <c r="BL105" s="560" t="str">
        <f t="shared" si="89"/>
        <v/>
      </c>
      <c r="BM105" s="542" t="s">
        <v>10</v>
      </c>
      <c r="BN105" s="542" t="s">
        <v>11</v>
      </c>
      <c r="BO105" s="542" t="s">
        <v>12</v>
      </c>
    </row>
    <row r="106" spans="1:68" ht="42.75" customHeight="1" thickBot="1" x14ac:dyDescent="0.25">
      <c r="A106" s="746">
        <v>81</v>
      </c>
      <c r="B106" s="572" t="s">
        <v>514</v>
      </c>
      <c r="C106" s="186" t="s">
        <v>436</v>
      </c>
      <c r="D106" s="534" t="s">
        <v>38</v>
      </c>
      <c r="E106" s="560" t="str">
        <f>IF(E98="N", "X", "")</f>
        <v/>
      </c>
      <c r="F106" s="560" t="str">
        <f t="shared" ref="F106:AU106" si="90">IF(F98="N", "X", "")</f>
        <v/>
      </c>
      <c r="G106" s="560" t="str">
        <f t="shared" si="90"/>
        <v/>
      </c>
      <c r="H106" s="560" t="str">
        <f t="shared" si="90"/>
        <v/>
      </c>
      <c r="I106" s="560" t="str">
        <f t="shared" si="90"/>
        <v/>
      </c>
      <c r="J106" s="560" t="str">
        <f t="shared" si="90"/>
        <v/>
      </c>
      <c r="K106" s="560" t="str">
        <f t="shared" si="90"/>
        <v/>
      </c>
      <c r="L106" s="560" t="str">
        <f t="shared" si="90"/>
        <v/>
      </c>
      <c r="M106" s="560" t="str">
        <f t="shared" si="90"/>
        <v/>
      </c>
      <c r="N106" s="560" t="str">
        <f t="shared" si="90"/>
        <v/>
      </c>
      <c r="O106" s="560" t="str">
        <f t="shared" si="90"/>
        <v/>
      </c>
      <c r="P106" s="560" t="str">
        <f t="shared" si="90"/>
        <v/>
      </c>
      <c r="Q106" s="560" t="str">
        <f t="shared" si="90"/>
        <v/>
      </c>
      <c r="R106" s="560" t="str">
        <f t="shared" si="90"/>
        <v/>
      </c>
      <c r="S106" s="560" t="str">
        <f t="shared" si="90"/>
        <v/>
      </c>
      <c r="T106" s="560" t="str">
        <f t="shared" si="90"/>
        <v/>
      </c>
      <c r="U106" s="560" t="str">
        <f t="shared" si="90"/>
        <v/>
      </c>
      <c r="V106" s="560" t="str">
        <f t="shared" si="90"/>
        <v/>
      </c>
      <c r="W106" s="560" t="str">
        <f t="shared" si="90"/>
        <v/>
      </c>
      <c r="X106" s="560" t="str">
        <f t="shared" si="90"/>
        <v/>
      </c>
      <c r="Y106" s="560" t="str">
        <f t="shared" si="90"/>
        <v/>
      </c>
      <c r="Z106" s="560" t="str">
        <f t="shared" si="90"/>
        <v/>
      </c>
      <c r="AA106" s="560" t="str">
        <f t="shared" si="90"/>
        <v/>
      </c>
      <c r="AB106" s="560" t="str">
        <f t="shared" si="90"/>
        <v/>
      </c>
      <c r="AC106" s="560" t="str">
        <f t="shared" si="90"/>
        <v/>
      </c>
      <c r="AD106" s="560" t="str">
        <f t="shared" si="90"/>
        <v/>
      </c>
      <c r="AE106" s="560" t="str">
        <f t="shared" si="90"/>
        <v/>
      </c>
      <c r="AF106" s="560" t="str">
        <f t="shared" si="90"/>
        <v/>
      </c>
      <c r="AG106" s="560" t="str">
        <f t="shared" si="90"/>
        <v/>
      </c>
      <c r="AH106" s="560" t="str">
        <f t="shared" si="90"/>
        <v/>
      </c>
      <c r="AI106" s="560" t="str">
        <f t="shared" si="90"/>
        <v/>
      </c>
      <c r="AJ106" s="560" t="str">
        <f t="shared" si="90"/>
        <v/>
      </c>
      <c r="AK106" s="560" t="str">
        <f t="shared" si="90"/>
        <v/>
      </c>
      <c r="AL106" s="560" t="str">
        <f t="shared" si="90"/>
        <v/>
      </c>
      <c r="AM106" s="560" t="str">
        <f t="shared" si="90"/>
        <v/>
      </c>
      <c r="AN106" s="560" t="str">
        <f t="shared" si="90"/>
        <v/>
      </c>
      <c r="AO106" s="560" t="str">
        <f t="shared" si="90"/>
        <v/>
      </c>
      <c r="AP106" s="560" t="str">
        <f t="shared" si="90"/>
        <v/>
      </c>
      <c r="AQ106" s="560" t="str">
        <f t="shared" si="90"/>
        <v/>
      </c>
      <c r="AR106" s="560" t="str">
        <f t="shared" si="90"/>
        <v/>
      </c>
      <c r="AS106" s="560" t="str">
        <f t="shared" si="90"/>
        <v/>
      </c>
      <c r="AT106" s="560" t="str">
        <f t="shared" si="90"/>
        <v/>
      </c>
      <c r="AU106" s="560" t="str">
        <f t="shared" si="90"/>
        <v/>
      </c>
      <c r="AV106" s="560" t="str">
        <f>IF(AV98="N", "X", "")</f>
        <v/>
      </c>
      <c r="AW106" s="560" t="str">
        <f t="shared" ref="AW106:BL106" si="91">IF(AW98="N", "X", "")</f>
        <v/>
      </c>
      <c r="AX106" s="560" t="str">
        <f t="shared" si="91"/>
        <v/>
      </c>
      <c r="AY106" s="560" t="str">
        <f t="shared" si="91"/>
        <v/>
      </c>
      <c r="AZ106" s="560" t="str">
        <f t="shared" si="91"/>
        <v/>
      </c>
      <c r="BA106" s="560" t="str">
        <f t="shared" si="91"/>
        <v/>
      </c>
      <c r="BB106" s="560" t="str">
        <f t="shared" si="91"/>
        <v/>
      </c>
      <c r="BC106" s="560" t="str">
        <f t="shared" si="91"/>
        <v/>
      </c>
      <c r="BD106" s="560" t="str">
        <f t="shared" si="91"/>
        <v/>
      </c>
      <c r="BE106" s="560" t="str">
        <f t="shared" si="91"/>
        <v/>
      </c>
      <c r="BF106" s="560" t="str">
        <f t="shared" si="91"/>
        <v/>
      </c>
      <c r="BG106" s="560" t="str">
        <f t="shared" si="91"/>
        <v/>
      </c>
      <c r="BH106" s="560" t="str">
        <f t="shared" si="91"/>
        <v/>
      </c>
      <c r="BI106" s="560" t="str">
        <f t="shared" si="91"/>
        <v/>
      </c>
      <c r="BJ106" s="560" t="str">
        <f t="shared" si="91"/>
        <v/>
      </c>
      <c r="BK106" s="560" t="str">
        <f t="shared" si="91"/>
        <v/>
      </c>
      <c r="BL106" s="560" t="str">
        <f t="shared" si="91"/>
        <v/>
      </c>
      <c r="BM106" s="528"/>
      <c r="BN106" s="528"/>
      <c r="BO106" s="528"/>
      <c r="BP106" s="220"/>
    </row>
    <row r="107" spans="1:68" ht="51.75" customHeight="1" thickBot="1" x14ac:dyDescent="0.25">
      <c r="A107" s="535">
        <v>82</v>
      </c>
      <c r="B107" s="572" t="s">
        <v>515</v>
      </c>
      <c r="C107" s="186" t="s">
        <v>436</v>
      </c>
      <c r="D107" s="70" t="s">
        <v>38</v>
      </c>
      <c r="E107" s="560" t="str">
        <f>IF(E98="N", "X", "")</f>
        <v/>
      </c>
      <c r="F107" s="560" t="str">
        <f t="shared" ref="F107:AU107" si="92">IF(F98="N", "X", "")</f>
        <v/>
      </c>
      <c r="G107" s="560" t="str">
        <f t="shared" si="92"/>
        <v/>
      </c>
      <c r="H107" s="560" t="str">
        <f t="shared" si="92"/>
        <v/>
      </c>
      <c r="I107" s="560" t="str">
        <f t="shared" si="92"/>
        <v/>
      </c>
      <c r="J107" s="560" t="str">
        <f t="shared" si="92"/>
        <v/>
      </c>
      <c r="K107" s="560" t="str">
        <f t="shared" si="92"/>
        <v/>
      </c>
      <c r="L107" s="560" t="str">
        <f t="shared" si="92"/>
        <v/>
      </c>
      <c r="M107" s="560" t="str">
        <f t="shared" si="92"/>
        <v/>
      </c>
      <c r="N107" s="560" t="str">
        <f t="shared" si="92"/>
        <v/>
      </c>
      <c r="O107" s="560" t="str">
        <f t="shared" si="92"/>
        <v/>
      </c>
      <c r="P107" s="560" t="str">
        <f t="shared" si="92"/>
        <v/>
      </c>
      <c r="Q107" s="560" t="str">
        <f t="shared" si="92"/>
        <v/>
      </c>
      <c r="R107" s="560" t="str">
        <f t="shared" si="92"/>
        <v/>
      </c>
      <c r="S107" s="560" t="str">
        <f t="shared" si="92"/>
        <v/>
      </c>
      <c r="T107" s="560" t="str">
        <f t="shared" si="92"/>
        <v/>
      </c>
      <c r="U107" s="560" t="str">
        <f t="shared" si="92"/>
        <v/>
      </c>
      <c r="V107" s="560" t="str">
        <f t="shared" si="92"/>
        <v/>
      </c>
      <c r="W107" s="560" t="str">
        <f t="shared" si="92"/>
        <v/>
      </c>
      <c r="X107" s="560" t="str">
        <f t="shared" si="92"/>
        <v/>
      </c>
      <c r="Y107" s="560" t="str">
        <f t="shared" si="92"/>
        <v/>
      </c>
      <c r="Z107" s="560" t="str">
        <f t="shared" si="92"/>
        <v/>
      </c>
      <c r="AA107" s="560" t="str">
        <f t="shared" si="92"/>
        <v/>
      </c>
      <c r="AB107" s="560" t="str">
        <f t="shared" si="92"/>
        <v/>
      </c>
      <c r="AC107" s="560" t="str">
        <f t="shared" si="92"/>
        <v/>
      </c>
      <c r="AD107" s="560" t="str">
        <f t="shared" si="92"/>
        <v/>
      </c>
      <c r="AE107" s="560" t="str">
        <f t="shared" si="92"/>
        <v/>
      </c>
      <c r="AF107" s="560" t="str">
        <f t="shared" si="92"/>
        <v/>
      </c>
      <c r="AG107" s="560" t="str">
        <f t="shared" si="92"/>
        <v/>
      </c>
      <c r="AH107" s="560" t="str">
        <f t="shared" si="92"/>
        <v/>
      </c>
      <c r="AI107" s="560" t="str">
        <f t="shared" si="92"/>
        <v/>
      </c>
      <c r="AJ107" s="560" t="str">
        <f t="shared" si="92"/>
        <v/>
      </c>
      <c r="AK107" s="560" t="str">
        <f t="shared" si="92"/>
        <v/>
      </c>
      <c r="AL107" s="560" t="str">
        <f t="shared" si="92"/>
        <v/>
      </c>
      <c r="AM107" s="560" t="str">
        <f t="shared" si="92"/>
        <v/>
      </c>
      <c r="AN107" s="560" t="str">
        <f t="shared" si="92"/>
        <v/>
      </c>
      <c r="AO107" s="560" t="str">
        <f t="shared" si="92"/>
        <v/>
      </c>
      <c r="AP107" s="560" t="str">
        <f t="shared" si="92"/>
        <v/>
      </c>
      <c r="AQ107" s="560" t="str">
        <f t="shared" si="92"/>
        <v/>
      </c>
      <c r="AR107" s="560" t="str">
        <f t="shared" si="92"/>
        <v/>
      </c>
      <c r="AS107" s="560" t="str">
        <f t="shared" si="92"/>
        <v/>
      </c>
      <c r="AT107" s="560" t="str">
        <f t="shared" si="92"/>
        <v/>
      </c>
      <c r="AU107" s="560" t="str">
        <f t="shared" si="92"/>
        <v/>
      </c>
      <c r="AV107" s="560" t="str">
        <f>IF(AV98="N", "X", "")</f>
        <v/>
      </c>
      <c r="AW107" s="560" t="str">
        <f t="shared" ref="AW107:BL107" si="93">IF(AW98="N", "X", "")</f>
        <v/>
      </c>
      <c r="AX107" s="560" t="str">
        <f t="shared" si="93"/>
        <v/>
      </c>
      <c r="AY107" s="560" t="str">
        <f t="shared" si="93"/>
        <v/>
      </c>
      <c r="AZ107" s="560" t="str">
        <f t="shared" si="93"/>
        <v/>
      </c>
      <c r="BA107" s="560" t="str">
        <f t="shared" si="93"/>
        <v/>
      </c>
      <c r="BB107" s="560" t="str">
        <f t="shared" si="93"/>
        <v/>
      </c>
      <c r="BC107" s="560" t="str">
        <f t="shared" si="93"/>
        <v/>
      </c>
      <c r="BD107" s="560" t="str">
        <f t="shared" si="93"/>
        <v/>
      </c>
      <c r="BE107" s="560" t="str">
        <f t="shared" si="93"/>
        <v/>
      </c>
      <c r="BF107" s="560" t="str">
        <f t="shared" si="93"/>
        <v/>
      </c>
      <c r="BG107" s="560" t="str">
        <f t="shared" si="93"/>
        <v/>
      </c>
      <c r="BH107" s="560" t="str">
        <f t="shared" si="93"/>
        <v/>
      </c>
      <c r="BI107" s="560" t="str">
        <f t="shared" si="93"/>
        <v/>
      </c>
      <c r="BJ107" s="560" t="str">
        <f t="shared" si="93"/>
        <v/>
      </c>
      <c r="BK107" s="560" t="str">
        <f t="shared" si="93"/>
        <v/>
      </c>
      <c r="BL107" s="560" t="str">
        <f t="shared" si="93"/>
        <v/>
      </c>
      <c r="BM107" s="528"/>
      <c r="BN107" s="528"/>
      <c r="BO107" s="528"/>
    </row>
    <row r="108" spans="1:68" s="620" customFormat="1" ht="24" customHeight="1" thickBot="1" x14ac:dyDescent="0.25">
      <c r="A108" s="633"/>
      <c r="B108" s="616" t="s">
        <v>95</v>
      </c>
      <c r="C108" s="622" t="s">
        <v>8</v>
      </c>
      <c r="D108" s="621" t="s">
        <v>9</v>
      </c>
      <c r="E108" s="666"/>
      <c r="F108" s="666"/>
      <c r="G108" s="666"/>
      <c r="H108" s="666"/>
      <c r="I108" s="666"/>
      <c r="J108" s="666"/>
      <c r="K108" s="666"/>
      <c r="L108" s="666"/>
      <c r="M108" s="666"/>
      <c r="N108" s="666"/>
      <c r="O108" s="666"/>
      <c r="P108" s="666"/>
      <c r="Q108" s="666"/>
      <c r="R108" s="666"/>
      <c r="S108" s="666"/>
      <c r="T108" s="666"/>
      <c r="U108" s="666"/>
      <c r="V108" s="666"/>
      <c r="W108" s="666"/>
      <c r="X108" s="666"/>
      <c r="Y108" s="666"/>
      <c r="Z108" s="666"/>
      <c r="AA108" s="666"/>
      <c r="AB108" s="666"/>
      <c r="AC108" s="666"/>
      <c r="AD108" s="666"/>
      <c r="AE108" s="666"/>
      <c r="AF108" s="666"/>
      <c r="AG108" s="666"/>
      <c r="AH108" s="666"/>
      <c r="AI108" s="666"/>
      <c r="AJ108" s="666"/>
      <c r="AK108" s="666"/>
      <c r="AL108" s="666"/>
      <c r="AM108" s="666"/>
      <c r="AN108" s="666"/>
      <c r="AO108" s="666"/>
      <c r="AP108" s="666"/>
      <c r="AQ108" s="666"/>
      <c r="AR108" s="666"/>
      <c r="AS108" s="666"/>
      <c r="AT108" s="666"/>
      <c r="AU108" s="666"/>
      <c r="AV108" s="666"/>
      <c r="AW108" s="666"/>
      <c r="AX108" s="666"/>
      <c r="AY108" s="666"/>
      <c r="AZ108" s="666"/>
      <c r="BA108" s="666"/>
      <c r="BB108" s="666"/>
      <c r="BC108" s="666"/>
      <c r="BD108" s="666"/>
      <c r="BE108" s="666"/>
      <c r="BF108" s="666"/>
      <c r="BG108" s="666"/>
      <c r="BH108" s="666"/>
      <c r="BI108" s="666"/>
      <c r="BJ108" s="666"/>
      <c r="BK108" s="666"/>
      <c r="BL108" s="666"/>
      <c r="BM108" s="638"/>
      <c r="BN108" s="638"/>
      <c r="BO108" s="638"/>
    </row>
    <row r="109" spans="1:68" ht="48" customHeight="1" thickBot="1" x14ac:dyDescent="0.25">
      <c r="A109" s="743">
        <v>83</v>
      </c>
      <c r="B109" s="75" t="s">
        <v>516</v>
      </c>
      <c r="C109" s="734" t="s">
        <v>434</v>
      </c>
      <c r="D109" s="70" t="s">
        <v>89</v>
      </c>
      <c r="E109" s="560" t="s">
        <v>96</v>
      </c>
      <c r="F109" s="560" t="s">
        <v>96</v>
      </c>
      <c r="G109" s="560" t="s">
        <v>96</v>
      </c>
      <c r="H109" s="560" t="s">
        <v>96</v>
      </c>
      <c r="I109" s="560" t="s">
        <v>96</v>
      </c>
      <c r="J109" s="560" t="s">
        <v>96</v>
      </c>
      <c r="K109" s="560" t="s">
        <v>96</v>
      </c>
      <c r="L109" s="560" t="s">
        <v>96</v>
      </c>
      <c r="M109" s="560" t="s">
        <v>96</v>
      </c>
      <c r="N109" s="560" t="s">
        <v>96</v>
      </c>
      <c r="O109" s="560" t="s">
        <v>96</v>
      </c>
      <c r="P109" s="560" t="s">
        <v>96</v>
      </c>
      <c r="Q109" s="560" t="s">
        <v>96</v>
      </c>
      <c r="R109" s="560" t="s">
        <v>96</v>
      </c>
      <c r="S109" s="560" t="s">
        <v>96</v>
      </c>
      <c r="T109" s="560" t="s">
        <v>96</v>
      </c>
      <c r="U109" s="560" t="s">
        <v>96</v>
      </c>
      <c r="V109" s="560" t="s">
        <v>96</v>
      </c>
      <c r="W109" s="560" t="s">
        <v>96</v>
      </c>
      <c r="X109" s="560" t="s">
        <v>96</v>
      </c>
      <c r="Y109" s="560" t="s">
        <v>96</v>
      </c>
      <c r="Z109" s="560" t="s">
        <v>96</v>
      </c>
      <c r="AA109" s="560" t="s">
        <v>96</v>
      </c>
      <c r="AB109" s="560" t="s">
        <v>96</v>
      </c>
      <c r="AC109" s="560" t="s">
        <v>96</v>
      </c>
      <c r="AD109" s="560" t="s">
        <v>96</v>
      </c>
      <c r="AE109" s="560" t="s">
        <v>96</v>
      </c>
      <c r="AF109" s="560" t="s">
        <v>96</v>
      </c>
      <c r="AG109" s="560" t="s">
        <v>96</v>
      </c>
      <c r="AH109" s="560" t="s">
        <v>96</v>
      </c>
      <c r="AI109" s="560" t="s">
        <v>96</v>
      </c>
      <c r="AJ109" s="560" t="s">
        <v>96</v>
      </c>
      <c r="AK109" s="560" t="s">
        <v>96</v>
      </c>
      <c r="AL109" s="560" t="s">
        <v>96</v>
      </c>
      <c r="AM109" s="560" t="s">
        <v>96</v>
      </c>
      <c r="AN109" s="560" t="s">
        <v>96</v>
      </c>
      <c r="AO109" s="560" t="s">
        <v>96</v>
      </c>
      <c r="AP109" s="560" t="s">
        <v>96</v>
      </c>
      <c r="AQ109" s="560" t="s">
        <v>96</v>
      </c>
      <c r="AR109" s="560" t="s">
        <v>96</v>
      </c>
      <c r="AS109" s="560" t="s">
        <v>96</v>
      </c>
      <c r="AT109" s="560" t="s">
        <v>96</v>
      </c>
      <c r="AU109" s="560" t="s">
        <v>96</v>
      </c>
      <c r="AV109" s="560" t="s">
        <v>96</v>
      </c>
      <c r="AW109" s="560" t="s">
        <v>96</v>
      </c>
      <c r="AX109" s="560" t="s">
        <v>96</v>
      </c>
      <c r="AY109" s="560" t="s">
        <v>96</v>
      </c>
      <c r="AZ109" s="560" t="s">
        <v>96</v>
      </c>
      <c r="BA109" s="560" t="s">
        <v>96</v>
      </c>
      <c r="BB109" s="560" t="s">
        <v>96</v>
      </c>
      <c r="BC109" s="560" t="s">
        <v>96</v>
      </c>
      <c r="BD109" s="560" t="s">
        <v>96</v>
      </c>
      <c r="BE109" s="560" t="s">
        <v>96</v>
      </c>
      <c r="BF109" s="560" t="s">
        <v>96</v>
      </c>
      <c r="BG109" s="560" t="s">
        <v>96</v>
      </c>
      <c r="BH109" s="560" t="s">
        <v>96</v>
      </c>
      <c r="BI109" s="560" t="s">
        <v>96</v>
      </c>
      <c r="BJ109" s="560" t="s">
        <v>96</v>
      </c>
      <c r="BK109" s="560" t="s">
        <v>96</v>
      </c>
      <c r="BL109" s="560" t="s">
        <v>96</v>
      </c>
      <c r="BM109" s="542" t="s">
        <v>10</v>
      </c>
      <c r="BN109" s="542" t="s">
        <v>11</v>
      </c>
      <c r="BO109" s="542" t="s">
        <v>12</v>
      </c>
    </row>
    <row r="110" spans="1:68" ht="70.5" customHeight="1" thickBot="1" x14ac:dyDescent="0.25">
      <c r="A110" s="744">
        <v>84</v>
      </c>
      <c r="B110" s="573" t="s">
        <v>517</v>
      </c>
      <c r="C110" s="99" t="s">
        <v>434</v>
      </c>
      <c r="D110" s="70" t="s">
        <v>38</v>
      </c>
      <c r="E110" s="532" t="str">
        <f>IF(OR(E$98="X",E$98="N"), "X", "")</f>
        <v/>
      </c>
      <c r="F110" s="532" t="str">
        <f t="shared" ref="F110:AW111" si="94">IF(OR(F$98="X",F$98="N"), "X", "")</f>
        <v/>
      </c>
      <c r="G110" s="532" t="str">
        <f t="shared" si="94"/>
        <v/>
      </c>
      <c r="H110" s="532" t="str">
        <f t="shared" si="94"/>
        <v/>
      </c>
      <c r="I110" s="532" t="str">
        <f t="shared" si="94"/>
        <v/>
      </c>
      <c r="J110" s="532" t="str">
        <f t="shared" si="94"/>
        <v/>
      </c>
      <c r="K110" s="532" t="str">
        <f t="shared" si="94"/>
        <v/>
      </c>
      <c r="L110" s="532" t="str">
        <f t="shared" si="94"/>
        <v/>
      </c>
      <c r="M110" s="532" t="str">
        <f t="shared" si="94"/>
        <v/>
      </c>
      <c r="N110" s="532" t="str">
        <f t="shared" si="94"/>
        <v/>
      </c>
      <c r="O110" s="532" t="str">
        <f t="shared" si="94"/>
        <v/>
      </c>
      <c r="P110" s="532" t="str">
        <f t="shared" si="94"/>
        <v/>
      </c>
      <c r="Q110" s="532" t="str">
        <f t="shared" si="94"/>
        <v/>
      </c>
      <c r="R110" s="532" t="str">
        <f t="shared" si="94"/>
        <v/>
      </c>
      <c r="S110" s="532" t="str">
        <f t="shared" si="94"/>
        <v/>
      </c>
      <c r="T110" s="532" t="str">
        <f t="shared" si="94"/>
        <v/>
      </c>
      <c r="U110" s="532" t="str">
        <f t="shared" si="94"/>
        <v/>
      </c>
      <c r="V110" s="532" t="str">
        <f t="shared" si="94"/>
        <v/>
      </c>
      <c r="W110" s="532" t="str">
        <f t="shared" si="94"/>
        <v/>
      </c>
      <c r="X110" s="532" t="str">
        <f t="shared" si="94"/>
        <v/>
      </c>
      <c r="Y110" s="532" t="str">
        <f t="shared" si="94"/>
        <v/>
      </c>
      <c r="Z110" s="532" t="str">
        <f t="shared" si="94"/>
        <v/>
      </c>
      <c r="AA110" s="532" t="str">
        <f t="shared" si="94"/>
        <v/>
      </c>
      <c r="AB110" s="532" t="str">
        <f t="shared" si="94"/>
        <v/>
      </c>
      <c r="AC110" s="532" t="str">
        <f t="shared" si="94"/>
        <v/>
      </c>
      <c r="AD110" s="532" t="str">
        <f t="shared" si="94"/>
        <v/>
      </c>
      <c r="AE110" s="532" t="str">
        <f t="shared" si="94"/>
        <v/>
      </c>
      <c r="AF110" s="532" t="str">
        <f t="shared" si="94"/>
        <v/>
      </c>
      <c r="AG110" s="532" t="str">
        <f t="shared" si="94"/>
        <v/>
      </c>
      <c r="AH110" s="532" t="str">
        <f t="shared" si="94"/>
        <v/>
      </c>
      <c r="AI110" s="532" t="str">
        <f t="shared" si="94"/>
        <v/>
      </c>
      <c r="AJ110" s="532" t="str">
        <f t="shared" si="94"/>
        <v/>
      </c>
      <c r="AK110" s="532" t="str">
        <f t="shared" si="94"/>
        <v/>
      </c>
      <c r="AL110" s="532" t="str">
        <f t="shared" si="94"/>
        <v/>
      </c>
      <c r="AM110" s="532" t="str">
        <f t="shared" si="94"/>
        <v/>
      </c>
      <c r="AN110" s="532" t="str">
        <f t="shared" si="94"/>
        <v/>
      </c>
      <c r="AO110" s="532" t="str">
        <f t="shared" si="94"/>
        <v/>
      </c>
      <c r="AP110" s="532" t="str">
        <f t="shared" si="94"/>
        <v/>
      </c>
      <c r="AQ110" s="532" t="str">
        <f t="shared" si="94"/>
        <v/>
      </c>
      <c r="AR110" s="532" t="str">
        <f t="shared" si="94"/>
        <v/>
      </c>
      <c r="AS110" s="532" t="str">
        <f t="shared" si="94"/>
        <v/>
      </c>
      <c r="AT110" s="532" t="str">
        <f t="shared" si="94"/>
        <v/>
      </c>
      <c r="AU110" s="532" t="str">
        <f t="shared" si="94"/>
        <v/>
      </c>
      <c r="AV110" s="532" t="str">
        <f>IF(OR(AV$98="X",AV$98="N"), "X", "")</f>
        <v/>
      </c>
      <c r="AW110" s="532" t="str">
        <f t="shared" si="94"/>
        <v/>
      </c>
      <c r="AX110" s="532" t="str">
        <f t="shared" ref="AW110:BL111" si="95">IF(OR(AX$98="X",AX$98="N"), "X", "")</f>
        <v/>
      </c>
      <c r="AY110" s="532" t="str">
        <f t="shared" si="95"/>
        <v/>
      </c>
      <c r="AZ110" s="532" t="str">
        <f t="shared" si="95"/>
        <v/>
      </c>
      <c r="BA110" s="532" t="str">
        <f t="shared" si="95"/>
        <v/>
      </c>
      <c r="BB110" s="532" t="str">
        <f t="shared" si="95"/>
        <v/>
      </c>
      <c r="BC110" s="532" t="str">
        <f t="shared" si="95"/>
        <v/>
      </c>
      <c r="BD110" s="532" t="str">
        <f t="shared" si="95"/>
        <v/>
      </c>
      <c r="BE110" s="532" t="str">
        <f t="shared" si="95"/>
        <v/>
      </c>
      <c r="BF110" s="532" t="str">
        <f t="shared" si="95"/>
        <v/>
      </c>
      <c r="BG110" s="532" t="str">
        <f t="shared" si="95"/>
        <v/>
      </c>
      <c r="BH110" s="532" t="str">
        <f t="shared" si="95"/>
        <v/>
      </c>
      <c r="BI110" s="532" t="str">
        <f t="shared" si="95"/>
        <v/>
      </c>
      <c r="BJ110" s="532" t="str">
        <f t="shared" si="95"/>
        <v/>
      </c>
      <c r="BK110" s="532" t="str">
        <f t="shared" si="95"/>
        <v/>
      </c>
      <c r="BL110" s="532" t="str">
        <f t="shared" si="95"/>
        <v/>
      </c>
      <c r="BM110" s="528"/>
      <c r="BN110" s="528"/>
      <c r="BO110" s="528"/>
    </row>
    <row r="111" spans="1:68" ht="56.25" customHeight="1" thickBot="1" x14ac:dyDescent="0.25">
      <c r="A111" s="745">
        <v>85</v>
      </c>
      <c r="B111" s="75" t="s">
        <v>518</v>
      </c>
      <c r="C111" s="283" t="s">
        <v>435</v>
      </c>
      <c r="D111" s="534" t="s">
        <v>89</v>
      </c>
      <c r="E111" s="532" t="str">
        <f>IF(OR(E$98="X",E$98="N"), "X", "")</f>
        <v/>
      </c>
      <c r="F111" s="532" t="str">
        <f t="shared" si="94"/>
        <v/>
      </c>
      <c r="G111" s="532" t="str">
        <f t="shared" si="94"/>
        <v/>
      </c>
      <c r="H111" s="532" t="str">
        <f t="shared" si="94"/>
        <v/>
      </c>
      <c r="I111" s="532" t="str">
        <f t="shared" si="94"/>
        <v/>
      </c>
      <c r="J111" s="532" t="str">
        <f t="shared" si="94"/>
        <v/>
      </c>
      <c r="K111" s="532" t="str">
        <f t="shared" si="94"/>
        <v/>
      </c>
      <c r="L111" s="532" t="str">
        <f t="shared" si="94"/>
        <v/>
      </c>
      <c r="M111" s="532" t="str">
        <f t="shared" si="94"/>
        <v/>
      </c>
      <c r="N111" s="532" t="str">
        <f t="shared" si="94"/>
        <v/>
      </c>
      <c r="O111" s="532" t="str">
        <f t="shared" si="94"/>
        <v/>
      </c>
      <c r="P111" s="532" t="str">
        <f t="shared" si="94"/>
        <v/>
      </c>
      <c r="Q111" s="532" t="str">
        <f t="shared" si="94"/>
        <v/>
      </c>
      <c r="R111" s="532" t="str">
        <f t="shared" si="94"/>
        <v/>
      </c>
      <c r="S111" s="532" t="str">
        <f t="shared" si="94"/>
        <v/>
      </c>
      <c r="T111" s="532" t="str">
        <f t="shared" si="94"/>
        <v/>
      </c>
      <c r="U111" s="532" t="str">
        <f t="shared" si="94"/>
        <v/>
      </c>
      <c r="V111" s="532" t="str">
        <f t="shared" si="94"/>
        <v/>
      </c>
      <c r="W111" s="532" t="str">
        <f t="shared" si="94"/>
        <v/>
      </c>
      <c r="X111" s="532" t="str">
        <f t="shared" si="94"/>
        <v/>
      </c>
      <c r="Y111" s="532" t="str">
        <f t="shared" si="94"/>
        <v/>
      </c>
      <c r="Z111" s="532" t="str">
        <f t="shared" si="94"/>
        <v/>
      </c>
      <c r="AA111" s="532" t="str">
        <f t="shared" si="94"/>
        <v/>
      </c>
      <c r="AB111" s="532" t="str">
        <f t="shared" si="94"/>
        <v/>
      </c>
      <c r="AC111" s="532" t="str">
        <f t="shared" si="94"/>
        <v/>
      </c>
      <c r="AD111" s="532" t="str">
        <f t="shared" si="94"/>
        <v/>
      </c>
      <c r="AE111" s="532" t="str">
        <f t="shared" si="94"/>
        <v/>
      </c>
      <c r="AF111" s="532" t="str">
        <f t="shared" si="94"/>
        <v/>
      </c>
      <c r="AG111" s="532" t="str">
        <f t="shared" si="94"/>
        <v/>
      </c>
      <c r="AH111" s="532" t="str">
        <f t="shared" si="94"/>
        <v/>
      </c>
      <c r="AI111" s="532" t="str">
        <f t="shared" si="94"/>
        <v/>
      </c>
      <c r="AJ111" s="532" t="str">
        <f t="shared" si="94"/>
        <v/>
      </c>
      <c r="AK111" s="532" t="str">
        <f t="shared" si="94"/>
        <v/>
      </c>
      <c r="AL111" s="532" t="str">
        <f t="shared" si="94"/>
        <v/>
      </c>
      <c r="AM111" s="532" t="str">
        <f t="shared" si="94"/>
        <v/>
      </c>
      <c r="AN111" s="532" t="str">
        <f t="shared" si="94"/>
        <v/>
      </c>
      <c r="AO111" s="532" t="str">
        <f t="shared" si="94"/>
        <v/>
      </c>
      <c r="AP111" s="532" t="str">
        <f t="shared" si="94"/>
        <v/>
      </c>
      <c r="AQ111" s="532" t="str">
        <f t="shared" si="94"/>
        <v/>
      </c>
      <c r="AR111" s="532" t="str">
        <f t="shared" si="94"/>
        <v/>
      </c>
      <c r="AS111" s="532" t="str">
        <f t="shared" si="94"/>
        <v/>
      </c>
      <c r="AT111" s="532" t="str">
        <f t="shared" si="94"/>
        <v/>
      </c>
      <c r="AU111" s="532" t="str">
        <f t="shared" si="94"/>
        <v/>
      </c>
      <c r="AV111" s="532" t="str">
        <f>IF(OR(AV$98="X",AV$98="N"), "X", "")</f>
        <v/>
      </c>
      <c r="AW111" s="532" t="str">
        <f t="shared" si="95"/>
        <v/>
      </c>
      <c r="AX111" s="532" t="str">
        <f t="shared" si="95"/>
        <v/>
      </c>
      <c r="AY111" s="532" t="str">
        <f t="shared" si="95"/>
        <v/>
      </c>
      <c r="AZ111" s="532" t="str">
        <f t="shared" si="95"/>
        <v/>
      </c>
      <c r="BA111" s="532" t="str">
        <f t="shared" si="95"/>
        <v/>
      </c>
      <c r="BB111" s="532" t="str">
        <f t="shared" si="95"/>
        <v/>
      </c>
      <c r="BC111" s="532" t="str">
        <f t="shared" si="95"/>
        <v/>
      </c>
      <c r="BD111" s="532" t="str">
        <f t="shared" si="95"/>
        <v/>
      </c>
      <c r="BE111" s="532" t="str">
        <f t="shared" si="95"/>
        <v/>
      </c>
      <c r="BF111" s="532" t="str">
        <f t="shared" si="95"/>
        <v/>
      </c>
      <c r="BG111" s="532" t="str">
        <f t="shared" si="95"/>
        <v/>
      </c>
      <c r="BH111" s="532" t="str">
        <f t="shared" si="95"/>
        <v/>
      </c>
      <c r="BI111" s="532" t="str">
        <f t="shared" si="95"/>
        <v/>
      </c>
      <c r="BJ111" s="532" t="str">
        <f t="shared" si="95"/>
        <v/>
      </c>
      <c r="BK111" s="532" t="str">
        <f t="shared" si="95"/>
        <v/>
      </c>
      <c r="BL111" s="532" t="str">
        <f t="shared" si="95"/>
        <v/>
      </c>
      <c r="BM111" s="528"/>
      <c r="BN111" s="528"/>
      <c r="BO111" s="528"/>
      <c r="BP111" s="212"/>
    </row>
    <row r="112" spans="1:68" s="620" customFormat="1" ht="24" customHeight="1" thickBot="1" x14ac:dyDescent="0.25">
      <c r="A112" s="633"/>
      <c r="B112" s="634" t="s">
        <v>97</v>
      </c>
      <c r="C112" s="622" t="s">
        <v>8</v>
      </c>
      <c r="D112" s="621" t="s">
        <v>9</v>
      </c>
      <c r="E112" s="666"/>
      <c r="F112" s="666"/>
      <c r="G112" s="666"/>
      <c r="H112" s="666"/>
      <c r="I112" s="666"/>
      <c r="J112" s="666"/>
      <c r="K112" s="666"/>
      <c r="L112" s="666"/>
      <c r="M112" s="666"/>
      <c r="N112" s="666"/>
      <c r="O112" s="666"/>
      <c r="P112" s="666"/>
      <c r="Q112" s="666"/>
      <c r="R112" s="666"/>
      <c r="S112" s="666"/>
      <c r="T112" s="666"/>
      <c r="U112" s="666"/>
      <c r="V112" s="666"/>
      <c r="W112" s="666"/>
      <c r="X112" s="666"/>
      <c r="Y112" s="666"/>
      <c r="Z112" s="666"/>
      <c r="AA112" s="666"/>
      <c r="AB112" s="666"/>
      <c r="AC112" s="666"/>
      <c r="AD112" s="666"/>
      <c r="AE112" s="666"/>
      <c r="AF112" s="666"/>
      <c r="AG112" s="666"/>
      <c r="AH112" s="666"/>
      <c r="AI112" s="666"/>
      <c r="AJ112" s="666"/>
      <c r="AK112" s="666"/>
      <c r="AL112" s="666"/>
      <c r="AM112" s="666"/>
      <c r="AN112" s="666"/>
      <c r="AO112" s="666"/>
      <c r="AP112" s="666"/>
      <c r="AQ112" s="666"/>
      <c r="AR112" s="666"/>
      <c r="AS112" s="666"/>
      <c r="AT112" s="666"/>
      <c r="AU112" s="666"/>
      <c r="AV112" s="666"/>
      <c r="AW112" s="666"/>
      <c r="AX112" s="666"/>
      <c r="AY112" s="666"/>
      <c r="AZ112" s="666"/>
      <c r="BA112" s="666"/>
      <c r="BB112" s="666"/>
      <c r="BC112" s="666"/>
      <c r="BD112" s="666"/>
      <c r="BE112" s="666"/>
      <c r="BF112" s="666"/>
      <c r="BG112" s="666"/>
      <c r="BH112" s="666"/>
      <c r="BI112" s="666"/>
      <c r="BJ112" s="666"/>
      <c r="BK112" s="666"/>
      <c r="BL112" s="666"/>
      <c r="BM112" s="638"/>
      <c r="BN112" s="638"/>
      <c r="BO112" s="638"/>
      <c r="BP112" s="639"/>
    </row>
    <row r="113" spans="1:67" ht="39" thickBot="1" x14ac:dyDescent="0.25">
      <c r="A113" s="539">
        <v>86</v>
      </c>
      <c r="B113" s="572" t="s">
        <v>519</v>
      </c>
      <c r="C113" s="186" t="s">
        <v>432</v>
      </c>
      <c r="D113" s="70" t="s">
        <v>38</v>
      </c>
      <c r="E113" s="562"/>
      <c r="F113" s="562"/>
      <c r="G113" s="562"/>
      <c r="H113" s="562"/>
      <c r="I113" s="562"/>
      <c r="J113" s="562"/>
      <c r="K113" s="562"/>
      <c r="L113" s="562"/>
      <c r="M113" s="562"/>
      <c r="N113" s="562"/>
      <c r="O113" s="562"/>
      <c r="P113" s="562"/>
      <c r="Q113" s="562"/>
      <c r="R113" s="562"/>
      <c r="S113" s="562"/>
      <c r="T113" s="562"/>
      <c r="U113" s="562"/>
      <c r="V113" s="562"/>
      <c r="W113" s="562"/>
      <c r="X113" s="562"/>
      <c r="Y113" s="562"/>
      <c r="Z113" s="562"/>
      <c r="AA113" s="562"/>
      <c r="AB113" s="562"/>
      <c r="AC113" s="562"/>
      <c r="AD113" s="562"/>
      <c r="AE113" s="562"/>
      <c r="AF113" s="562"/>
      <c r="AG113" s="562"/>
      <c r="AH113" s="562"/>
      <c r="AI113" s="562"/>
      <c r="AJ113" s="562"/>
      <c r="AK113" s="562"/>
      <c r="AL113" s="562"/>
      <c r="AM113" s="562"/>
      <c r="AN113" s="562"/>
      <c r="AO113" s="562"/>
      <c r="AP113" s="562"/>
      <c r="AQ113" s="562"/>
      <c r="AR113" s="562"/>
      <c r="AS113" s="562"/>
      <c r="AT113" s="562"/>
      <c r="AU113" s="562"/>
      <c r="AV113" s="562"/>
      <c r="AW113" s="562"/>
      <c r="AX113" s="562"/>
      <c r="AY113" s="562"/>
      <c r="AZ113" s="562"/>
      <c r="BA113" s="562"/>
      <c r="BB113" s="562"/>
      <c r="BC113" s="562"/>
      <c r="BD113" s="562"/>
      <c r="BE113" s="562"/>
      <c r="BF113" s="562"/>
      <c r="BG113" s="562"/>
      <c r="BH113" s="562"/>
      <c r="BI113" s="562"/>
      <c r="BJ113" s="562"/>
      <c r="BK113" s="562"/>
      <c r="BL113" s="562"/>
      <c r="BM113" s="235"/>
      <c r="BN113" s="235"/>
      <c r="BO113" s="817"/>
    </row>
    <row r="114" spans="1:67" ht="39" thickBot="1" x14ac:dyDescent="0.25">
      <c r="A114" s="512">
        <v>87</v>
      </c>
      <c r="B114" s="572" t="s">
        <v>520</v>
      </c>
      <c r="C114" s="186" t="s">
        <v>432</v>
      </c>
      <c r="D114" s="70" t="s">
        <v>38</v>
      </c>
      <c r="E114" s="563" t="str">
        <f>IF(E$102="N", "X", "")</f>
        <v/>
      </c>
      <c r="F114" s="563" t="str">
        <f t="shared" ref="F114:AW117" si="96">IF(F$102="N", "X", "")</f>
        <v/>
      </c>
      <c r="G114" s="563" t="str">
        <f t="shared" si="96"/>
        <v/>
      </c>
      <c r="H114" s="563" t="str">
        <f t="shared" si="96"/>
        <v/>
      </c>
      <c r="I114" s="563" t="str">
        <f t="shared" si="96"/>
        <v/>
      </c>
      <c r="J114" s="563" t="str">
        <f t="shared" si="96"/>
        <v/>
      </c>
      <c r="K114" s="563" t="str">
        <f t="shared" si="96"/>
        <v/>
      </c>
      <c r="L114" s="563" t="str">
        <f t="shared" si="96"/>
        <v/>
      </c>
      <c r="M114" s="563" t="str">
        <f t="shared" si="96"/>
        <v/>
      </c>
      <c r="N114" s="563" t="str">
        <f t="shared" si="96"/>
        <v/>
      </c>
      <c r="O114" s="563" t="str">
        <f t="shared" si="96"/>
        <v/>
      </c>
      <c r="P114" s="563" t="str">
        <f t="shared" si="96"/>
        <v/>
      </c>
      <c r="Q114" s="563" t="str">
        <f t="shared" si="96"/>
        <v/>
      </c>
      <c r="R114" s="563" t="str">
        <f t="shared" si="96"/>
        <v/>
      </c>
      <c r="S114" s="563" t="str">
        <f t="shared" si="96"/>
        <v/>
      </c>
      <c r="T114" s="563" t="str">
        <f t="shared" si="96"/>
        <v/>
      </c>
      <c r="U114" s="563" t="str">
        <f t="shared" si="96"/>
        <v/>
      </c>
      <c r="V114" s="563" t="str">
        <f t="shared" si="96"/>
        <v/>
      </c>
      <c r="W114" s="563" t="str">
        <f t="shared" si="96"/>
        <v/>
      </c>
      <c r="X114" s="563" t="str">
        <f t="shared" si="96"/>
        <v/>
      </c>
      <c r="Y114" s="563" t="str">
        <f t="shared" si="96"/>
        <v/>
      </c>
      <c r="Z114" s="563" t="str">
        <f t="shared" si="96"/>
        <v/>
      </c>
      <c r="AA114" s="563" t="str">
        <f t="shared" si="96"/>
        <v/>
      </c>
      <c r="AB114" s="563" t="str">
        <f t="shared" si="96"/>
        <v/>
      </c>
      <c r="AC114" s="563" t="str">
        <f t="shared" si="96"/>
        <v/>
      </c>
      <c r="AD114" s="563" t="str">
        <f t="shared" si="96"/>
        <v/>
      </c>
      <c r="AE114" s="563" t="str">
        <f t="shared" si="96"/>
        <v/>
      </c>
      <c r="AF114" s="563" t="str">
        <f t="shared" si="96"/>
        <v/>
      </c>
      <c r="AG114" s="563" t="str">
        <f t="shared" si="96"/>
        <v/>
      </c>
      <c r="AH114" s="563" t="str">
        <f t="shared" si="96"/>
        <v/>
      </c>
      <c r="AI114" s="563" t="str">
        <f t="shared" si="96"/>
        <v/>
      </c>
      <c r="AJ114" s="563" t="str">
        <f t="shared" si="96"/>
        <v/>
      </c>
      <c r="AK114" s="563" t="str">
        <f t="shared" si="96"/>
        <v/>
      </c>
      <c r="AL114" s="563" t="str">
        <f t="shared" si="96"/>
        <v/>
      </c>
      <c r="AM114" s="563" t="str">
        <f t="shared" si="96"/>
        <v/>
      </c>
      <c r="AN114" s="563" t="str">
        <f t="shared" si="96"/>
        <v/>
      </c>
      <c r="AO114" s="563" t="str">
        <f t="shared" si="96"/>
        <v/>
      </c>
      <c r="AP114" s="563" t="str">
        <f t="shared" si="96"/>
        <v/>
      </c>
      <c r="AQ114" s="563" t="str">
        <f t="shared" si="96"/>
        <v/>
      </c>
      <c r="AR114" s="563" t="str">
        <f t="shared" si="96"/>
        <v/>
      </c>
      <c r="AS114" s="563" t="str">
        <f t="shared" si="96"/>
        <v/>
      </c>
      <c r="AT114" s="563" t="str">
        <f t="shared" si="96"/>
        <v/>
      </c>
      <c r="AU114" s="563" t="str">
        <f t="shared" si="96"/>
        <v/>
      </c>
      <c r="AV114" s="563" t="str">
        <f>IF(AV$102="N", "X", "")</f>
        <v/>
      </c>
      <c r="AW114" s="563" t="str">
        <f t="shared" si="96"/>
        <v/>
      </c>
      <c r="AX114" s="563" t="str">
        <f t="shared" ref="AW114:BL117" si="97">IF(AX$102="N", "X", "")</f>
        <v/>
      </c>
      <c r="AY114" s="563" t="str">
        <f t="shared" si="97"/>
        <v/>
      </c>
      <c r="AZ114" s="563" t="str">
        <f t="shared" si="97"/>
        <v/>
      </c>
      <c r="BA114" s="563" t="str">
        <f t="shared" si="97"/>
        <v/>
      </c>
      <c r="BB114" s="563" t="str">
        <f t="shared" si="97"/>
        <v/>
      </c>
      <c r="BC114" s="563" t="str">
        <f t="shared" si="97"/>
        <v/>
      </c>
      <c r="BD114" s="563" t="str">
        <f t="shared" si="97"/>
        <v/>
      </c>
      <c r="BE114" s="563" t="str">
        <f t="shared" si="97"/>
        <v/>
      </c>
      <c r="BF114" s="563" t="str">
        <f t="shared" si="97"/>
        <v/>
      </c>
      <c r="BG114" s="563" t="str">
        <f t="shared" si="97"/>
        <v/>
      </c>
      <c r="BH114" s="563" t="str">
        <f t="shared" si="97"/>
        <v/>
      </c>
      <c r="BI114" s="563" t="str">
        <f t="shared" si="97"/>
        <v/>
      </c>
      <c r="BJ114" s="563" t="str">
        <f t="shared" si="97"/>
        <v/>
      </c>
      <c r="BK114" s="563" t="str">
        <f t="shared" si="97"/>
        <v/>
      </c>
      <c r="BL114" s="563" t="str">
        <f t="shared" si="97"/>
        <v/>
      </c>
    </row>
    <row r="115" spans="1:67" ht="39" thickBot="1" x14ac:dyDescent="0.25">
      <c r="A115" s="535">
        <v>88</v>
      </c>
      <c r="B115" s="510" t="s">
        <v>99</v>
      </c>
      <c r="C115" s="186" t="s">
        <v>432</v>
      </c>
      <c r="D115" s="70" t="s">
        <v>38</v>
      </c>
      <c r="E115" s="563" t="str">
        <f t="shared" ref="E115:T117" si="98">IF(E$102="N", "X", "")</f>
        <v/>
      </c>
      <c r="F115" s="563" t="str">
        <f t="shared" si="98"/>
        <v/>
      </c>
      <c r="G115" s="563" t="str">
        <f t="shared" si="98"/>
        <v/>
      </c>
      <c r="H115" s="563" t="str">
        <f t="shared" si="98"/>
        <v/>
      </c>
      <c r="I115" s="563" t="str">
        <f t="shared" si="98"/>
        <v/>
      </c>
      <c r="J115" s="563" t="str">
        <f t="shared" si="98"/>
        <v/>
      </c>
      <c r="K115" s="563" t="str">
        <f t="shared" si="98"/>
        <v/>
      </c>
      <c r="L115" s="563" t="str">
        <f t="shared" si="98"/>
        <v/>
      </c>
      <c r="M115" s="563" t="str">
        <f t="shared" si="98"/>
        <v/>
      </c>
      <c r="N115" s="563" t="str">
        <f t="shared" si="98"/>
        <v/>
      </c>
      <c r="O115" s="563" t="str">
        <f t="shared" si="98"/>
        <v/>
      </c>
      <c r="P115" s="563" t="str">
        <f t="shared" si="98"/>
        <v/>
      </c>
      <c r="Q115" s="563" t="str">
        <f t="shared" si="98"/>
        <v/>
      </c>
      <c r="R115" s="563" t="str">
        <f t="shared" si="98"/>
        <v/>
      </c>
      <c r="S115" s="563" t="str">
        <f t="shared" si="98"/>
        <v/>
      </c>
      <c r="T115" s="563" t="str">
        <f t="shared" si="98"/>
        <v/>
      </c>
      <c r="U115" s="563" t="str">
        <f t="shared" si="96"/>
        <v/>
      </c>
      <c r="V115" s="563" t="str">
        <f t="shared" si="96"/>
        <v/>
      </c>
      <c r="W115" s="563" t="str">
        <f t="shared" si="96"/>
        <v/>
      </c>
      <c r="X115" s="563" t="str">
        <f t="shared" si="96"/>
        <v/>
      </c>
      <c r="Y115" s="563" t="str">
        <f t="shared" si="96"/>
        <v/>
      </c>
      <c r="Z115" s="563" t="str">
        <f t="shared" si="96"/>
        <v/>
      </c>
      <c r="AA115" s="563" t="str">
        <f t="shared" si="96"/>
        <v/>
      </c>
      <c r="AB115" s="563" t="str">
        <f t="shared" si="96"/>
        <v/>
      </c>
      <c r="AC115" s="563" t="str">
        <f t="shared" si="96"/>
        <v/>
      </c>
      <c r="AD115" s="563" t="str">
        <f t="shared" si="96"/>
        <v/>
      </c>
      <c r="AE115" s="563" t="str">
        <f t="shared" si="96"/>
        <v/>
      </c>
      <c r="AF115" s="563" t="str">
        <f t="shared" si="96"/>
        <v/>
      </c>
      <c r="AG115" s="563" t="str">
        <f t="shared" si="96"/>
        <v/>
      </c>
      <c r="AH115" s="563" t="str">
        <f t="shared" si="96"/>
        <v/>
      </c>
      <c r="AI115" s="563" t="str">
        <f t="shared" si="96"/>
        <v/>
      </c>
      <c r="AJ115" s="563" t="str">
        <f t="shared" si="96"/>
        <v/>
      </c>
      <c r="AK115" s="563" t="str">
        <f t="shared" si="96"/>
        <v/>
      </c>
      <c r="AL115" s="563" t="str">
        <f t="shared" si="96"/>
        <v/>
      </c>
      <c r="AM115" s="563" t="str">
        <f t="shared" si="96"/>
        <v/>
      </c>
      <c r="AN115" s="563" t="str">
        <f t="shared" si="96"/>
        <v/>
      </c>
      <c r="AO115" s="563" t="str">
        <f t="shared" si="96"/>
        <v/>
      </c>
      <c r="AP115" s="563" t="str">
        <f t="shared" si="96"/>
        <v/>
      </c>
      <c r="AQ115" s="563" t="str">
        <f t="shared" si="96"/>
        <v/>
      </c>
      <c r="AR115" s="563" t="str">
        <f t="shared" si="96"/>
        <v/>
      </c>
      <c r="AS115" s="563" t="str">
        <f t="shared" si="96"/>
        <v/>
      </c>
      <c r="AT115" s="563" t="str">
        <f t="shared" si="96"/>
        <v/>
      </c>
      <c r="AU115" s="563" t="str">
        <f t="shared" si="96"/>
        <v/>
      </c>
      <c r="AV115" s="563" t="str">
        <f t="shared" si="96"/>
        <v/>
      </c>
      <c r="AW115" s="563" t="str">
        <f t="shared" si="96"/>
        <v/>
      </c>
      <c r="AX115" s="563" t="str">
        <f t="shared" si="97"/>
        <v/>
      </c>
      <c r="AY115" s="563" t="str">
        <f t="shared" si="97"/>
        <v/>
      </c>
      <c r="AZ115" s="563" t="str">
        <f t="shared" si="97"/>
        <v/>
      </c>
      <c r="BA115" s="563" t="str">
        <f t="shared" si="97"/>
        <v/>
      </c>
      <c r="BB115" s="563" t="str">
        <f t="shared" si="97"/>
        <v/>
      </c>
      <c r="BC115" s="563" t="str">
        <f t="shared" si="97"/>
        <v/>
      </c>
      <c r="BD115" s="563" t="str">
        <f t="shared" si="97"/>
        <v/>
      </c>
      <c r="BE115" s="563" t="str">
        <f t="shared" si="97"/>
        <v/>
      </c>
      <c r="BF115" s="563" t="str">
        <f t="shared" si="97"/>
        <v/>
      </c>
      <c r="BG115" s="563" t="str">
        <f t="shared" si="97"/>
        <v/>
      </c>
      <c r="BH115" s="563" t="str">
        <f t="shared" si="97"/>
        <v/>
      </c>
      <c r="BI115" s="563" t="str">
        <f t="shared" si="97"/>
        <v/>
      </c>
      <c r="BJ115" s="563" t="str">
        <f t="shared" si="97"/>
        <v/>
      </c>
      <c r="BK115" s="563" t="str">
        <f t="shared" si="97"/>
        <v/>
      </c>
      <c r="BL115" s="563" t="str">
        <f t="shared" si="97"/>
        <v/>
      </c>
    </row>
    <row r="116" spans="1:67" ht="51.75" thickBot="1" x14ac:dyDescent="0.25">
      <c r="A116" s="548">
        <v>89</v>
      </c>
      <c r="B116" s="64" t="s">
        <v>100</v>
      </c>
      <c r="C116" s="99" t="s">
        <v>433</v>
      </c>
      <c r="D116" s="70" t="s">
        <v>38</v>
      </c>
      <c r="E116" s="563" t="str">
        <f t="shared" si="98"/>
        <v/>
      </c>
      <c r="F116" s="563" t="str">
        <f t="shared" si="96"/>
        <v/>
      </c>
      <c r="G116" s="563" t="str">
        <f t="shared" si="96"/>
        <v/>
      </c>
      <c r="H116" s="563" t="str">
        <f t="shared" si="96"/>
        <v/>
      </c>
      <c r="I116" s="563" t="str">
        <f t="shared" si="96"/>
        <v/>
      </c>
      <c r="J116" s="563" t="str">
        <f t="shared" si="96"/>
        <v/>
      </c>
      <c r="K116" s="563" t="str">
        <f t="shared" si="96"/>
        <v/>
      </c>
      <c r="L116" s="563" t="str">
        <f t="shared" si="96"/>
        <v/>
      </c>
      <c r="M116" s="563" t="str">
        <f t="shared" si="96"/>
        <v/>
      </c>
      <c r="N116" s="563" t="str">
        <f t="shared" si="96"/>
        <v/>
      </c>
      <c r="O116" s="563" t="str">
        <f t="shared" si="96"/>
        <v/>
      </c>
      <c r="P116" s="563" t="str">
        <f t="shared" si="96"/>
        <v/>
      </c>
      <c r="Q116" s="563" t="str">
        <f t="shared" si="96"/>
        <v/>
      </c>
      <c r="R116" s="563" t="str">
        <f t="shared" si="96"/>
        <v/>
      </c>
      <c r="S116" s="563" t="str">
        <f t="shared" si="96"/>
        <v/>
      </c>
      <c r="T116" s="563" t="str">
        <f t="shared" si="96"/>
        <v/>
      </c>
      <c r="U116" s="563" t="str">
        <f t="shared" si="96"/>
        <v/>
      </c>
      <c r="V116" s="563" t="str">
        <f t="shared" si="96"/>
        <v/>
      </c>
      <c r="W116" s="563" t="str">
        <f t="shared" si="96"/>
        <v/>
      </c>
      <c r="X116" s="563" t="str">
        <f t="shared" si="96"/>
        <v/>
      </c>
      <c r="Y116" s="563" t="str">
        <f t="shared" si="96"/>
        <v/>
      </c>
      <c r="Z116" s="563" t="str">
        <f t="shared" si="96"/>
        <v/>
      </c>
      <c r="AA116" s="563" t="str">
        <f t="shared" si="96"/>
        <v/>
      </c>
      <c r="AB116" s="563" t="str">
        <f t="shared" si="96"/>
        <v/>
      </c>
      <c r="AC116" s="563" t="str">
        <f t="shared" si="96"/>
        <v/>
      </c>
      <c r="AD116" s="563" t="str">
        <f t="shared" si="96"/>
        <v/>
      </c>
      <c r="AE116" s="563" t="str">
        <f t="shared" si="96"/>
        <v/>
      </c>
      <c r="AF116" s="563" t="str">
        <f t="shared" si="96"/>
        <v/>
      </c>
      <c r="AG116" s="563" t="str">
        <f t="shared" si="96"/>
        <v/>
      </c>
      <c r="AH116" s="563" t="str">
        <f t="shared" si="96"/>
        <v/>
      </c>
      <c r="AI116" s="563" t="str">
        <f t="shared" si="96"/>
        <v/>
      </c>
      <c r="AJ116" s="563" t="str">
        <f t="shared" si="96"/>
        <v/>
      </c>
      <c r="AK116" s="563" t="str">
        <f t="shared" si="96"/>
        <v/>
      </c>
      <c r="AL116" s="563" t="str">
        <f t="shared" si="96"/>
        <v/>
      </c>
      <c r="AM116" s="563" t="str">
        <f t="shared" si="96"/>
        <v/>
      </c>
      <c r="AN116" s="563" t="str">
        <f t="shared" si="96"/>
        <v/>
      </c>
      <c r="AO116" s="563" t="str">
        <f t="shared" si="96"/>
        <v/>
      </c>
      <c r="AP116" s="563" t="str">
        <f t="shared" si="96"/>
        <v/>
      </c>
      <c r="AQ116" s="563" t="str">
        <f t="shared" si="96"/>
        <v/>
      </c>
      <c r="AR116" s="563" t="str">
        <f t="shared" si="96"/>
        <v/>
      </c>
      <c r="AS116" s="563" t="str">
        <f t="shared" si="96"/>
        <v/>
      </c>
      <c r="AT116" s="563" t="str">
        <f t="shared" si="96"/>
        <v/>
      </c>
      <c r="AU116" s="563" t="str">
        <f t="shared" si="96"/>
        <v/>
      </c>
      <c r="AV116" s="563" t="str">
        <f t="shared" si="96"/>
        <v/>
      </c>
      <c r="AW116" s="563" t="str">
        <f t="shared" si="97"/>
        <v/>
      </c>
      <c r="AX116" s="563" t="str">
        <f t="shared" si="97"/>
        <v/>
      </c>
      <c r="AY116" s="563" t="str">
        <f t="shared" si="97"/>
        <v/>
      </c>
      <c r="AZ116" s="563" t="str">
        <f t="shared" si="97"/>
        <v/>
      </c>
      <c r="BA116" s="563" t="str">
        <f t="shared" si="97"/>
        <v/>
      </c>
      <c r="BB116" s="563" t="str">
        <f t="shared" si="97"/>
        <v/>
      </c>
      <c r="BC116" s="563" t="str">
        <f t="shared" si="97"/>
        <v/>
      </c>
      <c r="BD116" s="563" t="str">
        <f t="shared" si="97"/>
        <v/>
      </c>
      <c r="BE116" s="563" t="str">
        <f t="shared" si="97"/>
        <v/>
      </c>
      <c r="BF116" s="563" t="str">
        <f t="shared" si="97"/>
        <v/>
      </c>
      <c r="BG116" s="563" t="str">
        <f t="shared" si="97"/>
        <v/>
      </c>
      <c r="BH116" s="563" t="str">
        <f t="shared" si="97"/>
        <v/>
      </c>
      <c r="BI116" s="563" t="str">
        <f t="shared" si="97"/>
        <v/>
      </c>
      <c r="BJ116" s="563" t="str">
        <f t="shared" si="97"/>
        <v/>
      </c>
      <c r="BK116" s="563" t="str">
        <f t="shared" si="97"/>
        <v/>
      </c>
      <c r="BL116" s="563" t="str">
        <f t="shared" si="97"/>
        <v/>
      </c>
    </row>
    <row r="117" spans="1:67" ht="39" thickBot="1" x14ac:dyDescent="0.25">
      <c r="A117" s="512">
        <v>90</v>
      </c>
      <c r="B117" s="510" t="s">
        <v>101</v>
      </c>
      <c r="C117" s="186" t="s">
        <v>432</v>
      </c>
      <c r="D117" s="70" t="s">
        <v>38</v>
      </c>
      <c r="E117" s="563" t="str">
        <f t="shared" si="98"/>
        <v/>
      </c>
      <c r="F117" s="563" t="str">
        <f t="shared" si="96"/>
        <v/>
      </c>
      <c r="G117" s="563" t="str">
        <f t="shared" si="96"/>
        <v/>
      </c>
      <c r="H117" s="563" t="str">
        <f t="shared" si="96"/>
        <v/>
      </c>
      <c r="I117" s="563" t="str">
        <f t="shared" si="96"/>
        <v/>
      </c>
      <c r="J117" s="563" t="str">
        <f t="shared" si="96"/>
        <v/>
      </c>
      <c r="K117" s="563" t="str">
        <f t="shared" si="96"/>
        <v/>
      </c>
      <c r="L117" s="563" t="str">
        <f t="shared" si="96"/>
        <v/>
      </c>
      <c r="M117" s="563" t="str">
        <f t="shared" si="96"/>
        <v/>
      </c>
      <c r="N117" s="563" t="str">
        <f t="shared" si="96"/>
        <v/>
      </c>
      <c r="O117" s="563" t="str">
        <f t="shared" si="96"/>
        <v/>
      </c>
      <c r="P117" s="563" t="str">
        <f t="shared" si="96"/>
        <v/>
      </c>
      <c r="Q117" s="563" t="str">
        <f t="shared" si="96"/>
        <v/>
      </c>
      <c r="R117" s="563" t="str">
        <f t="shared" si="96"/>
        <v/>
      </c>
      <c r="S117" s="563" t="str">
        <f t="shared" si="96"/>
        <v/>
      </c>
      <c r="T117" s="563" t="str">
        <f t="shared" si="96"/>
        <v/>
      </c>
      <c r="U117" s="563" t="str">
        <f t="shared" si="96"/>
        <v/>
      </c>
      <c r="V117" s="563" t="str">
        <f t="shared" si="96"/>
        <v/>
      </c>
      <c r="W117" s="563" t="str">
        <f t="shared" si="96"/>
        <v/>
      </c>
      <c r="X117" s="563" t="str">
        <f t="shared" si="96"/>
        <v/>
      </c>
      <c r="Y117" s="563" t="str">
        <f t="shared" si="96"/>
        <v/>
      </c>
      <c r="Z117" s="563" t="str">
        <f t="shared" si="96"/>
        <v/>
      </c>
      <c r="AA117" s="563" t="str">
        <f t="shared" si="96"/>
        <v/>
      </c>
      <c r="AB117" s="563" t="str">
        <f t="shared" si="96"/>
        <v/>
      </c>
      <c r="AC117" s="563" t="str">
        <f t="shared" si="96"/>
        <v/>
      </c>
      <c r="AD117" s="563" t="str">
        <f t="shared" si="96"/>
        <v/>
      </c>
      <c r="AE117" s="563" t="str">
        <f t="shared" si="96"/>
        <v/>
      </c>
      <c r="AF117" s="563" t="str">
        <f t="shared" si="96"/>
        <v/>
      </c>
      <c r="AG117" s="563" t="str">
        <f t="shared" si="96"/>
        <v/>
      </c>
      <c r="AH117" s="563" t="str">
        <f t="shared" si="96"/>
        <v/>
      </c>
      <c r="AI117" s="563" t="str">
        <f t="shared" si="96"/>
        <v/>
      </c>
      <c r="AJ117" s="563" t="str">
        <f t="shared" si="96"/>
        <v/>
      </c>
      <c r="AK117" s="563" t="str">
        <f t="shared" si="96"/>
        <v/>
      </c>
      <c r="AL117" s="563" t="str">
        <f t="shared" si="96"/>
        <v/>
      </c>
      <c r="AM117" s="563" t="str">
        <f t="shared" si="96"/>
        <v/>
      </c>
      <c r="AN117" s="563" t="str">
        <f t="shared" si="96"/>
        <v/>
      </c>
      <c r="AO117" s="563" t="str">
        <f t="shared" si="96"/>
        <v/>
      </c>
      <c r="AP117" s="563" t="str">
        <f t="shared" si="96"/>
        <v/>
      </c>
      <c r="AQ117" s="563" t="str">
        <f t="shared" si="96"/>
        <v/>
      </c>
      <c r="AR117" s="563" t="str">
        <f t="shared" si="96"/>
        <v/>
      </c>
      <c r="AS117" s="563" t="str">
        <f t="shared" si="96"/>
        <v/>
      </c>
      <c r="AT117" s="563" t="str">
        <f t="shared" si="96"/>
        <v/>
      </c>
      <c r="AU117" s="563" t="str">
        <f t="shared" si="96"/>
        <v/>
      </c>
      <c r="AV117" s="563" t="str">
        <f t="shared" si="96"/>
        <v/>
      </c>
      <c r="AW117" s="563" t="str">
        <f t="shared" si="97"/>
        <v/>
      </c>
      <c r="AX117" s="563" t="str">
        <f t="shared" si="97"/>
        <v/>
      </c>
      <c r="AY117" s="563" t="str">
        <f t="shared" si="97"/>
        <v/>
      </c>
      <c r="AZ117" s="563" t="str">
        <f t="shared" si="97"/>
        <v/>
      </c>
      <c r="BA117" s="563" t="str">
        <f t="shared" si="97"/>
        <v/>
      </c>
      <c r="BB117" s="563" t="str">
        <f t="shared" si="97"/>
        <v/>
      </c>
      <c r="BC117" s="563" t="str">
        <f t="shared" si="97"/>
        <v/>
      </c>
      <c r="BD117" s="563" t="str">
        <f t="shared" si="97"/>
        <v/>
      </c>
      <c r="BE117" s="563" t="str">
        <f t="shared" si="97"/>
        <v/>
      </c>
      <c r="BF117" s="563" t="str">
        <f t="shared" si="97"/>
        <v/>
      </c>
      <c r="BG117" s="563" t="str">
        <f t="shared" si="97"/>
        <v/>
      </c>
      <c r="BH117" s="563" t="str">
        <f t="shared" si="97"/>
        <v/>
      </c>
      <c r="BI117" s="563" t="str">
        <f t="shared" si="97"/>
        <v/>
      </c>
      <c r="BJ117" s="563" t="str">
        <f t="shared" si="97"/>
        <v/>
      </c>
      <c r="BK117" s="563" t="str">
        <f t="shared" si="97"/>
        <v/>
      </c>
      <c r="BL117" s="563" t="str">
        <f t="shared" si="97"/>
        <v/>
      </c>
    </row>
    <row r="118" spans="1:67" s="620" customFormat="1" ht="24" customHeight="1" thickBot="1" x14ac:dyDescent="0.25">
      <c r="A118" s="633"/>
      <c r="B118" s="634" t="s">
        <v>102</v>
      </c>
      <c r="C118" s="622" t="s">
        <v>8</v>
      </c>
      <c r="D118" s="621" t="s">
        <v>9</v>
      </c>
      <c r="E118" s="637"/>
      <c r="F118" s="637"/>
      <c r="G118" s="637"/>
      <c r="H118" s="637"/>
      <c r="I118" s="637"/>
      <c r="J118" s="637"/>
      <c r="K118" s="637"/>
      <c r="L118" s="637"/>
      <c r="M118" s="637"/>
      <c r="N118" s="637"/>
      <c r="O118" s="637"/>
      <c r="P118" s="637"/>
      <c r="Q118" s="637"/>
      <c r="R118" s="637"/>
      <c r="S118" s="637"/>
      <c r="T118" s="637"/>
      <c r="U118" s="637"/>
      <c r="V118" s="637"/>
      <c r="W118" s="637"/>
      <c r="X118" s="637"/>
      <c r="Y118" s="637"/>
      <c r="Z118" s="637"/>
      <c r="AA118" s="637"/>
      <c r="AB118" s="637"/>
      <c r="AC118" s="637"/>
      <c r="AD118" s="637"/>
      <c r="AE118" s="637"/>
      <c r="AF118" s="637"/>
      <c r="AG118" s="637"/>
      <c r="AH118" s="637"/>
      <c r="AI118" s="637"/>
      <c r="AJ118" s="637"/>
      <c r="AK118" s="637"/>
      <c r="AL118" s="637"/>
      <c r="AM118" s="637"/>
      <c r="AN118" s="637"/>
      <c r="AO118" s="637"/>
      <c r="AP118" s="637"/>
      <c r="AQ118" s="637"/>
      <c r="AR118" s="637"/>
      <c r="AS118" s="637"/>
      <c r="AT118" s="637"/>
      <c r="AU118" s="637"/>
      <c r="AV118" s="637"/>
      <c r="AW118" s="637"/>
      <c r="AX118" s="637"/>
      <c r="AY118" s="637"/>
      <c r="AZ118" s="637"/>
      <c r="BA118" s="637"/>
      <c r="BB118" s="637"/>
      <c r="BC118" s="637"/>
      <c r="BD118" s="637"/>
      <c r="BE118" s="637"/>
      <c r="BF118" s="637"/>
      <c r="BG118" s="637"/>
      <c r="BH118" s="637"/>
      <c r="BI118" s="637"/>
      <c r="BJ118" s="637"/>
      <c r="BK118" s="637"/>
      <c r="BL118" s="637"/>
      <c r="BM118" s="636"/>
      <c r="BN118" s="636"/>
      <c r="BO118" s="636"/>
    </row>
    <row r="119" spans="1:67" ht="34.700000000000003" customHeight="1" thickBot="1" x14ac:dyDescent="0.25">
      <c r="A119" s="539">
        <v>91</v>
      </c>
      <c r="B119" s="572" t="s">
        <v>521</v>
      </c>
      <c r="C119" s="186" t="s">
        <v>103</v>
      </c>
      <c r="D119" s="70" t="s">
        <v>38</v>
      </c>
      <c r="E119" s="561"/>
      <c r="F119" s="561"/>
      <c r="G119" s="561"/>
      <c r="H119" s="561"/>
      <c r="I119" s="561"/>
      <c r="J119" s="561"/>
      <c r="K119" s="561"/>
      <c r="L119" s="561"/>
      <c r="M119" s="561"/>
      <c r="N119" s="561"/>
      <c r="O119" s="561"/>
      <c r="P119" s="561"/>
      <c r="Q119" s="561"/>
      <c r="R119" s="561"/>
      <c r="S119" s="561"/>
      <c r="T119" s="561"/>
      <c r="U119" s="561"/>
      <c r="V119" s="561"/>
      <c r="W119" s="561"/>
      <c r="X119" s="561"/>
      <c r="Y119" s="561"/>
      <c r="Z119" s="561"/>
      <c r="AA119" s="561"/>
      <c r="AB119" s="561"/>
      <c r="AC119" s="561"/>
      <c r="AD119" s="561"/>
      <c r="AE119" s="561"/>
      <c r="AF119" s="561"/>
      <c r="AG119" s="561"/>
      <c r="AH119" s="561"/>
      <c r="AI119" s="561"/>
      <c r="AJ119" s="561"/>
      <c r="AK119" s="561"/>
      <c r="AL119" s="561"/>
      <c r="AM119" s="561"/>
      <c r="AN119" s="561"/>
      <c r="AO119" s="561"/>
      <c r="AP119" s="561"/>
      <c r="AQ119" s="561"/>
      <c r="AR119" s="561"/>
      <c r="AS119" s="561"/>
      <c r="AT119" s="561"/>
      <c r="AU119" s="561"/>
      <c r="AV119" s="561"/>
      <c r="AW119" s="561"/>
      <c r="AX119" s="561"/>
      <c r="AY119" s="561"/>
      <c r="AZ119" s="561"/>
      <c r="BA119" s="561"/>
      <c r="BB119" s="561"/>
      <c r="BC119" s="561"/>
      <c r="BD119" s="561"/>
      <c r="BE119" s="561"/>
      <c r="BF119" s="561"/>
      <c r="BG119" s="561"/>
      <c r="BH119" s="561"/>
      <c r="BI119" s="561"/>
      <c r="BJ119" s="561"/>
      <c r="BK119" s="561"/>
      <c r="BL119" s="561"/>
    </row>
    <row r="120" spans="1:67" ht="39" thickBot="1" x14ac:dyDescent="0.25">
      <c r="A120" s="512">
        <v>92</v>
      </c>
      <c r="B120" s="572" t="s">
        <v>522</v>
      </c>
      <c r="C120" s="186" t="s">
        <v>104</v>
      </c>
      <c r="D120" s="70" t="s">
        <v>105</v>
      </c>
      <c r="E120" s="561" t="str">
        <f>IF(E$108="N", "X", "")</f>
        <v/>
      </c>
      <c r="F120" s="561" t="str">
        <f t="shared" ref="F120:AW121" si="99">IF(F$108="N", "X", "")</f>
        <v/>
      </c>
      <c r="G120" s="561" t="str">
        <f t="shared" si="99"/>
        <v/>
      </c>
      <c r="H120" s="561" t="str">
        <f t="shared" si="99"/>
        <v/>
      </c>
      <c r="I120" s="561" t="str">
        <f t="shared" si="99"/>
        <v/>
      </c>
      <c r="J120" s="561" t="str">
        <f t="shared" si="99"/>
        <v/>
      </c>
      <c r="K120" s="561" t="str">
        <f t="shared" si="99"/>
        <v/>
      </c>
      <c r="L120" s="561" t="str">
        <f t="shared" si="99"/>
        <v/>
      </c>
      <c r="M120" s="561" t="str">
        <f t="shared" si="99"/>
        <v/>
      </c>
      <c r="N120" s="561" t="str">
        <f t="shared" si="99"/>
        <v/>
      </c>
      <c r="O120" s="561" t="str">
        <f t="shared" si="99"/>
        <v/>
      </c>
      <c r="P120" s="561" t="str">
        <f t="shared" si="99"/>
        <v/>
      </c>
      <c r="Q120" s="561" t="str">
        <f t="shared" si="99"/>
        <v/>
      </c>
      <c r="R120" s="561" t="str">
        <f t="shared" si="99"/>
        <v/>
      </c>
      <c r="S120" s="561" t="str">
        <f t="shared" si="99"/>
        <v/>
      </c>
      <c r="T120" s="561" t="str">
        <f t="shared" si="99"/>
        <v/>
      </c>
      <c r="U120" s="561" t="str">
        <f t="shared" si="99"/>
        <v/>
      </c>
      <c r="V120" s="561" t="str">
        <f t="shared" si="99"/>
        <v/>
      </c>
      <c r="W120" s="561" t="str">
        <f t="shared" si="99"/>
        <v/>
      </c>
      <c r="X120" s="561" t="str">
        <f t="shared" si="99"/>
        <v/>
      </c>
      <c r="Y120" s="561" t="str">
        <f t="shared" si="99"/>
        <v/>
      </c>
      <c r="Z120" s="561" t="str">
        <f t="shared" si="99"/>
        <v/>
      </c>
      <c r="AA120" s="561" t="str">
        <f t="shared" si="99"/>
        <v/>
      </c>
      <c r="AB120" s="561" t="str">
        <f t="shared" si="99"/>
        <v/>
      </c>
      <c r="AC120" s="561" t="str">
        <f t="shared" si="99"/>
        <v/>
      </c>
      <c r="AD120" s="561" t="str">
        <f t="shared" si="99"/>
        <v/>
      </c>
      <c r="AE120" s="561" t="str">
        <f t="shared" si="99"/>
        <v/>
      </c>
      <c r="AF120" s="561" t="str">
        <f t="shared" si="99"/>
        <v/>
      </c>
      <c r="AG120" s="561" t="str">
        <f t="shared" si="99"/>
        <v/>
      </c>
      <c r="AH120" s="561" t="str">
        <f t="shared" si="99"/>
        <v/>
      </c>
      <c r="AI120" s="561" t="str">
        <f t="shared" si="99"/>
        <v/>
      </c>
      <c r="AJ120" s="561" t="str">
        <f t="shared" si="99"/>
        <v/>
      </c>
      <c r="AK120" s="561" t="str">
        <f t="shared" si="99"/>
        <v/>
      </c>
      <c r="AL120" s="561" t="str">
        <f t="shared" si="99"/>
        <v/>
      </c>
      <c r="AM120" s="561" t="str">
        <f t="shared" si="99"/>
        <v/>
      </c>
      <c r="AN120" s="561" t="str">
        <f t="shared" si="99"/>
        <v/>
      </c>
      <c r="AO120" s="561" t="str">
        <f t="shared" si="99"/>
        <v/>
      </c>
      <c r="AP120" s="561" t="str">
        <f t="shared" si="99"/>
        <v/>
      </c>
      <c r="AQ120" s="561" t="str">
        <f t="shared" si="99"/>
        <v/>
      </c>
      <c r="AR120" s="561" t="str">
        <f t="shared" si="99"/>
        <v/>
      </c>
      <c r="AS120" s="561" t="str">
        <f t="shared" si="99"/>
        <v/>
      </c>
      <c r="AT120" s="561" t="str">
        <f t="shared" si="99"/>
        <v/>
      </c>
      <c r="AU120" s="561" t="str">
        <f t="shared" si="99"/>
        <v/>
      </c>
      <c r="AV120" s="561" t="str">
        <f>IF(AV$108="N", "X", "")</f>
        <v/>
      </c>
      <c r="AW120" s="561" t="str">
        <f t="shared" si="99"/>
        <v/>
      </c>
      <c r="AX120" s="561" t="str">
        <f t="shared" ref="AW120:BL121" si="100">IF(AX$108="N", "X", "")</f>
        <v/>
      </c>
      <c r="AY120" s="561" t="str">
        <f t="shared" si="100"/>
        <v/>
      </c>
      <c r="AZ120" s="561" t="str">
        <f t="shared" si="100"/>
        <v/>
      </c>
      <c r="BA120" s="561" t="str">
        <f t="shared" si="100"/>
        <v/>
      </c>
      <c r="BB120" s="561" t="str">
        <f t="shared" si="100"/>
        <v/>
      </c>
      <c r="BC120" s="561" t="str">
        <f t="shared" si="100"/>
        <v/>
      </c>
      <c r="BD120" s="561" t="str">
        <f t="shared" si="100"/>
        <v/>
      </c>
      <c r="BE120" s="561" t="str">
        <f t="shared" si="100"/>
        <v/>
      </c>
      <c r="BF120" s="561" t="str">
        <f t="shared" si="100"/>
        <v/>
      </c>
      <c r="BG120" s="561" t="str">
        <f t="shared" si="100"/>
        <v/>
      </c>
      <c r="BH120" s="561" t="str">
        <f t="shared" si="100"/>
        <v/>
      </c>
      <c r="BI120" s="561" t="str">
        <f t="shared" si="100"/>
        <v/>
      </c>
      <c r="BJ120" s="561" t="str">
        <f t="shared" si="100"/>
        <v/>
      </c>
      <c r="BK120" s="561" t="str">
        <f t="shared" si="100"/>
        <v/>
      </c>
      <c r="BL120" s="561" t="str">
        <f t="shared" si="100"/>
        <v/>
      </c>
    </row>
    <row r="121" spans="1:67" ht="43.7" customHeight="1" thickBot="1" x14ac:dyDescent="0.25">
      <c r="A121" s="535">
        <v>93</v>
      </c>
      <c r="B121" s="572" t="s">
        <v>225</v>
      </c>
      <c r="C121" s="186" t="s">
        <v>431</v>
      </c>
      <c r="D121" s="70" t="s">
        <v>105</v>
      </c>
      <c r="E121" s="561" t="str">
        <f>IF(E$108="N", "X", "")</f>
        <v/>
      </c>
      <c r="F121" s="561" t="str">
        <f t="shared" si="99"/>
        <v/>
      </c>
      <c r="G121" s="561" t="str">
        <f t="shared" si="99"/>
        <v/>
      </c>
      <c r="H121" s="561" t="str">
        <f t="shared" si="99"/>
        <v/>
      </c>
      <c r="I121" s="561" t="str">
        <f t="shared" si="99"/>
        <v/>
      </c>
      <c r="J121" s="561" t="str">
        <f t="shared" si="99"/>
        <v/>
      </c>
      <c r="K121" s="561" t="str">
        <f t="shared" si="99"/>
        <v/>
      </c>
      <c r="L121" s="561" t="str">
        <f t="shared" si="99"/>
        <v/>
      </c>
      <c r="M121" s="561" t="str">
        <f t="shared" si="99"/>
        <v/>
      </c>
      <c r="N121" s="561" t="str">
        <f t="shared" si="99"/>
        <v/>
      </c>
      <c r="O121" s="561" t="str">
        <f t="shared" si="99"/>
        <v/>
      </c>
      <c r="P121" s="561" t="str">
        <f t="shared" si="99"/>
        <v/>
      </c>
      <c r="Q121" s="561" t="str">
        <f t="shared" si="99"/>
        <v/>
      </c>
      <c r="R121" s="561" t="str">
        <f t="shared" si="99"/>
        <v/>
      </c>
      <c r="S121" s="561" t="str">
        <f t="shared" si="99"/>
        <v/>
      </c>
      <c r="T121" s="561" t="str">
        <f t="shared" si="99"/>
        <v/>
      </c>
      <c r="U121" s="561" t="str">
        <f t="shared" si="99"/>
        <v/>
      </c>
      <c r="V121" s="561" t="str">
        <f t="shared" si="99"/>
        <v/>
      </c>
      <c r="W121" s="561" t="str">
        <f t="shared" si="99"/>
        <v/>
      </c>
      <c r="X121" s="561" t="str">
        <f t="shared" si="99"/>
        <v/>
      </c>
      <c r="Y121" s="561" t="str">
        <f t="shared" si="99"/>
        <v/>
      </c>
      <c r="Z121" s="561" t="str">
        <f t="shared" si="99"/>
        <v/>
      </c>
      <c r="AA121" s="561" t="str">
        <f t="shared" si="99"/>
        <v/>
      </c>
      <c r="AB121" s="561" t="str">
        <f t="shared" si="99"/>
        <v/>
      </c>
      <c r="AC121" s="561" t="str">
        <f t="shared" si="99"/>
        <v/>
      </c>
      <c r="AD121" s="561" t="str">
        <f t="shared" si="99"/>
        <v/>
      </c>
      <c r="AE121" s="561" t="str">
        <f t="shared" si="99"/>
        <v/>
      </c>
      <c r="AF121" s="561" t="str">
        <f t="shared" si="99"/>
        <v/>
      </c>
      <c r="AG121" s="561" t="str">
        <f t="shared" si="99"/>
        <v/>
      </c>
      <c r="AH121" s="561" t="str">
        <f t="shared" si="99"/>
        <v/>
      </c>
      <c r="AI121" s="561" t="str">
        <f t="shared" si="99"/>
        <v/>
      </c>
      <c r="AJ121" s="561" t="str">
        <f t="shared" si="99"/>
        <v/>
      </c>
      <c r="AK121" s="561" t="str">
        <f t="shared" si="99"/>
        <v/>
      </c>
      <c r="AL121" s="561" t="str">
        <f t="shared" si="99"/>
        <v/>
      </c>
      <c r="AM121" s="561" t="str">
        <f t="shared" si="99"/>
        <v/>
      </c>
      <c r="AN121" s="561" t="str">
        <f t="shared" si="99"/>
        <v/>
      </c>
      <c r="AO121" s="561" t="str">
        <f t="shared" si="99"/>
        <v/>
      </c>
      <c r="AP121" s="561" t="str">
        <f t="shared" si="99"/>
        <v/>
      </c>
      <c r="AQ121" s="561" t="str">
        <f t="shared" si="99"/>
        <v/>
      </c>
      <c r="AR121" s="561" t="str">
        <f t="shared" si="99"/>
        <v/>
      </c>
      <c r="AS121" s="561" t="str">
        <f t="shared" si="99"/>
        <v/>
      </c>
      <c r="AT121" s="561" t="str">
        <f t="shared" si="99"/>
        <v/>
      </c>
      <c r="AU121" s="561" t="str">
        <f t="shared" si="99"/>
        <v/>
      </c>
      <c r="AV121" s="561" t="str">
        <f>IF(AV$108="N", "X", "")</f>
        <v/>
      </c>
      <c r="AW121" s="561" t="str">
        <f t="shared" si="100"/>
        <v/>
      </c>
      <c r="AX121" s="561" t="str">
        <f t="shared" si="100"/>
        <v/>
      </c>
      <c r="AY121" s="561" t="str">
        <f t="shared" si="100"/>
        <v/>
      </c>
      <c r="AZ121" s="561" t="str">
        <f t="shared" si="100"/>
        <v/>
      </c>
      <c r="BA121" s="561" t="str">
        <f t="shared" si="100"/>
        <v/>
      </c>
      <c r="BB121" s="561" t="str">
        <f t="shared" si="100"/>
        <v/>
      </c>
      <c r="BC121" s="561" t="str">
        <f t="shared" si="100"/>
        <v/>
      </c>
      <c r="BD121" s="561" t="str">
        <f t="shared" si="100"/>
        <v/>
      </c>
      <c r="BE121" s="561" t="str">
        <f t="shared" si="100"/>
        <v/>
      </c>
      <c r="BF121" s="561" t="str">
        <f t="shared" si="100"/>
        <v/>
      </c>
      <c r="BG121" s="561" t="str">
        <f t="shared" si="100"/>
        <v/>
      </c>
      <c r="BH121" s="561" t="str">
        <f t="shared" si="100"/>
        <v/>
      </c>
      <c r="BI121" s="561" t="str">
        <f t="shared" si="100"/>
        <v/>
      </c>
      <c r="BJ121" s="561" t="str">
        <f t="shared" si="100"/>
        <v/>
      </c>
      <c r="BK121" s="561" t="str">
        <f t="shared" si="100"/>
        <v/>
      </c>
      <c r="BL121" s="561" t="str">
        <f t="shared" si="100"/>
        <v/>
      </c>
    </row>
    <row r="122" spans="1:67" s="620" customFormat="1" ht="24" customHeight="1" thickBot="1" x14ac:dyDescent="0.25">
      <c r="A122" s="633"/>
      <c r="B122" s="634" t="s">
        <v>106</v>
      </c>
      <c r="C122" s="622" t="s">
        <v>8</v>
      </c>
      <c r="D122" s="621" t="s">
        <v>9</v>
      </c>
      <c r="E122" s="637"/>
      <c r="F122" s="637"/>
      <c r="G122" s="637"/>
      <c r="H122" s="637"/>
      <c r="I122" s="637"/>
      <c r="J122" s="637"/>
      <c r="K122" s="637"/>
      <c r="L122" s="637"/>
      <c r="M122" s="637"/>
      <c r="N122" s="637"/>
      <c r="O122" s="637"/>
      <c r="P122" s="637"/>
      <c r="Q122" s="637"/>
      <c r="R122" s="637"/>
      <c r="S122" s="637"/>
      <c r="T122" s="637"/>
      <c r="U122" s="637"/>
      <c r="V122" s="637"/>
      <c r="W122" s="637"/>
      <c r="X122" s="637"/>
      <c r="Y122" s="637"/>
      <c r="Z122" s="637"/>
      <c r="AA122" s="637"/>
      <c r="AB122" s="637"/>
      <c r="AC122" s="637"/>
      <c r="AD122" s="637"/>
      <c r="AE122" s="637"/>
      <c r="AF122" s="637"/>
      <c r="AG122" s="637"/>
      <c r="AH122" s="637"/>
      <c r="AI122" s="637"/>
      <c r="AJ122" s="637"/>
      <c r="AK122" s="637"/>
      <c r="AL122" s="637"/>
      <c r="AM122" s="637"/>
      <c r="AN122" s="637"/>
      <c r="AO122" s="637"/>
      <c r="AP122" s="637"/>
      <c r="AQ122" s="637"/>
      <c r="AR122" s="637"/>
      <c r="AS122" s="637"/>
      <c r="AT122" s="637"/>
      <c r="AU122" s="637"/>
      <c r="AV122" s="637"/>
      <c r="AW122" s="637"/>
      <c r="AX122" s="637"/>
      <c r="AY122" s="637"/>
      <c r="AZ122" s="637"/>
      <c r="BA122" s="637"/>
      <c r="BB122" s="637"/>
      <c r="BC122" s="637"/>
      <c r="BD122" s="637"/>
      <c r="BE122" s="637"/>
      <c r="BF122" s="637"/>
      <c r="BG122" s="637"/>
      <c r="BH122" s="637"/>
      <c r="BI122" s="637"/>
      <c r="BJ122" s="637"/>
      <c r="BK122" s="637"/>
      <c r="BL122" s="637"/>
      <c r="BM122" s="636"/>
      <c r="BN122" s="636"/>
      <c r="BO122" s="636"/>
    </row>
    <row r="123" spans="1:67" ht="109.35" customHeight="1" thickBot="1" x14ac:dyDescent="0.25">
      <c r="A123" s="549">
        <v>94</v>
      </c>
      <c r="B123" s="75" t="s">
        <v>523</v>
      </c>
      <c r="C123" s="99" t="s">
        <v>429</v>
      </c>
      <c r="D123" s="70" t="s">
        <v>38</v>
      </c>
      <c r="E123" s="561" t="str">
        <f t="shared" ref="E123:T124" si="101">IF(E$108="N", "X", "")</f>
        <v/>
      </c>
      <c r="F123" s="561" t="str">
        <f t="shared" si="101"/>
        <v/>
      </c>
      <c r="G123" s="561" t="str">
        <f t="shared" si="101"/>
        <v/>
      </c>
      <c r="H123" s="561" t="str">
        <f t="shared" si="101"/>
        <v/>
      </c>
      <c r="I123" s="561" t="str">
        <f t="shared" si="101"/>
        <v/>
      </c>
      <c r="J123" s="561" t="str">
        <f t="shared" si="101"/>
        <v/>
      </c>
      <c r="K123" s="561" t="str">
        <f t="shared" si="101"/>
        <v/>
      </c>
      <c r="L123" s="561" t="str">
        <f t="shared" si="101"/>
        <v/>
      </c>
      <c r="M123" s="561" t="str">
        <f t="shared" si="101"/>
        <v/>
      </c>
      <c r="N123" s="561" t="str">
        <f t="shared" si="101"/>
        <v/>
      </c>
      <c r="O123" s="561" t="str">
        <f t="shared" si="101"/>
        <v/>
      </c>
      <c r="P123" s="561" t="str">
        <f t="shared" si="101"/>
        <v/>
      </c>
      <c r="Q123" s="561" t="str">
        <f t="shared" si="101"/>
        <v/>
      </c>
      <c r="R123" s="561" t="str">
        <f t="shared" si="101"/>
        <v/>
      </c>
      <c r="S123" s="561" t="str">
        <f t="shared" si="101"/>
        <v/>
      </c>
      <c r="T123" s="561" t="str">
        <f t="shared" si="101"/>
        <v/>
      </c>
      <c r="U123" s="561" t="str">
        <f t="shared" ref="U123:BJ124" si="102">IF(U$108="N", "X", "")</f>
        <v/>
      </c>
      <c r="V123" s="561" t="str">
        <f t="shared" si="102"/>
        <v/>
      </c>
      <c r="W123" s="561" t="str">
        <f t="shared" si="102"/>
        <v/>
      </c>
      <c r="X123" s="561" t="str">
        <f t="shared" si="102"/>
        <v/>
      </c>
      <c r="Y123" s="561" t="str">
        <f t="shared" si="102"/>
        <v/>
      </c>
      <c r="Z123" s="561" t="str">
        <f t="shared" si="102"/>
        <v/>
      </c>
      <c r="AA123" s="561" t="str">
        <f t="shared" si="102"/>
        <v/>
      </c>
      <c r="AB123" s="561" t="str">
        <f t="shared" si="102"/>
        <v/>
      </c>
      <c r="AC123" s="561" t="str">
        <f t="shared" si="102"/>
        <v/>
      </c>
      <c r="AD123" s="561" t="str">
        <f t="shared" si="102"/>
        <v/>
      </c>
      <c r="AE123" s="561" t="str">
        <f t="shared" si="102"/>
        <v/>
      </c>
      <c r="AF123" s="561" t="str">
        <f t="shared" si="102"/>
        <v/>
      </c>
      <c r="AG123" s="561" t="str">
        <f t="shared" si="102"/>
        <v/>
      </c>
      <c r="AH123" s="561" t="str">
        <f t="shared" si="102"/>
        <v/>
      </c>
      <c r="AI123" s="561" t="str">
        <f t="shared" si="102"/>
        <v/>
      </c>
      <c r="AJ123" s="561" t="str">
        <f t="shared" si="102"/>
        <v/>
      </c>
      <c r="AK123" s="561" t="str">
        <f t="shared" si="102"/>
        <v/>
      </c>
      <c r="AL123" s="561" t="str">
        <f t="shared" si="102"/>
        <v/>
      </c>
      <c r="AM123" s="561" t="str">
        <f t="shared" si="102"/>
        <v/>
      </c>
      <c r="AN123" s="561" t="str">
        <f t="shared" si="102"/>
        <v/>
      </c>
      <c r="AO123" s="561" t="str">
        <f t="shared" si="102"/>
        <v/>
      </c>
      <c r="AP123" s="561" t="str">
        <f t="shared" si="102"/>
        <v/>
      </c>
      <c r="AQ123" s="561" t="str">
        <f t="shared" si="102"/>
        <v/>
      </c>
      <c r="AR123" s="561" t="str">
        <f t="shared" si="102"/>
        <v/>
      </c>
      <c r="AS123" s="561" t="str">
        <f t="shared" si="102"/>
        <v/>
      </c>
      <c r="AT123" s="561" t="str">
        <f t="shared" si="102"/>
        <v/>
      </c>
      <c r="AU123" s="561" t="str">
        <f t="shared" si="102"/>
        <v/>
      </c>
      <c r="AV123" s="561" t="str">
        <f t="shared" si="102"/>
        <v/>
      </c>
      <c r="AW123" s="561" t="str">
        <f t="shared" si="102"/>
        <v/>
      </c>
      <c r="AX123" s="561" t="str">
        <f t="shared" si="102"/>
        <v/>
      </c>
      <c r="AY123" s="561" t="str">
        <f t="shared" si="102"/>
        <v/>
      </c>
      <c r="AZ123" s="561" t="str">
        <f t="shared" si="102"/>
        <v/>
      </c>
      <c r="BA123" s="561" t="str">
        <f t="shared" si="102"/>
        <v/>
      </c>
      <c r="BB123" s="561" t="str">
        <f t="shared" si="102"/>
        <v/>
      </c>
      <c r="BC123" s="561" t="str">
        <f t="shared" si="102"/>
        <v/>
      </c>
      <c r="BD123" s="561" t="str">
        <f t="shared" si="102"/>
        <v/>
      </c>
      <c r="BE123" s="561" t="str">
        <f t="shared" si="102"/>
        <v/>
      </c>
      <c r="BF123" s="561" t="str">
        <f t="shared" si="102"/>
        <v/>
      </c>
      <c r="BG123" s="561" t="str">
        <f t="shared" si="102"/>
        <v/>
      </c>
      <c r="BH123" s="561" t="str">
        <f t="shared" si="102"/>
        <v/>
      </c>
      <c r="BI123" s="561" t="str">
        <f t="shared" si="102"/>
        <v/>
      </c>
      <c r="BJ123" s="561" t="str">
        <f t="shared" si="102"/>
        <v/>
      </c>
      <c r="BK123" s="561" t="str">
        <f t="shared" ref="AW123:BL124" si="103">IF(BK$108="N", "X", "")</f>
        <v/>
      </c>
      <c r="BL123" s="561" t="str">
        <f t="shared" si="103"/>
        <v/>
      </c>
    </row>
    <row r="124" spans="1:67" ht="56.45" customHeight="1" thickBot="1" x14ac:dyDescent="0.25">
      <c r="A124" s="512">
        <v>95</v>
      </c>
      <c r="B124" s="572" t="s">
        <v>524</v>
      </c>
      <c r="C124" s="186" t="s">
        <v>430</v>
      </c>
      <c r="D124" s="70" t="s">
        <v>53</v>
      </c>
      <c r="E124" s="561" t="str">
        <f t="shared" si="101"/>
        <v/>
      </c>
      <c r="F124" s="561" t="str">
        <f t="shared" si="101"/>
        <v/>
      </c>
      <c r="G124" s="561" t="str">
        <f t="shared" si="101"/>
        <v/>
      </c>
      <c r="H124" s="561" t="str">
        <f t="shared" si="101"/>
        <v/>
      </c>
      <c r="I124" s="561" t="str">
        <f t="shared" si="101"/>
        <v/>
      </c>
      <c r="J124" s="561" t="str">
        <f t="shared" si="101"/>
        <v/>
      </c>
      <c r="K124" s="561" t="str">
        <f t="shared" si="101"/>
        <v/>
      </c>
      <c r="L124" s="561" t="str">
        <f t="shared" si="101"/>
        <v/>
      </c>
      <c r="M124" s="561" t="str">
        <f t="shared" si="101"/>
        <v/>
      </c>
      <c r="N124" s="561" t="str">
        <f t="shared" si="101"/>
        <v/>
      </c>
      <c r="O124" s="561" t="str">
        <f t="shared" si="101"/>
        <v/>
      </c>
      <c r="P124" s="561" t="str">
        <f t="shared" si="101"/>
        <v/>
      </c>
      <c r="Q124" s="561" t="str">
        <f t="shared" si="101"/>
        <v/>
      </c>
      <c r="R124" s="561" t="str">
        <f t="shared" si="101"/>
        <v/>
      </c>
      <c r="S124" s="561" t="str">
        <f t="shared" si="101"/>
        <v/>
      </c>
      <c r="T124" s="561" t="str">
        <f t="shared" si="101"/>
        <v/>
      </c>
      <c r="U124" s="561" t="str">
        <f t="shared" si="102"/>
        <v/>
      </c>
      <c r="V124" s="561" t="str">
        <f t="shared" si="102"/>
        <v/>
      </c>
      <c r="W124" s="561" t="str">
        <f t="shared" si="102"/>
        <v/>
      </c>
      <c r="X124" s="561" t="str">
        <f t="shared" si="102"/>
        <v/>
      </c>
      <c r="Y124" s="561" t="str">
        <f t="shared" si="102"/>
        <v/>
      </c>
      <c r="Z124" s="561" t="str">
        <f t="shared" si="102"/>
        <v/>
      </c>
      <c r="AA124" s="561" t="str">
        <f t="shared" si="102"/>
        <v/>
      </c>
      <c r="AB124" s="561" t="str">
        <f t="shared" si="102"/>
        <v/>
      </c>
      <c r="AC124" s="561" t="str">
        <f t="shared" si="102"/>
        <v/>
      </c>
      <c r="AD124" s="561" t="str">
        <f t="shared" si="102"/>
        <v/>
      </c>
      <c r="AE124" s="561" t="str">
        <f t="shared" si="102"/>
        <v/>
      </c>
      <c r="AF124" s="561" t="str">
        <f t="shared" si="102"/>
        <v/>
      </c>
      <c r="AG124" s="561" t="str">
        <f t="shared" si="102"/>
        <v/>
      </c>
      <c r="AH124" s="561" t="str">
        <f t="shared" si="102"/>
        <v/>
      </c>
      <c r="AI124" s="561" t="str">
        <f t="shared" si="102"/>
        <v/>
      </c>
      <c r="AJ124" s="561" t="str">
        <f t="shared" si="102"/>
        <v/>
      </c>
      <c r="AK124" s="561" t="str">
        <f t="shared" si="102"/>
        <v/>
      </c>
      <c r="AL124" s="561" t="str">
        <f t="shared" si="102"/>
        <v/>
      </c>
      <c r="AM124" s="561" t="str">
        <f t="shared" si="102"/>
        <v/>
      </c>
      <c r="AN124" s="561" t="str">
        <f t="shared" si="102"/>
        <v/>
      </c>
      <c r="AO124" s="561" t="str">
        <f t="shared" si="102"/>
        <v/>
      </c>
      <c r="AP124" s="561" t="str">
        <f t="shared" si="102"/>
        <v/>
      </c>
      <c r="AQ124" s="561" t="str">
        <f t="shared" si="102"/>
        <v/>
      </c>
      <c r="AR124" s="561" t="str">
        <f t="shared" si="102"/>
        <v/>
      </c>
      <c r="AS124" s="561" t="str">
        <f t="shared" si="102"/>
        <v/>
      </c>
      <c r="AT124" s="561" t="str">
        <f t="shared" si="102"/>
        <v/>
      </c>
      <c r="AU124" s="561" t="str">
        <f t="shared" si="102"/>
        <v/>
      </c>
      <c r="AV124" s="561" t="str">
        <f t="shared" si="102"/>
        <v/>
      </c>
      <c r="AW124" s="561" t="str">
        <f t="shared" si="103"/>
        <v/>
      </c>
      <c r="AX124" s="561" t="str">
        <f t="shared" si="103"/>
        <v/>
      </c>
      <c r="AY124" s="561" t="str">
        <f t="shared" si="103"/>
        <v/>
      </c>
      <c r="AZ124" s="561" t="str">
        <f t="shared" si="103"/>
        <v/>
      </c>
      <c r="BA124" s="561" t="str">
        <f t="shared" si="103"/>
        <v/>
      </c>
      <c r="BB124" s="561" t="str">
        <f t="shared" si="103"/>
        <v/>
      </c>
      <c r="BC124" s="561" t="str">
        <f t="shared" si="103"/>
        <v/>
      </c>
      <c r="BD124" s="561" t="str">
        <f t="shared" si="103"/>
        <v/>
      </c>
      <c r="BE124" s="561" t="str">
        <f t="shared" si="103"/>
        <v/>
      </c>
      <c r="BF124" s="561" t="str">
        <f t="shared" si="103"/>
        <v/>
      </c>
      <c r="BG124" s="561" t="str">
        <f t="shared" si="103"/>
        <v/>
      </c>
      <c r="BH124" s="561" t="str">
        <f t="shared" si="103"/>
        <v/>
      </c>
      <c r="BI124" s="561" t="str">
        <f t="shared" si="103"/>
        <v/>
      </c>
      <c r="BJ124" s="561" t="str">
        <f t="shared" si="103"/>
        <v/>
      </c>
      <c r="BK124" s="561" t="str">
        <f t="shared" si="103"/>
        <v/>
      </c>
      <c r="BL124" s="561" t="str">
        <f t="shared" si="103"/>
        <v/>
      </c>
    </row>
    <row r="125" spans="1:67" s="620" customFormat="1" ht="24" customHeight="1" thickBot="1" x14ac:dyDescent="0.25">
      <c r="A125" s="633"/>
      <c r="B125" s="634" t="s">
        <v>107</v>
      </c>
      <c r="C125" s="622" t="s">
        <v>8</v>
      </c>
      <c r="D125" s="621" t="s">
        <v>9</v>
      </c>
      <c r="E125" s="635"/>
      <c r="F125" s="635"/>
      <c r="G125" s="635"/>
      <c r="H125" s="635"/>
      <c r="I125" s="635"/>
      <c r="J125" s="635"/>
      <c r="K125" s="635"/>
      <c r="L125" s="635"/>
      <c r="M125" s="635"/>
      <c r="N125" s="635"/>
      <c r="O125" s="635"/>
      <c r="P125" s="635"/>
      <c r="Q125" s="635"/>
      <c r="R125" s="635"/>
      <c r="S125" s="635"/>
      <c r="T125" s="635"/>
      <c r="U125" s="635"/>
      <c r="V125" s="635"/>
      <c r="W125" s="635"/>
      <c r="X125" s="635"/>
      <c r="Y125" s="635"/>
      <c r="Z125" s="635"/>
      <c r="AA125" s="635"/>
      <c r="AB125" s="635"/>
      <c r="AC125" s="635"/>
      <c r="AD125" s="635"/>
      <c r="AE125" s="635"/>
      <c r="AF125" s="635"/>
      <c r="AG125" s="635"/>
      <c r="AH125" s="635"/>
      <c r="AI125" s="635"/>
      <c r="AJ125" s="635"/>
      <c r="AK125" s="635"/>
      <c r="AL125" s="635"/>
      <c r="AM125" s="635"/>
      <c r="AN125" s="635"/>
      <c r="AO125" s="635"/>
      <c r="AP125" s="635"/>
      <c r="AQ125" s="635"/>
      <c r="AR125" s="635"/>
      <c r="AS125" s="635"/>
      <c r="AT125" s="635"/>
      <c r="AU125" s="635"/>
      <c r="AV125" s="635"/>
      <c r="AW125" s="635"/>
      <c r="AX125" s="635"/>
      <c r="AY125" s="635"/>
      <c r="AZ125" s="635"/>
      <c r="BA125" s="635"/>
      <c r="BB125" s="635"/>
      <c r="BC125" s="635"/>
      <c r="BD125" s="635"/>
      <c r="BE125" s="635"/>
      <c r="BF125" s="635"/>
      <c r="BG125" s="635"/>
      <c r="BH125" s="635"/>
      <c r="BI125" s="635"/>
      <c r="BJ125" s="635"/>
      <c r="BK125" s="635"/>
      <c r="BL125" s="635"/>
      <c r="BM125" s="636"/>
      <c r="BN125" s="636"/>
      <c r="BO125" s="636"/>
    </row>
    <row r="126" spans="1:67" ht="44.45" customHeight="1" thickBot="1" x14ac:dyDescent="0.25">
      <c r="A126" s="512">
        <v>96</v>
      </c>
      <c r="B126" s="572" t="s">
        <v>525</v>
      </c>
      <c r="C126" s="509" t="s">
        <v>108</v>
      </c>
      <c r="D126" s="70" t="s">
        <v>38</v>
      </c>
      <c r="E126" s="561" t="str">
        <f t="shared" ref="E126:T128" si="104">IF(E$108="N", "X", "")</f>
        <v/>
      </c>
      <c r="F126" s="561" t="str">
        <f t="shared" si="104"/>
        <v/>
      </c>
      <c r="G126" s="561" t="str">
        <f t="shared" si="104"/>
        <v/>
      </c>
      <c r="H126" s="561" t="str">
        <f t="shared" si="104"/>
        <v/>
      </c>
      <c r="I126" s="561" t="str">
        <f t="shared" si="104"/>
        <v/>
      </c>
      <c r="J126" s="561" t="str">
        <f t="shared" si="104"/>
        <v/>
      </c>
      <c r="K126" s="561" t="str">
        <f t="shared" si="104"/>
        <v/>
      </c>
      <c r="L126" s="561" t="str">
        <f t="shared" si="104"/>
        <v/>
      </c>
      <c r="M126" s="561" t="str">
        <f t="shared" si="104"/>
        <v/>
      </c>
      <c r="N126" s="561" t="str">
        <f t="shared" si="104"/>
        <v/>
      </c>
      <c r="O126" s="561" t="str">
        <f t="shared" si="104"/>
        <v/>
      </c>
      <c r="P126" s="561" t="str">
        <f t="shared" si="104"/>
        <v/>
      </c>
      <c r="Q126" s="561" t="str">
        <f t="shared" si="104"/>
        <v/>
      </c>
      <c r="R126" s="561" t="str">
        <f t="shared" si="104"/>
        <v/>
      </c>
      <c r="S126" s="561" t="str">
        <f t="shared" si="104"/>
        <v/>
      </c>
      <c r="T126" s="561" t="str">
        <f t="shared" si="104"/>
        <v/>
      </c>
      <c r="U126" s="561" t="str">
        <f t="shared" ref="U126:BJ128" si="105">IF(U$108="N", "X", "")</f>
        <v/>
      </c>
      <c r="V126" s="561" t="str">
        <f t="shared" si="105"/>
        <v/>
      </c>
      <c r="W126" s="561" t="str">
        <f t="shared" si="105"/>
        <v/>
      </c>
      <c r="X126" s="561" t="str">
        <f t="shared" si="105"/>
        <v/>
      </c>
      <c r="Y126" s="561" t="str">
        <f t="shared" si="105"/>
        <v/>
      </c>
      <c r="Z126" s="561" t="str">
        <f t="shared" si="105"/>
        <v/>
      </c>
      <c r="AA126" s="561" t="str">
        <f t="shared" si="105"/>
        <v/>
      </c>
      <c r="AB126" s="561" t="str">
        <f t="shared" si="105"/>
        <v/>
      </c>
      <c r="AC126" s="561" t="str">
        <f t="shared" si="105"/>
        <v/>
      </c>
      <c r="AD126" s="561" t="str">
        <f t="shared" si="105"/>
        <v/>
      </c>
      <c r="AE126" s="561" t="str">
        <f t="shared" si="105"/>
        <v/>
      </c>
      <c r="AF126" s="561" t="str">
        <f t="shared" si="105"/>
        <v/>
      </c>
      <c r="AG126" s="561" t="str">
        <f t="shared" si="105"/>
        <v/>
      </c>
      <c r="AH126" s="561" t="str">
        <f t="shared" si="105"/>
        <v/>
      </c>
      <c r="AI126" s="561" t="str">
        <f t="shared" si="105"/>
        <v/>
      </c>
      <c r="AJ126" s="561" t="str">
        <f t="shared" si="105"/>
        <v/>
      </c>
      <c r="AK126" s="561" t="str">
        <f t="shared" si="105"/>
        <v/>
      </c>
      <c r="AL126" s="561" t="str">
        <f t="shared" si="105"/>
        <v/>
      </c>
      <c r="AM126" s="561" t="str">
        <f t="shared" si="105"/>
        <v/>
      </c>
      <c r="AN126" s="561" t="str">
        <f t="shared" si="105"/>
        <v/>
      </c>
      <c r="AO126" s="561" t="str">
        <f t="shared" si="105"/>
        <v/>
      </c>
      <c r="AP126" s="561" t="str">
        <f t="shared" si="105"/>
        <v/>
      </c>
      <c r="AQ126" s="561" t="str">
        <f t="shared" si="105"/>
        <v/>
      </c>
      <c r="AR126" s="561" t="str">
        <f t="shared" si="105"/>
        <v/>
      </c>
      <c r="AS126" s="561" t="str">
        <f t="shared" si="105"/>
        <v/>
      </c>
      <c r="AT126" s="561" t="str">
        <f t="shared" si="105"/>
        <v/>
      </c>
      <c r="AU126" s="561" t="str">
        <f t="shared" si="105"/>
        <v/>
      </c>
      <c r="AV126" s="561" t="str">
        <f t="shared" si="105"/>
        <v/>
      </c>
      <c r="AW126" s="561" t="str">
        <f t="shared" si="105"/>
        <v/>
      </c>
      <c r="AX126" s="561" t="str">
        <f t="shared" si="105"/>
        <v/>
      </c>
      <c r="AY126" s="561" t="str">
        <f t="shared" si="105"/>
        <v/>
      </c>
      <c r="AZ126" s="561" t="str">
        <f t="shared" si="105"/>
        <v/>
      </c>
      <c r="BA126" s="561" t="str">
        <f t="shared" si="105"/>
        <v/>
      </c>
      <c r="BB126" s="561" t="str">
        <f t="shared" si="105"/>
        <v/>
      </c>
      <c r="BC126" s="561" t="str">
        <f t="shared" si="105"/>
        <v/>
      </c>
      <c r="BD126" s="561" t="str">
        <f t="shared" si="105"/>
        <v/>
      </c>
      <c r="BE126" s="561" t="str">
        <f t="shared" si="105"/>
        <v/>
      </c>
      <c r="BF126" s="561" t="str">
        <f t="shared" si="105"/>
        <v/>
      </c>
      <c r="BG126" s="561" t="str">
        <f t="shared" si="105"/>
        <v/>
      </c>
      <c r="BH126" s="561" t="str">
        <f t="shared" si="105"/>
        <v/>
      </c>
      <c r="BI126" s="561" t="str">
        <f t="shared" si="105"/>
        <v/>
      </c>
      <c r="BJ126" s="561" t="str">
        <f t="shared" si="105"/>
        <v/>
      </c>
      <c r="BK126" s="561" t="str">
        <f t="shared" ref="AW126:BL128" si="106">IF(BK$108="N", "X", "")</f>
        <v/>
      </c>
      <c r="BL126" s="561" t="str">
        <f t="shared" si="106"/>
        <v/>
      </c>
    </row>
    <row r="127" spans="1:67" ht="33.6" customHeight="1" thickBot="1" x14ac:dyDescent="0.25">
      <c r="A127" s="535">
        <v>97</v>
      </c>
      <c r="B127" s="572" t="s">
        <v>526</v>
      </c>
      <c r="C127" s="509" t="s">
        <v>109</v>
      </c>
      <c r="D127" s="70" t="s">
        <v>38</v>
      </c>
      <c r="E127" s="561" t="str">
        <f t="shared" si="104"/>
        <v/>
      </c>
      <c r="F127" s="561" t="str">
        <f t="shared" si="104"/>
        <v/>
      </c>
      <c r="G127" s="561" t="str">
        <f t="shared" si="104"/>
        <v/>
      </c>
      <c r="H127" s="561" t="str">
        <f t="shared" si="104"/>
        <v/>
      </c>
      <c r="I127" s="561" t="str">
        <f t="shared" si="104"/>
        <v/>
      </c>
      <c r="J127" s="561" t="str">
        <f t="shared" si="104"/>
        <v/>
      </c>
      <c r="K127" s="561" t="str">
        <f t="shared" si="104"/>
        <v/>
      </c>
      <c r="L127" s="561" t="str">
        <f t="shared" si="104"/>
        <v/>
      </c>
      <c r="M127" s="561" t="str">
        <f t="shared" si="104"/>
        <v/>
      </c>
      <c r="N127" s="561" t="str">
        <f t="shared" si="104"/>
        <v/>
      </c>
      <c r="O127" s="561" t="str">
        <f t="shared" si="104"/>
        <v/>
      </c>
      <c r="P127" s="561" t="str">
        <f t="shared" si="104"/>
        <v/>
      </c>
      <c r="Q127" s="561" t="str">
        <f t="shared" si="104"/>
        <v/>
      </c>
      <c r="R127" s="561" t="str">
        <f t="shared" si="104"/>
        <v/>
      </c>
      <c r="S127" s="561" t="str">
        <f t="shared" si="104"/>
        <v/>
      </c>
      <c r="T127" s="561" t="str">
        <f t="shared" si="104"/>
        <v/>
      </c>
      <c r="U127" s="561" t="str">
        <f t="shared" si="105"/>
        <v/>
      </c>
      <c r="V127" s="561" t="str">
        <f t="shared" si="105"/>
        <v/>
      </c>
      <c r="W127" s="561" t="str">
        <f t="shared" si="105"/>
        <v/>
      </c>
      <c r="X127" s="561" t="str">
        <f t="shared" si="105"/>
        <v/>
      </c>
      <c r="Y127" s="561" t="str">
        <f t="shared" si="105"/>
        <v/>
      </c>
      <c r="Z127" s="561" t="str">
        <f t="shared" si="105"/>
        <v/>
      </c>
      <c r="AA127" s="561" t="str">
        <f t="shared" si="105"/>
        <v/>
      </c>
      <c r="AB127" s="561" t="str">
        <f t="shared" si="105"/>
        <v/>
      </c>
      <c r="AC127" s="561" t="str">
        <f t="shared" si="105"/>
        <v/>
      </c>
      <c r="AD127" s="561" t="str">
        <f t="shared" si="105"/>
        <v/>
      </c>
      <c r="AE127" s="561" t="str">
        <f t="shared" si="105"/>
        <v/>
      </c>
      <c r="AF127" s="561" t="str">
        <f t="shared" si="105"/>
        <v/>
      </c>
      <c r="AG127" s="561" t="str">
        <f t="shared" si="105"/>
        <v/>
      </c>
      <c r="AH127" s="561" t="str">
        <f t="shared" si="105"/>
        <v/>
      </c>
      <c r="AI127" s="561" t="str">
        <f t="shared" si="105"/>
        <v/>
      </c>
      <c r="AJ127" s="561" t="str">
        <f t="shared" si="105"/>
        <v/>
      </c>
      <c r="AK127" s="561" t="str">
        <f t="shared" si="105"/>
        <v/>
      </c>
      <c r="AL127" s="561" t="str">
        <f t="shared" si="105"/>
        <v/>
      </c>
      <c r="AM127" s="561" t="str">
        <f t="shared" si="105"/>
        <v/>
      </c>
      <c r="AN127" s="561" t="str">
        <f t="shared" si="105"/>
        <v/>
      </c>
      <c r="AO127" s="561" t="str">
        <f t="shared" si="105"/>
        <v/>
      </c>
      <c r="AP127" s="561" t="str">
        <f t="shared" si="105"/>
        <v/>
      </c>
      <c r="AQ127" s="561" t="str">
        <f t="shared" si="105"/>
        <v/>
      </c>
      <c r="AR127" s="561" t="str">
        <f t="shared" si="105"/>
        <v/>
      </c>
      <c r="AS127" s="561" t="str">
        <f t="shared" si="105"/>
        <v/>
      </c>
      <c r="AT127" s="561" t="str">
        <f t="shared" si="105"/>
        <v/>
      </c>
      <c r="AU127" s="561" t="str">
        <f t="shared" si="105"/>
        <v/>
      </c>
      <c r="AV127" s="561" t="str">
        <f t="shared" si="105"/>
        <v/>
      </c>
      <c r="AW127" s="561" t="str">
        <f t="shared" si="106"/>
        <v/>
      </c>
      <c r="AX127" s="561" t="str">
        <f t="shared" si="106"/>
        <v/>
      </c>
      <c r="AY127" s="561" t="str">
        <f t="shared" si="106"/>
        <v/>
      </c>
      <c r="AZ127" s="561" t="str">
        <f t="shared" si="106"/>
        <v/>
      </c>
      <c r="BA127" s="561" t="str">
        <f t="shared" si="106"/>
        <v/>
      </c>
      <c r="BB127" s="561" t="str">
        <f t="shared" si="106"/>
        <v/>
      </c>
      <c r="BC127" s="561" t="str">
        <f t="shared" si="106"/>
        <v/>
      </c>
      <c r="BD127" s="561" t="str">
        <f t="shared" si="106"/>
        <v/>
      </c>
      <c r="BE127" s="561" t="str">
        <f t="shared" si="106"/>
        <v/>
      </c>
      <c r="BF127" s="561" t="str">
        <f t="shared" si="106"/>
        <v/>
      </c>
      <c r="BG127" s="561" t="str">
        <f t="shared" si="106"/>
        <v/>
      </c>
      <c r="BH127" s="561" t="str">
        <f t="shared" si="106"/>
        <v/>
      </c>
      <c r="BI127" s="561" t="str">
        <f t="shared" si="106"/>
        <v/>
      </c>
      <c r="BJ127" s="561" t="str">
        <f t="shared" si="106"/>
        <v/>
      </c>
      <c r="BK127" s="561" t="str">
        <f t="shared" si="106"/>
        <v/>
      </c>
      <c r="BL127" s="561" t="str">
        <f t="shared" si="106"/>
        <v/>
      </c>
    </row>
    <row r="128" spans="1:67" ht="39" thickBot="1" x14ac:dyDescent="0.25">
      <c r="A128" s="550">
        <v>98</v>
      </c>
      <c r="B128" s="572" t="s">
        <v>527</v>
      </c>
      <c r="C128" s="509" t="s">
        <v>110</v>
      </c>
      <c r="D128" s="70" t="s">
        <v>38</v>
      </c>
      <c r="E128" s="561" t="str">
        <f t="shared" si="104"/>
        <v/>
      </c>
      <c r="F128" s="561" t="str">
        <f t="shared" si="104"/>
        <v/>
      </c>
      <c r="G128" s="561" t="str">
        <f t="shared" si="104"/>
        <v/>
      </c>
      <c r="H128" s="561" t="str">
        <f t="shared" si="104"/>
        <v/>
      </c>
      <c r="I128" s="561" t="str">
        <f t="shared" si="104"/>
        <v/>
      </c>
      <c r="J128" s="561" t="str">
        <f t="shared" si="104"/>
        <v/>
      </c>
      <c r="K128" s="561" t="str">
        <f t="shared" si="104"/>
        <v/>
      </c>
      <c r="L128" s="561" t="str">
        <f t="shared" si="104"/>
        <v/>
      </c>
      <c r="M128" s="561" t="str">
        <f t="shared" si="104"/>
        <v/>
      </c>
      <c r="N128" s="561" t="str">
        <f t="shared" si="104"/>
        <v/>
      </c>
      <c r="O128" s="561" t="str">
        <f t="shared" si="104"/>
        <v/>
      </c>
      <c r="P128" s="561" t="str">
        <f t="shared" si="104"/>
        <v/>
      </c>
      <c r="Q128" s="561" t="str">
        <f t="shared" si="104"/>
        <v/>
      </c>
      <c r="R128" s="561" t="str">
        <f t="shared" si="104"/>
        <v/>
      </c>
      <c r="S128" s="561" t="str">
        <f t="shared" si="104"/>
        <v/>
      </c>
      <c r="T128" s="561" t="str">
        <f t="shared" si="104"/>
        <v/>
      </c>
      <c r="U128" s="561" t="str">
        <f t="shared" si="105"/>
        <v/>
      </c>
      <c r="V128" s="561" t="str">
        <f t="shared" si="105"/>
        <v/>
      </c>
      <c r="W128" s="561" t="str">
        <f t="shared" si="105"/>
        <v/>
      </c>
      <c r="X128" s="561" t="str">
        <f t="shared" si="105"/>
        <v/>
      </c>
      <c r="Y128" s="561" t="str">
        <f t="shared" si="105"/>
        <v/>
      </c>
      <c r="Z128" s="561" t="str">
        <f t="shared" si="105"/>
        <v/>
      </c>
      <c r="AA128" s="561" t="str">
        <f t="shared" si="105"/>
        <v/>
      </c>
      <c r="AB128" s="561" t="str">
        <f t="shared" si="105"/>
        <v/>
      </c>
      <c r="AC128" s="561" t="str">
        <f t="shared" si="105"/>
        <v/>
      </c>
      <c r="AD128" s="561" t="str">
        <f t="shared" si="105"/>
        <v/>
      </c>
      <c r="AE128" s="561" t="str">
        <f t="shared" si="105"/>
        <v/>
      </c>
      <c r="AF128" s="561" t="str">
        <f t="shared" si="105"/>
        <v/>
      </c>
      <c r="AG128" s="561" t="str">
        <f t="shared" si="105"/>
        <v/>
      </c>
      <c r="AH128" s="561" t="str">
        <f t="shared" si="105"/>
        <v/>
      </c>
      <c r="AI128" s="561" t="str">
        <f t="shared" si="105"/>
        <v/>
      </c>
      <c r="AJ128" s="561" t="str">
        <f t="shared" si="105"/>
        <v/>
      </c>
      <c r="AK128" s="561" t="str">
        <f t="shared" si="105"/>
        <v/>
      </c>
      <c r="AL128" s="561" t="str">
        <f t="shared" si="105"/>
        <v/>
      </c>
      <c r="AM128" s="561" t="str">
        <f t="shared" si="105"/>
        <v/>
      </c>
      <c r="AN128" s="561" t="str">
        <f t="shared" si="105"/>
        <v/>
      </c>
      <c r="AO128" s="561" t="str">
        <f t="shared" si="105"/>
        <v/>
      </c>
      <c r="AP128" s="561" t="str">
        <f t="shared" si="105"/>
        <v/>
      </c>
      <c r="AQ128" s="561" t="str">
        <f t="shared" si="105"/>
        <v/>
      </c>
      <c r="AR128" s="561" t="str">
        <f t="shared" si="105"/>
        <v/>
      </c>
      <c r="AS128" s="561" t="str">
        <f t="shared" si="105"/>
        <v/>
      </c>
      <c r="AT128" s="561" t="str">
        <f t="shared" si="105"/>
        <v/>
      </c>
      <c r="AU128" s="561" t="str">
        <f t="shared" si="105"/>
        <v/>
      </c>
      <c r="AV128" s="561" t="str">
        <f t="shared" si="105"/>
        <v/>
      </c>
      <c r="AW128" s="561" t="str">
        <f t="shared" si="106"/>
        <v/>
      </c>
      <c r="AX128" s="561" t="str">
        <f t="shared" si="106"/>
        <v/>
      </c>
      <c r="AY128" s="561" t="str">
        <f t="shared" si="106"/>
        <v/>
      </c>
      <c r="AZ128" s="561" t="str">
        <f t="shared" si="106"/>
        <v/>
      </c>
      <c r="BA128" s="561" t="str">
        <f t="shared" si="106"/>
        <v/>
      </c>
      <c r="BB128" s="561" t="str">
        <f t="shared" si="106"/>
        <v/>
      </c>
      <c r="BC128" s="561" t="str">
        <f t="shared" si="106"/>
        <v/>
      </c>
      <c r="BD128" s="561" t="str">
        <f t="shared" si="106"/>
        <v/>
      </c>
      <c r="BE128" s="561" t="str">
        <f t="shared" si="106"/>
        <v/>
      </c>
      <c r="BF128" s="561" t="str">
        <f t="shared" si="106"/>
        <v/>
      </c>
      <c r="BG128" s="561" t="str">
        <f t="shared" si="106"/>
        <v/>
      </c>
      <c r="BH128" s="561" t="str">
        <f t="shared" si="106"/>
        <v/>
      </c>
      <c r="BI128" s="561" t="str">
        <f t="shared" si="106"/>
        <v/>
      </c>
      <c r="BJ128" s="561" t="str">
        <f t="shared" si="106"/>
        <v/>
      </c>
      <c r="BK128" s="561" t="str">
        <f t="shared" si="106"/>
        <v/>
      </c>
      <c r="BL128" s="561" t="str">
        <f t="shared" si="106"/>
        <v/>
      </c>
    </row>
    <row r="129" spans="1:67" s="627" customFormat="1" ht="24" customHeight="1" thickBot="1" x14ac:dyDescent="0.25">
      <c r="A129" s="624"/>
      <c r="B129" s="625" t="s">
        <v>111</v>
      </c>
      <c r="C129" s="626"/>
      <c r="E129" s="628"/>
      <c r="F129" s="628"/>
      <c r="G129" s="628"/>
      <c r="H129" s="628"/>
      <c r="I129" s="628"/>
      <c r="J129" s="628"/>
      <c r="K129" s="628"/>
      <c r="L129" s="628"/>
      <c r="M129" s="628"/>
      <c r="N129" s="628"/>
      <c r="O129" s="628"/>
      <c r="P129" s="628"/>
      <c r="Q129" s="628"/>
      <c r="R129" s="628"/>
      <c r="S129" s="628"/>
      <c r="T129" s="628"/>
      <c r="U129" s="628"/>
      <c r="V129" s="628"/>
      <c r="W129" s="628"/>
      <c r="X129" s="628"/>
      <c r="Y129" s="628"/>
      <c r="Z129" s="628"/>
      <c r="AA129" s="628"/>
      <c r="AB129" s="628"/>
      <c r="AC129" s="628"/>
      <c r="AD129" s="628"/>
      <c r="AE129" s="628"/>
      <c r="AF129" s="628"/>
      <c r="AG129" s="628"/>
      <c r="AH129" s="628"/>
      <c r="AI129" s="628"/>
      <c r="AJ129" s="628"/>
      <c r="AK129" s="628"/>
      <c r="AL129" s="628"/>
      <c r="AM129" s="628"/>
      <c r="AN129" s="628"/>
      <c r="AO129" s="628"/>
      <c r="AP129" s="628"/>
      <c r="AQ129" s="628"/>
      <c r="AR129" s="628"/>
      <c r="AS129" s="628"/>
      <c r="AT129" s="628"/>
      <c r="AU129" s="628"/>
      <c r="AV129" s="628"/>
      <c r="AW129" s="628"/>
      <c r="AX129" s="628"/>
      <c r="AY129" s="628"/>
      <c r="AZ129" s="628"/>
      <c r="BA129" s="628"/>
      <c r="BB129" s="628"/>
      <c r="BC129" s="628"/>
      <c r="BD129" s="628"/>
      <c r="BE129" s="628"/>
      <c r="BF129" s="628"/>
      <c r="BG129" s="628"/>
      <c r="BH129" s="628"/>
      <c r="BI129" s="628"/>
      <c r="BJ129" s="628"/>
      <c r="BK129" s="628"/>
      <c r="BL129" s="628"/>
      <c r="BM129" s="629"/>
      <c r="BN129" s="629"/>
      <c r="BO129" s="629"/>
    </row>
    <row r="130" spans="1:67" ht="51.75" thickBot="1" x14ac:dyDescent="0.25">
      <c r="A130" s="740"/>
      <c r="B130" s="551" t="s">
        <v>226</v>
      </c>
      <c r="C130" s="551"/>
    </row>
    <row r="131" spans="1:67" ht="51.75" thickBot="1" x14ac:dyDescent="0.25">
      <c r="A131" s="741"/>
      <c r="B131" s="551" t="s">
        <v>227</v>
      </c>
      <c r="C131" s="551"/>
    </row>
  </sheetData>
  <sheetProtection algorithmName="SHA-512" hashValue="WDaLsDEkqrTeNLTCxpfoi6I+PYjAaHfoG3y65PvZgbFqlbGU3Hy7MK88xH/1lOUWApzCP+MkrwwzIjPUH6pshw==" saltValue="C5aafPO83ri0A2wZuG5e6w==" spinCount="100000" sheet="1" objects="1" scenarios="1" selectLockedCells="1"/>
  <mergeCells count="2">
    <mergeCell ref="A1:D1"/>
    <mergeCell ref="A2:A4"/>
  </mergeCells>
  <conditionalFormatting sqref="A132:XFD1048576 E1:XFD5 BM27:XFD28 D130:XFD131 D86:XFD96 BM30:XFD85 BM6:XFD24 BM97:XFD129">
    <cfRule type="cellIs" dxfId="114" priority="118" operator="equal">
      <formula>"x"</formula>
    </cfRule>
  </conditionalFormatting>
  <conditionalFormatting sqref="E94:BL96">
    <cfRule type="cellIs" dxfId="113" priority="116" operator="equal">
      <formula>"n"</formula>
    </cfRule>
  </conditionalFormatting>
  <conditionalFormatting sqref="BM25:XFD25">
    <cfRule type="cellIs" dxfId="112" priority="105" operator="equal">
      <formula>"x"</formula>
    </cfRule>
  </conditionalFormatting>
  <conditionalFormatting sqref="BM25:BO25">
    <cfRule type="cellIs" dxfId="111" priority="104" operator="equal">
      <formula>"n"</formula>
    </cfRule>
  </conditionalFormatting>
  <conditionalFormatting sqref="BM26:XFD26">
    <cfRule type="cellIs" dxfId="110" priority="103" operator="equal">
      <formula>"x"</formula>
    </cfRule>
  </conditionalFormatting>
  <conditionalFormatting sqref="BM26:BO26">
    <cfRule type="cellIs" dxfId="109" priority="102" operator="equal">
      <formula>"n"</formula>
    </cfRule>
  </conditionalFormatting>
  <conditionalFormatting sqref="BM29:XFD29">
    <cfRule type="cellIs" dxfId="108" priority="101" operator="equal">
      <formula>"x"</formula>
    </cfRule>
  </conditionalFormatting>
  <conditionalFormatting sqref="E88:BL89">
    <cfRule type="cellIs" dxfId="107" priority="79" operator="equal">
      <formula>"n"</formula>
    </cfRule>
  </conditionalFormatting>
  <conditionalFormatting sqref="E92:BL96">
    <cfRule type="cellIs" dxfId="106" priority="78" operator="equal">
      <formula>"n"</formula>
    </cfRule>
  </conditionalFormatting>
  <conditionalFormatting sqref="A1:D1 A2:B4 D2:D4 A5:D5">
    <cfRule type="cellIs" dxfId="105" priority="69" operator="equal">
      <formula>"x"</formula>
    </cfRule>
  </conditionalFormatting>
  <conditionalFormatting sqref="C2:C4">
    <cfRule type="cellIs" dxfId="104" priority="68" operator="equal">
      <formula>"x"</formula>
    </cfRule>
  </conditionalFormatting>
  <conditionalFormatting sqref="A6:BL6 D73 D30:D63 D27:BL28 D66:D69 E30:E73 D74:E85 F30:BL85 D7:BL24">
    <cfRule type="cellIs" dxfId="103" priority="46" operator="equal">
      <formula>"x"</formula>
    </cfRule>
  </conditionalFormatting>
  <conditionalFormatting sqref="E16:BL17 E22:BL22 E19:BL19 E30:BL31 E35:BL36 E38:BL39 E41:BL42 E46:BL49 E52:BL53 E72:BL72 E76:BL79 E57:BL61 E8:BL14 E66:BL70 E82:BL85">
    <cfRule type="cellIs" dxfId="102" priority="45" operator="equal">
      <formula>"n"</formula>
    </cfRule>
  </conditionalFormatting>
  <conditionalFormatting sqref="E20:BL20 E34:BL34 E40:BL40 E71:BL71 E62:BL62">
    <cfRule type="cellIs" dxfId="101" priority="44" operator="equal">
      <formula>"n"</formula>
    </cfRule>
  </conditionalFormatting>
  <conditionalFormatting sqref="D63 D65">
    <cfRule type="cellIs" dxfId="100" priority="43" operator="equal">
      <formula>"x"</formula>
    </cfRule>
  </conditionalFormatting>
  <conditionalFormatting sqref="D64">
    <cfRule type="cellIs" dxfId="99" priority="42" operator="equal">
      <formula>"x"</formula>
    </cfRule>
  </conditionalFormatting>
  <conditionalFormatting sqref="D69:D73">
    <cfRule type="cellIs" dxfId="98" priority="41" operator="equal">
      <formula>"x"</formula>
    </cfRule>
  </conditionalFormatting>
  <conditionalFormatting sqref="D70">
    <cfRule type="cellIs" dxfId="97" priority="40" operator="equal">
      <formula>"x"</formula>
    </cfRule>
  </conditionalFormatting>
  <conditionalFormatting sqref="D64">
    <cfRule type="cellIs" dxfId="96" priority="39" operator="equal">
      <formula>"x"</formula>
    </cfRule>
  </conditionalFormatting>
  <conditionalFormatting sqref="D65">
    <cfRule type="cellIs" dxfId="95" priority="38" operator="equal">
      <formula>"x"</formula>
    </cfRule>
  </conditionalFormatting>
  <conditionalFormatting sqref="D71">
    <cfRule type="cellIs" dxfId="94" priority="37" operator="equal">
      <formula>"x"</formula>
    </cfRule>
  </conditionalFormatting>
  <conditionalFormatting sqref="D25:BL25">
    <cfRule type="cellIs" dxfId="93" priority="36" operator="equal">
      <formula>"x"</formula>
    </cfRule>
  </conditionalFormatting>
  <conditionalFormatting sqref="E25:BL25">
    <cfRule type="cellIs" dxfId="92" priority="35" operator="equal">
      <formula>"n"</formula>
    </cfRule>
  </conditionalFormatting>
  <conditionalFormatting sqref="D26:BL26">
    <cfRule type="cellIs" dxfId="91" priority="34" operator="equal">
      <formula>"x"</formula>
    </cfRule>
  </conditionalFormatting>
  <conditionalFormatting sqref="E26:BL26">
    <cfRule type="cellIs" dxfId="90" priority="33" operator="equal">
      <formula>"n"</formula>
    </cfRule>
  </conditionalFormatting>
  <conditionalFormatting sqref="D29:BL29">
    <cfRule type="cellIs" dxfId="89" priority="32" operator="equal">
      <formula>"x"</formula>
    </cfRule>
  </conditionalFormatting>
  <conditionalFormatting sqref="E29:BL29">
    <cfRule type="cellIs" dxfId="88" priority="31" operator="equal">
      <formula>"n"</formula>
    </cfRule>
  </conditionalFormatting>
  <conditionalFormatting sqref="E65:BL65">
    <cfRule type="cellIs" dxfId="87" priority="30" operator="equal">
      <formula>"n"</formula>
    </cfRule>
  </conditionalFormatting>
  <conditionalFormatting sqref="E70:BL70">
    <cfRule type="cellIs" dxfId="86" priority="29" operator="equal">
      <formula>"n"</formula>
    </cfRule>
  </conditionalFormatting>
  <conditionalFormatting sqref="E73:BL73">
    <cfRule type="cellIs" dxfId="85" priority="28" operator="equal">
      <formula>"n"</formula>
    </cfRule>
  </conditionalFormatting>
  <conditionalFormatting sqref="D129:BL129 D118:AU118 D122:AU122 D125:AU125 E114:AU117 E123:AU124 E126:AU128 E109:AU109 D110:AU113 E119:AU121 D97:AU108 AV97:BL128">
    <cfRule type="cellIs" dxfId="84" priority="27" operator="equal">
      <formula>"x"</formula>
    </cfRule>
  </conditionalFormatting>
  <conditionalFormatting sqref="E99:BL99 E107:BL107 E110:BL111">
    <cfRule type="cellIs" dxfId="83" priority="26" operator="equal">
      <formula>"n"</formula>
    </cfRule>
  </conditionalFormatting>
  <conditionalFormatting sqref="E108:BL108 E112:BL112">
    <cfRule type="cellIs" dxfId="82" priority="25" operator="equal">
      <formula>"n"</formula>
    </cfRule>
  </conditionalFormatting>
  <conditionalFormatting sqref="D109">
    <cfRule type="cellIs" dxfId="81" priority="24" operator="equal">
      <formula>"x"</formula>
    </cfRule>
  </conditionalFormatting>
  <conditionalFormatting sqref="D114">
    <cfRule type="cellIs" dxfId="80" priority="23" operator="equal">
      <formula>"x"</formula>
    </cfRule>
  </conditionalFormatting>
  <conditionalFormatting sqref="D115">
    <cfRule type="cellIs" dxfId="79" priority="22" operator="equal">
      <formula>"x"</formula>
    </cfRule>
  </conditionalFormatting>
  <conditionalFormatting sqref="D116">
    <cfRule type="cellIs" dxfId="78" priority="21" operator="equal">
      <formula>"x"</formula>
    </cfRule>
  </conditionalFormatting>
  <conditionalFormatting sqref="D117">
    <cfRule type="cellIs" dxfId="77" priority="20" operator="equal">
      <formula>"x"</formula>
    </cfRule>
  </conditionalFormatting>
  <conditionalFormatting sqref="D119">
    <cfRule type="cellIs" dxfId="76" priority="19" operator="equal">
      <formula>"x"</formula>
    </cfRule>
  </conditionalFormatting>
  <conditionalFormatting sqref="D120">
    <cfRule type="cellIs" dxfId="75" priority="18" operator="equal">
      <formula>"x"</formula>
    </cfRule>
  </conditionalFormatting>
  <conditionalFormatting sqref="D121">
    <cfRule type="cellIs" dxfId="74" priority="17" operator="equal">
      <formula>"x"</formula>
    </cfRule>
  </conditionalFormatting>
  <conditionalFormatting sqref="D123">
    <cfRule type="cellIs" dxfId="73" priority="16" operator="equal">
      <formula>"x"</formula>
    </cfRule>
  </conditionalFormatting>
  <conditionalFormatting sqref="D124">
    <cfRule type="cellIs" dxfId="72" priority="15" operator="equal">
      <formula>"x"</formula>
    </cfRule>
  </conditionalFormatting>
  <conditionalFormatting sqref="D126">
    <cfRule type="cellIs" dxfId="71" priority="14" operator="equal">
      <formula>"x"</formula>
    </cfRule>
  </conditionalFormatting>
  <conditionalFormatting sqref="D127">
    <cfRule type="cellIs" dxfId="70" priority="13" operator="equal">
      <formula>"x"</formula>
    </cfRule>
  </conditionalFormatting>
  <conditionalFormatting sqref="D128">
    <cfRule type="cellIs" dxfId="69" priority="12" operator="equal">
      <formula>"x"</formula>
    </cfRule>
  </conditionalFormatting>
  <conditionalFormatting sqref="E99:BL99">
    <cfRule type="cellIs" dxfId="68" priority="11" operator="equal">
      <formula>"n"</formula>
    </cfRule>
  </conditionalFormatting>
  <conditionalFormatting sqref="E106:BL107">
    <cfRule type="cellIs" dxfId="67" priority="10" operator="equal">
      <formula>"n"</formula>
    </cfRule>
  </conditionalFormatting>
  <conditionalFormatting sqref="E111:BL111">
    <cfRule type="cellIs" dxfId="66" priority="9" operator="equal">
      <formula>"n"</formula>
    </cfRule>
  </conditionalFormatting>
  <conditionalFormatting sqref="E114:BL114 E126:BL126">
    <cfRule type="cellIs" dxfId="65" priority="8" operator="equal">
      <formula>"n"</formula>
    </cfRule>
  </conditionalFormatting>
  <conditionalFormatting sqref="E116:BL116">
    <cfRule type="cellIs" dxfId="64" priority="7" operator="equal">
      <formula>"n"</formula>
    </cfRule>
  </conditionalFormatting>
  <conditionalFormatting sqref="E117:BL117">
    <cfRule type="cellIs" dxfId="63" priority="6" operator="equal">
      <formula>"n"</formula>
    </cfRule>
  </conditionalFormatting>
  <conditionalFormatting sqref="E115:BL115">
    <cfRule type="cellIs" dxfId="62" priority="5" operator="equal">
      <formula>"n"</formula>
    </cfRule>
  </conditionalFormatting>
  <conditionalFormatting sqref="E120:BL120">
    <cfRule type="cellIs" dxfId="61" priority="4" operator="equal">
      <formula>"n"</formula>
    </cfRule>
  </conditionalFormatting>
  <conditionalFormatting sqref="E121:BL121">
    <cfRule type="cellIs" dxfId="60" priority="3" operator="equal">
      <formula>"n"</formula>
    </cfRule>
  </conditionalFormatting>
  <conditionalFormatting sqref="E123:BL124">
    <cfRule type="cellIs" dxfId="59" priority="2" operator="equal">
      <formula>"n"</formula>
    </cfRule>
  </conditionalFormatting>
  <conditionalFormatting sqref="E127:BL128">
    <cfRule type="cellIs" dxfId="58" priority="1" operator="equal">
      <formula>"n"</formula>
    </cfRule>
  </conditionalFormatting>
  <dataValidations count="5">
    <dataValidation type="list" allowBlank="1" showInputMessage="1" showErrorMessage="1" sqref="B3:C3" xr:uid="{91923817-BB8A-482B-86B7-A331A20DDB5E}">
      <formula1>Reviewer</formula1>
    </dataValidation>
    <dataValidation type="list" allowBlank="1" showInputMessage="1" showErrorMessage="1" sqref="B2" xr:uid="{B6B15C36-28ED-4457-BBBC-DE263B823C56}">
      <formula1>RWB</formula1>
    </dataValidation>
    <dataValidation type="list" allowBlank="1" showInputMessage="1" showErrorMessage="1" sqref="Z14:BL14" xr:uid="{0C6E3644-2329-4D02-8ADC-CFE95CBB02B3}">
      <formula1>"Y,N"</formula1>
    </dataValidation>
    <dataValidation type="list" allowBlank="1" showInputMessage="1" showErrorMessage="1" sqref="E7:BL7" xr:uid="{0719DB05-7E46-4C7B-956F-C1D686EC0AAC}">
      <formula1>"A,DW"</formula1>
    </dataValidation>
    <dataValidation type="list" allowBlank="1" showInputMessage="1" showErrorMessage="1" sqref="E14:Y14" xr:uid="{FF64C7E7-1C0D-4DD5-A19A-AD9C171FB5AF}">
      <formula1>"Y,N,?"</formula1>
    </dataValidation>
  </dataValidations>
  <pageMargins left="0.7" right="0.7" top="0.75" bottom="0.75" header="0.3" footer="0.3"/>
  <pageSetup scale="1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1:BR153"/>
  <sheetViews>
    <sheetView zoomScale="90" zoomScaleNormal="90" workbookViewId="0">
      <pane xSplit="1" topLeftCell="B1" activePane="topRight" state="frozen"/>
      <selection activeCell="A88" sqref="A88"/>
      <selection pane="topRight" activeCell="E8" sqref="E8"/>
    </sheetView>
  </sheetViews>
  <sheetFormatPr defaultColWidth="9.140625" defaultRowHeight="24" thickBottom="1" x14ac:dyDescent="0.25"/>
  <cols>
    <col min="1" max="1" width="6.85546875" style="194" customWidth="1"/>
    <col min="2" max="2" width="101.5703125" style="194" customWidth="1"/>
    <col min="3" max="3" width="37" style="194" customWidth="1"/>
    <col min="4" max="4" width="34.140625" style="194" customWidth="1"/>
    <col min="5" max="25" width="12.85546875" style="195" customWidth="1"/>
    <col min="26" max="64" width="12.85546875" style="195" hidden="1" customWidth="1"/>
    <col min="65" max="65" width="51.140625" style="196" customWidth="1"/>
    <col min="66" max="66" width="44.140625" style="196" customWidth="1"/>
    <col min="67" max="67" width="47.140625" style="197" customWidth="1"/>
    <col min="68" max="68" width="70.5703125" style="194" customWidth="1"/>
    <col min="69" max="16384" width="9.140625" style="194"/>
  </cols>
  <sheetData>
    <row r="1" spans="1:70" s="204" customFormat="1" ht="89.25" customHeight="1" thickBot="1" x14ac:dyDescent="0.25">
      <c r="A1" s="778" t="s">
        <v>228</v>
      </c>
      <c r="B1" s="779"/>
      <c r="C1" s="779"/>
      <c r="D1" s="779"/>
      <c r="E1" s="201">
        <v>1</v>
      </c>
      <c r="F1" s="201">
        <v>2</v>
      </c>
      <c r="G1" s="201">
        <v>3</v>
      </c>
      <c r="H1" s="201">
        <v>4</v>
      </c>
      <c r="I1" s="201">
        <v>5</v>
      </c>
      <c r="J1" s="201">
        <v>6</v>
      </c>
      <c r="K1" s="201">
        <v>7</v>
      </c>
      <c r="L1" s="201">
        <v>8</v>
      </c>
      <c r="M1" s="201">
        <v>9</v>
      </c>
      <c r="N1" s="201">
        <v>10</v>
      </c>
      <c r="O1" s="201">
        <v>11</v>
      </c>
      <c r="P1" s="201">
        <v>12</v>
      </c>
      <c r="Q1" s="201">
        <v>13</v>
      </c>
      <c r="R1" s="201">
        <v>14</v>
      </c>
      <c r="S1" s="201">
        <v>15</v>
      </c>
      <c r="T1" s="201">
        <v>16</v>
      </c>
      <c r="U1" s="201">
        <v>17</v>
      </c>
      <c r="V1" s="201">
        <v>18</v>
      </c>
      <c r="W1" s="201">
        <v>19</v>
      </c>
      <c r="X1" s="201">
        <v>20</v>
      </c>
      <c r="Y1" s="201">
        <v>21</v>
      </c>
      <c r="Z1" s="201">
        <v>22</v>
      </c>
      <c r="AA1" s="201">
        <v>23</v>
      </c>
      <c r="AB1" s="201">
        <v>24</v>
      </c>
      <c r="AC1" s="201">
        <v>25</v>
      </c>
      <c r="AD1" s="201">
        <v>26</v>
      </c>
      <c r="AE1" s="201">
        <v>27</v>
      </c>
      <c r="AF1" s="201">
        <v>28</v>
      </c>
      <c r="AG1" s="201">
        <v>29</v>
      </c>
      <c r="AH1" s="201">
        <v>30</v>
      </c>
      <c r="AI1" s="201">
        <v>31</v>
      </c>
      <c r="AJ1" s="201">
        <v>32</v>
      </c>
      <c r="AK1" s="201">
        <v>33</v>
      </c>
      <c r="AL1" s="201">
        <v>34</v>
      </c>
      <c r="AM1" s="201">
        <v>35</v>
      </c>
      <c r="AN1" s="201">
        <v>36</v>
      </c>
      <c r="AO1" s="201">
        <v>37</v>
      </c>
      <c r="AP1" s="201">
        <v>38</v>
      </c>
      <c r="AQ1" s="201">
        <v>39</v>
      </c>
      <c r="AR1" s="201">
        <v>40</v>
      </c>
      <c r="AS1" s="201">
        <v>41</v>
      </c>
      <c r="AT1" s="201">
        <v>42</v>
      </c>
      <c r="AU1" s="201">
        <v>43</v>
      </c>
      <c r="AV1" s="201">
        <v>44</v>
      </c>
      <c r="AW1" s="201">
        <v>45</v>
      </c>
      <c r="AX1" s="201">
        <v>46</v>
      </c>
      <c r="AY1" s="201">
        <v>47</v>
      </c>
      <c r="AZ1" s="201">
        <v>48</v>
      </c>
      <c r="BA1" s="201">
        <v>49</v>
      </c>
      <c r="BB1" s="201">
        <v>50</v>
      </c>
      <c r="BC1" s="201">
        <v>51</v>
      </c>
      <c r="BD1" s="201">
        <v>52</v>
      </c>
      <c r="BE1" s="201">
        <v>53</v>
      </c>
      <c r="BF1" s="201">
        <v>54</v>
      </c>
      <c r="BG1" s="201">
        <v>55</v>
      </c>
      <c r="BH1" s="201">
        <v>56</v>
      </c>
      <c r="BI1" s="201">
        <v>57</v>
      </c>
      <c r="BJ1" s="201">
        <v>58</v>
      </c>
      <c r="BK1" s="201">
        <v>59</v>
      </c>
      <c r="BL1" s="201">
        <v>60</v>
      </c>
      <c r="BM1" s="202"/>
      <c r="BN1" s="202"/>
      <c r="BO1" s="203"/>
    </row>
    <row r="2" spans="1:70" s="195" customFormat="1" ht="19.5" customHeight="1" thickBot="1" x14ac:dyDescent="0.25">
      <c r="A2" s="752"/>
      <c r="B2" s="205" t="s">
        <v>121</v>
      </c>
      <c r="C2" s="165"/>
      <c r="D2" s="205" t="s">
        <v>1</v>
      </c>
      <c r="E2" s="343">
        <f t="array" ref="E2:BL2">TRANSPOSE(SAMP!P3:P18)</f>
        <v>0</v>
      </c>
      <c r="F2" s="343">
        <v>0</v>
      </c>
      <c r="G2" s="343">
        <v>0</v>
      </c>
      <c r="H2" s="343">
        <v>0</v>
      </c>
      <c r="I2" s="343">
        <v>0</v>
      </c>
      <c r="J2" s="343">
        <v>0</v>
      </c>
      <c r="K2" s="343">
        <v>0</v>
      </c>
      <c r="L2" s="206">
        <v>0</v>
      </c>
      <c r="M2" s="206">
        <v>0</v>
      </c>
      <c r="N2" s="206">
        <v>0</v>
      </c>
      <c r="O2" s="206">
        <v>0</v>
      </c>
      <c r="P2" s="206">
        <v>0</v>
      </c>
      <c r="Q2" s="206">
        <v>0</v>
      </c>
      <c r="R2" s="206">
        <v>0</v>
      </c>
      <c r="S2" s="206">
        <v>0</v>
      </c>
      <c r="T2" s="206">
        <v>0</v>
      </c>
      <c r="U2" s="206" t="e">
        <v>#N/A</v>
      </c>
      <c r="V2" s="206" t="e">
        <v>#N/A</v>
      </c>
      <c r="W2" s="206" t="e">
        <v>#N/A</v>
      </c>
      <c r="X2" s="206" t="e">
        <v>#N/A</v>
      </c>
      <c r="Y2" s="206" t="e">
        <v>#N/A</v>
      </c>
      <c r="Z2" s="206" t="e">
        <v>#N/A</v>
      </c>
      <c r="AA2" s="206" t="e">
        <v>#N/A</v>
      </c>
      <c r="AB2" s="206" t="e">
        <v>#N/A</v>
      </c>
      <c r="AC2" s="206" t="e">
        <v>#N/A</v>
      </c>
      <c r="AD2" s="206" t="e">
        <v>#N/A</v>
      </c>
      <c r="AE2" s="206" t="e">
        <v>#N/A</v>
      </c>
      <c r="AF2" s="206" t="e">
        <v>#N/A</v>
      </c>
      <c r="AG2" s="206" t="e">
        <v>#N/A</v>
      </c>
      <c r="AH2" s="206" t="e">
        <v>#N/A</v>
      </c>
      <c r="AI2" s="206" t="e">
        <v>#N/A</v>
      </c>
      <c r="AJ2" s="206" t="e">
        <v>#N/A</v>
      </c>
      <c r="AK2" s="206" t="e">
        <v>#N/A</v>
      </c>
      <c r="AL2" s="206" t="e">
        <v>#N/A</v>
      </c>
      <c r="AM2" s="206" t="e">
        <v>#N/A</v>
      </c>
      <c r="AN2" s="206" t="e">
        <v>#N/A</v>
      </c>
      <c r="AO2" s="206" t="e">
        <v>#N/A</v>
      </c>
      <c r="AP2" s="206" t="e">
        <v>#N/A</v>
      </c>
      <c r="AQ2" s="206" t="e">
        <v>#N/A</v>
      </c>
      <c r="AR2" s="206" t="e">
        <v>#N/A</v>
      </c>
      <c r="AS2" s="206" t="e">
        <v>#N/A</v>
      </c>
      <c r="AT2" s="206" t="e">
        <v>#N/A</v>
      </c>
      <c r="AU2" s="206" t="e">
        <v>#N/A</v>
      </c>
      <c r="AV2" s="206" t="e">
        <v>#N/A</v>
      </c>
      <c r="AW2" s="206" t="e">
        <v>#N/A</v>
      </c>
      <c r="AX2" s="206" t="e">
        <v>#N/A</v>
      </c>
      <c r="AY2" s="206" t="e">
        <v>#N/A</v>
      </c>
      <c r="AZ2" s="206" t="e">
        <v>#N/A</v>
      </c>
      <c r="BA2" s="206" t="e">
        <v>#N/A</v>
      </c>
      <c r="BB2" s="206" t="e">
        <v>#N/A</v>
      </c>
      <c r="BC2" s="206" t="e">
        <v>#N/A</v>
      </c>
      <c r="BD2" s="206" t="e">
        <v>#N/A</v>
      </c>
      <c r="BE2" s="206" t="e">
        <v>#N/A</v>
      </c>
      <c r="BF2" s="206" t="e">
        <v>#N/A</v>
      </c>
      <c r="BG2" s="206" t="e">
        <v>#N/A</v>
      </c>
      <c r="BH2" s="206" t="e">
        <v>#N/A</v>
      </c>
      <c r="BI2" s="206" t="e">
        <v>#N/A</v>
      </c>
      <c r="BJ2" s="206" t="e">
        <v>#N/A</v>
      </c>
      <c r="BK2" s="206" t="e">
        <v>#N/A</v>
      </c>
      <c r="BL2" s="206" t="e">
        <v>#N/A</v>
      </c>
      <c r="BM2" s="207"/>
      <c r="BN2" s="207"/>
      <c r="BO2" s="207"/>
    </row>
    <row r="3" spans="1:70" s="195" customFormat="1" ht="19.5" customHeight="1" thickBot="1" x14ac:dyDescent="0.25">
      <c r="A3" s="752"/>
      <c r="B3" s="205" t="s">
        <v>2</v>
      </c>
      <c r="C3" s="167"/>
      <c r="D3" s="205" t="s">
        <v>122</v>
      </c>
      <c r="E3" s="343">
        <f t="array" ref="E3:BL3">TRANSPOSE(SAMP!Q3:Q18)</f>
        <v>0</v>
      </c>
      <c r="F3" s="343">
        <v>0</v>
      </c>
      <c r="G3" s="343">
        <v>0</v>
      </c>
      <c r="H3" s="343">
        <v>0</v>
      </c>
      <c r="I3" s="343">
        <v>0</v>
      </c>
      <c r="J3" s="343">
        <v>0</v>
      </c>
      <c r="K3" s="343">
        <v>0</v>
      </c>
      <c r="L3" s="206">
        <v>0</v>
      </c>
      <c r="M3" s="206">
        <v>0</v>
      </c>
      <c r="N3" s="206">
        <v>0</v>
      </c>
      <c r="O3" s="206">
        <v>0</v>
      </c>
      <c r="P3" s="206">
        <v>0</v>
      </c>
      <c r="Q3" s="206">
        <v>0</v>
      </c>
      <c r="R3" s="206">
        <v>0</v>
      </c>
      <c r="S3" s="206">
        <v>0</v>
      </c>
      <c r="T3" s="206">
        <v>0</v>
      </c>
      <c r="U3" s="206" t="e">
        <v>#N/A</v>
      </c>
      <c r="V3" s="206" t="e">
        <v>#N/A</v>
      </c>
      <c r="W3" s="206" t="e">
        <v>#N/A</v>
      </c>
      <c r="X3" s="206" t="e">
        <v>#N/A</v>
      </c>
      <c r="Y3" s="206" t="e">
        <v>#N/A</v>
      </c>
      <c r="Z3" s="206" t="e">
        <v>#N/A</v>
      </c>
      <c r="AA3" s="206" t="e">
        <v>#N/A</v>
      </c>
      <c r="AB3" s="206" t="e">
        <v>#N/A</v>
      </c>
      <c r="AC3" s="206" t="e">
        <v>#N/A</v>
      </c>
      <c r="AD3" s="206" t="e">
        <v>#N/A</v>
      </c>
      <c r="AE3" s="206" t="e">
        <v>#N/A</v>
      </c>
      <c r="AF3" s="206" t="e">
        <v>#N/A</v>
      </c>
      <c r="AG3" s="206" t="e">
        <v>#N/A</v>
      </c>
      <c r="AH3" s="206" t="e">
        <v>#N/A</v>
      </c>
      <c r="AI3" s="206" t="e">
        <v>#N/A</v>
      </c>
      <c r="AJ3" s="206" t="e">
        <v>#N/A</v>
      </c>
      <c r="AK3" s="206" t="e">
        <v>#N/A</v>
      </c>
      <c r="AL3" s="206" t="e">
        <v>#N/A</v>
      </c>
      <c r="AM3" s="206" t="e">
        <v>#N/A</v>
      </c>
      <c r="AN3" s="206" t="e">
        <v>#N/A</v>
      </c>
      <c r="AO3" s="206" t="e">
        <v>#N/A</v>
      </c>
      <c r="AP3" s="206" t="e">
        <v>#N/A</v>
      </c>
      <c r="AQ3" s="206" t="e">
        <v>#N/A</v>
      </c>
      <c r="AR3" s="206" t="e">
        <v>#N/A</v>
      </c>
      <c r="AS3" s="206" t="e">
        <v>#N/A</v>
      </c>
      <c r="AT3" s="206" t="e">
        <v>#N/A</v>
      </c>
      <c r="AU3" s="206" t="e">
        <v>#N/A</v>
      </c>
      <c r="AV3" s="206" t="e">
        <v>#N/A</v>
      </c>
      <c r="AW3" s="206" t="e">
        <v>#N/A</v>
      </c>
      <c r="AX3" s="206" t="e">
        <v>#N/A</v>
      </c>
      <c r="AY3" s="206" t="e">
        <v>#N/A</v>
      </c>
      <c r="AZ3" s="206" t="e">
        <v>#N/A</v>
      </c>
      <c r="BA3" s="206" t="e">
        <v>#N/A</v>
      </c>
      <c r="BB3" s="206" t="e">
        <v>#N/A</v>
      </c>
      <c r="BC3" s="206" t="e">
        <v>#N/A</v>
      </c>
      <c r="BD3" s="206" t="e">
        <v>#N/A</v>
      </c>
      <c r="BE3" s="206" t="e">
        <v>#N/A</v>
      </c>
      <c r="BF3" s="206" t="e">
        <v>#N/A</v>
      </c>
      <c r="BG3" s="206" t="e">
        <v>#N/A</v>
      </c>
      <c r="BH3" s="206" t="e">
        <v>#N/A</v>
      </c>
      <c r="BI3" s="206" t="e">
        <v>#N/A</v>
      </c>
      <c r="BJ3" s="206" t="e">
        <v>#N/A</v>
      </c>
      <c r="BK3" s="206" t="e">
        <v>#N/A</v>
      </c>
      <c r="BL3" s="206" t="e">
        <v>#N/A</v>
      </c>
      <c r="BM3" s="207"/>
      <c r="BN3" s="207"/>
      <c r="BO3" s="207"/>
    </row>
    <row r="4" spans="1:70" s="195" customFormat="1" ht="23.25" customHeight="1" thickBot="1" x14ac:dyDescent="0.25">
      <c r="A4" s="752"/>
      <c r="B4" s="205" t="s">
        <v>4</v>
      </c>
      <c r="C4" s="455"/>
      <c r="D4" s="205" t="s">
        <v>5</v>
      </c>
      <c r="E4" s="343">
        <f t="array" ref="E4:BL4">TRANSPOSE(SAMP!R3:R18)</f>
        <v>0</v>
      </c>
      <c r="F4" s="343">
        <v>0</v>
      </c>
      <c r="G4" s="343">
        <v>0</v>
      </c>
      <c r="H4" s="343">
        <v>0</v>
      </c>
      <c r="I4" s="343">
        <v>0</v>
      </c>
      <c r="J4" s="343">
        <v>0</v>
      </c>
      <c r="K4" s="343">
        <v>0</v>
      </c>
      <c r="L4" s="206">
        <v>0</v>
      </c>
      <c r="M4" s="206">
        <v>0</v>
      </c>
      <c r="N4" s="206">
        <v>0</v>
      </c>
      <c r="O4" s="206">
        <v>0</v>
      </c>
      <c r="P4" s="206">
        <v>0</v>
      </c>
      <c r="Q4" s="206">
        <v>0</v>
      </c>
      <c r="R4" s="206">
        <v>0</v>
      </c>
      <c r="S4" s="206">
        <v>0</v>
      </c>
      <c r="T4" s="206">
        <v>0</v>
      </c>
      <c r="U4" s="206" t="e">
        <v>#N/A</v>
      </c>
      <c r="V4" s="206" t="e">
        <v>#N/A</v>
      </c>
      <c r="W4" s="206" t="e">
        <v>#N/A</v>
      </c>
      <c r="X4" s="206" t="e">
        <v>#N/A</v>
      </c>
      <c r="Y4" s="206" t="e">
        <v>#N/A</v>
      </c>
      <c r="Z4" s="206" t="e">
        <v>#N/A</v>
      </c>
      <c r="AA4" s="206" t="e">
        <v>#N/A</v>
      </c>
      <c r="AB4" s="206" t="e">
        <v>#N/A</v>
      </c>
      <c r="AC4" s="206" t="e">
        <v>#N/A</v>
      </c>
      <c r="AD4" s="206" t="e">
        <v>#N/A</v>
      </c>
      <c r="AE4" s="206" t="e">
        <v>#N/A</v>
      </c>
      <c r="AF4" s="206" t="e">
        <v>#N/A</v>
      </c>
      <c r="AG4" s="206" t="e">
        <v>#N/A</v>
      </c>
      <c r="AH4" s="206" t="e">
        <v>#N/A</v>
      </c>
      <c r="AI4" s="206" t="e">
        <v>#N/A</v>
      </c>
      <c r="AJ4" s="206" t="e">
        <v>#N/A</v>
      </c>
      <c r="AK4" s="206" t="e">
        <v>#N/A</v>
      </c>
      <c r="AL4" s="206" t="e">
        <v>#N/A</v>
      </c>
      <c r="AM4" s="206" t="e">
        <v>#N/A</v>
      </c>
      <c r="AN4" s="206" t="e">
        <v>#N/A</v>
      </c>
      <c r="AO4" s="206" t="e">
        <v>#N/A</v>
      </c>
      <c r="AP4" s="206" t="e">
        <v>#N/A</v>
      </c>
      <c r="AQ4" s="206" t="e">
        <v>#N/A</v>
      </c>
      <c r="AR4" s="206" t="e">
        <v>#N/A</v>
      </c>
      <c r="AS4" s="206" t="e">
        <v>#N/A</v>
      </c>
      <c r="AT4" s="206" t="e">
        <v>#N/A</v>
      </c>
      <c r="AU4" s="206" t="e">
        <v>#N/A</v>
      </c>
      <c r="AV4" s="206" t="e">
        <v>#N/A</v>
      </c>
      <c r="AW4" s="206" t="e">
        <v>#N/A</v>
      </c>
      <c r="AX4" s="206" t="e">
        <v>#N/A</v>
      </c>
      <c r="AY4" s="206" t="e">
        <v>#N/A</v>
      </c>
      <c r="AZ4" s="206" t="e">
        <v>#N/A</v>
      </c>
      <c r="BA4" s="206" t="e">
        <v>#N/A</v>
      </c>
      <c r="BB4" s="206" t="e">
        <v>#N/A</v>
      </c>
      <c r="BC4" s="206" t="e">
        <v>#N/A</v>
      </c>
      <c r="BD4" s="206" t="e">
        <v>#N/A</v>
      </c>
      <c r="BE4" s="206" t="e">
        <v>#N/A</v>
      </c>
      <c r="BF4" s="206" t="e">
        <v>#N/A</v>
      </c>
      <c r="BG4" s="206" t="e">
        <v>#N/A</v>
      </c>
      <c r="BH4" s="206" t="e">
        <v>#N/A</v>
      </c>
      <c r="BI4" s="206" t="e">
        <v>#N/A</v>
      </c>
      <c r="BJ4" s="206" t="e">
        <v>#N/A</v>
      </c>
      <c r="BK4" s="206" t="e">
        <v>#N/A</v>
      </c>
      <c r="BL4" s="206" t="e">
        <v>#N/A</v>
      </c>
      <c r="BM4" s="207"/>
      <c r="BN4" s="207"/>
      <c r="BO4" s="207"/>
    </row>
    <row r="5" spans="1:70" s="195" customFormat="1" ht="48" customHeight="1" thickBot="1" x14ac:dyDescent="0.25">
      <c r="A5" s="720"/>
      <c r="B5" s="172"/>
      <c r="C5" s="172"/>
      <c r="D5" s="205" t="s">
        <v>6</v>
      </c>
      <c r="E5" s="343">
        <f t="array" ref="E5:BL5">TRANSPOSE(SAMP!S3:S18)</f>
        <v>0</v>
      </c>
      <c r="F5" s="343">
        <v>0</v>
      </c>
      <c r="G5" s="343">
        <v>0</v>
      </c>
      <c r="H5" s="343">
        <v>0</v>
      </c>
      <c r="I5" s="343">
        <v>0</v>
      </c>
      <c r="J5" s="343">
        <v>0</v>
      </c>
      <c r="K5" s="343">
        <v>0</v>
      </c>
      <c r="L5" s="206">
        <v>0</v>
      </c>
      <c r="M5" s="206">
        <v>0</v>
      </c>
      <c r="N5" s="206">
        <v>0</v>
      </c>
      <c r="O5" s="206">
        <v>0</v>
      </c>
      <c r="P5" s="206">
        <v>0</v>
      </c>
      <c r="Q5" s="206">
        <v>0</v>
      </c>
      <c r="R5" s="206">
        <v>0</v>
      </c>
      <c r="S5" s="206">
        <v>0</v>
      </c>
      <c r="T5" s="206">
        <v>0</v>
      </c>
      <c r="U5" s="206" t="e">
        <v>#N/A</v>
      </c>
      <c r="V5" s="206" t="e">
        <v>#N/A</v>
      </c>
      <c r="W5" s="206" t="e">
        <v>#N/A</v>
      </c>
      <c r="X5" s="206" t="e">
        <v>#N/A</v>
      </c>
      <c r="Y5" s="206" t="e">
        <v>#N/A</v>
      </c>
      <c r="Z5" s="206" t="e">
        <v>#N/A</v>
      </c>
      <c r="AA5" s="206" t="e">
        <v>#N/A</v>
      </c>
      <c r="AB5" s="206" t="e">
        <v>#N/A</v>
      </c>
      <c r="AC5" s="206" t="e">
        <v>#N/A</v>
      </c>
      <c r="AD5" s="206" t="e">
        <v>#N/A</v>
      </c>
      <c r="AE5" s="206" t="e">
        <v>#N/A</v>
      </c>
      <c r="AF5" s="206" t="e">
        <v>#N/A</v>
      </c>
      <c r="AG5" s="206" t="e">
        <v>#N/A</v>
      </c>
      <c r="AH5" s="206" t="e">
        <v>#N/A</v>
      </c>
      <c r="AI5" s="206" t="e">
        <v>#N/A</v>
      </c>
      <c r="AJ5" s="206" t="e">
        <v>#N/A</v>
      </c>
      <c r="AK5" s="206" t="e">
        <v>#N/A</v>
      </c>
      <c r="AL5" s="206" t="e">
        <v>#N/A</v>
      </c>
      <c r="AM5" s="206" t="e">
        <v>#N/A</v>
      </c>
      <c r="AN5" s="206" t="e">
        <v>#N/A</v>
      </c>
      <c r="AO5" s="206" t="e">
        <v>#N/A</v>
      </c>
      <c r="AP5" s="206" t="e">
        <v>#N/A</v>
      </c>
      <c r="AQ5" s="206" t="e">
        <v>#N/A</v>
      </c>
      <c r="AR5" s="206" t="e">
        <v>#N/A</v>
      </c>
      <c r="AS5" s="206" t="e">
        <v>#N/A</v>
      </c>
      <c r="AT5" s="206" t="e">
        <v>#N/A</v>
      </c>
      <c r="AU5" s="206" t="e">
        <v>#N/A</v>
      </c>
      <c r="AV5" s="206" t="e">
        <v>#N/A</v>
      </c>
      <c r="AW5" s="206" t="e">
        <v>#N/A</v>
      </c>
      <c r="AX5" s="206" t="e">
        <v>#N/A</v>
      </c>
      <c r="AY5" s="206" t="e">
        <v>#N/A</v>
      </c>
      <c r="AZ5" s="206" t="e">
        <v>#N/A</v>
      </c>
      <c r="BA5" s="206" t="e">
        <v>#N/A</v>
      </c>
      <c r="BB5" s="206" t="e">
        <v>#N/A</v>
      </c>
      <c r="BC5" s="206" t="e">
        <v>#N/A</v>
      </c>
      <c r="BD5" s="206" t="e">
        <v>#N/A</v>
      </c>
      <c r="BE5" s="206" t="e">
        <v>#N/A</v>
      </c>
      <c r="BF5" s="206" t="e">
        <v>#N/A</v>
      </c>
      <c r="BG5" s="206" t="e">
        <v>#N/A</v>
      </c>
      <c r="BH5" s="206" t="e">
        <v>#N/A</v>
      </c>
      <c r="BI5" s="206" t="e">
        <v>#N/A</v>
      </c>
      <c r="BJ5" s="206" t="e">
        <v>#N/A</v>
      </c>
      <c r="BK5" s="206" t="e">
        <v>#N/A</v>
      </c>
      <c r="BL5" s="206" t="e">
        <v>#N/A</v>
      </c>
      <c r="BM5" s="207"/>
      <c r="BN5" s="207"/>
      <c r="BO5" s="207"/>
    </row>
    <row r="6" spans="1:70" s="204" customFormat="1" ht="24" customHeight="1" thickBot="1" x14ac:dyDescent="0.25">
      <c r="A6" s="40"/>
      <c r="B6" s="102" t="s">
        <v>7</v>
      </c>
      <c r="C6" s="102" t="s">
        <v>8</v>
      </c>
      <c r="D6" s="102" t="s">
        <v>9</v>
      </c>
      <c r="E6" s="208"/>
      <c r="F6" s="208"/>
      <c r="G6" s="208"/>
      <c r="H6" s="208"/>
      <c r="I6" s="208"/>
      <c r="J6" s="208"/>
      <c r="K6" s="208"/>
      <c r="L6" s="208"/>
      <c r="M6" s="208"/>
      <c r="N6" s="208"/>
      <c r="O6" s="208"/>
      <c r="P6" s="208"/>
      <c r="Q6" s="208"/>
      <c r="R6" s="208"/>
      <c r="S6" s="208"/>
      <c r="T6" s="208"/>
      <c r="U6" s="208"/>
      <c r="V6" s="208"/>
      <c r="W6" s="208"/>
      <c r="X6" s="208"/>
      <c r="Y6" s="208"/>
      <c r="Z6" s="208"/>
      <c r="AA6" s="208"/>
      <c r="AB6" s="208"/>
      <c r="AC6" s="208"/>
      <c r="AD6" s="208"/>
      <c r="AE6" s="208"/>
      <c r="AF6" s="208"/>
      <c r="AG6" s="208"/>
      <c r="AH6" s="208"/>
      <c r="AI6" s="208"/>
      <c r="AJ6" s="208"/>
      <c r="AK6" s="208"/>
      <c r="AL6" s="208"/>
      <c r="AM6" s="208"/>
      <c r="AN6" s="208"/>
      <c r="AO6" s="208"/>
      <c r="AP6" s="208"/>
      <c r="AQ6" s="208"/>
      <c r="AR6" s="208"/>
      <c r="AS6" s="208"/>
      <c r="AT6" s="208"/>
      <c r="AU6" s="208"/>
      <c r="AV6" s="208"/>
      <c r="AW6" s="208"/>
      <c r="AX6" s="208"/>
      <c r="AY6" s="208"/>
      <c r="AZ6" s="208"/>
      <c r="BA6" s="201"/>
      <c r="BB6" s="209"/>
      <c r="BC6" s="209"/>
      <c r="BD6" s="209"/>
      <c r="BE6" s="209"/>
      <c r="BF6" s="209"/>
      <c r="BG6" s="209"/>
      <c r="BH6" s="209"/>
      <c r="BI6" s="209"/>
      <c r="BJ6" s="209"/>
      <c r="BK6" s="209"/>
      <c r="BL6" s="209"/>
      <c r="BM6" s="210" t="s">
        <v>10</v>
      </c>
      <c r="BN6" s="210" t="s">
        <v>11</v>
      </c>
      <c r="BO6" s="211" t="s">
        <v>12</v>
      </c>
    </row>
    <row r="7" spans="1:70" ht="39" thickBot="1" x14ac:dyDescent="0.25">
      <c r="A7" s="212">
        <v>1</v>
      </c>
      <c r="B7" s="510" t="s">
        <v>13</v>
      </c>
      <c r="C7" s="186" t="s">
        <v>14</v>
      </c>
      <c r="D7" s="70" t="s">
        <v>15</v>
      </c>
      <c r="E7" s="213"/>
      <c r="F7" s="213"/>
      <c r="G7" s="213"/>
      <c r="H7" s="213"/>
      <c r="I7" s="213"/>
      <c r="J7" s="213"/>
      <c r="K7" s="213"/>
      <c r="L7" s="213" t="s">
        <v>19</v>
      </c>
      <c r="M7" s="213" t="s">
        <v>19</v>
      </c>
      <c r="N7" s="213" t="s">
        <v>19</v>
      </c>
      <c r="O7" s="213" t="s">
        <v>19</v>
      </c>
      <c r="P7" s="213" t="s">
        <v>19</v>
      </c>
      <c r="Q7" s="213" t="s">
        <v>19</v>
      </c>
      <c r="R7" s="213" t="s">
        <v>19</v>
      </c>
      <c r="S7" s="213" t="s">
        <v>19</v>
      </c>
      <c r="T7" s="213" t="s">
        <v>19</v>
      </c>
      <c r="U7" s="213" t="s">
        <v>19</v>
      </c>
      <c r="V7" s="213" t="s">
        <v>19</v>
      </c>
      <c r="W7" s="213" t="s">
        <v>19</v>
      </c>
      <c r="X7" s="213" t="s">
        <v>19</v>
      </c>
      <c r="Y7" s="213" t="s">
        <v>19</v>
      </c>
      <c r="Z7" s="213" t="s">
        <v>19</v>
      </c>
      <c r="AA7" s="213" t="s">
        <v>19</v>
      </c>
      <c r="AB7" s="213" t="s">
        <v>19</v>
      </c>
      <c r="AC7" s="213" t="s">
        <v>19</v>
      </c>
      <c r="AD7" s="213" t="s">
        <v>19</v>
      </c>
      <c r="AE7" s="213" t="s">
        <v>19</v>
      </c>
      <c r="AF7" s="213" t="s">
        <v>19</v>
      </c>
      <c r="AG7" s="213" t="s">
        <v>19</v>
      </c>
      <c r="AH7" s="213" t="s">
        <v>19</v>
      </c>
      <c r="AI7" s="213" t="s">
        <v>19</v>
      </c>
      <c r="AJ7" s="213" t="s">
        <v>19</v>
      </c>
      <c r="AK7" s="213" t="s">
        <v>19</v>
      </c>
      <c r="AL7" s="213" t="s">
        <v>19</v>
      </c>
      <c r="AM7" s="213" t="s">
        <v>19</v>
      </c>
      <c r="AN7" s="213" t="s">
        <v>19</v>
      </c>
      <c r="AO7" s="213" t="s">
        <v>19</v>
      </c>
      <c r="AP7" s="213" t="s">
        <v>19</v>
      </c>
      <c r="AQ7" s="213" t="s">
        <v>19</v>
      </c>
      <c r="AR7" s="213" t="s">
        <v>19</v>
      </c>
      <c r="AS7" s="213" t="s">
        <v>19</v>
      </c>
      <c r="AT7" s="213" t="s">
        <v>19</v>
      </c>
      <c r="AU7" s="213" t="s">
        <v>19</v>
      </c>
      <c r="AV7" s="213" t="s">
        <v>19</v>
      </c>
      <c r="AW7" s="213" t="s">
        <v>19</v>
      </c>
      <c r="AX7" s="213" t="s">
        <v>19</v>
      </c>
      <c r="AY7" s="213" t="s">
        <v>19</v>
      </c>
      <c r="AZ7" s="213" t="s">
        <v>19</v>
      </c>
      <c r="BA7" s="213" t="s">
        <v>19</v>
      </c>
      <c r="BB7" s="213" t="s">
        <v>19</v>
      </c>
      <c r="BC7" s="213" t="s">
        <v>19</v>
      </c>
      <c r="BD7" s="213" t="s">
        <v>19</v>
      </c>
      <c r="BE7" s="213" t="s">
        <v>19</v>
      </c>
      <c r="BF7" s="213" t="s">
        <v>19</v>
      </c>
      <c r="BG7" s="213" t="s">
        <v>19</v>
      </c>
      <c r="BH7" s="213" t="s">
        <v>19</v>
      </c>
      <c r="BI7" s="213" t="s">
        <v>19</v>
      </c>
      <c r="BJ7" s="213" t="s">
        <v>19</v>
      </c>
      <c r="BK7" s="213" t="s">
        <v>19</v>
      </c>
      <c r="BL7" s="213" t="s">
        <v>19</v>
      </c>
      <c r="BM7" s="214" t="s">
        <v>16</v>
      </c>
      <c r="BN7" s="214" t="s">
        <v>16</v>
      </c>
      <c r="BO7" s="215" t="s">
        <v>16</v>
      </c>
    </row>
    <row r="8" spans="1:70" ht="66" customHeight="1" thickBot="1" x14ac:dyDescent="0.25">
      <c r="A8" s="189">
        <v>2</v>
      </c>
      <c r="B8" s="511" t="s">
        <v>229</v>
      </c>
      <c r="C8" s="509" t="s">
        <v>230</v>
      </c>
      <c r="D8" s="70" t="s">
        <v>144</v>
      </c>
      <c r="E8" s="241"/>
      <c r="F8" s="241"/>
      <c r="G8" s="241"/>
      <c r="H8" s="241"/>
      <c r="I8" s="241"/>
      <c r="J8" s="241"/>
      <c r="K8" s="241"/>
      <c r="L8" s="241" t="str">
        <f t="shared" ref="L8:O8" si="0">IF(L7="DW", "X", "")</f>
        <v/>
      </c>
      <c r="M8" s="241" t="str">
        <f t="shared" si="0"/>
        <v/>
      </c>
      <c r="N8" s="241" t="str">
        <f t="shared" si="0"/>
        <v/>
      </c>
      <c r="O8" s="241" t="str">
        <f t="shared" si="0"/>
        <v/>
      </c>
      <c r="P8" s="241" t="str">
        <f t="shared" ref="P8:Y8" si="1">IF(P7="DW", "X", "")</f>
        <v/>
      </c>
      <c r="Q8" s="241" t="str">
        <f t="shared" si="1"/>
        <v/>
      </c>
      <c r="R8" s="241" t="str">
        <f t="shared" si="1"/>
        <v/>
      </c>
      <c r="S8" s="241" t="str">
        <f t="shared" si="1"/>
        <v/>
      </c>
      <c r="T8" s="241" t="str">
        <f t="shared" si="1"/>
        <v/>
      </c>
      <c r="U8" s="241" t="str">
        <f t="shared" si="1"/>
        <v/>
      </c>
      <c r="V8" s="241" t="str">
        <f t="shared" si="1"/>
        <v/>
      </c>
      <c r="W8" s="241" t="str">
        <f t="shared" si="1"/>
        <v/>
      </c>
      <c r="X8" s="241" t="str">
        <f t="shared" si="1"/>
        <v/>
      </c>
      <c r="Y8" s="241" t="str">
        <f t="shared" si="1"/>
        <v/>
      </c>
      <c r="Z8" s="241" t="str">
        <f t="shared" ref="Z8:BL8" si="2">IF(Z7="DW", "X", "")</f>
        <v/>
      </c>
      <c r="AA8" s="241" t="str">
        <f t="shared" si="2"/>
        <v/>
      </c>
      <c r="AB8" s="241" t="str">
        <f t="shared" si="2"/>
        <v/>
      </c>
      <c r="AC8" s="241" t="str">
        <f t="shared" si="2"/>
        <v/>
      </c>
      <c r="AD8" s="241" t="str">
        <f t="shared" si="2"/>
        <v/>
      </c>
      <c r="AE8" s="241" t="str">
        <f t="shared" si="2"/>
        <v/>
      </c>
      <c r="AF8" s="241" t="str">
        <f t="shared" si="2"/>
        <v/>
      </c>
      <c r="AG8" s="241" t="str">
        <f t="shared" si="2"/>
        <v/>
      </c>
      <c r="AH8" s="241" t="str">
        <f t="shared" si="2"/>
        <v/>
      </c>
      <c r="AI8" s="241" t="str">
        <f t="shared" si="2"/>
        <v/>
      </c>
      <c r="AJ8" s="241" t="str">
        <f t="shared" si="2"/>
        <v/>
      </c>
      <c r="AK8" s="241" t="str">
        <f t="shared" si="2"/>
        <v/>
      </c>
      <c r="AL8" s="241" t="str">
        <f t="shared" si="2"/>
        <v/>
      </c>
      <c r="AM8" s="241" t="str">
        <f t="shared" si="2"/>
        <v/>
      </c>
      <c r="AN8" s="241" t="str">
        <f t="shared" si="2"/>
        <v/>
      </c>
      <c r="AO8" s="241" t="str">
        <f t="shared" si="2"/>
        <v/>
      </c>
      <c r="AP8" s="241" t="str">
        <f t="shared" si="2"/>
        <v/>
      </c>
      <c r="AQ8" s="241" t="str">
        <f t="shared" si="2"/>
        <v/>
      </c>
      <c r="AR8" s="241" t="str">
        <f t="shared" si="2"/>
        <v/>
      </c>
      <c r="AS8" s="241" t="str">
        <f t="shared" si="2"/>
        <v/>
      </c>
      <c r="AT8" s="241" t="str">
        <f t="shared" si="2"/>
        <v/>
      </c>
      <c r="AU8" s="241" t="str">
        <f t="shared" si="2"/>
        <v/>
      </c>
      <c r="AV8" s="241" t="str">
        <f t="shared" si="2"/>
        <v/>
      </c>
      <c r="AW8" s="241" t="str">
        <f t="shared" si="2"/>
        <v/>
      </c>
      <c r="AX8" s="241" t="str">
        <f t="shared" si="2"/>
        <v/>
      </c>
      <c r="AY8" s="241" t="str">
        <f t="shared" si="2"/>
        <v/>
      </c>
      <c r="AZ8" s="241" t="str">
        <f t="shared" si="2"/>
        <v/>
      </c>
      <c r="BA8" s="241" t="str">
        <f t="shared" si="2"/>
        <v/>
      </c>
      <c r="BB8" s="241" t="str">
        <f t="shared" si="2"/>
        <v/>
      </c>
      <c r="BC8" s="241" t="str">
        <f t="shared" si="2"/>
        <v/>
      </c>
      <c r="BD8" s="241" t="str">
        <f t="shared" si="2"/>
        <v/>
      </c>
      <c r="BE8" s="241" t="str">
        <f t="shared" si="2"/>
        <v/>
      </c>
      <c r="BF8" s="241" t="str">
        <f t="shared" si="2"/>
        <v/>
      </c>
      <c r="BG8" s="241" t="str">
        <f t="shared" si="2"/>
        <v/>
      </c>
      <c r="BH8" s="241" t="str">
        <f t="shared" si="2"/>
        <v/>
      </c>
      <c r="BI8" s="241" t="str">
        <f t="shared" si="2"/>
        <v/>
      </c>
      <c r="BJ8" s="241" t="str">
        <f t="shared" si="2"/>
        <v/>
      </c>
      <c r="BK8" s="241" t="str">
        <f t="shared" si="2"/>
        <v/>
      </c>
      <c r="BL8" s="241" t="str">
        <f t="shared" si="2"/>
        <v/>
      </c>
      <c r="BM8" s="216"/>
      <c r="BN8" s="216"/>
      <c r="BO8" s="90"/>
      <c r="BP8" s="217"/>
      <c r="BR8" s="221" t="s">
        <v>19</v>
      </c>
    </row>
    <row r="9" spans="1:70" ht="58.5" customHeight="1" thickBot="1" x14ac:dyDescent="0.25">
      <c r="A9" s="189">
        <v>3</v>
      </c>
      <c r="B9" s="511" t="s">
        <v>20</v>
      </c>
      <c r="C9" s="509" t="s">
        <v>231</v>
      </c>
      <c r="D9" s="70" t="s">
        <v>232</v>
      </c>
      <c r="E9" s="241"/>
      <c r="F9" s="241"/>
      <c r="G9" s="241"/>
      <c r="H9" s="241"/>
      <c r="I9" s="241"/>
      <c r="J9" s="241"/>
      <c r="K9" s="241"/>
      <c r="L9" s="241" t="str">
        <f t="shared" ref="L9:O9" si="3">IF(L7="DW", "X", "")</f>
        <v/>
      </c>
      <c r="M9" s="241" t="str">
        <f t="shared" si="3"/>
        <v/>
      </c>
      <c r="N9" s="241" t="str">
        <f t="shared" si="3"/>
        <v/>
      </c>
      <c r="O9" s="241" t="str">
        <f t="shared" si="3"/>
        <v/>
      </c>
      <c r="P9" s="241" t="str">
        <f t="shared" ref="P9:Y9" si="4">IF(P7="DW", "X", "")</f>
        <v/>
      </c>
      <c r="Q9" s="241" t="str">
        <f t="shared" si="4"/>
        <v/>
      </c>
      <c r="R9" s="241" t="str">
        <f t="shared" si="4"/>
        <v/>
      </c>
      <c r="S9" s="241" t="str">
        <f t="shared" si="4"/>
        <v/>
      </c>
      <c r="T9" s="241" t="str">
        <f t="shared" si="4"/>
        <v/>
      </c>
      <c r="U9" s="241" t="str">
        <f t="shared" si="4"/>
        <v/>
      </c>
      <c r="V9" s="241" t="str">
        <f t="shared" si="4"/>
        <v/>
      </c>
      <c r="W9" s="241" t="str">
        <f t="shared" si="4"/>
        <v/>
      </c>
      <c r="X9" s="241" t="str">
        <f t="shared" si="4"/>
        <v/>
      </c>
      <c r="Y9" s="241" t="str">
        <f t="shared" si="4"/>
        <v/>
      </c>
      <c r="Z9" s="241" t="str">
        <f t="shared" ref="Z9:BL9" si="5">IF(Z7="DW", "X", "")</f>
        <v/>
      </c>
      <c r="AA9" s="241" t="str">
        <f t="shared" si="5"/>
        <v/>
      </c>
      <c r="AB9" s="241" t="str">
        <f t="shared" si="5"/>
        <v/>
      </c>
      <c r="AC9" s="241" t="str">
        <f t="shared" si="5"/>
        <v/>
      </c>
      <c r="AD9" s="241" t="str">
        <f t="shared" si="5"/>
        <v/>
      </c>
      <c r="AE9" s="241" t="str">
        <f t="shared" si="5"/>
        <v/>
      </c>
      <c r="AF9" s="241" t="str">
        <f t="shared" si="5"/>
        <v/>
      </c>
      <c r="AG9" s="241" t="str">
        <f t="shared" si="5"/>
        <v/>
      </c>
      <c r="AH9" s="241" t="str">
        <f t="shared" si="5"/>
        <v/>
      </c>
      <c r="AI9" s="241" t="str">
        <f t="shared" si="5"/>
        <v/>
      </c>
      <c r="AJ9" s="241" t="str">
        <f t="shared" si="5"/>
        <v/>
      </c>
      <c r="AK9" s="241" t="str">
        <f t="shared" si="5"/>
        <v/>
      </c>
      <c r="AL9" s="241" t="str">
        <f t="shared" si="5"/>
        <v/>
      </c>
      <c r="AM9" s="241" t="str">
        <f t="shared" si="5"/>
        <v/>
      </c>
      <c r="AN9" s="241" t="str">
        <f t="shared" si="5"/>
        <v/>
      </c>
      <c r="AO9" s="241" t="str">
        <f t="shared" si="5"/>
        <v/>
      </c>
      <c r="AP9" s="241" t="str">
        <f t="shared" si="5"/>
        <v/>
      </c>
      <c r="AQ9" s="241" t="str">
        <f t="shared" si="5"/>
        <v/>
      </c>
      <c r="AR9" s="241" t="str">
        <f t="shared" si="5"/>
        <v/>
      </c>
      <c r="AS9" s="241" t="str">
        <f t="shared" si="5"/>
        <v/>
      </c>
      <c r="AT9" s="241" t="str">
        <f t="shared" si="5"/>
        <v/>
      </c>
      <c r="AU9" s="241" t="str">
        <f t="shared" si="5"/>
        <v/>
      </c>
      <c r="AV9" s="241" t="str">
        <f t="shared" si="5"/>
        <v/>
      </c>
      <c r="AW9" s="241" t="str">
        <f t="shared" si="5"/>
        <v/>
      </c>
      <c r="AX9" s="241" t="str">
        <f t="shared" si="5"/>
        <v/>
      </c>
      <c r="AY9" s="241" t="str">
        <f t="shared" si="5"/>
        <v/>
      </c>
      <c r="AZ9" s="241" t="str">
        <f t="shared" si="5"/>
        <v/>
      </c>
      <c r="BA9" s="241" t="str">
        <f t="shared" si="5"/>
        <v/>
      </c>
      <c r="BB9" s="241" t="str">
        <f t="shared" si="5"/>
        <v/>
      </c>
      <c r="BC9" s="241" t="str">
        <f t="shared" si="5"/>
        <v/>
      </c>
      <c r="BD9" s="241" t="str">
        <f t="shared" si="5"/>
        <v/>
      </c>
      <c r="BE9" s="241" t="str">
        <f t="shared" si="5"/>
        <v/>
      </c>
      <c r="BF9" s="241" t="str">
        <f t="shared" si="5"/>
        <v/>
      </c>
      <c r="BG9" s="241" t="str">
        <f t="shared" si="5"/>
        <v/>
      </c>
      <c r="BH9" s="241" t="str">
        <f t="shared" si="5"/>
        <v/>
      </c>
      <c r="BI9" s="241" t="str">
        <f t="shared" si="5"/>
        <v/>
      </c>
      <c r="BJ9" s="241" t="str">
        <f t="shared" si="5"/>
        <v/>
      </c>
      <c r="BK9" s="241" t="str">
        <f t="shared" si="5"/>
        <v/>
      </c>
      <c r="BL9" s="241" t="str">
        <f t="shared" si="5"/>
        <v/>
      </c>
      <c r="BM9" s="207"/>
      <c r="BN9" s="207"/>
      <c r="BO9" s="101"/>
      <c r="BR9" s="221" t="s">
        <v>19</v>
      </c>
    </row>
    <row r="10" spans="1:70" ht="46.5" customHeight="1" thickBot="1" x14ac:dyDescent="0.25">
      <c r="A10" s="189">
        <v>4</v>
      </c>
      <c r="B10" s="511" t="s">
        <v>233</v>
      </c>
      <c r="C10" s="509" t="s">
        <v>234</v>
      </c>
      <c r="D10" s="70" t="s">
        <v>235</v>
      </c>
      <c r="E10" s="241"/>
      <c r="F10" s="241"/>
      <c r="G10" s="241"/>
      <c r="H10" s="241"/>
      <c r="I10" s="241"/>
      <c r="J10" s="241"/>
      <c r="K10" s="241"/>
      <c r="L10" s="241" t="str">
        <f t="shared" ref="L10:O10" si="6">IF(L7="A", "X", "")</f>
        <v/>
      </c>
      <c r="M10" s="241" t="str">
        <f t="shared" si="6"/>
        <v/>
      </c>
      <c r="N10" s="241" t="str">
        <f t="shared" si="6"/>
        <v/>
      </c>
      <c r="O10" s="241" t="str">
        <f t="shared" si="6"/>
        <v/>
      </c>
      <c r="P10" s="241" t="str">
        <f t="shared" ref="P10:Y10" si="7">IF(P7="A", "X", "")</f>
        <v/>
      </c>
      <c r="Q10" s="241" t="str">
        <f t="shared" si="7"/>
        <v/>
      </c>
      <c r="R10" s="241" t="str">
        <f t="shared" si="7"/>
        <v/>
      </c>
      <c r="S10" s="241" t="str">
        <f t="shared" si="7"/>
        <v/>
      </c>
      <c r="T10" s="241" t="str">
        <f t="shared" si="7"/>
        <v/>
      </c>
      <c r="U10" s="241" t="str">
        <f t="shared" si="7"/>
        <v/>
      </c>
      <c r="V10" s="241" t="str">
        <f t="shared" si="7"/>
        <v/>
      </c>
      <c r="W10" s="241" t="str">
        <f t="shared" si="7"/>
        <v/>
      </c>
      <c r="X10" s="241" t="str">
        <f t="shared" si="7"/>
        <v/>
      </c>
      <c r="Y10" s="241" t="str">
        <f t="shared" si="7"/>
        <v/>
      </c>
      <c r="Z10" s="241" t="str">
        <f t="shared" ref="Z10:BL10" si="8">IF(Z7="A", "X", "")</f>
        <v/>
      </c>
      <c r="AA10" s="241" t="str">
        <f t="shared" si="8"/>
        <v/>
      </c>
      <c r="AB10" s="241" t="str">
        <f t="shared" si="8"/>
        <v/>
      </c>
      <c r="AC10" s="241" t="str">
        <f t="shared" si="8"/>
        <v/>
      </c>
      <c r="AD10" s="241" t="str">
        <f t="shared" si="8"/>
        <v/>
      </c>
      <c r="AE10" s="241" t="str">
        <f t="shared" si="8"/>
        <v/>
      </c>
      <c r="AF10" s="241" t="str">
        <f t="shared" si="8"/>
        <v/>
      </c>
      <c r="AG10" s="241" t="str">
        <f t="shared" si="8"/>
        <v/>
      </c>
      <c r="AH10" s="241" t="str">
        <f t="shared" si="8"/>
        <v/>
      </c>
      <c r="AI10" s="241" t="str">
        <f t="shared" si="8"/>
        <v/>
      </c>
      <c r="AJ10" s="241" t="str">
        <f t="shared" si="8"/>
        <v/>
      </c>
      <c r="AK10" s="241" t="str">
        <f t="shared" si="8"/>
        <v/>
      </c>
      <c r="AL10" s="241" t="str">
        <f t="shared" si="8"/>
        <v/>
      </c>
      <c r="AM10" s="241" t="str">
        <f t="shared" si="8"/>
        <v/>
      </c>
      <c r="AN10" s="241" t="str">
        <f t="shared" si="8"/>
        <v/>
      </c>
      <c r="AO10" s="241" t="str">
        <f t="shared" si="8"/>
        <v/>
      </c>
      <c r="AP10" s="241" t="str">
        <f t="shared" si="8"/>
        <v/>
      </c>
      <c r="AQ10" s="241" t="str">
        <f t="shared" si="8"/>
        <v/>
      </c>
      <c r="AR10" s="241" t="str">
        <f t="shared" si="8"/>
        <v/>
      </c>
      <c r="AS10" s="241" t="str">
        <f t="shared" si="8"/>
        <v/>
      </c>
      <c r="AT10" s="241" t="str">
        <f t="shared" si="8"/>
        <v/>
      </c>
      <c r="AU10" s="241" t="str">
        <f t="shared" si="8"/>
        <v/>
      </c>
      <c r="AV10" s="241" t="str">
        <f t="shared" si="8"/>
        <v/>
      </c>
      <c r="AW10" s="241" t="str">
        <f t="shared" si="8"/>
        <v/>
      </c>
      <c r="AX10" s="241" t="str">
        <f t="shared" si="8"/>
        <v/>
      </c>
      <c r="AY10" s="241" t="str">
        <f t="shared" si="8"/>
        <v/>
      </c>
      <c r="AZ10" s="241" t="str">
        <f t="shared" si="8"/>
        <v/>
      </c>
      <c r="BA10" s="241" t="str">
        <f t="shared" si="8"/>
        <v/>
      </c>
      <c r="BB10" s="241" t="str">
        <f t="shared" si="8"/>
        <v/>
      </c>
      <c r="BC10" s="241" t="str">
        <f t="shared" si="8"/>
        <v/>
      </c>
      <c r="BD10" s="241" t="str">
        <f t="shared" si="8"/>
        <v/>
      </c>
      <c r="BE10" s="241" t="str">
        <f t="shared" si="8"/>
        <v/>
      </c>
      <c r="BF10" s="241" t="str">
        <f t="shared" si="8"/>
        <v/>
      </c>
      <c r="BG10" s="241" t="str">
        <f t="shared" si="8"/>
        <v/>
      </c>
      <c r="BH10" s="241" t="str">
        <f t="shared" si="8"/>
        <v/>
      </c>
      <c r="BI10" s="241" t="str">
        <f t="shared" si="8"/>
        <v/>
      </c>
      <c r="BJ10" s="241" t="str">
        <f t="shared" si="8"/>
        <v/>
      </c>
      <c r="BK10" s="241" t="str">
        <f t="shared" si="8"/>
        <v/>
      </c>
      <c r="BL10" s="241" t="str">
        <f t="shared" si="8"/>
        <v/>
      </c>
      <c r="BM10" s="207"/>
      <c r="BN10" s="207"/>
      <c r="BO10" s="101"/>
      <c r="BR10" s="221" t="s">
        <v>19</v>
      </c>
    </row>
    <row r="11" spans="1:70" ht="55.5" customHeight="1" thickBot="1" x14ac:dyDescent="0.25">
      <c r="A11" s="189">
        <v>5</v>
      </c>
      <c r="B11" s="511" t="s">
        <v>24</v>
      </c>
      <c r="C11" s="509" t="s">
        <v>25</v>
      </c>
      <c r="D11" s="70" t="s">
        <v>235</v>
      </c>
      <c r="E11" s="213"/>
      <c r="F11" s="213"/>
      <c r="G11" s="213"/>
      <c r="H11" s="213"/>
      <c r="I11" s="213"/>
      <c r="J11" s="213"/>
      <c r="K11" s="213"/>
      <c r="L11" s="213" t="s">
        <v>19</v>
      </c>
      <c r="M11" s="213" t="s">
        <v>19</v>
      </c>
      <c r="N11" s="213" t="s">
        <v>19</v>
      </c>
      <c r="O11" s="213" t="s">
        <v>19</v>
      </c>
      <c r="P11" s="213" t="s">
        <v>19</v>
      </c>
      <c r="Q11" s="213" t="s">
        <v>19</v>
      </c>
      <c r="R11" s="213" t="s">
        <v>19</v>
      </c>
      <c r="S11" s="213" t="s">
        <v>19</v>
      </c>
      <c r="T11" s="213" t="s">
        <v>19</v>
      </c>
      <c r="U11" s="213" t="s">
        <v>19</v>
      </c>
      <c r="V11" s="213" t="s">
        <v>19</v>
      </c>
      <c r="W11" s="213" t="s">
        <v>19</v>
      </c>
      <c r="X11" s="213" t="s">
        <v>19</v>
      </c>
      <c r="Y11" s="213" t="s">
        <v>19</v>
      </c>
      <c r="Z11" s="213"/>
      <c r="AA11" s="213"/>
      <c r="AB11" s="213"/>
      <c r="AC11" s="213"/>
      <c r="AD11" s="213"/>
      <c r="AE11" s="213"/>
      <c r="AF11" s="213"/>
      <c r="AG11" s="213"/>
      <c r="AH11" s="213"/>
      <c r="AI11" s="213"/>
      <c r="AJ11" s="213"/>
      <c r="AK11" s="213"/>
      <c r="AL11" s="213"/>
      <c r="AM11" s="213"/>
      <c r="AN11" s="213"/>
      <c r="AO11" s="213"/>
      <c r="AP11" s="213"/>
      <c r="AQ11" s="213"/>
      <c r="AR11" s="213"/>
      <c r="AS11" s="213"/>
      <c r="AT11" s="213"/>
      <c r="AU11" s="213"/>
      <c r="AV11" s="213"/>
      <c r="AW11" s="213"/>
      <c r="AX11" s="213"/>
      <c r="AY11" s="213"/>
      <c r="AZ11" s="213"/>
      <c r="BA11" s="213"/>
      <c r="BB11" s="213"/>
      <c r="BC11" s="213"/>
      <c r="BD11" s="213"/>
      <c r="BE11" s="213"/>
      <c r="BF11" s="213"/>
      <c r="BG11" s="213"/>
      <c r="BH11" s="213"/>
      <c r="BI11" s="213"/>
      <c r="BJ11" s="213"/>
      <c r="BK11" s="213"/>
      <c r="BL11" s="213"/>
      <c r="BM11" s="207"/>
      <c r="BN11" s="207"/>
      <c r="BO11" s="101"/>
      <c r="BP11" s="70"/>
      <c r="BR11" s="221" t="s">
        <v>19</v>
      </c>
    </row>
    <row r="12" spans="1:70" ht="55.5" customHeight="1" thickBot="1" x14ac:dyDescent="0.25">
      <c r="A12" s="189">
        <v>6</v>
      </c>
      <c r="B12" s="511" t="s">
        <v>26</v>
      </c>
      <c r="C12" s="509" t="s">
        <v>216</v>
      </c>
      <c r="D12" s="70" t="s">
        <v>235</v>
      </c>
      <c r="E12" s="213"/>
      <c r="F12" s="213"/>
      <c r="G12" s="213"/>
      <c r="H12" s="213"/>
      <c r="I12" s="213"/>
      <c r="J12" s="213"/>
      <c r="K12" s="213"/>
      <c r="L12" s="213"/>
      <c r="M12" s="213"/>
      <c r="N12" s="213"/>
      <c r="O12" s="213"/>
      <c r="P12" s="213"/>
      <c r="Q12" s="213"/>
      <c r="R12" s="213"/>
      <c r="S12" s="213"/>
      <c r="T12" s="213"/>
      <c r="U12" s="213"/>
      <c r="V12" s="213"/>
      <c r="W12" s="213"/>
      <c r="X12" s="213"/>
      <c r="Y12" s="213"/>
      <c r="Z12" s="213"/>
      <c r="AA12" s="213"/>
      <c r="AB12" s="213"/>
      <c r="AC12" s="213"/>
      <c r="AD12" s="213"/>
      <c r="AE12" s="213"/>
      <c r="AF12" s="213"/>
      <c r="AG12" s="213"/>
      <c r="AH12" s="213"/>
      <c r="AI12" s="213"/>
      <c r="AJ12" s="213"/>
      <c r="AK12" s="213"/>
      <c r="AL12" s="213"/>
      <c r="AM12" s="213"/>
      <c r="AN12" s="213"/>
      <c r="AO12" s="213"/>
      <c r="AP12" s="213"/>
      <c r="AQ12" s="213"/>
      <c r="AR12" s="213"/>
      <c r="AS12" s="213"/>
      <c r="AT12" s="213"/>
      <c r="AU12" s="213"/>
      <c r="AV12" s="213"/>
      <c r="AW12" s="213"/>
      <c r="AX12" s="213"/>
      <c r="AY12" s="213"/>
      <c r="AZ12" s="213"/>
      <c r="BA12" s="213"/>
      <c r="BB12" s="213"/>
      <c r="BC12" s="213"/>
      <c r="BD12" s="213"/>
      <c r="BE12" s="213"/>
      <c r="BF12" s="213"/>
      <c r="BG12" s="213"/>
      <c r="BH12" s="213"/>
      <c r="BI12" s="213"/>
      <c r="BJ12" s="213"/>
      <c r="BK12" s="213"/>
      <c r="BL12" s="213"/>
      <c r="BM12" s="207"/>
      <c r="BN12" s="207"/>
      <c r="BO12" s="101"/>
      <c r="BP12" s="70"/>
      <c r="BR12" s="221" t="s">
        <v>19</v>
      </c>
    </row>
    <row r="13" spans="1:70" ht="47.25" customHeight="1" thickBot="1" x14ac:dyDescent="0.25">
      <c r="A13" s="189">
        <v>7</v>
      </c>
      <c r="B13" s="511" t="s">
        <v>236</v>
      </c>
      <c r="C13" s="509" t="s">
        <v>237</v>
      </c>
      <c r="D13" s="70" t="s">
        <v>235</v>
      </c>
      <c r="E13" s="213"/>
      <c r="F13" s="213"/>
      <c r="G13" s="213"/>
      <c r="H13" s="213"/>
      <c r="I13" s="213"/>
      <c r="J13" s="213"/>
      <c r="K13" s="213"/>
      <c r="L13" s="213"/>
      <c r="M13" s="213"/>
      <c r="N13" s="213"/>
      <c r="O13" s="213"/>
      <c r="P13" s="213"/>
      <c r="Q13" s="213"/>
      <c r="R13" s="213"/>
      <c r="S13" s="213"/>
      <c r="T13" s="213"/>
      <c r="U13" s="213"/>
      <c r="V13" s="213"/>
      <c r="W13" s="213"/>
      <c r="X13" s="213"/>
      <c r="Y13" s="213"/>
      <c r="Z13" s="213"/>
      <c r="AA13" s="213"/>
      <c r="AB13" s="213"/>
      <c r="AC13" s="213"/>
      <c r="AD13" s="213"/>
      <c r="AE13" s="213"/>
      <c r="AF13" s="213"/>
      <c r="AG13" s="213"/>
      <c r="AH13" s="213"/>
      <c r="AI13" s="213"/>
      <c r="AJ13" s="213"/>
      <c r="AK13" s="213"/>
      <c r="AL13" s="213"/>
      <c r="AM13" s="213"/>
      <c r="AN13" s="213"/>
      <c r="AO13" s="213"/>
      <c r="AP13" s="213"/>
      <c r="AQ13" s="213"/>
      <c r="AR13" s="213"/>
      <c r="AS13" s="213"/>
      <c r="AT13" s="213"/>
      <c r="AU13" s="213"/>
      <c r="AV13" s="213"/>
      <c r="AW13" s="213"/>
      <c r="AX13" s="213"/>
      <c r="AY13" s="213"/>
      <c r="AZ13" s="213"/>
      <c r="BA13" s="213"/>
      <c r="BB13" s="213"/>
      <c r="BC13" s="213"/>
      <c r="BD13" s="213"/>
      <c r="BE13" s="213"/>
      <c r="BF13" s="213"/>
      <c r="BG13" s="213"/>
      <c r="BH13" s="213"/>
      <c r="BI13" s="213"/>
      <c r="BJ13" s="213"/>
      <c r="BK13" s="213"/>
      <c r="BL13" s="213"/>
      <c r="BM13" s="207"/>
      <c r="BN13" s="207"/>
      <c r="BO13" s="101"/>
      <c r="BP13" s="70" t="s">
        <v>139</v>
      </c>
      <c r="BR13" s="221" t="s">
        <v>19</v>
      </c>
    </row>
    <row r="14" spans="1:70" ht="24" customHeight="1" thickBot="1" x14ac:dyDescent="0.25">
      <c r="A14" s="40"/>
      <c r="B14" s="102" t="s">
        <v>27</v>
      </c>
      <c r="C14" s="102" t="s">
        <v>8</v>
      </c>
      <c r="D14" s="102" t="s">
        <v>9</v>
      </c>
      <c r="E14" s="201"/>
      <c r="F14" s="201"/>
      <c r="G14" s="201"/>
      <c r="H14" s="201"/>
      <c r="I14" s="201"/>
      <c r="J14" s="201"/>
      <c r="K14" s="201"/>
      <c r="L14" s="201"/>
      <c r="M14" s="201"/>
      <c r="N14" s="201"/>
      <c r="O14" s="201"/>
      <c r="P14" s="201"/>
      <c r="Q14" s="201"/>
      <c r="R14" s="201"/>
      <c r="S14" s="201"/>
      <c r="T14" s="201"/>
      <c r="U14" s="201"/>
      <c r="V14" s="201"/>
      <c r="W14" s="201"/>
      <c r="X14" s="201"/>
      <c r="Y14" s="201"/>
      <c r="Z14" s="201"/>
      <c r="AA14" s="201"/>
      <c r="AB14" s="201"/>
      <c r="AC14" s="201"/>
      <c r="AD14" s="201"/>
      <c r="AE14" s="201"/>
      <c r="AF14" s="201"/>
      <c r="AG14" s="201"/>
      <c r="AH14" s="201"/>
      <c r="AI14" s="201"/>
      <c r="AJ14" s="201"/>
      <c r="AK14" s="201"/>
      <c r="AL14" s="201"/>
      <c r="AM14" s="201"/>
      <c r="AN14" s="201"/>
      <c r="AO14" s="201"/>
      <c r="AP14" s="201"/>
      <c r="AQ14" s="201"/>
      <c r="AR14" s="201"/>
      <c r="AS14" s="201"/>
      <c r="AT14" s="201"/>
      <c r="AU14" s="201"/>
      <c r="AV14" s="201"/>
      <c r="AW14" s="201"/>
      <c r="AX14" s="201"/>
      <c r="AY14" s="201"/>
      <c r="AZ14" s="201"/>
      <c r="BA14" s="201"/>
      <c r="BB14" s="201"/>
      <c r="BC14" s="201"/>
      <c r="BD14" s="201"/>
      <c r="BE14" s="201"/>
      <c r="BF14" s="201"/>
      <c r="BG14" s="201"/>
      <c r="BH14" s="201"/>
      <c r="BI14" s="201"/>
      <c r="BJ14" s="201"/>
      <c r="BK14" s="201"/>
      <c r="BL14" s="201"/>
      <c r="BM14" s="210" t="s">
        <v>10</v>
      </c>
      <c r="BN14" s="210" t="s">
        <v>11</v>
      </c>
      <c r="BO14" s="211" t="s">
        <v>12</v>
      </c>
      <c r="BR14" s="221" t="s">
        <v>19</v>
      </c>
    </row>
    <row r="15" spans="1:70" ht="51.75" thickBot="1" x14ac:dyDescent="0.25">
      <c r="A15" s="189">
        <v>8</v>
      </c>
      <c r="B15" s="510" t="s">
        <v>238</v>
      </c>
      <c r="C15" s="509" t="s">
        <v>239</v>
      </c>
      <c r="D15" s="70" t="s">
        <v>144</v>
      </c>
      <c r="E15" s="213"/>
      <c r="F15" s="213"/>
      <c r="G15" s="213"/>
      <c r="H15" s="213"/>
      <c r="I15" s="213"/>
      <c r="J15" s="213"/>
      <c r="K15" s="213"/>
      <c r="L15" s="213"/>
      <c r="M15" s="213"/>
      <c r="N15" s="213"/>
      <c r="O15" s="213"/>
      <c r="P15" s="213"/>
      <c r="Q15" s="213"/>
      <c r="R15" s="213"/>
      <c r="S15" s="213"/>
      <c r="T15" s="213"/>
      <c r="U15" s="213"/>
      <c r="V15" s="213"/>
      <c r="W15" s="213"/>
      <c r="X15" s="213"/>
      <c r="Y15" s="213"/>
      <c r="Z15" s="213"/>
      <c r="AA15" s="213"/>
      <c r="AB15" s="213"/>
      <c r="AC15" s="213"/>
      <c r="AD15" s="213"/>
      <c r="AE15" s="213"/>
      <c r="AF15" s="213"/>
      <c r="AG15" s="213"/>
      <c r="AH15" s="213"/>
      <c r="AI15" s="213"/>
      <c r="AJ15" s="213"/>
      <c r="AK15" s="213"/>
      <c r="AL15" s="213"/>
      <c r="AM15" s="213"/>
      <c r="AN15" s="213"/>
      <c r="AO15" s="213"/>
      <c r="AP15" s="213"/>
      <c r="AQ15" s="213"/>
      <c r="AR15" s="213"/>
      <c r="AS15" s="213"/>
      <c r="AT15" s="213"/>
      <c r="AU15" s="213"/>
      <c r="AV15" s="213"/>
      <c r="AW15" s="213"/>
      <c r="AX15" s="213"/>
      <c r="AY15" s="213"/>
      <c r="AZ15" s="213"/>
      <c r="BA15" s="213"/>
      <c r="BB15" s="213"/>
      <c r="BC15" s="213"/>
      <c r="BD15" s="213"/>
      <c r="BE15" s="213"/>
      <c r="BF15" s="213"/>
      <c r="BG15" s="213"/>
      <c r="BH15" s="213"/>
      <c r="BI15" s="213"/>
      <c r="BJ15" s="213"/>
      <c r="BK15" s="213"/>
      <c r="BL15" s="213"/>
      <c r="BM15" s="207"/>
      <c r="BN15" s="207"/>
      <c r="BO15" s="101"/>
      <c r="BP15" s="70"/>
      <c r="BR15" s="221" t="s">
        <v>19</v>
      </c>
    </row>
    <row r="16" spans="1:70" ht="48.75" customHeight="1" thickBot="1" x14ac:dyDescent="0.25">
      <c r="A16" s="189">
        <v>9</v>
      </c>
      <c r="B16" s="511" t="s">
        <v>29</v>
      </c>
      <c r="C16" s="509" t="s">
        <v>239</v>
      </c>
      <c r="D16" s="70" t="s">
        <v>144</v>
      </c>
      <c r="E16" s="213"/>
      <c r="F16" s="213"/>
      <c r="G16" s="213"/>
      <c r="H16" s="213"/>
      <c r="I16" s="213"/>
      <c r="J16" s="213"/>
      <c r="K16" s="213"/>
      <c r="L16" s="213"/>
      <c r="M16" s="213"/>
      <c r="N16" s="213"/>
      <c r="O16" s="213"/>
      <c r="P16" s="213"/>
      <c r="Q16" s="213"/>
      <c r="R16" s="213"/>
      <c r="S16" s="213"/>
      <c r="T16" s="213"/>
      <c r="U16" s="213"/>
      <c r="V16" s="213"/>
      <c r="W16" s="213"/>
      <c r="X16" s="213"/>
      <c r="Y16" s="213"/>
      <c r="Z16" s="213"/>
      <c r="AA16" s="213"/>
      <c r="AB16" s="213"/>
      <c r="AC16" s="213"/>
      <c r="AD16" s="213"/>
      <c r="AE16" s="213"/>
      <c r="AF16" s="213"/>
      <c r="AG16" s="213"/>
      <c r="AH16" s="213"/>
      <c r="AI16" s="213"/>
      <c r="AJ16" s="213"/>
      <c r="AK16" s="213"/>
      <c r="AL16" s="213"/>
      <c r="AM16" s="213"/>
      <c r="AN16" s="213"/>
      <c r="AO16" s="213"/>
      <c r="AP16" s="213"/>
      <c r="AQ16" s="213"/>
      <c r="AR16" s="213"/>
      <c r="AS16" s="213"/>
      <c r="AT16" s="213"/>
      <c r="AU16" s="213"/>
      <c r="AV16" s="213"/>
      <c r="AW16" s="213"/>
      <c r="AX16" s="213"/>
      <c r="AY16" s="213"/>
      <c r="AZ16" s="213"/>
      <c r="BA16" s="213"/>
      <c r="BB16" s="213"/>
      <c r="BC16" s="213"/>
      <c r="BD16" s="213"/>
      <c r="BE16" s="213"/>
      <c r="BF16" s="213"/>
      <c r="BG16" s="213"/>
      <c r="BH16" s="213"/>
      <c r="BI16" s="213"/>
      <c r="BJ16" s="213"/>
      <c r="BK16" s="213"/>
      <c r="BL16" s="213"/>
      <c r="BM16" s="207"/>
      <c r="BN16" s="207"/>
      <c r="BO16" s="101"/>
      <c r="BP16" s="70"/>
      <c r="BR16" s="221" t="s">
        <v>19</v>
      </c>
    </row>
    <row r="17" spans="1:70" ht="24" customHeight="1" thickBot="1" x14ac:dyDescent="0.25">
      <c r="A17" s="40"/>
      <c r="B17" s="102" t="s">
        <v>30</v>
      </c>
      <c r="C17" s="102" t="s">
        <v>8</v>
      </c>
      <c r="D17" s="102" t="s">
        <v>9</v>
      </c>
      <c r="E17" s="201"/>
      <c r="F17" s="201"/>
      <c r="G17" s="201"/>
      <c r="H17" s="201"/>
      <c r="I17" s="201"/>
      <c r="J17" s="201"/>
      <c r="K17" s="201"/>
      <c r="L17" s="201"/>
      <c r="M17" s="201"/>
      <c r="N17" s="201"/>
      <c r="O17" s="201"/>
      <c r="P17" s="201"/>
      <c r="Q17" s="201"/>
      <c r="R17" s="201"/>
      <c r="S17" s="201"/>
      <c r="T17" s="201"/>
      <c r="U17" s="201"/>
      <c r="V17" s="201"/>
      <c r="W17" s="201"/>
      <c r="X17" s="201"/>
      <c r="Y17" s="201"/>
      <c r="Z17" s="201"/>
      <c r="AA17" s="201"/>
      <c r="AB17" s="201"/>
      <c r="AC17" s="201"/>
      <c r="AD17" s="201"/>
      <c r="AE17" s="201"/>
      <c r="AF17" s="201"/>
      <c r="AG17" s="201"/>
      <c r="AH17" s="201"/>
      <c r="AI17" s="201"/>
      <c r="AJ17" s="201"/>
      <c r="AK17" s="201"/>
      <c r="AL17" s="201"/>
      <c r="AM17" s="201"/>
      <c r="AN17" s="201"/>
      <c r="AO17" s="201"/>
      <c r="AP17" s="201"/>
      <c r="AQ17" s="201"/>
      <c r="AR17" s="201"/>
      <c r="AS17" s="201"/>
      <c r="AT17" s="201"/>
      <c r="AU17" s="201"/>
      <c r="AV17" s="201"/>
      <c r="AW17" s="201"/>
      <c r="AX17" s="201"/>
      <c r="AY17" s="201"/>
      <c r="AZ17" s="201"/>
      <c r="BA17" s="201"/>
      <c r="BB17" s="201"/>
      <c r="BC17" s="201"/>
      <c r="BD17" s="201"/>
      <c r="BE17" s="201"/>
      <c r="BF17" s="201"/>
      <c r="BG17" s="201"/>
      <c r="BH17" s="201"/>
      <c r="BI17" s="201"/>
      <c r="BJ17" s="201"/>
      <c r="BK17" s="201"/>
      <c r="BL17" s="201"/>
      <c r="BM17" s="218" t="s">
        <v>10</v>
      </c>
      <c r="BN17" s="218" t="s">
        <v>11</v>
      </c>
      <c r="BO17" s="219" t="s">
        <v>12</v>
      </c>
    </row>
    <row r="18" spans="1:70" ht="45.75" customHeight="1" thickBot="1" x14ac:dyDescent="0.25">
      <c r="A18" s="189">
        <v>10</v>
      </c>
      <c r="B18" s="64" t="s">
        <v>31</v>
      </c>
      <c r="C18" s="459" t="s">
        <v>240</v>
      </c>
      <c r="D18" s="70" t="s">
        <v>32</v>
      </c>
      <c r="E18" s="213"/>
      <c r="F18" s="213"/>
      <c r="G18" s="213"/>
      <c r="H18" s="213"/>
      <c r="I18" s="213"/>
      <c r="J18" s="213"/>
      <c r="K18" s="213"/>
      <c r="L18" s="213"/>
      <c r="M18" s="213"/>
      <c r="N18" s="213"/>
      <c r="O18" s="213"/>
      <c r="P18" s="213"/>
      <c r="Q18" s="213"/>
      <c r="R18" s="213"/>
      <c r="S18" s="213"/>
      <c r="T18" s="213"/>
      <c r="U18" s="213"/>
      <c r="V18" s="213"/>
      <c r="W18" s="213"/>
      <c r="X18" s="213"/>
      <c r="Y18" s="213"/>
      <c r="Z18" s="213"/>
      <c r="AA18" s="213"/>
      <c r="AB18" s="213"/>
      <c r="AC18" s="213"/>
      <c r="AD18" s="213"/>
      <c r="AE18" s="213"/>
      <c r="AF18" s="213"/>
      <c r="AG18" s="213"/>
      <c r="AH18" s="213"/>
      <c r="AI18" s="213"/>
      <c r="AJ18" s="213"/>
      <c r="AK18" s="213"/>
      <c r="AL18" s="213"/>
      <c r="AM18" s="213"/>
      <c r="AN18" s="213"/>
      <c r="AO18" s="213"/>
      <c r="AP18" s="213"/>
      <c r="AQ18" s="213"/>
      <c r="AR18" s="213"/>
      <c r="AS18" s="213"/>
      <c r="AT18" s="213"/>
      <c r="AU18" s="213"/>
      <c r="AV18" s="213"/>
      <c r="AW18" s="213"/>
      <c r="AX18" s="213"/>
      <c r="AY18" s="213"/>
      <c r="AZ18" s="213"/>
      <c r="BA18" s="213"/>
      <c r="BB18" s="213"/>
      <c r="BC18" s="213"/>
      <c r="BD18" s="213"/>
      <c r="BE18" s="213"/>
      <c r="BF18" s="213"/>
      <c r="BG18" s="213"/>
      <c r="BH18" s="213"/>
      <c r="BI18" s="213"/>
      <c r="BJ18" s="213"/>
      <c r="BK18" s="213"/>
      <c r="BL18" s="213"/>
      <c r="BM18" s="207"/>
      <c r="BN18" s="207"/>
      <c r="BO18" s="101"/>
      <c r="BP18" s="199"/>
      <c r="BR18" s="221" t="s">
        <v>19</v>
      </c>
    </row>
    <row r="19" spans="1:70" ht="42" customHeight="1" thickBot="1" x14ac:dyDescent="0.25">
      <c r="A19" s="198">
        <v>11</v>
      </c>
      <c r="B19" s="64" t="s">
        <v>241</v>
      </c>
      <c r="C19" s="459" t="s">
        <v>242</v>
      </c>
      <c r="D19" s="70" t="s">
        <v>32</v>
      </c>
      <c r="E19" s="213"/>
      <c r="F19" s="213"/>
      <c r="G19" s="213"/>
      <c r="H19" s="213"/>
      <c r="I19" s="213"/>
      <c r="J19" s="213"/>
      <c r="K19" s="213"/>
      <c r="L19" s="213" t="s">
        <v>19</v>
      </c>
      <c r="M19" s="213" t="s">
        <v>19</v>
      </c>
      <c r="N19" s="213" t="s">
        <v>19</v>
      </c>
      <c r="O19" s="213" t="s">
        <v>19</v>
      </c>
      <c r="P19" s="213" t="s">
        <v>19</v>
      </c>
      <c r="Q19" s="213" t="s">
        <v>19</v>
      </c>
      <c r="R19" s="213" t="s">
        <v>19</v>
      </c>
      <c r="S19" s="213" t="s">
        <v>19</v>
      </c>
      <c r="T19" s="213" t="s">
        <v>19</v>
      </c>
      <c r="U19" s="213" t="s">
        <v>19</v>
      </c>
      <c r="V19" s="213" t="s">
        <v>19</v>
      </c>
      <c r="W19" s="213" t="s">
        <v>19</v>
      </c>
      <c r="X19" s="213" t="s">
        <v>19</v>
      </c>
      <c r="Y19" s="213" t="s">
        <v>19</v>
      </c>
      <c r="Z19" s="213" t="s">
        <v>19</v>
      </c>
      <c r="AA19" s="213" t="s">
        <v>19</v>
      </c>
      <c r="AB19" s="213" t="s">
        <v>19</v>
      </c>
      <c r="AC19" s="213" t="s">
        <v>19</v>
      </c>
      <c r="AD19" s="213" t="s">
        <v>19</v>
      </c>
      <c r="AE19" s="213" t="s">
        <v>19</v>
      </c>
      <c r="AF19" s="213" t="s">
        <v>19</v>
      </c>
      <c r="AG19" s="213" t="s">
        <v>19</v>
      </c>
      <c r="AH19" s="213" t="s">
        <v>19</v>
      </c>
      <c r="AI19" s="213" t="s">
        <v>19</v>
      </c>
      <c r="AJ19" s="213" t="s">
        <v>19</v>
      </c>
      <c r="AK19" s="213" t="s">
        <v>19</v>
      </c>
      <c r="AL19" s="213" t="s">
        <v>19</v>
      </c>
      <c r="AM19" s="213" t="s">
        <v>19</v>
      </c>
      <c r="AN19" s="213" t="s">
        <v>19</v>
      </c>
      <c r="AO19" s="213" t="s">
        <v>19</v>
      </c>
      <c r="AP19" s="213" t="s">
        <v>19</v>
      </c>
      <c r="AQ19" s="213" t="s">
        <v>19</v>
      </c>
      <c r="AR19" s="213" t="s">
        <v>19</v>
      </c>
      <c r="AS19" s="213" t="s">
        <v>19</v>
      </c>
      <c r="AT19" s="213" t="s">
        <v>19</v>
      </c>
      <c r="AU19" s="213" t="s">
        <v>19</v>
      </c>
      <c r="AV19" s="213" t="s">
        <v>19</v>
      </c>
      <c r="AW19" s="213" t="s">
        <v>19</v>
      </c>
      <c r="AX19" s="213" t="s">
        <v>19</v>
      </c>
      <c r="AY19" s="213" t="s">
        <v>19</v>
      </c>
      <c r="AZ19" s="213" t="s">
        <v>19</v>
      </c>
      <c r="BA19" s="213" t="s">
        <v>19</v>
      </c>
      <c r="BB19" s="213" t="s">
        <v>19</v>
      </c>
      <c r="BC19" s="213" t="s">
        <v>19</v>
      </c>
      <c r="BD19" s="213" t="s">
        <v>19</v>
      </c>
      <c r="BE19" s="213" t="s">
        <v>19</v>
      </c>
      <c r="BF19" s="213" t="s">
        <v>19</v>
      </c>
      <c r="BG19" s="213" t="s">
        <v>19</v>
      </c>
      <c r="BH19" s="213" t="s">
        <v>19</v>
      </c>
      <c r="BI19" s="213" t="s">
        <v>19</v>
      </c>
      <c r="BJ19" s="213" t="s">
        <v>19</v>
      </c>
      <c r="BK19" s="213" t="s">
        <v>19</v>
      </c>
      <c r="BL19" s="213" t="s">
        <v>19</v>
      </c>
      <c r="BM19" s="207"/>
      <c r="BN19" s="207"/>
      <c r="BO19" s="101"/>
      <c r="BP19" s="199"/>
      <c r="BR19" s="221" t="s">
        <v>19</v>
      </c>
    </row>
    <row r="20" spans="1:70" s="204" customFormat="1" ht="24" customHeight="1" thickBot="1" x14ac:dyDescent="0.25">
      <c r="A20" s="40"/>
      <c r="B20" s="102" t="s">
        <v>33</v>
      </c>
      <c r="C20" s="102" t="s">
        <v>8</v>
      </c>
      <c r="D20" s="102" t="s">
        <v>9</v>
      </c>
      <c r="E20" s="208"/>
      <c r="F20" s="208"/>
      <c r="G20" s="208"/>
      <c r="H20" s="208"/>
      <c r="I20" s="208"/>
      <c r="J20" s="208"/>
      <c r="K20" s="208"/>
      <c r="L20" s="208"/>
      <c r="M20" s="208"/>
      <c r="N20" s="208"/>
      <c r="O20" s="208"/>
      <c r="P20" s="208"/>
      <c r="Q20" s="208"/>
      <c r="R20" s="208"/>
      <c r="S20" s="208"/>
      <c r="T20" s="208"/>
      <c r="U20" s="208"/>
      <c r="V20" s="208"/>
      <c r="W20" s="208"/>
      <c r="X20" s="208"/>
      <c r="Y20" s="208"/>
      <c r="Z20" s="208"/>
      <c r="AA20" s="208"/>
      <c r="AB20" s="208"/>
      <c r="AC20" s="208"/>
      <c r="AD20" s="208"/>
      <c r="AE20" s="208"/>
      <c r="AF20" s="208"/>
      <c r="AG20" s="208"/>
      <c r="AH20" s="208"/>
      <c r="AI20" s="208"/>
      <c r="AJ20" s="208"/>
      <c r="AK20" s="208"/>
      <c r="AL20" s="208"/>
      <c r="AM20" s="208"/>
      <c r="AN20" s="208"/>
      <c r="AO20" s="208"/>
      <c r="AP20" s="208"/>
      <c r="AQ20" s="208"/>
      <c r="AR20" s="208"/>
      <c r="AS20" s="208"/>
      <c r="AT20" s="208"/>
      <c r="AU20" s="208"/>
      <c r="AV20" s="208"/>
      <c r="AW20" s="208"/>
      <c r="AX20" s="208"/>
      <c r="AY20" s="208"/>
      <c r="AZ20" s="208"/>
      <c r="BA20" s="201"/>
      <c r="BB20" s="209"/>
      <c r="BC20" s="209"/>
      <c r="BD20" s="209"/>
      <c r="BE20" s="209"/>
      <c r="BF20" s="209"/>
      <c r="BG20" s="209"/>
      <c r="BH20" s="209"/>
      <c r="BI20" s="209"/>
      <c r="BJ20" s="209"/>
      <c r="BK20" s="209"/>
      <c r="BL20" s="209"/>
      <c r="BM20" s="210"/>
      <c r="BN20" s="210"/>
      <c r="BO20" s="211"/>
    </row>
    <row r="21" spans="1:70" ht="42" customHeight="1" thickBot="1" x14ac:dyDescent="0.25">
      <c r="A21" s="513">
        <v>12</v>
      </c>
      <c r="B21" s="511" t="s">
        <v>34</v>
      </c>
      <c r="C21" s="509" t="s">
        <v>35</v>
      </c>
      <c r="D21" s="70" t="s">
        <v>32</v>
      </c>
      <c r="E21" s="213"/>
      <c r="F21" s="213"/>
      <c r="G21" s="213"/>
      <c r="H21" s="213"/>
      <c r="I21" s="213"/>
      <c r="J21" s="213"/>
      <c r="K21" s="213"/>
      <c r="L21" s="213" t="s">
        <v>19</v>
      </c>
      <c r="M21" s="213" t="s">
        <v>19</v>
      </c>
      <c r="N21" s="213" t="s">
        <v>19</v>
      </c>
      <c r="O21" s="213" t="s">
        <v>19</v>
      </c>
      <c r="P21" s="213" t="s">
        <v>19</v>
      </c>
      <c r="Q21" s="213" t="s">
        <v>19</v>
      </c>
      <c r="R21" s="213" t="s">
        <v>19</v>
      </c>
      <c r="S21" s="213" t="s">
        <v>19</v>
      </c>
      <c r="T21" s="213" t="s">
        <v>19</v>
      </c>
      <c r="U21" s="213" t="s">
        <v>19</v>
      </c>
      <c r="V21" s="213" t="s">
        <v>19</v>
      </c>
      <c r="W21" s="213" t="s">
        <v>19</v>
      </c>
      <c r="X21" s="213" t="s">
        <v>19</v>
      </c>
      <c r="Y21" s="213" t="s">
        <v>19</v>
      </c>
      <c r="Z21" s="213" t="s">
        <v>19</v>
      </c>
      <c r="AA21" s="213" t="s">
        <v>19</v>
      </c>
      <c r="AB21" s="213" t="s">
        <v>19</v>
      </c>
      <c r="AC21" s="213" t="s">
        <v>19</v>
      </c>
      <c r="AD21" s="213" t="s">
        <v>19</v>
      </c>
      <c r="AE21" s="213" t="s">
        <v>19</v>
      </c>
      <c r="AF21" s="213" t="s">
        <v>19</v>
      </c>
      <c r="AG21" s="213" t="s">
        <v>19</v>
      </c>
      <c r="AH21" s="213" t="s">
        <v>19</v>
      </c>
      <c r="AI21" s="213" t="s">
        <v>19</v>
      </c>
      <c r="AJ21" s="213" t="s">
        <v>19</v>
      </c>
      <c r="AK21" s="213" t="s">
        <v>19</v>
      </c>
      <c r="AL21" s="213" t="s">
        <v>19</v>
      </c>
      <c r="AM21" s="213" t="s">
        <v>19</v>
      </c>
      <c r="AN21" s="213" t="s">
        <v>19</v>
      </c>
      <c r="AO21" s="213" t="s">
        <v>19</v>
      </c>
      <c r="AP21" s="213" t="s">
        <v>19</v>
      </c>
      <c r="AQ21" s="213" t="s">
        <v>19</v>
      </c>
      <c r="AR21" s="213" t="s">
        <v>19</v>
      </c>
      <c r="AS21" s="213" t="s">
        <v>19</v>
      </c>
      <c r="AT21" s="213" t="s">
        <v>19</v>
      </c>
      <c r="AU21" s="213" t="s">
        <v>19</v>
      </c>
      <c r="AV21" s="213" t="s">
        <v>19</v>
      </c>
      <c r="AW21" s="213" t="s">
        <v>19</v>
      </c>
      <c r="AX21" s="213" t="s">
        <v>19</v>
      </c>
      <c r="AY21" s="213" t="s">
        <v>19</v>
      </c>
      <c r="AZ21" s="213" t="s">
        <v>19</v>
      </c>
      <c r="BA21" s="213" t="s">
        <v>19</v>
      </c>
      <c r="BB21" s="213" t="s">
        <v>19</v>
      </c>
      <c r="BC21" s="213" t="s">
        <v>19</v>
      </c>
      <c r="BD21" s="213" t="s">
        <v>19</v>
      </c>
      <c r="BE21" s="213" t="s">
        <v>19</v>
      </c>
      <c r="BF21" s="213" t="s">
        <v>19</v>
      </c>
      <c r="BG21" s="213" t="s">
        <v>19</v>
      </c>
      <c r="BH21" s="213" t="s">
        <v>19</v>
      </c>
      <c r="BI21" s="213" t="s">
        <v>19</v>
      </c>
      <c r="BJ21" s="213" t="s">
        <v>19</v>
      </c>
      <c r="BK21" s="213" t="s">
        <v>19</v>
      </c>
      <c r="BL21" s="213" t="s">
        <v>19</v>
      </c>
      <c r="BM21" s="207"/>
      <c r="BN21" s="207"/>
      <c r="BO21" s="101"/>
      <c r="BP21" s="199"/>
    </row>
    <row r="22" spans="1:70" ht="24" customHeight="1" thickBot="1" x14ac:dyDescent="0.25">
      <c r="A22" s="40"/>
      <c r="B22" s="102" t="s">
        <v>36</v>
      </c>
      <c r="C22" s="102" t="s">
        <v>8</v>
      </c>
      <c r="D22" s="102" t="s">
        <v>9</v>
      </c>
      <c r="E22" s="201"/>
      <c r="F22" s="201"/>
      <c r="G22" s="201"/>
      <c r="H22" s="201"/>
      <c r="I22" s="201"/>
      <c r="J22" s="201"/>
      <c r="K22" s="201"/>
      <c r="L22" s="201"/>
      <c r="M22" s="201"/>
      <c r="N22" s="201"/>
      <c r="O22" s="201"/>
      <c r="P22" s="201"/>
      <c r="Q22" s="201"/>
      <c r="R22" s="201"/>
      <c r="S22" s="201"/>
      <c r="T22" s="201"/>
      <c r="U22" s="201"/>
      <c r="V22" s="201"/>
      <c r="W22" s="201"/>
      <c r="X22" s="201"/>
      <c r="Y22" s="201"/>
      <c r="Z22" s="201"/>
      <c r="AA22" s="201"/>
      <c r="AB22" s="201"/>
      <c r="AC22" s="201"/>
      <c r="AD22" s="201"/>
      <c r="AE22" s="201"/>
      <c r="AF22" s="201"/>
      <c r="AG22" s="201"/>
      <c r="AH22" s="201"/>
      <c r="AI22" s="201"/>
      <c r="AJ22" s="201"/>
      <c r="AK22" s="201"/>
      <c r="AL22" s="201"/>
      <c r="AM22" s="201"/>
      <c r="AN22" s="201"/>
      <c r="AO22" s="201"/>
      <c r="AP22" s="201"/>
      <c r="AQ22" s="201"/>
      <c r="AR22" s="201"/>
      <c r="AS22" s="201"/>
      <c r="AT22" s="201"/>
      <c r="AU22" s="201"/>
      <c r="AV22" s="201"/>
      <c r="AW22" s="201"/>
      <c r="AX22" s="201"/>
      <c r="AY22" s="201"/>
      <c r="AZ22" s="201"/>
      <c r="BA22" s="201"/>
      <c r="BB22" s="201"/>
      <c r="BC22" s="201"/>
      <c r="BD22" s="201"/>
      <c r="BE22" s="201"/>
      <c r="BF22" s="201"/>
      <c r="BG22" s="201"/>
      <c r="BH22" s="201"/>
      <c r="BI22" s="201"/>
      <c r="BJ22" s="201"/>
      <c r="BK22" s="201"/>
      <c r="BL22" s="201"/>
      <c r="BM22" s="218" t="s">
        <v>10</v>
      </c>
      <c r="BN22" s="218" t="s">
        <v>11</v>
      </c>
      <c r="BO22" s="219" t="s">
        <v>12</v>
      </c>
    </row>
    <row r="23" spans="1:70" ht="84" customHeight="1" thickBot="1" x14ac:dyDescent="0.25">
      <c r="A23" s="187">
        <v>13</v>
      </c>
      <c r="B23" s="510" t="s">
        <v>243</v>
      </c>
      <c r="C23" s="99" t="s">
        <v>244</v>
      </c>
      <c r="D23" s="70" t="s">
        <v>38</v>
      </c>
      <c r="E23" s="242"/>
      <c r="F23" s="242"/>
      <c r="G23" s="242"/>
      <c r="H23" s="242"/>
      <c r="I23" s="242"/>
      <c r="J23" s="242"/>
      <c r="K23" s="242"/>
      <c r="L23" s="242" t="s">
        <v>19</v>
      </c>
      <c r="M23" s="242" t="s">
        <v>19</v>
      </c>
      <c r="N23" s="242" t="s">
        <v>19</v>
      </c>
      <c r="O23" s="242" t="s">
        <v>19</v>
      </c>
      <c r="P23" s="242" t="s">
        <v>19</v>
      </c>
      <c r="Q23" s="242" t="s">
        <v>19</v>
      </c>
      <c r="R23" s="242" t="s">
        <v>19</v>
      </c>
      <c r="S23" s="242" t="s">
        <v>19</v>
      </c>
      <c r="T23" s="242" t="s">
        <v>19</v>
      </c>
      <c r="U23" s="242" t="s">
        <v>19</v>
      </c>
      <c r="V23" s="242" t="s">
        <v>19</v>
      </c>
      <c r="W23" s="242" t="s">
        <v>19</v>
      </c>
      <c r="X23" s="242" t="s">
        <v>19</v>
      </c>
      <c r="Y23" s="242" t="s">
        <v>19</v>
      </c>
      <c r="Z23" s="242" t="s">
        <v>19</v>
      </c>
      <c r="AA23" s="242" t="s">
        <v>19</v>
      </c>
      <c r="AB23" s="242" t="s">
        <v>19</v>
      </c>
      <c r="AC23" s="242" t="s">
        <v>19</v>
      </c>
      <c r="AD23" s="242" t="s">
        <v>19</v>
      </c>
      <c r="AE23" s="242" t="s">
        <v>19</v>
      </c>
      <c r="AF23" s="242" t="s">
        <v>19</v>
      </c>
      <c r="AG23" s="242" t="s">
        <v>19</v>
      </c>
      <c r="AH23" s="242" t="s">
        <v>19</v>
      </c>
      <c r="AI23" s="242" t="s">
        <v>19</v>
      </c>
      <c r="AJ23" s="242" t="s">
        <v>19</v>
      </c>
      <c r="AK23" s="242" t="s">
        <v>19</v>
      </c>
      <c r="AL23" s="242" t="s">
        <v>19</v>
      </c>
      <c r="AM23" s="242" t="s">
        <v>19</v>
      </c>
      <c r="AN23" s="242" t="s">
        <v>19</v>
      </c>
      <c r="AO23" s="242" t="s">
        <v>19</v>
      </c>
      <c r="AP23" s="242" t="s">
        <v>19</v>
      </c>
      <c r="AQ23" s="242" t="s">
        <v>19</v>
      </c>
      <c r="AR23" s="242" t="s">
        <v>19</v>
      </c>
      <c r="AS23" s="242" t="s">
        <v>19</v>
      </c>
      <c r="AT23" s="242" t="s">
        <v>19</v>
      </c>
      <c r="AU23" s="242" t="s">
        <v>19</v>
      </c>
      <c r="AV23" s="242" t="s">
        <v>19</v>
      </c>
      <c r="AW23" s="242" t="s">
        <v>19</v>
      </c>
      <c r="AX23" s="242" t="s">
        <v>19</v>
      </c>
      <c r="AY23" s="242" t="s">
        <v>19</v>
      </c>
      <c r="AZ23" s="242" t="s">
        <v>19</v>
      </c>
      <c r="BA23" s="242" t="s">
        <v>19</v>
      </c>
      <c r="BB23" s="242" t="s">
        <v>19</v>
      </c>
      <c r="BC23" s="242" t="s">
        <v>19</v>
      </c>
      <c r="BD23" s="242" t="s">
        <v>19</v>
      </c>
      <c r="BE23" s="242" t="s">
        <v>19</v>
      </c>
      <c r="BF23" s="242" t="s">
        <v>19</v>
      </c>
      <c r="BG23" s="242" t="s">
        <v>19</v>
      </c>
      <c r="BH23" s="242" t="s">
        <v>19</v>
      </c>
      <c r="BI23" s="242" t="s">
        <v>19</v>
      </c>
      <c r="BJ23" s="242" t="s">
        <v>19</v>
      </c>
      <c r="BK23" s="242" t="s">
        <v>19</v>
      </c>
      <c r="BL23" s="242" t="s">
        <v>19</v>
      </c>
      <c r="BM23" s="207"/>
      <c r="BN23" s="207"/>
      <c r="BO23" s="101"/>
      <c r="BP23" s="100"/>
    </row>
    <row r="24" spans="1:70" ht="105.75" customHeight="1" thickBot="1" x14ac:dyDescent="0.25">
      <c r="A24" s="189">
        <v>14</v>
      </c>
      <c r="B24" s="64" t="s">
        <v>245</v>
      </c>
      <c r="C24" s="514" t="s">
        <v>39</v>
      </c>
      <c r="D24" s="70" t="s">
        <v>38</v>
      </c>
      <c r="E24" s="241" t="str">
        <f t="shared" ref="E24:T24" si="9">IF(E23="N","X","")</f>
        <v/>
      </c>
      <c r="F24" s="241" t="str">
        <f t="shared" si="9"/>
        <v/>
      </c>
      <c r="G24" s="241" t="str">
        <f t="shared" si="9"/>
        <v/>
      </c>
      <c r="H24" s="241" t="str">
        <f t="shared" si="9"/>
        <v/>
      </c>
      <c r="I24" s="241" t="str">
        <f t="shared" si="9"/>
        <v/>
      </c>
      <c r="J24" s="241" t="str">
        <f t="shared" si="9"/>
        <v/>
      </c>
      <c r="K24" s="241" t="str">
        <f t="shared" si="9"/>
        <v/>
      </c>
      <c r="L24" s="241" t="str">
        <f t="shared" si="9"/>
        <v/>
      </c>
      <c r="M24" s="241" t="str">
        <f t="shared" si="9"/>
        <v/>
      </c>
      <c r="N24" s="241" t="str">
        <f t="shared" si="9"/>
        <v/>
      </c>
      <c r="O24" s="241" t="str">
        <f t="shared" si="9"/>
        <v/>
      </c>
      <c r="P24" s="241" t="str">
        <f t="shared" si="9"/>
        <v/>
      </c>
      <c r="Q24" s="241" t="str">
        <f t="shared" si="9"/>
        <v/>
      </c>
      <c r="R24" s="241" t="str">
        <f t="shared" si="9"/>
        <v/>
      </c>
      <c r="S24" s="241" t="str">
        <f t="shared" si="9"/>
        <v/>
      </c>
      <c r="T24" s="241" t="str">
        <f t="shared" si="9"/>
        <v/>
      </c>
      <c r="U24" s="241" t="str">
        <f t="shared" ref="U24:Y24" si="10">IF(U23="N","X","")</f>
        <v/>
      </c>
      <c r="V24" s="241" t="str">
        <f t="shared" si="10"/>
        <v/>
      </c>
      <c r="W24" s="241" t="str">
        <f t="shared" si="10"/>
        <v/>
      </c>
      <c r="X24" s="241" t="str">
        <f t="shared" si="10"/>
        <v/>
      </c>
      <c r="Y24" s="241" t="str">
        <f t="shared" si="10"/>
        <v/>
      </c>
      <c r="Z24" s="241" t="str">
        <f t="shared" ref="Z24:BL24" si="11">IF(Z23="N", "X", "")</f>
        <v/>
      </c>
      <c r="AA24" s="241" t="str">
        <f t="shared" si="11"/>
        <v/>
      </c>
      <c r="AB24" s="241" t="str">
        <f t="shared" si="11"/>
        <v/>
      </c>
      <c r="AC24" s="241" t="str">
        <f t="shared" si="11"/>
        <v/>
      </c>
      <c r="AD24" s="241" t="str">
        <f t="shared" si="11"/>
        <v/>
      </c>
      <c r="AE24" s="241" t="str">
        <f t="shared" si="11"/>
        <v/>
      </c>
      <c r="AF24" s="241" t="str">
        <f t="shared" si="11"/>
        <v/>
      </c>
      <c r="AG24" s="241" t="str">
        <f t="shared" si="11"/>
        <v/>
      </c>
      <c r="AH24" s="241" t="str">
        <f t="shared" si="11"/>
        <v/>
      </c>
      <c r="AI24" s="241" t="str">
        <f t="shared" si="11"/>
        <v/>
      </c>
      <c r="AJ24" s="241" t="str">
        <f t="shared" si="11"/>
        <v/>
      </c>
      <c r="AK24" s="241" t="str">
        <f t="shared" si="11"/>
        <v/>
      </c>
      <c r="AL24" s="241" t="str">
        <f t="shared" si="11"/>
        <v/>
      </c>
      <c r="AM24" s="241" t="str">
        <f t="shared" si="11"/>
        <v/>
      </c>
      <c r="AN24" s="241" t="str">
        <f t="shared" si="11"/>
        <v/>
      </c>
      <c r="AO24" s="241" t="str">
        <f t="shared" si="11"/>
        <v/>
      </c>
      <c r="AP24" s="241" t="str">
        <f t="shared" si="11"/>
        <v/>
      </c>
      <c r="AQ24" s="241" t="str">
        <f t="shared" si="11"/>
        <v/>
      </c>
      <c r="AR24" s="241" t="str">
        <f t="shared" si="11"/>
        <v/>
      </c>
      <c r="AS24" s="241" t="str">
        <f t="shared" si="11"/>
        <v/>
      </c>
      <c r="AT24" s="241" t="str">
        <f t="shared" si="11"/>
        <v/>
      </c>
      <c r="AU24" s="241" t="str">
        <f t="shared" si="11"/>
        <v/>
      </c>
      <c r="AV24" s="241" t="str">
        <f t="shared" si="11"/>
        <v/>
      </c>
      <c r="AW24" s="241" t="str">
        <f t="shared" si="11"/>
        <v/>
      </c>
      <c r="AX24" s="241" t="str">
        <f t="shared" si="11"/>
        <v/>
      </c>
      <c r="AY24" s="241" t="str">
        <f t="shared" si="11"/>
        <v/>
      </c>
      <c r="AZ24" s="241" t="str">
        <f t="shared" si="11"/>
        <v/>
      </c>
      <c r="BA24" s="241" t="str">
        <f t="shared" si="11"/>
        <v/>
      </c>
      <c r="BB24" s="241" t="str">
        <f t="shared" si="11"/>
        <v/>
      </c>
      <c r="BC24" s="241" t="str">
        <f t="shared" si="11"/>
        <v/>
      </c>
      <c r="BD24" s="241" t="str">
        <f t="shared" si="11"/>
        <v/>
      </c>
      <c r="BE24" s="241" t="str">
        <f t="shared" si="11"/>
        <v/>
      </c>
      <c r="BF24" s="241" t="str">
        <f t="shared" si="11"/>
        <v/>
      </c>
      <c r="BG24" s="241" t="str">
        <f t="shared" si="11"/>
        <v/>
      </c>
      <c r="BH24" s="241" t="str">
        <f t="shared" si="11"/>
        <v/>
      </c>
      <c r="BI24" s="241" t="str">
        <f t="shared" si="11"/>
        <v/>
      </c>
      <c r="BJ24" s="241" t="str">
        <f t="shared" si="11"/>
        <v/>
      </c>
      <c r="BK24" s="241" t="str">
        <f t="shared" si="11"/>
        <v/>
      </c>
      <c r="BL24" s="241" t="str">
        <f t="shared" si="11"/>
        <v/>
      </c>
      <c r="BM24" s="207"/>
      <c r="BN24" s="207"/>
      <c r="BO24" s="101"/>
      <c r="BP24" s="79"/>
    </row>
    <row r="25" spans="1:70" ht="108" customHeight="1" thickBot="1" x14ac:dyDescent="0.25">
      <c r="A25" s="463">
        <v>15</v>
      </c>
      <c r="B25" s="64" t="s">
        <v>246</v>
      </c>
      <c r="C25" s="514" t="s">
        <v>247</v>
      </c>
      <c r="D25" s="70" t="s">
        <v>38</v>
      </c>
      <c r="E25" s="241" t="str">
        <f>IF(E23="N","X","")</f>
        <v/>
      </c>
      <c r="F25" s="241" t="str">
        <f t="shared" ref="F25:Y25" si="12">IF(F23="N","X","")</f>
        <v/>
      </c>
      <c r="G25" s="241" t="str">
        <f t="shared" si="12"/>
        <v/>
      </c>
      <c r="H25" s="241" t="str">
        <f t="shared" si="12"/>
        <v/>
      </c>
      <c r="I25" s="241" t="str">
        <f t="shared" si="12"/>
        <v/>
      </c>
      <c r="J25" s="241" t="str">
        <f t="shared" si="12"/>
        <v/>
      </c>
      <c r="K25" s="241" t="str">
        <f t="shared" si="12"/>
        <v/>
      </c>
      <c r="L25" s="241" t="str">
        <f t="shared" si="12"/>
        <v/>
      </c>
      <c r="M25" s="241" t="str">
        <f t="shared" si="12"/>
        <v/>
      </c>
      <c r="N25" s="241" t="str">
        <f t="shared" si="12"/>
        <v/>
      </c>
      <c r="O25" s="241" t="str">
        <f t="shared" si="12"/>
        <v/>
      </c>
      <c r="P25" s="241" t="str">
        <f t="shared" si="12"/>
        <v/>
      </c>
      <c r="Q25" s="241" t="str">
        <f t="shared" si="12"/>
        <v/>
      </c>
      <c r="R25" s="241" t="str">
        <f t="shared" si="12"/>
        <v/>
      </c>
      <c r="S25" s="241" t="str">
        <f t="shared" si="12"/>
        <v/>
      </c>
      <c r="T25" s="241" t="str">
        <f t="shared" si="12"/>
        <v/>
      </c>
      <c r="U25" s="241" t="str">
        <f t="shared" si="12"/>
        <v/>
      </c>
      <c r="V25" s="241" t="str">
        <f t="shared" si="12"/>
        <v/>
      </c>
      <c r="W25" s="241" t="str">
        <f t="shared" si="12"/>
        <v/>
      </c>
      <c r="X25" s="241" t="str">
        <f t="shared" si="12"/>
        <v/>
      </c>
      <c r="Y25" s="241" t="str">
        <f t="shared" si="12"/>
        <v/>
      </c>
      <c r="Z25" s="241"/>
      <c r="AA25" s="241"/>
      <c r="AB25" s="241"/>
      <c r="AC25" s="241"/>
      <c r="AD25" s="241"/>
      <c r="AE25" s="241"/>
      <c r="AF25" s="241"/>
      <c r="AG25" s="241"/>
      <c r="AH25" s="241"/>
      <c r="AI25" s="241"/>
      <c r="AJ25" s="241"/>
      <c r="AK25" s="241"/>
      <c r="AL25" s="241"/>
      <c r="AM25" s="241"/>
      <c r="AN25" s="241"/>
      <c r="AO25" s="241"/>
      <c r="AP25" s="241"/>
      <c r="AQ25" s="241"/>
      <c r="AR25" s="241"/>
      <c r="AS25" s="241"/>
      <c r="AT25" s="241"/>
      <c r="AU25" s="241"/>
      <c r="AV25" s="241"/>
      <c r="AW25" s="241"/>
      <c r="AX25" s="241"/>
      <c r="AY25" s="241"/>
      <c r="AZ25" s="241"/>
      <c r="BA25" s="241"/>
      <c r="BB25" s="241"/>
      <c r="BC25" s="241"/>
      <c r="BD25" s="241"/>
      <c r="BE25" s="241"/>
      <c r="BF25" s="241"/>
      <c r="BG25" s="241"/>
      <c r="BH25" s="241"/>
      <c r="BI25" s="241"/>
      <c r="BJ25" s="241"/>
      <c r="BK25" s="241"/>
      <c r="BL25" s="241"/>
      <c r="BM25" s="207"/>
      <c r="BN25" s="207"/>
      <c r="BO25" s="101"/>
      <c r="BP25" s="79"/>
    </row>
    <row r="26" spans="1:70" s="204" customFormat="1" ht="24" customHeight="1" thickBot="1" x14ac:dyDescent="0.25">
      <c r="A26" s="40"/>
      <c r="B26" s="457" t="s">
        <v>42</v>
      </c>
      <c r="C26" s="457" t="s">
        <v>8</v>
      </c>
      <c r="D26" s="102" t="s">
        <v>9</v>
      </c>
      <c r="E26" s="208"/>
      <c r="F26" s="208"/>
      <c r="G26" s="208"/>
      <c r="H26" s="208"/>
      <c r="I26" s="208"/>
      <c r="J26" s="208"/>
      <c r="K26" s="208"/>
      <c r="L26" s="208"/>
      <c r="M26" s="208"/>
      <c r="N26" s="208"/>
      <c r="O26" s="208"/>
      <c r="P26" s="208"/>
      <c r="Q26" s="208"/>
      <c r="R26" s="208"/>
      <c r="S26" s="208"/>
      <c r="T26" s="208"/>
      <c r="U26" s="208"/>
      <c r="V26" s="208"/>
      <c r="W26" s="208"/>
      <c r="X26" s="208"/>
      <c r="Y26" s="208"/>
      <c r="Z26" s="208"/>
      <c r="AA26" s="208"/>
      <c r="AB26" s="208"/>
      <c r="AC26" s="208"/>
      <c r="AD26" s="208"/>
      <c r="AE26" s="208"/>
      <c r="AF26" s="208"/>
      <c r="AG26" s="208"/>
      <c r="AH26" s="208"/>
      <c r="AI26" s="208"/>
      <c r="AJ26" s="208"/>
      <c r="AK26" s="208"/>
      <c r="AL26" s="208"/>
      <c r="AM26" s="208"/>
      <c r="AN26" s="208"/>
      <c r="AO26" s="208"/>
      <c r="AP26" s="208"/>
      <c r="AQ26" s="208"/>
      <c r="AR26" s="208"/>
      <c r="AS26" s="208"/>
      <c r="AT26" s="208"/>
      <c r="AU26" s="208"/>
      <c r="AV26" s="208"/>
      <c r="AW26" s="208"/>
      <c r="AX26" s="208"/>
      <c r="AY26" s="208"/>
      <c r="AZ26" s="208"/>
      <c r="BA26" s="201"/>
      <c r="BB26" s="209"/>
      <c r="BC26" s="209"/>
      <c r="BD26" s="209"/>
      <c r="BE26" s="209"/>
      <c r="BF26" s="209"/>
      <c r="BG26" s="209"/>
      <c r="BH26" s="209"/>
      <c r="BI26" s="209"/>
      <c r="BJ26" s="209"/>
      <c r="BK26" s="209"/>
      <c r="BL26" s="209"/>
      <c r="BM26" s="210"/>
      <c r="BN26" s="210"/>
      <c r="BO26" s="211"/>
    </row>
    <row r="27" spans="1:70" s="221" customFormat="1" ht="63.75" customHeight="1" thickBot="1" x14ac:dyDescent="0.25">
      <c r="A27" s="212">
        <v>16</v>
      </c>
      <c r="B27" s="510" t="s">
        <v>248</v>
      </c>
      <c r="C27" s="509" t="s">
        <v>43</v>
      </c>
      <c r="D27" s="70" t="s">
        <v>38</v>
      </c>
      <c r="E27" s="242"/>
      <c r="F27" s="242"/>
      <c r="G27" s="242"/>
      <c r="H27" s="242"/>
      <c r="I27" s="242"/>
      <c r="J27" s="242"/>
      <c r="K27" s="242"/>
      <c r="L27" s="242" t="s">
        <v>19</v>
      </c>
      <c r="M27" s="242" t="s">
        <v>19</v>
      </c>
      <c r="N27" s="242" t="s">
        <v>19</v>
      </c>
      <c r="O27" s="242" t="s">
        <v>19</v>
      </c>
      <c r="P27" s="242" t="s">
        <v>19</v>
      </c>
      <c r="Q27" s="242" t="s">
        <v>19</v>
      </c>
      <c r="R27" s="242" t="s">
        <v>19</v>
      </c>
      <c r="S27" s="242" t="s">
        <v>19</v>
      </c>
      <c r="T27" s="242" t="s">
        <v>19</v>
      </c>
      <c r="U27" s="242" t="s">
        <v>19</v>
      </c>
      <c r="V27" s="242" t="s">
        <v>19</v>
      </c>
      <c r="W27" s="242" t="s">
        <v>19</v>
      </c>
      <c r="X27" s="242" t="s">
        <v>19</v>
      </c>
      <c r="Y27" s="242" t="s">
        <v>19</v>
      </c>
      <c r="Z27" s="242" t="s">
        <v>19</v>
      </c>
      <c r="AA27" s="242" t="s">
        <v>19</v>
      </c>
      <c r="AB27" s="242" t="s">
        <v>19</v>
      </c>
      <c r="AC27" s="242" t="s">
        <v>19</v>
      </c>
      <c r="AD27" s="242" t="s">
        <v>19</v>
      </c>
      <c r="AE27" s="242" t="s">
        <v>19</v>
      </c>
      <c r="AF27" s="242" t="s">
        <v>19</v>
      </c>
      <c r="AG27" s="242" t="s">
        <v>19</v>
      </c>
      <c r="AH27" s="242" t="s">
        <v>19</v>
      </c>
      <c r="AI27" s="242" t="s">
        <v>19</v>
      </c>
      <c r="AJ27" s="242" t="s">
        <v>19</v>
      </c>
      <c r="AK27" s="242" t="s">
        <v>19</v>
      </c>
      <c r="AL27" s="242" t="s">
        <v>19</v>
      </c>
      <c r="AM27" s="242" t="s">
        <v>19</v>
      </c>
      <c r="AN27" s="242" t="s">
        <v>19</v>
      </c>
      <c r="AO27" s="242" t="s">
        <v>19</v>
      </c>
      <c r="AP27" s="242" t="s">
        <v>19</v>
      </c>
      <c r="AQ27" s="242" t="s">
        <v>19</v>
      </c>
      <c r="AR27" s="242" t="s">
        <v>19</v>
      </c>
      <c r="AS27" s="242" t="s">
        <v>19</v>
      </c>
      <c r="AT27" s="242" t="s">
        <v>19</v>
      </c>
      <c r="AU27" s="242" t="s">
        <v>19</v>
      </c>
      <c r="AV27" s="242" t="s">
        <v>19</v>
      </c>
      <c r="AW27" s="242" t="s">
        <v>19</v>
      </c>
      <c r="AX27" s="242" t="s">
        <v>19</v>
      </c>
      <c r="AY27" s="242" t="s">
        <v>19</v>
      </c>
      <c r="AZ27" s="242" t="s">
        <v>19</v>
      </c>
      <c r="BA27" s="242" t="s">
        <v>19</v>
      </c>
      <c r="BB27" s="242" t="s">
        <v>19</v>
      </c>
      <c r="BC27" s="242" t="s">
        <v>19</v>
      </c>
      <c r="BD27" s="242" t="s">
        <v>19</v>
      </c>
      <c r="BE27" s="242" t="s">
        <v>19</v>
      </c>
      <c r="BF27" s="242" t="s">
        <v>19</v>
      </c>
      <c r="BG27" s="242" t="s">
        <v>19</v>
      </c>
      <c r="BH27" s="242" t="s">
        <v>19</v>
      </c>
      <c r="BI27" s="242" t="s">
        <v>19</v>
      </c>
      <c r="BJ27" s="242" t="s">
        <v>19</v>
      </c>
      <c r="BK27" s="242" t="s">
        <v>19</v>
      </c>
      <c r="BL27" s="242" t="s">
        <v>19</v>
      </c>
      <c r="BM27" s="207"/>
      <c r="BN27" s="207"/>
      <c r="BO27" s="101"/>
      <c r="BP27" s="79"/>
    </row>
    <row r="28" spans="1:70" s="221" customFormat="1" ht="63.75" customHeight="1" thickBot="1" x14ac:dyDescent="0.25">
      <c r="A28" s="189">
        <v>17</v>
      </c>
      <c r="B28" s="511" t="s">
        <v>249</v>
      </c>
      <c r="C28" s="509" t="s">
        <v>43</v>
      </c>
      <c r="D28" s="70" t="s">
        <v>38</v>
      </c>
      <c r="E28" s="241" t="str">
        <f>IF(E27="N","X","")</f>
        <v/>
      </c>
      <c r="F28" s="241"/>
      <c r="G28" s="241"/>
      <c r="H28" s="241" t="str">
        <f t="shared" ref="H28:I28" si="13">IF(H27="N", "X", "")</f>
        <v/>
      </c>
      <c r="I28" s="241" t="str">
        <f t="shared" si="13"/>
        <v/>
      </c>
      <c r="J28" s="241" t="str">
        <f t="shared" ref="J28:BL28" si="14">IF(J27="N", "X", "")</f>
        <v/>
      </c>
      <c r="K28" s="241" t="str">
        <f t="shared" si="14"/>
        <v/>
      </c>
      <c r="L28" s="241" t="str">
        <f t="shared" si="14"/>
        <v/>
      </c>
      <c r="M28" s="241" t="str">
        <f t="shared" si="14"/>
        <v/>
      </c>
      <c r="N28" s="241" t="str">
        <f t="shared" si="14"/>
        <v/>
      </c>
      <c r="O28" s="241" t="str">
        <f t="shared" si="14"/>
        <v/>
      </c>
      <c r="P28" s="241" t="str">
        <f t="shared" ref="P28:Y28" si="15">IF(P27="N", "X", "")</f>
        <v/>
      </c>
      <c r="Q28" s="241" t="str">
        <f t="shared" si="15"/>
        <v/>
      </c>
      <c r="R28" s="241" t="str">
        <f t="shared" si="15"/>
        <v/>
      </c>
      <c r="S28" s="241" t="str">
        <f t="shared" si="15"/>
        <v/>
      </c>
      <c r="T28" s="241" t="str">
        <f t="shared" si="15"/>
        <v/>
      </c>
      <c r="U28" s="241" t="str">
        <f t="shared" si="15"/>
        <v/>
      </c>
      <c r="V28" s="241" t="str">
        <f t="shared" si="15"/>
        <v/>
      </c>
      <c r="W28" s="241" t="str">
        <f t="shared" si="15"/>
        <v/>
      </c>
      <c r="X28" s="241" t="str">
        <f t="shared" si="15"/>
        <v/>
      </c>
      <c r="Y28" s="241" t="str">
        <f t="shared" si="15"/>
        <v/>
      </c>
      <c r="Z28" s="241" t="str">
        <f t="shared" si="14"/>
        <v/>
      </c>
      <c r="AA28" s="241" t="str">
        <f t="shared" si="14"/>
        <v/>
      </c>
      <c r="AB28" s="241" t="str">
        <f t="shared" si="14"/>
        <v/>
      </c>
      <c r="AC28" s="241" t="str">
        <f t="shared" si="14"/>
        <v/>
      </c>
      <c r="AD28" s="241" t="str">
        <f t="shared" si="14"/>
        <v/>
      </c>
      <c r="AE28" s="241" t="str">
        <f t="shared" si="14"/>
        <v/>
      </c>
      <c r="AF28" s="241" t="str">
        <f t="shared" si="14"/>
        <v/>
      </c>
      <c r="AG28" s="241" t="str">
        <f t="shared" si="14"/>
        <v/>
      </c>
      <c r="AH28" s="241" t="str">
        <f t="shared" si="14"/>
        <v/>
      </c>
      <c r="AI28" s="241" t="str">
        <f t="shared" si="14"/>
        <v/>
      </c>
      <c r="AJ28" s="241" t="str">
        <f t="shared" si="14"/>
        <v/>
      </c>
      <c r="AK28" s="241" t="str">
        <f t="shared" si="14"/>
        <v/>
      </c>
      <c r="AL28" s="241" t="str">
        <f t="shared" si="14"/>
        <v/>
      </c>
      <c r="AM28" s="241" t="str">
        <f t="shared" si="14"/>
        <v/>
      </c>
      <c r="AN28" s="241" t="str">
        <f t="shared" si="14"/>
        <v/>
      </c>
      <c r="AO28" s="241" t="str">
        <f t="shared" si="14"/>
        <v/>
      </c>
      <c r="AP28" s="241" t="str">
        <f t="shared" si="14"/>
        <v/>
      </c>
      <c r="AQ28" s="241" t="str">
        <f t="shared" si="14"/>
        <v/>
      </c>
      <c r="AR28" s="241" t="str">
        <f t="shared" si="14"/>
        <v/>
      </c>
      <c r="AS28" s="241" t="str">
        <f t="shared" si="14"/>
        <v/>
      </c>
      <c r="AT28" s="241" t="str">
        <f t="shared" si="14"/>
        <v/>
      </c>
      <c r="AU28" s="241" t="str">
        <f t="shared" si="14"/>
        <v/>
      </c>
      <c r="AV28" s="241" t="str">
        <f t="shared" si="14"/>
        <v/>
      </c>
      <c r="AW28" s="241" t="str">
        <f t="shared" si="14"/>
        <v/>
      </c>
      <c r="AX28" s="241" t="str">
        <f t="shared" si="14"/>
        <v/>
      </c>
      <c r="AY28" s="241" t="str">
        <f t="shared" si="14"/>
        <v/>
      </c>
      <c r="AZ28" s="241" t="str">
        <f t="shared" si="14"/>
        <v/>
      </c>
      <c r="BA28" s="241" t="str">
        <f t="shared" si="14"/>
        <v/>
      </c>
      <c r="BB28" s="241" t="str">
        <f t="shared" si="14"/>
        <v/>
      </c>
      <c r="BC28" s="241" t="str">
        <f t="shared" si="14"/>
        <v/>
      </c>
      <c r="BD28" s="241" t="str">
        <f t="shared" si="14"/>
        <v/>
      </c>
      <c r="BE28" s="241" t="str">
        <f t="shared" si="14"/>
        <v/>
      </c>
      <c r="BF28" s="241" t="str">
        <f t="shared" si="14"/>
        <v/>
      </c>
      <c r="BG28" s="241" t="str">
        <f t="shared" si="14"/>
        <v/>
      </c>
      <c r="BH28" s="241" t="str">
        <f t="shared" si="14"/>
        <v/>
      </c>
      <c r="BI28" s="241" t="str">
        <f t="shared" si="14"/>
        <v/>
      </c>
      <c r="BJ28" s="241" t="str">
        <f t="shared" si="14"/>
        <v/>
      </c>
      <c r="BK28" s="241" t="str">
        <f t="shared" si="14"/>
        <v/>
      </c>
      <c r="BL28" s="241" t="str">
        <f t="shared" si="14"/>
        <v/>
      </c>
      <c r="BM28" s="207"/>
      <c r="BN28" s="207"/>
      <c r="BO28" s="101"/>
      <c r="BP28" s="79"/>
    </row>
    <row r="29" spans="1:70" s="221" customFormat="1" ht="63.75" customHeight="1" thickBot="1" x14ac:dyDescent="0.25">
      <c r="A29" s="189">
        <v>18</v>
      </c>
      <c r="B29" s="511" t="s">
        <v>250</v>
      </c>
      <c r="C29" s="509" t="s">
        <v>43</v>
      </c>
      <c r="D29" s="70" t="s">
        <v>38</v>
      </c>
      <c r="E29" s="241" t="str">
        <f t="shared" ref="E29" si="16">IF(E27="N","X","")</f>
        <v/>
      </c>
      <c r="F29" s="241"/>
      <c r="G29" s="241"/>
      <c r="H29" s="241" t="str">
        <f t="shared" ref="H29:I29" si="17">IF(H27="N", "X", "")</f>
        <v/>
      </c>
      <c r="I29" s="241" t="str">
        <f t="shared" si="17"/>
        <v/>
      </c>
      <c r="J29" s="241" t="str">
        <f t="shared" ref="J29:BL29" si="18">IF(J27="N", "X", "")</f>
        <v/>
      </c>
      <c r="K29" s="241" t="str">
        <f t="shared" si="18"/>
        <v/>
      </c>
      <c r="L29" s="241" t="str">
        <f t="shared" si="18"/>
        <v/>
      </c>
      <c r="M29" s="241" t="str">
        <f t="shared" si="18"/>
        <v/>
      </c>
      <c r="N29" s="241" t="str">
        <f t="shared" si="18"/>
        <v/>
      </c>
      <c r="O29" s="241" t="str">
        <f t="shared" si="18"/>
        <v/>
      </c>
      <c r="P29" s="241" t="str">
        <f t="shared" ref="P29:Y29" si="19">IF(P27="N", "X", "")</f>
        <v/>
      </c>
      <c r="Q29" s="241" t="str">
        <f t="shared" si="19"/>
        <v/>
      </c>
      <c r="R29" s="241" t="str">
        <f t="shared" si="19"/>
        <v/>
      </c>
      <c r="S29" s="241" t="str">
        <f t="shared" si="19"/>
        <v/>
      </c>
      <c r="T29" s="241" t="str">
        <f t="shared" si="19"/>
        <v/>
      </c>
      <c r="U29" s="241" t="str">
        <f t="shared" si="19"/>
        <v/>
      </c>
      <c r="V29" s="241" t="str">
        <f t="shared" si="19"/>
        <v/>
      </c>
      <c r="W29" s="241" t="str">
        <f t="shared" si="19"/>
        <v/>
      </c>
      <c r="X29" s="241" t="str">
        <f t="shared" si="19"/>
        <v/>
      </c>
      <c r="Y29" s="241" t="str">
        <f t="shared" si="19"/>
        <v/>
      </c>
      <c r="Z29" s="241" t="str">
        <f t="shared" si="18"/>
        <v/>
      </c>
      <c r="AA29" s="241" t="str">
        <f t="shared" si="18"/>
        <v/>
      </c>
      <c r="AB29" s="241" t="str">
        <f t="shared" si="18"/>
        <v/>
      </c>
      <c r="AC29" s="241" t="str">
        <f t="shared" si="18"/>
        <v/>
      </c>
      <c r="AD29" s="241" t="str">
        <f t="shared" si="18"/>
        <v/>
      </c>
      <c r="AE29" s="241" t="str">
        <f t="shared" si="18"/>
        <v/>
      </c>
      <c r="AF29" s="241" t="str">
        <f t="shared" si="18"/>
        <v/>
      </c>
      <c r="AG29" s="241" t="str">
        <f t="shared" si="18"/>
        <v/>
      </c>
      <c r="AH29" s="241" t="str">
        <f t="shared" si="18"/>
        <v/>
      </c>
      <c r="AI29" s="241" t="str">
        <f t="shared" si="18"/>
        <v/>
      </c>
      <c r="AJ29" s="241" t="str">
        <f t="shared" si="18"/>
        <v/>
      </c>
      <c r="AK29" s="241" t="str">
        <f t="shared" si="18"/>
        <v/>
      </c>
      <c r="AL29" s="241" t="str">
        <f t="shared" si="18"/>
        <v/>
      </c>
      <c r="AM29" s="241" t="str">
        <f t="shared" si="18"/>
        <v/>
      </c>
      <c r="AN29" s="241" t="str">
        <f t="shared" si="18"/>
        <v/>
      </c>
      <c r="AO29" s="241" t="str">
        <f t="shared" si="18"/>
        <v/>
      </c>
      <c r="AP29" s="241" t="str">
        <f t="shared" si="18"/>
        <v/>
      </c>
      <c r="AQ29" s="241" t="str">
        <f t="shared" si="18"/>
        <v/>
      </c>
      <c r="AR29" s="241" t="str">
        <f t="shared" si="18"/>
        <v/>
      </c>
      <c r="AS29" s="241" t="str">
        <f t="shared" si="18"/>
        <v/>
      </c>
      <c r="AT29" s="241" t="str">
        <f t="shared" si="18"/>
        <v/>
      </c>
      <c r="AU29" s="241" t="str">
        <f t="shared" si="18"/>
        <v/>
      </c>
      <c r="AV29" s="241" t="str">
        <f t="shared" si="18"/>
        <v/>
      </c>
      <c r="AW29" s="241" t="str">
        <f t="shared" si="18"/>
        <v/>
      </c>
      <c r="AX29" s="241" t="str">
        <f t="shared" si="18"/>
        <v/>
      </c>
      <c r="AY29" s="241" t="str">
        <f t="shared" si="18"/>
        <v/>
      </c>
      <c r="AZ29" s="241" t="str">
        <f t="shared" si="18"/>
        <v/>
      </c>
      <c r="BA29" s="241" t="str">
        <f t="shared" si="18"/>
        <v/>
      </c>
      <c r="BB29" s="241" t="str">
        <f t="shared" si="18"/>
        <v/>
      </c>
      <c r="BC29" s="241" t="str">
        <f t="shared" si="18"/>
        <v/>
      </c>
      <c r="BD29" s="241" t="str">
        <f t="shared" si="18"/>
        <v/>
      </c>
      <c r="BE29" s="241" t="str">
        <f t="shared" si="18"/>
        <v/>
      </c>
      <c r="BF29" s="241" t="str">
        <f t="shared" si="18"/>
        <v/>
      </c>
      <c r="BG29" s="241" t="str">
        <f t="shared" si="18"/>
        <v/>
      </c>
      <c r="BH29" s="241" t="str">
        <f t="shared" si="18"/>
        <v/>
      </c>
      <c r="BI29" s="241" t="str">
        <f t="shared" si="18"/>
        <v/>
      </c>
      <c r="BJ29" s="241" t="str">
        <f t="shared" si="18"/>
        <v/>
      </c>
      <c r="BK29" s="241" t="str">
        <f t="shared" si="18"/>
        <v/>
      </c>
      <c r="BL29" s="241" t="str">
        <f t="shared" si="18"/>
        <v/>
      </c>
      <c r="BM29" s="207"/>
      <c r="BN29" s="207"/>
      <c r="BO29" s="101"/>
      <c r="BP29" s="79"/>
    </row>
    <row r="30" spans="1:70" s="221" customFormat="1" ht="63.75" customHeight="1" thickBot="1" x14ac:dyDescent="0.25">
      <c r="A30" s="189">
        <v>19</v>
      </c>
      <c r="B30" s="511" t="s">
        <v>251</v>
      </c>
      <c r="C30" s="509" t="s">
        <v>43</v>
      </c>
      <c r="D30" s="70" t="s">
        <v>38</v>
      </c>
      <c r="E30" s="241" t="str">
        <f>IF(E27="N","X","")</f>
        <v/>
      </c>
      <c r="F30" s="241"/>
      <c r="G30" s="241"/>
      <c r="H30" s="241" t="str">
        <f t="shared" ref="H30:I30" si="20">IF(H27="N", "X", "")</f>
        <v/>
      </c>
      <c r="I30" s="241" t="str">
        <f t="shared" si="20"/>
        <v/>
      </c>
      <c r="J30" s="241" t="str">
        <f t="shared" ref="J30:BL30" si="21">IF(J27="N", "X", "")</f>
        <v/>
      </c>
      <c r="K30" s="241" t="str">
        <f t="shared" si="21"/>
        <v/>
      </c>
      <c r="L30" s="241" t="str">
        <f t="shared" si="21"/>
        <v/>
      </c>
      <c r="M30" s="241" t="str">
        <f t="shared" si="21"/>
        <v/>
      </c>
      <c r="N30" s="241" t="str">
        <f t="shared" si="21"/>
        <v/>
      </c>
      <c r="O30" s="241" t="str">
        <f t="shared" si="21"/>
        <v/>
      </c>
      <c r="P30" s="241" t="str">
        <f t="shared" ref="P30:Y30" si="22">IF(P27="N", "X", "")</f>
        <v/>
      </c>
      <c r="Q30" s="241" t="str">
        <f t="shared" si="22"/>
        <v/>
      </c>
      <c r="R30" s="241" t="str">
        <f t="shared" si="22"/>
        <v/>
      </c>
      <c r="S30" s="241" t="str">
        <f t="shared" si="22"/>
        <v/>
      </c>
      <c r="T30" s="241" t="str">
        <f t="shared" si="22"/>
        <v/>
      </c>
      <c r="U30" s="241" t="str">
        <f t="shared" si="22"/>
        <v/>
      </c>
      <c r="V30" s="241" t="str">
        <f t="shared" si="22"/>
        <v/>
      </c>
      <c r="W30" s="241" t="str">
        <f t="shared" si="22"/>
        <v/>
      </c>
      <c r="X30" s="241" t="str">
        <f t="shared" si="22"/>
        <v/>
      </c>
      <c r="Y30" s="241" t="str">
        <f t="shared" si="22"/>
        <v/>
      </c>
      <c r="Z30" s="241" t="str">
        <f t="shared" si="21"/>
        <v/>
      </c>
      <c r="AA30" s="241" t="str">
        <f t="shared" si="21"/>
        <v/>
      </c>
      <c r="AB30" s="241" t="str">
        <f t="shared" si="21"/>
        <v/>
      </c>
      <c r="AC30" s="241" t="str">
        <f t="shared" si="21"/>
        <v/>
      </c>
      <c r="AD30" s="241" t="str">
        <f t="shared" si="21"/>
        <v/>
      </c>
      <c r="AE30" s="241" t="str">
        <f t="shared" si="21"/>
        <v/>
      </c>
      <c r="AF30" s="241" t="str">
        <f t="shared" si="21"/>
        <v/>
      </c>
      <c r="AG30" s="241" t="str">
        <f t="shared" si="21"/>
        <v/>
      </c>
      <c r="AH30" s="241" t="str">
        <f t="shared" si="21"/>
        <v/>
      </c>
      <c r="AI30" s="241" t="str">
        <f t="shared" si="21"/>
        <v/>
      </c>
      <c r="AJ30" s="241" t="str">
        <f t="shared" si="21"/>
        <v/>
      </c>
      <c r="AK30" s="241" t="str">
        <f t="shared" si="21"/>
        <v/>
      </c>
      <c r="AL30" s="241" t="str">
        <f t="shared" si="21"/>
        <v/>
      </c>
      <c r="AM30" s="241" t="str">
        <f t="shared" si="21"/>
        <v/>
      </c>
      <c r="AN30" s="241" t="str">
        <f t="shared" si="21"/>
        <v/>
      </c>
      <c r="AO30" s="241" t="str">
        <f t="shared" si="21"/>
        <v/>
      </c>
      <c r="AP30" s="241" t="str">
        <f t="shared" si="21"/>
        <v/>
      </c>
      <c r="AQ30" s="241" t="str">
        <f t="shared" si="21"/>
        <v/>
      </c>
      <c r="AR30" s="241" t="str">
        <f t="shared" si="21"/>
        <v/>
      </c>
      <c r="AS30" s="241" t="str">
        <f t="shared" si="21"/>
        <v/>
      </c>
      <c r="AT30" s="241" t="str">
        <f t="shared" si="21"/>
        <v/>
      </c>
      <c r="AU30" s="241" t="str">
        <f t="shared" si="21"/>
        <v/>
      </c>
      <c r="AV30" s="241" t="str">
        <f t="shared" si="21"/>
        <v/>
      </c>
      <c r="AW30" s="241" t="str">
        <f t="shared" si="21"/>
        <v/>
      </c>
      <c r="AX30" s="241" t="str">
        <f t="shared" si="21"/>
        <v/>
      </c>
      <c r="AY30" s="241" t="str">
        <f t="shared" si="21"/>
        <v/>
      </c>
      <c r="AZ30" s="241" t="str">
        <f t="shared" si="21"/>
        <v/>
      </c>
      <c r="BA30" s="241" t="str">
        <f t="shared" si="21"/>
        <v/>
      </c>
      <c r="BB30" s="241" t="str">
        <f t="shared" si="21"/>
        <v/>
      </c>
      <c r="BC30" s="241" t="str">
        <f t="shared" si="21"/>
        <v/>
      </c>
      <c r="BD30" s="241" t="str">
        <f t="shared" si="21"/>
        <v/>
      </c>
      <c r="BE30" s="241" t="str">
        <f t="shared" si="21"/>
        <v/>
      </c>
      <c r="BF30" s="241" t="str">
        <f t="shared" si="21"/>
        <v/>
      </c>
      <c r="BG30" s="241" t="str">
        <f t="shared" si="21"/>
        <v/>
      </c>
      <c r="BH30" s="241" t="str">
        <f t="shared" si="21"/>
        <v/>
      </c>
      <c r="BI30" s="241" t="str">
        <f t="shared" si="21"/>
        <v/>
      </c>
      <c r="BJ30" s="241" t="str">
        <f t="shared" si="21"/>
        <v/>
      </c>
      <c r="BK30" s="241" t="str">
        <f t="shared" si="21"/>
        <v/>
      </c>
      <c r="BL30" s="241" t="str">
        <f t="shared" si="21"/>
        <v/>
      </c>
      <c r="BM30" s="207"/>
      <c r="BN30" s="207"/>
      <c r="BO30" s="101"/>
      <c r="BP30" s="79"/>
    </row>
    <row r="31" spans="1:70" s="204" customFormat="1" ht="42.75" customHeight="1" thickBot="1" x14ac:dyDescent="0.25">
      <c r="A31" s="40" t="s">
        <v>252</v>
      </c>
      <c r="B31" s="102" t="s">
        <v>45</v>
      </c>
      <c r="C31" s="102" t="s">
        <v>8</v>
      </c>
      <c r="D31" s="102" t="s">
        <v>9</v>
      </c>
      <c r="E31" s="208"/>
      <c r="F31" s="208"/>
      <c r="G31" s="208"/>
      <c r="H31" s="208"/>
      <c r="I31" s="208"/>
      <c r="J31" s="208"/>
      <c r="K31" s="208"/>
      <c r="L31" s="208"/>
      <c r="M31" s="208"/>
      <c r="N31" s="208"/>
      <c r="O31" s="208"/>
      <c r="P31" s="208"/>
      <c r="Q31" s="208"/>
      <c r="R31" s="208"/>
      <c r="S31" s="208"/>
      <c r="T31" s="208"/>
      <c r="U31" s="208"/>
      <c r="V31" s="208"/>
      <c r="W31" s="208"/>
      <c r="X31" s="208"/>
      <c r="Y31" s="208"/>
      <c r="Z31" s="208"/>
      <c r="AA31" s="208"/>
      <c r="AB31" s="208"/>
      <c r="AC31" s="208"/>
      <c r="AD31" s="208"/>
      <c r="AE31" s="208"/>
      <c r="AF31" s="208"/>
      <c r="AG31" s="208"/>
      <c r="AH31" s="208"/>
      <c r="AI31" s="208"/>
      <c r="AJ31" s="208"/>
      <c r="AK31" s="208"/>
      <c r="AL31" s="208"/>
      <c r="AM31" s="208"/>
      <c r="AN31" s="208"/>
      <c r="AO31" s="208"/>
      <c r="AP31" s="208"/>
      <c r="AQ31" s="208"/>
      <c r="AR31" s="208"/>
      <c r="AS31" s="208"/>
      <c r="AT31" s="208"/>
      <c r="AU31" s="208"/>
      <c r="AV31" s="208"/>
      <c r="AW31" s="208"/>
      <c r="AX31" s="208"/>
      <c r="AY31" s="208"/>
      <c r="AZ31" s="208"/>
      <c r="BA31" s="201"/>
      <c r="BB31" s="209"/>
      <c r="BC31" s="209"/>
      <c r="BD31" s="209"/>
      <c r="BE31" s="209"/>
      <c r="BF31" s="209"/>
      <c r="BG31" s="209"/>
      <c r="BH31" s="209"/>
      <c r="BI31" s="209"/>
      <c r="BJ31" s="209"/>
      <c r="BK31" s="209"/>
      <c r="BL31" s="209"/>
      <c r="BM31" s="210"/>
      <c r="BN31" s="210"/>
      <c r="BO31" s="211"/>
    </row>
    <row r="32" spans="1:70" s="223" customFormat="1" ht="63.75" customHeight="1" thickBot="1" x14ac:dyDescent="0.25">
      <c r="A32" s="187">
        <v>20</v>
      </c>
      <c r="B32" s="510" t="s">
        <v>253</v>
      </c>
      <c r="C32" s="186" t="s">
        <v>254</v>
      </c>
      <c r="D32" s="70" t="s">
        <v>38</v>
      </c>
      <c r="E32" s="243"/>
      <c r="F32" s="243"/>
      <c r="G32" s="243"/>
      <c r="H32" s="243" t="s">
        <v>19</v>
      </c>
      <c r="I32" s="243" t="s">
        <v>19</v>
      </c>
      <c r="J32" s="243" t="s">
        <v>19</v>
      </c>
      <c r="K32" s="243" t="s">
        <v>19</v>
      </c>
      <c r="L32" s="243" t="s">
        <v>19</v>
      </c>
      <c r="M32" s="243" t="s">
        <v>19</v>
      </c>
      <c r="N32" s="243" t="s">
        <v>19</v>
      </c>
      <c r="O32" s="243" t="s">
        <v>19</v>
      </c>
      <c r="P32" s="243" t="s">
        <v>19</v>
      </c>
      <c r="Q32" s="243" t="s">
        <v>19</v>
      </c>
      <c r="R32" s="243" t="s">
        <v>19</v>
      </c>
      <c r="S32" s="243" t="s">
        <v>19</v>
      </c>
      <c r="T32" s="243" t="s">
        <v>19</v>
      </c>
      <c r="U32" s="243" t="s">
        <v>19</v>
      </c>
      <c r="V32" s="243" t="s">
        <v>19</v>
      </c>
      <c r="W32" s="243" t="s">
        <v>19</v>
      </c>
      <c r="X32" s="243" t="s">
        <v>19</v>
      </c>
      <c r="Y32" s="243" t="s">
        <v>19</v>
      </c>
      <c r="Z32" s="243" t="s">
        <v>19</v>
      </c>
      <c r="AA32" s="243" t="s">
        <v>19</v>
      </c>
      <c r="AB32" s="243" t="s">
        <v>19</v>
      </c>
      <c r="AC32" s="243" t="s">
        <v>19</v>
      </c>
      <c r="AD32" s="243" t="s">
        <v>19</v>
      </c>
      <c r="AE32" s="243" t="s">
        <v>19</v>
      </c>
      <c r="AF32" s="243" t="s">
        <v>19</v>
      </c>
      <c r="AG32" s="243" t="s">
        <v>19</v>
      </c>
      <c r="AH32" s="243" t="s">
        <v>19</v>
      </c>
      <c r="AI32" s="243" t="s">
        <v>19</v>
      </c>
      <c r="AJ32" s="243" t="s">
        <v>19</v>
      </c>
      <c r="AK32" s="243" t="s">
        <v>19</v>
      </c>
      <c r="AL32" s="243" t="s">
        <v>19</v>
      </c>
      <c r="AM32" s="243" t="s">
        <v>19</v>
      </c>
      <c r="AN32" s="243" t="s">
        <v>19</v>
      </c>
      <c r="AO32" s="243" t="s">
        <v>19</v>
      </c>
      <c r="AP32" s="243" t="s">
        <v>19</v>
      </c>
      <c r="AQ32" s="243" t="s">
        <v>19</v>
      </c>
      <c r="AR32" s="243" t="s">
        <v>19</v>
      </c>
      <c r="AS32" s="243" t="s">
        <v>19</v>
      </c>
      <c r="AT32" s="243" t="s">
        <v>19</v>
      </c>
      <c r="AU32" s="243" t="s">
        <v>19</v>
      </c>
      <c r="AV32" s="243" t="s">
        <v>19</v>
      </c>
      <c r="AW32" s="243" t="s">
        <v>19</v>
      </c>
      <c r="AX32" s="243" t="s">
        <v>19</v>
      </c>
      <c r="AY32" s="243" t="s">
        <v>19</v>
      </c>
      <c r="AZ32" s="243" t="s">
        <v>19</v>
      </c>
      <c r="BA32" s="243" t="s">
        <v>19</v>
      </c>
      <c r="BB32" s="243" t="s">
        <v>19</v>
      </c>
      <c r="BC32" s="243" t="s">
        <v>19</v>
      </c>
      <c r="BD32" s="243" t="s">
        <v>19</v>
      </c>
      <c r="BE32" s="243" t="s">
        <v>19</v>
      </c>
      <c r="BF32" s="243" t="s">
        <v>19</v>
      </c>
      <c r="BG32" s="243" t="s">
        <v>19</v>
      </c>
      <c r="BH32" s="243" t="s">
        <v>19</v>
      </c>
      <c r="BI32" s="243" t="s">
        <v>19</v>
      </c>
      <c r="BJ32" s="243" t="s">
        <v>19</v>
      </c>
      <c r="BK32" s="243" t="s">
        <v>19</v>
      </c>
      <c r="BL32" s="243" t="s">
        <v>19</v>
      </c>
      <c r="BM32" s="222"/>
      <c r="BN32" s="222"/>
      <c r="BO32" s="85"/>
      <c r="BP32" s="79"/>
    </row>
    <row r="33" spans="1:68" s="223" customFormat="1" ht="63.75" customHeight="1" thickBot="1" x14ac:dyDescent="0.25">
      <c r="A33" s="198">
        <v>21</v>
      </c>
      <c r="B33" s="511" t="s">
        <v>255</v>
      </c>
      <c r="C33" s="186" t="s">
        <v>256</v>
      </c>
      <c r="D33" s="70" t="s">
        <v>38</v>
      </c>
      <c r="E33" s="241" t="str">
        <f>IF(E32="N","X","")</f>
        <v/>
      </c>
      <c r="F33" s="241" t="str">
        <f t="shared" ref="F33:Y33" si="23">IF(F32="N","X","")</f>
        <v/>
      </c>
      <c r="G33" s="241" t="str">
        <f t="shared" si="23"/>
        <v/>
      </c>
      <c r="H33" s="241" t="str">
        <f t="shared" si="23"/>
        <v/>
      </c>
      <c r="I33" s="241" t="str">
        <f t="shared" si="23"/>
        <v/>
      </c>
      <c r="J33" s="241" t="str">
        <f t="shared" si="23"/>
        <v/>
      </c>
      <c r="K33" s="241" t="str">
        <f t="shared" si="23"/>
        <v/>
      </c>
      <c r="L33" s="241" t="str">
        <f t="shared" si="23"/>
        <v/>
      </c>
      <c r="M33" s="241" t="str">
        <f t="shared" si="23"/>
        <v/>
      </c>
      <c r="N33" s="241" t="str">
        <f t="shared" si="23"/>
        <v/>
      </c>
      <c r="O33" s="241" t="str">
        <f t="shared" si="23"/>
        <v/>
      </c>
      <c r="P33" s="241" t="str">
        <f t="shared" si="23"/>
        <v/>
      </c>
      <c r="Q33" s="241" t="str">
        <f t="shared" si="23"/>
        <v/>
      </c>
      <c r="R33" s="241" t="str">
        <f t="shared" si="23"/>
        <v/>
      </c>
      <c r="S33" s="241" t="str">
        <f t="shared" si="23"/>
        <v/>
      </c>
      <c r="T33" s="241" t="str">
        <f t="shared" si="23"/>
        <v/>
      </c>
      <c r="U33" s="241" t="str">
        <f t="shared" si="23"/>
        <v/>
      </c>
      <c r="V33" s="241" t="str">
        <f t="shared" si="23"/>
        <v/>
      </c>
      <c r="W33" s="241" t="str">
        <f t="shared" si="23"/>
        <v/>
      </c>
      <c r="X33" s="241" t="str">
        <f t="shared" si="23"/>
        <v/>
      </c>
      <c r="Y33" s="241" t="str">
        <f t="shared" si="23"/>
        <v/>
      </c>
      <c r="Z33" s="241" t="str">
        <f t="shared" ref="Z33:BL33" si="24">IF(Z32="N", "X", "")</f>
        <v/>
      </c>
      <c r="AA33" s="241" t="str">
        <f t="shared" si="24"/>
        <v/>
      </c>
      <c r="AB33" s="241" t="str">
        <f t="shared" si="24"/>
        <v/>
      </c>
      <c r="AC33" s="241" t="str">
        <f t="shared" si="24"/>
        <v/>
      </c>
      <c r="AD33" s="241" t="str">
        <f t="shared" si="24"/>
        <v/>
      </c>
      <c r="AE33" s="241" t="str">
        <f t="shared" si="24"/>
        <v/>
      </c>
      <c r="AF33" s="241" t="str">
        <f t="shared" si="24"/>
        <v/>
      </c>
      <c r="AG33" s="241" t="str">
        <f t="shared" si="24"/>
        <v/>
      </c>
      <c r="AH33" s="241" t="str">
        <f t="shared" si="24"/>
        <v/>
      </c>
      <c r="AI33" s="241" t="str">
        <f t="shared" si="24"/>
        <v/>
      </c>
      <c r="AJ33" s="241" t="str">
        <f t="shared" si="24"/>
        <v/>
      </c>
      <c r="AK33" s="241" t="str">
        <f t="shared" si="24"/>
        <v/>
      </c>
      <c r="AL33" s="241" t="str">
        <f t="shared" si="24"/>
        <v/>
      </c>
      <c r="AM33" s="241" t="str">
        <f t="shared" si="24"/>
        <v/>
      </c>
      <c r="AN33" s="241" t="str">
        <f t="shared" si="24"/>
        <v/>
      </c>
      <c r="AO33" s="241" t="str">
        <f t="shared" si="24"/>
        <v/>
      </c>
      <c r="AP33" s="241" t="str">
        <f t="shared" si="24"/>
        <v/>
      </c>
      <c r="AQ33" s="241" t="str">
        <f t="shared" si="24"/>
        <v/>
      </c>
      <c r="AR33" s="241" t="str">
        <f t="shared" si="24"/>
        <v/>
      </c>
      <c r="AS33" s="241" t="str">
        <f t="shared" si="24"/>
        <v/>
      </c>
      <c r="AT33" s="241" t="str">
        <f t="shared" si="24"/>
        <v/>
      </c>
      <c r="AU33" s="241" t="str">
        <f t="shared" si="24"/>
        <v/>
      </c>
      <c r="AV33" s="241" t="str">
        <f t="shared" si="24"/>
        <v/>
      </c>
      <c r="AW33" s="241" t="str">
        <f t="shared" si="24"/>
        <v/>
      </c>
      <c r="AX33" s="241" t="str">
        <f t="shared" si="24"/>
        <v/>
      </c>
      <c r="AY33" s="241" t="str">
        <f t="shared" si="24"/>
        <v/>
      </c>
      <c r="AZ33" s="241" t="str">
        <f t="shared" si="24"/>
        <v/>
      </c>
      <c r="BA33" s="241" t="str">
        <f t="shared" si="24"/>
        <v/>
      </c>
      <c r="BB33" s="241" t="str">
        <f t="shared" si="24"/>
        <v/>
      </c>
      <c r="BC33" s="241" t="str">
        <f t="shared" si="24"/>
        <v/>
      </c>
      <c r="BD33" s="241" t="str">
        <f t="shared" si="24"/>
        <v/>
      </c>
      <c r="BE33" s="241" t="str">
        <f t="shared" si="24"/>
        <v/>
      </c>
      <c r="BF33" s="241" t="str">
        <f t="shared" si="24"/>
        <v/>
      </c>
      <c r="BG33" s="241" t="str">
        <f t="shared" si="24"/>
        <v/>
      </c>
      <c r="BH33" s="241" t="str">
        <f t="shared" si="24"/>
        <v/>
      </c>
      <c r="BI33" s="241" t="str">
        <f t="shared" si="24"/>
        <v/>
      </c>
      <c r="BJ33" s="241" t="str">
        <f t="shared" si="24"/>
        <v/>
      </c>
      <c r="BK33" s="241" t="str">
        <f t="shared" si="24"/>
        <v/>
      </c>
      <c r="BL33" s="241" t="str">
        <f t="shared" si="24"/>
        <v/>
      </c>
      <c r="BM33" s="222"/>
      <c r="BN33" s="222"/>
      <c r="BO33" s="85"/>
      <c r="BP33" s="79"/>
    </row>
    <row r="34" spans="1:68" s="223" customFormat="1" ht="81.75" customHeight="1" thickBot="1" x14ac:dyDescent="0.25">
      <c r="A34" s="189">
        <v>22</v>
      </c>
      <c r="B34" s="510" t="s">
        <v>257</v>
      </c>
      <c r="C34" s="186" t="s">
        <v>258</v>
      </c>
      <c r="D34" s="70" t="s">
        <v>38</v>
      </c>
      <c r="E34" s="241" t="str">
        <f>IF(E32="N","X","")</f>
        <v/>
      </c>
      <c r="F34" s="241" t="str">
        <f t="shared" ref="F34:Y34" si="25">IF(F32="N","X","")</f>
        <v/>
      </c>
      <c r="G34" s="241" t="str">
        <f t="shared" si="25"/>
        <v/>
      </c>
      <c r="H34" s="241" t="str">
        <f t="shared" si="25"/>
        <v/>
      </c>
      <c r="I34" s="241" t="str">
        <f t="shared" si="25"/>
        <v/>
      </c>
      <c r="J34" s="241" t="str">
        <f t="shared" si="25"/>
        <v/>
      </c>
      <c r="K34" s="241" t="str">
        <f t="shared" si="25"/>
        <v/>
      </c>
      <c r="L34" s="241" t="str">
        <f t="shared" si="25"/>
        <v/>
      </c>
      <c r="M34" s="241" t="str">
        <f t="shared" si="25"/>
        <v/>
      </c>
      <c r="N34" s="241" t="str">
        <f t="shared" si="25"/>
        <v/>
      </c>
      <c r="O34" s="241" t="str">
        <f t="shared" si="25"/>
        <v/>
      </c>
      <c r="P34" s="241" t="str">
        <f t="shared" si="25"/>
        <v/>
      </c>
      <c r="Q34" s="241" t="str">
        <f t="shared" si="25"/>
        <v/>
      </c>
      <c r="R34" s="241" t="str">
        <f t="shared" si="25"/>
        <v/>
      </c>
      <c r="S34" s="241" t="str">
        <f t="shared" si="25"/>
        <v/>
      </c>
      <c r="T34" s="241" t="str">
        <f t="shared" si="25"/>
        <v/>
      </c>
      <c r="U34" s="241" t="str">
        <f t="shared" si="25"/>
        <v/>
      </c>
      <c r="V34" s="241" t="str">
        <f t="shared" si="25"/>
        <v/>
      </c>
      <c r="W34" s="241" t="str">
        <f t="shared" si="25"/>
        <v/>
      </c>
      <c r="X34" s="241" t="str">
        <f t="shared" si="25"/>
        <v/>
      </c>
      <c r="Y34" s="241" t="str">
        <f t="shared" si="25"/>
        <v/>
      </c>
      <c r="Z34" s="242" t="str">
        <f t="shared" ref="Z34:BL34" si="26">IF(Z32="N", "X", "")</f>
        <v/>
      </c>
      <c r="AA34" s="242" t="str">
        <f t="shared" si="26"/>
        <v/>
      </c>
      <c r="AB34" s="242" t="str">
        <f t="shared" si="26"/>
        <v/>
      </c>
      <c r="AC34" s="242" t="str">
        <f t="shared" si="26"/>
        <v/>
      </c>
      <c r="AD34" s="242" t="str">
        <f t="shared" si="26"/>
        <v/>
      </c>
      <c r="AE34" s="242" t="str">
        <f t="shared" si="26"/>
        <v/>
      </c>
      <c r="AF34" s="242" t="str">
        <f t="shared" si="26"/>
        <v/>
      </c>
      <c r="AG34" s="242" t="str">
        <f t="shared" si="26"/>
        <v/>
      </c>
      <c r="AH34" s="242" t="str">
        <f t="shared" si="26"/>
        <v/>
      </c>
      <c r="AI34" s="242" t="str">
        <f t="shared" si="26"/>
        <v/>
      </c>
      <c r="AJ34" s="242" t="str">
        <f t="shared" si="26"/>
        <v/>
      </c>
      <c r="AK34" s="242" t="str">
        <f t="shared" si="26"/>
        <v/>
      </c>
      <c r="AL34" s="242" t="str">
        <f t="shared" si="26"/>
        <v/>
      </c>
      <c r="AM34" s="242" t="str">
        <f t="shared" si="26"/>
        <v/>
      </c>
      <c r="AN34" s="242" t="str">
        <f t="shared" si="26"/>
        <v/>
      </c>
      <c r="AO34" s="242" t="str">
        <f t="shared" si="26"/>
        <v/>
      </c>
      <c r="AP34" s="242" t="str">
        <f t="shared" si="26"/>
        <v/>
      </c>
      <c r="AQ34" s="242" t="str">
        <f t="shared" si="26"/>
        <v/>
      </c>
      <c r="AR34" s="242" t="str">
        <f t="shared" si="26"/>
        <v/>
      </c>
      <c r="AS34" s="242" t="str">
        <f t="shared" si="26"/>
        <v/>
      </c>
      <c r="AT34" s="242" t="str">
        <f t="shared" si="26"/>
        <v/>
      </c>
      <c r="AU34" s="242" t="str">
        <f t="shared" si="26"/>
        <v/>
      </c>
      <c r="AV34" s="242" t="str">
        <f t="shared" si="26"/>
        <v/>
      </c>
      <c r="AW34" s="242" t="str">
        <f t="shared" si="26"/>
        <v/>
      </c>
      <c r="AX34" s="242" t="str">
        <f t="shared" si="26"/>
        <v/>
      </c>
      <c r="AY34" s="242" t="str">
        <f t="shared" si="26"/>
        <v/>
      </c>
      <c r="AZ34" s="242" t="str">
        <f t="shared" si="26"/>
        <v/>
      </c>
      <c r="BA34" s="242" t="str">
        <f t="shared" si="26"/>
        <v/>
      </c>
      <c r="BB34" s="242" t="str">
        <f t="shared" si="26"/>
        <v/>
      </c>
      <c r="BC34" s="242" t="str">
        <f t="shared" si="26"/>
        <v/>
      </c>
      <c r="BD34" s="242" t="str">
        <f t="shared" si="26"/>
        <v/>
      </c>
      <c r="BE34" s="242" t="str">
        <f t="shared" si="26"/>
        <v/>
      </c>
      <c r="BF34" s="242" t="str">
        <f t="shared" si="26"/>
        <v/>
      </c>
      <c r="BG34" s="242" t="str">
        <f t="shared" si="26"/>
        <v/>
      </c>
      <c r="BH34" s="242" t="str">
        <f t="shared" si="26"/>
        <v/>
      </c>
      <c r="BI34" s="242" t="str">
        <f t="shared" si="26"/>
        <v/>
      </c>
      <c r="BJ34" s="242" t="str">
        <f t="shared" si="26"/>
        <v/>
      </c>
      <c r="BK34" s="242" t="str">
        <f t="shared" si="26"/>
        <v/>
      </c>
      <c r="BL34" s="242" t="str">
        <f t="shared" si="26"/>
        <v/>
      </c>
      <c r="BM34" s="222"/>
      <c r="BN34" s="222"/>
      <c r="BO34" s="85"/>
      <c r="BP34" s="79"/>
    </row>
    <row r="35" spans="1:68" s="223" customFormat="1" ht="63.75" customHeight="1" thickBot="1" x14ac:dyDescent="0.25">
      <c r="A35" s="189">
        <v>23</v>
      </c>
      <c r="B35" s="511" t="s">
        <v>46</v>
      </c>
      <c r="C35" s="509" t="s">
        <v>256</v>
      </c>
      <c r="D35" s="70" t="s">
        <v>38</v>
      </c>
      <c r="E35" s="242" t="str">
        <f t="shared" ref="E35:T35" si="27">IF(E32="N","X","")</f>
        <v/>
      </c>
      <c r="F35" s="242" t="str">
        <f t="shared" si="27"/>
        <v/>
      </c>
      <c r="G35" s="242" t="str">
        <f t="shared" si="27"/>
        <v/>
      </c>
      <c r="H35" s="242" t="str">
        <f t="shared" si="27"/>
        <v/>
      </c>
      <c r="I35" s="242" t="str">
        <f t="shared" si="27"/>
        <v/>
      </c>
      <c r="J35" s="242" t="str">
        <f t="shared" si="27"/>
        <v/>
      </c>
      <c r="K35" s="242" t="str">
        <f t="shared" si="27"/>
        <v/>
      </c>
      <c r="L35" s="242" t="str">
        <f t="shared" si="27"/>
        <v/>
      </c>
      <c r="M35" s="242" t="str">
        <f t="shared" si="27"/>
        <v/>
      </c>
      <c r="N35" s="242" t="str">
        <f t="shared" si="27"/>
        <v/>
      </c>
      <c r="O35" s="242" t="str">
        <f t="shared" si="27"/>
        <v/>
      </c>
      <c r="P35" s="242" t="str">
        <f t="shared" si="27"/>
        <v/>
      </c>
      <c r="Q35" s="242" t="str">
        <f t="shared" si="27"/>
        <v/>
      </c>
      <c r="R35" s="242" t="str">
        <f t="shared" si="27"/>
        <v/>
      </c>
      <c r="S35" s="242" t="str">
        <f t="shared" si="27"/>
        <v/>
      </c>
      <c r="T35" s="242" t="str">
        <f t="shared" si="27"/>
        <v/>
      </c>
      <c r="U35" s="242" t="str">
        <f t="shared" ref="U35:Y35" si="28">IF(U32="N","X","")</f>
        <v/>
      </c>
      <c r="V35" s="242" t="str">
        <f t="shared" si="28"/>
        <v/>
      </c>
      <c r="W35" s="242" t="str">
        <f t="shared" si="28"/>
        <v/>
      </c>
      <c r="X35" s="242" t="str">
        <f t="shared" si="28"/>
        <v/>
      </c>
      <c r="Y35" s="242" t="str">
        <f t="shared" si="28"/>
        <v/>
      </c>
      <c r="Z35" s="242" t="str">
        <f t="shared" ref="Z35:BL35" si="29">IF(Z32="N", "X", "")</f>
        <v/>
      </c>
      <c r="AA35" s="242" t="str">
        <f t="shared" si="29"/>
        <v/>
      </c>
      <c r="AB35" s="242" t="str">
        <f t="shared" si="29"/>
        <v/>
      </c>
      <c r="AC35" s="242" t="str">
        <f t="shared" si="29"/>
        <v/>
      </c>
      <c r="AD35" s="242" t="str">
        <f t="shared" si="29"/>
        <v/>
      </c>
      <c r="AE35" s="242" t="str">
        <f t="shared" si="29"/>
        <v/>
      </c>
      <c r="AF35" s="242" t="str">
        <f t="shared" si="29"/>
        <v/>
      </c>
      <c r="AG35" s="242" t="str">
        <f t="shared" si="29"/>
        <v/>
      </c>
      <c r="AH35" s="242" t="str">
        <f t="shared" si="29"/>
        <v/>
      </c>
      <c r="AI35" s="242" t="str">
        <f t="shared" si="29"/>
        <v/>
      </c>
      <c r="AJ35" s="242" t="str">
        <f t="shared" si="29"/>
        <v/>
      </c>
      <c r="AK35" s="242" t="str">
        <f t="shared" si="29"/>
        <v/>
      </c>
      <c r="AL35" s="242" t="str">
        <f t="shared" si="29"/>
        <v/>
      </c>
      <c r="AM35" s="242" t="str">
        <f t="shared" si="29"/>
        <v/>
      </c>
      <c r="AN35" s="242" t="str">
        <f t="shared" si="29"/>
        <v/>
      </c>
      <c r="AO35" s="242" t="str">
        <f t="shared" si="29"/>
        <v/>
      </c>
      <c r="AP35" s="242" t="str">
        <f t="shared" si="29"/>
        <v/>
      </c>
      <c r="AQ35" s="242" t="str">
        <f t="shared" si="29"/>
        <v/>
      </c>
      <c r="AR35" s="242" t="str">
        <f t="shared" si="29"/>
        <v/>
      </c>
      <c r="AS35" s="242" t="str">
        <f t="shared" si="29"/>
        <v/>
      </c>
      <c r="AT35" s="242" t="str">
        <f t="shared" si="29"/>
        <v/>
      </c>
      <c r="AU35" s="242" t="str">
        <f t="shared" si="29"/>
        <v/>
      </c>
      <c r="AV35" s="242" t="str">
        <f t="shared" si="29"/>
        <v/>
      </c>
      <c r="AW35" s="242" t="str">
        <f t="shared" si="29"/>
        <v/>
      </c>
      <c r="AX35" s="242" t="str">
        <f t="shared" si="29"/>
        <v/>
      </c>
      <c r="AY35" s="242" t="str">
        <f t="shared" si="29"/>
        <v/>
      </c>
      <c r="AZ35" s="242" t="str">
        <f t="shared" si="29"/>
        <v/>
      </c>
      <c r="BA35" s="242" t="str">
        <f t="shared" si="29"/>
        <v/>
      </c>
      <c r="BB35" s="242" t="str">
        <f t="shared" si="29"/>
        <v/>
      </c>
      <c r="BC35" s="242" t="str">
        <f t="shared" si="29"/>
        <v/>
      </c>
      <c r="BD35" s="242" t="str">
        <f t="shared" si="29"/>
        <v/>
      </c>
      <c r="BE35" s="242" t="str">
        <f t="shared" si="29"/>
        <v/>
      </c>
      <c r="BF35" s="242" t="str">
        <f t="shared" si="29"/>
        <v/>
      </c>
      <c r="BG35" s="242" t="str">
        <f t="shared" si="29"/>
        <v/>
      </c>
      <c r="BH35" s="242" t="str">
        <f t="shared" si="29"/>
        <v/>
      </c>
      <c r="BI35" s="242" t="str">
        <f t="shared" si="29"/>
        <v/>
      </c>
      <c r="BJ35" s="242" t="str">
        <f t="shared" si="29"/>
        <v/>
      </c>
      <c r="BK35" s="242" t="str">
        <f t="shared" si="29"/>
        <v/>
      </c>
      <c r="BL35" s="242" t="str">
        <f t="shared" si="29"/>
        <v/>
      </c>
      <c r="BM35" s="222"/>
      <c r="BN35" s="222"/>
      <c r="BO35" s="85"/>
      <c r="BP35" s="79"/>
    </row>
    <row r="36" spans="1:68" s="223" customFormat="1" ht="76.5" customHeight="1" thickBot="1" x14ac:dyDescent="0.25">
      <c r="A36" s="189">
        <v>24</v>
      </c>
      <c r="B36" s="510" t="s">
        <v>259</v>
      </c>
      <c r="C36" s="186" t="s">
        <v>260</v>
      </c>
      <c r="D36" s="70" t="s">
        <v>38</v>
      </c>
      <c r="E36" s="242" t="str">
        <f>IF(E32="N","X","")</f>
        <v/>
      </c>
      <c r="F36" s="242" t="str">
        <f t="shared" ref="F36:Y36" si="30">IF(F32="N","X","")</f>
        <v/>
      </c>
      <c r="G36" s="242" t="str">
        <f t="shared" si="30"/>
        <v/>
      </c>
      <c r="H36" s="242" t="str">
        <f t="shared" si="30"/>
        <v/>
      </c>
      <c r="I36" s="242" t="str">
        <f t="shared" si="30"/>
        <v/>
      </c>
      <c r="J36" s="242" t="str">
        <f t="shared" si="30"/>
        <v/>
      </c>
      <c r="K36" s="242" t="str">
        <f t="shared" si="30"/>
        <v/>
      </c>
      <c r="L36" s="242" t="str">
        <f t="shared" si="30"/>
        <v/>
      </c>
      <c r="M36" s="242" t="str">
        <f t="shared" si="30"/>
        <v/>
      </c>
      <c r="N36" s="242" t="str">
        <f t="shared" si="30"/>
        <v/>
      </c>
      <c r="O36" s="242" t="str">
        <f t="shared" si="30"/>
        <v/>
      </c>
      <c r="P36" s="242" t="str">
        <f t="shared" si="30"/>
        <v/>
      </c>
      <c r="Q36" s="242" t="str">
        <f t="shared" si="30"/>
        <v/>
      </c>
      <c r="R36" s="242" t="str">
        <f t="shared" si="30"/>
        <v/>
      </c>
      <c r="S36" s="242" t="str">
        <f t="shared" si="30"/>
        <v/>
      </c>
      <c r="T36" s="242" t="str">
        <f t="shared" si="30"/>
        <v/>
      </c>
      <c r="U36" s="242" t="str">
        <f t="shared" si="30"/>
        <v/>
      </c>
      <c r="V36" s="242" t="str">
        <f t="shared" si="30"/>
        <v/>
      </c>
      <c r="W36" s="242" t="str">
        <f t="shared" si="30"/>
        <v/>
      </c>
      <c r="X36" s="242" t="str">
        <f t="shared" si="30"/>
        <v/>
      </c>
      <c r="Y36" s="242" t="str">
        <f t="shared" si="30"/>
        <v/>
      </c>
      <c r="Z36" s="242" t="str">
        <f t="shared" ref="Z36:BL36" si="31">IF(Z32="N", "X", "")</f>
        <v/>
      </c>
      <c r="AA36" s="242" t="str">
        <f t="shared" si="31"/>
        <v/>
      </c>
      <c r="AB36" s="242" t="str">
        <f t="shared" si="31"/>
        <v/>
      </c>
      <c r="AC36" s="242" t="str">
        <f t="shared" si="31"/>
        <v/>
      </c>
      <c r="AD36" s="242" t="str">
        <f t="shared" si="31"/>
        <v/>
      </c>
      <c r="AE36" s="242" t="str">
        <f t="shared" si="31"/>
        <v/>
      </c>
      <c r="AF36" s="242" t="str">
        <f t="shared" si="31"/>
        <v/>
      </c>
      <c r="AG36" s="242" t="str">
        <f t="shared" si="31"/>
        <v/>
      </c>
      <c r="AH36" s="242" t="str">
        <f t="shared" si="31"/>
        <v/>
      </c>
      <c r="AI36" s="242" t="str">
        <f t="shared" si="31"/>
        <v/>
      </c>
      <c r="AJ36" s="242" t="str">
        <f t="shared" si="31"/>
        <v/>
      </c>
      <c r="AK36" s="242" t="str">
        <f t="shared" si="31"/>
        <v/>
      </c>
      <c r="AL36" s="242" t="str">
        <f t="shared" si="31"/>
        <v/>
      </c>
      <c r="AM36" s="242" t="str">
        <f t="shared" si="31"/>
        <v/>
      </c>
      <c r="AN36" s="242" t="str">
        <f t="shared" si="31"/>
        <v/>
      </c>
      <c r="AO36" s="242" t="str">
        <f t="shared" si="31"/>
        <v/>
      </c>
      <c r="AP36" s="242" t="str">
        <f t="shared" si="31"/>
        <v/>
      </c>
      <c r="AQ36" s="242" t="str">
        <f t="shared" si="31"/>
        <v/>
      </c>
      <c r="AR36" s="242" t="str">
        <f t="shared" si="31"/>
        <v/>
      </c>
      <c r="AS36" s="242" t="str">
        <f t="shared" si="31"/>
        <v/>
      </c>
      <c r="AT36" s="242" t="str">
        <f t="shared" si="31"/>
        <v/>
      </c>
      <c r="AU36" s="242" t="str">
        <f t="shared" si="31"/>
        <v/>
      </c>
      <c r="AV36" s="242" t="str">
        <f t="shared" si="31"/>
        <v/>
      </c>
      <c r="AW36" s="242" t="str">
        <f t="shared" si="31"/>
        <v/>
      </c>
      <c r="AX36" s="242" t="str">
        <f t="shared" si="31"/>
        <v/>
      </c>
      <c r="AY36" s="242" t="str">
        <f t="shared" si="31"/>
        <v/>
      </c>
      <c r="AZ36" s="242" t="str">
        <f t="shared" si="31"/>
        <v/>
      </c>
      <c r="BA36" s="242" t="str">
        <f t="shared" si="31"/>
        <v/>
      </c>
      <c r="BB36" s="242" t="str">
        <f t="shared" si="31"/>
        <v/>
      </c>
      <c r="BC36" s="242" t="str">
        <f t="shared" si="31"/>
        <v/>
      </c>
      <c r="BD36" s="242" t="str">
        <f t="shared" si="31"/>
        <v/>
      </c>
      <c r="BE36" s="242" t="str">
        <f t="shared" si="31"/>
        <v/>
      </c>
      <c r="BF36" s="242" t="str">
        <f t="shared" si="31"/>
        <v/>
      </c>
      <c r="BG36" s="242" t="str">
        <f t="shared" si="31"/>
        <v/>
      </c>
      <c r="BH36" s="242" t="str">
        <f t="shared" si="31"/>
        <v/>
      </c>
      <c r="BI36" s="242" t="str">
        <f t="shared" si="31"/>
        <v/>
      </c>
      <c r="BJ36" s="242" t="str">
        <f t="shared" si="31"/>
        <v/>
      </c>
      <c r="BK36" s="242" t="str">
        <f t="shared" si="31"/>
        <v/>
      </c>
      <c r="BL36" s="242" t="str">
        <f t="shared" si="31"/>
        <v/>
      </c>
      <c r="BM36" s="222"/>
      <c r="BN36" s="222"/>
      <c r="BO36" s="85"/>
      <c r="BP36" s="79"/>
    </row>
    <row r="37" spans="1:68" s="223" customFormat="1" ht="78.75" customHeight="1" thickBot="1" x14ac:dyDescent="0.25">
      <c r="A37" s="189">
        <v>25</v>
      </c>
      <c r="B37" s="510" t="s">
        <v>261</v>
      </c>
      <c r="C37" s="186" t="s">
        <v>260</v>
      </c>
      <c r="D37" s="70" t="s">
        <v>38</v>
      </c>
      <c r="E37" s="242" t="str">
        <f>IF(E32="N","X","")</f>
        <v/>
      </c>
      <c r="F37" s="242" t="str">
        <f t="shared" ref="F37:Y37" si="32">IF(F32="N","X","")</f>
        <v/>
      </c>
      <c r="G37" s="242" t="str">
        <f t="shared" si="32"/>
        <v/>
      </c>
      <c r="H37" s="242" t="str">
        <f t="shared" si="32"/>
        <v/>
      </c>
      <c r="I37" s="242" t="str">
        <f t="shared" si="32"/>
        <v/>
      </c>
      <c r="J37" s="242" t="str">
        <f t="shared" si="32"/>
        <v/>
      </c>
      <c r="K37" s="242" t="str">
        <f t="shared" si="32"/>
        <v/>
      </c>
      <c r="L37" s="242" t="str">
        <f t="shared" si="32"/>
        <v/>
      </c>
      <c r="M37" s="242" t="str">
        <f t="shared" si="32"/>
        <v/>
      </c>
      <c r="N37" s="242" t="str">
        <f t="shared" si="32"/>
        <v/>
      </c>
      <c r="O37" s="242" t="str">
        <f t="shared" si="32"/>
        <v/>
      </c>
      <c r="P37" s="242" t="str">
        <f t="shared" si="32"/>
        <v/>
      </c>
      <c r="Q37" s="242" t="str">
        <f t="shared" si="32"/>
        <v/>
      </c>
      <c r="R37" s="242" t="str">
        <f t="shared" si="32"/>
        <v/>
      </c>
      <c r="S37" s="242" t="str">
        <f t="shared" si="32"/>
        <v/>
      </c>
      <c r="T37" s="242" t="str">
        <f t="shared" si="32"/>
        <v/>
      </c>
      <c r="U37" s="242" t="str">
        <f t="shared" si="32"/>
        <v/>
      </c>
      <c r="V37" s="242" t="str">
        <f t="shared" si="32"/>
        <v/>
      </c>
      <c r="W37" s="242" t="str">
        <f t="shared" si="32"/>
        <v/>
      </c>
      <c r="X37" s="242" t="str">
        <f t="shared" si="32"/>
        <v/>
      </c>
      <c r="Y37" s="242" t="str">
        <f t="shared" si="32"/>
        <v/>
      </c>
      <c r="Z37" s="242" t="str">
        <f t="shared" ref="Z37:BL37" si="33">IF(Z32="N", "X", "")</f>
        <v/>
      </c>
      <c r="AA37" s="242" t="str">
        <f t="shared" si="33"/>
        <v/>
      </c>
      <c r="AB37" s="242" t="str">
        <f t="shared" si="33"/>
        <v/>
      </c>
      <c r="AC37" s="242" t="str">
        <f t="shared" si="33"/>
        <v/>
      </c>
      <c r="AD37" s="242" t="str">
        <f t="shared" si="33"/>
        <v/>
      </c>
      <c r="AE37" s="242" t="str">
        <f t="shared" si="33"/>
        <v/>
      </c>
      <c r="AF37" s="242" t="str">
        <f t="shared" si="33"/>
        <v/>
      </c>
      <c r="AG37" s="242" t="str">
        <f t="shared" si="33"/>
        <v/>
      </c>
      <c r="AH37" s="242" t="str">
        <f t="shared" si="33"/>
        <v/>
      </c>
      <c r="AI37" s="242" t="str">
        <f t="shared" si="33"/>
        <v/>
      </c>
      <c r="AJ37" s="242" t="str">
        <f t="shared" si="33"/>
        <v/>
      </c>
      <c r="AK37" s="242" t="str">
        <f t="shared" si="33"/>
        <v/>
      </c>
      <c r="AL37" s="242" t="str">
        <f t="shared" si="33"/>
        <v/>
      </c>
      <c r="AM37" s="242" t="str">
        <f t="shared" si="33"/>
        <v/>
      </c>
      <c r="AN37" s="242" t="str">
        <f t="shared" si="33"/>
        <v/>
      </c>
      <c r="AO37" s="242" t="str">
        <f t="shared" si="33"/>
        <v/>
      </c>
      <c r="AP37" s="242" t="str">
        <f t="shared" si="33"/>
        <v/>
      </c>
      <c r="AQ37" s="242" t="str">
        <f t="shared" si="33"/>
        <v/>
      </c>
      <c r="AR37" s="242" t="str">
        <f t="shared" si="33"/>
        <v/>
      </c>
      <c r="AS37" s="242" t="str">
        <f t="shared" si="33"/>
        <v/>
      </c>
      <c r="AT37" s="242" t="str">
        <f t="shared" si="33"/>
        <v/>
      </c>
      <c r="AU37" s="242" t="str">
        <f t="shared" si="33"/>
        <v/>
      </c>
      <c r="AV37" s="242" t="str">
        <f t="shared" si="33"/>
        <v/>
      </c>
      <c r="AW37" s="242" t="str">
        <f t="shared" si="33"/>
        <v/>
      </c>
      <c r="AX37" s="242" t="str">
        <f t="shared" si="33"/>
        <v/>
      </c>
      <c r="AY37" s="242" t="str">
        <f t="shared" si="33"/>
        <v/>
      </c>
      <c r="AZ37" s="242" t="str">
        <f t="shared" si="33"/>
        <v/>
      </c>
      <c r="BA37" s="242" t="str">
        <f t="shared" si="33"/>
        <v/>
      </c>
      <c r="BB37" s="242" t="str">
        <f t="shared" si="33"/>
        <v/>
      </c>
      <c r="BC37" s="242" t="str">
        <f t="shared" si="33"/>
        <v/>
      </c>
      <c r="BD37" s="242" t="str">
        <f t="shared" si="33"/>
        <v/>
      </c>
      <c r="BE37" s="242" t="str">
        <f t="shared" si="33"/>
        <v/>
      </c>
      <c r="BF37" s="242" t="str">
        <f t="shared" si="33"/>
        <v/>
      </c>
      <c r="BG37" s="242" t="str">
        <f t="shared" si="33"/>
        <v/>
      </c>
      <c r="BH37" s="242" t="str">
        <f t="shared" si="33"/>
        <v/>
      </c>
      <c r="BI37" s="242" t="str">
        <f t="shared" si="33"/>
        <v/>
      </c>
      <c r="BJ37" s="242" t="str">
        <f t="shared" si="33"/>
        <v/>
      </c>
      <c r="BK37" s="242" t="str">
        <f t="shared" si="33"/>
        <v/>
      </c>
      <c r="BL37" s="242" t="str">
        <f t="shared" si="33"/>
        <v/>
      </c>
      <c r="BM37" s="222"/>
      <c r="BN37" s="222"/>
      <c r="BO37" s="85"/>
      <c r="BP37" s="79"/>
    </row>
    <row r="38" spans="1:68" s="223" customFormat="1" ht="78.75" customHeight="1" thickBot="1" x14ac:dyDescent="0.25">
      <c r="A38" s="187">
        <v>26</v>
      </c>
      <c r="B38" s="64" t="s">
        <v>262</v>
      </c>
      <c r="C38" s="514" t="s">
        <v>263</v>
      </c>
      <c r="D38" s="70" t="s">
        <v>38</v>
      </c>
      <c r="E38" s="242" t="str">
        <f>IF(E32="N","X","")</f>
        <v/>
      </c>
      <c r="F38" s="242" t="str">
        <f t="shared" ref="F38:Y38" si="34">IF(F32="N","X","")</f>
        <v/>
      </c>
      <c r="G38" s="242" t="str">
        <f t="shared" si="34"/>
        <v/>
      </c>
      <c r="H38" s="242" t="str">
        <f t="shared" si="34"/>
        <v/>
      </c>
      <c r="I38" s="242" t="str">
        <f t="shared" si="34"/>
        <v/>
      </c>
      <c r="J38" s="242" t="str">
        <f t="shared" si="34"/>
        <v/>
      </c>
      <c r="K38" s="242" t="str">
        <f t="shared" si="34"/>
        <v/>
      </c>
      <c r="L38" s="242" t="str">
        <f t="shared" si="34"/>
        <v/>
      </c>
      <c r="M38" s="242" t="str">
        <f t="shared" si="34"/>
        <v/>
      </c>
      <c r="N38" s="242" t="str">
        <f t="shared" si="34"/>
        <v/>
      </c>
      <c r="O38" s="242" t="str">
        <f t="shared" si="34"/>
        <v/>
      </c>
      <c r="P38" s="242" t="str">
        <f t="shared" si="34"/>
        <v/>
      </c>
      <c r="Q38" s="242" t="str">
        <f t="shared" si="34"/>
        <v/>
      </c>
      <c r="R38" s="242" t="str">
        <f t="shared" si="34"/>
        <v/>
      </c>
      <c r="S38" s="242" t="str">
        <f t="shared" si="34"/>
        <v/>
      </c>
      <c r="T38" s="242" t="str">
        <f t="shared" si="34"/>
        <v/>
      </c>
      <c r="U38" s="242" t="str">
        <f t="shared" si="34"/>
        <v/>
      </c>
      <c r="V38" s="242" t="str">
        <f t="shared" si="34"/>
        <v/>
      </c>
      <c r="W38" s="242" t="str">
        <f t="shared" si="34"/>
        <v/>
      </c>
      <c r="X38" s="242" t="str">
        <f t="shared" si="34"/>
        <v/>
      </c>
      <c r="Y38" s="242" t="str">
        <f t="shared" si="34"/>
        <v/>
      </c>
      <c r="Z38" s="242" t="str">
        <f t="shared" ref="Z38:BL38" si="35">IF(Z32="N", "X", "")</f>
        <v/>
      </c>
      <c r="AA38" s="242" t="str">
        <f t="shared" si="35"/>
        <v/>
      </c>
      <c r="AB38" s="242" t="str">
        <f t="shared" si="35"/>
        <v/>
      </c>
      <c r="AC38" s="242" t="str">
        <f t="shared" si="35"/>
        <v/>
      </c>
      <c r="AD38" s="242" t="str">
        <f t="shared" si="35"/>
        <v/>
      </c>
      <c r="AE38" s="242" t="str">
        <f t="shared" si="35"/>
        <v/>
      </c>
      <c r="AF38" s="242" t="str">
        <f t="shared" si="35"/>
        <v/>
      </c>
      <c r="AG38" s="242" t="str">
        <f t="shared" si="35"/>
        <v/>
      </c>
      <c r="AH38" s="242" t="str">
        <f t="shared" si="35"/>
        <v/>
      </c>
      <c r="AI38" s="242" t="str">
        <f t="shared" si="35"/>
        <v/>
      </c>
      <c r="AJ38" s="242" t="str">
        <f t="shared" si="35"/>
        <v/>
      </c>
      <c r="AK38" s="242" t="str">
        <f t="shared" si="35"/>
        <v/>
      </c>
      <c r="AL38" s="242" t="str">
        <f t="shared" si="35"/>
        <v/>
      </c>
      <c r="AM38" s="242" t="str">
        <f t="shared" si="35"/>
        <v/>
      </c>
      <c r="AN38" s="242" t="str">
        <f t="shared" si="35"/>
        <v/>
      </c>
      <c r="AO38" s="242" t="str">
        <f t="shared" si="35"/>
        <v/>
      </c>
      <c r="AP38" s="242" t="str">
        <f t="shared" si="35"/>
        <v/>
      </c>
      <c r="AQ38" s="242" t="str">
        <f t="shared" si="35"/>
        <v/>
      </c>
      <c r="AR38" s="242" t="str">
        <f t="shared" si="35"/>
        <v/>
      </c>
      <c r="AS38" s="242" t="str">
        <f t="shared" si="35"/>
        <v/>
      </c>
      <c r="AT38" s="242" t="str">
        <f t="shared" si="35"/>
        <v/>
      </c>
      <c r="AU38" s="242" t="str">
        <f t="shared" si="35"/>
        <v/>
      </c>
      <c r="AV38" s="242" t="str">
        <f t="shared" si="35"/>
        <v/>
      </c>
      <c r="AW38" s="242" t="str">
        <f t="shared" si="35"/>
        <v/>
      </c>
      <c r="AX38" s="242" t="str">
        <f t="shared" si="35"/>
        <v/>
      </c>
      <c r="AY38" s="242" t="str">
        <f t="shared" si="35"/>
        <v/>
      </c>
      <c r="AZ38" s="242" t="str">
        <f t="shared" si="35"/>
        <v/>
      </c>
      <c r="BA38" s="242" t="str">
        <f t="shared" si="35"/>
        <v/>
      </c>
      <c r="BB38" s="242" t="str">
        <f t="shared" si="35"/>
        <v/>
      </c>
      <c r="BC38" s="242" t="str">
        <f t="shared" si="35"/>
        <v/>
      </c>
      <c r="BD38" s="242" t="str">
        <f t="shared" si="35"/>
        <v/>
      </c>
      <c r="BE38" s="242" t="str">
        <f t="shared" si="35"/>
        <v/>
      </c>
      <c r="BF38" s="242" t="str">
        <f t="shared" si="35"/>
        <v/>
      </c>
      <c r="BG38" s="242" t="str">
        <f t="shared" si="35"/>
        <v/>
      </c>
      <c r="BH38" s="242" t="str">
        <f t="shared" si="35"/>
        <v/>
      </c>
      <c r="BI38" s="242" t="str">
        <f t="shared" si="35"/>
        <v/>
      </c>
      <c r="BJ38" s="242" t="str">
        <f t="shared" si="35"/>
        <v/>
      </c>
      <c r="BK38" s="242" t="str">
        <f t="shared" si="35"/>
        <v/>
      </c>
      <c r="BL38" s="242" t="str">
        <f t="shared" si="35"/>
        <v/>
      </c>
      <c r="BM38" s="222"/>
      <c r="BN38" s="222"/>
      <c r="BO38" s="85"/>
      <c r="BP38" s="79"/>
    </row>
    <row r="39" spans="1:68" s="223" customFormat="1" ht="84.75" customHeight="1" thickBot="1" x14ac:dyDescent="0.25">
      <c r="A39" s="189">
        <v>27</v>
      </c>
      <c r="B39" s="511" t="s">
        <v>264</v>
      </c>
      <c r="C39" s="509" t="s">
        <v>263</v>
      </c>
      <c r="D39" s="70" t="s">
        <v>38</v>
      </c>
      <c r="E39" s="242" t="str">
        <f>IF(E32="N","X","")</f>
        <v/>
      </c>
      <c r="F39" s="242" t="str">
        <f t="shared" ref="F39:Y39" si="36">IF(F32="N","X","")</f>
        <v/>
      </c>
      <c r="G39" s="242" t="str">
        <f t="shared" si="36"/>
        <v/>
      </c>
      <c r="H39" s="242" t="str">
        <f t="shared" si="36"/>
        <v/>
      </c>
      <c r="I39" s="242" t="str">
        <f t="shared" si="36"/>
        <v/>
      </c>
      <c r="J39" s="242" t="str">
        <f t="shared" si="36"/>
        <v/>
      </c>
      <c r="K39" s="242" t="str">
        <f t="shared" si="36"/>
        <v/>
      </c>
      <c r="L39" s="242" t="str">
        <f t="shared" si="36"/>
        <v/>
      </c>
      <c r="M39" s="242" t="str">
        <f t="shared" si="36"/>
        <v/>
      </c>
      <c r="N39" s="242" t="str">
        <f t="shared" si="36"/>
        <v/>
      </c>
      <c r="O39" s="242" t="str">
        <f t="shared" si="36"/>
        <v/>
      </c>
      <c r="P39" s="242" t="str">
        <f t="shared" si="36"/>
        <v/>
      </c>
      <c r="Q39" s="242" t="str">
        <f t="shared" si="36"/>
        <v/>
      </c>
      <c r="R39" s="242" t="str">
        <f t="shared" si="36"/>
        <v/>
      </c>
      <c r="S39" s="242" t="str">
        <f t="shared" si="36"/>
        <v/>
      </c>
      <c r="T39" s="242" t="str">
        <f t="shared" si="36"/>
        <v/>
      </c>
      <c r="U39" s="242" t="str">
        <f t="shared" si="36"/>
        <v/>
      </c>
      <c r="V39" s="242" t="str">
        <f t="shared" si="36"/>
        <v/>
      </c>
      <c r="W39" s="242" t="str">
        <f t="shared" si="36"/>
        <v/>
      </c>
      <c r="X39" s="242" t="str">
        <f t="shared" si="36"/>
        <v/>
      </c>
      <c r="Y39" s="242" t="str">
        <f t="shared" si="36"/>
        <v/>
      </c>
      <c r="Z39" s="242" t="str">
        <f t="shared" ref="Z39:BL39" si="37">IF(Z32="N", "X", "")</f>
        <v/>
      </c>
      <c r="AA39" s="242" t="str">
        <f t="shared" si="37"/>
        <v/>
      </c>
      <c r="AB39" s="242" t="str">
        <f t="shared" si="37"/>
        <v/>
      </c>
      <c r="AC39" s="242" t="str">
        <f t="shared" si="37"/>
        <v/>
      </c>
      <c r="AD39" s="242" t="str">
        <f t="shared" si="37"/>
        <v/>
      </c>
      <c r="AE39" s="242" t="str">
        <f t="shared" si="37"/>
        <v/>
      </c>
      <c r="AF39" s="242" t="str">
        <f t="shared" si="37"/>
        <v/>
      </c>
      <c r="AG39" s="242" t="str">
        <f t="shared" si="37"/>
        <v/>
      </c>
      <c r="AH39" s="242" t="str">
        <f t="shared" si="37"/>
        <v/>
      </c>
      <c r="AI39" s="242" t="str">
        <f t="shared" si="37"/>
        <v/>
      </c>
      <c r="AJ39" s="242" t="str">
        <f t="shared" si="37"/>
        <v/>
      </c>
      <c r="AK39" s="242" t="str">
        <f t="shared" si="37"/>
        <v/>
      </c>
      <c r="AL39" s="242" t="str">
        <f t="shared" si="37"/>
        <v/>
      </c>
      <c r="AM39" s="242" t="str">
        <f t="shared" si="37"/>
        <v/>
      </c>
      <c r="AN39" s="242" t="str">
        <f t="shared" si="37"/>
        <v/>
      </c>
      <c r="AO39" s="242" t="str">
        <f t="shared" si="37"/>
        <v/>
      </c>
      <c r="AP39" s="242" t="str">
        <f t="shared" si="37"/>
        <v/>
      </c>
      <c r="AQ39" s="242" t="str">
        <f t="shared" si="37"/>
        <v/>
      </c>
      <c r="AR39" s="242" t="str">
        <f t="shared" si="37"/>
        <v/>
      </c>
      <c r="AS39" s="242" t="str">
        <f t="shared" si="37"/>
        <v/>
      </c>
      <c r="AT39" s="242" t="str">
        <f t="shared" si="37"/>
        <v/>
      </c>
      <c r="AU39" s="242" t="str">
        <f t="shared" si="37"/>
        <v/>
      </c>
      <c r="AV39" s="242" t="str">
        <f t="shared" si="37"/>
        <v/>
      </c>
      <c r="AW39" s="242" t="str">
        <f t="shared" si="37"/>
        <v/>
      </c>
      <c r="AX39" s="242" t="str">
        <f t="shared" si="37"/>
        <v/>
      </c>
      <c r="AY39" s="242" t="str">
        <f t="shared" si="37"/>
        <v/>
      </c>
      <c r="AZ39" s="242" t="str">
        <f t="shared" si="37"/>
        <v/>
      </c>
      <c r="BA39" s="242" t="str">
        <f t="shared" si="37"/>
        <v/>
      </c>
      <c r="BB39" s="242" t="str">
        <f t="shared" si="37"/>
        <v/>
      </c>
      <c r="BC39" s="242" t="str">
        <f t="shared" si="37"/>
        <v/>
      </c>
      <c r="BD39" s="242" t="str">
        <f t="shared" si="37"/>
        <v/>
      </c>
      <c r="BE39" s="242" t="str">
        <f t="shared" si="37"/>
        <v/>
      </c>
      <c r="BF39" s="242" t="str">
        <f t="shared" si="37"/>
        <v/>
      </c>
      <c r="BG39" s="242" t="str">
        <f t="shared" si="37"/>
        <v/>
      </c>
      <c r="BH39" s="242" t="str">
        <f t="shared" si="37"/>
        <v/>
      </c>
      <c r="BI39" s="242" t="str">
        <f t="shared" si="37"/>
        <v/>
      </c>
      <c r="BJ39" s="242" t="str">
        <f t="shared" si="37"/>
        <v/>
      </c>
      <c r="BK39" s="242" t="str">
        <f t="shared" si="37"/>
        <v/>
      </c>
      <c r="BL39" s="242" t="str">
        <f t="shared" si="37"/>
        <v/>
      </c>
      <c r="BM39" s="222"/>
      <c r="BN39" s="222"/>
      <c r="BO39" s="85"/>
      <c r="BP39" s="79"/>
    </row>
    <row r="40" spans="1:68" s="223" customFormat="1" ht="75.75" customHeight="1" thickBot="1" x14ac:dyDescent="0.25">
      <c r="A40" s="189">
        <v>28</v>
      </c>
      <c r="B40" s="511" t="s">
        <v>48</v>
      </c>
      <c r="C40" s="509" t="s">
        <v>49</v>
      </c>
      <c r="D40" s="70" t="s">
        <v>38</v>
      </c>
      <c r="E40" s="242" t="str">
        <f>IF(E32="N","X","")</f>
        <v/>
      </c>
      <c r="F40" s="242" t="str">
        <f t="shared" ref="F40:Y40" si="38">IF(F32="N","X","")</f>
        <v/>
      </c>
      <c r="G40" s="242" t="str">
        <f t="shared" si="38"/>
        <v/>
      </c>
      <c r="H40" s="242" t="str">
        <f t="shared" si="38"/>
        <v/>
      </c>
      <c r="I40" s="242" t="str">
        <f t="shared" si="38"/>
        <v/>
      </c>
      <c r="J40" s="242" t="str">
        <f t="shared" si="38"/>
        <v/>
      </c>
      <c r="K40" s="242" t="str">
        <f t="shared" si="38"/>
        <v/>
      </c>
      <c r="L40" s="242" t="str">
        <f t="shared" si="38"/>
        <v/>
      </c>
      <c r="M40" s="242" t="str">
        <f t="shared" si="38"/>
        <v/>
      </c>
      <c r="N40" s="242" t="str">
        <f t="shared" si="38"/>
        <v/>
      </c>
      <c r="O40" s="242" t="str">
        <f t="shared" si="38"/>
        <v/>
      </c>
      <c r="P40" s="242" t="str">
        <f t="shared" si="38"/>
        <v/>
      </c>
      <c r="Q40" s="242" t="str">
        <f t="shared" si="38"/>
        <v/>
      </c>
      <c r="R40" s="242" t="str">
        <f t="shared" si="38"/>
        <v/>
      </c>
      <c r="S40" s="242" t="str">
        <f t="shared" si="38"/>
        <v/>
      </c>
      <c r="T40" s="242" t="str">
        <f t="shared" si="38"/>
        <v/>
      </c>
      <c r="U40" s="242" t="str">
        <f t="shared" si="38"/>
        <v/>
      </c>
      <c r="V40" s="242" t="str">
        <f t="shared" si="38"/>
        <v/>
      </c>
      <c r="W40" s="242" t="str">
        <f t="shared" si="38"/>
        <v/>
      </c>
      <c r="X40" s="242" t="str">
        <f t="shared" si="38"/>
        <v/>
      </c>
      <c r="Y40" s="242" t="str">
        <f t="shared" si="38"/>
        <v/>
      </c>
      <c r="Z40" s="242" t="str">
        <f t="shared" ref="Z40:BL40" si="39">IF(Z32="N", "X", "")</f>
        <v/>
      </c>
      <c r="AA40" s="242" t="str">
        <f t="shared" si="39"/>
        <v/>
      </c>
      <c r="AB40" s="242" t="str">
        <f t="shared" si="39"/>
        <v/>
      </c>
      <c r="AC40" s="242" t="str">
        <f t="shared" si="39"/>
        <v/>
      </c>
      <c r="AD40" s="242" t="str">
        <f t="shared" si="39"/>
        <v/>
      </c>
      <c r="AE40" s="242" t="str">
        <f t="shared" si="39"/>
        <v/>
      </c>
      <c r="AF40" s="242" t="str">
        <f t="shared" si="39"/>
        <v/>
      </c>
      <c r="AG40" s="242" t="str">
        <f t="shared" si="39"/>
        <v/>
      </c>
      <c r="AH40" s="242" t="str">
        <f t="shared" si="39"/>
        <v/>
      </c>
      <c r="AI40" s="242" t="str">
        <f t="shared" si="39"/>
        <v/>
      </c>
      <c r="AJ40" s="242" t="str">
        <f t="shared" si="39"/>
        <v/>
      </c>
      <c r="AK40" s="242" t="str">
        <f t="shared" si="39"/>
        <v/>
      </c>
      <c r="AL40" s="242" t="str">
        <f t="shared" si="39"/>
        <v/>
      </c>
      <c r="AM40" s="242" t="str">
        <f t="shared" si="39"/>
        <v/>
      </c>
      <c r="AN40" s="242" t="str">
        <f t="shared" si="39"/>
        <v/>
      </c>
      <c r="AO40" s="242" t="str">
        <f t="shared" si="39"/>
        <v/>
      </c>
      <c r="AP40" s="242" t="str">
        <f t="shared" si="39"/>
        <v/>
      </c>
      <c r="AQ40" s="242" t="str">
        <f t="shared" si="39"/>
        <v/>
      </c>
      <c r="AR40" s="242" t="str">
        <f t="shared" si="39"/>
        <v/>
      </c>
      <c r="AS40" s="242" t="str">
        <f t="shared" si="39"/>
        <v/>
      </c>
      <c r="AT40" s="242" t="str">
        <f t="shared" si="39"/>
        <v/>
      </c>
      <c r="AU40" s="242" t="str">
        <f t="shared" si="39"/>
        <v/>
      </c>
      <c r="AV40" s="242" t="str">
        <f t="shared" si="39"/>
        <v/>
      </c>
      <c r="AW40" s="242" t="str">
        <f t="shared" si="39"/>
        <v/>
      </c>
      <c r="AX40" s="242" t="str">
        <f t="shared" si="39"/>
        <v/>
      </c>
      <c r="AY40" s="242" t="str">
        <f t="shared" si="39"/>
        <v/>
      </c>
      <c r="AZ40" s="242" t="str">
        <f t="shared" si="39"/>
        <v/>
      </c>
      <c r="BA40" s="242" t="str">
        <f t="shared" si="39"/>
        <v/>
      </c>
      <c r="BB40" s="242" t="str">
        <f t="shared" si="39"/>
        <v/>
      </c>
      <c r="BC40" s="242" t="str">
        <f t="shared" si="39"/>
        <v/>
      </c>
      <c r="BD40" s="242" t="str">
        <f t="shared" si="39"/>
        <v/>
      </c>
      <c r="BE40" s="242" t="str">
        <f t="shared" si="39"/>
        <v/>
      </c>
      <c r="BF40" s="242" t="str">
        <f t="shared" si="39"/>
        <v/>
      </c>
      <c r="BG40" s="242" t="str">
        <f t="shared" si="39"/>
        <v/>
      </c>
      <c r="BH40" s="242" t="str">
        <f t="shared" si="39"/>
        <v/>
      </c>
      <c r="BI40" s="242" t="str">
        <f t="shared" si="39"/>
        <v/>
      </c>
      <c r="BJ40" s="242" t="str">
        <f t="shared" si="39"/>
        <v/>
      </c>
      <c r="BK40" s="242" t="str">
        <f t="shared" si="39"/>
        <v/>
      </c>
      <c r="BL40" s="242" t="str">
        <f t="shared" si="39"/>
        <v/>
      </c>
      <c r="BM40" s="222"/>
      <c r="BN40" s="222"/>
      <c r="BO40" s="85"/>
      <c r="BP40" s="79"/>
    </row>
    <row r="41" spans="1:68" s="204" customFormat="1" ht="76.5" customHeight="1" thickBot="1" x14ac:dyDescent="0.25">
      <c r="A41" s="198">
        <v>29</v>
      </c>
      <c r="B41" s="511" t="s">
        <v>50</v>
      </c>
      <c r="C41" s="509" t="s">
        <v>265</v>
      </c>
      <c r="D41" s="70" t="s">
        <v>38</v>
      </c>
      <c r="E41" s="522" t="str">
        <f>IF(E32="N","X","")</f>
        <v/>
      </c>
      <c r="F41" s="522" t="str">
        <f t="shared" ref="F41:Y41" si="40">IF(F32="N","X","")</f>
        <v/>
      </c>
      <c r="G41" s="522" t="str">
        <f t="shared" si="40"/>
        <v/>
      </c>
      <c r="H41" s="522" t="str">
        <f t="shared" si="40"/>
        <v/>
      </c>
      <c r="I41" s="522" t="str">
        <f t="shared" si="40"/>
        <v/>
      </c>
      <c r="J41" s="522" t="str">
        <f t="shared" si="40"/>
        <v/>
      </c>
      <c r="K41" s="522" t="str">
        <f t="shared" si="40"/>
        <v/>
      </c>
      <c r="L41" s="522" t="str">
        <f t="shared" si="40"/>
        <v/>
      </c>
      <c r="M41" s="522" t="str">
        <f t="shared" si="40"/>
        <v/>
      </c>
      <c r="N41" s="522" t="str">
        <f t="shared" si="40"/>
        <v/>
      </c>
      <c r="O41" s="522" t="str">
        <f t="shared" si="40"/>
        <v/>
      </c>
      <c r="P41" s="522" t="str">
        <f t="shared" si="40"/>
        <v/>
      </c>
      <c r="Q41" s="522" t="str">
        <f t="shared" si="40"/>
        <v/>
      </c>
      <c r="R41" s="522" t="str">
        <f t="shared" si="40"/>
        <v/>
      </c>
      <c r="S41" s="522" t="str">
        <f t="shared" si="40"/>
        <v/>
      </c>
      <c r="T41" s="522" t="str">
        <f t="shared" si="40"/>
        <v/>
      </c>
      <c r="U41" s="522" t="str">
        <f t="shared" si="40"/>
        <v/>
      </c>
      <c r="V41" s="522" t="str">
        <f t="shared" si="40"/>
        <v/>
      </c>
      <c r="W41" s="522" t="str">
        <f t="shared" si="40"/>
        <v/>
      </c>
      <c r="X41" s="522" t="str">
        <f t="shared" si="40"/>
        <v/>
      </c>
      <c r="Y41" s="522" t="str">
        <f t="shared" si="40"/>
        <v/>
      </c>
      <c r="Z41" s="208"/>
      <c r="AA41" s="208"/>
      <c r="AB41" s="208"/>
      <c r="AC41" s="208"/>
      <c r="AD41" s="208"/>
      <c r="AE41" s="208"/>
      <c r="AF41" s="208"/>
      <c r="AG41" s="208"/>
      <c r="AH41" s="208"/>
      <c r="AI41" s="208"/>
      <c r="AJ41" s="208"/>
      <c r="AK41" s="208"/>
      <c r="AL41" s="208"/>
      <c r="AM41" s="208"/>
      <c r="AN41" s="208"/>
      <c r="AO41" s="208"/>
      <c r="AP41" s="208"/>
      <c r="AQ41" s="208"/>
      <c r="AR41" s="208"/>
      <c r="AS41" s="208"/>
      <c r="AT41" s="208"/>
      <c r="AU41" s="208"/>
      <c r="AV41" s="208"/>
      <c r="AW41" s="208"/>
      <c r="AX41" s="208"/>
      <c r="AY41" s="208"/>
      <c r="AZ41" s="208"/>
      <c r="BA41" s="208"/>
      <c r="BB41" s="208"/>
      <c r="BC41" s="208"/>
      <c r="BD41" s="208"/>
      <c r="BE41" s="208"/>
      <c r="BF41" s="208"/>
      <c r="BG41" s="208"/>
      <c r="BH41" s="208"/>
      <c r="BI41" s="208"/>
      <c r="BJ41" s="208"/>
      <c r="BK41" s="208"/>
      <c r="BL41" s="208"/>
      <c r="BM41" s="210" t="s">
        <v>10</v>
      </c>
      <c r="BN41" s="210" t="s">
        <v>11</v>
      </c>
      <c r="BO41" s="211" t="s">
        <v>12</v>
      </c>
    </row>
    <row r="42" spans="1:68" ht="57" customHeight="1" thickBot="1" x14ac:dyDescent="0.25">
      <c r="A42" s="189">
        <v>30</v>
      </c>
      <c r="B42" s="510" t="s">
        <v>51</v>
      </c>
      <c r="C42" s="186" t="s">
        <v>266</v>
      </c>
      <c r="D42" s="70" t="s">
        <v>53</v>
      </c>
      <c r="E42" s="242" t="str">
        <f>IF(E32="N","X","")</f>
        <v/>
      </c>
      <c r="F42" s="242" t="str">
        <f t="shared" ref="F42:Y42" si="41">IF(F32="N","X","")</f>
        <v/>
      </c>
      <c r="G42" s="242" t="str">
        <f t="shared" si="41"/>
        <v/>
      </c>
      <c r="H42" s="242" t="str">
        <f t="shared" si="41"/>
        <v/>
      </c>
      <c r="I42" s="242" t="str">
        <f t="shared" si="41"/>
        <v/>
      </c>
      <c r="J42" s="242" t="str">
        <f t="shared" si="41"/>
        <v/>
      </c>
      <c r="K42" s="242" t="str">
        <f t="shared" si="41"/>
        <v/>
      </c>
      <c r="L42" s="242" t="str">
        <f t="shared" si="41"/>
        <v/>
      </c>
      <c r="M42" s="242" t="str">
        <f t="shared" si="41"/>
        <v/>
      </c>
      <c r="N42" s="242" t="str">
        <f t="shared" si="41"/>
        <v/>
      </c>
      <c r="O42" s="242" t="str">
        <f t="shared" si="41"/>
        <v/>
      </c>
      <c r="P42" s="242" t="str">
        <f t="shared" si="41"/>
        <v/>
      </c>
      <c r="Q42" s="242" t="str">
        <f t="shared" si="41"/>
        <v/>
      </c>
      <c r="R42" s="242" t="str">
        <f t="shared" si="41"/>
        <v/>
      </c>
      <c r="S42" s="242" t="str">
        <f t="shared" si="41"/>
        <v/>
      </c>
      <c r="T42" s="242" t="str">
        <f t="shared" si="41"/>
        <v/>
      </c>
      <c r="U42" s="242" t="str">
        <f t="shared" si="41"/>
        <v/>
      </c>
      <c r="V42" s="242" t="str">
        <f t="shared" si="41"/>
        <v/>
      </c>
      <c r="W42" s="242" t="str">
        <f t="shared" si="41"/>
        <v/>
      </c>
      <c r="X42" s="242" t="str">
        <f t="shared" si="41"/>
        <v/>
      </c>
      <c r="Y42" s="242" t="str">
        <f t="shared" si="41"/>
        <v/>
      </c>
      <c r="Z42" s="242" t="s">
        <v>19</v>
      </c>
      <c r="AA42" s="242" t="s">
        <v>19</v>
      </c>
      <c r="AB42" s="242" t="s">
        <v>19</v>
      </c>
      <c r="AC42" s="242" t="s">
        <v>19</v>
      </c>
      <c r="AD42" s="242" t="s">
        <v>19</v>
      </c>
      <c r="AE42" s="242" t="s">
        <v>19</v>
      </c>
      <c r="AF42" s="242" t="s">
        <v>19</v>
      </c>
      <c r="AG42" s="242" t="s">
        <v>19</v>
      </c>
      <c r="AH42" s="242" t="s">
        <v>19</v>
      </c>
      <c r="AI42" s="242" t="s">
        <v>19</v>
      </c>
      <c r="AJ42" s="242" t="s">
        <v>19</v>
      </c>
      <c r="AK42" s="242" t="s">
        <v>19</v>
      </c>
      <c r="AL42" s="242" t="s">
        <v>19</v>
      </c>
      <c r="AM42" s="242" t="s">
        <v>19</v>
      </c>
      <c r="AN42" s="242" t="s">
        <v>19</v>
      </c>
      <c r="AO42" s="242" t="s">
        <v>19</v>
      </c>
      <c r="AP42" s="242" t="s">
        <v>19</v>
      </c>
      <c r="AQ42" s="242" t="s">
        <v>19</v>
      </c>
      <c r="AR42" s="242" t="s">
        <v>19</v>
      </c>
      <c r="AS42" s="242" t="s">
        <v>19</v>
      </c>
      <c r="AT42" s="242" t="s">
        <v>19</v>
      </c>
      <c r="AU42" s="242" t="s">
        <v>19</v>
      </c>
      <c r="AV42" s="242" t="s">
        <v>19</v>
      </c>
      <c r="AW42" s="242" t="s">
        <v>19</v>
      </c>
      <c r="AX42" s="242" t="s">
        <v>19</v>
      </c>
      <c r="AY42" s="242" t="s">
        <v>19</v>
      </c>
      <c r="AZ42" s="242" t="s">
        <v>19</v>
      </c>
      <c r="BA42" s="242" t="s">
        <v>19</v>
      </c>
      <c r="BB42" s="242" t="s">
        <v>19</v>
      </c>
      <c r="BC42" s="242" t="s">
        <v>19</v>
      </c>
      <c r="BD42" s="242" t="s">
        <v>19</v>
      </c>
      <c r="BE42" s="242" t="s">
        <v>19</v>
      </c>
      <c r="BF42" s="242" t="s">
        <v>19</v>
      </c>
      <c r="BG42" s="242" t="s">
        <v>19</v>
      </c>
      <c r="BH42" s="242" t="s">
        <v>19</v>
      </c>
      <c r="BI42" s="242" t="s">
        <v>19</v>
      </c>
      <c r="BJ42" s="242" t="s">
        <v>19</v>
      </c>
      <c r="BK42" s="242" t="s">
        <v>19</v>
      </c>
      <c r="BL42" s="242" t="s">
        <v>19</v>
      </c>
      <c r="BM42" s="207"/>
      <c r="BN42" s="207"/>
      <c r="BO42" s="101"/>
    </row>
    <row r="43" spans="1:68" ht="54" customHeight="1" thickBot="1" x14ac:dyDescent="0.25">
      <c r="A43" s="189">
        <v>31</v>
      </c>
      <c r="B43" s="511" t="s">
        <v>267</v>
      </c>
      <c r="C43" s="186" t="s">
        <v>268</v>
      </c>
      <c r="D43" s="70" t="s">
        <v>53</v>
      </c>
      <c r="E43" s="242" t="str">
        <f>IF(E32="N","X","")</f>
        <v/>
      </c>
      <c r="F43" s="242" t="str">
        <f t="shared" ref="F43:Y43" si="42">IF(F32="N","X","")</f>
        <v/>
      </c>
      <c r="G43" s="242" t="str">
        <f t="shared" si="42"/>
        <v/>
      </c>
      <c r="H43" s="242" t="str">
        <f t="shared" si="42"/>
        <v/>
      </c>
      <c r="I43" s="242" t="str">
        <f t="shared" si="42"/>
        <v/>
      </c>
      <c r="J43" s="242" t="str">
        <f t="shared" si="42"/>
        <v/>
      </c>
      <c r="K43" s="242" t="str">
        <f t="shared" si="42"/>
        <v/>
      </c>
      <c r="L43" s="242" t="str">
        <f t="shared" si="42"/>
        <v/>
      </c>
      <c r="M43" s="242" t="str">
        <f t="shared" si="42"/>
        <v/>
      </c>
      <c r="N43" s="242" t="str">
        <f t="shared" si="42"/>
        <v/>
      </c>
      <c r="O43" s="242" t="str">
        <f t="shared" si="42"/>
        <v/>
      </c>
      <c r="P43" s="242" t="str">
        <f t="shared" si="42"/>
        <v/>
      </c>
      <c r="Q43" s="242" t="str">
        <f t="shared" si="42"/>
        <v/>
      </c>
      <c r="R43" s="242" t="str">
        <f t="shared" si="42"/>
        <v/>
      </c>
      <c r="S43" s="242" t="str">
        <f t="shared" si="42"/>
        <v/>
      </c>
      <c r="T43" s="242" t="str">
        <f t="shared" si="42"/>
        <v/>
      </c>
      <c r="U43" s="242" t="str">
        <f t="shared" si="42"/>
        <v/>
      </c>
      <c r="V43" s="242" t="str">
        <f t="shared" si="42"/>
        <v/>
      </c>
      <c r="W43" s="242" t="str">
        <f t="shared" si="42"/>
        <v/>
      </c>
      <c r="X43" s="242" t="str">
        <f t="shared" si="42"/>
        <v/>
      </c>
      <c r="Y43" s="242" t="str">
        <f t="shared" si="42"/>
        <v/>
      </c>
      <c r="Z43" s="242" t="str">
        <f t="shared" ref="Z43:BL43" si="43">IF(Z42="N", "X", "")</f>
        <v/>
      </c>
      <c r="AA43" s="242" t="str">
        <f t="shared" si="43"/>
        <v/>
      </c>
      <c r="AB43" s="242" t="str">
        <f t="shared" si="43"/>
        <v/>
      </c>
      <c r="AC43" s="242" t="str">
        <f t="shared" si="43"/>
        <v/>
      </c>
      <c r="AD43" s="242" t="str">
        <f t="shared" si="43"/>
        <v/>
      </c>
      <c r="AE43" s="242" t="str">
        <f t="shared" si="43"/>
        <v/>
      </c>
      <c r="AF43" s="242" t="str">
        <f t="shared" si="43"/>
        <v/>
      </c>
      <c r="AG43" s="242" t="str">
        <f t="shared" si="43"/>
        <v/>
      </c>
      <c r="AH43" s="242" t="str">
        <f t="shared" si="43"/>
        <v/>
      </c>
      <c r="AI43" s="242" t="str">
        <f t="shared" si="43"/>
        <v/>
      </c>
      <c r="AJ43" s="242" t="str">
        <f t="shared" si="43"/>
        <v/>
      </c>
      <c r="AK43" s="242" t="str">
        <f t="shared" si="43"/>
        <v/>
      </c>
      <c r="AL43" s="242" t="str">
        <f t="shared" si="43"/>
        <v/>
      </c>
      <c r="AM43" s="242" t="str">
        <f t="shared" si="43"/>
        <v/>
      </c>
      <c r="AN43" s="242" t="str">
        <f t="shared" si="43"/>
        <v/>
      </c>
      <c r="AO43" s="242" t="str">
        <f t="shared" si="43"/>
        <v/>
      </c>
      <c r="AP43" s="242" t="str">
        <f t="shared" si="43"/>
        <v/>
      </c>
      <c r="AQ43" s="242" t="str">
        <f t="shared" si="43"/>
        <v/>
      </c>
      <c r="AR43" s="242" t="str">
        <f t="shared" si="43"/>
        <v/>
      </c>
      <c r="AS43" s="242" t="str">
        <f t="shared" si="43"/>
        <v/>
      </c>
      <c r="AT43" s="242" t="str">
        <f t="shared" si="43"/>
        <v/>
      </c>
      <c r="AU43" s="242" t="str">
        <f t="shared" si="43"/>
        <v/>
      </c>
      <c r="AV43" s="242" t="str">
        <f t="shared" si="43"/>
        <v/>
      </c>
      <c r="AW43" s="242" t="str">
        <f t="shared" si="43"/>
        <v/>
      </c>
      <c r="AX43" s="242" t="str">
        <f t="shared" si="43"/>
        <v/>
      </c>
      <c r="AY43" s="242" t="str">
        <f t="shared" si="43"/>
        <v/>
      </c>
      <c r="AZ43" s="242" t="str">
        <f t="shared" si="43"/>
        <v/>
      </c>
      <c r="BA43" s="242" t="str">
        <f t="shared" si="43"/>
        <v/>
      </c>
      <c r="BB43" s="242" t="str">
        <f t="shared" si="43"/>
        <v/>
      </c>
      <c r="BC43" s="242" t="str">
        <f t="shared" si="43"/>
        <v/>
      </c>
      <c r="BD43" s="242" t="str">
        <f t="shared" si="43"/>
        <v/>
      </c>
      <c r="BE43" s="242" t="str">
        <f t="shared" si="43"/>
        <v/>
      </c>
      <c r="BF43" s="242" t="str">
        <f t="shared" si="43"/>
        <v/>
      </c>
      <c r="BG43" s="242" t="str">
        <f t="shared" si="43"/>
        <v/>
      </c>
      <c r="BH43" s="242" t="str">
        <f t="shared" si="43"/>
        <v/>
      </c>
      <c r="BI43" s="242" t="str">
        <f t="shared" si="43"/>
        <v/>
      </c>
      <c r="BJ43" s="242" t="str">
        <f t="shared" si="43"/>
        <v/>
      </c>
      <c r="BK43" s="242" t="str">
        <f t="shared" si="43"/>
        <v/>
      </c>
      <c r="BL43" s="242" t="str">
        <f t="shared" si="43"/>
        <v/>
      </c>
      <c r="BM43" s="207"/>
      <c r="BN43" s="207"/>
      <c r="BO43" s="101"/>
    </row>
    <row r="44" spans="1:68" ht="16.5" thickBot="1" x14ac:dyDescent="0.25">
      <c r="A44" s="224"/>
      <c r="B44" s="102" t="s">
        <v>52</v>
      </c>
      <c r="C44" s="102" t="s">
        <v>8</v>
      </c>
      <c r="D44" s="102" t="s">
        <v>9</v>
      </c>
      <c r="E44" s="333"/>
      <c r="F44" s="333"/>
      <c r="G44" s="333"/>
      <c r="H44" s="333" t="str">
        <f t="shared" ref="H44:I44" si="44">IF(H42="N", "X", "")</f>
        <v/>
      </c>
      <c r="I44" s="333" t="str">
        <f t="shared" si="44"/>
        <v/>
      </c>
      <c r="J44" s="333" t="str">
        <f t="shared" ref="J44:BL44" si="45">IF(J42="N", "X", "")</f>
        <v/>
      </c>
      <c r="K44" s="333" t="str">
        <f t="shared" si="45"/>
        <v/>
      </c>
      <c r="L44" s="333" t="str">
        <f t="shared" si="45"/>
        <v/>
      </c>
      <c r="M44" s="333" t="str">
        <f t="shared" si="45"/>
        <v/>
      </c>
      <c r="N44" s="333" t="str">
        <f t="shared" si="45"/>
        <v/>
      </c>
      <c r="O44" s="333" t="str">
        <f t="shared" si="45"/>
        <v/>
      </c>
      <c r="P44" s="333" t="str">
        <f t="shared" ref="P44:Y44" si="46">IF(P42="N", "X", "")</f>
        <v/>
      </c>
      <c r="Q44" s="333" t="str">
        <f t="shared" si="46"/>
        <v/>
      </c>
      <c r="R44" s="333" t="str">
        <f t="shared" si="46"/>
        <v/>
      </c>
      <c r="S44" s="333" t="str">
        <f t="shared" si="46"/>
        <v/>
      </c>
      <c r="T44" s="333" t="str">
        <f t="shared" si="46"/>
        <v/>
      </c>
      <c r="U44" s="333" t="str">
        <f t="shared" si="46"/>
        <v/>
      </c>
      <c r="V44" s="333" t="str">
        <f t="shared" si="46"/>
        <v/>
      </c>
      <c r="W44" s="333" t="str">
        <f t="shared" si="46"/>
        <v/>
      </c>
      <c r="X44" s="333" t="str">
        <f t="shared" si="46"/>
        <v/>
      </c>
      <c r="Y44" s="333" t="str">
        <f t="shared" si="46"/>
        <v/>
      </c>
      <c r="Z44" s="242" t="str">
        <f t="shared" si="45"/>
        <v/>
      </c>
      <c r="AA44" s="242" t="str">
        <f t="shared" si="45"/>
        <v/>
      </c>
      <c r="AB44" s="242" t="str">
        <f t="shared" si="45"/>
        <v/>
      </c>
      <c r="AC44" s="242" t="str">
        <f t="shared" si="45"/>
        <v/>
      </c>
      <c r="AD44" s="242" t="str">
        <f t="shared" si="45"/>
        <v/>
      </c>
      <c r="AE44" s="242" t="str">
        <f t="shared" si="45"/>
        <v/>
      </c>
      <c r="AF44" s="242" t="str">
        <f t="shared" si="45"/>
        <v/>
      </c>
      <c r="AG44" s="242" t="str">
        <f t="shared" si="45"/>
        <v/>
      </c>
      <c r="AH44" s="242" t="str">
        <f t="shared" si="45"/>
        <v/>
      </c>
      <c r="AI44" s="242" t="str">
        <f t="shared" si="45"/>
        <v/>
      </c>
      <c r="AJ44" s="242" t="str">
        <f t="shared" si="45"/>
        <v/>
      </c>
      <c r="AK44" s="242" t="str">
        <f t="shared" si="45"/>
        <v/>
      </c>
      <c r="AL44" s="242" t="str">
        <f t="shared" si="45"/>
        <v/>
      </c>
      <c r="AM44" s="242" t="str">
        <f t="shared" si="45"/>
        <v/>
      </c>
      <c r="AN44" s="242" t="str">
        <f t="shared" si="45"/>
        <v/>
      </c>
      <c r="AO44" s="242" t="str">
        <f t="shared" si="45"/>
        <v/>
      </c>
      <c r="AP44" s="242" t="str">
        <f t="shared" si="45"/>
        <v/>
      </c>
      <c r="AQ44" s="242" t="str">
        <f t="shared" si="45"/>
        <v/>
      </c>
      <c r="AR44" s="242" t="str">
        <f t="shared" si="45"/>
        <v/>
      </c>
      <c r="AS44" s="242" t="str">
        <f t="shared" si="45"/>
        <v/>
      </c>
      <c r="AT44" s="242" t="str">
        <f t="shared" si="45"/>
        <v/>
      </c>
      <c r="AU44" s="242" t="str">
        <f t="shared" si="45"/>
        <v/>
      </c>
      <c r="AV44" s="242" t="str">
        <f t="shared" si="45"/>
        <v/>
      </c>
      <c r="AW44" s="242" t="str">
        <f t="shared" si="45"/>
        <v/>
      </c>
      <c r="AX44" s="242" t="str">
        <f t="shared" si="45"/>
        <v/>
      </c>
      <c r="AY44" s="242" t="str">
        <f t="shared" si="45"/>
        <v/>
      </c>
      <c r="AZ44" s="242" t="str">
        <f t="shared" si="45"/>
        <v/>
      </c>
      <c r="BA44" s="242" t="str">
        <f t="shared" si="45"/>
        <v/>
      </c>
      <c r="BB44" s="242" t="str">
        <f t="shared" si="45"/>
        <v/>
      </c>
      <c r="BC44" s="242" t="str">
        <f t="shared" si="45"/>
        <v/>
      </c>
      <c r="BD44" s="242" t="str">
        <f t="shared" si="45"/>
        <v/>
      </c>
      <c r="BE44" s="242" t="str">
        <f t="shared" si="45"/>
        <v/>
      </c>
      <c r="BF44" s="242" t="str">
        <f t="shared" si="45"/>
        <v/>
      </c>
      <c r="BG44" s="242" t="str">
        <f t="shared" si="45"/>
        <v/>
      </c>
      <c r="BH44" s="242" t="str">
        <f t="shared" si="45"/>
        <v/>
      </c>
      <c r="BI44" s="242" t="str">
        <f t="shared" si="45"/>
        <v/>
      </c>
      <c r="BJ44" s="242" t="str">
        <f t="shared" si="45"/>
        <v/>
      </c>
      <c r="BK44" s="242" t="str">
        <f t="shared" si="45"/>
        <v/>
      </c>
      <c r="BL44" s="242" t="str">
        <f t="shared" si="45"/>
        <v/>
      </c>
      <c r="BM44" s="207"/>
      <c r="BN44" s="207"/>
      <c r="BO44" s="101"/>
    </row>
    <row r="45" spans="1:68" ht="58.5" customHeight="1" thickBot="1" x14ac:dyDescent="0.25">
      <c r="A45" s="199">
        <v>32</v>
      </c>
      <c r="B45" s="510" t="s">
        <v>269</v>
      </c>
      <c r="C45" s="509" t="s">
        <v>270</v>
      </c>
      <c r="D45" s="70" t="s">
        <v>271</v>
      </c>
      <c r="E45" s="242"/>
      <c r="F45" s="242"/>
      <c r="G45" s="242"/>
      <c r="H45" s="242" t="str">
        <f t="shared" ref="H45:I45" si="47">IF(H42="N", "X", "")</f>
        <v/>
      </c>
      <c r="I45" s="242" t="str">
        <f t="shared" si="47"/>
        <v/>
      </c>
      <c r="J45" s="242" t="str">
        <f t="shared" ref="J45:BL45" si="48">IF(J42="N", "X", "")</f>
        <v/>
      </c>
      <c r="K45" s="242" t="str">
        <f t="shared" si="48"/>
        <v/>
      </c>
      <c r="L45" s="242" t="str">
        <f t="shared" si="48"/>
        <v/>
      </c>
      <c r="M45" s="242" t="str">
        <f t="shared" si="48"/>
        <v/>
      </c>
      <c r="N45" s="242" t="str">
        <f t="shared" si="48"/>
        <v/>
      </c>
      <c r="O45" s="242" t="str">
        <f t="shared" si="48"/>
        <v/>
      </c>
      <c r="P45" s="242" t="str">
        <f t="shared" ref="P45:Y45" si="49">IF(P42="N", "X", "")</f>
        <v/>
      </c>
      <c r="Q45" s="242" t="str">
        <f t="shared" si="49"/>
        <v/>
      </c>
      <c r="R45" s="242" t="str">
        <f t="shared" si="49"/>
        <v/>
      </c>
      <c r="S45" s="242" t="str">
        <f t="shared" si="49"/>
        <v/>
      </c>
      <c r="T45" s="242" t="str">
        <f t="shared" si="49"/>
        <v/>
      </c>
      <c r="U45" s="242" t="str">
        <f t="shared" si="49"/>
        <v/>
      </c>
      <c r="V45" s="242" t="str">
        <f t="shared" si="49"/>
        <v/>
      </c>
      <c r="W45" s="242" t="str">
        <f t="shared" si="49"/>
        <v/>
      </c>
      <c r="X45" s="242" t="str">
        <f t="shared" si="49"/>
        <v/>
      </c>
      <c r="Y45" s="242" t="str">
        <f t="shared" si="49"/>
        <v/>
      </c>
      <c r="Z45" s="242" t="str">
        <f t="shared" si="48"/>
        <v/>
      </c>
      <c r="AA45" s="242" t="str">
        <f t="shared" si="48"/>
        <v/>
      </c>
      <c r="AB45" s="242" t="str">
        <f t="shared" si="48"/>
        <v/>
      </c>
      <c r="AC45" s="242" t="str">
        <f t="shared" si="48"/>
        <v/>
      </c>
      <c r="AD45" s="242" t="str">
        <f t="shared" si="48"/>
        <v/>
      </c>
      <c r="AE45" s="242" t="str">
        <f t="shared" si="48"/>
        <v/>
      </c>
      <c r="AF45" s="242" t="str">
        <f t="shared" si="48"/>
        <v/>
      </c>
      <c r="AG45" s="242" t="str">
        <f t="shared" si="48"/>
        <v/>
      </c>
      <c r="AH45" s="242" t="str">
        <f t="shared" si="48"/>
        <v/>
      </c>
      <c r="AI45" s="242" t="str">
        <f t="shared" si="48"/>
        <v/>
      </c>
      <c r="AJ45" s="242" t="str">
        <f t="shared" si="48"/>
        <v/>
      </c>
      <c r="AK45" s="242" t="str">
        <f t="shared" si="48"/>
        <v/>
      </c>
      <c r="AL45" s="242" t="str">
        <f t="shared" si="48"/>
        <v/>
      </c>
      <c r="AM45" s="242" t="str">
        <f t="shared" si="48"/>
        <v/>
      </c>
      <c r="AN45" s="242" t="str">
        <f t="shared" si="48"/>
        <v/>
      </c>
      <c r="AO45" s="242" t="str">
        <f t="shared" si="48"/>
        <v/>
      </c>
      <c r="AP45" s="242" t="str">
        <f t="shared" si="48"/>
        <v/>
      </c>
      <c r="AQ45" s="242" t="str">
        <f t="shared" si="48"/>
        <v/>
      </c>
      <c r="AR45" s="242" t="str">
        <f t="shared" si="48"/>
        <v/>
      </c>
      <c r="AS45" s="242" t="str">
        <f t="shared" si="48"/>
        <v/>
      </c>
      <c r="AT45" s="242" t="str">
        <f t="shared" si="48"/>
        <v/>
      </c>
      <c r="AU45" s="242" t="str">
        <f t="shared" si="48"/>
        <v/>
      </c>
      <c r="AV45" s="242" t="str">
        <f t="shared" si="48"/>
        <v/>
      </c>
      <c r="AW45" s="242" t="str">
        <f t="shared" si="48"/>
        <v/>
      </c>
      <c r="AX45" s="242" t="str">
        <f t="shared" si="48"/>
        <v/>
      </c>
      <c r="AY45" s="242" t="str">
        <f t="shared" si="48"/>
        <v/>
      </c>
      <c r="AZ45" s="242" t="str">
        <f t="shared" si="48"/>
        <v/>
      </c>
      <c r="BA45" s="242" t="str">
        <f t="shared" si="48"/>
        <v/>
      </c>
      <c r="BB45" s="242" t="str">
        <f t="shared" si="48"/>
        <v/>
      </c>
      <c r="BC45" s="242" t="str">
        <f t="shared" si="48"/>
        <v/>
      </c>
      <c r="BD45" s="242" t="str">
        <f t="shared" si="48"/>
        <v/>
      </c>
      <c r="BE45" s="242" t="str">
        <f t="shared" si="48"/>
        <v/>
      </c>
      <c r="BF45" s="242" t="str">
        <f t="shared" si="48"/>
        <v/>
      </c>
      <c r="BG45" s="242" t="str">
        <f t="shared" si="48"/>
        <v/>
      </c>
      <c r="BH45" s="242" t="str">
        <f t="shared" si="48"/>
        <v/>
      </c>
      <c r="BI45" s="242" t="str">
        <f t="shared" si="48"/>
        <v/>
      </c>
      <c r="BJ45" s="242" t="str">
        <f t="shared" si="48"/>
        <v/>
      </c>
      <c r="BK45" s="242" t="str">
        <f t="shared" si="48"/>
        <v/>
      </c>
      <c r="BL45" s="242" t="str">
        <f t="shared" si="48"/>
        <v/>
      </c>
      <c r="BM45" s="207"/>
      <c r="BN45" s="207"/>
      <c r="BO45" s="101"/>
    </row>
    <row r="46" spans="1:68" ht="58.5" customHeight="1" thickBot="1" x14ac:dyDescent="0.25">
      <c r="A46" s="212">
        <v>33</v>
      </c>
      <c r="B46" s="65" t="s">
        <v>272</v>
      </c>
      <c r="C46" s="186" t="s">
        <v>273</v>
      </c>
      <c r="D46" s="70" t="s">
        <v>53</v>
      </c>
      <c r="E46" s="242" t="str">
        <f>IF(E45="N","X","")</f>
        <v/>
      </c>
      <c r="F46" s="242" t="str">
        <f t="shared" ref="F46:Y46" si="50">IF(F45="N","X","")</f>
        <v/>
      </c>
      <c r="G46" s="242" t="str">
        <f t="shared" si="50"/>
        <v/>
      </c>
      <c r="H46" s="242" t="str">
        <f t="shared" si="50"/>
        <v/>
      </c>
      <c r="I46" s="242" t="str">
        <f t="shared" si="50"/>
        <v/>
      </c>
      <c r="J46" s="242" t="str">
        <f t="shared" si="50"/>
        <v/>
      </c>
      <c r="K46" s="242" t="str">
        <f t="shared" si="50"/>
        <v/>
      </c>
      <c r="L46" s="242" t="str">
        <f t="shared" si="50"/>
        <v/>
      </c>
      <c r="M46" s="242" t="str">
        <f t="shared" si="50"/>
        <v/>
      </c>
      <c r="N46" s="242" t="str">
        <f t="shared" si="50"/>
        <v/>
      </c>
      <c r="O46" s="242" t="str">
        <f t="shared" si="50"/>
        <v/>
      </c>
      <c r="P46" s="242" t="str">
        <f t="shared" si="50"/>
        <v/>
      </c>
      <c r="Q46" s="242" t="str">
        <f t="shared" si="50"/>
        <v/>
      </c>
      <c r="R46" s="242" t="str">
        <f t="shared" si="50"/>
        <v/>
      </c>
      <c r="S46" s="242" t="str">
        <f t="shared" si="50"/>
        <v/>
      </c>
      <c r="T46" s="242" t="str">
        <f t="shared" si="50"/>
        <v/>
      </c>
      <c r="U46" s="242" t="str">
        <f t="shared" si="50"/>
        <v/>
      </c>
      <c r="V46" s="242" t="str">
        <f t="shared" si="50"/>
        <v/>
      </c>
      <c r="W46" s="242" t="str">
        <f t="shared" si="50"/>
        <v/>
      </c>
      <c r="X46" s="242" t="str">
        <f t="shared" si="50"/>
        <v/>
      </c>
      <c r="Y46" s="242" t="str">
        <f t="shared" si="50"/>
        <v/>
      </c>
      <c r="Z46" s="242"/>
      <c r="AA46" s="242"/>
      <c r="AB46" s="242"/>
      <c r="AC46" s="242"/>
      <c r="AD46" s="242"/>
      <c r="AE46" s="242"/>
      <c r="AF46" s="242"/>
      <c r="AG46" s="242"/>
      <c r="AH46" s="242"/>
      <c r="AI46" s="242"/>
      <c r="AJ46" s="242"/>
      <c r="AK46" s="242"/>
      <c r="AL46" s="242"/>
      <c r="AM46" s="242"/>
      <c r="AN46" s="242"/>
      <c r="AO46" s="242"/>
      <c r="AP46" s="242"/>
      <c r="AQ46" s="242"/>
      <c r="AR46" s="242"/>
      <c r="AS46" s="242"/>
      <c r="AT46" s="242"/>
      <c r="AU46" s="242"/>
      <c r="AV46" s="242"/>
      <c r="AW46" s="242"/>
      <c r="AX46" s="242"/>
      <c r="AY46" s="242"/>
      <c r="AZ46" s="242"/>
      <c r="BA46" s="242"/>
      <c r="BB46" s="242"/>
      <c r="BC46" s="242"/>
      <c r="BD46" s="242"/>
      <c r="BE46" s="242"/>
      <c r="BF46" s="242"/>
      <c r="BG46" s="242"/>
      <c r="BH46" s="242"/>
      <c r="BI46" s="242"/>
      <c r="BJ46" s="242"/>
      <c r="BK46" s="242"/>
      <c r="BL46" s="242"/>
      <c r="BM46" s="207"/>
      <c r="BN46" s="207"/>
      <c r="BO46" s="101"/>
    </row>
    <row r="47" spans="1:68" ht="73.5" customHeight="1" thickBot="1" x14ac:dyDescent="0.25">
      <c r="A47" s="189">
        <v>34</v>
      </c>
      <c r="B47" s="510" t="s">
        <v>274</v>
      </c>
      <c r="C47" s="509" t="s">
        <v>275</v>
      </c>
      <c r="D47" s="70" t="s">
        <v>53</v>
      </c>
      <c r="E47" s="242" t="str">
        <f>IF(E45="N","X","")</f>
        <v/>
      </c>
      <c r="F47" s="242" t="str">
        <f t="shared" ref="F47:Y47" si="51">IF(F45="N","X","")</f>
        <v/>
      </c>
      <c r="G47" s="242" t="str">
        <f t="shared" si="51"/>
        <v/>
      </c>
      <c r="H47" s="242" t="str">
        <f t="shared" si="51"/>
        <v/>
      </c>
      <c r="I47" s="242" t="str">
        <f t="shared" si="51"/>
        <v/>
      </c>
      <c r="J47" s="242" t="str">
        <f t="shared" si="51"/>
        <v/>
      </c>
      <c r="K47" s="242" t="str">
        <f t="shared" si="51"/>
        <v/>
      </c>
      <c r="L47" s="242" t="str">
        <f t="shared" si="51"/>
        <v/>
      </c>
      <c r="M47" s="242" t="str">
        <f t="shared" si="51"/>
        <v/>
      </c>
      <c r="N47" s="242" t="str">
        <f t="shared" si="51"/>
        <v/>
      </c>
      <c r="O47" s="242" t="str">
        <f t="shared" si="51"/>
        <v/>
      </c>
      <c r="P47" s="242" t="str">
        <f t="shared" si="51"/>
        <v/>
      </c>
      <c r="Q47" s="242" t="str">
        <f t="shared" si="51"/>
        <v/>
      </c>
      <c r="R47" s="242" t="str">
        <f t="shared" si="51"/>
        <v/>
      </c>
      <c r="S47" s="242" t="str">
        <f t="shared" si="51"/>
        <v/>
      </c>
      <c r="T47" s="242" t="str">
        <f t="shared" si="51"/>
        <v/>
      </c>
      <c r="U47" s="242" t="str">
        <f t="shared" si="51"/>
        <v/>
      </c>
      <c r="V47" s="242" t="str">
        <f t="shared" si="51"/>
        <v/>
      </c>
      <c r="W47" s="242" t="str">
        <f t="shared" si="51"/>
        <v/>
      </c>
      <c r="X47" s="242" t="str">
        <f t="shared" si="51"/>
        <v/>
      </c>
      <c r="Y47" s="242" t="str">
        <f t="shared" si="51"/>
        <v/>
      </c>
      <c r="Z47" s="242" t="str">
        <f t="shared" ref="Z47:AJ47" si="52">IF(Z42="N", "X", "")</f>
        <v/>
      </c>
      <c r="AA47" s="242" t="str">
        <f t="shared" si="52"/>
        <v/>
      </c>
      <c r="AB47" s="242" t="str">
        <f t="shared" si="52"/>
        <v/>
      </c>
      <c r="AC47" s="242" t="str">
        <f t="shared" si="52"/>
        <v/>
      </c>
      <c r="AD47" s="242" t="str">
        <f t="shared" si="52"/>
        <v/>
      </c>
      <c r="AE47" s="242" t="str">
        <f t="shared" si="52"/>
        <v/>
      </c>
      <c r="AF47" s="242" t="str">
        <f t="shared" si="52"/>
        <v/>
      </c>
      <c r="AG47" s="242" t="str">
        <f t="shared" si="52"/>
        <v/>
      </c>
      <c r="AH47" s="242" t="str">
        <f t="shared" si="52"/>
        <v/>
      </c>
      <c r="AI47" s="242" t="str">
        <f t="shared" si="52"/>
        <v/>
      </c>
      <c r="AJ47" s="242" t="str">
        <f t="shared" si="52"/>
        <v/>
      </c>
      <c r="AK47" s="242" t="str">
        <f t="shared" ref="AK47:BL47" si="53">IF(AK42="N", "X", "")</f>
        <v/>
      </c>
      <c r="AL47" s="242" t="str">
        <f t="shared" si="53"/>
        <v/>
      </c>
      <c r="AM47" s="242" t="str">
        <f t="shared" si="53"/>
        <v/>
      </c>
      <c r="AN47" s="242" t="str">
        <f t="shared" si="53"/>
        <v/>
      </c>
      <c r="AO47" s="242" t="str">
        <f t="shared" si="53"/>
        <v/>
      </c>
      <c r="AP47" s="242" t="str">
        <f t="shared" si="53"/>
        <v/>
      </c>
      <c r="AQ47" s="242" t="str">
        <f t="shared" si="53"/>
        <v/>
      </c>
      <c r="AR47" s="242" t="str">
        <f t="shared" si="53"/>
        <v/>
      </c>
      <c r="AS47" s="242" t="str">
        <f t="shared" si="53"/>
        <v/>
      </c>
      <c r="AT47" s="242" t="str">
        <f t="shared" si="53"/>
        <v/>
      </c>
      <c r="AU47" s="242" t="str">
        <f t="shared" si="53"/>
        <v/>
      </c>
      <c r="AV47" s="242" t="str">
        <f t="shared" si="53"/>
        <v/>
      </c>
      <c r="AW47" s="242" t="str">
        <f t="shared" si="53"/>
        <v/>
      </c>
      <c r="AX47" s="242" t="str">
        <f t="shared" si="53"/>
        <v/>
      </c>
      <c r="AY47" s="242" t="str">
        <f t="shared" si="53"/>
        <v/>
      </c>
      <c r="AZ47" s="242" t="str">
        <f t="shared" si="53"/>
        <v/>
      </c>
      <c r="BA47" s="242" t="str">
        <f t="shared" si="53"/>
        <v/>
      </c>
      <c r="BB47" s="242" t="str">
        <f t="shared" si="53"/>
        <v/>
      </c>
      <c r="BC47" s="242" t="str">
        <f t="shared" si="53"/>
        <v/>
      </c>
      <c r="BD47" s="242" t="str">
        <f t="shared" si="53"/>
        <v/>
      </c>
      <c r="BE47" s="242" t="str">
        <f t="shared" si="53"/>
        <v/>
      </c>
      <c r="BF47" s="242" t="str">
        <f t="shared" si="53"/>
        <v/>
      </c>
      <c r="BG47" s="242" t="str">
        <f t="shared" si="53"/>
        <v/>
      </c>
      <c r="BH47" s="242" t="str">
        <f t="shared" si="53"/>
        <v/>
      </c>
      <c r="BI47" s="242" t="str">
        <f t="shared" si="53"/>
        <v/>
      </c>
      <c r="BJ47" s="242" t="str">
        <f t="shared" si="53"/>
        <v/>
      </c>
      <c r="BK47" s="242" t="str">
        <f t="shared" si="53"/>
        <v/>
      </c>
      <c r="BL47" s="242" t="str">
        <f t="shared" si="53"/>
        <v/>
      </c>
      <c r="BM47" s="207"/>
      <c r="BN47" s="207"/>
      <c r="BO47" s="101"/>
    </row>
    <row r="48" spans="1:68" s="204" customFormat="1" ht="57" customHeight="1" thickBot="1" x14ac:dyDescent="0.25">
      <c r="A48" s="189">
        <v>35</v>
      </c>
      <c r="B48" s="510" t="s">
        <v>276</v>
      </c>
      <c r="C48" s="509" t="s">
        <v>275</v>
      </c>
      <c r="D48" s="70" t="s">
        <v>53</v>
      </c>
      <c r="E48" s="242" t="str">
        <f>IF(E45="N","X","")</f>
        <v/>
      </c>
      <c r="F48" s="242" t="str">
        <f t="shared" ref="F48:Y48" si="54">IF(F45="N","X","")</f>
        <v/>
      </c>
      <c r="G48" s="242" t="str">
        <f t="shared" si="54"/>
        <v/>
      </c>
      <c r="H48" s="242" t="str">
        <f t="shared" si="54"/>
        <v/>
      </c>
      <c r="I48" s="242" t="str">
        <f t="shared" si="54"/>
        <v/>
      </c>
      <c r="J48" s="242" t="str">
        <f t="shared" si="54"/>
        <v/>
      </c>
      <c r="K48" s="242" t="str">
        <f t="shared" si="54"/>
        <v/>
      </c>
      <c r="L48" s="242" t="str">
        <f t="shared" si="54"/>
        <v/>
      </c>
      <c r="M48" s="242" t="str">
        <f t="shared" si="54"/>
        <v/>
      </c>
      <c r="N48" s="242" t="str">
        <f t="shared" si="54"/>
        <v/>
      </c>
      <c r="O48" s="242" t="str">
        <f t="shared" si="54"/>
        <v/>
      </c>
      <c r="P48" s="242" t="str">
        <f t="shared" si="54"/>
        <v/>
      </c>
      <c r="Q48" s="242" t="str">
        <f t="shared" si="54"/>
        <v/>
      </c>
      <c r="R48" s="242" t="str">
        <f t="shared" si="54"/>
        <v/>
      </c>
      <c r="S48" s="242" t="str">
        <f t="shared" si="54"/>
        <v/>
      </c>
      <c r="T48" s="242" t="str">
        <f t="shared" si="54"/>
        <v/>
      </c>
      <c r="U48" s="242" t="str">
        <f t="shared" si="54"/>
        <v/>
      </c>
      <c r="V48" s="242" t="str">
        <f t="shared" si="54"/>
        <v/>
      </c>
      <c r="W48" s="242" t="str">
        <f t="shared" si="54"/>
        <v/>
      </c>
      <c r="X48" s="242" t="str">
        <f t="shared" si="54"/>
        <v/>
      </c>
      <c r="Y48" s="242" t="str">
        <f t="shared" si="54"/>
        <v/>
      </c>
      <c r="Z48" s="208"/>
      <c r="AA48" s="208"/>
      <c r="AB48" s="208"/>
      <c r="AC48" s="208"/>
      <c r="AD48" s="208"/>
      <c r="AE48" s="208"/>
      <c r="AF48" s="208"/>
      <c r="AG48" s="208"/>
      <c r="AH48" s="208"/>
      <c r="AI48" s="208"/>
      <c r="AJ48" s="208"/>
      <c r="AK48" s="208"/>
      <c r="AL48" s="208"/>
      <c r="AM48" s="208"/>
      <c r="AN48" s="208"/>
      <c r="AO48" s="208"/>
      <c r="AP48" s="208"/>
      <c r="AQ48" s="208"/>
      <c r="AR48" s="208"/>
      <c r="AS48" s="208"/>
      <c r="AT48" s="208"/>
      <c r="AU48" s="208"/>
      <c r="AV48" s="208"/>
      <c r="AW48" s="208"/>
      <c r="AX48" s="208"/>
      <c r="AY48" s="208"/>
      <c r="AZ48" s="208"/>
      <c r="BA48" s="201"/>
      <c r="BB48" s="209"/>
      <c r="BC48" s="209"/>
      <c r="BD48" s="209"/>
      <c r="BE48" s="209"/>
      <c r="BF48" s="209"/>
      <c r="BG48" s="209"/>
      <c r="BH48" s="209"/>
      <c r="BI48" s="209"/>
      <c r="BJ48" s="209"/>
      <c r="BK48" s="209"/>
      <c r="BL48" s="209"/>
      <c r="BM48" s="210"/>
      <c r="BN48" s="210"/>
      <c r="BO48" s="211"/>
    </row>
    <row r="49" spans="1:67" s="204" customFormat="1" ht="51" customHeight="1" thickBot="1" x14ac:dyDescent="0.25">
      <c r="A49" s="189">
        <v>36</v>
      </c>
      <c r="B49" s="515" t="s">
        <v>277</v>
      </c>
      <c r="C49" s="516" t="s">
        <v>278</v>
      </c>
      <c r="D49" s="70" t="s">
        <v>53</v>
      </c>
      <c r="E49" s="242" t="str">
        <f>IF(E45="N","X","")</f>
        <v/>
      </c>
      <c r="F49" s="242" t="str">
        <f t="shared" ref="F49:Y49" si="55">IF(F45="N","X","")</f>
        <v/>
      </c>
      <c r="G49" s="242" t="str">
        <f t="shared" si="55"/>
        <v/>
      </c>
      <c r="H49" s="242" t="str">
        <f t="shared" si="55"/>
        <v/>
      </c>
      <c r="I49" s="242" t="str">
        <f t="shared" si="55"/>
        <v/>
      </c>
      <c r="J49" s="242" t="str">
        <f t="shared" si="55"/>
        <v/>
      </c>
      <c r="K49" s="242" t="str">
        <f t="shared" si="55"/>
        <v/>
      </c>
      <c r="L49" s="242" t="str">
        <f t="shared" si="55"/>
        <v/>
      </c>
      <c r="M49" s="242" t="str">
        <f t="shared" si="55"/>
        <v/>
      </c>
      <c r="N49" s="242" t="str">
        <f t="shared" si="55"/>
        <v/>
      </c>
      <c r="O49" s="242" t="str">
        <f t="shared" si="55"/>
        <v/>
      </c>
      <c r="P49" s="242" t="str">
        <f t="shared" si="55"/>
        <v/>
      </c>
      <c r="Q49" s="242" t="str">
        <f t="shared" si="55"/>
        <v/>
      </c>
      <c r="R49" s="242" t="str">
        <f t="shared" si="55"/>
        <v/>
      </c>
      <c r="S49" s="242" t="str">
        <f t="shared" si="55"/>
        <v/>
      </c>
      <c r="T49" s="242" t="str">
        <f t="shared" si="55"/>
        <v/>
      </c>
      <c r="U49" s="242" t="str">
        <f t="shared" si="55"/>
        <v/>
      </c>
      <c r="V49" s="242" t="str">
        <f t="shared" si="55"/>
        <v/>
      </c>
      <c r="W49" s="242" t="str">
        <f t="shared" si="55"/>
        <v/>
      </c>
      <c r="X49" s="242" t="str">
        <f t="shared" si="55"/>
        <v/>
      </c>
      <c r="Y49" s="242" t="str">
        <f t="shared" si="55"/>
        <v/>
      </c>
      <c r="Z49" s="208"/>
      <c r="AA49" s="208"/>
      <c r="AB49" s="208"/>
      <c r="AC49" s="208"/>
      <c r="AD49" s="208"/>
      <c r="AE49" s="208"/>
      <c r="AF49" s="208"/>
      <c r="AG49" s="208"/>
      <c r="AH49" s="208"/>
      <c r="AI49" s="208"/>
      <c r="AJ49" s="208"/>
      <c r="AK49" s="208"/>
      <c r="AL49" s="208"/>
      <c r="AM49" s="208"/>
      <c r="AN49" s="208"/>
      <c r="AO49" s="208"/>
      <c r="AP49" s="208"/>
      <c r="AQ49" s="208"/>
      <c r="AR49" s="208"/>
      <c r="AS49" s="208"/>
      <c r="AT49" s="208"/>
      <c r="AU49" s="208"/>
      <c r="AV49" s="208"/>
      <c r="AW49" s="208"/>
      <c r="AX49" s="208"/>
      <c r="AY49" s="208"/>
      <c r="AZ49" s="208"/>
      <c r="BA49" s="201"/>
      <c r="BB49" s="209"/>
      <c r="BC49" s="209"/>
      <c r="BD49" s="209"/>
      <c r="BE49" s="209"/>
      <c r="BF49" s="209"/>
      <c r="BG49" s="209"/>
      <c r="BH49" s="209"/>
      <c r="BI49" s="209"/>
      <c r="BJ49" s="209"/>
      <c r="BK49" s="209"/>
      <c r="BL49" s="209"/>
      <c r="BM49" s="210"/>
      <c r="BN49" s="210"/>
      <c r="BO49" s="211"/>
    </row>
    <row r="50" spans="1:67" ht="58.5" customHeight="1" thickBot="1" x14ac:dyDescent="0.25">
      <c r="A50" s="189">
        <v>37</v>
      </c>
      <c r="B50" s="511" t="s">
        <v>279</v>
      </c>
      <c r="C50" s="509" t="s">
        <v>280</v>
      </c>
      <c r="D50" s="70" t="s">
        <v>38</v>
      </c>
      <c r="E50" s="242" t="str">
        <f>IF(E45="N","X","")</f>
        <v/>
      </c>
      <c r="F50" s="242" t="str">
        <f t="shared" ref="F50:Y50" si="56">IF(F45="N","X","")</f>
        <v/>
      </c>
      <c r="G50" s="242" t="str">
        <f t="shared" si="56"/>
        <v/>
      </c>
      <c r="H50" s="242" t="str">
        <f t="shared" si="56"/>
        <v/>
      </c>
      <c r="I50" s="242" t="str">
        <f t="shared" si="56"/>
        <v/>
      </c>
      <c r="J50" s="242" t="str">
        <f t="shared" si="56"/>
        <v/>
      </c>
      <c r="K50" s="242" t="str">
        <f t="shared" si="56"/>
        <v/>
      </c>
      <c r="L50" s="242" t="str">
        <f t="shared" si="56"/>
        <v/>
      </c>
      <c r="M50" s="242" t="str">
        <f t="shared" si="56"/>
        <v/>
      </c>
      <c r="N50" s="242" t="str">
        <f t="shared" si="56"/>
        <v/>
      </c>
      <c r="O50" s="242" t="str">
        <f t="shared" si="56"/>
        <v/>
      </c>
      <c r="P50" s="242" t="str">
        <f t="shared" si="56"/>
        <v/>
      </c>
      <c r="Q50" s="242" t="str">
        <f t="shared" si="56"/>
        <v/>
      </c>
      <c r="R50" s="242" t="str">
        <f t="shared" si="56"/>
        <v/>
      </c>
      <c r="S50" s="242" t="str">
        <f t="shared" si="56"/>
        <v/>
      </c>
      <c r="T50" s="242" t="str">
        <f t="shared" si="56"/>
        <v/>
      </c>
      <c r="U50" s="242" t="str">
        <f t="shared" si="56"/>
        <v/>
      </c>
      <c r="V50" s="242" t="str">
        <f t="shared" si="56"/>
        <v/>
      </c>
      <c r="W50" s="242" t="str">
        <f t="shared" si="56"/>
        <v/>
      </c>
      <c r="X50" s="242" t="str">
        <f t="shared" si="56"/>
        <v/>
      </c>
      <c r="Y50" s="242" t="str">
        <f t="shared" si="56"/>
        <v/>
      </c>
      <c r="Z50" s="242" t="s">
        <v>19</v>
      </c>
      <c r="AA50" s="242" t="s">
        <v>19</v>
      </c>
      <c r="AB50" s="242" t="s">
        <v>19</v>
      </c>
      <c r="AC50" s="242" t="s">
        <v>19</v>
      </c>
      <c r="AD50" s="242" t="s">
        <v>19</v>
      </c>
      <c r="AE50" s="242" t="s">
        <v>19</v>
      </c>
      <c r="AF50" s="242" t="s">
        <v>19</v>
      </c>
      <c r="AG50" s="242" t="s">
        <v>19</v>
      </c>
      <c r="AH50" s="242" t="s">
        <v>19</v>
      </c>
      <c r="AI50" s="242" t="s">
        <v>19</v>
      </c>
      <c r="AJ50" s="242" t="s">
        <v>19</v>
      </c>
      <c r="AK50" s="242" t="s">
        <v>19</v>
      </c>
      <c r="AL50" s="242" t="s">
        <v>19</v>
      </c>
      <c r="AM50" s="242" t="s">
        <v>19</v>
      </c>
      <c r="AN50" s="242" t="s">
        <v>19</v>
      </c>
      <c r="AO50" s="242" t="s">
        <v>19</v>
      </c>
      <c r="AP50" s="242" t="s">
        <v>19</v>
      </c>
      <c r="AQ50" s="242" t="s">
        <v>19</v>
      </c>
      <c r="AR50" s="242" t="s">
        <v>19</v>
      </c>
      <c r="AS50" s="242" t="s">
        <v>19</v>
      </c>
      <c r="AT50" s="242" t="s">
        <v>19</v>
      </c>
      <c r="AU50" s="242" t="s">
        <v>19</v>
      </c>
      <c r="AV50" s="242" t="s">
        <v>19</v>
      </c>
      <c r="AW50" s="242" t="s">
        <v>19</v>
      </c>
      <c r="AX50" s="242" t="s">
        <v>19</v>
      </c>
      <c r="AY50" s="242" t="s">
        <v>19</v>
      </c>
      <c r="AZ50" s="242" t="s">
        <v>19</v>
      </c>
      <c r="BA50" s="242" t="s">
        <v>19</v>
      </c>
      <c r="BB50" s="242" t="s">
        <v>19</v>
      </c>
      <c r="BC50" s="242" t="s">
        <v>19</v>
      </c>
      <c r="BD50" s="242" t="s">
        <v>19</v>
      </c>
      <c r="BE50" s="242" t="s">
        <v>19</v>
      </c>
      <c r="BF50" s="242" t="s">
        <v>19</v>
      </c>
      <c r="BG50" s="242" t="s">
        <v>19</v>
      </c>
      <c r="BH50" s="242" t="s">
        <v>19</v>
      </c>
      <c r="BI50" s="242" t="s">
        <v>19</v>
      </c>
      <c r="BJ50" s="242" t="s">
        <v>19</v>
      </c>
      <c r="BK50" s="242" t="s">
        <v>19</v>
      </c>
      <c r="BL50" s="242" t="s">
        <v>19</v>
      </c>
      <c r="BM50" s="207"/>
      <c r="BN50" s="207"/>
      <c r="BO50" s="101"/>
    </row>
    <row r="51" spans="1:67" ht="19.5" customHeight="1" thickBot="1" x14ac:dyDescent="0.25">
      <c r="A51" s="40"/>
      <c r="B51" s="102" t="s">
        <v>281</v>
      </c>
      <c r="C51" s="102" t="s">
        <v>8</v>
      </c>
      <c r="D51" s="102" t="s">
        <v>9</v>
      </c>
      <c r="E51" s="333"/>
      <c r="F51" s="333"/>
      <c r="G51" s="333"/>
      <c r="H51" s="333" t="str">
        <f t="shared" ref="H51:I51" si="57">IF(H50="N", "X", "")</f>
        <v/>
      </c>
      <c r="I51" s="333" t="str">
        <f t="shared" si="57"/>
        <v/>
      </c>
      <c r="J51" s="333" t="str">
        <f t="shared" ref="J51:BL51" si="58">IF(J50="N", "X", "")</f>
        <v/>
      </c>
      <c r="K51" s="333" t="str">
        <f t="shared" si="58"/>
        <v/>
      </c>
      <c r="L51" s="333" t="str">
        <f t="shared" si="58"/>
        <v/>
      </c>
      <c r="M51" s="333" t="str">
        <f t="shared" si="58"/>
        <v/>
      </c>
      <c r="N51" s="333" t="str">
        <f t="shared" si="58"/>
        <v/>
      </c>
      <c r="O51" s="333" t="str">
        <f t="shared" si="58"/>
        <v/>
      </c>
      <c r="P51" s="333" t="str">
        <f t="shared" ref="P51:Y51" si="59">IF(P50="N", "X", "")</f>
        <v/>
      </c>
      <c r="Q51" s="333" t="str">
        <f t="shared" si="59"/>
        <v/>
      </c>
      <c r="R51" s="333" t="str">
        <f t="shared" si="59"/>
        <v/>
      </c>
      <c r="S51" s="333" t="str">
        <f t="shared" si="59"/>
        <v/>
      </c>
      <c r="T51" s="333" t="str">
        <f t="shared" si="59"/>
        <v/>
      </c>
      <c r="U51" s="333" t="str">
        <f t="shared" si="59"/>
        <v/>
      </c>
      <c r="V51" s="333" t="str">
        <f t="shared" si="59"/>
        <v/>
      </c>
      <c r="W51" s="333" t="str">
        <f t="shared" si="59"/>
        <v/>
      </c>
      <c r="X51" s="333" t="str">
        <f t="shared" si="59"/>
        <v/>
      </c>
      <c r="Y51" s="333" t="str">
        <f t="shared" si="59"/>
        <v/>
      </c>
      <c r="Z51" s="242" t="str">
        <f t="shared" si="58"/>
        <v/>
      </c>
      <c r="AA51" s="242" t="str">
        <f t="shared" si="58"/>
        <v/>
      </c>
      <c r="AB51" s="242" t="str">
        <f t="shared" si="58"/>
        <v/>
      </c>
      <c r="AC51" s="242" t="str">
        <f t="shared" si="58"/>
        <v/>
      </c>
      <c r="AD51" s="242" t="str">
        <f t="shared" si="58"/>
        <v/>
      </c>
      <c r="AE51" s="242" t="str">
        <f t="shared" si="58"/>
        <v/>
      </c>
      <c r="AF51" s="242" t="str">
        <f t="shared" si="58"/>
        <v/>
      </c>
      <c r="AG51" s="242" t="str">
        <f t="shared" si="58"/>
        <v/>
      </c>
      <c r="AH51" s="242" t="str">
        <f t="shared" si="58"/>
        <v/>
      </c>
      <c r="AI51" s="242" t="str">
        <f t="shared" si="58"/>
        <v/>
      </c>
      <c r="AJ51" s="242" t="str">
        <f t="shared" si="58"/>
        <v/>
      </c>
      <c r="AK51" s="242" t="str">
        <f t="shared" si="58"/>
        <v/>
      </c>
      <c r="AL51" s="242" t="str">
        <f t="shared" si="58"/>
        <v/>
      </c>
      <c r="AM51" s="242" t="str">
        <f t="shared" si="58"/>
        <v/>
      </c>
      <c r="AN51" s="242" t="str">
        <f t="shared" si="58"/>
        <v/>
      </c>
      <c r="AO51" s="242" t="str">
        <f t="shared" si="58"/>
        <v/>
      </c>
      <c r="AP51" s="242" t="str">
        <f t="shared" si="58"/>
        <v/>
      </c>
      <c r="AQ51" s="242" t="str">
        <f t="shared" si="58"/>
        <v/>
      </c>
      <c r="AR51" s="242" t="str">
        <f t="shared" si="58"/>
        <v/>
      </c>
      <c r="AS51" s="242" t="str">
        <f t="shared" si="58"/>
        <v/>
      </c>
      <c r="AT51" s="242" t="str">
        <f t="shared" si="58"/>
        <v/>
      </c>
      <c r="AU51" s="242" t="str">
        <f t="shared" si="58"/>
        <v/>
      </c>
      <c r="AV51" s="242" t="str">
        <f t="shared" si="58"/>
        <v/>
      </c>
      <c r="AW51" s="242" t="str">
        <f t="shared" si="58"/>
        <v/>
      </c>
      <c r="AX51" s="242" t="str">
        <f t="shared" si="58"/>
        <v/>
      </c>
      <c r="AY51" s="242" t="str">
        <f t="shared" si="58"/>
        <v/>
      </c>
      <c r="AZ51" s="242" t="str">
        <f t="shared" si="58"/>
        <v/>
      </c>
      <c r="BA51" s="242" t="str">
        <f t="shared" si="58"/>
        <v/>
      </c>
      <c r="BB51" s="242" t="str">
        <f t="shared" si="58"/>
        <v/>
      </c>
      <c r="BC51" s="242" t="str">
        <f t="shared" si="58"/>
        <v/>
      </c>
      <c r="BD51" s="242" t="str">
        <f t="shared" si="58"/>
        <v/>
      </c>
      <c r="BE51" s="242" t="str">
        <f t="shared" si="58"/>
        <v/>
      </c>
      <c r="BF51" s="242" t="str">
        <f t="shared" si="58"/>
        <v/>
      </c>
      <c r="BG51" s="242" t="str">
        <f t="shared" si="58"/>
        <v/>
      </c>
      <c r="BH51" s="242" t="str">
        <f t="shared" si="58"/>
        <v/>
      </c>
      <c r="BI51" s="242" t="str">
        <f t="shared" si="58"/>
        <v/>
      </c>
      <c r="BJ51" s="242" t="str">
        <f t="shared" si="58"/>
        <v/>
      </c>
      <c r="BK51" s="242" t="str">
        <f t="shared" si="58"/>
        <v/>
      </c>
      <c r="BL51" s="242" t="str">
        <f t="shared" si="58"/>
        <v/>
      </c>
      <c r="BM51" s="207"/>
      <c r="BN51" s="207"/>
      <c r="BO51" s="101"/>
    </row>
    <row r="52" spans="1:67" ht="58.5" customHeight="1" thickBot="1" x14ac:dyDescent="0.25">
      <c r="A52" s="188">
        <v>38</v>
      </c>
      <c r="B52" s="510" t="s">
        <v>282</v>
      </c>
      <c r="C52" s="509" t="s">
        <v>283</v>
      </c>
      <c r="D52" s="70" t="s">
        <v>38</v>
      </c>
      <c r="E52" s="242"/>
      <c r="F52" s="242"/>
      <c r="G52" s="242"/>
      <c r="H52" s="242" t="str">
        <f t="shared" ref="H52:I52" si="60">IF(H50="N", "X", "")</f>
        <v/>
      </c>
      <c r="I52" s="242" t="str">
        <f t="shared" si="60"/>
        <v/>
      </c>
      <c r="J52" s="242" t="str">
        <f t="shared" ref="J52:BL52" si="61">IF(J50="N", "X", "")</f>
        <v/>
      </c>
      <c r="K52" s="242" t="str">
        <f t="shared" si="61"/>
        <v/>
      </c>
      <c r="L52" s="242" t="str">
        <f t="shared" si="61"/>
        <v/>
      </c>
      <c r="M52" s="242" t="str">
        <f t="shared" si="61"/>
        <v/>
      </c>
      <c r="N52" s="242" t="str">
        <f t="shared" si="61"/>
        <v/>
      </c>
      <c r="O52" s="242" t="str">
        <f t="shared" si="61"/>
        <v/>
      </c>
      <c r="P52" s="242" t="str">
        <f t="shared" ref="P52:Y52" si="62">IF(P50="N", "X", "")</f>
        <v/>
      </c>
      <c r="Q52" s="242" t="str">
        <f t="shared" si="62"/>
        <v/>
      </c>
      <c r="R52" s="242" t="str">
        <f t="shared" si="62"/>
        <v/>
      </c>
      <c r="S52" s="242" t="str">
        <f t="shared" si="62"/>
        <v/>
      </c>
      <c r="T52" s="242" t="str">
        <f t="shared" si="62"/>
        <v/>
      </c>
      <c r="U52" s="242" t="str">
        <f t="shared" si="62"/>
        <v/>
      </c>
      <c r="V52" s="242" t="str">
        <f t="shared" si="62"/>
        <v/>
      </c>
      <c r="W52" s="242" t="str">
        <f t="shared" si="62"/>
        <v/>
      </c>
      <c r="X52" s="242" t="str">
        <f t="shared" si="62"/>
        <v/>
      </c>
      <c r="Y52" s="242" t="str">
        <f t="shared" si="62"/>
        <v/>
      </c>
      <c r="Z52" s="242" t="str">
        <f t="shared" si="61"/>
        <v/>
      </c>
      <c r="AA52" s="242" t="str">
        <f t="shared" si="61"/>
        <v/>
      </c>
      <c r="AB52" s="242" t="str">
        <f t="shared" si="61"/>
        <v/>
      </c>
      <c r="AC52" s="242" t="str">
        <f t="shared" si="61"/>
        <v/>
      </c>
      <c r="AD52" s="242" t="str">
        <f t="shared" si="61"/>
        <v/>
      </c>
      <c r="AE52" s="242" t="str">
        <f t="shared" si="61"/>
        <v/>
      </c>
      <c r="AF52" s="242" t="str">
        <f t="shared" si="61"/>
        <v/>
      </c>
      <c r="AG52" s="242" t="str">
        <f t="shared" si="61"/>
        <v/>
      </c>
      <c r="AH52" s="242" t="str">
        <f t="shared" si="61"/>
        <v/>
      </c>
      <c r="AI52" s="242" t="str">
        <f t="shared" si="61"/>
        <v/>
      </c>
      <c r="AJ52" s="242" t="str">
        <f t="shared" si="61"/>
        <v/>
      </c>
      <c r="AK52" s="242" t="str">
        <f t="shared" si="61"/>
        <v/>
      </c>
      <c r="AL52" s="242" t="str">
        <f t="shared" si="61"/>
        <v/>
      </c>
      <c r="AM52" s="242" t="str">
        <f t="shared" si="61"/>
        <v/>
      </c>
      <c r="AN52" s="242" t="str">
        <f t="shared" si="61"/>
        <v/>
      </c>
      <c r="AO52" s="242" t="str">
        <f t="shared" si="61"/>
        <v/>
      </c>
      <c r="AP52" s="242" t="str">
        <f t="shared" si="61"/>
        <v/>
      </c>
      <c r="AQ52" s="242" t="str">
        <f t="shared" si="61"/>
        <v/>
      </c>
      <c r="AR52" s="242" t="str">
        <f t="shared" si="61"/>
        <v/>
      </c>
      <c r="AS52" s="242" t="str">
        <f t="shared" si="61"/>
        <v/>
      </c>
      <c r="AT52" s="242" t="str">
        <f t="shared" si="61"/>
        <v/>
      </c>
      <c r="AU52" s="242" t="str">
        <f t="shared" si="61"/>
        <v/>
      </c>
      <c r="AV52" s="242" t="str">
        <f t="shared" si="61"/>
        <v/>
      </c>
      <c r="AW52" s="242" t="str">
        <f t="shared" si="61"/>
        <v/>
      </c>
      <c r="AX52" s="242" t="str">
        <f t="shared" si="61"/>
        <v/>
      </c>
      <c r="AY52" s="242" t="str">
        <f t="shared" si="61"/>
        <v/>
      </c>
      <c r="AZ52" s="242" t="str">
        <f t="shared" si="61"/>
        <v/>
      </c>
      <c r="BA52" s="242" t="str">
        <f t="shared" si="61"/>
        <v/>
      </c>
      <c r="BB52" s="242" t="str">
        <f t="shared" si="61"/>
        <v/>
      </c>
      <c r="BC52" s="242" t="str">
        <f t="shared" si="61"/>
        <v/>
      </c>
      <c r="BD52" s="242" t="str">
        <f t="shared" si="61"/>
        <v/>
      </c>
      <c r="BE52" s="242" t="str">
        <f t="shared" si="61"/>
        <v/>
      </c>
      <c r="BF52" s="242" t="str">
        <f t="shared" si="61"/>
        <v/>
      </c>
      <c r="BG52" s="242" t="str">
        <f t="shared" si="61"/>
        <v/>
      </c>
      <c r="BH52" s="242" t="str">
        <f t="shared" si="61"/>
        <v/>
      </c>
      <c r="BI52" s="242" t="str">
        <f t="shared" si="61"/>
        <v/>
      </c>
      <c r="BJ52" s="242" t="str">
        <f t="shared" si="61"/>
        <v/>
      </c>
      <c r="BK52" s="242" t="str">
        <f t="shared" si="61"/>
        <v/>
      </c>
      <c r="BL52" s="242" t="str">
        <f t="shared" si="61"/>
        <v/>
      </c>
      <c r="BM52" s="207"/>
      <c r="BN52" s="207"/>
      <c r="BO52" s="101"/>
    </row>
    <row r="53" spans="1:67" s="193" customFormat="1" ht="60.75" customHeight="1" thickBot="1" x14ac:dyDescent="0.25">
      <c r="A53" s="513">
        <v>39</v>
      </c>
      <c r="B53" s="517" t="s">
        <v>284</v>
      </c>
      <c r="C53" s="283" t="s">
        <v>56</v>
      </c>
      <c r="D53" s="70" t="s">
        <v>38</v>
      </c>
      <c r="E53" s="242" t="str">
        <f>IF(E52="N","X","")</f>
        <v/>
      </c>
      <c r="F53" s="242" t="str">
        <f t="shared" ref="F53:Y53" si="63">IF(F52="N","X","")</f>
        <v/>
      </c>
      <c r="G53" s="242" t="str">
        <f t="shared" si="63"/>
        <v/>
      </c>
      <c r="H53" s="242" t="str">
        <f t="shared" si="63"/>
        <v/>
      </c>
      <c r="I53" s="242" t="str">
        <f t="shared" si="63"/>
        <v/>
      </c>
      <c r="J53" s="242" t="str">
        <f t="shared" si="63"/>
        <v/>
      </c>
      <c r="K53" s="242" t="str">
        <f t="shared" si="63"/>
        <v/>
      </c>
      <c r="L53" s="242" t="str">
        <f t="shared" si="63"/>
        <v/>
      </c>
      <c r="M53" s="242" t="str">
        <f t="shared" si="63"/>
        <v/>
      </c>
      <c r="N53" s="242" t="str">
        <f t="shared" si="63"/>
        <v/>
      </c>
      <c r="O53" s="242" t="str">
        <f t="shared" si="63"/>
        <v/>
      </c>
      <c r="P53" s="242" t="str">
        <f t="shared" si="63"/>
        <v/>
      </c>
      <c r="Q53" s="242" t="str">
        <f t="shared" si="63"/>
        <v/>
      </c>
      <c r="R53" s="242" t="str">
        <f t="shared" si="63"/>
        <v/>
      </c>
      <c r="S53" s="242" t="str">
        <f t="shared" si="63"/>
        <v/>
      </c>
      <c r="T53" s="242" t="str">
        <f t="shared" si="63"/>
        <v/>
      </c>
      <c r="U53" s="242" t="str">
        <f t="shared" si="63"/>
        <v/>
      </c>
      <c r="V53" s="242" t="str">
        <f t="shared" si="63"/>
        <v/>
      </c>
      <c r="W53" s="242" t="str">
        <f t="shared" si="63"/>
        <v/>
      </c>
      <c r="X53" s="242" t="str">
        <f t="shared" si="63"/>
        <v/>
      </c>
      <c r="Y53" s="242" t="str">
        <f t="shared" si="63"/>
        <v/>
      </c>
      <c r="Z53" s="242" t="str">
        <f t="shared" ref="Z53:AJ53" si="64">IF(Z50="N", "X", "")</f>
        <v/>
      </c>
      <c r="AA53" s="242" t="str">
        <f t="shared" si="64"/>
        <v/>
      </c>
      <c r="AB53" s="242" t="str">
        <f t="shared" si="64"/>
        <v/>
      </c>
      <c r="AC53" s="242" t="str">
        <f t="shared" si="64"/>
        <v/>
      </c>
      <c r="AD53" s="242" t="str">
        <f t="shared" si="64"/>
        <v/>
      </c>
      <c r="AE53" s="242" t="str">
        <f t="shared" si="64"/>
        <v/>
      </c>
      <c r="AF53" s="242" t="str">
        <f t="shared" si="64"/>
        <v/>
      </c>
      <c r="AG53" s="242" t="str">
        <f t="shared" si="64"/>
        <v/>
      </c>
      <c r="AH53" s="242" t="str">
        <f t="shared" si="64"/>
        <v/>
      </c>
      <c r="AI53" s="242" t="str">
        <f t="shared" si="64"/>
        <v/>
      </c>
      <c r="AJ53" s="242" t="str">
        <f t="shared" si="64"/>
        <v/>
      </c>
      <c r="AK53" s="242" t="str">
        <f t="shared" ref="AK53:BL53" si="65">IF(AK50="N", "X", "")</f>
        <v/>
      </c>
      <c r="AL53" s="242" t="str">
        <f t="shared" si="65"/>
        <v/>
      </c>
      <c r="AM53" s="242" t="str">
        <f t="shared" si="65"/>
        <v/>
      </c>
      <c r="AN53" s="242" t="str">
        <f t="shared" si="65"/>
        <v/>
      </c>
      <c r="AO53" s="242" t="str">
        <f t="shared" si="65"/>
        <v/>
      </c>
      <c r="AP53" s="242" t="str">
        <f t="shared" si="65"/>
        <v/>
      </c>
      <c r="AQ53" s="242" t="str">
        <f t="shared" si="65"/>
        <v/>
      </c>
      <c r="AR53" s="242" t="str">
        <f t="shared" si="65"/>
        <v/>
      </c>
      <c r="AS53" s="242" t="str">
        <f t="shared" si="65"/>
        <v/>
      </c>
      <c r="AT53" s="242" t="str">
        <f t="shared" si="65"/>
        <v/>
      </c>
      <c r="AU53" s="242" t="str">
        <f t="shared" si="65"/>
        <v/>
      </c>
      <c r="AV53" s="242" t="str">
        <f t="shared" si="65"/>
        <v/>
      </c>
      <c r="AW53" s="242" t="str">
        <f t="shared" si="65"/>
        <v/>
      </c>
      <c r="AX53" s="242" t="str">
        <f t="shared" si="65"/>
        <v/>
      </c>
      <c r="AY53" s="242" t="str">
        <f t="shared" si="65"/>
        <v/>
      </c>
      <c r="AZ53" s="242" t="str">
        <f t="shared" si="65"/>
        <v/>
      </c>
      <c r="BA53" s="242" t="str">
        <f t="shared" si="65"/>
        <v/>
      </c>
      <c r="BB53" s="242" t="str">
        <f t="shared" si="65"/>
        <v/>
      </c>
      <c r="BC53" s="242" t="str">
        <f t="shared" si="65"/>
        <v/>
      </c>
      <c r="BD53" s="242" t="str">
        <f t="shared" si="65"/>
        <v/>
      </c>
      <c r="BE53" s="242" t="str">
        <f t="shared" si="65"/>
        <v/>
      </c>
      <c r="BF53" s="242" t="str">
        <f t="shared" si="65"/>
        <v/>
      </c>
      <c r="BG53" s="242" t="str">
        <f t="shared" si="65"/>
        <v/>
      </c>
      <c r="BH53" s="242" t="str">
        <f t="shared" si="65"/>
        <v/>
      </c>
      <c r="BI53" s="242" t="str">
        <f t="shared" si="65"/>
        <v/>
      </c>
      <c r="BJ53" s="242" t="str">
        <f t="shared" si="65"/>
        <v/>
      </c>
      <c r="BK53" s="242" t="str">
        <f t="shared" si="65"/>
        <v/>
      </c>
      <c r="BL53" s="242" t="str">
        <f t="shared" si="65"/>
        <v/>
      </c>
      <c r="BM53" s="190"/>
      <c r="BN53" s="191"/>
      <c r="BO53" s="192"/>
    </row>
    <row r="54" spans="1:67" s="193" customFormat="1" ht="67.5" customHeight="1" thickBot="1" x14ac:dyDescent="0.25">
      <c r="A54" s="512">
        <v>40</v>
      </c>
      <c r="B54" s="510" t="s">
        <v>285</v>
      </c>
      <c r="C54" s="186" t="s">
        <v>57</v>
      </c>
      <c r="D54" s="70" t="s">
        <v>38</v>
      </c>
      <c r="E54" s="242" t="str">
        <f>IF(E52="N","X","")</f>
        <v/>
      </c>
      <c r="F54" s="242" t="str">
        <f t="shared" ref="F54:Y54" si="66">IF(F52="N","X","")</f>
        <v/>
      </c>
      <c r="G54" s="242" t="str">
        <f t="shared" si="66"/>
        <v/>
      </c>
      <c r="H54" s="242" t="str">
        <f t="shared" si="66"/>
        <v/>
      </c>
      <c r="I54" s="242" t="str">
        <f t="shared" si="66"/>
        <v/>
      </c>
      <c r="J54" s="242" t="str">
        <f t="shared" si="66"/>
        <v/>
      </c>
      <c r="K54" s="242" t="str">
        <f t="shared" si="66"/>
        <v/>
      </c>
      <c r="L54" s="242" t="str">
        <f t="shared" si="66"/>
        <v/>
      </c>
      <c r="M54" s="242" t="str">
        <f t="shared" si="66"/>
        <v/>
      </c>
      <c r="N54" s="242" t="str">
        <f t="shared" si="66"/>
        <v/>
      </c>
      <c r="O54" s="242" t="str">
        <f t="shared" si="66"/>
        <v/>
      </c>
      <c r="P54" s="242" t="str">
        <f t="shared" si="66"/>
        <v/>
      </c>
      <c r="Q54" s="242" t="str">
        <f t="shared" si="66"/>
        <v/>
      </c>
      <c r="R54" s="242" t="str">
        <f t="shared" si="66"/>
        <v/>
      </c>
      <c r="S54" s="242" t="str">
        <f t="shared" si="66"/>
        <v/>
      </c>
      <c r="T54" s="242" t="str">
        <f t="shared" si="66"/>
        <v/>
      </c>
      <c r="U54" s="242" t="str">
        <f t="shared" si="66"/>
        <v/>
      </c>
      <c r="V54" s="242" t="str">
        <f t="shared" si="66"/>
        <v/>
      </c>
      <c r="W54" s="242" t="str">
        <f t="shared" si="66"/>
        <v/>
      </c>
      <c r="X54" s="242" t="str">
        <f t="shared" si="66"/>
        <v/>
      </c>
      <c r="Y54" s="242" t="str">
        <f t="shared" si="66"/>
        <v/>
      </c>
      <c r="Z54" s="242" t="str">
        <f t="shared" ref="Z54:AJ54" si="67">IF(Z50="N", "X", "")</f>
        <v/>
      </c>
      <c r="AA54" s="242" t="str">
        <f t="shared" si="67"/>
        <v/>
      </c>
      <c r="AB54" s="242" t="str">
        <f t="shared" si="67"/>
        <v/>
      </c>
      <c r="AC54" s="242" t="str">
        <f t="shared" si="67"/>
        <v/>
      </c>
      <c r="AD54" s="242" t="str">
        <f t="shared" si="67"/>
        <v/>
      </c>
      <c r="AE54" s="242" t="str">
        <f t="shared" si="67"/>
        <v/>
      </c>
      <c r="AF54" s="242" t="str">
        <f t="shared" si="67"/>
        <v/>
      </c>
      <c r="AG54" s="242" t="str">
        <f t="shared" si="67"/>
        <v/>
      </c>
      <c r="AH54" s="242" t="str">
        <f t="shared" si="67"/>
        <v/>
      </c>
      <c r="AI54" s="242" t="str">
        <f t="shared" si="67"/>
        <v/>
      </c>
      <c r="AJ54" s="242" t="str">
        <f t="shared" si="67"/>
        <v/>
      </c>
      <c r="AK54" s="242" t="str">
        <f t="shared" ref="AK54:BL54" si="68">IF(AK50="N", "X", "")</f>
        <v/>
      </c>
      <c r="AL54" s="242" t="str">
        <f t="shared" si="68"/>
        <v/>
      </c>
      <c r="AM54" s="242" t="str">
        <f t="shared" si="68"/>
        <v/>
      </c>
      <c r="AN54" s="242" t="str">
        <f t="shared" si="68"/>
        <v/>
      </c>
      <c r="AO54" s="242" t="str">
        <f t="shared" si="68"/>
        <v/>
      </c>
      <c r="AP54" s="242" t="str">
        <f t="shared" si="68"/>
        <v/>
      </c>
      <c r="AQ54" s="242" t="str">
        <f t="shared" si="68"/>
        <v/>
      </c>
      <c r="AR54" s="242" t="str">
        <f t="shared" si="68"/>
        <v/>
      </c>
      <c r="AS54" s="242" t="str">
        <f t="shared" si="68"/>
        <v/>
      </c>
      <c r="AT54" s="242" t="str">
        <f t="shared" si="68"/>
        <v/>
      </c>
      <c r="AU54" s="242" t="str">
        <f t="shared" si="68"/>
        <v/>
      </c>
      <c r="AV54" s="242" t="str">
        <f t="shared" si="68"/>
        <v/>
      </c>
      <c r="AW54" s="242" t="str">
        <f t="shared" si="68"/>
        <v/>
      </c>
      <c r="AX54" s="242" t="str">
        <f t="shared" si="68"/>
        <v/>
      </c>
      <c r="AY54" s="242" t="str">
        <f t="shared" si="68"/>
        <v/>
      </c>
      <c r="AZ54" s="242" t="str">
        <f t="shared" si="68"/>
        <v/>
      </c>
      <c r="BA54" s="242" t="str">
        <f t="shared" si="68"/>
        <v/>
      </c>
      <c r="BB54" s="242" t="str">
        <f t="shared" si="68"/>
        <v/>
      </c>
      <c r="BC54" s="242" t="str">
        <f t="shared" si="68"/>
        <v/>
      </c>
      <c r="BD54" s="242" t="str">
        <f t="shared" si="68"/>
        <v/>
      </c>
      <c r="BE54" s="242" t="str">
        <f t="shared" si="68"/>
        <v/>
      </c>
      <c r="BF54" s="242" t="str">
        <f t="shared" si="68"/>
        <v/>
      </c>
      <c r="BG54" s="242" t="str">
        <f t="shared" si="68"/>
        <v/>
      </c>
      <c r="BH54" s="242" t="str">
        <f t="shared" si="68"/>
        <v/>
      </c>
      <c r="BI54" s="242" t="str">
        <f t="shared" si="68"/>
        <v/>
      </c>
      <c r="BJ54" s="242" t="str">
        <f t="shared" si="68"/>
        <v/>
      </c>
      <c r="BK54" s="242" t="str">
        <f t="shared" si="68"/>
        <v/>
      </c>
      <c r="BL54" s="242" t="str">
        <f t="shared" si="68"/>
        <v/>
      </c>
      <c r="BM54" s="190"/>
      <c r="BN54" s="191"/>
      <c r="BO54" s="192"/>
    </row>
    <row r="55" spans="1:67" s="204" customFormat="1" ht="24" customHeight="1" thickBot="1" x14ac:dyDescent="0.25">
      <c r="A55" s="40" t="s">
        <v>286</v>
      </c>
      <c r="B55" s="102" t="s">
        <v>59</v>
      </c>
      <c r="C55" s="102" t="s">
        <v>8</v>
      </c>
      <c r="D55" s="102"/>
      <c r="E55" s="208"/>
      <c r="F55" s="208"/>
      <c r="G55" s="208"/>
      <c r="H55" s="208"/>
      <c r="I55" s="208"/>
      <c r="J55" s="208"/>
      <c r="K55" s="208"/>
      <c r="L55" s="208"/>
      <c r="M55" s="208"/>
      <c r="N55" s="208"/>
      <c r="O55" s="208"/>
      <c r="P55" s="208"/>
      <c r="Q55" s="208"/>
      <c r="R55" s="208"/>
      <c r="S55" s="208"/>
      <c r="T55" s="208"/>
      <c r="U55" s="208"/>
      <c r="V55" s="208"/>
      <c r="W55" s="208"/>
      <c r="X55" s="208"/>
      <c r="Y55" s="208"/>
      <c r="Z55" s="208"/>
      <c r="AA55" s="208"/>
      <c r="AB55" s="208"/>
      <c r="AC55" s="208"/>
      <c r="AD55" s="208"/>
      <c r="AE55" s="208"/>
      <c r="AF55" s="208"/>
      <c r="AG55" s="208"/>
      <c r="AH55" s="208"/>
      <c r="AI55" s="208"/>
      <c r="AJ55" s="208"/>
      <c r="AK55" s="208"/>
      <c r="AL55" s="208"/>
      <c r="AM55" s="208"/>
      <c r="AN55" s="208"/>
      <c r="AO55" s="208"/>
      <c r="AP55" s="208"/>
      <c r="AQ55" s="208"/>
      <c r="AR55" s="208"/>
      <c r="AS55" s="208"/>
      <c r="AT55" s="208"/>
      <c r="AU55" s="208"/>
      <c r="AV55" s="208"/>
      <c r="AW55" s="208"/>
      <c r="AX55" s="208"/>
      <c r="AY55" s="208"/>
      <c r="AZ55" s="208"/>
      <c r="BA55" s="201"/>
      <c r="BB55" s="209"/>
      <c r="BC55" s="209"/>
      <c r="BD55" s="209"/>
      <c r="BE55" s="209"/>
      <c r="BF55" s="209"/>
      <c r="BG55" s="209"/>
      <c r="BH55" s="209"/>
      <c r="BI55" s="209"/>
      <c r="BJ55" s="209"/>
      <c r="BK55" s="209"/>
      <c r="BL55" s="209"/>
      <c r="BM55" s="210"/>
      <c r="BN55" s="210"/>
      <c r="BO55" s="211"/>
    </row>
    <row r="56" spans="1:67" s="193" customFormat="1" ht="56.25" customHeight="1" thickBot="1" x14ac:dyDescent="0.25">
      <c r="A56" s="187">
        <v>41</v>
      </c>
      <c r="B56" s="510" t="s">
        <v>287</v>
      </c>
      <c r="C56" s="186" t="s">
        <v>288</v>
      </c>
      <c r="D56" s="70" t="s">
        <v>38</v>
      </c>
      <c r="E56" s="243"/>
      <c r="F56" s="243"/>
      <c r="G56" s="243"/>
      <c r="H56" s="243" t="s">
        <v>19</v>
      </c>
      <c r="I56" s="243" t="s">
        <v>19</v>
      </c>
      <c r="J56" s="243" t="s">
        <v>19</v>
      </c>
      <c r="K56" s="243" t="s">
        <v>19</v>
      </c>
      <c r="L56" s="243" t="s">
        <v>19</v>
      </c>
      <c r="M56" s="243" t="s">
        <v>19</v>
      </c>
      <c r="N56" s="243" t="s">
        <v>19</v>
      </c>
      <c r="O56" s="243" t="s">
        <v>19</v>
      </c>
      <c r="P56" s="243" t="s">
        <v>19</v>
      </c>
      <c r="Q56" s="243" t="s">
        <v>19</v>
      </c>
      <c r="R56" s="243" t="s">
        <v>19</v>
      </c>
      <c r="S56" s="243" t="s">
        <v>19</v>
      </c>
      <c r="T56" s="243" t="s">
        <v>19</v>
      </c>
      <c r="U56" s="243" t="s">
        <v>19</v>
      </c>
      <c r="V56" s="243" t="s">
        <v>19</v>
      </c>
      <c r="W56" s="243" t="s">
        <v>19</v>
      </c>
      <c r="X56" s="243" t="s">
        <v>19</v>
      </c>
      <c r="Y56" s="243" t="s">
        <v>19</v>
      </c>
      <c r="Z56" s="243" t="s">
        <v>19</v>
      </c>
      <c r="AA56" s="243" t="s">
        <v>19</v>
      </c>
      <c r="AB56" s="243" t="s">
        <v>19</v>
      </c>
      <c r="AC56" s="243" t="s">
        <v>19</v>
      </c>
      <c r="AD56" s="243" t="s">
        <v>19</v>
      </c>
      <c r="AE56" s="243" t="s">
        <v>19</v>
      </c>
      <c r="AF56" s="243" t="s">
        <v>19</v>
      </c>
      <c r="AG56" s="243" t="s">
        <v>19</v>
      </c>
      <c r="AH56" s="243" t="s">
        <v>19</v>
      </c>
      <c r="AI56" s="243" t="s">
        <v>19</v>
      </c>
      <c r="AJ56" s="243" t="s">
        <v>19</v>
      </c>
      <c r="AK56" s="243" t="s">
        <v>19</v>
      </c>
      <c r="AL56" s="243" t="s">
        <v>19</v>
      </c>
      <c r="AM56" s="243" t="s">
        <v>19</v>
      </c>
      <c r="AN56" s="243" t="s">
        <v>19</v>
      </c>
      <c r="AO56" s="243" t="s">
        <v>19</v>
      </c>
      <c r="AP56" s="243" t="s">
        <v>19</v>
      </c>
      <c r="AQ56" s="243" t="s">
        <v>19</v>
      </c>
      <c r="AR56" s="243" t="s">
        <v>19</v>
      </c>
      <c r="AS56" s="243" t="s">
        <v>19</v>
      </c>
      <c r="AT56" s="243" t="s">
        <v>19</v>
      </c>
      <c r="AU56" s="243" t="s">
        <v>19</v>
      </c>
      <c r="AV56" s="243" t="s">
        <v>19</v>
      </c>
      <c r="AW56" s="243" t="s">
        <v>19</v>
      </c>
      <c r="AX56" s="243" t="s">
        <v>19</v>
      </c>
      <c r="AY56" s="243" t="s">
        <v>19</v>
      </c>
      <c r="AZ56" s="243" t="s">
        <v>19</v>
      </c>
      <c r="BA56" s="243" t="s">
        <v>19</v>
      </c>
      <c r="BB56" s="243" t="s">
        <v>19</v>
      </c>
      <c r="BC56" s="243" t="s">
        <v>19</v>
      </c>
      <c r="BD56" s="243" t="s">
        <v>19</v>
      </c>
      <c r="BE56" s="243" t="s">
        <v>19</v>
      </c>
      <c r="BF56" s="243" t="s">
        <v>19</v>
      </c>
      <c r="BG56" s="243" t="s">
        <v>19</v>
      </c>
      <c r="BH56" s="243" t="s">
        <v>19</v>
      </c>
      <c r="BI56" s="243" t="s">
        <v>19</v>
      </c>
      <c r="BJ56" s="243" t="s">
        <v>19</v>
      </c>
      <c r="BK56" s="243" t="s">
        <v>19</v>
      </c>
      <c r="BL56" s="243" t="s">
        <v>19</v>
      </c>
      <c r="BM56" s="190"/>
      <c r="BN56" s="191"/>
      <c r="BO56" s="192"/>
    </row>
    <row r="57" spans="1:67" s="193" customFormat="1" ht="51.75" thickBot="1" x14ac:dyDescent="0.25">
      <c r="A57" s="199">
        <v>42</v>
      </c>
      <c r="B57" s="511" t="s">
        <v>289</v>
      </c>
      <c r="C57" s="186" t="s">
        <v>290</v>
      </c>
      <c r="D57" s="70" t="s">
        <v>38</v>
      </c>
      <c r="E57" s="242" t="str">
        <f>IF(E56="N","X","")</f>
        <v/>
      </c>
      <c r="F57" s="242" t="str">
        <f t="shared" ref="F57:Y57" si="69">IF(F56="N","X","")</f>
        <v/>
      </c>
      <c r="G57" s="242" t="str">
        <f t="shared" si="69"/>
        <v/>
      </c>
      <c r="H57" s="242" t="str">
        <f t="shared" si="69"/>
        <v/>
      </c>
      <c r="I57" s="242" t="str">
        <f t="shared" si="69"/>
        <v/>
      </c>
      <c r="J57" s="242" t="str">
        <f t="shared" si="69"/>
        <v/>
      </c>
      <c r="K57" s="242" t="str">
        <f t="shared" si="69"/>
        <v/>
      </c>
      <c r="L57" s="242" t="str">
        <f t="shared" si="69"/>
        <v/>
      </c>
      <c r="M57" s="242" t="str">
        <f t="shared" si="69"/>
        <v/>
      </c>
      <c r="N57" s="242" t="str">
        <f t="shared" si="69"/>
        <v/>
      </c>
      <c r="O57" s="242" t="str">
        <f t="shared" si="69"/>
        <v/>
      </c>
      <c r="P57" s="242" t="str">
        <f t="shared" si="69"/>
        <v/>
      </c>
      <c r="Q57" s="242" t="str">
        <f t="shared" si="69"/>
        <v/>
      </c>
      <c r="R57" s="242" t="str">
        <f t="shared" si="69"/>
        <v/>
      </c>
      <c r="S57" s="242" t="str">
        <f t="shared" si="69"/>
        <v/>
      </c>
      <c r="T57" s="242" t="str">
        <f t="shared" si="69"/>
        <v/>
      </c>
      <c r="U57" s="242" t="str">
        <f t="shared" si="69"/>
        <v/>
      </c>
      <c r="V57" s="242" t="str">
        <f t="shared" si="69"/>
        <v/>
      </c>
      <c r="W57" s="242" t="str">
        <f t="shared" si="69"/>
        <v/>
      </c>
      <c r="X57" s="242" t="str">
        <f t="shared" si="69"/>
        <v/>
      </c>
      <c r="Y57" s="242" t="str">
        <f t="shared" si="69"/>
        <v/>
      </c>
      <c r="Z57" s="242" t="str">
        <f t="shared" ref="Z57:BL57" si="70">IF(Z56="N", "X", "")</f>
        <v/>
      </c>
      <c r="AA57" s="242" t="str">
        <f t="shared" si="70"/>
        <v/>
      </c>
      <c r="AB57" s="242" t="str">
        <f t="shared" si="70"/>
        <v/>
      </c>
      <c r="AC57" s="242" t="str">
        <f t="shared" si="70"/>
        <v/>
      </c>
      <c r="AD57" s="242" t="str">
        <f t="shared" si="70"/>
        <v/>
      </c>
      <c r="AE57" s="242" t="str">
        <f t="shared" si="70"/>
        <v/>
      </c>
      <c r="AF57" s="242" t="str">
        <f t="shared" si="70"/>
        <v/>
      </c>
      <c r="AG57" s="242" t="str">
        <f t="shared" si="70"/>
        <v/>
      </c>
      <c r="AH57" s="242" t="str">
        <f t="shared" si="70"/>
        <v/>
      </c>
      <c r="AI57" s="242" t="str">
        <f t="shared" si="70"/>
        <v/>
      </c>
      <c r="AJ57" s="242" t="str">
        <f t="shared" si="70"/>
        <v/>
      </c>
      <c r="AK57" s="242" t="str">
        <f t="shared" si="70"/>
        <v/>
      </c>
      <c r="AL57" s="242" t="str">
        <f t="shared" si="70"/>
        <v/>
      </c>
      <c r="AM57" s="242" t="str">
        <f t="shared" si="70"/>
        <v/>
      </c>
      <c r="AN57" s="242" t="str">
        <f t="shared" si="70"/>
        <v/>
      </c>
      <c r="AO57" s="242" t="str">
        <f t="shared" si="70"/>
        <v/>
      </c>
      <c r="AP57" s="242" t="str">
        <f t="shared" si="70"/>
        <v/>
      </c>
      <c r="AQ57" s="242" t="str">
        <f t="shared" si="70"/>
        <v/>
      </c>
      <c r="AR57" s="242" t="str">
        <f t="shared" si="70"/>
        <v/>
      </c>
      <c r="AS57" s="242" t="str">
        <f t="shared" si="70"/>
        <v/>
      </c>
      <c r="AT57" s="242" t="str">
        <f t="shared" si="70"/>
        <v/>
      </c>
      <c r="AU57" s="242" t="str">
        <f t="shared" si="70"/>
        <v/>
      </c>
      <c r="AV57" s="242" t="str">
        <f t="shared" si="70"/>
        <v/>
      </c>
      <c r="AW57" s="242" t="str">
        <f t="shared" si="70"/>
        <v/>
      </c>
      <c r="AX57" s="242" t="str">
        <f t="shared" si="70"/>
        <v/>
      </c>
      <c r="AY57" s="242" t="str">
        <f t="shared" si="70"/>
        <v/>
      </c>
      <c r="AZ57" s="242" t="str">
        <f t="shared" si="70"/>
        <v/>
      </c>
      <c r="BA57" s="242" t="str">
        <f t="shared" si="70"/>
        <v/>
      </c>
      <c r="BB57" s="242" t="str">
        <f t="shared" si="70"/>
        <v/>
      </c>
      <c r="BC57" s="242" t="str">
        <f t="shared" si="70"/>
        <v/>
      </c>
      <c r="BD57" s="242" t="str">
        <f t="shared" si="70"/>
        <v/>
      </c>
      <c r="BE57" s="242" t="str">
        <f t="shared" si="70"/>
        <v/>
      </c>
      <c r="BF57" s="242" t="str">
        <f t="shared" si="70"/>
        <v/>
      </c>
      <c r="BG57" s="242" t="str">
        <f t="shared" si="70"/>
        <v/>
      </c>
      <c r="BH57" s="242" t="str">
        <f t="shared" si="70"/>
        <v/>
      </c>
      <c r="BI57" s="242" t="str">
        <f t="shared" si="70"/>
        <v/>
      </c>
      <c r="BJ57" s="242" t="str">
        <f t="shared" si="70"/>
        <v/>
      </c>
      <c r="BK57" s="242" t="str">
        <f t="shared" si="70"/>
        <v/>
      </c>
      <c r="BL57" s="242" t="str">
        <f t="shared" si="70"/>
        <v/>
      </c>
      <c r="BM57" s="190"/>
      <c r="BN57" s="191"/>
      <c r="BO57" s="192"/>
    </row>
    <row r="58" spans="1:67" s="193" customFormat="1" ht="51.75" thickBot="1" x14ac:dyDescent="0.25">
      <c r="A58" s="189">
        <v>43</v>
      </c>
      <c r="B58" s="511" t="s">
        <v>291</v>
      </c>
      <c r="C58" s="186" t="s">
        <v>292</v>
      </c>
      <c r="D58" s="70" t="s">
        <v>38</v>
      </c>
      <c r="E58" s="242" t="str">
        <f t="shared" ref="E58:T58" si="71">IF(E56="N","X","")</f>
        <v/>
      </c>
      <c r="F58" s="242" t="str">
        <f t="shared" si="71"/>
        <v/>
      </c>
      <c r="G58" s="242" t="str">
        <f t="shared" si="71"/>
        <v/>
      </c>
      <c r="H58" s="242" t="str">
        <f t="shared" si="71"/>
        <v/>
      </c>
      <c r="I58" s="242" t="str">
        <f t="shared" si="71"/>
        <v/>
      </c>
      <c r="J58" s="242" t="str">
        <f t="shared" si="71"/>
        <v/>
      </c>
      <c r="K58" s="242" t="str">
        <f t="shared" si="71"/>
        <v/>
      </c>
      <c r="L58" s="242" t="str">
        <f t="shared" si="71"/>
        <v/>
      </c>
      <c r="M58" s="242" t="str">
        <f t="shared" si="71"/>
        <v/>
      </c>
      <c r="N58" s="242" t="str">
        <f t="shared" si="71"/>
        <v/>
      </c>
      <c r="O58" s="242" t="str">
        <f t="shared" si="71"/>
        <v/>
      </c>
      <c r="P58" s="242" t="str">
        <f t="shared" si="71"/>
        <v/>
      </c>
      <c r="Q58" s="242" t="str">
        <f t="shared" si="71"/>
        <v/>
      </c>
      <c r="R58" s="242" t="str">
        <f t="shared" si="71"/>
        <v/>
      </c>
      <c r="S58" s="242" t="str">
        <f t="shared" si="71"/>
        <v/>
      </c>
      <c r="T58" s="242" t="str">
        <f t="shared" si="71"/>
        <v/>
      </c>
      <c r="U58" s="242" t="str">
        <f t="shared" ref="U58:Y58" si="72">IF(U56="N","X","")</f>
        <v/>
      </c>
      <c r="V58" s="242" t="str">
        <f t="shared" si="72"/>
        <v/>
      </c>
      <c r="W58" s="242" t="str">
        <f t="shared" si="72"/>
        <v/>
      </c>
      <c r="X58" s="242" t="str">
        <f t="shared" si="72"/>
        <v/>
      </c>
      <c r="Y58" s="242" t="str">
        <f t="shared" si="72"/>
        <v/>
      </c>
      <c r="Z58" s="242" t="str">
        <f t="shared" ref="Z58:BL58" si="73">IF(Z56="N", "X", "")</f>
        <v/>
      </c>
      <c r="AA58" s="242" t="str">
        <f t="shared" si="73"/>
        <v/>
      </c>
      <c r="AB58" s="242" t="str">
        <f t="shared" si="73"/>
        <v/>
      </c>
      <c r="AC58" s="242" t="str">
        <f t="shared" si="73"/>
        <v/>
      </c>
      <c r="AD58" s="242" t="str">
        <f t="shared" si="73"/>
        <v/>
      </c>
      <c r="AE58" s="242" t="str">
        <f t="shared" si="73"/>
        <v/>
      </c>
      <c r="AF58" s="242" t="str">
        <f t="shared" si="73"/>
        <v/>
      </c>
      <c r="AG58" s="242" t="str">
        <f t="shared" si="73"/>
        <v/>
      </c>
      <c r="AH58" s="242" t="str">
        <f t="shared" si="73"/>
        <v/>
      </c>
      <c r="AI58" s="242" t="str">
        <f t="shared" si="73"/>
        <v/>
      </c>
      <c r="AJ58" s="242" t="str">
        <f t="shared" si="73"/>
        <v/>
      </c>
      <c r="AK58" s="242" t="str">
        <f t="shared" si="73"/>
        <v/>
      </c>
      <c r="AL58" s="242" t="str">
        <f t="shared" si="73"/>
        <v/>
      </c>
      <c r="AM58" s="242" t="str">
        <f t="shared" si="73"/>
        <v/>
      </c>
      <c r="AN58" s="242" t="str">
        <f t="shared" si="73"/>
        <v/>
      </c>
      <c r="AO58" s="242" t="str">
        <f t="shared" si="73"/>
        <v/>
      </c>
      <c r="AP58" s="242" t="str">
        <f t="shared" si="73"/>
        <v/>
      </c>
      <c r="AQ58" s="242" t="str">
        <f t="shared" si="73"/>
        <v/>
      </c>
      <c r="AR58" s="242" t="str">
        <f t="shared" si="73"/>
        <v/>
      </c>
      <c r="AS58" s="242" t="str">
        <f t="shared" si="73"/>
        <v/>
      </c>
      <c r="AT58" s="242" t="str">
        <f t="shared" si="73"/>
        <v/>
      </c>
      <c r="AU58" s="242" t="str">
        <f t="shared" si="73"/>
        <v/>
      </c>
      <c r="AV58" s="242" t="str">
        <f t="shared" si="73"/>
        <v/>
      </c>
      <c r="AW58" s="242" t="str">
        <f t="shared" si="73"/>
        <v/>
      </c>
      <c r="AX58" s="242" t="str">
        <f t="shared" si="73"/>
        <v/>
      </c>
      <c r="AY58" s="242" t="str">
        <f t="shared" si="73"/>
        <v/>
      </c>
      <c r="AZ58" s="242" t="str">
        <f t="shared" si="73"/>
        <v/>
      </c>
      <c r="BA58" s="242" t="str">
        <f t="shared" si="73"/>
        <v/>
      </c>
      <c r="BB58" s="242" t="str">
        <f t="shared" si="73"/>
        <v/>
      </c>
      <c r="BC58" s="242" t="str">
        <f t="shared" si="73"/>
        <v/>
      </c>
      <c r="BD58" s="242" t="str">
        <f t="shared" si="73"/>
        <v/>
      </c>
      <c r="BE58" s="242" t="str">
        <f t="shared" si="73"/>
        <v/>
      </c>
      <c r="BF58" s="242" t="str">
        <f t="shared" si="73"/>
        <v/>
      </c>
      <c r="BG58" s="242" t="str">
        <f t="shared" si="73"/>
        <v/>
      </c>
      <c r="BH58" s="242" t="str">
        <f t="shared" si="73"/>
        <v/>
      </c>
      <c r="BI58" s="242" t="str">
        <f t="shared" si="73"/>
        <v/>
      </c>
      <c r="BJ58" s="242" t="str">
        <f t="shared" si="73"/>
        <v/>
      </c>
      <c r="BK58" s="242" t="str">
        <f t="shared" si="73"/>
        <v/>
      </c>
      <c r="BL58" s="242" t="str">
        <f t="shared" si="73"/>
        <v/>
      </c>
      <c r="BM58" s="190"/>
      <c r="BN58" s="191"/>
      <c r="BO58" s="192"/>
    </row>
    <row r="59" spans="1:67" s="193" customFormat="1" ht="63" customHeight="1" thickBot="1" x14ac:dyDescent="0.25">
      <c r="A59" s="189">
        <v>44</v>
      </c>
      <c r="B59" s="511" t="s">
        <v>293</v>
      </c>
      <c r="C59" s="186" t="s">
        <v>294</v>
      </c>
      <c r="D59" s="70" t="s">
        <v>38</v>
      </c>
      <c r="E59" s="242" t="str">
        <f>IF(E56="N","X","")</f>
        <v/>
      </c>
      <c r="F59" s="242" t="str">
        <f t="shared" ref="F59:Y59" si="74">IF(F56="N","X","")</f>
        <v/>
      </c>
      <c r="G59" s="242" t="str">
        <f t="shared" si="74"/>
        <v/>
      </c>
      <c r="H59" s="242" t="str">
        <f t="shared" si="74"/>
        <v/>
      </c>
      <c r="I59" s="242" t="str">
        <f t="shared" si="74"/>
        <v/>
      </c>
      <c r="J59" s="242" t="str">
        <f t="shared" si="74"/>
        <v/>
      </c>
      <c r="K59" s="242" t="str">
        <f t="shared" si="74"/>
        <v/>
      </c>
      <c r="L59" s="242" t="str">
        <f t="shared" si="74"/>
        <v/>
      </c>
      <c r="M59" s="242" t="str">
        <f t="shared" si="74"/>
        <v/>
      </c>
      <c r="N59" s="242" t="str">
        <f t="shared" si="74"/>
        <v/>
      </c>
      <c r="O59" s="242" t="str">
        <f t="shared" si="74"/>
        <v/>
      </c>
      <c r="P59" s="242" t="str">
        <f t="shared" si="74"/>
        <v/>
      </c>
      <c r="Q59" s="242" t="str">
        <f t="shared" si="74"/>
        <v/>
      </c>
      <c r="R59" s="242" t="str">
        <f t="shared" si="74"/>
        <v/>
      </c>
      <c r="S59" s="242" t="str">
        <f t="shared" si="74"/>
        <v/>
      </c>
      <c r="T59" s="242" t="str">
        <f t="shared" si="74"/>
        <v/>
      </c>
      <c r="U59" s="242" t="str">
        <f t="shared" si="74"/>
        <v/>
      </c>
      <c r="V59" s="242" t="str">
        <f t="shared" si="74"/>
        <v/>
      </c>
      <c r="W59" s="242" t="str">
        <f t="shared" si="74"/>
        <v/>
      </c>
      <c r="X59" s="242" t="str">
        <f t="shared" si="74"/>
        <v/>
      </c>
      <c r="Y59" s="242" t="str">
        <f t="shared" si="74"/>
        <v/>
      </c>
      <c r="Z59" s="242" t="str">
        <f t="shared" ref="Z59:BL59" si="75">IF(Z56="N", "X", "")</f>
        <v/>
      </c>
      <c r="AA59" s="242" t="str">
        <f t="shared" si="75"/>
        <v/>
      </c>
      <c r="AB59" s="242" t="str">
        <f t="shared" si="75"/>
        <v/>
      </c>
      <c r="AC59" s="242" t="str">
        <f t="shared" si="75"/>
        <v/>
      </c>
      <c r="AD59" s="242" t="str">
        <f t="shared" si="75"/>
        <v/>
      </c>
      <c r="AE59" s="242" t="str">
        <f t="shared" si="75"/>
        <v/>
      </c>
      <c r="AF59" s="242" t="str">
        <f t="shared" si="75"/>
        <v/>
      </c>
      <c r="AG59" s="242" t="str">
        <f t="shared" si="75"/>
        <v/>
      </c>
      <c r="AH59" s="242" t="str">
        <f t="shared" si="75"/>
        <v/>
      </c>
      <c r="AI59" s="242" t="str">
        <f t="shared" si="75"/>
        <v/>
      </c>
      <c r="AJ59" s="242" t="str">
        <f t="shared" si="75"/>
        <v/>
      </c>
      <c r="AK59" s="242" t="str">
        <f t="shared" si="75"/>
        <v/>
      </c>
      <c r="AL59" s="242" t="str">
        <f t="shared" si="75"/>
        <v/>
      </c>
      <c r="AM59" s="242" t="str">
        <f t="shared" si="75"/>
        <v/>
      </c>
      <c r="AN59" s="242" t="str">
        <f t="shared" si="75"/>
        <v/>
      </c>
      <c r="AO59" s="242" t="str">
        <f t="shared" si="75"/>
        <v/>
      </c>
      <c r="AP59" s="242" t="str">
        <f t="shared" si="75"/>
        <v/>
      </c>
      <c r="AQ59" s="242" t="str">
        <f t="shared" si="75"/>
        <v/>
      </c>
      <c r="AR59" s="242" t="str">
        <f t="shared" si="75"/>
        <v/>
      </c>
      <c r="AS59" s="242" t="str">
        <f t="shared" si="75"/>
        <v/>
      </c>
      <c r="AT59" s="242" t="str">
        <f t="shared" si="75"/>
        <v/>
      </c>
      <c r="AU59" s="242" t="str">
        <f t="shared" si="75"/>
        <v/>
      </c>
      <c r="AV59" s="242" t="str">
        <f t="shared" si="75"/>
        <v/>
      </c>
      <c r="AW59" s="242" t="str">
        <f t="shared" si="75"/>
        <v/>
      </c>
      <c r="AX59" s="242" t="str">
        <f t="shared" si="75"/>
        <v/>
      </c>
      <c r="AY59" s="242" t="str">
        <f t="shared" si="75"/>
        <v/>
      </c>
      <c r="AZ59" s="242" t="str">
        <f t="shared" si="75"/>
        <v/>
      </c>
      <c r="BA59" s="242" t="str">
        <f t="shared" si="75"/>
        <v/>
      </c>
      <c r="BB59" s="242" t="str">
        <f t="shared" si="75"/>
        <v/>
      </c>
      <c r="BC59" s="242" t="str">
        <f t="shared" si="75"/>
        <v/>
      </c>
      <c r="BD59" s="242" t="str">
        <f t="shared" si="75"/>
        <v/>
      </c>
      <c r="BE59" s="242" t="str">
        <f t="shared" si="75"/>
        <v/>
      </c>
      <c r="BF59" s="242" t="str">
        <f t="shared" si="75"/>
        <v/>
      </c>
      <c r="BG59" s="242" t="str">
        <f t="shared" si="75"/>
        <v/>
      </c>
      <c r="BH59" s="242" t="str">
        <f t="shared" si="75"/>
        <v/>
      </c>
      <c r="BI59" s="242" t="str">
        <f t="shared" si="75"/>
        <v/>
      </c>
      <c r="BJ59" s="242" t="str">
        <f t="shared" si="75"/>
        <v/>
      </c>
      <c r="BK59" s="242" t="str">
        <f t="shared" si="75"/>
        <v/>
      </c>
      <c r="BL59" s="242" t="str">
        <f t="shared" si="75"/>
        <v/>
      </c>
      <c r="BM59" s="190"/>
      <c r="BN59" s="191"/>
      <c r="BO59" s="192"/>
    </row>
    <row r="60" spans="1:67" s="193" customFormat="1" ht="51.75" thickBot="1" x14ac:dyDescent="0.25">
      <c r="A60" s="189">
        <v>45</v>
      </c>
      <c r="B60" s="511" t="s">
        <v>295</v>
      </c>
      <c r="C60" s="186" t="s">
        <v>294</v>
      </c>
      <c r="D60" s="70" t="s">
        <v>38</v>
      </c>
      <c r="E60" s="242" t="str">
        <f>IF(E56="N","X","")</f>
        <v/>
      </c>
      <c r="F60" s="242" t="str">
        <f t="shared" ref="F60:Y60" si="76">IF(F56="N","X","")</f>
        <v/>
      </c>
      <c r="G60" s="242" t="str">
        <f t="shared" si="76"/>
        <v/>
      </c>
      <c r="H60" s="242" t="str">
        <f t="shared" si="76"/>
        <v/>
      </c>
      <c r="I60" s="242" t="str">
        <f t="shared" si="76"/>
        <v/>
      </c>
      <c r="J60" s="242" t="str">
        <f t="shared" si="76"/>
        <v/>
      </c>
      <c r="K60" s="242" t="str">
        <f t="shared" si="76"/>
        <v/>
      </c>
      <c r="L60" s="242" t="str">
        <f t="shared" si="76"/>
        <v/>
      </c>
      <c r="M60" s="242" t="str">
        <f t="shared" si="76"/>
        <v/>
      </c>
      <c r="N60" s="242" t="str">
        <f t="shared" si="76"/>
        <v/>
      </c>
      <c r="O60" s="242" t="str">
        <f t="shared" si="76"/>
        <v/>
      </c>
      <c r="P60" s="242" t="str">
        <f t="shared" si="76"/>
        <v/>
      </c>
      <c r="Q60" s="242" t="str">
        <f t="shared" si="76"/>
        <v/>
      </c>
      <c r="R60" s="242" t="str">
        <f t="shared" si="76"/>
        <v/>
      </c>
      <c r="S60" s="242" t="str">
        <f t="shared" si="76"/>
        <v/>
      </c>
      <c r="T60" s="242" t="str">
        <f t="shared" si="76"/>
        <v/>
      </c>
      <c r="U60" s="242" t="str">
        <f t="shared" si="76"/>
        <v/>
      </c>
      <c r="V60" s="242" t="str">
        <f t="shared" si="76"/>
        <v/>
      </c>
      <c r="W60" s="242" t="str">
        <f t="shared" si="76"/>
        <v/>
      </c>
      <c r="X60" s="242" t="str">
        <f t="shared" si="76"/>
        <v/>
      </c>
      <c r="Y60" s="242" t="str">
        <f t="shared" si="76"/>
        <v/>
      </c>
      <c r="Z60" s="242" t="str">
        <f t="shared" ref="Z60:BL60" si="77">IF(Z56="N", "X", "")</f>
        <v/>
      </c>
      <c r="AA60" s="242" t="str">
        <f t="shared" si="77"/>
        <v/>
      </c>
      <c r="AB60" s="242" t="str">
        <f t="shared" si="77"/>
        <v/>
      </c>
      <c r="AC60" s="242" t="str">
        <f t="shared" si="77"/>
        <v/>
      </c>
      <c r="AD60" s="242" t="str">
        <f t="shared" si="77"/>
        <v/>
      </c>
      <c r="AE60" s="242" t="str">
        <f t="shared" si="77"/>
        <v/>
      </c>
      <c r="AF60" s="242" t="str">
        <f t="shared" si="77"/>
        <v/>
      </c>
      <c r="AG60" s="242" t="str">
        <f t="shared" si="77"/>
        <v/>
      </c>
      <c r="AH60" s="242" t="str">
        <f t="shared" si="77"/>
        <v/>
      </c>
      <c r="AI60" s="242" t="str">
        <f t="shared" si="77"/>
        <v/>
      </c>
      <c r="AJ60" s="242" t="str">
        <f t="shared" si="77"/>
        <v/>
      </c>
      <c r="AK60" s="242" t="str">
        <f t="shared" si="77"/>
        <v/>
      </c>
      <c r="AL60" s="242" t="str">
        <f t="shared" si="77"/>
        <v/>
      </c>
      <c r="AM60" s="242" t="str">
        <f t="shared" si="77"/>
        <v/>
      </c>
      <c r="AN60" s="242" t="str">
        <f t="shared" si="77"/>
        <v/>
      </c>
      <c r="AO60" s="242" t="str">
        <f t="shared" si="77"/>
        <v/>
      </c>
      <c r="AP60" s="242" t="str">
        <f t="shared" si="77"/>
        <v/>
      </c>
      <c r="AQ60" s="242" t="str">
        <f t="shared" si="77"/>
        <v/>
      </c>
      <c r="AR60" s="242" t="str">
        <f t="shared" si="77"/>
        <v/>
      </c>
      <c r="AS60" s="242" t="str">
        <f t="shared" si="77"/>
        <v/>
      </c>
      <c r="AT60" s="242" t="str">
        <f t="shared" si="77"/>
        <v/>
      </c>
      <c r="AU60" s="242" t="str">
        <f t="shared" si="77"/>
        <v/>
      </c>
      <c r="AV60" s="242" t="str">
        <f t="shared" si="77"/>
        <v/>
      </c>
      <c r="AW60" s="242" t="str">
        <f t="shared" si="77"/>
        <v/>
      </c>
      <c r="AX60" s="242" t="str">
        <f t="shared" si="77"/>
        <v/>
      </c>
      <c r="AY60" s="242" t="str">
        <f t="shared" si="77"/>
        <v/>
      </c>
      <c r="AZ60" s="242" t="str">
        <f t="shared" si="77"/>
        <v/>
      </c>
      <c r="BA60" s="242" t="str">
        <f t="shared" si="77"/>
        <v/>
      </c>
      <c r="BB60" s="242" t="str">
        <f t="shared" si="77"/>
        <v/>
      </c>
      <c r="BC60" s="242" t="str">
        <f t="shared" si="77"/>
        <v/>
      </c>
      <c r="BD60" s="242" t="str">
        <f t="shared" si="77"/>
        <v/>
      </c>
      <c r="BE60" s="242" t="str">
        <f t="shared" si="77"/>
        <v/>
      </c>
      <c r="BF60" s="242" t="str">
        <f t="shared" si="77"/>
        <v/>
      </c>
      <c r="BG60" s="242" t="str">
        <f t="shared" si="77"/>
        <v/>
      </c>
      <c r="BH60" s="242" t="str">
        <f t="shared" si="77"/>
        <v/>
      </c>
      <c r="BI60" s="242" t="str">
        <f t="shared" si="77"/>
        <v/>
      </c>
      <c r="BJ60" s="242" t="str">
        <f t="shared" si="77"/>
        <v/>
      </c>
      <c r="BK60" s="242" t="str">
        <f t="shared" si="77"/>
        <v/>
      </c>
      <c r="BL60" s="242" t="str">
        <f t="shared" si="77"/>
        <v/>
      </c>
      <c r="BM60" s="190"/>
      <c r="BN60" s="191"/>
      <c r="BO60" s="192"/>
    </row>
    <row r="61" spans="1:67" s="193" customFormat="1" ht="51.75" thickBot="1" x14ac:dyDescent="0.25">
      <c r="A61" s="200">
        <v>46</v>
      </c>
      <c r="B61" s="511" t="s">
        <v>65</v>
      </c>
      <c r="C61" s="186" t="s">
        <v>294</v>
      </c>
      <c r="D61" s="70" t="s">
        <v>38</v>
      </c>
      <c r="E61" s="242" t="str">
        <f>IF(E56="N","X","")</f>
        <v/>
      </c>
      <c r="F61" s="242" t="str">
        <f t="shared" ref="F61:Y61" si="78">IF(F56="N","X","")</f>
        <v/>
      </c>
      <c r="G61" s="242" t="str">
        <f t="shared" si="78"/>
        <v/>
      </c>
      <c r="H61" s="242" t="str">
        <f t="shared" si="78"/>
        <v/>
      </c>
      <c r="I61" s="242" t="str">
        <f t="shared" si="78"/>
        <v/>
      </c>
      <c r="J61" s="242" t="str">
        <f t="shared" si="78"/>
        <v/>
      </c>
      <c r="K61" s="242" t="str">
        <f t="shared" si="78"/>
        <v/>
      </c>
      <c r="L61" s="242" t="str">
        <f t="shared" si="78"/>
        <v/>
      </c>
      <c r="M61" s="242" t="str">
        <f t="shared" si="78"/>
        <v/>
      </c>
      <c r="N61" s="242" t="str">
        <f t="shared" si="78"/>
        <v/>
      </c>
      <c r="O61" s="242" t="str">
        <f t="shared" si="78"/>
        <v/>
      </c>
      <c r="P61" s="242" t="str">
        <f t="shared" si="78"/>
        <v/>
      </c>
      <c r="Q61" s="242" t="str">
        <f t="shared" si="78"/>
        <v/>
      </c>
      <c r="R61" s="242" t="str">
        <f t="shared" si="78"/>
        <v/>
      </c>
      <c r="S61" s="242" t="str">
        <f t="shared" si="78"/>
        <v/>
      </c>
      <c r="T61" s="242" t="str">
        <f t="shared" si="78"/>
        <v/>
      </c>
      <c r="U61" s="242" t="str">
        <f t="shared" si="78"/>
        <v/>
      </c>
      <c r="V61" s="242" t="str">
        <f t="shared" si="78"/>
        <v/>
      </c>
      <c r="W61" s="242" t="str">
        <f t="shared" si="78"/>
        <v/>
      </c>
      <c r="X61" s="242" t="str">
        <f t="shared" si="78"/>
        <v/>
      </c>
      <c r="Y61" s="242" t="str">
        <f t="shared" si="78"/>
        <v/>
      </c>
      <c r="Z61" s="242" t="str">
        <f t="shared" ref="Z61:AJ61" si="79">IF(Z56="N", "X", "")</f>
        <v/>
      </c>
      <c r="AA61" s="242" t="str">
        <f t="shared" si="79"/>
        <v/>
      </c>
      <c r="AB61" s="242" t="str">
        <f t="shared" si="79"/>
        <v/>
      </c>
      <c r="AC61" s="242" t="str">
        <f t="shared" si="79"/>
        <v/>
      </c>
      <c r="AD61" s="242" t="str">
        <f t="shared" si="79"/>
        <v/>
      </c>
      <c r="AE61" s="242" t="str">
        <f t="shared" si="79"/>
        <v/>
      </c>
      <c r="AF61" s="242" t="str">
        <f t="shared" si="79"/>
        <v/>
      </c>
      <c r="AG61" s="242" t="str">
        <f t="shared" si="79"/>
        <v/>
      </c>
      <c r="AH61" s="242" t="str">
        <f t="shared" si="79"/>
        <v/>
      </c>
      <c r="AI61" s="242" t="str">
        <f t="shared" si="79"/>
        <v/>
      </c>
      <c r="AJ61" s="242" t="str">
        <f t="shared" si="79"/>
        <v/>
      </c>
      <c r="AK61" s="242" t="str">
        <f t="shared" ref="AK61:BL61" si="80">IF(AK56="N", "X", "")</f>
        <v/>
      </c>
      <c r="AL61" s="242" t="str">
        <f t="shared" si="80"/>
        <v/>
      </c>
      <c r="AM61" s="242" t="str">
        <f t="shared" si="80"/>
        <v/>
      </c>
      <c r="AN61" s="242" t="str">
        <f t="shared" si="80"/>
        <v/>
      </c>
      <c r="AO61" s="242" t="str">
        <f t="shared" si="80"/>
        <v/>
      </c>
      <c r="AP61" s="242" t="str">
        <f t="shared" si="80"/>
        <v/>
      </c>
      <c r="AQ61" s="242" t="str">
        <f t="shared" si="80"/>
        <v/>
      </c>
      <c r="AR61" s="242" t="str">
        <f t="shared" si="80"/>
        <v/>
      </c>
      <c r="AS61" s="242" t="str">
        <f t="shared" si="80"/>
        <v/>
      </c>
      <c r="AT61" s="242" t="str">
        <f t="shared" si="80"/>
        <v/>
      </c>
      <c r="AU61" s="242" t="str">
        <f t="shared" si="80"/>
        <v/>
      </c>
      <c r="AV61" s="242" t="str">
        <f t="shared" si="80"/>
        <v/>
      </c>
      <c r="AW61" s="242" t="str">
        <f t="shared" si="80"/>
        <v/>
      </c>
      <c r="AX61" s="242" t="str">
        <f t="shared" si="80"/>
        <v/>
      </c>
      <c r="AY61" s="242" t="str">
        <f t="shared" si="80"/>
        <v/>
      </c>
      <c r="AZ61" s="242" t="str">
        <f t="shared" si="80"/>
        <v/>
      </c>
      <c r="BA61" s="242" t="str">
        <f t="shared" si="80"/>
        <v/>
      </c>
      <c r="BB61" s="242" t="str">
        <f t="shared" si="80"/>
        <v/>
      </c>
      <c r="BC61" s="242" t="str">
        <f t="shared" si="80"/>
        <v/>
      </c>
      <c r="BD61" s="242" t="str">
        <f t="shared" si="80"/>
        <v/>
      </c>
      <c r="BE61" s="242" t="str">
        <f t="shared" si="80"/>
        <v/>
      </c>
      <c r="BF61" s="242" t="str">
        <f t="shared" si="80"/>
        <v/>
      </c>
      <c r="BG61" s="242" t="str">
        <f t="shared" si="80"/>
        <v/>
      </c>
      <c r="BH61" s="242" t="str">
        <f t="shared" si="80"/>
        <v/>
      </c>
      <c r="BI61" s="242" t="str">
        <f t="shared" si="80"/>
        <v/>
      </c>
      <c r="BJ61" s="242" t="str">
        <f t="shared" si="80"/>
        <v/>
      </c>
      <c r="BK61" s="242" t="str">
        <f t="shared" si="80"/>
        <v/>
      </c>
      <c r="BL61" s="242" t="str">
        <f t="shared" si="80"/>
        <v/>
      </c>
      <c r="BM61" s="190"/>
      <c r="BN61" s="191"/>
      <c r="BO61" s="192"/>
    </row>
    <row r="62" spans="1:67" s="204" customFormat="1" ht="16.5" thickBot="1" x14ac:dyDescent="0.25">
      <c r="A62" s="40" t="s">
        <v>19</v>
      </c>
      <c r="B62" s="102" t="s">
        <v>66</v>
      </c>
      <c r="C62" s="102" t="s">
        <v>8</v>
      </c>
      <c r="D62" s="102" t="s">
        <v>9</v>
      </c>
      <c r="E62" s="208"/>
      <c r="F62" s="208"/>
      <c r="G62" s="208"/>
      <c r="H62" s="208" t="s">
        <v>19</v>
      </c>
      <c r="I62" s="208" t="s">
        <v>19</v>
      </c>
      <c r="J62" s="208" t="s">
        <v>19</v>
      </c>
      <c r="K62" s="208" t="s">
        <v>19</v>
      </c>
      <c r="L62" s="208" t="s">
        <v>19</v>
      </c>
      <c r="M62" s="208" t="s">
        <v>19</v>
      </c>
      <c r="N62" s="208" t="s">
        <v>19</v>
      </c>
      <c r="O62" s="208" t="s">
        <v>19</v>
      </c>
      <c r="P62" s="208" t="s">
        <v>19</v>
      </c>
      <c r="Q62" s="208" t="s">
        <v>19</v>
      </c>
      <c r="R62" s="208" t="s">
        <v>19</v>
      </c>
      <c r="S62" s="208" t="s">
        <v>19</v>
      </c>
      <c r="T62" s="208" t="s">
        <v>19</v>
      </c>
      <c r="U62" s="208" t="s">
        <v>19</v>
      </c>
      <c r="V62" s="208" t="s">
        <v>19</v>
      </c>
      <c r="W62" s="208" t="s">
        <v>19</v>
      </c>
      <c r="X62" s="208" t="s">
        <v>19</v>
      </c>
      <c r="Y62" s="208" t="s">
        <v>19</v>
      </c>
      <c r="Z62" s="208" t="str">
        <f t="shared" ref="Z62:AJ62" si="81">IF(Z56="N", "X", "")</f>
        <v/>
      </c>
      <c r="AA62" s="208" t="str">
        <f t="shared" si="81"/>
        <v/>
      </c>
      <c r="AB62" s="208" t="str">
        <f t="shared" si="81"/>
        <v/>
      </c>
      <c r="AC62" s="208" t="str">
        <f t="shared" si="81"/>
        <v/>
      </c>
      <c r="AD62" s="208" t="str">
        <f t="shared" si="81"/>
        <v/>
      </c>
      <c r="AE62" s="208" t="str">
        <f t="shared" si="81"/>
        <v/>
      </c>
      <c r="AF62" s="208" t="str">
        <f t="shared" si="81"/>
        <v/>
      </c>
      <c r="AG62" s="208" t="str">
        <f t="shared" si="81"/>
        <v/>
      </c>
      <c r="AH62" s="208" t="str">
        <f t="shared" si="81"/>
        <v/>
      </c>
      <c r="AI62" s="208" t="str">
        <f t="shared" si="81"/>
        <v/>
      </c>
      <c r="AJ62" s="208" t="str">
        <f t="shared" si="81"/>
        <v/>
      </c>
      <c r="AK62" s="208" t="str">
        <f t="shared" ref="AK62:BL62" si="82">IF(AK56="N", "X", "")</f>
        <v/>
      </c>
      <c r="AL62" s="208" t="str">
        <f t="shared" si="82"/>
        <v/>
      </c>
      <c r="AM62" s="208" t="str">
        <f t="shared" si="82"/>
        <v/>
      </c>
      <c r="AN62" s="208" t="str">
        <f t="shared" si="82"/>
        <v/>
      </c>
      <c r="AO62" s="208" t="str">
        <f t="shared" si="82"/>
        <v/>
      </c>
      <c r="AP62" s="208" t="str">
        <f t="shared" si="82"/>
        <v/>
      </c>
      <c r="AQ62" s="208" t="str">
        <f t="shared" si="82"/>
        <v/>
      </c>
      <c r="AR62" s="208" t="str">
        <f t="shared" si="82"/>
        <v/>
      </c>
      <c r="AS62" s="208" t="str">
        <f t="shared" si="82"/>
        <v/>
      </c>
      <c r="AT62" s="208" t="str">
        <f t="shared" si="82"/>
        <v/>
      </c>
      <c r="AU62" s="208" t="str">
        <f t="shared" si="82"/>
        <v/>
      </c>
      <c r="AV62" s="208" t="str">
        <f t="shared" si="82"/>
        <v/>
      </c>
      <c r="AW62" s="208" t="str">
        <f t="shared" si="82"/>
        <v/>
      </c>
      <c r="AX62" s="208" t="str">
        <f t="shared" si="82"/>
        <v/>
      </c>
      <c r="AY62" s="208" t="str">
        <f t="shared" si="82"/>
        <v/>
      </c>
      <c r="AZ62" s="208" t="str">
        <f t="shared" si="82"/>
        <v/>
      </c>
      <c r="BA62" s="201" t="str">
        <f t="shared" si="82"/>
        <v/>
      </c>
      <c r="BB62" s="209" t="str">
        <f t="shared" si="82"/>
        <v/>
      </c>
      <c r="BC62" s="209" t="str">
        <f t="shared" si="82"/>
        <v/>
      </c>
      <c r="BD62" s="209" t="str">
        <f t="shared" si="82"/>
        <v/>
      </c>
      <c r="BE62" s="209" t="str">
        <f t="shared" si="82"/>
        <v/>
      </c>
      <c r="BF62" s="209" t="str">
        <f t="shared" si="82"/>
        <v/>
      </c>
      <c r="BG62" s="209" t="str">
        <f t="shared" si="82"/>
        <v/>
      </c>
      <c r="BH62" s="209" t="str">
        <f t="shared" si="82"/>
        <v/>
      </c>
      <c r="BI62" s="209" t="str">
        <f t="shared" si="82"/>
        <v/>
      </c>
      <c r="BJ62" s="209" t="str">
        <f t="shared" si="82"/>
        <v/>
      </c>
      <c r="BK62" s="209" t="str">
        <f t="shared" si="82"/>
        <v/>
      </c>
      <c r="BL62" s="209" t="str">
        <f t="shared" si="82"/>
        <v/>
      </c>
      <c r="BM62" s="210"/>
      <c r="BN62" s="210"/>
      <c r="BO62" s="211"/>
    </row>
    <row r="63" spans="1:67" s="193" customFormat="1" ht="39" thickBot="1" x14ac:dyDescent="0.25">
      <c r="A63" s="188">
        <v>47</v>
      </c>
      <c r="B63" s="510" t="s">
        <v>296</v>
      </c>
      <c r="C63" s="509" t="s">
        <v>297</v>
      </c>
      <c r="D63" s="70" t="s">
        <v>38</v>
      </c>
      <c r="E63" s="242" t="str">
        <f>IF(E56="N","X","")</f>
        <v/>
      </c>
      <c r="F63" s="242" t="str">
        <f t="shared" ref="F63:Y63" si="83">IF(F56="N","X","")</f>
        <v/>
      </c>
      <c r="G63" s="242" t="str">
        <f t="shared" si="83"/>
        <v/>
      </c>
      <c r="H63" s="242" t="str">
        <f t="shared" si="83"/>
        <v/>
      </c>
      <c r="I63" s="242" t="str">
        <f t="shared" si="83"/>
        <v/>
      </c>
      <c r="J63" s="242" t="str">
        <f t="shared" si="83"/>
        <v/>
      </c>
      <c r="K63" s="242" t="str">
        <f t="shared" si="83"/>
        <v/>
      </c>
      <c r="L63" s="242" t="str">
        <f t="shared" si="83"/>
        <v/>
      </c>
      <c r="M63" s="242" t="str">
        <f t="shared" si="83"/>
        <v/>
      </c>
      <c r="N63" s="242" t="str">
        <f t="shared" si="83"/>
        <v/>
      </c>
      <c r="O63" s="242" t="str">
        <f t="shared" si="83"/>
        <v/>
      </c>
      <c r="P63" s="242" t="str">
        <f t="shared" si="83"/>
        <v/>
      </c>
      <c r="Q63" s="242" t="str">
        <f t="shared" si="83"/>
        <v/>
      </c>
      <c r="R63" s="242" t="str">
        <f t="shared" si="83"/>
        <v/>
      </c>
      <c r="S63" s="242" t="str">
        <f t="shared" si="83"/>
        <v/>
      </c>
      <c r="T63" s="242" t="str">
        <f t="shared" si="83"/>
        <v/>
      </c>
      <c r="U63" s="242" t="str">
        <f t="shared" si="83"/>
        <v/>
      </c>
      <c r="V63" s="242" t="str">
        <f t="shared" si="83"/>
        <v/>
      </c>
      <c r="W63" s="242" t="str">
        <f t="shared" si="83"/>
        <v/>
      </c>
      <c r="X63" s="242" t="str">
        <f t="shared" si="83"/>
        <v/>
      </c>
      <c r="Y63" s="242" t="str">
        <f t="shared" si="83"/>
        <v/>
      </c>
      <c r="Z63" s="242" t="str">
        <f t="shared" ref="Z63:AJ63" si="84">IF(Z56="N", "X", "")</f>
        <v/>
      </c>
      <c r="AA63" s="242" t="str">
        <f t="shared" si="84"/>
        <v/>
      </c>
      <c r="AB63" s="242" t="str">
        <f t="shared" si="84"/>
        <v/>
      </c>
      <c r="AC63" s="242" t="str">
        <f t="shared" si="84"/>
        <v/>
      </c>
      <c r="AD63" s="242" t="str">
        <f t="shared" si="84"/>
        <v/>
      </c>
      <c r="AE63" s="242" t="str">
        <f t="shared" si="84"/>
        <v/>
      </c>
      <c r="AF63" s="242" t="str">
        <f t="shared" si="84"/>
        <v/>
      </c>
      <c r="AG63" s="242" t="str">
        <f t="shared" si="84"/>
        <v/>
      </c>
      <c r="AH63" s="242" t="str">
        <f t="shared" si="84"/>
        <v/>
      </c>
      <c r="AI63" s="242" t="str">
        <f t="shared" si="84"/>
        <v/>
      </c>
      <c r="AJ63" s="242" t="str">
        <f t="shared" si="84"/>
        <v/>
      </c>
      <c r="AK63" s="242" t="str">
        <f t="shared" ref="AK63:BL63" si="85">IF(AK56="N", "X", "")</f>
        <v/>
      </c>
      <c r="AL63" s="242" t="str">
        <f t="shared" si="85"/>
        <v/>
      </c>
      <c r="AM63" s="242" t="str">
        <f t="shared" si="85"/>
        <v/>
      </c>
      <c r="AN63" s="242" t="str">
        <f t="shared" si="85"/>
        <v/>
      </c>
      <c r="AO63" s="242" t="str">
        <f t="shared" si="85"/>
        <v/>
      </c>
      <c r="AP63" s="242" t="str">
        <f t="shared" si="85"/>
        <v/>
      </c>
      <c r="AQ63" s="242" t="str">
        <f t="shared" si="85"/>
        <v/>
      </c>
      <c r="AR63" s="242" t="str">
        <f t="shared" si="85"/>
        <v/>
      </c>
      <c r="AS63" s="242" t="str">
        <f t="shared" si="85"/>
        <v/>
      </c>
      <c r="AT63" s="242" t="str">
        <f t="shared" si="85"/>
        <v/>
      </c>
      <c r="AU63" s="242" t="str">
        <f t="shared" si="85"/>
        <v/>
      </c>
      <c r="AV63" s="242" t="str">
        <f t="shared" si="85"/>
        <v/>
      </c>
      <c r="AW63" s="242" t="str">
        <f t="shared" si="85"/>
        <v/>
      </c>
      <c r="AX63" s="242" t="str">
        <f t="shared" si="85"/>
        <v/>
      </c>
      <c r="AY63" s="242" t="str">
        <f t="shared" si="85"/>
        <v/>
      </c>
      <c r="AZ63" s="242" t="str">
        <f t="shared" si="85"/>
        <v/>
      </c>
      <c r="BA63" s="242" t="str">
        <f t="shared" si="85"/>
        <v/>
      </c>
      <c r="BB63" s="242" t="str">
        <f t="shared" si="85"/>
        <v/>
      </c>
      <c r="BC63" s="242" t="str">
        <f t="shared" si="85"/>
        <v/>
      </c>
      <c r="BD63" s="242" t="str">
        <f t="shared" si="85"/>
        <v/>
      </c>
      <c r="BE63" s="242" t="str">
        <f t="shared" si="85"/>
        <v/>
      </c>
      <c r="BF63" s="242" t="str">
        <f t="shared" si="85"/>
        <v/>
      </c>
      <c r="BG63" s="242" t="str">
        <f t="shared" si="85"/>
        <v/>
      </c>
      <c r="BH63" s="242" t="str">
        <f t="shared" si="85"/>
        <v/>
      </c>
      <c r="BI63" s="242" t="str">
        <f t="shared" si="85"/>
        <v/>
      </c>
      <c r="BJ63" s="242" t="str">
        <f t="shared" si="85"/>
        <v/>
      </c>
      <c r="BK63" s="242" t="str">
        <f t="shared" si="85"/>
        <v/>
      </c>
      <c r="BL63" s="242" t="str">
        <f t="shared" si="85"/>
        <v/>
      </c>
      <c r="BM63" s="190"/>
      <c r="BN63" s="191"/>
      <c r="BO63" s="192"/>
    </row>
    <row r="64" spans="1:67" s="193" customFormat="1" ht="57.75" customHeight="1" thickBot="1" x14ac:dyDescent="0.25">
      <c r="A64" s="189">
        <v>48</v>
      </c>
      <c r="B64" s="511" t="s">
        <v>67</v>
      </c>
      <c r="C64" s="509" t="s">
        <v>298</v>
      </c>
      <c r="D64" s="70" t="s">
        <v>38</v>
      </c>
      <c r="E64" s="242" t="str">
        <f>IF(E56="N","X","")</f>
        <v/>
      </c>
      <c r="F64" s="242" t="str">
        <f t="shared" ref="F64:Y64" si="86">IF(F56="N","X","")</f>
        <v/>
      </c>
      <c r="G64" s="242" t="str">
        <f t="shared" si="86"/>
        <v/>
      </c>
      <c r="H64" s="242" t="str">
        <f t="shared" si="86"/>
        <v/>
      </c>
      <c r="I64" s="242" t="str">
        <f t="shared" si="86"/>
        <v/>
      </c>
      <c r="J64" s="242" t="str">
        <f t="shared" si="86"/>
        <v/>
      </c>
      <c r="K64" s="242" t="str">
        <f t="shared" si="86"/>
        <v/>
      </c>
      <c r="L64" s="242" t="str">
        <f t="shared" si="86"/>
        <v/>
      </c>
      <c r="M64" s="242" t="str">
        <f t="shared" si="86"/>
        <v/>
      </c>
      <c r="N64" s="242" t="str">
        <f t="shared" si="86"/>
        <v/>
      </c>
      <c r="O64" s="242" t="str">
        <f t="shared" si="86"/>
        <v/>
      </c>
      <c r="P64" s="242" t="str">
        <f t="shared" si="86"/>
        <v/>
      </c>
      <c r="Q64" s="242" t="str">
        <f t="shared" si="86"/>
        <v/>
      </c>
      <c r="R64" s="242" t="str">
        <f t="shared" si="86"/>
        <v/>
      </c>
      <c r="S64" s="242" t="str">
        <f t="shared" si="86"/>
        <v/>
      </c>
      <c r="T64" s="242" t="str">
        <f t="shared" si="86"/>
        <v/>
      </c>
      <c r="U64" s="242" t="str">
        <f t="shared" si="86"/>
        <v/>
      </c>
      <c r="V64" s="242" t="str">
        <f t="shared" si="86"/>
        <v/>
      </c>
      <c r="W64" s="242" t="str">
        <f t="shared" si="86"/>
        <v/>
      </c>
      <c r="X64" s="242" t="str">
        <f t="shared" si="86"/>
        <v/>
      </c>
      <c r="Y64" s="242" t="str">
        <f t="shared" si="86"/>
        <v/>
      </c>
      <c r="Z64" s="242" t="str">
        <f t="shared" ref="Z64:AM64" si="87">IF(Z56="N", "X", "")</f>
        <v/>
      </c>
      <c r="AA64" s="242" t="str">
        <f t="shared" si="87"/>
        <v/>
      </c>
      <c r="AB64" s="242" t="str">
        <f t="shared" si="87"/>
        <v/>
      </c>
      <c r="AC64" s="242" t="str">
        <f t="shared" si="87"/>
        <v/>
      </c>
      <c r="AD64" s="242" t="str">
        <f t="shared" si="87"/>
        <v/>
      </c>
      <c r="AE64" s="242" t="str">
        <f t="shared" si="87"/>
        <v/>
      </c>
      <c r="AF64" s="242" t="str">
        <f t="shared" si="87"/>
        <v/>
      </c>
      <c r="AG64" s="242" t="str">
        <f t="shared" si="87"/>
        <v/>
      </c>
      <c r="AH64" s="242" t="str">
        <f t="shared" si="87"/>
        <v/>
      </c>
      <c r="AI64" s="242" t="str">
        <f t="shared" si="87"/>
        <v/>
      </c>
      <c r="AJ64" s="242" t="str">
        <f t="shared" si="87"/>
        <v/>
      </c>
      <c r="AK64" s="242" t="str">
        <f t="shared" si="87"/>
        <v/>
      </c>
      <c r="AL64" s="242" t="str">
        <f t="shared" si="87"/>
        <v/>
      </c>
      <c r="AM64" s="242" t="str">
        <f t="shared" si="87"/>
        <v/>
      </c>
      <c r="AN64" s="242" t="str">
        <f t="shared" ref="AN64:BL64" si="88">IF(AN56="N", "X", "")</f>
        <v/>
      </c>
      <c r="AO64" s="242" t="str">
        <f t="shared" si="88"/>
        <v/>
      </c>
      <c r="AP64" s="242" t="str">
        <f t="shared" si="88"/>
        <v/>
      </c>
      <c r="AQ64" s="242" t="str">
        <f t="shared" si="88"/>
        <v/>
      </c>
      <c r="AR64" s="242" t="str">
        <f t="shared" si="88"/>
        <v/>
      </c>
      <c r="AS64" s="242" t="str">
        <f t="shared" si="88"/>
        <v/>
      </c>
      <c r="AT64" s="242" t="str">
        <f t="shared" si="88"/>
        <v/>
      </c>
      <c r="AU64" s="242" t="str">
        <f t="shared" si="88"/>
        <v/>
      </c>
      <c r="AV64" s="242" t="str">
        <f t="shared" si="88"/>
        <v/>
      </c>
      <c r="AW64" s="242" t="str">
        <f t="shared" si="88"/>
        <v/>
      </c>
      <c r="AX64" s="242" t="str">
        <f t="shared" si="88"/>
        <v/>
      </c>
      <c r="AY64" s="242" t="str">
        <f t="shared" si="88"/>
        <v/>
      </c>
      <c r="AZ64" s="242" t="str">
        <f t="shared" si="88"/>
        <v/>
      </c>
      <c r="BA64" s="242" t="str">
        <f t="shared" si="88"/>
        <v/>
      </c>
      <c r="BB64" s="242" t="str">
        <f t="shared" si="88"/>
        <v/>
      </c>
      <c r="BC64" s="242" t="str">
        <f t="shared" si="88"/>
        <v/>
      </c>
      <c r="BD64" s="242" t="str">
        <f t="shared" si="88"/>
        <v/>
      </c>
      <c r="BE64" s="242" t="str">
        <f t="shared" si="88"/>
        <v/>
      </c>
      <c r="BF64" s="242" t="str">
        <f t="shared" si="88"/>
        <v/>
      </c>
      <c r="BG64" s="242" t="str">
        <f t="shared" si="88"/>
        <v/>
      </c>
      <c r="BH64" s="242" t="str">
        <f t="shared" si="88"/>
        <v/>
      </c>
      <c r="BI64" s="242" t="str">
        <f t="shared" si="88"/>
        <v/>
      </c>
      <c r="BJ64" s="242" t="str">
        <f t="shared" si="88"/>
        <v/>
      </c>
      <c r="BK64" s="242" t="str">
        <f t="shared" si="88"/>
        <v/>
      </c>
      <c r="BL64" s="242" t="str">
        <f t="shared" si="88"/>
        <v/>
      </c>
      <c r="BM64" s="190"/>
      <c r="BN64" s="191"/>
      <c r="BO64" s="192"/>
    </row>
    <row r="65" spans="1:67" s="193" customFormat="1" ht="62.25" customHeight="1" thickBot="1" x14ac:dyDescent="0.25">
      <c r="A65" s="189">
        <v>49</v>
      </c>
      <c r="B65" s="510" t="s">
        <v>299</v>
      </c>
      <c r="C65" s="186" t="s">
        <v>300</v>
      </c>
      <c r="D65" s="70" t="s">
        <v>38</v>
      </c>
      <c r="E65" s="242" t="str">
        <f>IF(E56="N","X","")</f>
        <v/>
      </c>
      <c r="F65" s="242" t="str">
        <f t="shared" ref="F65:Y65" si="89">IF(F56="N","X","")</f>
        <v/>
      </c>
      <c r="G65" s="242" t="str">
        <f t="shared" si="89"/>
        <v/>
      </c>
      <c r="H65" s="242" t="str">
        <f t="shared" si="89"/>
        <v/>
      </c>
      <c r="I65" s="242" t="str">
        <f t="shared" si="89"/>
        <v/>
      </c>
      <c r="J65" s="242" t="str">
        <f t="shared" si="89"/>
        <v/>
      </c>
      <c r="K65" s="242" t="str">
        <f t="shared" si="89"/>
        <v/>
      </c>
      <c r="L65" s="242" t="str">
        <f t="shared" si="89"/>
        <v/>
      </c>
      <c r="M65" s="242" t="str">
        <f t="shared" si="89"/>
        <v/>
      </c>
      <c r="N65" s="242" t="str">
        <f t="shared" si="89"/>
        <v/>
      </c>
      <c r="O65" s="242" t="str">
        <f t="shared" si="89"/>
        <v/>
      </c>
      <c r="P65" s="242" t="str">
        <f t="shared" si="89"/>
        <v/>
      </c>
      <c r="Q65" s="242" t="str">
        <f t="shared" si="89"/>
        <v/>
      </c>
      <c r="R65" s="242" t="str">
        <f t="shared" si="89"/>
        <v/>
      </c>
      <c r="S65" s="242" t="str">
        <f t="shared" si="89"/>
        <v/>
      </c>
      <c r="T65" s="242" t="str">
        <f t="shared" si="89"/>
        <v/>
      </c>
      <c r="U65" s="242" t="str">
        <f t="shared" si="89"/>
        <v/>
      </c>
      <c r="V65" s="242" t="str">
        <f t="shared" si="89"/>
        <v/>
      </c>
      <c r="W65" s="242" t="str">
        <f t="shared" si="89"/>
        <v/>
      </c>
      <c r="X65" s="242" t="str">
        <f t="shared" si="89"/>
        <v/>
      </c>
      <c r="Y65" s="242" t="str">
        <f t="shared" si="89"/>
        <v/>
      </c>
      <c r="Z65" s="242" t="str">
        <f t="shared" ref="Z65:AM65" si="90">IF(Z56="N", "X", "")</f>
        <v/>
      </c>
      <c r="AA65" s="242" t="str">
        <f t="shared" si="90"/>
        <v/>
      </c>
      <c r="AB65" s="242" t="str">
        <f t="shared" si="90"/>
        <v/>
      </c>
      <c r="AC65" s="242" t="str">
        <f t="shared" si="90"/>
        <v/>
      </c>
      <c r="AD65" s="242" t="str">
        <f t="shared" si="90"/>
        <v/>
      </c>
      <c r="AE65" s="242" t="str">
        <f t="shared" si="90"/>
        <v/>
      </c>
      <c r="AF65" s="242" t="str">
        <f t="shared" si="90"/>
        <v/>
      </c>
      <c r="AG65" s="242" t="str">
        <f t="shared" si="90"/>
        <v/>
      </c>
      <c r="AH65" s="242" t="str">
        <f t="shared" si="90"/>
        <v/>
      </c>
      <c r="AI65" s="242" t="str">
        <f t="shared" si="90"/>
        <v/>
      </c>
      <c r="AJ65" s="242" t="str">
        <f t="shared" si="90"/>
        <v/>
      </c>
      <c r="AK65" s="242" t="str">
        <f t="shared" si="90"/>
        <v/>
      </c>
      <c r="AL65" s="242" t="str">
        <f t="shared" si="90"/>
        <v/>
      </c>
      <c r="AM65" s="242" t="str">
        <f t="shared" si="90"/>
        <v/>
      </c>
      <c r="AN65" s="242" t="str">
        <f t="shared" ref="AN65:BL65" si="91">IF(AN56="N", "X", "")</f>
        <v/>
      </c>
      <c r="AO65" s="242" t="str">
        <f t="shared" si="91"/>
        <v/>
      </c>
      <c r="AP65" s="242" t="str">
        <f t="shared" si="91"/>
        <v/>
      </c>
      <c r="AQ65" s="242" t="str">
        <f t="shared" si="91"/>
        <v/>
      </c>
      <c r="AR65" s="242" t="str">
        <f t="shared" si="91"/>
        <v/>
      </c>
      <c r="AS65" s="242" t="str">
        <f t="shared" si="91"/>
        <v/>
      </c>
      <c r="AT65" s="242" t="str">
        <f t="shared" si="91"/>
        <v/>
      </c>
      <c r="AU65" s="242" t="str">
        <f t="shared" si="91"/>
        <v/>
      </c>
      <c r="AV65" s="242" t="str">
        <f t="shared" si="91"/>
        <v/>
      </c>
      <c r="AW65" s="242" t="str">
        <f t="shared" si="91"/>
        <v/>
      </c>
      <c r="AX65" s="242" t="str">
        <f t="shared" si="91"/>
        <v/>
      </c>
      <c r="AY65" s="242" t="str">
        <f t="shared" si="91"/>
        <v/>
      </c>
      <c r="AZ65" s="242" t="str">
        <f t="shared" si="91"/>
        <v/>
      </c>
      <c r="BA65" s="242" t="str">
        <f t="shared" si="91"/>
        <v/>
      </c>
      <c r="BB65" s="242" t="str">
        <f t="shared" si="91"/>
        <v/>
      </c>
      <c r="BC65" s="242" t="str">
        <f t="shared" si="91"/>
        <v/>
      </c>
      <c r="BD65" s="242" t="str">
        <f t="shared" si="91"/>
        <v/>
      </c>
      <c r="BE65" s="242" t="str">
        <f t="shared" si="91"/>
        <v/>
      </c>
      <c r="BF65" s="242" t="str">
        <f t="shared" si="91"/>
        <v/>
      </c>
      <c r="BG65" s="242" t="str">
        <f t="shared" si="91"/>
        <v/>
      </c>
      <c r="BH65" s="242" t="str">
        <f t="shared" si="91"/>
        <v/>
      </c>
      <c r="BI65" s="242" t="str">
        <f t="shared" si="91"/>
        <v/>
      </c>
      <c r="BJ65" s="242" t="str">
        <f t="shared" si="91"/>
        <v/>
      </c>
      <c r="BK65" s="242" t="str">
        <f t="shared" si="91"/>
        <v/>
      </c>
      <c r="BL65" s="242" t="str">
        <f t="shared" si="91"/>
        <v/>
      </c>
      <c r="BM65" s="190"/>
      <c r="BN65" s="191"/>
      <c r="BO65" s="192"/>
    </row>
    <row r="66" spans="1:67" s="193" customFormat="1" ht="62.25" customHeight="1" thickBot="1" x14ac:dyDescent="0.25">
      <c r="A66" s="189">
        <v>50</v>
      </c>
      <c r="B66" s="511" t="s">
        <v>60</v>
      </c>
      <c r="C66" s="186" t="s">
        <v>301</v>
      </c>
      <c r="D66" s="70" t="s">
        <v>38</v>
      </c>
      <c r="E66" s="242" t="str">
        <f>IF(E56="N","X","")</f>
        <v/>
      </c>
      <c r="F66" s="242" t="str">
        <f t="shared" ref="F66:Y66" si="92">IF(F56="N","X","")</f>
        <v/>
      </c>
      <c r="G66" s="242" t="str">
        <f t="shared" si="92"/>
        <v/>
      </c>
      <c r="H66" s="242" t="str">
        <f t="shared" si="92"/>
        <v/>
      </c>
      <c r="I66" s="242" t="str">
        <f t="shared" si="92"/>
        <v/>
      </c>
      <c r="J66" s="242" t="str">
        <f t="shared" si="92"/>
        <v/>
      </c>
      <c r="K66" s="242" t="str">
        <f t="shared" si="92"/>
        <v/>
      </c>
      <c r="L66" s="242" t="str">
        <f t="shared" si="92"/>
        <v/>
      </c>
      <c r="M66" s="242" t="str">
        <f t="shared" si="92"/>
        <v/>
      </c>
      <c r="N66" s="242" t="str">
        <f t="shared" si="92"/>
        <v/>
      </c>
      <c r="O66" s="242" t="str">
        <f t="shared" si="92"/>
        <v/>
      </c>
      <c r="P66" s="242" t="str">
        <f t="shared" si="92"/>
        <v/>
      </c>
      <c r="Q66" s="242" t="str">
        <f t="shared" si="92"/>
        <v/>
      </c>
      <c r="R66" s="242" t="str">
        <f t="shared" si="92"/>
        <v/>
      </c>
      <c r="S66" s="242" t="str">
        <f t="shared" si="92"/>
        <v/>
      </c>
      <c r="T66" s="242" t="str">
        <f t="shared" si="92"/>
        <v/>
      </c>
      <c r="U66" s="242" t="str">
        <f t="shared" si="92"/>
        <v/>
      </c>
      <c r="V66" s="242" t="str">
        <f t="shared" si="92"/>
        <v/>
      </c>
      <c r="W66" s="242" t="str">
        <f t="shared" si="92"/>
        <v/>
      </c>
      <c r="X66" s="242" t="str">
        <f t="shared" si="92"/>
        <v/>
      </c>
      <c r="Y66" s="242" t="str">
        <f t="shared" si="92"/>
        <v/>
      </c>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c r="BC66" s="242"/>
      <c r="BD66" s="242"/>
      <c r="BE66" s="242"/>
      <c r="BF66" s="242"/>
      <c r="BG66" s="242"/>
      <c r="BH66" s="242"/>
      <c r="BI66" s="242"/>
      <c r="BJ66" s="242"/>
      <c r="BK66" s="242"/>
      <c r="BL66" s="242"/>
      <c r="BM66" s="190"/>
      <c r="BN66" s="191"/>
      <c r="BO66" s="192"/>
    </row>
    <row r="67" spans="1:67" s="193" customFormat="1" ht="64.5" customHeight="1" thickBot="1" x14ac:dyDescent="0.25">
      <c r="A67" s="189">
        <v>51</v>
      </c>
      <c r="B67" s="511" t="s">
        <v>302</v>
      </c>
      <c r="C67" s="186" t="s">
        <v>303</v>
      </c>
      <c r="D67" s="70" t="s">
        <v>38</v>
      </c>
      <c r="E67" s="242" t="str">
        <f>IF(E56="N","X","")</f>
        <v/>
      </c>
      <c r="F67" s="242" t="str">
        <f t="shared" ref="F67:Y67" si="93">IF(F56="N","X","")</f>
        <v/>
      </c>
      <c r="G67" s="242" t="str">
        <f t="shared" si="93"/>
        <v/>
      </c>
      <c r="H67" s="242" t="str">
        <f t="shared" si="93"/>
        <v/>
      </c>
      <c r="I67" s="242" t="str">
        <f t="shared" si="93"/>
        <v/>
      </c>
      <c r="J67" s="242" t="str">
        <f t="shared" si="93"/>
        <v/>
      </c>
      <c r="K67" s="242" t="str">
        <f t="shared" si="93"/>
        <v/>
      </c>
      <c r="L67" s="242" t="str">
        <f t="shared" si="93"/>
        <v/>
      </c>
      <c r="M67" s="242" t="str">
        <f t="shared" si="93"/>
        <v/>
      </c>
      <c r="N67" s="242" t="str">
        <f t="shared" si="93"/>
        <v/>
      </c>
      <c r="O67" s="242" t="str">
        <f t="shared" si="93"/>
        <v/>
      </c>
      <c r="P67" s="242" t="str">
        <f t="shared" si="93"/>
        <v/>
      </c>
      <c r="Q67" s="242" t="str">
        <f t="shared" si="93"/>
        <v/>
      </c>
      <c r="R67" s="242" t="str">
        <f t="shared" si="93"/>
        <v/>
      </c>
      <c r="S67" s="242" t="str">
        <f t="shared" si="93"/>
        <v/>
      </c>
      <c r="T67" s="242" t="str">
        <f t="shared" si="93"/>
        <v/>
      </c>
      <c r="U67" s="242" t="str">
        <f t="shared" si="93"/>
        <v/>
      </c>
      <c r="V67" s="242" t="str">
        <f t="shared" si="93"/>
        <v/>
      </c>
      <c r="W67" s="242" t="str">
        <f t="shared" si="93"/>
        <v/>
      </c>
      <c r="X67" s="242" t="str">
        <f t="shared" si="93"/>
        <v/>
      </c>
      <c r="Y67" s="242" t="str">
        <f t="shared" si="93"/>
        <v/>
      </c>
      <c r="Z67" s="242" t="str">
        <f t="shared" ref="Z67:AM67" si="94">IF(Z56="N", "X", "")</f>
        <v/>
      </c>
      <c r="AA67" s="242" t="str">
        <f t="shared" si="94"/>
        <v/>
      </c>
      <c r="AB67" s="242" t="str">
        <f t="shared" si="94"/>
        <v/>
      </c>
      <c r="AC67" s="242" t="str">
        <f t="shared" si="94"/>
        <v/>
      </c>
      <c r="AD67" s="242" t="str">
        <f t="shared" si="94"/>
        <v/>
      </c>
      <c r="AE67" s="242" t="str">
        <f t="shared" si="94"/>
        <v/>
      </c>
      <c r="AF67" s="242" t="str">
        <f t="shared" si="94"/>
        <v/>
      </c>
      <c r="AG67" s="242" t="str">
        <f t="shared" si="94"/>
        <v/>
      </c>
      <c r="AH67" s="242" t="str">
        <f t="shared" si="94"/>
        <v/>
      </c>
      <c r="AI67" s="242" t="str">
        <f t="shared" si="94"/>
        <v/>
      </c>
      <c r="AJ67" s="242" t="str">
        <f t="shared" si="94"/>
        <v/>
      </c>
      <c r="AK67" s="242" t="str">
        <f t="shared" si="94"/>
        <v/>
      </c>
      <c r="AL67" s="242" t="str">
        <f t="shared" si="94"/>
        <v/>
      </c>
      <c r="AM67" s="242" t="str">
        <f t="shared" si="94"/>
        <v/>
      </c>
      <c r="AN67" s="242" t="str">
        <f t="shared" ref="AN67:BL67" si="95">IF(AN56="N", "X", "")</f>
        <v/>
      </c>
      <c r="AO67" s="242" t="str">
        <f t="shared" si="95"/>
        <v/>
      </c>
      <c r="AP67" s="242" t="str">
        <f t="shared" si="95"/>
        <v/>
      </c>
      <c r="AQ67" s="242" t="str">
        <f t="shared" si="95"/>
        <v/>
      </c>
      <c r="AR67" s="242" t="str">
        <f t="shared" si="95"/>
        <v/>
      </c>
      <c r="AS67" s="242" t="str">
        <f t="shared" si="95"/>
        <v/>
      </c>
      <c r="AT67" s="242" t="str">
        <f t="shared" si="95"/>
        <v/>
      </c>
      <c r="AU67" s="242" t="str">
        <f t="shared" si="95"/>
        <v/>
      </c>
      <c r="AV67" s="242" t="str">
        <f t="shared" si="95"/>
        <v/>
      </c>
      <c r="AW67" s="242" t="str">
        <f t="shared" si="95"/>
        <v/>
      </c>
      <c r="AX67" s="242" t="str">
        <f t="shared" si="95"/>
        <v/>
      </c>
      <c r="AY67" s="242" t="str">
        <f t="shared" si="95"/>
        <v/>
      </c>
      <c r="AZ67" s="242" t="str">
        <f t="shared" si="95"/>
        <v/>
      </c>
      <c r="BA67" s="242" t="str">
        <f t="shared" si="95"/>
        <v/>
      </c>
      <c r="BB67" s="242" t="str">
        <f t="shared" si="95"/>
        <v/>
      </c>
      <c r="BC67" s="242" t="str">
        <f t="shared" si="95"/>
        <v/>
      </c>
      <c r="BD67" s="242" t="str">
        <f t="shared" si="95"/>
        <v/>
      </c>
      <c r="BE67" s="242" t="str">
        <f t="shared" si="95"/>
        <v/>
      </c>
      <c r="BF67" s="242" t="str">
        <f t="shared" si="95"/>
        <v/>
      </c>
      <c r="BG67" s="242" t="str">
        <f t="shared" si="95"/>
        <v/>
      </c>
      <c r="BH67" s="242" t="str">
        <f t="shared" si="95"/>
        <v/>
      </c>
      <c r="BI67" s="242" t="str">
        <f t="shared" si="95"/>
        <v/>
      </c>
      <c r="BJ67" s="242" t="str">
        <f t="shared" si="95"/>
        <v/>
      </c>
      <c r="BK67" s="242" t="str">
        <f t="shared" si="95"/>
        <v/>
      </c>
      <c r="BL67" s="242" t="str">
        <f t="shared" si="95"/>
        <v/>
      </c>
      <c r="BM67" s="190"/>
      <c r="BN67" s="191"/>
      <c r="BO67" s="192"/>
    </row>
    <row r="68" spans="1:67" s="193" customFormat="1" ht="71.25" customHeight="1" thickBot="1" x14ac:dyDescent="0.25">
      <c r="A68" s="189">
        <v>52</v>
      </c>
      <c r="B68" s="511" t="s">
        <v>69</v>
      </c>
      <c r="C68" s="518" t="s">
        <v>304</v>
      </c>
      <c r="D68" s="70" t="s">
        <v>38</v>
      </c>
      <c r="E68" s="242" t="str">
        <f>IF(E56="N","X","")</f>
        <v/>
      </c>
      <c r="F68" s="242" t="str">
        <f t="shared" ref="F68:Y68" si="96">IF(F56="N","X","")</f>
        <v/>
      </c>
      <c r="G68" s="242" t="str">
        <f t="shared" si="96"/>
        <v/>
      </c>
      <c r="H68" s="242" t="str">
        <f t="shared" si="96"/>
        <v/>
      </c>
      <c r="I68" s="242" t="str">
        <f t="shared" si="96"/>
        <v/>
      </c>
      <c r="J68" s="242" t="str">
        <f t="shared" si="96"/>
        <v/>
      </c>
      <c r="K68" s="242" t="str">
        <f t="shared" si="96"/>
        <v/>
      </c>
      <c r="L68" s="242" t="str">
        <f t="shared" si="96"/>
        <v/>
      </c>
      <c r="M68" s="242" t="str">
        <f t="shared" si="96"/>
        <v/>
      </c>
      <c r="N68" s="242" t="str">
        <f t="shared" si="96"/>
        <v/>
      </c>
      <c r="O68" s="242" t="str">
        <f t="shared" si="96"/>
        <v/>
      </c>
      <c r="P68" s="242" t="str">
        <f t="shared" si="96"/>
        <v/>
      </c>
      <c r="Q68" s="242" t="str">
        <f t="shared" si="96"/>
        <v/>
      </c>
      <c r="R68" s="242" t="str">
        <f t="shared" si="96"/>
        <v/>
      </c>
      <c r="S68" s="242" t="str">
        <f t="shared" si="96"/>
        <v/>
      </c>
      <c r="T68" s="242" t="str">
        <f t="shared" si="96"/>
        <v/>
      </c>
      <c r="U68" s="242" t="str">
        <f t="shared" si="96"/>
        <v/>
      </c>
      <c r="V68" s="242" t="str">
        <f t="shared" si="96"/>
        <v/>
      </c>
      <c r="W68" s="242" t="str">
        <f t="shared" si="96"/>
        <v/>
      </c>
      <c r="X68" s="242" t="str">
        <f t="shared" si="96"/>
        <v/>
      </c>
      <c r="Y68" s="242" t="str">
        <f t="shared" si="96"/>
        <v/>
      </c>
      <c r="Z68" s="242" t="str">
        <f t="shared" ref="Z68:AM68" si="97">IF(Z56="N", "X", "")</f>
        <v/>
      </c>
      <c r="AA68" s="242" t="str">
        <f t="shared" si="97"/>
        <v/>
      </c>
      <c r="AB68" s="242" t="str">
        <f t="shared" si="97"/>
        <v/>
      </c>
      <c r="AC68" s="242" t="str">
        <f t="shared" si="97"/>
        <v/>
      </c>
      <c r="AD68" s="242" t="str">
        <f t="shared" si="97"/>
        <v/>
      </c>
      <c r="AE68" s="242" t="str">
        <f t="shared" si="97"/>
        <v/>
      </c>
      <c r="AF68" s="242" t="str">
        <f t="shared" si="97"/>
        <v/>
      </c>
      <c r="AG68" s="242" t="str">
        <f t="shared" si="97"/>
        <v/>
      </c>
      <c r="AH68" s="242" t="str">
        <f t="shared" si="97"/>
        <v/>
      </c>
      <c r="AI68" s="242" t="str">
        <f t="shared" si="97"/>
        <v/>
      </c>
      <c r="AJ68" s="242" t="str">
        <f t="shared" si="97"/>
        <v/>
      </c>
      <c r="AK68" s="242" t="str">
        <f t="shared" si="97"/>
        <v/>
      </c>
      <c r="AL68" s="242" t="str">
        <f t="shared" si="97"/>
        <v/>
      </c>
      <c r="AM68" s="242" t="str">
        <f t="shared" si="97"/>
        <v/>
      </c>
      <c r="AN68" s="242" t="str">
        <f t="shared" ref="AN68:BL68" si="98">IF(AN56="N", "X", "")</f>
        <v/>
      </c>
      <c r="AO68" s="242" t="str">
        <f t="shared" si="98"/>
        <v/>
      </c>
      <c r="AP68" s="242" t="str">
        <f t="shared" si="98"/>
        <v/>
      </c>
      <c r="AQ68" s="242" t="str">
        <f t="shared" si="98"/>
        <v/>
      </c>
      <c r="AR68" s="242" t="str">
        <f t="shared" si="98"/>
        <v/>
      </c>
      <c r="AS68" s="242" t="str">
        <f t="shared" si="98"/>
        <v/>
      </c>
      <c r="AT68" s="242" t="str">
        <f t="shared" si="98"/>
        <v/>
      </c>
      <c r="AU68" s="242" t="str">
        <f t="shared" si="98"/>
        <v/>
      </c>
      <c r="AV68" s="242" t="str">
        <f t="shared" si="98"/>
        <v/>
      </c>
      <c r="AW68" s="242" t="str">
        <f t="shared" si="98"/>
        <v/>
      </c>
      <c r="AX68" s="242" t="str">
        <f t="shared" si="98"/>
        <v/>
      </c>
      <c r="AY68" s="242" t="str">
        <f t="shared" si="98"/>
        <v/>
      </c>
      <c r="AZ68" s="242" t="str">
        <f t="shared" si="98"/>
        <v/>
      </c>
      <c r="BA68" s="242" t="str">
        <f t="shared" si="98"/>
        <v/>
      </c>
      <c r="BB68" s="242" t="str">
        <f t="shared" si="98"/>
        <v/>
      </c>
      <c r="BC68" s="242" t="str">
        <f t="shared" si="98"/>
        <v/>
      </c>
      <c r="BD68" s="242" t="str">
        <f t="shared" si="98"/>
        <v/>
      </c>
      <c r="BE68" s="242" t="str">
        <f t="shared" si="98"/>
        <v/>
      </c>
      <c r="BF68" s="242" t="str">
        <f t="shared" si="98"/>
        <v/>
      </c>
      <c r="BG68" s="242" t="str">
        <f t="shared" si="98"/>
        <v/>
      </c>
      <c r="BH68" s="242" t="str">
        <f t="shared" si="98"/>
        <v/>
      </c>
      <c r="BI68" s="242" t="str">
        <f t="shared" si="98"/>
        <v/>
      </c>
      <c r="BJ68" s="242" t="str">
        <f t="shared" si="98"/>
        <v/>
      </c>
      <c r="BK68" s="242" t="str">
        <f t="shared" si="98"/>
        <v/>
      </c>
      <c r="BL68" s="242" t="str">
        <f t="shared" si="98"/>
        <v/>
      </c>
      <c r="BM68" s="190"/>
      <c r="BN68" s="191"/>
      <c r="BO68" s="192"/>
    </row>
    <row r="69" spans="1:67" s="193" customFormat="1" ht="69.75" customHeight="1" thickBot="1" x14ac:dyDescent="0.25">
      <c r="A69" s="189">
        <v>53</v>
      </c>
      <c r="B69" s="519" t="s">
        <v>70</v>
      </c>
      <c r="C69" s="509" t="s">
        <v>298</v>
      </c>
      <c r="D69" s="70" t="s">
        <v>38</v>
      </c>
      <c r="E69" s="242" t="str">
        <f>IF(E56="N","X","")</f>
        <v/>
      </c>
      <c r="F69" s="242" t="str">
        <f t="shared" ref="F69:Y69" si="99">IF(F56="N","X","")</f>
        <v/>
      </c>
      <c r="G69" s="242" t="str">
        <f t="shared" si="99"/>
        <v/>
      </c>
      <c r="H69" s="242" t="str">
        <f t="shared" si="99"/>
        <v/>
      </c>
      <c r="I69" s="242" t="str">
        <f t="shared" si="99"/>
        <v/>
      </c>
      <c r="J69" s="242" t="str">
        <f t="shared" si="99"/>
        <v/>
      </c>
      <c r="K69" s="242" t="str">
        <f t="shared" si="99"/>
        <v/>
      </c>
      <c r="L69" s="242" t="str">
        <f t="shared" si="99"/>
        <v/>
      </c>
      <c r="M69" s="242" t="str">
        <f t="shared" si="99"/>
        <v/>
      </c>
      <c r="N69" s="242" t="str">
        <f t="shared" si="99"/>
        <v/>
      </c>
      <c r="O69" s="242" t="str">
        <f t="shared" si="99"/>
        <v/>
      </c>
      <c r="P69" s="242" t="str">
        <f t="shared" si="99"/>
        <v/>
      </c>
      <c r="Q69" s="242" t="str">
        <f t="shared" si="99"/>
        <v/>
      </c>
      <c r="R69" s="242" t="str">
        <f t="shared" si="99"/>
        <v/>
      </c>
      <c r="S69" s="242" t="str">
        <f t="shared" si="99"/>
        <v/>
      </c>
      <c r="T69" s="242" t="str">
        <f t="shared" si="99"/>
        <v/>
      </c>
      <c r="U69" s="242" t="str">
        <f t="shared" si="99"/>
        <v/>
      </c>
      <c r="V69" s="242" t="str">
        <f t="shared" si="99"/>
        <v/>
      </c>
      <c r="W69" s="242" t="str">
        <f t="shared" si="99"/>
        <v/>
      </c>
      <c r="X69" s="242" t="str">
        <f t="shared" si="99"/>
        <v/>
      </c>
      <c r="Y69" s="242" t="str">
        <f t="shared" si="99"/>
        <v/>
      </c>
      <c r="Z69" s="242" t="str">
        <f t="shared" ref="Z69:AM69" si="100">IF(Z56="N", "X", "")</f>
        <v/>
      </c>
      <c r="AA69" s="242" t="str">
        <f t="shared" si="100"/>
        <v/>
      </c>
      <c r="AB69" s="242" t="str">
        <f t="shared" si="100"/>
        <v/>
      </c>
      <c r="AC69" s="242" t="str">
        <f t="shared" si="100"/>
        <v/>
      </c>
      <c r="AD69" s="242" t="str">
        <f t="shared" si="100"/>
        <v/>
      </c>
      <c r="AE69" s="242" t="str">
        <f t="shared" si="100"/>
        <v/>
      </c>
      <c r="AF69" s="242" t="str">
        <f t="shared" si="100"/>
        <v/>
      </c>
      <c r="AG69" s="242" t="str">
        <f t="shared" si="100"/>
        <v/>
      </c>
      <c r="AH69" s="242" t="str">
        <f t="shared" si="100"/>
        <v/>
      </c>
      <c r="AI69" s="242" t="str">
        <f t="shared" si="100"/>
        <v/>
      </c>
      <c r="AJ69" s="242" t="str">
        <f t="shared" si="100"/>
        <v/>
      </c>
      <c r="AK69" s="242" t="str">
        <f t="shared" si="100"/>
        <v/>
      </c>
      <c r="AL69" s="242" t="str">
        <f t="shared" si="100"/>
        <v/>
      </c>
      <c r="AM69" s="242" t="str">
        <f t="shared" si="100"/>
        <v/>
      </c>
      <c r="AN69" s="242" t="str">
        <f t="shared" ref="AN69:BL69" si="101">IF(AN56="N", "X", "")</f>
        <v/>
      </c>
      <c r="AO69" s="242" t="str">
        <f t="shared" si="101"/>
        <v/>
      </c>
      <c r="AP69" s="242" t="str">
        <f t="shared" si="101"/>
        <v/>
      </c>
      <c r="AQ69" s="242" t="str">
        <f t="shared" si="101"/>
        <v/>
      </c>
      <c r="AR69" s="242" t="str">
        <f t="shared" si="101"/>
        <v/>
      </c>
      <c r="AS69" s="242" t="str">
        <f t="shared" si="101"/>
        <v/>
      </c>
      <c r="AT69" s="242" t="str">
        <f t="shared" si="101"/>
        <v/>
      </c>
      <c r="AU69" s="242" t="str">
        <f t="shared" si="101"/>
        <v/>
      </c>
      <c r="AV69" s="242" t="str">
        <f t="shared" si="101"/>
        <v/>
      </c>
      <c r="AW69" s="242" t="str">
        <f t="shared" si="101"/>
        <v/>
      </c>
      <c r="AX69" s="242" t="str">
        <f t="shared" si="101"/>
        <v/>
      </c>
      <c r="AY69" s="242" t="str">
        <f t="shared" si="101"/>
        <v/>
      </c>
      <c r="AZ69" s="242" t="str">
        <f t="shared" si="101"/>
        <v/>
      </c>
      <c r="BA69" s="242" t="str">
        <f t="shared" si="101"/>
        <v/>
      </c>
      <c r="BB69" s="242" t="str">
        <f t="shared" si="101"/>
        <v/>
      </c>
      <c r="BC69" s="242" t="str">
        <f t="shared" si="101"/>
        <v/>
      </c>
      <c r="BD69" s="242" t="str">
        <f t="shared" si="101"/>
        <v/>
      </c>
      <c r="BE69" s="242" t="str">
        <f t="shared" si="101"/>
        <v/>
      </c>
      <c r="BF69" s="242" t="str">
        <f t="shared" si="101"/>
        <v/>
      </c>
      <c r="BG69" s="242" t="str">
        <f t="shared" si="101"/>
        <v/>
      </c>
      <c r="BH69" s="242" t="str">
        <f t="shared" si="101"/>
        <v/>
      </c>
      <c r="BI69" s="242" t="str">
        <f t="shared" si="101"/>
        <v/>
      </c>
      <c r="BJ69" s="242" t="str">
        <f t="shared" si="101"/>
        <v/>
      </c>
      <c r="BK69" s="242" t="str">
        <f t="shared" si="101"/>
        <v/>
      </c>
      <c r="BL69" s="242" t="str">
        <f t="shared" si="101"/>
        <v/>
      </c>
      <c r="BM69" s="190"/>
      <c r="BN69" s="191"/>
      <c r="BO69" s="192"/>
    </row>
    <row r="70" spans="1:67" s="193" customFormat="1" ht="66.75" customHeight="1" thickBot="1" x14ac:dyDescent="0.25">
      <c r="A70" s="189">
        <v>54</v>
      </c>
      <c r="B70" s="511" t="s">
        <v>305</v>
      </c>
      <c r="C70" s="509" t="s">
        <v>306</v>
      </c>
      <c r="D70" s="70" t="s">
        <v>38</v>
      </c>
      <c r="E70" s="242" t="str">
        <f>IF(E56="N","X","")</f>
        <v/>
      </c>
      <c r="F70" s="242" t="str">
        <f t="shared" ref="F70:Y70" si="102">IF(F56="N","X","")</f>
        <v/>
      </c>
      <c r="G70" s="242" t="str">
        <f t="shared" si="102"/>
        <v/>
      </c>
      <c r="H70" s="242" t="str">
        <f t="shared" si="102"/>
        <v/>
      </c>
      <c r="I70" s="242" t="str">
        <f t="shared" si="102"/>
        <v/>
      </c>
      <c r="J70" s="242" t="str">
        <f t="shared" si="102"/>
        <v/>
      </c>
      <c r="K70" s="242" t="str">
        <f t="shared" si="102"/>
        <v/>
      </c>
      <c r="L70" s="242" t="str">
        <f t="shared" si="102"/>
        <v/>
      </c>
      <c r="M70" s="242" t="str">
        <f t="shared" si="102"/>
        <v/>
      </c>
      <c r="N70" s="242" t="str">
        <f t="shared" si="102"/>
        <v/>
      </c>
      <c r="O70" s="242" t="str">
        <f t="shared" si="102"/>
        <v/>
      </c>
      <c r="P70" s="242" t="str">
        <f t="shared" si="102"/>
        <v/>
      </c>
      <c r="Q70" s="242" t="str">
        <f t="shared" si="102"/>
        <v/>
      </c>
      <c r="R70" s="242" t="str">
        <f t="shared" si="102"/>
        <v/>
      </c>
      <c r="S70" s="242" t="str">
        <f t="shared" si="102"/>
        <v/>
      </c>
      <c r="T70" s="242" t="str">
        <f t="shared" si="102"/>
        <v/>
      </c>
      <c r="U70" s="242" t="str">
        <f t="shared" si="102"/>
        <v/>
      </c>
      <c r="V70" s="242" t="str">
        <f t="shared" si="102"/>
        <v/>
      </c>
      <c r="W70" s="242" t="str">
        <f t="shared" si="102"/>
        <v/>
      </c>
      <c r="X70" s="242" t="str">
        <f t="shared" si="102"/>
        <v/>
      </c>
      <c r="Y70" s="242" t="str">
        <f t="shared" si="102"/>
        <v/>
      </c>
      <c r="Z70" s="242" t="str">
        <f t="shared" ref="Z70:AM70" si="103">IF(Z56="N", "X", "")</f>
        <v/>
      </c>
      <c r="AA70" s="242" t="str">
        <f t="shared" si="103"/>
        <v/>
      </c>
      <c r="AB70" s="242" t="str">
        <f t="shared" si="103"/>
        <v/>
      </c>
      <c r="AC70" s="242" t="str">
        <f t="shared" si="103"/>
        <v/>
      </c>
      <c r="AD70" s="242" t="str">
        <f t="shared" si="103"/>
        <v/>
      </c>
      <c r="AE70" s="242" t="str">
        <f t="shared" si="103"/>
        <v/>
      </c>
      <c r="AF70" s="242" t="str">
        <f t="shared" si="103"/>
        <v/>
      </c>
      <c r="AG70" s="242" t="str">
        <f t="shared" si="103"/>
        <v/>
      </c>
      <c r="AH70" s="242" t="str">
        <f t="shared" si="103"/>
        <v/>
      </c>
      <c r="AI70" s="242" t="str">
        <f t="shared" si="103"/>
        <v/>
      </c>
      <c r="AJ70" s="242" t="str">
        <f t="shared" si="103"/>
        <v/>
      </c>
      <c r="AK70" s="242" t="str">
        <f t="shared" si="103"/>
        <v/>
      </c>
      <c r="AL70" s="242" t="str">
        <f t="shared" si="103"/>
        <v/>
      </c>
      <c r="AM70" s="242" t="str">
        <f t="shared" si="103"/>
        <v/>
      </c>
      <c r="AN70" s="242" t="str">
        <f t="shared" ref="AN70:BL70" si="104">IF(AN56="N", "X", "")</f>
        <v/>
      </c>
      <c r="AO70" s="242" t="str">
        <f t="shared" si="104"/>
        <v/>
      </c>
      <c r="AP70" s="242" t="str">
        <f t="shared" si="104"/>
        <v/>
      </c>
      <c r="AQ70" s="242" t="str">
        <f t="shared" si="104"/>
        <v/>
      </c>
      <c r="AR70" s="242" t="str">
        <f t="shared" si="104"/>
        <v/>
      </c>
      <c r="AS70" s="242" t="str">
        <f t="shared" si="104"/>
        <v/>
      </c>
      <c r="AT70" s="242" t="str">
        <f t="shared" si="104"/>
        <v/>
      </c>
      <c r="AU70" s="242" t="str">
        <f t="shared" si="104"/>
        <v/>
      </c>
      <c r="AV70" s="242" t="str">
        <f t="shared" si="104"/>
        <v/>
      </c>
      <c r="AW70" s="242" t="str">
        <f t="shared" si="104"/>
        <v/>
      </c>
      <c r="AX70" s="242" t="str">
        <f t="shared" si="104"/>
        <v/>
      </c>
      <c r="AY70" s="242" t="str">
        <f t="shared" si="104"/>
        <v/>
      </c>
      <c r="AZ70" s="242" t="str">
        <f t="shared" si="104"/>
        <v/>
      </c>
      <c r="BA70" s="242" t="str">
        <f t="shared" si="104"/>
        <v/>
      </c>
      <c r="BB70" s="242" t="str">
        <f t="shared" si="104"/>
        <v/>
      </c>
      <c r="BC70" s="242" t="str">
        <f t="shared" si="104"/>
        <v/>
      </c>
      <c r="BD70" s="242" t="str">
        <f t="shared" si="104"/>
        <v/>
      </c>
      <c r="BE70" s="242" t="str">
        <f t="shared" si="104"/>
        <v/>
      </c>
      <c r="BF70" s="242" t="str">
        <f t="shared" si="104"/>
        <v/>
      </c>
      <c r="BG70" s="242" t="str">
        <f t="shared" si="104"/>
        <v/>
      </c>
      <c r="BH70" s="242" t="str">
        <f t="shared" si="104"/>
        <v/>
      </c>
      <c r="BI70" s="242" t="str">
        <f t="shared" si="104"/>
        <v/>
      </c>
      <c r="BJ70" s="242" t="str">
        <f t="shared" si="104"/>
        <v/>
      </c>
      <c r="BK70" s="242" t="str">
        <f t="shared" si="104"/>
        <v/>
      </c>
      <c r="BL70" s="242" t="str">
        <f t="shared" si="104"/>
        <v/>
      </c>
      <c r="BM70" s="190"/>
      <c r="BN70" s="191"/>
      <c r="BO70" s="192"/>
    </row>
    <row r="71" spans="1:67" s="193" customFormat="1" ht="66" customHeight="1" thickBot="1" x14ac:dyDescent="0.25">
      <c r="A71" s="198">
        <v>55</v>
      </c>
      <c r="B71" s="64" t="s">
        <v>307</v>
      </c>
      <c r="C71" s="514" t="s">
        <v>298</v>
      </c>
      <c r="D71" s="70" t="s">
        <v>38</v>
      </c>
      <c r="E71" s="242" t="str">
        <f>IF(E56="N","X","")</f>
        <v/>
      </c>
      <c r="F71" s="242" t="str">
        <f t="shared" ref="F71:Y71" si="105">IF(F56="N","X","")</f>
        <v/>
      </c>
      <c r="G71" s="242" t="str">
        <f t="shared" si="105"/>
        <v/>
      </c>
      <c r="H71" s="242" t="str">
        <f t="shared" si="105"/>
        <v/>
      </c>
      <c r="I71" s="242" t="str">
        <f t="shared" si="105"/>
        <v/>
      </c>
      <c r="J71" s="242" t="str">
        <f t="shared" si="105"/>
        <v/>
      </c>
      <c r="K71" s="242" t="str">
        <f t="shared" si="105"/>
        <v/>
      </c>
      <c r="L71" s="242" t="str">
        <f t="shared" si="105"/>
        <v/>
      </c>
      <c r="M71" s="242" t="str">
        <f t="shared" si="105"/>
        <v/>
      </c>
      <c r="N71" s="242" t="str">
        <f t="shared" si="105"/>
        <v/>
      </c>
      <c r="O71" s="242" t="str">
        <f t="shared" si="105"/>
        <v/>
      </c>
      <c r="P71" s="242" t="str">
        <f t="shared" si="105"/>
        <v/>
      </c>
      <c r="Q71" s="242" t="str">
        <f t="shared" si="105"/>
        <v/>
      </c>
      <c r="R71" s="242" t="str">
        <f t="shared" si="105"/>
        <v/>
      </c>
      <c r="S71" s="242" t="str">
        <f t="shared" si="105"/>
        <v/>
      </c>
      <c r="T71" s="242" t="str">
        <f t="shared" si="105"/>
        <v/>
      </c>
      <c r="U71" s="242" t="str">
        <f t="shared" si="105"/>
        <v/>
      </c>
      <c r="V71" s="242" t="str">
        <f t="shared" si="105"/>
        <v/>
      </c>
      <c r="W71" s="242" t="str">
        <f t="shared" si="105"/>
        <v/>
      </c>
      <c r="X71" s="242" t="str">
        <f t="shared" si="105"/>
        <v/>
      </c>
      <c r="Y71" s="242" t="str">
        <f t="shared" si="105"/>
        <v/>
      </c>
      <c r="Z71" s="242" t="str">
        <f t="shared" ref="Z71:AM71" si="106">IF(Z56="N", "X", "")</f>
        <v/>
      </c>
      <c r="AA71" s="242" t="str">
        <f t="shared" si="106"/>
        <v/>
      </c>
      <c r="AB71" s="242" t="str">
        <f t="shared" si="106"/>
        <v/>
      </c>
      <c r="AC71" s="242" t="str">
        <f t="shared" si="106"/>
        <v/>
      </c>
      <c r="AD71" s="242" t="str">
        <f t="shared" si="106"/>
        <v/>
      </c>
      <c r="AE71" s="242" t="str">
        <f t="shared" si="106"/>
        <v/>
      </c>
      <c r="AF71" s="242" t="str">
        <f t="shared" si="106"/>
        <v/>
      </c>
      <c r="AG71" s="242" t="str">
        <f t="shared" si="106"/>
        <v/>
      </c>
      <c r="AH71" s="242" t="str">
        <f t="shared" si="106"/>
        <v/>
      </c>
      <c r="AI71" s="242" t="str">
        <f t="shared" si="106"/>
        <v/>
      </c>
      <c r="AJ71" s="242" t="str">
        <f t="shared" si="106"/>
        <v/>
      </c>
      <c r="AK71" s="242" t="str">
        <f t="shared" si="106"/>
        <v/>
      </c>
      <c r="AL71" s="242" t="str">
        <f t="shared" si="106"/>
        <v/>
      </c>
      <c r="AM71" s="242" t="str">
        <f t="shared" si="106"/>
        <v/>
      </c>
      <c r="AN71" s="242" t="str">
        <f t="shared" ref="AN71:BL71" si="107">IF(AN56="N", "X", "")</f>
        <v/>
      </c>
      <c r="AO71" s="242" t="str">
        <f t="shared" si="107"/>
        <v/>
      </c>
      <c r="AP71" s="242" t="str">
        <f t="shared" si="107"/>
        <v/>
      </c>
      <c r="AQ71" s="242" t="str">
        <f t="shared" si="107"/>
        <v/>
      </c>
      <c r="AR71" s="242" t="str">
        <f t="shared" si="107"/>
        <v/>
      </c>
      <c r="AS71" s="242" t="str">
        <f t="shared" si="107"/>
        <v/>
      </c>
      <c r="AT71" s="242" t="str">
        <f t="shared" si="107"/>
        <v/>
      </c>
      <c r="AU71" s="242" t="str">
        <f t="shared" si="107"/>
        <v/>
      </c>
      <c r="AV71" s="242" t="str">
        <f t="shared" si="107"/>
        <v/>
      </c>
      <c r="AW71" s="242" t="str">
        <f t="shared" si="107"/>
        <v/>
      </c>
      <c r="AX71" s="242" t="str">
        <f t="shared" si="107"/>
        <v/>
      </c>
      <c r="AY71" s="242" t="str">
        <f t="shared" si="107"/>
        <v/>
      </c>
      <c r="AZ71" s="242" t="str">
        <f t="shared" si="107"/>
        <v/>
      </c>
      <c r="BA71" s="242" t="str">
        <f t="shared" si="107"/>
        <v/>
      </c>
      <c r="BB71" s="242" t="str">
        <f t="shared" si="107"/>
        <v/>
      </c>
      <c r="BC71" s="242" t="str">
        <f t="shared" si="107"/>
        <v/>
      </c>
      <c r="BD71" s="242" t="str">
        <f t="shared" si="107"/>
        <v/>
      </c>
      <c r="BE71" s="242" t="str">
        <f t="shared" si="107"/>
        <v/>
      </c>
      <c r="BF71" s="242" t="str">
        <f t="shared" si="107"/>
        <v/>
      </c>
      <c r="BG71" s="242" t="str">
        <f t="shared" si="107"/>
        <v/>
      </c>
      <c r="BH71" s="242" t="str">
        <f t="shared" si="107"/>
        <v/>
      </c>
      <c r="BI71" s="242" t="str">
        <f t="shared" si="107"/>
        <v/>
      </c>
      <c r="BJ71" s="242" t="str">
        <f t="shared" si="107"/>
        <v/>
      </c>
      <c r="BK71" s="242" t="str">
        <f t="shared" si="107"/>
        <v/>
      </c>
      <c r="BL71" s="242" t="str">
        <f t="shared" si="107"/>
        <v/>
      </c>
      <c r="BM71" s="190"/>
      <c r="BN71" s="191"/>
      <c r="BO71" s="192"/>
    </row>
    <row r="72" spans="1:67" s="193" customFormat="1" ht="66" customHeight="1" thickBot="1" x14ac:dyDescent="0.25">
      <c r="A72" s="189">
        <v>56</v>
      </c>
      <c r="B72" s="520" t="s">
        <v>308</v>
      </c>
      <c r="C72" s="521" t="s">
        <v>297</v>
      </c>
      <c r="D72" s="467" t="s">
        <v>38</v>
      </c>
      <c r="E72" s="242" t="str">
        <f>IF(E56="N","X","")</f>
        <v/>
      </c>
      <c r="F72" s="242" t="str">
        <f t="shared" ref="F72:Y72" si="108">IF(F56="N","X","")</f>
        <v/>
      </c>
      <c r="G72" s="242" t="str">
        <f t="shared" si="108"/>
        <v/>
      </c>
      <c r="H72" s="242" t="str">
        <f t="shared" si="108"/>
        <v/>
      </c>
      <c r="I72" s="242" t="str">
        <f t="shared" si="108"/>
        <v/>
      </c>
      <c r="J72" s="242" t="str">
        <f t="shared" si="108"/>
        <v/>
      </c>
      <c r="K72" s="242" t="str">
        <f t="shared" si="108"/>
        <v/>
      </c>
      <c r="L72" s="242" t="str">
        <f t="shared" si="108"/>
        <v/>
      </c>
      <c r="M72" s="242" t="str">
        <f t="shared" si="108"/>
        <v/>
      </c>
      <c r="N72" s="242" t="str">
        <f t="shared" si="108"/>
        <v/>
      </c>
      <c r="O72" s="242" t="str">
        <f t="shared" si="108"/>
        <v/>
      </c>
      <c r="P72" s="242" t="str">
        <f t="shared" si="108"/>
        <v/>
      </c>
      <c r="Q72" s="242" t="str">
        <f t="shared" si="108"/>
        <v/>
      </c>
      <c r="R72" s="242" t="str">
        <f t="shared" si="108"/>
        <v/>
      </c>
      <c r="S72" s="242" t="str">
        <f t="shared" si="108"/>
        <v/>
      </c>
      <c r="T72" s="242" t="str">
        <f t="shared" si="108"/>
        <v/>
      </c>
      <c r="U72" s="242" t="str">
        <f t="shared" si="108"/>
        <v/>
      </c>
      <c r="V72" s="242" t="str">
        <f t="shared" si="108"/>
        <v/>
      </c>
      <c r="W72" s="242" t="str">
        <f t="shared" si="108"/>
        <v/>
      </c>
      <c r="X72" s="242" t="str">
        <f t="shared" si="108"/>
        <v/>
      </c>
      <c r="Y72" s="242" t="str">
        <f t="shared" si="108"/>
        <v/>
      </c>
      <c r="Z72" s="242"/>
      <c r="AA72" s="242"/>
      <c r="AB72" s="242"/>
      <c r="AC72" s="242"/>
      <c r="AD72" s="242"/>
      <c r="AE72" s="242"/>
      <c r="AF72" s="242"/>
      <c r="AG72" s="242"/>
      <c r="AH72" s="242"/>
      <c r="AI72" s="242"/>
      <c r="AJ72" s="242"/>
      <c r="AK72" s="242"/>
      <c r="AL72" s="242"/>
      <c r="AM72" s="242"/>
      <c r="AN72" s="242"/>
      <c r="AO72" s="242"/>
      <c r="AP72" s="242"/>
      <c r="AQ72" s="242"/>
      <c r="AR72" s="242"/>
      <c r="AS72" s="242"/>
      <c r="AT72" s="242"/>
      <c r="AU72" s="242"/>
      <c r="AV72" s="242"/>
      <c r="AW72" s="242"/>
      <c r="AX72" s="242"/>
      <c r="AY72" s="242"/>
      <c r="AZ72" s="242"/>
      <c r="BA72" s="242"/>
      <c r="BB72" s="242"/>
      <c r="BC72" s="242"/>
      <c r="BD72" s="242"/>
      <c r="BE72" s="242"/>
      <c r="BF72" s="242"/>
      <c r="BG72" s="242"/>
      <c r="BH72" s="242"/>
      <c r="BI72" s="242"/>
      <c r="BJ72" s="242"/>
      <c r="BK72" s="242"/>
      <c r="BL72" s="242"/>
      <c r="BM72" s="190"/>
      <c r="BN72" s="191"/>
      <c r="BO72" s="192"/>
    </row>
    <row r="73" spans="1:67" s="193" customFormat="1" ht="66" customHeight="1" thickBot="1" x14ac:dyDescent="0.25">
      <c r="A73" s="198">
        <v>57</v>
      </c>
      <c r="B73" s="511" t="s">
        <v>71</v>
      </c>
      <c r="C73" s="509" t="s">
        <v>309</v>
      </c>
      <c r="D73" s="467" t="s">
        <v>38</v>
      </c>
      <c r="E73" s="242" t="str">
        <f>IF(E56="N","X","")</f>
        <v/>
      </c>
      <c r="F73" s="242" t="str">
        <f t="shared" ref="F73:Y73" si="109">IF(F56="N","X","")</f>
        <v/>
      </c>
      <c r="G73" s="242" t="str">
        <f t="shared" si="109"/>
        <v/>
      </c>
      <c r="H73" s="242" t="str">
        <f t="shared" si="109"/>
        <v/>
      </c>
      <c r="I73" s="242" t="str">
        <f t="shared" si="109"/>
        <v/>
      </c>
      <c r="J73" s="242" t="str">
        <f t="shared" si="109"/>
        <v/>
      </c>
      <c r="K73" s="242" t="str">
        <f t="shared" si="109"/>
        <v/>
      </c>
      <c r="L73" s="242" t="str">
        <f t="shared" si="109"/>
        <v/>
      </c>
      <c r="M73" s="242" t="str">
        <f t="shared" si="109"/>
        <v/>
      </c>
      <c r="N73" s="242" t="str">
        <f t="shared" si="109"/>
        <v/>
      </c>
      <c r="O73" s="242" t="str">
        <f t="shared" si="109"/>
        <v/>
      </c>
      <c r="P73" s="242" t="str">
        <f t="shared" si="109"/>
        <v/>
      </c>
      <c r="Q73" s="242" t="str">
        <f t="shared" si="109"/>
        <v/>
      </c>
      <c r="R73" s="242" t="str">
        <f t="shared" si="109"/>
        <v/>
      </c>
      <c r="S73" s="242" t="str">
        <f t="shared" si="109"/>
        <v/>
      </c>
      <c r="T73" s="242" t="str">
        <f t="shared" si="109"/>
        <v/>
      </c>
      <c r="U73" s="242" t="str">
        <f t="shared" si="109"/>
        <v/>
      </c>
      <c r="V73" s="242" t="str">
        <f t="shared" si="109"/>
        <v/>
      </c>
      <c r="W73" s="242" t="str">
        <f t="shared" si="109"/>
        <v/>
      </c>
      <c r="X73" s="242" t="str">
        <f t="shared" si="109"/>
        <v/>
      </c>
      <c r="Y73" s="242" t="str">
        <f t="shared" si="109"/>
        <v/>
      </c>
      <c r="Z73" s="242"/>
      <c r="AA73" s="242"/>
      <c r="AB73" s="242"/>
      <c r="AC73" s="242"/>
      <c r="AD73" s="242"/>
      <c r="AE73" s="242"/>
      <c r="AF73" s="242"/>
      <c r="AG73" s="242"/>
      <c r="AH73" s="242"/>
      <c r="AI73" s="242"/>
      <c r="AJ73" s="242"/>
      <c r="AK73" s="242"/>
      <c r="AL73" s="242"/>
      <c r="AM73" s="242"/>
      <c r="AN73" s="242"/>
      <c r="AO73" s="242"/>
      <c r="AP73" s="242"/>
      <c r="AQ73" s="242"/>
      <c r="AR73" s="242"/>
      <c r="AS73" s="242"/>
      <c r="AT73" s="242"/>
      <c r="AU73" s="242"/>
      <c r="AV73" s="242"/>
      <c r="AW73" s="242"/>
      <c r="AX73" s="242"/>
      <c r="AY73" s="242"/>
      <c r="AZ73" s="242"/>
      <c r="BA73" s="242"/>
      <c r="BB73" s="242"/>
      <c r="BC73" s="242"/>
      <c r="BD73" s="242"/>
      <c r="BE73" s="242"/>
      <c r="BF73" s="242"/>
      <c r="BG73" s="242"/>
      <c r="BH73" s="242"/>
      <c r="BI73" s="242"/>
      <c r="BJ73" s="242"/>
      <c r="BK73" s="242"/>
      <c r="BL73" s="242"/>
      <c r="BM73" s="190"/>
      <c r="BN73" s="191"/>
      <c r="BO73" s="192"/>
    </row>
    <row r="74" spans="1:67" s="193" customFormat="1" ht="65.25" customHeight="1" thickBot="1" x14ac:dyDescent="0.25">
      <c r="A74" s="189">
        <v>58</v>
      </c>
      <c r="B74" s="511" t="s">
        <v>72</v>
      </c>
      <c r="C74" s="509" t="s">
        <v>310</v>
      </c>
      <c r="D74" s="70" t="s">
        <v>38</v>
      </c>
      <c r="E74" s="242" t="str">
        <f>IF(E56="N","X","")</f>
        <v/>
      </c>
      <c r="F74" s="242" t="str">
        <f t="shared" ref="F74:Y74" si="110">IF(F56="N","X","")</f>
        <v/>
      </c>
      <c r="G74" s="242" t="str">
        <f t="shared" si="110"/>
        <v/>
      </c>
      <c r="H74" s="242" t="str">
        <f t="shared" si="110"/>
        <v/>
      </c>
      <c r="I74" s="242" t="str">
        <f t="shared" si="110"/>
        <v/>
      </c>
      <c r="J74" s="242" t="str">
        <f t="shared" si="110"/>
        <v/>
      </c>
      <c r="K74" s="242" t="str">
        <f t="shared" si="110"/>
        <v/>
      </c>
      <c r="L74" s="242" t="str">
        <f t="shared" si="110"/>
        <v/>
      </c>
      <c r="M74" s="242" t="str">
        <f t="shared" si="110"/>
        <v/>
      </c>
      <c r="N74" s="242" t="str">
        <f t="shared" si="110"/>
        <v/>
      </c>
      <c r="O74" s="242" t="str">
        <f t="shared" si="110"/>
        <v/>
      </c>
      <c r="P74" s="242" t="str">
        <f t="shared" si="110"/>
        <v/>
      </c>
      <c r="Q74" s="242" t="str">
        <f t="shared" si="110"/>
        <v/>
      </c>
      <c r="R74" s="242" t="str">
        <f t="shared" si="110"/>
        <v/>
      </c>
      <c r="S74" s="242" t="str">
        <f t="shared" si="110"/>
        <v/>
      </c>
      <c r="T74" s="242" t="str">
        <f t="shared" si="110"/>
        <v/>
      </c>
      <c r="U74" s="242" t="str">
        <f t="shared" si="110"/>
        <v/>
      </c>
      <c r="V74" s="242" t="str">
        <f t="shared" si="110"/>
        <v/>
      </c>
      <c r="W74" s="242" t="str">
        <f t="shared" si="110"/>
        <v/>
      </c>
      <c r="X74" s="242" t="str">
        <f t="shared" si="110"/>
        <v/>
      </c>
      <c r="Y74" s="242" t="str">
        <f t="shared" si="110"/>
        <v/>
      </c>
      <c r="Z74" s="242" t="str">
        <f t="shared" ref="Z74:AM74" si="111">IF(Z56="N", "X", "")</f>
        <v/>
      </c>
      <c r="AA74" s="242" t="str">
        <f t="shared" si="111"/>
        <v/>
      </c>
      <c r="AB74" s="242" t="str">
        <f t="shared" si="111"/>
        <v/>
      </c>
      <c r="AC74" s="242" t="str">
        <f t="shared" si="111"/>
        <v/>
      </c>
      <c r="AD74" s="242" t="str">
        <f t="shared" si="111"/>
        <v/>
      </c>
      <c r="AE74" s="242" t="str">
        <f t="shared" si="111"/>
        <v/>
      </c>
      <c r="AF74" s="242" t="str">
        <f t="shared" si="111"/>
        <v/>
      </c>
      <c r="AG74" s="242" t="str">
        <f t="shared" si="111"/>
        <v/>
      </c>
      <c r="AH74" s="242" t="str">
        <f t="shared" si="111"/>
        <v/>
      </c>
      <c r="AI74" s="242" t="str">
        <f t="shared" si="111"/>
        <v/>
      </c>
      <c r="AJ74" s="242" t="str">
        <f t="shared" si="111"/>
        <v/>
      </c>
      <c r="AK74" s="242" t="str">
        <f t="shared" si="111"/>
        <v/>
      </c>
      <c r="AL74" s="242" t="str">
        <f t="shared" si="111"/>
        <v/>
      </c>
      <c r="AM74" s="242" t="str">
        <f t="shared" si="111"/>
        <v/>
      </c>
      <c r="AN74" s="242" t="str">
        <f t="shared" ref="AN74:BL74" si="112">IF(AN56="N", "X", "")</f>
        <v/>
      </c>
      <c r="AO74" s="242" t="str">
        <f t="shared" si="112"/>
        <v/>
      </c>
      <c r="AP74" s="242" t="str">
        <f t="shared" si="112"/>
        <v/>
      </c>
      <c r="AQ74" s="242" t="str">
        <f t="shared" si="112"/>
        <v/>
      </c>
      <c r="AR74" s="242" t="str">
        <f t="shared" si="112"/>
        <v/>
      </c>
      <c r="AS74" s="242" t="str">
        <f t="shared" si="112"/>
        <v/>
      </c>
      <c r="AT74" s="242" t="str">
        <f t="shared" si="112"/>
        <v/>
      </c>
      <c r="AU74" s="242" t="str">
        <f t="shared" si="112"/>
        <v/>
      </c>
      <c r="AV74" s="242" t="str">
        <f t="shared" si="112"/>
        <v/>
      </c>
      <c r="AW74" s="242" t="str">
        <f t="shared" si="112"/>
        <v/>
      </c>
      <c r="AX74" s="242" t="str">
        <f t="shared" si="112"/>
        <v/>
      </c>
      <c r="AY74" s="242" t="str">
        <f t="shared" si="112"/>
        <v/>
      </c>
      <c r="AZ74" s="242" t="str">
        <f t="shared" si="112"/>
        <v/>
      </c>
      <c r="BA74" s="242" t="str">
        <f t="shared" si="112"/>
        <v/>
      </c>
      <c r="BB74" s="242" t="str">
        <f t="shared" si="112"/>
        <v/>
      </c>
      <c r="BC74" s="242" t="str">
        <f t="shared" si="112"/>
        <v/>
      </c>
      <c r="BD74" s="242" t="str">
        <f t="shared" si="112"/>
        <v/>
      </c>
      <c r="BE74" s="242" t="str">
        <f t="shared" si="112"/>
        <v/>
      </c>
      <c r="BF74" s="242" t="str">
        <f t="shared" si="112"/>
        <v/>
      </c>
      <c r="BG74" s="242" t="str">
        <f t="shared" si="112"/>
        <v/>
      </c>
      <c r="BH74" s="242" t="str">
        <f t="shared" si="112"/>
        <v/>
      </c>
      <c r="BI74" s="242" t="str">
        <f t="shared" si="112"/>
        <v/>
      </c>
      <c r="BJ74" s="242" t="str">
        <f t="shared" si="112"/>
        <v/>
      </c>
      <c r="BK74" s="242" t="str">
        <f t="shared" si="112"/>
        <v/>
      </c>
      <c r="BL74" s="242" t="str">
        <f t="shared" si="112"/>
        <v/>
      </c>
      <c r="BM74" s="190"/>
      <c r="BN74" s="191"/>
      <c r="BO74" s="192"/>
    </row>
    <row r="75" spans="1:67" s="193" customFormat="1" ht="63.75" customHeight="1" thickBot="1" x14ac:dyDescent="0.25">
      <c r="A75" s="189">
        <v>59</v>
      </c>
      <c r="B75" s="511" t="s">
        <v>73</v>
      </c>
      <c r="C75" s="509" t="s">
        <v>310</v>
      </c>
      <c r="D75" s="70" t="s">
        <v>38</v>
      </c>
      <c r="E75" s="242" t="str">
        <f>IF(E56="N","X","")</f>
        <v/>
      </c>
      <c r="F75" s="242" t="str">
        <f t="shared" ref="F75:Y75" si="113">IF(F56="N","X","")</f>
        <v/>
      </c>
      <c r="G75" s="242" t="str">
        <f t="shared" si="113"/>
        <v/>
      </c>
      <c r="H75" s="242" t="str">
        <f t="shared" si="113"/>
        <v/>
      </c>
      <c r="I75" s="242" t="str">
        <f t="shared" si="113"/>
        <v/>
      </c>
      <c r="J75" s="242" t="str">
        <f t="shared" si="113"/>
        <v/>
      </c>
      <c r="K75" s="242" t="str">
        <f t="shared" si="113"/>
        <v/>
      </c>
      <c r="L75" s="242" t="str">
        <f t="shared" si="113"/>
        <v/>
      </c>
      <c r="M75" s="242" t="str">
        <f t="shared" si="113"/>
        <v/>
      </c>
      <c r="N75" s="242" t="str">
        <f t="shared" si="113"/>
        <v/>
      </c>
      <c r="O75" s="242" t="str">
        <f t="shared" si="113"/>
        <v/>
      </c>
      <c r="P75" s="242" t="str">
        <f t="shared" si="113"/>
        <v/>
      </c>
      <c r="Q75" s="242" t="str">
        <f t="shared" si="113"/>
        <v/>
      </c>
      <c r="R75" s="242" t="str">
        <f t="shared" si="113"/>
        <v/>
      </c>
      <c r="S75" s="242" t="str">
        <f t="shared" si="113"/>
        <v/>
      </c>
      <c r="T75" s="242" t="str">
        <f t="shared" si="113"/>
        <v/>
      </c>
      <c r="U75" s="242" t="str">
        <f t="shared" si="113"/>
        <v/>
      </c>
      <c r="V75" s="242" t="str">
        <f t="shared" si="113"/>
        <v/>
      </c>
      <c r="W75" s="242" t="str">
        <f t="shared" si="113"/>
        <v/>
      </c>
      <c r="X75" s="242" t="str">
        <f t="shared" si="113"/>
        <v/>
      </c>
      <c r="Y75" s="242" t="str">
        <f t="shared" si="113"/>
        <v/>
      </c>
      <c r="Z75" s="242" t="str">
        <f t="shared" ref="Z75:AM75" si="114">IF(Z56="N", "X", "")</f>
        <v/>
      </c>
      <c r="AA75" s="242" t="str">
        <f t="shared" si="114"/>
        <v/>
      </c>
      <c r="AB75" s="242" t="str">
        <f t="shared" si="114"/>
        <v/>
      </c>
      <c r="AC75" s="242" t="str">
        <f t="shared" si="114"/>
        <v/>
      </c>
      <c r="AD75" s="242" t="str">
        <f t="shared" si="114"/>
        <v/>
      </c>
      <c r="AE75" s="242" t="str">
        <f t="shared" si="114"/>
        <v/>
      </c>
      <c r="AF75" s="242" t="str">
        <f t="shared" si="114"/>
        <v/>
      </c>
      <c r="AG75" s="242" t="str">
        <f t="shared" si="114"/>
        <v/>
      </c>
      <c r="AH75" s="242" t="str">
        <f t="shared" si="114"/>
        <v/>
      </c>
      <c r="AI75" s="242" t="str">
        <f t="shared" si="114"/>
        <v/>
      </c>
      <c r="AJ75" s="242" t="str">
        <f t="shared" si="114"/>
        <v/>
      </c>
      <c r="AK75" s="242" t="str">
        <f t="shared" si="114"/>
        <v/>
      </c>
      <c r="AL75" s="242" t="str">
        <f t="shared" si="114"/>
        <v/>
      </c>
      <c r="AM75" s="242" t="str">
        <f t="shared" si="114"/>
        <v/>
      </c>
      <c r="AN75" s="242" t="str">
        <f t="shared" ref="AN75:BL75" si="115">IF(AN56="N", "X", "")</f>
        <v/>
      </c>
      <c r="AO75" s="242" t="str">
        <f t="shared" si="115"/>
        <v/>
      </c>
      <c r="AP75" s="242" t="str">
        <f t="shared" si="115"/>
        <v/>
      </c>
      <c r="AQ75" s="242" t="str">
        <f t="shared" si="115"/>
        <v/>
      </c>
      <c r="AR75" s="242" t="str">
        <f t="shared" si="115"/>
        <v/>
      </c>
      <c r="AS75" s="242" t="str">
        <f t="shared" si="115"/>
        <v/>
      </c>
      <c r="AT75" s="242" t="str">
        <f t="shared" si="115"/>
        <v/>
      </c>
      <c r="AU75" s="242" t="str">
        <f t="shared" si="115"/>
        <v/>
      </c>
      <c r="AV75" s="242" t="str">
        <f t="shared" si="115"/>
        <v/>
      </c>
      <c r="AW75" s="242" t="str">
        <f t="shared" si="115"/>
        <v/>
      </c>
      <c r="AX75" s="242" t="str">
        <f t="shared" si="115"/>
        <v/>
      </c>
      <c r="AY75" s="242" t="str">
        <f t="shared" si="115"/>
        <v/>
      </c>
      <c r="AZ75" s="242" t="str">
        <f t="shared" si="115"/>
        <v/>
      </c>
      <c r="BA75" s="242" t="str">
        <f t="shared" si="115"/>
        <v/>
      </c>
      <c r="BB75" s="242" t="str">
        <f t="shared" si="115"/>
        <v/>
      </c>
      <c r="BC75" s="242" t="str">
        <f t="shared" si="115"/>
        <v/>
      </c>
      <c r="BD75" s="242" t="str">
        <f t="shared" si="115"/>
        <v/>
      </c>
      <c r="BE75" s="242" t="str">
        <f t="shared" si="115"/>
        <v/>
      </c>
      <c r="BF75" s="242" t="str">
        <f t="shared" si="115"/>
        <v/>
      </c>
      <c r="BG75" s="242" t="str">
        <f t="shared" si="115"/>
        <v/>
      </c>
      <c r="BH75" s="242" t="str">
        <f t="shared" si="115"/>
        <v/>
      </c>
      <c r="BI75" s="242" t="str">
        <f t="shared" si="115"/>
        <v/>
      </c>
      <c r="BJ75" s="242" t="str">
        <f t="shared" si="115"/>
        <v/>
      </c>
      <c r="BK75" s="242" t="str">
        <f t="shared" si="115"/>
        <v/>
      </c>
      <c r="BL75" s="242" t="str">
        <f t="shared" si="115"/>
        <v/>
      </c>
      <c r="BM75" s="190"/>
      <c r="BN75" s="191"/>
      <c r="BO75" s="192"/>
    </row>
    <row r="76" spans="1:67" s="204" customFormat="1" ht="16.5" thickBot="1" x14ac:dyDescent="0.25">
      <c r="A76" s="40"/>
      <c r="B76" s="102" t="s">
        <v>74</v>
      </c>
      <c r="C76" s="102" t="s">
        <v>8</v>
      </c>
      <c r="D76" s="102" t="s">
        <v>9</v>
      </c>
      <c r="E76" s="208"/>
      <c r="F76" s="208"/>
      <c r="G76" s="208"/>
      <c r="H76" s="208" t="s">
        <v>19</v>
      </c>
      <c r="I76" s="208" t="s">
        <v>19</v>
      </c>
      <c r="J76" s="208" t="s">
        <v>19</v>
      </c>
      <c r="K76" s="208" t="s">
        <v>19</v>
      </c>
      <c r="L76" s="208" t="s">
        <v>19</v>
      </c>
      <c r="M76" s="208" t="s">
        <v>19</v>
      </c>
      <c r="N76" s="208" t="s">
        <v>19</v>
      </c>
      <c r="O76" s="208" t="s">
        <v>19</v>
      </c>
      <c r="P76" s="208" t="s">
        <v>19</v>
      </c>
      <c r="Q76" s="208" t="s">
        <v>19</v>
      </c>
      <c r="R76" s="208" t="s">
        <v>19</v>
      </c>
      <c r="S76" s="208" t="s">
        <v>19</v>
      </c>
      <c r="T76" s="208" t="s">
        <v>19</v>
      </c>
      <c r="U76" s="208" t="s">
        <v>19</v>
      </c>
      <c r="V76" s="208" t="s">
        <v>19</v>
      </c>
      <c r="W76" s="208" t="s">
        <v>19</v>
      </c>
      <c r="X76" s="208" t="s">
        <v>19</v>
      </c>
      <c r="Y76" s="208" t="s">
        <v>19</v>
      </c>
      <c r="Z76" s="208" t="str">
        <f t="shared" ref="Z76:BL76" si="116">IF(Z56="N", "X", "")</f>
        <v/>
      </c>
      <c r="AA76" s="208" t="str">
        <f t="shared" si="116"/>
        <v/>
      </c>
      <c r="AB76" s="208" t="str">
        <f t="shared" si="116"/>
        <v/>
      </c>
      <c r="AC76" s="208" t="str">
        <f t="shared" si="116"/>
        <v/>
      </c>
      <c r="AD76" s="208" t="str">
        <f t="shared" si="116"/>
        <v/>
      </c>
      <c r="AE76" s="208" t="str">
        <f t="shared" si="116"/>
        <v/>
      </c>
      <c r="AF76" s="208" t="str">
        <f t="shared" si="116"/>
        <v/>
      </c>
      <c r="AG76" s="208" t="str">
        <f t="shared" si="116"/>
        <v/>
      </c>
      <c r="AH76" s="208" t="str">
        <f t="shared" si="116"/>
        <v/>
      </c>
      <c r="AI76" s="208" t="str">
        <f t="shared" si="116"/>
        <v/>
      </c>
      <c r="AJ76" s="208" t="str">
        <f t="shared" si="116"/>
        <v/>
      </c>
      <c r="AK76" s="208" t="str">
        <f t="shared" si="116"/>
        <v/>
      </c>
      <c r="AL76" s="208" t="str">
        <f t="shared" si="116"/>
        <v/>
      </c>
      <c r="AM76" s="208" t="str">
        <f t="shared" si="116"/>
        <v/>
      </c>
      <c r="AN76" s="208" t="str">
        <f t="shared" si="116"/>
        <v/>
      </c>
      <c r="AO76" s="208" t="str">
        <f t="shared" si="116"/>
        <v/>
      </c>
      <c r="AP76" s="208" t="str">
        <f t="shared" si="116"/>
        <v/>
      </c>
      <c r="AQ76" s="208" t="str">
        <f t="shared" si="116"/>
        <v/>
      </c>
      <c r="AR76" s="208" t="str">
        <f t="shared" si="116"/>
        <v/>
      </c>
      <c r="AS76" s="208" t="str">
        <f t="shared" si="116"/>
        <v/>
      </c>
      <c r="AT76" s="208" t="str">
        <f t="shared" si="116"/>
        <v/>
      </c>
      <c r="AU76" s="208" t="str">
        <f t="shared" si="116"/>
        <v/>
      </c>
      <c r="AV76" s="208" t="str">
        <f t="shared" si="116"/>
        <v/>
      </c>
      <c r="AW76" s="208" t="str">
        <f t="shared" si="116"/>
        <v/>
      </c>
      <c r="AX76" s="208" t="str">
        <f t="shared" si="116"/>
        <v/>
      </c>
      <c r="AY76" s="208" t="str">
        <f t="shared" si="116"/>
        <v/>
      </c>
      <c r="AZ76" s="208" t="str">
        <f t="shared" si="116"/>
        <v/>
      </c>
      <c r="BA76" s="201" t="str">
        <f t="shared" si="116"/>
        <v/>
      </c>
      <c r="BB76" s="209" t="str">
        <f t="shared" si="116"/>
        <v/>
      </c>
      <c r="BC76" s="209" t="str">
        <f t="shared" si="116"/>
        <v/>
      </c>
      <c r="BD76" s="209" t="str">
        <f t="shared" si="116"/>
        <v/>
      </c>
      <c r="BE76" s="209" t="str">
        <f t="shared" si="116"/>
        <v/>
      </c>
      <c r="BF76" s="209" t="str">
        <f t="shared" si="116"/>
        <v/>
      </c>
      <c r="BG76" s="209" t="str">
        <f t="shared" si="116"/>
        <v/>
      </c>
      <c r="BH76" s="209" t="str">
        <f t="shared" si="116"/>
        <v/>
      </c>
      <c r="BI76" s="209" t="str">
        <f t="shared" si="116"/>
        <v/>
      </c>
      <c r="BJ76" s="209" t="str">
        <f t="shared" si="116"/>
        <v/>
      </c>
      <c r="BK76" s="209" t="str">
        <f t="shared" si="116"/>
        <v/>
      </c>
      <c r="BL76" s="209" t="str">
        <f t="shared" si="116"/>
        <v/>
      </c>
      <c r="BM76" s="210"/>
      <c r="BN76" s="210"/>
      <c r="BO76" s="211"/>
    </row>
    <row r="77" spans="1:67" s="193" customFormat="1" ht="62.25" customHeight="1" thickBot="1" x14ac:dyDescent="0.25">
      <c r="A77" s="188">
        <v>60</v>
      </c>
      <c r="B77" s="510" t="s">
        <v>311</v>
      </c>
      <c r="C77" s="509" t="s">
        <v>312</v>
      </c>
      <c r="D77" s="70" t="s">
        <v>38</v>
      </c>
      <c r="E77" s="242" t="str">
        <f>IF(E56="N","X","")</f>
        <v/>
      </c>
      <c r="F77" s="242" t="str">
        <f t="shared" ref="F77:Y77" si="117">IF(F56="N","X","")</f>
        <v/>
      </c>
      <c r="G77" s="242" t="str">
        <f t="shared" si="117"/>
        <v/>
      </c>
      <c r="H77" s="242" t="str">
        <f t="shared" si="117"/>
        <v/>
      </c>
      <c r="I77" s="242" t="str">
        <f t="shared" si="117"/>
        <v/>
      </c>
      <c r="J77" s="242" t="str">
        <f t="shared" si="117"/>
        <v/>
      </c>
      <c r="K77" s="242" t="str">
        <f t="shared" si="117"/>
        <v/>
      </c>
      <c r="L77" s="242" t="str">
        <f t="shared" si="117"/>
        <v/>
      </c>
      <c r="M77" s="242" t="str">
        <f t="shared" si="117"/>
        <v/>
      </c>
      <c r="N77" s="242" t="str">
        <f t="shared" si="117"/>
        <v/>
      </c>
      <c r="O77" s="242" t="str">
        <f t="shared" si="117"/>
        <v/>
      </c>
      <c r="P77" s="242" t="str">
        <f t="shared" si="117"/>
        <v/>
      </c>
      <c r="Q77" s="242" t="str">
        <f t="shared" si="117"/>
        <v/>
      </c>
      <c r="R77" s="242" t="str">
        <f t="shared" si="117"/>
        <v/>
      </c>
      <c r="S77" s="242" t="str">
        <f t="shared" si="117"/>
        <v/>
      </c>
      <c r="T77" s="242" t="str">
        <f t="shared" si="117"/>
        <v/>
      </c>
      <c r="U77" s="242" t="str">
        <f t="shared" si="117"/>
        <v/>
      </c>
      <c r="V77" s="242" t="str">
        <f t="shared" si="117"/>
        <v/>
      </c>
      <c r="W77" s="242" t="str">
        <f t="shared" si="117"/>
        <v/>
      </c>
      <c r="X77" s="242" t="str">
        <f t="shared" si="117"/>
        <v/>
      </c>
      <c r="Y77" s="242" t="str">
        <f t="shared" si="117"/>
        <v/>
      </c>
      <c r="Z77" s="242" t="str">
        <f t="shared" ref="Z77:AM77" si="118">IF(Z56="N", "X", "")</f>
        <v/>
      </c>
      <c r="AA77" s="242" t="str">
        <f t="shared" si="118"/>
        <v/>
      </c>
      <c r="AB77" s="242" t="str">
        <f t="shared" si="118"/>
        <v/>
      </c>
      <c r="AC77" s="242" t="str">
        <f t="shared" si="118"/>
        <v/>
      </c>
      <c r="AD77" s="242" t="str">
        <f t="shared" si="118"/>
        <v/>
      </c>
      <c r="AE77" s="242" t="str">
        <f t="shared" si="118"/>
        <v/>
      </c>
      <c r="AF77" s="242" t="str">
        <f t="shared" si="118"/>
        <v/>
      </c>
      <c r="AG77" s="242" t="str">
        <f t="shared" si="118"/>
        <v/>
      </c>
      <c r="AH77" s="242" t="str">
        <f t="shared" si="118"/>
        <v/>
      </c>
      <c r="AI77" s="242" t="str">
        <f t="shared" si="118"/>
        <v/>
      </c>
      <c r="AJ77" s="242" t="str">
        <f t="shared" si="118"/>
        <v/>
      </c>
      <c r="AK77" s="242" t="str">
        <f t="shared" si="118"/>
        <v/>
      </c>
      <c r="AL77" s="242" t="str">
        <f t="shared" si="118"/>
        <v/>
      </c>
      <c r="AM77" s="242" t="str">
        <f t="shared" si="118"/>
        <v/>
      </c>
      <c r="AN77" s="242" t="str">
        <f t="shared" ref="AN77:BL77" si="119">IF(AN56="N", "X", "")</f>
        <v/>
      </c>
      <c r="AO77" s="242" t="str">
        <f t="shared" si="119"/>
        <v/>
      </c>
      <c r="AP77" s="242" t="str">
        <f t="shared" si="119"/>
        <v/>
      </c>
      <c r="AQ77" s="242" t="str">
        <f t="shared" si="119"/>
        <v/>
      </c>
      <c r="AR77" s="242" t="str">
        <f t="shared" si="119"/>
        <v/>
      </c>
      <c r="AS77" s="242" t="str">
        <f t="shared" si="119"/>
        <v/>
      </c>
      <c r="AT77" s="242" t="str">
        <f t="shared" si="119"/>
        <v/>
      </c>
      <c r="AU77" s="242" t="str">
        <f t="shared" si="119"/>
        <v/>
      </c>
      <c r="AV77" s="242" t="str">
        <f t="shared" si="119"/>
        <v/>
      </c>
      <c r="AW77" s="242" t="str">
        <f t="shared" si="119"/>
        <v/>
      </c>
      <c r="AX77" s="242" t="str">
        <f t="shared" si="119"/>
        <v/>
      </c>
      <c r="AY77" s="242" t="str">
        <f t="shared" si="119"/>
        <v/>
      </c>
      <c r="AZ77" s="242" t="str">
        <f t="shared" si="119"/>
        <v/>
      </c>
      <c r="BA77" s="242" t="str">
        <f t="shared" si="119"/>
        <v/>
      </c>
      <c r="BB77" s="242" t="str">
        <f t="shared" si="119"/>
        <v/>
      </c>
      <c r="BC77" s="242" t="str">
        <f t="shared" si="119"/>
        <v/>
      </c>
      <c r="BD77" s="242" t="str">
        <f t="shared" si="119"/>
        <v/>
      </c>
      <c r="BE77" s="242" t="str">
        <f t="shared" si="119"/>
        <v/>
      </c>
      <c r="BF77" s="242" t="str">
        <f t="shared" si="119"/>
        <v/>
      </c>
      <c r="BG77" s="242" t="str">
        <f t="shared" si="119"/>
        <v/>
      </c>
      <c r="BH77" s="242" t="str">
        <f t="shared" si="119"/>
        <v/>
      </c>
      <c r="BI77" s="242" t="str">
        <f t="shared" si="119"/>
        <v/>
      </c>
      <c r="BJ77" s="242" t="str">
        <f t="shared" si="119"/>
        <v/>
      </c>
      <c r="BK77" s="242" t="str">
        <f t="shared" si="119"/>
        <v/>
      </c>
      <c r="BL77" s="242" t="str">
        <f t="shared" si="119"/>
        <v/>
      </c>
      <c r="BM77" s="190"/>
      <c r="BN77" s="191"/>
      <c r="BO77" s="192"/>
    </row>
    <row r="78" spans="1:67" s="193" customFormat="1" ht="60.75" customHeight="1" thickBot="1" x14ac:dyDescent="0.25">
      <c r="A78" s="189">
        <v>61</v>
      </c>
      <c r="B78" s="85" t="s">
        <v>75</v>
      </c>
      <c r="C78" s="509" t="s">
        <v>312</v>
      </c>
      <c r="D78" s="70" t="s">
        <v>38</v>
      </c>
      <c r="E78" s="242" t="str">
        <f>IF(E56="N","X","")</f>
        <v/>
      </c>
      <c r="F78" s="242" t="str">
        <f t="shared" ref="F78:Y78" si="120">IF(F56="N","X","")</f>
        <v/>
      </c>
      <c r="G78" s="242" t="str">
        <f t="shared" si="120"/>
        <v/>
      </c>
      <c r="H78" s="242" t="str">
        <f t="shared" si="120"/>
        <v/>
      </c>
      <c r="I78" s="242" t="str">
        <f t="shared" si="120"/>
        <v/>
      </c>
      <c r="J78" s="242" t="str">
        <f t="shared" si="120"/>
        <v/>
      </c>
      <c r="K78" s="242" t="str">
        <f t="shared" si="120"/>
        <v/>
      </c>
      <c r="L78" s="242" t="str">
        <f t="shared" si="120"/>
        <v/>
      </c>
      <c r="M78" s="242" t="str">
        <f t="shared" si="120"/>
        <v/>
      </c>
      <c r="N78" s="242" t="str">
        <f t="shared" si="120"/>
        <v/>
      </c>
      <c r="O78" s="242" t="str">
        <f t="shared" si="120"/>
        <v/>
      </c>
      <c r="P78" s="242" t="str">
        <f t="shared" si="120"/>
        <v/>
      </c>
      <c r="Q78" s="242" t="str">
        <f t="shared" si="120"/>
        <v/>
      </c>
      <c r="R78" s="242" t="str">
        <f t="shared" si="120"/>
        <v/>
      </c>
      <c r="S78" s="242" t="str">
        <f t="shared" si="120"/>
        <v/>
      </c>
      <c r="T78" s="242" t="str">
        <f t="shared" si="120"/>
        <v/>
      </c>
      <c r="U78" s="242" t="str">
        <f t="shared" si="120"/>
        <v/>
      </c>
      <c r="V78" s="242" t="str">
        <f t="shared" si="120"/>
        <v/>
      </c>
      <c r="W78" s="242" t="str">
        <f t="shared" si="120"/>
        <v/>
      </c>
      <c r="X78" s="242" t="str">
        <f t="shared" si="120"/>
        <v/>
      </c>
      <c r="Y78" s="242" t="str">
        <f t="shared" si="120"/>
        <v/>
      </c>
      <c r="Z78" s="242" t="str">
        <f t="shared" ref="Z78:AM78" si="121">IF(Z56="N", "X", "")</f>
        <v/>
      </c>
      <c r="AA78" s="242" t="str">
        <f t="shared" si="121"/>
        <v/>
      </c>
      <c r="AB78" s="242" t="str">
        <f t="shared" si="121"/>
        <v/>
      </c>
      <c r="AC78" s="242" t="str">
        <f t="shared" si="121"/>
        <v/>
      </c>
      <c r="AD78" s="242" t="str">
        <f t="shared" si="121"/>
        <v/>
      </c>
      <c r="AE78" s="242" t="str">
        <f t="shared" si="121"/>
        <v/>
      </c>
      <c r="AF78" s="242" t="str">
        <f t="shared" si="121"/>
        <v/>
      </c>
      <c r="AG78" s="242" t="str">
        <f t="shared" si="121"/>
        <v/>
      </c>
      <c r="AH78" s="242" t="str">
        <f t="shared" si="121"/>
        <v/>
      </c>
      <c r="AI78" s="242" t="str">
        <f t="shared" si="121"/>
        <v/>
      </c>
      <c r="AJ78" s="242" t="str">
        <f t="shared" si="121"/>
        <v/>
      </c>
      <c r="AK78" s="242" t="str">
        <f t="shared" si="121"/>
        <v/>
      </c>
      <c r="AL78" s="242" t="str">
        <f t="shared" si="121"/>
        <v/>
      </c>
      <c r="AM78" s="242" t="str">
        <f t="shared" si="121"/>
        <v/>
      </c>
      <c r="AN78" s="242" t="str">
        <f t="shared" ref="AN78:BL78" si="122">IF(AN56="N", "X", "")</f>
        <v/>
      </c>
      <c r="AO78" s="242" t="str">
        <f t="shared" si="122"/>
        <v/>
      </c>
      <c r="AP78" s="242" t="str">
        <f t="shared" si="122"/>
        <v/>
      </c>
      <c r="AQ78" s="242" t="str">
        <f t="shared" si="122"/>
        <v/>
      </c>
      <c r="AR78" s="242" t="str">
        <f t="shared" si="122"/>
        <v/>
      </c>
      <c r="AS78" s="242" t="str">
        <f t="shared" si="122"/>
        <v/>
      </c>
      <c r="AT78" s="242" t="str">
        <f t="shared" si="122"/>
        <v/>
      </c>
      <c r="AU78" s="242" t="str">
        <f t="shared" si="122"/>
        <v/>
      </c>
      <c r="AV78" s="242" t="str">
        <f t="shared" si="122"/>
        <v/>
      </c>
      <c r="AW78" s="242" t="str">
        <f t="shared" si="122"/>
        <v/>
      </c>
      <c r="AX78" s="242" t="str">
        <f t="shared" si="122"/>
        <v/>
      </c>
      <c r="AY78" s="242" t="str">
        <f t="shared" si="122"/>
        <v/>
      </c>
      <c r="AZ78" s="242" t="str">
        <f t="shared" si="122"/>
        <v/>
      </c>
      <c r="BA78" s="242" t="str">
        <f t="shared" si="122"/>
        <v/>
      </c>
      <c r="BB78" s="242" t="str">
        <f t="shared" si="122"/>
        <v/>
      </c>
      <c r="BC78" s="242" t="str">
        <f t="shared" si="122"/>
        <v/>
      </c>
      <c r="BD78" s="242" t="str">
        <f t="shared" si="122"/>
        <v/>
      </c>
      <c r="BE78" s="242" t="str">
        <f t="shared" si="122"/>
        <v/>
      </c>
      <c r="BF78" s="242" t="str">
        <f t="shared" si="122"/>
        <v/>
      </c>
      <c r="BG78" s="242" t="str">
        <f t="shared" si="122"/>
        <v/>
      </c>
      <c r="BH78" s="242" t="str">
        <f t="shared" si="122"/>
        <v/>
      </c>
      <c r="BI78" s="242" t="str">
        <f t="shared" si="122"/>
        <v/>
      </c>
      <c r="BJ78" s="242" t="str">
        <f t="shared" si="122"/>
        <v/>
      </c>
      <c r="BK78" s="242" t="str">
        <f t="shared" si="122"/>
        <v/>
      </c>
      <c r="BL78" s="242" t="str">
        <f t="shared" si="122"/>
        <v/>
      </c>
      <c r="BM78" s="190"/>
      <c r="BN78" s="191"/>
      <c r="BO78" s="192"/>
    </row>
    <row r="79" spans="1:67" s="193" customFormat="1" ht="63" customHeight="1" thickBot="1" x14ac:dyDescent="0.25">
      <c r="A79" s="189">
        <v>62</v>
      </c>
      <c r="B79" s="85" t="s">
        <v>76</v>
      </c>
      <c r="C79" s="509" t="s">
        <v>312</v>
      </c>
      <c r="D79" s="70" t="s">
        <v>38</v>
      </c>
      <c r="E79" s="242" t="str">
        <f>IF(E56="N","X","")</f>
        <v/>
      </c>
      <c r="F79" s="242" t="str">
        <f t="shared" ref="F79:Y79" si="123">IF(F56="N","X","")</f>
        <v/>
      </c>
      <c r="G79" s="242" t="str">
        <f t="shared" si="123"/>
        <v/>
      </c>
      <c r="H79" s="242" t="str">
        <f t="shared" si="123"/>
        <v/>
      </c>
      <c r="I79" s="242" t="str">
        <f t="shared" si="123"/>
        <v/>
      </c>
      <c r="J79" s="242" t="str">
        <f t="shared" si="123"/>
        <v/>
      </c>
      <c r="K79" s="242" t="str">
        <f t="shared" si="123"/>
        <v/>
      </c>
      <c r="L79" s="242" t="str">
        <f t="shared" si="123"/>
        <v/>
      </c>
      <c r="M79" s="242" t="str">
        <f t="shared" si="123"/>
        <v/>
      </c>
      <c r="N79" s="242" t="str">
        <f t="shared" si="123"/>
        <v/>
      </c>
      <c r="O79" s="242" t="str">
        <f t="shared" si="123"/>
        <v/>
      </c>
      <c r="P79" s="242" t="str">
        <f t="shared" si="123"/>
        <v/>
      </c>
      <c r="Q79" s="242" t="str">
        <f t="shared" si="123"/>
        <v/>
      </c>
      <c r="R79" s="242" t="str">
        <f t="shared" si="123"/>
        <v/>
      </c>
      <c r="S79" s="242" t="str">
        <f t="shared" si="123"/>
        <v/>
      </c>
      <c r="T79" s="242" t="str">
        <f t="shared" si="123"/>
        <v/>
      </c>
      <c r="U79" s="242" t="str">
        <f t="shared" si="123"/>
        <v/>
      </c>
      <c r="V79" s="242" t="str">
        <f t="shared" si="123"/>
        <v/>
      </c>
      <c r="W79" s="242" t="str">
        <f t="shared" si="123"/>
        <v/>
      </c>
      <c r="X79" s="242" t="str">
        <f t="shared" si="123"/>
        <v/>
      </c>
      <c r="Y79" s="242" t="str">
        <f t="shared" si="123"/>
        <v/>
      </c>
      <c r="Z79" s="242" t="str">
        <f t="shared" ref="Z79:AM79" si="124">IF(Z56="N", "X", "")</f>
        <v/>
      </c>
      <c r="AA79" s="242" t="str">
        <f t="shared" si="124"/>
        <v/>
      </c>
      <c r="AB79" s="242" t="str">
        <f t="shared" si="124"/>
        <v/>
      </c>
      <c r="AC79" s="242" t="str">
        <f t="shared" si="124"/>
        <v/>
      </c>
      <c r="AD79" s="242" t="str">
        <f t="shared" si="124"/>
        <v/>
      </c>
      <c r="AE79" s="242" t="str">
        <f t="shared" si="124"/>
        <v/>
      </c>
      <c r="AF79" s="242" t="str">
        <f t="shared" si="124"/>
        <v/>
      </c>
      <c r="AG79" s="242" t="str">
        <f t="shared" si="124"/>
        <v/>
      </c>
      <c r="AH79" s="242" t="str">
        <f t="shared" si="124"/>
        <v/>
      </c>
      <c r="AI79" s="242" t="str">
        <f t="shared" si="124"/>
        <v/>
      </c>
      <c r="AJ79" s="242" t="str">
        <f t="shared" si="124"/>
        <v/>
      </c>
      <c r="AK79" s="242" t="str">
        <f t="shared" si="124"/>
        <v/>
      </c>
      <c r="AL79" s="242" t="str">
        <f t="shared" si="124"/>
        <v/>
      </c>
      <c r="AM79" s="242" t="str">
        <f t="shared" si="124"/>
        <v/>
      </c>
      <c r="AN79" s="242" t="str">
        <f t="shared" ref="AN79:BL79" si="125">IF(AN56="N", "X", "")</f>
        <v/>
      </c>
      <c r="AO79" s="242" t="str">
        <f t="shared" si="125"/>
        <v/>
      </c>
      <c r="AP79" s="242" t="str">
        <f t="shared" si="125"/>
        <v/>
      </c>
      <c r="AQ79" s="242" t="str">
        <f t="shared" si="125"/>
        <v/>
      </c>
      <c r="AR79" s="242" t="str">
        <f t="shared" si="125"/>
        <v/>
      </c>
      <c r="AS79" s="242" t="str">
        <f t="shared" si="125"/>
        <v/>
      </c>
      <c r="AT79" s="242" t="str">
        <f t="shared" si="125"/>
        <v/>
      </c>
      <c r="AU79" s="242" t="str">
        <f t="shared" si="125"/>
        <v/>
      </c>
      <c r="AV79" s="242" t="str">
        <f t="shared" si="125"/>
        <v/>
      </c>
      <c r="AW79" s="242" t="str">
        <f t="shared" si="125"/>
        <v/>
      </c>
      <c r="AX79" s="242" t="str">
        <f t="shared" si="125"/>
        <v/>
      </c>
      <c r="AY79" s="242" t="str">
        <f t="shared" si="125"/>
        <v/>
      </c>
      <c r="AZ79" s="242" t="str">
        <f t="shared" si="125"/>
        <v/>
      </c>
      <c r="BA79" s="242" t="str">
        <f t="shared" si="125"/>
        <v/>
      </c>
      <c r="BB79" s="242" t="str">
        <f t="shared" si="125"/>
        <v/>
      </c>
      <c r="BC79" s="242" t="str">
        <f t="shared" si="125"/>
        <v/>
      </c>
      <c r="BD79" s="242" t="str">
        <f t="shared" si="125"/>
        <v/>
      </c>
      <c r="BE79" s="242" t="str">
        <f t="shared" si="125"/>
        <v/>
      </c>
      <c r="BF79" s="242" t="str">
        <f t="shared" si="125"/>
        <v/>
      </c>
      <c r="BG79" s="242" t="str">
        <f t="shared" si="125"/>
        <v/>
      </c>
      <c r="BH79" s="242" t="str">
        <f t="shared" si="125"/>
        <v/>
      </c>
      <c r="BI79" s="242" t="str">
        <f t="shared" si="125"/>
        <v/>
      </c>
      <c r="BJ79" s="242" t="str">
        <f t="shared" si="125"/>
        <v/>
      </c>
      <c r="BK79" s="242" t="str">
        <f t="shared" si="125"/>
        <v/>
      </c>
      <c r="BL79" s="242" t="str">
        <f t="shared" si="125"/>
        <v/>
      </c>
      <c r="BM79" s="190"/>
      <c r="BN79" s="191"/>
      <c r="BO79" s="192"/>
    </row>
    <row r="80" spans="1:67" s="193" customFormat="1" ht="62.25" customHeight="1" thickBot="1" x14ac:dyDescent="0.25">
      <c r="A80" s="189">
        <v>63</v>
      </c>
      <c r="B80" s="85" t="s">
        <v>77</v>
      </c>
      <c r="C80" s="509" t="s">
        <v>312</v>
      </c>
      <c r="D80" s="70" t="s">
        <v>38</v>
      </c>
      <c r="E80" s="242" t="str">
        <f>IF(E56="N","X","")</f>
        <v/>
      </c>
      <c r="F80" s="242" t="str">
        <f t="shared" ref="F80:Y80" si="126">IF(F56="N","X","")</f>
        <v/>
      </c>
      <c r="G80" s="242" t="str">
        <f t="shared" si="126"/>
        <v/>
      </c>
      <c r="H80" s="242" t="str">
        <f t="shared" si="126"/>
        <v/>
      </c>
      <c r="I80" s="242" t="str">
        <f t="shared" si="126"/>
        <v/>
      </c>
      <c r="J80" s="242" t="str">
        <f t="shared" si="126"/>
        <v/>
      </c>
      <c r="K80" s="242" t="str">
        <f t="shared" si="126"/>
        <v/>
      </c>
      <c r="L80" s="242" t="str">
        <f t="shared" si="126"/>
        <v/>
      </c>
      <c r="M80" s="242" t="str">
        <f t="shared" si="126"/>
        <v/>
      </c>
      <c r="N80" s="242" t="str">
        <f t="shared" si="126"/>
        <v/>
      </c>
      <c r="O80" s="242" t="str">
        <f t="shared" si="126"/>
        <v/>
      </c>
      <c r="P80" s="242" t="str">
        <f t="shared" si="126"/>
        <v/>
      </c>
      <c r="Q80" s="242" t="str">
        <f t="shared" si="126"/>
        <v/>
      </c>
      <c r="R80" s="242" t="str">
        <f t="shared" si="126"/>
        <v/>
      </c>
      <c r="S80" s="242" t="str">
        <f t="shared" si="126"/>
        <v/>
      </c>
      <c r="T80" s="242" t="str">
        <f t="shared" si="126"/>
        <v/>
      </c>
      <c r="U80" s="242" t="str">
        <f t="shared" si="126"/>
        <v/>
      </c>
      <c r="V80" s="242" t="str">
        <f t="shared" si="126"/>
        <v/>
      </c>
      <c r="W80" s="242" t="str">
        <f t="shared" si="126"/>
        <v/>
      </c>
      <c r="X80" s="242" t="str">
        <f t="shared" si="126"/>
        <v/>
      </c>
      <c r="Y80" s="242" t="str">
        <f t="shared" si="126"/>
        <v/>
      </c>
      <c r="Z80" s="242" t="str">
        <f t="shared" ref="Z80:AM80" si="127">IF(Z56="N", "X", "")</f>
        <v/>
      </c>
      <c r="AA80" s="242" t="str">
        <f t="shared" si="127"/>
        <v/>
      </c>
      <c r="AB80" s="242" t="str">
        <f t="shared" si="127"/>
        <v/>
      </c>
      <c r="AC80" s="242" t="str">
        <f t="shared" si="127"/>
        <v/>
      </c>
      <c r="AD80" s="242" t="str">
        <f t="shared" si="127"/>
        <v/>
      </c>
      <c r="AE80" s="242" t="str">
        <f t="shared" si="127"/>
        <v/>
      </c>
      <c r="AF80" s="242" t="str">
        <f t="shared" si="127"/>
        <v/>
      </c>
      <c r="AG80" s="242" t="str">
        <f t="shared" si="127"/>
        <v/>
      </c>
      <c r="AH80" s="242" t="str">
        <f t="shared" si="127"/>
        <v/>
      </c>
      <c r="AI80" s="242" t="str">
        <f t="shared" si="127"/>
        <v/>
      </c>
      <c r="AJ80" s="242" t="str">
        <f t="shared" si="127"/>
        <v/>
      </c>
      <c r="AK80" s="242" t="str">
        <f t="shared" si="127"/>
        <v/>
      </c>
      <c r="AL80" s="242" t="str">
        <f t="shared" si="127"/>
        <v/>
      </c>
      <c r="AM80" s="242" t="str">
        <f t="shared" si="127"/>
        <v/>
      </c>
      <c r="AN80" s="242" t="str">
        <f t="shared" ref="AN80:BL80" si="128">IF(AN56="N", "X", "")</f>
        <v/>
      </c>
      <c r="AO80" s="242" t="str">
        <f t="shared" si="128"/>
        <v/>
      </c>
      <c r="AP80" s="242" t="str">
        <f t="shared" si="128"/>
        <v/>
      </c>
      <c r="AQ80" s="242" t="str">
        <f t="shared" si="128"/>
        <v/>
      </c>
      <c r="AR80" s="242" t="str">
        <f t="shared" si="128"/>
        <v/>
      </c>
      <c r="AS80" s="242" t="str">
        <f t="shared" si="128"/>
        <v/>
      </c>
      <c r="AT80" s="242" t="str">
        <f t="shared" si="128"/>
        <v/>
      </c>
      <c r="AU80" s="242" t="str">
        <f t="shared" si="128"/>
        <v/>
      </c>
      <c r="AV80" s="242" t="str">
        <f t="shared" si="128"/>
        <v/>
      </c>
      <c r="AW80" s="242" t="str">
        <f t="shared" si="128"/>
        <v/>
      </c>
      <c r="AX80" s="242" t="str">
        <f t="shared" si="128"/>
        <v/>
      </c>
      <c r="AY80" s="242" t="str">
        <f t="shared" si="128"/>
        <v/>
      </c>
      <c r="AZ80" s="242" t="str">
        <f t="shared" si="128"/>
        <v/>
      </c>
      <c r="BA80" s="242" t="str">
        <f t="shared" si="128"/>
        <v/>
      </c>
      <c r="BB80" s="242" t="str">
        <f t="shared" si="128"/>
        <v/>
      </c>
      <c r="BC80" s="242" t="str">
        <f t="shared" si="128"/>
        <v/>
      </c>
      <c r="BD80" s="242" t="str">
        <f t="shared" si="128"/>
        <v/>
      </c>
      <c r="BE80" s="242" t="str">
        <f t="shared" si="128"/>
        <v/>
      </c>
      <c r="BF80" s="242" t="str">
        <f t="shared" si="128"/>
        <v/>
      </c>
      <c r="BG80" s="242" t="str">
        <f t="shared" si="128"/>
        <v/>
      </c>
      <c r="BH80" s="242" t="str">
        <f t="shared" si="128"/>
        <v/>
      </c>
      <c r="BI80" s="242" t="str">
        <f t="shared" si="128"/>
        <v/>
      </c>
      <c r="BJ80" s="242" t="str">
        <f t="shared" si="128"/>
        <v/>
      </c>
      <c r="BK80" s="242" t="str">
        <f t="shared" si="128"/>
        <v/>
      </c>
      <c r="BL80" s="242" t="str">
        <f t="shared" si="128"/>
        <v/>
      </c>
      <c r="BM80" s="190"/>
      <c r="BN80" s="191"/>
      <c r="BO80" s="192"/>
    </row>
    <row r="81" spans="1:67" s="193" customFormat="1" ht="63" customHeight="1" thickBot="1" x14ac:dyDescent="0.25">
      <c r="A81" s="189">
        <v>64</v>
      </c>
      <c r="B81" s="85" t="s">
        <v>78</v>
      </c>
      <c r="C81" s="509" t="s">
        <v>312</v>
      </c>
      <c r="D81" s="70" t="s">
        <v>38</v>
      </c>
      <c r="E81" s="242" t="str">
        <f>IF(E56="N","X","")</f>
        <v/>
      </c>
      <c r="F81" s="242" t="str">
        <f t="shared" ref="F81:Y81" si="129">IF(F56="N","X","")</f>
        <v/>
      </c>
      <c r="G81" s="242" t="str">
        <f t="shared" si="129"/>
        <v/>
      </c>
      <c r="H81" s="242" t="str">
        <f t="shared" si="129"/>
        <v/>
      </c>
      <c r="I81" s="242" t="str">
        <f t="shared" si="129"/>
        <v/>
      </c>
      <c r="J81" s="242" t="str">
        <f t="shared" si="129"/>
        <v/>
      </c>
      <c r="K81" s="242" t="str">
        <f t="shared" si="129"/>
        <v/>
      </c>
      <c r="L81" s="242" t="str">
        <f t="shared" si="129"/>
        <v/>
      </c>
      <c r="M81" s="242" t="str">
        <f t="shared" si="129"/>
        <v/>
      </c>
      <c r="N81" s="242" t="str">
        <f t="shared" si="129"/>
        <v/>
      </c>
      <c r="O81" s="242" t="str">
        <f t="shared" si="129"/>
        <v/>
      </c>
      <c r="P81" s="242" t="str">
        <f t="shared" si="129"/>
        <v/>
      </c>
      <c r="Q81" s="242" t="str">
        <f t="shared" si="129"/>
        <v/>
      </c>
      <c r="R81" s="242" t="str">
        <f t="shared" si="129"/>
        <v/>
      </c>
      <c r="S81" s="242" t="str">
        <f t="shared" si="129"/>
        <v/>
      </c>
      <c r="T81" s="242" t="str">
        <f t="shared" si="129"/>
        <v/>
      </c>
      <c r="U81" s="242" t="str">
        <f t="shared" si="129"/>
        <v/>
      </c>
      <c r="V81" s="242" t="str">
        <f t="shared" si="129"/>
        <v/>
      </c>
      <c r="W81" s="242" t="str">
        <f t="shared" si="129"/>
        <v/>
      </c>
      <c r="X81" s="242" t="str">
        <f t="shared" si="129"/>
        <v/>
      </c>
      <c r="Y81" s="242" t="str">
        <f t="shared" si="129"/>
        <v/>
      </c>
      <c r="Z81" s="242" t="str">
        <f t="shared" ref="Z81:AM81" si="130">IF(Z56="N", "X", "")</f>
        <v/>
      </c>
      <c r="AA81" s="242" t="str">
        <f t="shared" si="130"/>
        <v/>
      </c>
      <c r="AB81" s="242" t="str">
        <f t="shared" si="130"/>
        <v/>
      </c>
      <c r="AC81" s="242" t="str">
        <f t="shared" si="130"/>
        <v/>
      </c>
      <c r="AD81" s="242" t="str">
        <f t="shared" si="130"/>
        <v/>
      </c>
      <c r="AE81" s="242" t="str">
        <f t="shared" si="130"/>
        <v/>
      </c>
      <c r="AF81" s="242" t="str">
        <f t="shared" si="130"/>
        <v/>
      </c>
      <c r="AG81" s="242" t="str">
        <f t="shared" si="130"/>
        <v/>
      </c>
      <c r="AH81" s="242" t="str">
        <f t="shared" si="130"/>
        <v/>
      </c>
      <c r="AI81" s="242" t="str">
        <f t="shared" si="130"/>
        <v/>
      </c>
      <c r="AJ81" s="242" t="str">
        <f t="shared" si="130"/>
        <v/>
      </c>
      <c r="AK81" s="242" t="str">
        <f t="shared" si="130"/>
        <v/>
      </c>
      <c r="AL81" s="242" t="str">
        <f t="shared" si="130"/>
        <v/>
      </c>
      <c r="AM81" s="242" t="str">
        <f t="shared" si="130"/>
        <v/>
      </c>
      <c r="AN81" s="242" t="str">
        <f t="shared" ref="AN81:BL81" si="131">IF(AN56="N", "X", "")</f>
        <v/>
      </c>
      <c r="AO81" s="242" t="str">
        <f t="shared" si="131"/>
        <v/>
      </c>
      <c r="AP81" s="242" t="str">
        <f t="shared" si="131"/>
        <v/>
      </c>
      <c r="AQ81" s="242" t="str">
        <f t="shared" si="131"/>
        <v/>
      </c>
      <c r="AR81" s="242" t="str">
        <f t="shared" si="131"/>
        <v/>
      </c>
      <c r="AS81" s="242" t="str">
        <f t="shared" si="131"/>
        <v/>
      </c>
      <c r="AT81" s="242" t="str">
        <f t="shared" si="131"/>
        <v/>
      </c>
      <c r="AU81" s="242" t="str">
        <f t="shared" si="131"/>
        <v/>
      </c>
      <c r="AV81" s="242" t="str">
        <f t="shared" si="131"/>
        <v/>
      </c>
      <c r="AW81" s="242" t="str">
        <f t="shared" si="131"/>
        <v/>
      </c>
      <c r="AX81" s="242" t="str">
        <f t="shared" si="131"/>
        <v/>
      </c>
      <c r="AY81" s="242" t="str">
        <f t="shared" si="131"/>
        <v/>
      </c>
      <c r="AZ81" s="242" t="str">
        <f t="shared" si="131"/>
        <v/>
      </c>
      <c r="BA81" s="242" t="str">
        <f t="shared" si="131"/>
        <v/>
      </c>
      <c r="BB81" s="242" t="str">
        <f t="shared" si="131"/>
        <v/>
      </c>
      <c r="BC81" s="242" t="str">
        <f t="shared" si="131"/>
        <v/>
      </c>
      <c r="BD81" s="242" t="str">
        <f t="shared" si="131"/>
        <v/>
      </c>
      <c r="BE81" s="242" t="str">
        <f t="shared" si="131"/>
        <v/>
      </c>
      <c r="BF81" s="242" t="str">
        <f t="shared" si="131"/>
        <v/>
      </c>
      <c r="BG81" s="242" t="str">
        <f t="shared" si="131"/>
        <v/>
      </c>
      <c r="BH81" s="242" t="str">
        <f t="shared" si="131"/>
        <v/>
      </c>
      <c r="BI81" s="242" t="str">
        <f t="shared" si="131"/>
        <v/>
      </c>
      <c r="BJ81" s="242" t="str">
        <f t="shared" si="131"/>
        <v/>
      </c>
      <c r="BK81" s="242" t="str">
        <f t="shared" si="131"/>
        <v/>
      </c>
      <c r="BL81" s="242" t="str">
        <f t="shared" si="131"/>
        <v/>
      </c>
      <c r="BM81" s="190"/>
      <c r="BN81" s="191"/>
      <c r="BO81" s="192"/>
    </row>
    <row r="82" spans="1:67" s="193" customFormat="1" ht="61.5" customHeight="1" thickBot="1" x14ac:dyDescent="0.25">
      <c r="A82" s="189">
        <v>65</v>
      </c>
      <c r="B82" s="85" t="s">
        <v>79</v>
      </c>
      <c r="C82" s="509" t="s">
        <v>312</v>
      </c>
      <c r="D82" s="70" t="s">
        <v>38</v>
      </c>
      <c r="E82" s="242" t="str">
        <f>IF(E56="N","X","")</f>
        <v/>
      </c>
      <c r="F82" s="242" t="str">
        <f t="shared" ref="F82:Y82" si="132">IF(F56="N","X","")</f>
        <v/>
      </c>
      <c r="G82" s="242" t="str">
        <f t="shared" si="132"/>
        <v/>
      </c>
      <c r="H82" s="242" t="str">
        <f t="shared" si="132"/>
        <v/>
      </c>
      <c r="I82" s="242" t="str">
        <f t="shared" si="132"/>
        <v/>
      </c>
      <c r="J82" s="242" t="str">
        <f t="shared" si="132"/>
        <v/>
      </c>
      <c r="K82" s="242" t="str">
        <f t="shared" si="132"/>
        <v/>
      </c>
      <c r="L82" s="242" t="str">
        <f t="shared" si="132"/>
        <v/>
      </c>
      <c r="M82" s="242" t="str">
        <f t="shared" si="132"/>
        <v/>
      </c>
      <c r="N82" s="242" t="str">
        <f t="shared" si="132"/>
        <v/>
      </c>
      <c r="O82" s="242" t="str">
        <f t="shared" si="132"/>
        <v/>
      </c>
      <c r="P82" s="242" t="str">
        <f t="shared" si="132"/>
        <v/>
      </c>
      <c r="Q82" s="242" t="str">
        <f t="shared" si="132"/>
        <v/>
      </c>
      <c r="R82" s="242" t="str">
        <f t="shared" si="132"/>
        <v/>
      </c>
      <c r="S82" s="242" t="str">
        <f t="shared" si="132"/>
        <v/>
      </c>
      <c r="T82" s="242" t="str">
        <f t="shared" si="132"/>
        <v/>
      </c>
      <c r="U82" s="242" t="str">
        <f t="shared" si="132"/>
        <v/>
      </c>
      <c r="V82" s="242" t="str">
        <f t="shared" si="132"/>
        <v/>
      </c>
      <c r="W82" s="242" t="str">
        <f t="shared" si="132"/>
        <v/>
      </c>
      <c r="X82" s="242" t="str">
        <f t="shared" si="132"/>
        <v/>
      </c>
      <c r="Y82" s="242" t="str">
        <f t="shared" si="132"/>
        <v/>
      </c>
      <c r="Z82" s="242"/>
      <c r="AA82" s="242"/>
      <c r="AB82" s="242"/>
      <c r="AC82" s="242"/>
      <c r="AD82" s="242"/>
      <c r="AE82" s="242"/>
      <c r="AF82" s="242"/>
      <c r="AG82" s="242"/>
      <c r="AH82" s="242"/>
      <c r="AI82" s="242"/>
      <c r="AJ82" s="242"/>
      <c r="AK82" s="242"/>
      <c r="AL82" s="242"/>
      <c r="AM82" s="242"/>
      <c r="AN82" s="242"/>
      <c r="AO82" s="242"/>
      <c r="AP82" s="242"/>
      <c r="AQ82" s="242"/>
      <c r="AR82" s="242"/>
      <c r="AS82" s="242"/>
      <c r="AT82" s="242"/>
      <c r="AU82" s="242"/>
      <c r="AV82" s="242"/>
      <c r="AW82" s="242"/>
      <c r="AX82" s="242"/>
      <c r="AY82" s="242"/>
      <c r="AZ82" s="242"/>
      <c r="BA82" s="242"/>
      <c r="BB82" s="242"/>
      <c r="BC82" s="242"/>
      <c r="BD82" s="242"/>
      <c r="BE82" s="242"/>
      <c r="BF82" s="242"/>
      <c r="BG82" s="242"/>
      <c r="BH82" s="242"/>
      <c r="BI82" s="242"/>
      <c r="BJ82" s="242"/>
      <c r="BK82" s="242"/>
      <c r="BL82" s="242"/>
      <c r="BM82" s="190"/>
      <c r="BN82" s="191"/>
      <c r="BO82" s="192"/>
    </row>
    <row r="83" spans="1:67" s="193" customFormat="1" ht="61.5" customHeight="1" thickBot="1" x14ac:dyDescent="0.25">
      <c r="A83" s="189">
        <v>66</v>
      </c>
      <c r="B83" s="85" t="s">
        <v>80</v>
      </c>
      <c r="C83" s="509" t="s">
        <v>312</v>
      </c>
      <c r="D83" s="70" t="s">
        <v>38</v>
      </c>
      <c r="E83" s="242" t="str">
        <f>IF(E56="N","X","")</f>
        <v/>
      </c>
      <c r="F83" s="242" t="str">
        <f t="shared" ref="F83:Y83" si="133">IF(F56="N","X","")</f>
        <v/>
      </c>
      <c r="G83" s="242" t="str">
        <f t="shared" si="133"/>
        <v/>
      </c>
      <c r="H83" s="242" t="str">
        <f t="shared" si="133"/>
        <v/>
      </c>
      <c r="I83" s="242" t="str">
        <f t="shared" si="133"/>
        <v/>
      </c>
      <c r="J83" s="242" t="str">
        <f t="shared" si="133"/>
        <v/>
      </c>
      <c r="K83" s="242" t="str">
        <f t="shared" si="133"/>
        <v/>
      </c>
      <c r="L83" s="242" t="str">
        <f t="shared" si="133"/>
        <v/>
      </c>
      <c r="M83" s="242" t="str">
        <f t="shared" si="133"/>
        <v/>
      </c>
      <c r="N83" s="242" t="str">
        <f t="shared" si="133"/>
        <v/>
      </c>
      <c r="O83" s="242" t="str">
        <f t="shared" si="133"/>
        <v/>
      </c>
      <c r="P83" s="242" t="str">
        <f t="shared" si="133"/>
        <v/>
      </c>
      <c r="Q83" s="242" t="str">
        <f t="shared" si="133"/>
        <v/>
      </c>
      <c r="R83" s="242" t="str">
        <f t="shared" si="133"/>
        <v/>
      </c>
      <c r="S83" s="242" t="str">
        <f t="shared" si="133"/>
        <v/>
      </c>
      <c r="T83" s="242" t="str">
        <f t="shared" si="133"/>
        <v/>
      </c>
      <c r="U83" s="242" t="str">
        <f t="shared" si="133"/>
        <v/>
      </c>
      <c r="V83" s="242" t="str">
        <f t="shared" si="133"/>
        <v/>
      </c>
      <c r="W83" s="242" t="str">
        <f t="shared" si="133"/>
        <v/>
      </c>
      <c r="X83" s="242" t="str">
        <f t="shared" si="133"/>
        <v/>
      </c>
      <c r="Y83" s="242" t="str">
        <f t="shared" si="133"/>
        <v/>
      </c>
      <c r="Z83" s="242"/>
      <c r="AA83" s="242"/>
      <c r="AB83" s="242"/>
      <c r="AC83" s="242"/>
      <c r="AD83" s="242"/>
      <c r="AE83" s="242"/>
      <c r="AF83" s="242"/>
      <c r="AG83" s="242"/>
      <c r="AH83" s="242"/>
      <c r="AI83" s="242"/>
      <c r="AJ83" s="242"/>
      <c r="AK83" s="242"/>
      <c r="AL83" s="242"/>
      <c r="AM83" s="242"/>
      <c r="AN83" s="242"/>
      <c r="AO83" s="242"/>
      <c r="AP83" s="242"/>
      <c r="AQ83" s="242"/>
      <c r="AR83" s="242"/>
      <c r="AS83" s="242"/>
      <c r="AT83" s="242"/>
      <c r="AU83" s="242"/>
      <c r="AV83" s="242"/>
      <c r="AW83" s="242"/>
      <c r="AX83" s="242"/>
      <c r="AY83" s="242"/>
      <c r="AZ83" s="242"/>
      <c r="BA83" s="242"/>
      <c r="BB83" s="242"/>
      <c r="BC83" s="242"/>
      <c r="BD83" s="242"/>
      <c r="BE83" s="242"/>
      <c r="BF83" s="242"/>
      <c r="BG83" s="242"/>
      <c r="BH83" s="242"/>
      <c r="BI83" s="242"/>
      <c r="BJ83" s="242"/>
      <c r="BK83" s="242"/>
      <c r="BL83" s="242"/>
      <c r="BM83" s="190"/>
      <c r="BN83" s="191"/>
      <c r="BO83" s="192"/>
    </row>
    <row r="84" spans="1:67" s="204" customFormat="1" ht="16.5" thickBot="1" x14ac:dyDescent="0.25">
      <c r="A84" s="40"/>
      <c r="B84" s="102" t="s">
        <v>81</v>
      </c>
      <c r="C84" s="102"/>
      <c r="D84" s="102"/>
      <c r="E84" s="208"/>
      <c r="F84" s="208"/>
      <c r="G84" s="208"/>
      <c r="H84" s="208"/>
      <c r="I84" s="208"/>
      <c r="J84" s="208"/>
      <c r="K84" s="208"/>
      <c r="L84" s="208"/>
      <c r="M84" s="208"/>
      <c r="N84" s="208"/>
      <c r="O84" s="208"/>
      <c r="P84" s="208"/>
      <c r="Q84" s="208"/>
      <c r="R84" s="208"/>
      <c r="S84" s="208"/>
      <c r="T84" s="208"/>
      <c r="U84" s="208"/>
      <c r="V84" s="208"/>
      <c r="W84" s="208"/>
      <c r="X84" s="208"/>
      <c r="Y84" s="208"/>
      <c r="Z84" s="208"/>
      <c r="AA84" s="208"/>
      <c r="AB84" s="208"/>
      <c r="AC84" s="208"/>
      <c r="AD84" s="208"/>
      <c r="AE84" s="208"/>
      <c r="AF84" s="208"/>
      <c r="AG84" s="208"/>
      <c r="AH84" s="208"/>
      <c r="AI84" s="208"/>
      <c r="AJ84" s="208"/>
      <c r="AK84" s="208"/>
      <c r="AL84" s="208"/>
      <c r="AM84" s="208"/>
      <c r="AN84" s="208"/>
      <c r="AO84" s="208"/>
      <c r="AP84" s="208"/>
      <c r="AQ84" s="208"/>
      <c r="AR84" s="208"/>
      <c r="AS84" s="208"/>
      <c r="AT84" s="208"/>
      <c r="AU84" s="208"/>
      <c r="AV84" s="208"/>
      <c r="AW84" s="208"/>
      <c r="AX84" s="208"/>
      <c r="AY84" s="208"/>
      <c r="AZ84" s="208"/>
      <c r="BA84" s="201"/>
      <c r="BB84" s="209"/>
      <c r="BC84" s="209"/>
      <c r="BD84" s="209"/>
      <c r="BE84" s="209"/>
      <c r="BF84" s="209"/>
      <c r="BG84" s="209"/>
      <c r="BH84" s="209"/>
      <c r="BI84" s="209"/>
      <c r="BJ84" s="209"/>
      <c r="BK84" s="209"/>
      <c r="BL84" s="209"/>
      <c r="BM84" s="210"/>
      <c r="BN84" s="210"/>
      <c r="BO84" s="211"/>
    </row>
    <row r="85" spans="1:67" s="193" customFormat="1" ht="64.5" customHeight="1" thickBot="1" x14ac:dyDescent="0.25">
      <c r="A85" s="188">
        <v>67</v>
      </c>
      <c r="B85" s="510" t="s">
        <v>313</v>
      </c>
      <c r="C85" s="509" t="s">
        <v>314</v>
      </c>
      <c r="D85" s="70" t="s">
        <v>38</v>
      </c>
      <c r="E85" s="242" t="str">
        <f>IF(E56="N","X","")</f>
        <v/>
      </c>
      <c r="F85" s="242" t="str">
        <f t="shared" ref="F85:Y85" si="134">IF(F56="N","X","")</f>
        <v/>
      </c>
      <c r="G85" s="242" t="str">
        <f t="shared" si="134"/>
        <v/>
      </c>
      <c r="H85" s="242" t="str">
        <f t="shared" si="134"/>
        <v/>
      </c>
      <c r="I85" s="242" t="str">
        <f t="shared" si="134"/>
        <v/>
      </c>
      <c r="J85" s="242" t="str">
        <f t="shared" si="134"/>
        <v/>
      </c>
      <c r="K85" s="242" t="str">
        <f t="shared" si="134"/>
        <v/>
      </c>
      <c r="L85" s="242" t="str">
        <f t="shared" si="134"/>
        <v/>
      </c>
      <c r="M85" s="242" t="str">
        <f t="shared" si="134"/>
        <v/>
      </c>
      <c r="N85" s="242" t="str">
        <f t="shared" si="134"/>
        <v/>
      </c>
      <c r="O85" s="242" t="str">
        <f t="shared" si="134"/>
        <v/>
      </c>
      <c r="P85" s="242" t="str">
        <f t="shared" si="134"/>
        <v/>
      </c>
      <c r="Q85" s="242" t="str">
        <f t="shared" si="134"/>
        <v/>
      </c>
      <c r="R85" s="242" t="str">
        <f t="shared" si="134"/>
        <v/>
      </c>
      <c r="S85" s="242" t="str">
        <f t="shared" si="134"/>
        <v/>
      </c>
      <c r="T85" s="242" t="str">
        <f t="shared" si="134"/>
        <v/>
      </c>
      <c r="U85" s="242" t="str">
        <f t="shared" si="134"/>
        <v/>
      </c>
      <c r="V85" s="242" t="str">
        <f t="shared" si="134"/>
        <v/>
      </c>
      <c r="W85" s="242" t="str">
        <f t="shared" si="134"/>
        <v/>
      </c>
      <c r="X85" s="242" t="str">
        <f t="shared" si="134"/>
        <v/>
      </c>
      <c r="Y85" s="242" t="str">
        <f t="shared" si="134"/>
        <v/>
      </c>
      <c r="Z85" s="242" t="str">
        <f t="shared" ref="Z85:BL85" si="135">IF(Z64="N", "X", "")</f>
        <v/>
      </c>
      <c r="AA85" s="242" t="str">
        <f t="shared" si="135"/>
        <v/>
      </c>
      <c r="AB85" s="242" t="str">
        <f t="shared" si="135"/>
        <v/>
      </c>
      <c r="AC85" s="242" t="str">
        <f t="shared" si="135"/>
        <v/>
      </c>
      <c r="AD85" s="242" t="str">
        <f t="shared" si="135"/>
        <v/>
      </c>
      <c r="AE85" s="242" t="str">
        <f t="shared" si="135"/>
        <v/>
      </c>
      <c r="AF85" s="242" t="str">
        <f t="shared" si="135"/>
        <v/>
      </c>
      <c r="AG85" s="242" t="str">
        <f t="shared" si="135"/>
        <v/>
      </c>
      <c r="AH85" s="242" t="str">
        <f t="shared" si="135"/>
        <v/>
      </c>
      <c r="AI85" s="242" t="str">
        <f t="shared" si="135"/>
        <v/>
      </c>
      <c r="AJ85" s="242" t="str">
        <f t="shared" si="135"/>
        <v/>
      </c>
      <c r="AK85" s="242" t="str">
        <f t="shared" si="135"/>
        <v/>
      </c>
      <c r="AL85" s="242" t="str">
        <f t="shared" si="135"/>
        <v/>
      </c>
      <c r="AM85" s="242" t="str">
        <f t="shared" si="135"/>
        <v/>
      </c>
      <c r="AN85" s="242" t="str">
        <f t="shared" si="135"/>
        <v/>
      </c>
      <c r="AO85" s="242" t="str">
        <f t="shared" si="135"/>
        <v/>
      </c>
      <c r="AP85" s="242" t="str">
        <f t="shared" si="135"/>
        <v/>
      </c>
      <c r="AQ85" s="242" t="str">
        <f t="shared" si="135"/>
        <v/>
      </c>
      <c r="AR85" s="242" t="str">
        <f t="shared" si="135"/>
        <v/>
      </c>
      <c r="AS85" s="242" t="str">
        <f t="shared" si="135"/>
        <v/>
      </c>
      <c r="AT85" s="242" t="str">
        <f t="shared" si="135"/>
        <v/>
      </c>
      <c r="AU85" s="242" t="str">
        <f t="shared" si="135"/>
        <v/>
      </c>
      <c r="AV85" s="242" t="str">
        <f t="shared" si="135"/>
        <v/>
      </c>
      <c r="AW85" s="242" t="str">
        <f t="shared" si="135"/>
        <v/>
      </c>
      <c r="AX85" s="242" t="str">
        <f t="shared" si="135"/>
        <v/>
      </c>
      <c r="AY85" s="242" t="str">
        <f t="shared" si="135"/>
        <v/>
      </c>
      <c r="AZ85" s="242" t="str">
        <f t="shared" si="135"/>
        <v/>
      </c>
      <c r="BA85" s="242" t="str">
        <f t="shared" si="135"/>
        <v/>
      </c>
      <c r="BB85" s="242" t="str">
        <f t="shared" si="135"/>
        <v/>
      </c>
      <c r="BC85" s="242" t="str">
        <f t="shared" si="135"/>
        <v/>
      </c>
      <c r="BD85" s="242" t="str">
        <f t="shared" si="135"/>
        <v/>
      </c>
      <c r="BE85" s="242" t="str">
        <f t="shared" si="135"/>
        <v/>
      </c>
      <c r="BF85" s="242" t="str">
        <f t="shared" si="135"/>
        <v/>
      </c>
      <c r="BG85" s="242" t="str">
        <f t="shared" si="135"/>
        <v/>
      </c>
      <c r="BH85" s="242" t="str">
        <f t="shared" si="135"/>
        <v/>
      </c>
      <c r="BI85" s="242" t="str">
        <f t="shared" si="135"/>
        <v/>
      </c>
      <c r="BJ85" s="242" t="str">
        <f t="shared" si="135"/>
        <v/>
      </c>
      <c r="BK85" s="242" t="str">
        <f t="shared" si="135"/>
        <v/>
      </c>
      <c r="BL85" s="242" t="str">
        <f t="shared" si="135"/>
        <v/>
      </c>
      <c r="BM85" s="190"/>
      <c r="BN85" s="191"/>
      <c r="BO85" s="192"/>
    </row>
    <row r="86" spans="1:67" s="193" customFormat="1" ht="62.25" customHeight="1" thickBot="1" x14ac:dyDescent="0.25">
      <c r="A86" s="189">
        <v>68</v>
      </c>
      <c r="B86" s="85" t="s">
        <v>82</v>
      </c>
      <c r="C86" s="509" t="s">
        <v>314</v>
      </c>
      <c r="D86" s="70" t="s">
        <v>38</v>
      </c>
      <c r="E86" s="242" t="str">
        <f>IF(E56="N","X","")</f>
        <v/>
      </c>
      <c r="F86" s="242" t="str">
        <f t="shared" ref="F86:Y86" si="136">IF(F56="N","X","")</f>
        <v/>
      </c>
      <c r="G86" s="242" t="str">
        <f t="shared" si="136"/>
        <v/>
      </c>
      <c r="H86" s="242" t="str">
        <f t="shared" si="136"/>
        <v/>
      </c>
      <c r="I86" s="242" t="str">
        <f t="shared" si="136"/>
        <v/>
      </c>
      <c r="J86" s="242" t="str">
        <f t="shared" si="136"/>
        <v/>
      </c>
      <c r="K86" s="242" t="str">
        <f t="shared" si="136"/>
        <v/>
      </c>
      <c r="L86" s="242" t="str">
        <f t="shared" si="136"/>
        <v/>
      </c>
      <c r="M86" s="242" t="str">
        <f t="shared" si="136"/>
        <v/>
      </c>
      <c r="N86" s="242" t="str">
        <f t="shared" si="136"/>
        <v/>
      </c>
      <c r="O86" s="242" t="str">
        <f t="shared" si="136"/>
        <v/>
      </c>
      <c r="P86" s="242" t="str">
        <f t="shared" si="136"/>
        <v/>
      </c>
      <c r="Q86" s="242" t="str">
        <f t="shared" si="136"/>
        <v/>
      </c>
      <c r="R86" s="242" t="str">
        <f t="shared" si="136"/>
        <v/>
      </c>
      <c r="S86" s="242" t="str">
        <f t="shared" si="136"/>
        <v/>
      </c>
      <c r="T86" s="242" t="str">
        <f t="shared" si="136"/>
        <v/>
      </c>
      <c r="U86" s="242" t="str">
        <f t="shared" si="136"/>
        <v/>
      </c>
      <c r="V86" s="242" t="str">
        <f t="shared" si="136"/>
        <v/>
      </c>
      <c r="W86" s="242" t="str">
        <f t="shared" si="136"/>
        <v/>
      </c>
      <c r="X86" s="242" t="str">
        <f t="shared" si="136"/>
        <v/>
      </c>
      <c r="Y86" s="242" t="str">
        <f t="shared" si="136"/>
        <v/>
      </c>
      <c r="Z86" s="242" t="str">
        <f t="shared" ref="Z86:BL86" si="137">IF(Z64="N", "X", "")</f>
        <v/>
      </c>
      <c r="AA86" s="242" t="str">
        <f t="shared" si="137"/>
        <v/>
      </c>
      <c r="AB86" s="242" t="str">
        <f t="shared" si="137"/>
        <v/>
      </c>
      <c r="AC86" s="242" t="str">
        <f t="shared" si="137"/>
        <v/>
      </c>
      <c r="AD86" s="242" t="str">
        <f t="shared" si="137"/>
        <v/>
      </c>
      <c r="AE86" s="242" t="str">
        <f t="shared" si="137"/>
        <v/>
      </c>
      <c r="AF86" s="242" t="str">
        <f t="shared" si="137"/>
        <v/>
      </c>
      <c r="AG86" s="242" t="str">
        <f t="shared" si="137"/>
        <v/>
      </c>
      <c r="AH86" s="242" t="str">
        <f t="shared" si="137"/>
        <v/>
      </c>
      <c r="AI86" s="242" t="str">
        <f t="shared" si="137"/>
        <v/>
      </c>
      <c r="AJ86" s="242" t="str">
        <f t="shared" si="137"/>
        <v/>
      </c>
      <c r="AK86" s="242" t="str">
        <f t="shared" si="137"/>
        <v/>
      </c>
      <c r="AL86" s="242" t="str">
        <f t="shared" si="137"/>
        <v/>
      </c>
      <c r="AM86" s="242" t="str">
        <f t="shared" si="137"/>
        <v/>
      </c>
      <c r="AN86" s="242" t="str">
        <f t="shared" si="137"/>
        <v/>
      </c>
      <c r="AO86" s="242" t="str">
        <f t="shared" si="137"/>
        <v/>
      </c>
      <c r="AP86" s="242" t="str">
        <f t="shared" si="137"/>
        <v/>
      </c>
      <c r="AQ86" s="242" t="str">
        <f t="shared" si="137"/>
        <v/>
      </c>
      <c r="AR86" s="242" t="str">
        <f t="shared" si="137"/>
        <v/>
      </c>
      <c r="AS86" s="242" t="str">
        <f t="shared" si="137"/>
        <v/>
      </c>
      <c r="AT86" s="242" t="str">
        <f t="shared" si="137"/>
        <v/>
      </c>
      <c r="AU86" s="242" t="str">
        <f t="shared" si="137"/>
        <v/>
      </c>
      <c r="AV86" s="242" t="str">
        <f t="shared" si="137"/>
        <v/>
      </c>
      <c r="AW86" s="242" t="str">
        <f t="shared" si="137"/>
        <v/>
      </c>
      <c r="AX86" s="242" t="str">
        <f t="shared" si="137"/>
        <v/>
      </c>
      <c r="AY86" s="242" t="str">
        <f t="shared" si="137"/>
        <v/>
      </c>
      <c r="AZ86" s="242" t="str">
        <f t="shared" si="137"/>
        <v/>
      </c>
      <c r="BA86" s="242" t="str">
        <f t="shared" si="137"/>
        <v/>
      </c>
      <c r="BB86" s="242" t="str">
        <f t="shared" si="137"/>
        <v/>
      </c>
      <c r="BC86" s="242" t="str">
        <f t="shared" si="137"/>
        <v/>
      </c>
      <c r="BD86" s="242" t="str">
        <f t="shared" si="137"/>
        <v/>
      </c>
      <c r="BE86" s="242" t="str">
        <f t="shared" si="137"/>
        <v/>
      </c>
      <c r="BF86" s="242" t="str">
        <f t="shared" si="137"/>
        <v/>
      </c>
      <c r="BG86" s="242" t="str">
        <f t="shared" si="137"/>
        <v/>
      </c>
      <c r="BH86" s="242" t="str">
        <f t="shared" si="137"/>
        <v/>
      </c>
      <c r="BI86" s="242" t="str">
        <f t="shared" si="137"/>
        <v/>
      </c>
      <c r="BJ86" s="242" t="str">
        <f t="shared" si="137"/>
        <v/>
      </c>
      <c r="BK86" s="242" t="str">
        <f t="shared" si="137"/>
        <v/>
      </c>
      <c r="BL86" s="242" t="str">
        <f t="shared" si="137"/>
        <v/>
      </c>
      <c r="BM86" s="190"/>
      <c r="BN86" s="191"/>
      <c r="BO86" s="192"/>
    </row>
    <row r="87" spans="1:67" s="193" customFormat="1" ht="66" customHeight="1" thickBot="1" x14ac:dyDescent="0.25">
      <c r="A87" s="189">
        <v>69</v>
      </c>
      <c r="B87" s="85" t="s">
        <v>83</v>
      </c>
      <c r="C87" s="509" t="s">
        <v>314</v>
      </c>
      <c r="D87" s="70" t="s">
        <v>38</v>
      </c>
      <c r="E87" s="242" t="str">
        <f>IF(E56="N","X","")</f>
        <v/>
      </c>
      <c r="F87" s="242" t="str">
        <f t="shared" ref="F87:Y87" si="138">IF(F56="N","X","")</f>
        <v/>
      </c>
      <c r="G87" s="242" t="str">
        <f t="shared" si="138"/>
        <v/>
      </c>
      <c r="H87" s="242" t="str">
        <f t="shared" si="138"/>
        <v/>
      </c>
      <c r="I87" s="242" t="str">
        <f t="shared" si="138"/>
        <v/>
      </c>
      <c r="J87" s="242" t="str">
        <f t="shared" si="138"/>
        <v/>
      </c>
      <c r="K87" s="242" t="str">
        <f t="shared" si="138"/>
        <v/>
      </c>
      <c r="L87" s="242" t="str">
        <f t="shared" si="138"/>
        <v/>
      </c>
      <c r="M87" s="242" t="str">
        <f t="shared" si="138"/>
        <v/>
      </c>
      <c r="N87" s="242" t="str">
        <f t="shared" si="138"/>
        <v/>
      </c>
      <c r="O87" s="242" t="str">
        <f t="shared" si="138"/>
        <v/>
      </c>
      <c r="P87" s="242" t="str">
        <f t="shared" si="138"/>
        <v/>
      </c>
      <c r="Q87" s="242" t="str">
        <f t="shared" si="138"/>
        <v/>
      </c>
      <c r="R87" s="242" t="str">
        <f t="shared" si="138"/>
        <v/>
      </c>
      <c r="S87" s="242" t="str">
        <f t="shared" si="138"/>
        <v/>
      </c>
      <c r="T87" s="242" t="str">
        <f t="shared" si="138"/>
        <v/>
      </c>
      <c r="U87" s="242" t="str">
        <f t="shared" si="138"/>
        <v/>
      </c>
      <c r="V87" s="242" t="str">
        <f t="shared" si="138"/>
        <v/>
      </c>
      <c r="W87" s="242" t="str">
        <f t="shared" si="138"/>
        <v/>
      </c>
      <c r="X87" s="242" t="str">
        <f t="shared" si="138"/>
        <v/>
      </c>
      <c r="Y87" s="242" t="str">
        <f t="shared" si="138"/>
        <v/>
      </c>
      <c r="Z87" s="242" t="str">
        <f t="shared" ref="Z87:BL87" si="139">IF(Z64="N", "X", "")</f>
        <v/>
      </c>
      <c r="AA87" s="242" t="str">
        <f t="shared" si="139"/>
        <v/>
      </c>
      <c r="AB87" s="242" t="str">
        <f t="shared" si="139"/>
        <v/>
      </c>
      <c r="AC87" s="242" t="str">
        <f t="shared" si="139"/>
        <v/>
      </c>
      <c r="AD87" s="242" t="str">
        <f t="shared" si="139"/>
        <v/>
      </c>
      <c r="AE87" s="242" t="str">
        <f t="shared" si="139"/>
        <v/>
      </c>
      <c r="AF87" s="242" t="str">
        <f t="shared" si="139"/>
        <v/>
      </c>
      <c r="AG87" s="242" t="str">
        <f t="shared" si="139"/>
        <v/>
      </c>
      <c r="AH87" s="242" t="str">
        <f t="shared" si="139"/>
        <v/>
      </c>
      <c r="AI87" s="242" t="str">
        <f t="shared" si="139"/>
        <v/>
      </c>
      <c r="AJ87" s="242" t="str">
        <f t="shared" si="139"/>
        <v/>
      </c>
      <c r="AK87" s="242" t="str">
        <f t="shared" si="139"/>
        <v/>
      </c>
      <c r="AL87" s="242" t="str">
        <f t="shared" si="139"/>
        <v/>
      </c>
      <c r="AM87" s="242" t="str">
        <f t="shared" si="139"/>
        <v/>
      </c>
      <c r="AN87" s="242" t="str">
        <f t="shared" si="139"/>
        <v/>
      </c>
      <c r="AO87" s="242" t="str">
        <f t="shared" si="139"/>
        <v/>
      </c>
      <c r="AP87" s="242" t="str">
        <f t="shared" si="139"/>
        <v/>
      </c>
      <c r="AQ87" s="242" t="str">
        <f t="shared" si="139"/>
        <v/>
      </c>
      <c r="AR87" s="242" t="str">
        <f t="shared" si="139"/>
        <v/>
      </c>
      <c r="AS87" s="242" t="str">
        <f t="shared" si="139"/>
        <v/>
      </c>
      <c r="AT87" s="242" t="str">
        <f t="shared" si="139"/>
        <v/>
      </c>
      <c r="AU87" s="242" t="str">
        <f t="shared" si="139"/>
        <v/>
      </c>
      <c r="AV87" s="242" t="str">
        <f t="shared" si="139"/>
        <v/>
      </c>
      <c r="AW87" s="242" t="str">
        <f t="shared" si="139"/>
        <v/>
      </c>
      <c r="AX87" s="242" t="str">
        <f t="shared" si="139"/>
        <v/>
      </c>
      <c r="AY87" s="242" t="str">
        <f t="shared" si="139"/>
        <v/>
      </c>
      <c r="AZ87" s="242" t="str">
        <f t="shared" si="139"/>
        <v/>
      </c>
      <c r="BA87" s="242" t="str">
        <f t="shared" si="139"/>
        <v/>
      </c>
      <c r="BB87" s="242" t="str">
        <f t="shared" si="139"/>
        <v/>
      </c>
      <c r="BC87" s="242" t="str">
        <f t="shared" si="139"/>
        <v/>
      </c>
      <c r="BD87" s="242" t="str">
        <f t="shared" si="139"/>
        <v/>
      </c>
      <c r="BE87" s="242" t="str">
        <f t="shared" si="139"/>
        <v/>
      </c>
      <c r="BF87" s="242" t="str">
        <f t="shared" si="139"/>
        <v/>
      </c>
      <c r="BG87" s="242" t="str">
        <f t="shared" si="139"/>
        <v/>
      </c>
      <c r="BH87" s="242" t="str">
        <f t="shared" si="139"/>
        <v/>
      </c>
      <c r="BI87" s="242" t="str">
        <f t="shared" si="139"/>
        <v/>
      </c>
      <c r="BJ87" s="242" t="str">
        <f t="shared" si="139"/>
        <v/>
      </c>
      <c r="BK87" s="242" t="str">
        <f t="shared" si="139"/>
        <v/>
      </c>
      <c r="BL87" s="242" t="str">
        <f t="shared" si="139"/>
        <v/>
      </c>
      <c r="BM87" s="190"/>
      <c r="BN87" s="191"/>
      <c r="BO87" s="192"/>
    </row>
    <row r="88" spans="1:67" s="193" customFormat="1" ht="65.25" customHeight="1" thickBot="1" x14ac:dyDescent="0.25">
      <c r="A88" s="189">
        <v>70</v>
      </c>
      <c r="B88" s="85" t="s">
        <v>84</v>
      </c>
      <c r="C88" s="509" t="s">
        <v>314</v>
      </c>
      <c r="D88" s="70" t="s">
        <v>38</v>
      </c>
      <c r="E88" s="242" t="str">
        <f>IF(E56="N","X","")</f>
        <v/>
      </c>
      <c r="F88" s="242" t="str">
        <f t="shared" ref="F88:Y88" si="140">IF(F56="N","X","")</f>
        <v/>
      </c>
      <c r="G88" s="242" t="str">
        <f t="shared" si="140"/>
        <v/>
      </c>
      <c r="H88" s="242" t="str">
        <f t="shared" si="140"/>
        <v/>
      </c>
      <c r="I88" s="242" t="str">
        <f t="shared" si="140"/>
        <v/>
      </c>
      <c r="J88" s="242" t="str">
        <f t="shared" si="140"/>
        <v/>
      </c>
      <c r="K88" s="242" t="str">
        <f t="shared" si="140"/>
        <v/>
      </c>
      <c r="L88" s="242" t="str">
        <f t="shared" si="140"/>
        <v/>
      </c>
      <c r="M88" s="242" t="str">
        <f t="shared" si="140"/>
        <v/>
      </c>
      <c r="N88" s="242" t="str">
        <f t="shared" si="140"/>
        <v/>
      </c>
      <c r="O88" s="242" t="str">
        <f t="shared" si="140"/>
        <v/>
      </c>
      <c r="P88" s="242" t="str">
        <f t="shared" si="140"/>
        <v/>
      </c>
      <c r="Q88" s="242" t="str">
        <f t="shared" si="140"/>
        <v/>
      </c>
      <c r="R88" s="242" t="str">
        <f t="shared" si="140"/>
        <v/>
      </c>
      <c r="S88" s="242" t="str">
        <f t="shared" si="140"/>
        <v/>
      </c>
      <c r="T88" s="242" t="str">
        <f t="shared" si="140"/>
        <v/>
      </c>
      <c r="U88" s="242" t="str">
        <f t="shared" si="140"/>
        <v/>
      </c>
      <c r="V88" s="242" t="str">
        <f t="shared" si="140"/>
        <v/>
      </c>
      <c r="W88" s="242" t="str">
        <f t="shared" si="140"/>
        <v/>
      </c>
      <c r="X88" s="242" t="str">
        <f t="shared" si="140"/>
        <v/>
      </c>
      <c r="Y88" s="242" t="str">
        <f t="shared" si="140"/>
        <v/>
      </c>
      <c r="Z88" s="242" t="str">
        <f t="shared" ref="Z88:BL88" si="141">IF(Z64="N", "X", "")</f>
        <v/>
      </c>
      <c r="AA88" s="242" t="str">
        <f t="shared" si="141"/>
        <v/>
      </c>
      <c r="AB88" s="242" t="str">
        <f t="shared" si="141"/>
        <v/>
      </c>
      <c r="AC88" s="242" t="str">
        <f t="shared" si="141"/>
        <v/>
      </c>
      <c r="AD88" s="242" t="str">
        <f t="shared" si="141"/>
        <v/>
      </c>
      <c r="AE88" s="242" t="str">
        <f t="shared" si="141"/>
        <v/>
      </c>
      <c r="AF88" s="242" t="str">
        <f t="shared" si="141"/>
        <v/>
      </c>
      <c r="AG88" s="242" t="str">
        <f t="shared" si="141"/>
        <v/>
      </c>
      <c r="AH88" s="242" t="str">
        <f t="shared" si="141"/>
        <v/>
      </c>
      <c r="AI88" s="242" t="str">
        <f t="shared" si="141"/>
        <v/>
      </c>
      <c r="AJ88" s="242" t="str">
        <f t="shared" si="141"/>
        <v/>
      </c>
      <c r="AK88" s="242" t="str">
        <f t="shared" si="141"/>
        <v/>
      </c>
      <c r="AL88" s="242" t="str">
        <f t="shared" si="141"/>
        <v/>
      </c>
      <c r="AM88" s="242" t="str">
        <f t="shared" si="141"/>
        <v/>
      </c>
      <c r="AN88" s="242" t="str">
        <f t="shared" si="141"/>
        <v/>
      </c>
      <c r="AO88" s="242" t="str">
        <f t="shared" si="141"/>
        <v/>
      </c>
      <c r="AP88" s="242" t="str">
        <f t="shared" si="141"/>
        <v/>
      </c>
      <c r="AQ88" s="242" t="str">
        <f t="shared" si="141"/>
        <v/>
      </c>
      <c r="AR88" s="242" t="str">
        <f t="shared" si="141"/>
        <v/>
      </c>
      <c r="AS88" s="242" t="str">
        <f t="shared" si="141"/>
        <v/>
      </c>
      <c r="AT88" s="242" t="str">
        <f t="shared" si="141"/>
        <v/>
      </c>
      <c r="AU88" s="242" t="str">
        <f t="shared" si="141"/>
        <v/>
      </c>
      <c r="AV88" s="242" t="str">
        <f t="shared" si="141"/>
        <v/>
      </c>
      <c r="AW88" s="242" t="str">
        <f t="shared" si="141"/>
        <v/>
      </c>
      <c r="AX88" s="242" t="str">
        <f t="shared" si="141"/>
        <v/>
      </c>
      <c r="AY88" s="242" t="str">
        <f t="shared" si="141"/>
        <v/>
      </c>
      <c r="AZ88" s="242" t="str">
        <f t="shared" si="141"/>
        <v/>
      </c>
      <c r="BA88" s="242" t="str">
        <f t="shared" si="141"/>
        <v/>
      </c>
      <c r="BB88" s="242" t="str">
        <f t="shared" si="141"/>
        <v/>
      </c>
      <c r="BC88" s="242" t="str">
        <f t="shared" si="141"/>
        <v/>
      </c>
      <c r="BD88" s="242" t="str">
        <f t="shared" si="141"/>
        <v/>
      </c>
      <c r="BE88" s="242" t="str">
        <f t="shared" si="141"/>
        <v/>
      </c>
      <c r="BF88" s="242" t="str">
        <f t="shared" si="141"/>
        <v/>
      </c>
      <c r="BG88" s="242" t="str">
        <f t="shared" si="141"/>
        <v/>
      </c>
      <c r="BH88" s="242" t="str">
        <f t="shared" si="141"/>
        <v/>
      </c>
      <c r="BI88" s="242" t="str">
        <f t="shared" si="141"/>
        <v/>
      </c>
      <c r="BJ88" s="242" t="str">
        <f t="shared" si="141"/>
        <v/>
      </c>
      <c r="BK88" s="242" t="str">
        <f t="shared" si="141"/>
        <v/>
      </c>
      <c r="BL88" s="242" t="str">
        <f t="shared" si="141"/>
        <v/>
      </c>
      <c r="BM88" s="190"/>
      <c r="BN88" s="191"/>
      <c r="BO88" s="192"/>
    </row>
    <row r="89" spans="1:67" s="193" customFormat="1" ht="64.5" customHeight="1" thickBot="1" x14ac:dyDescent="0.25">
      <c r="A89" s="189">
        <v>71</v>
      </c>
      <c r="B89" s="85" t="s">
        <v>85</v>
      </c>
      <c r="C89" s="509" t="s">
        <v>314</v>
      </c>
      <c r="D89" s="70" t="s">
        <v>38</v>
      </c>
      <c r="E89" s="242" t="str">
        <f>IF(E56="N","X","")</f>
        <v/>
      </c>
      <c r="F89" s="242" t="str">
        <f t="shared" ref="F89:Y89" si="142">IF(F56="N","X","")</f>
        <v/>
      </c>
      <c r="G89" s="242" t="str">
        <f t="shared" si="142"/>
        <v/>
      </c>
      <c r="H89" s="242" t="str">
        <f t="shared" si="142"/>
        <v/>
      </c>
      <c r="I89" s="242" t="str">
        <f t="shared" si="142"/>
        <v/>
      </c>
      <c r="J89" s="242" t="str">
        <f t="shared" si="142"/>
        <v/>
      </c>
      <c r="K89" s="242" t="str">
        <f t="shared" si="142"/>
        <v/>
      </c>
      <c r="L89" s="242" t="str">
        <f t="shared" si="142"/>
        <v/>
      </c>
      <c r="M89" s="242" t="str">
        <f t="shared" si="142"/>
        <v/>
      </c>
      <c r="N89" s="242" t="str">
        <f t="shared" si="142"/>
        <v/>
      </c>
      <c r="O89" s="242" t="str">
        <f t="shared" si="142"/>
        <v/>
      </c>
      <c r="P89" s="242" t="str">
        <f t="shared" si="142"/>
        <v/>
      </c>
      <c r="Q89" s="242" t="str">
        <f t="shared" si="142"/>
        <v/>
      </c>
      <c r="R89" s="242" t="str">
        <f t="shared" si="142"/>
        <v/>
      </c>
      <c r="S89" s="242" t="str">
        <f t="shared" si="142"/>
        <v/>
      </c>
      <c r="T89" s="242" t="str">
        <f t="shared" si="142"/>
        <v/>
      </c>
      <c r="U89" s="242" t="str">
        <f t="shared" si="142"/>
        <v/>
      </c>
      <c r="V89" s="242" t="str">
        <f t="shared" si="142"/>
        <v/>
      </c>
      <c r="W89" s="242" t="str">
        <f t="shared" si="142"/>
        <v/>
      </c>
      <c r="X89" s="242" t="str">
        <f t="shared" si="142"/>
        <v/>
      </c>
      <c r="Y89" s="242" t="str">
        <f t="shared" si="142"/>
        <v/>
      </c>
      <c r="Z89" s="242" t="str">
        <f t="shared" ref="Z89:BL89" si="143">IF(Z64="N", "X", "")</f>
        <v/>
      </c>
      <c r="AA89" s="242" t="str">
        <f t="shared" si="143"/>
        <v/>
      </c>
      <c r="AB89" s="242" t="str">
        <f t="shared" si="143"/>
        <v/>
      </c>
      <c r="AC89" s="242" t="str">
        <f t="shared" si="143"/>
        <v/>
      </c>
      <c r="AD89" s="242" t="str">
        <f t="shared" si="143"/>
        <v/>
      </c>
      <c r="AE89" s="242" t="str">
        <f t="shared" si="143"/>
        <v/>
      </c>
      <c r="AF89" s="242" t="str">
        <f t="shared" si="143"/>
        <v/>
      </c>
      <c r="AG89" s="242" t="str">
        <f t="shared" si="143"/>
        <v/>
      </c>
      <c r="AH89" s="242" t="str">
        <f t="shared" si="143"/>
        <v/>
      </c>
      <c r="AI89" s="242" t="str">
        <f t="shared" si="143"/>
        <v/>
      </c>
      <c r="AJ89" s="242" t="str">
        <f t="shared" si="143"/>
        <v/>
      </c>
      <c r="AK89" s="242" t="str">
        <f t="shared" si="143"/>
        <v/>
      </c>
      <c r="AL89" s="242" t="str">
        <f t="shared" si="143"/>
        <v/>
      </c>
      <c r="AM89" s="242" t="str">
        <f t="shared" si="143"/>
        <v/>
      </c>
      <c r="AN89" s="242" t="str">
        <f t="shared" si="143"/>
        <v/>
      </c>
      <c r="AO89" s="242" t="str">
        <f t="shared" si="143"/>
        <v/>
      </c>
      <c r="AP89" s="242" t="str">
        <f t="shared" si="143"/>
        <v/>
      </c>
      <c r="AQ89" s="242" t="str">
        <f t="shared" si="143"/>
        <v/>
      </c>
      <c r="AR89" s="242" t="str">
        <f t="shared" si="143"/>
        <v/>
      </c>
      <c r="AS89" s="242" t="str">
        <f t="shared" si="143"/>
        <v/>
      </c>
      <c r="AT89" s="242" t="str">
        <f t="shared" si="143"/>
        <v/>
      </c>
      <c r="AU89" s="242" t="str">
        <f t="shared" si="143"/>
        <v/>
      </c>
      <c r="AV89" s="242" t="str">
        <f t="shared" si="143"/>
        <v/>
      </c>
      <c r="AW89" s="242" t="str">
        <f t="shared" si="143"/>
        <v/>
      </c>
      <c r="AX89" s="242" t="str">
        <f t="shared" si="143"/>
        <v/>
      </c>
      <c r="AY89" s="242" t="str">
        <f t="shared" si="143"/>
        <v/>
      </c>
      <c r="AZ89" s="242" t="str">
        <f t="shared" si="143"/>
        <v/>
      </c>
      <c r="BA89" s="242" t="str">
        <f t="shared" si="143"/>
        <v/>
      </c>
      <c r="BB89" s="242" t="str">
        <f t="shared" si="143"/>
        <v/>
      </c>
      <c r="BC89" s="242" t="str">
        <f t="shared" si="143"/>
        <v/>
      </c>
      <c r="BD89" s="242" t="str">
        <f t="shared" si="143"/>
        <v/>
      </c>
      <c r="BE89" s="242" t="str">
        <f t="shared" si="143"/>
        <v/>
      </c>
      <c r="BF89" s="242" t="str">
        <f t="shared" si="143"/>
        <v/>
      </c>
      <c r="BG89" s="242" t="str">
        <f t="shared" si="143"/>
        <v/>
      </c>
      <c r="BH89" s="242" t="str">
        <f t="shared" si="143"/>
        <v/>
      </c>
      <c r="BI89" s="242" t="str">
        <f t="shared" si="143"/>
        <v/>
      </c>
      <c r="BJ89" s="242" t="str">
        <f t="shared" si="143"/>
        <v/>
      </c>
      <c r="BK89" s="242" t="str">
        <f t="shared" si="143"/>
        <v/>
      </c>
      <c r="BL89" s="242" t="str">
        <f t="shared" si="143"/>
        <v/>
      </c>
      <c r="BM89" s="190"/>
      <c r="BN89" s="191"/>
      <c r="BO89" s="192"/>
    </row>
    <row r="90" spans="1:67" s="193" customFormat="1" ht="63" customHeight="1" thickBot="1" x14ac:dyDescent="0.25">
      <c r="A90" s="189">
        <v>72</v>
      </c>
      <c r="B90" s="85" t="s">
        <v>86</v>
      </c>
      <c r="C90" s="509" t="s">
        <v>314</v>
      </c>
      <c r="D90" s="70" t="s">
        <v>38</v>
      </c>
      <c r="E90" s="242" t="str">
        <f>IF(E56="N","X","")</f>
        <v/>
      </c>
      <c r="F90" s="242" t="str">
        <f t="shared" ref="F90:Y90" si="144">IF(F56="N","X","")</f>
        <v/>
      </c>
      <c r="G90" s="242" t="str">
        <f t="shared" si="144"/>
        <v/>
      </c>
      <c r="H90" s="242" t="str">
        <f t="shared" si="144"/>
        <v/>
      </c>
      <c r="I90" s="242" t="str">
        <f t="shared" si="144"/>
        <v/>
      </c>
      <c r="J90" s="242" t="str">
        <f t="shared" si="144"/>
        <v/>
      </c>
      <c r="K90" s="242" t="str">
        <f t="shared" si="144"/>
        <v/>
      </c>
      <c r="L90" s="242" t="str">
        <f t="shared" si="144"/>
        <v/>
      </c>
      <c r="M90" s="242" t="str">
        <f t="shared" si="144"/>
        <v/>
      </c>
      <c r="N90" s="242" t="str">
        <f t="shared" si="144"/>
        <v/>
      </c>
      <c r="O90" s="242" t="str">
        <f t="shared" si="144"/>
        <v/>
      </c>
      <c r="P90" s="242" t="str">
        <f t="shared" si="144"/>
        <v/>
      </c>
      <c r="Q90" s="242" t="str">
        <f t="shared" si="144"/>
        <v/>
      </c>
      <c r="R90" s="242" t="str">
        <f t="shared" si="144"/>
        <v/>
      </c>
      <c r="S90" s="242" t="str">
        <f t="shared" si="144"/>
        <v/>
      </c>
      <c r="T90" s="242" t="str">
        <f t="shared" si="144"/>
        <v/>
      </c>
      <c r="U90" s="242" t="str">
        <f t="shared" si="144"/>
        <v/>
      </c>
      <c r="V90" s="242" t="str">
        <f t="shared" si="144"/>
        <v/>
      </c>
      <c r="W90" s="242" t="str">
        <f t="shared" si="144"/>
        <v/>
      </c>
      <c r="X90" s="242" t="str">
        <f t="shared" si="144"/>
        <v/>
      </c>
      <c r="Y90" s="242" t="str">
        <f t="shared" si="144"/>
        <v/>
      </c>
      <c r="Z90" s="242"/>
      <c r="AA90" s="242"/>
      <c r="AB90" s="242"/>
      <c r="AC90" s="242"/>
      <c r="AD90" s="242"/>
      <c r="AE90" s="242"/>
      <c r="AF90" s="242"/>
      <c r="AG90" s="242"/>
      <c r="AH90" s="242"/>
      <c r="AI90" s="242"/>
      <c r="AJ90" s="242"/>
      <c r="AK90" s="242"/>
      <c r="AL90" s="242"/>
      <c r="AM90" s="242"/>
      <c r="AN90" s="242"/>
      <c r="AO90" s="242"/>
      <c r="AP90" s="242"/>
      <c r="AQ90" s="242"/>
      <c r="AR90" s="242"/>
      <c r="AS90" s="242"/>
      <c r="AT90" s="242"/>
      <c r="AU90" s="242"/>
      <c r="AV90" s="242"/>
      <c r="AW90" s="242"/>
      <c r="AX90" s="242"/>
      <c r="AY90" s="242"/>
      <c r="AZ90" s="242"/>
      <c r="BA90" s="242"/>
      <c r="BB90" s="242"/>
      <c r="BC90" s="242"/>
      <c r="BD90" s="242"/>
      <c r="BE90" s="242"/>
      <c r="BF90" s="242"/>
      <c r="BG90" s="242"/>
      <c r="BH90" s="242"/>
      <c r="BI90" s="242"/>
      <c r="BJ90" s="242"/>
      <c r="BK90" s="242"/>
      <c r="BL90" s="242"/>
      <c r="BM90" s="190"/>
      <c r="BN90" s="191"/>
      <c r="BO90" s="192"/>
    </row>
    <row r="91" spans="1:67" s="193" customFormat="1" ht="58.5" customHeight="1" thickBot="1" x14ac:dyDescent="0.25">
      <c r="A91" s="189">
        <v>73</v>
      </c>
      <c r="B91" s="85" t="s">
        <v>87</v>
      </c>
      <c r="C91" s="509" t="s">
        <v>314</v>
      </c>
      <c r="D91" s="70" t="s">
        <v>38</v>
      </c>
      <c r="E91" s="242" t="str">
        <f>IF(E56="N","X","")</f>
        <v/>
      </c>
      <c r="F91" s="242" t="str">
        <f t="shared" ref="F91:Y91" si="145">IF(F56="N","X","")</f>
        <v/>
      </c>
      <c r="G91" s="242" t="str">
        <f t="shared" si="145"/>
        <v/>
      </c>
      <c r="H91" s="242" t="str">
        <f t="shared" si="145"/>
        <v/>
      </c>
      <c r="I91" s="242" t="str">
        <f t="shared" si="145"/>
        <v/>
      </c>
      <c r="J91" s="242" t="str">
        <f t="shared" si="145"/>
        <v/>
      </c>
      <c r="K91" s="242" t="str">
        <f t="shared" si="145"/>
        <v/>
      </c>
      <c r="L91" s="242" t="str">
        <f t="shared" si="145"/>
        <v/>
      </c>
      <c r="M91" s="242" t="str">
        <f t="shared" si="145"/>
        <v/>
      </c>
      <c r="N91" s="242" t="str">
        <f t="shared" si="145"/>
        <v/>
      </c>
      <c r="O91" s="242" t="str">
        <f t="shared" si="145"/>
        <v/>
      </c>
      <c r="P91" s="242" t="str">
        <f t="shared" si="145"/>
        <v/>
      </c>
      <c r="Q91" s="242" t="str">
        <f t="shared" si="145"/>
        <v/>
      </c>
      <c r="R91" s="242" t="str">
        <f t="shared" si="145"/>
        <v/>
      </c>
      <c r="S91" s="242" t="str">
        <f t="shared" si="145"/>
        <v/>
      </c>
      <c r="T91" s="242" t="str">
        <f t="shared" si="145"/>
        <v/>
      </c>
      <c r="U91" s="242" t="str">
        <f t="shared" si="145"/>
        <v/>
      </c>
      <c r="V91" s="242" t="str">
        <f t="shared" si="145"/>
        <v/>
      </c>
      <c r="W91" s="242" t="str">
        <f t="shared" si="145"/>
        <v/>
      </c>
      <c r="X91" s="242" t="str">
        <f t="shared" si="145"/>
        <v/>
      </c>
      <c r="Y91" s="242" t="str">
        <f t="shared" si="145"/>
        <v/>
      </c>
      <c r="Z91" s="242"/>
      <c r="AA91" s="242"/>
      <c r="AB91" s="242"/>
      <c r="AC91" s="242"/>
      <c r="AD91" s="242"/>
      <c r="AE91" s="242"/>
      <c r="AF91" s="242"/>
      <c r="AG91" s="242"/>
      <c r="AH91" s="242"/>
      <c r="AI91" s="242"/>
      <c r="AJ91" s="242"/>
      <c r="AK91" s="242"/>
      <c r="AL91" s="242"/>
      <c r="AM91" s="242"/>
      <c r="AN91" s="242"/>
      <c r="AO91" s="242"/>
      <c r="AP91" s="242"/>
      <c r="AQ91" s="242"/>
      <c r="AR91" s="242"/>
      <c r="AS91" s="242"/>
      <c r="AT91" s="242"/>
      <c r="AU91" s="242"/>
      <c r="AV91" s="242"/>
      <c r="AW91" s="242"/>
      <c r="AX91" s="242"/>
      <c r="AY91" s="242"/>
      <c r="AZ91" s="242"/>
      <c r="BA91" s="242"/>
      <c r="BB91" s="242"/>
      <c r="BC91" s="242"/>
      <c r="BD91" s="242"/>
      <c r="BE91" s="242"/>
      <c r="BF91" s="242"/>
      <c r="BG91" s="242"/>
      <c r="BH91" s="242"/>
      <c r="BI91" s="242"/>
      <c r="BJ91" s="242"/>
      <c r="BK91" s="242"/>
      <c r="BL91" s="242"/>
      <c r="BM91" s="190"/>
      <c r="BN91" s="191"/>
      <c r="BO91" s="192"/>
    </row>
    <row r="92" spans="1:67" ht="33" customHeight="1" thickBot="1" x14ac:dyDescent="0.25">
      <c r="A92" s="225" t="s">
        <v>19</v>
      </c>
      <c r="B92" s="67" t="s">
        <v>315</v>
      </c>
      <c r="C92" s="67" t="s">
        <v>8</v>
      </c>
      <c r="D92" s="67"/>
      <c r="E92" s="226"/>
      <c r="F92" s="226"/>
      <c r="G92" s="226"/>
      <c r="H92" s="226"/>
      <c r="I92" s="226"/>
      <c r="J92" s="226"/>
      <c r="K92" s="226"/>
      <c r="L92" s="226"/>
      <c r="M92" s="226"/>
      <c r="N92" s="226"/>
      <c r="O92" s="226"/>
      <c r="P92" s="226"/>
      <c r="Q92" s="226"/>
      <c r="R92" s="226"/>
      <c r="S92" s="226"/>
      <c r="T92" s="226"/>
      <c r="U92" s="226"/>
      <c r="V92" s="226"/>
      <c r="W92" s="226"/>
      <c r="X92" s="226"/>
      <c r="Y92" s="226"/>
      <c r="Z92" s="226"/>
      <c r="AA92" s="226"/>
      <c r="AB92" s="226"/>
      <c r="AC92" s="226"/>
      <c r="AD92" s="226"/>
      <c r="AE92" s="226"/>
      <c r="AF92" s="226"/>
      <c r="AG92" s="226"/>
      <c r="AH92" s="226"/>
      <c r="AI92" s="226"/>
      <c r="AJ92" s="226"/>
      <c r="AK92" s="226"/>
      <c r="AL92" s="226"/>
      <c r="AM92" s="226"/>
      <c r="AN92" s="226"/>
      <c r="AO92" s="226"/>
      <c r="AP92" s="226"/>
      <c r="AQ92" s="226"/>
      <c r="AR92" s="226"/>
      <c r="AS92" s="226"/>
      <c r="AT92" s="226"/>
      <c r="AU92" s="226"/>
      <c r="AV92" s="226"/>
      <c r="AW92" s="226"/>
      <c r="AX92" s="226"/>
      <c r="AY92" s="226"/>
      <c r="AZ92" s="226"/>
      <c r="BA92" s="226"/>
      <c r="BB92" s="226"/>
      <c r="BC92" s="226"/>
      <c r="BD92" s="226"/>
      <c r="BE92" s="226"/>
      <c r="BF92" s="226"/>
      <c r="BG92" s="226"/>
      <c r="BH92" s="226"/>
      <c r="BI92" s="226"/>
      <c r="BJ92" s="226"/>
      <c r="BK92" s="226"/>
      <c r="BL92" s="226"/>
      <c r="BM92" s="227"/>
      <c r="BN92" s="210"/>
      <c r="BO92" s="211"/>
    </row>
    <row r="93" spans="1:67" s="193" customFormat="1" ht="65.25" customHeight="1" thickBot="1" x14ac:dyDescent="0.25">
      <c r="A93" s="188">
        <v>74</v>
      </c>
      <c r="B93" s="510" t="s">
        <v>316</v>
      </c>
      <c r="C93" s="509" t="s">
        <v>317</v>
      </c>
      <c r="D93" s="70" t="s">
        <v>38</v>
      </c>
      <c r="E93" s="242"/>
      <c r="F93" s="242"/>
      <c r="G93" s="242"/>
      <c r="H93" s="242" t="s">
        <v>19</v>
      </c>
      <c r="I93" s="242" t="s">
        <v>19</v>
      </c>
      <c r="J93" s="242" t="s">
        <v>19</v>
      </c>
      <c r="K93" s="242" t="s">
        <v>19</v>
      </c>
      <c r="L93" s="242" t="s">
        <v>19</v>
      </c>
      <c r="M93" s="242" t="s">
        <v>19</v>
      </c>
      <c r="N93" s="242" t="s">
        <v>19</v>
      </c>
      <c r="O93" s="242" t="s">
        <v>19</v>
      </c>
      <c r="P93" s="242" t="s">
        <v>19</v>
      </c>
      <c r="Q93" s="242" t="s">
        <v>19</v>
      </c>
      <c r="R93" s="242" t="s">
        <v>19</v>
      </c>
      <c r="S93" s="242" t="s">
        <v>19</v>
      </c>
      <c r="T93" s="242" t="s">
        <v>19</v>
      </c>
      <c r="U93" s="242" t="s">
        <v>19</v>
      </c>
      <c r="V93" s="242" t="s">
        <v>19</v>
      </c>
      <c r="W93" s="242" t="s">
        <v>19</v>
      </c>
      <c r="X93" s="242" t="s">
        <v>19</v>
      </c>
      <c r="Y93" s="242" t="s">
        <v>19</v>
      </c>
      <c r="Z93" s="242"/>
      <c r="AA93" s="242"/>
      <c r="AB93" s="242"/>
      <c r="AC93" s="242"/>
      <c r="AD93" s="242"/>
      <c r="AE93" s="242"/>
      <c r="AF93" s="242"/>
      <c r="AG93" s="242"/>
      <c r="AH93" s="242"/>
      <c r="AI93" s="242"/>
      <c r="AJ93" s="242"/>
      <c r="AK93" s="242"/>
      <c r="AL93" s="242"/>
      <c r="AM93" s="242"/>
      <c r="AN93" s="242"/>
      <c r="AO93" s="242"/>
      <c r="AP93" s="242"/>
      <c r="AQ93" s="242"/>
      <c r="AR93" s="242"/>
      <c r="AS93" s="242"/>
      <c r="AT93" s="242"/>
      <c r="AU93" s="242"/>
      <c r="AV93" s="242"/>
      <c r="AW93" s="242"/>
      <c r="AX93" s="242"/>
      <c r="AY93" s="242"/>
      <c r="AZ93" s="242"/>
      <c r="BA93" s="242"/>
      <c r="BB93" s="242"/>
      <c r="BC93" s="242"/>
      <c r="BD93" s="242"/>
      <c r="BE93" s="242"/>
      <c r="BF93" s="242"/>
      <c r="BG93" s="242"/>
      <c r="BH93" s="242"/>
      <c r="BI93" s="242"/>
      <c r="BJ93" s="242"/>
      <c r="BK93" s="242"/>
      <c r="BL93" s="242"/>
      <c r="BM93" s="190"/>
      <c r="BN93" s="191"/>
      <c r="BO93" s="192"/>
    </row>
    <row r="94" spans="1:67" s="193" customFormat="1" ht="51" customHeight="1" thickBot="1" x14ac:dyDescent="0.25">
      <c r="A94" s="189">
        <v>75</v>
      </c>
      <c r="B94" s="85" t="s">
        <v>218</v>
      </c>
      <c r="C94" s="70" t="s">
        <v>318</v>
      </c>
      <c r="D94" s="70" t="s">
        <v>38</v>
      </c>
      <c r="E94" s="242" t="str">
        <f>IF(E93="N","X","")</f>
        <v/>
      </c>
      <c r="F94" s="242" t="str">
        <f t="shared" ref="F94:Y94" si="146">IF(F93="N","X","")</f>
        <v/>
      </c>
      <c r="G94" s="242" t="str">
        <f t="shared" si="146"/>
        <v/>
      </c>
      <c r="H94" s="242" t="str">
        <f t="shared" si="146"/>
        <v/>
      </c>
      <c r="I94" s="242" t="str">
        <f t="shared" si="146"/>
        <v/>
      </c>
      <c r="J94" s="242" t="str">
        <f t="shared" si="146"/>
        <v/>
      </c>
      <c r="K94" s="242" t="str">
        <f t="shared" si="146"/>
        <v/>
      </c>
      <c r="L94" s="242" t="str">
        <f t="shared" si="146"/>
        <v/>
      </c>
      <c r="M94" s="242" t="str">
        <f t="shared" si="146"/>
        <v/>
      </c>
      <c r="N94" s="242" t="str">
        <f t="shared" si="146"/>
        <v/>
      </c>
      <c r="O94" s="242" t="str">
        <f t="shared" si="146"/>
        <v/>
      </c>
      <c r="P94" s="242" t="str">
        <f t="shared" si="146"/>
        <v/>
      </c>
      <c r="Q94" s="242" t="str">
        <f t="shared" si="146"/>
        <v/>
      </c>
      <c r="R94" s="242" t="str">
        <f t="shared" si="146"/>
        <v/>
      </c>
      <c r="S94" s="242" t="str">
        <f t="shared" si="146"/>
        <v/>
      </c>
      <c r="T94" s="242" t="str">
        <f t="shared" si="146"/>
        <v/>
      </c>
      <c r="U94" s="242" t="str">
        <f t="shared" si="146"/>
        <v/>
      </c>
      <c r="V94" s="242" t="str">
        <f t="shared" si="146"/>
        <v/>
      </c>
      <c r="W94" s="242" t="str">
        <f t="shared" si="146"/>
        <v/>
      </c>
      <c r="X94" s="242" t="str">
        <f t="shared" si="146"/>
        <v/>
      </c>
      <c r="Y94" s="242" t="str">
        <f t="shared" si="146"/>
        <v/>
      </c>
      <c r="Z94" s="242"/>
      <c r="AA94" s="242"/>
      <c r="AB94" s="242"/>
      <c r="AC94" s="242"/>
      <c r="AD94" s="242"/>
      <c r="AE94" s="242"/>
      <c r="AF94" s="242"/>
      <c r="AG94" s="242"/>
      <c r="AH94" s="242"/>
      <c r="AI94" s="242"/>
      <c r="AJ94" s="242"/>
      <c r="AK94" s="242"/>
      <c r="AL94" s="242"/>
      <c r="AM94" s="242"/>
      <c r="AN94" s="242"/>
      <c r="AO94" s="242"/>
      <c r="AP94" s="242"/>
      <c r="AQ94" s="242"/>
      <c r="AR94" s="242"/>
      <c r="AS94" s="242"/>
      <c r="AT94" s="242"/>
      <c r="AU94" s="242"/>
      <c r="AV94" s="242"/>
      <c r="AW94" s="242"/>
      <c r="AX94" s="242"/>
      <c r="AY94" s="242"/>
      <c r="AZ94" s="242"/>
      <c r="BA94" s="242"/>
      <c r="BB94" s="242"/>
      <c r="BC94" s="242"/>
      <c r="BD94" s="242"/>
      <c r="BE94" s="242"/>
      <c r="BF94" s="242"/>
      <c r="BG94" s="242"/>
      <c r="BH94" s="242"/>
      <c r="BI94" s="242"/>
      <c r="BJ94" s="242"/>
      <c r="BK94" s="242"/>
      <c r="BL94" s="242"/>
      <c r="BM94" s="190"/>
      <c r="BN94" s="191"/>
      <c r="BO94" s="192"/>
    </row>
    <row r="95" spans="1:67" s="193" customFormat="1" ht="51" customHeight="1" thickBot="1" x14ac:dyDescent="0.25">
      <c r="A95" s="189">
        <v>76</v>
      </c>
      <c r="B95" s="85" t="s">
        <v>219</v>
      </c>
      <c r="C95" s="70" t="s">
        <v>318</v>
      </c>
      <c r="D95" s="70" t="s">
        <v>38</v>
      </c>
      <c r="E95" s="242" t="str">
        <f>IF(E93="N","X","")</f>
        <v/>
      </c>
      <c r="F95" s="242" t="str">
        <f t="shared" ref="F95:Y95" si="147">IF(F93="N","X","")</f>
        <v/>
      </c>
      <c r="G95" s="242" t="str">
        <f t="shared" si="147"/>
        <v/>
      </c>
      <c r="H95" s="242" t="str">
        <f t="shared" si="147"/>
        <v/>
      </c>
      <c r="I95" s="242" t="str">
        <f t="shared" si="147"/>
        <v/>
      </c>
      <c r="J95" s="242" t="str">
        <f t="shared" si="147"/>
        <v/>
      </c>
      <c r="K95" s="242" t="str">
        <f t="shared" si="147"/>
        <v/>
      </c>
      <c r="L95" s="242" t="str">
        <f t="shared" si="147"/>
        <v/>
      </c>
      <c r="M95" s="242" t="str">
        <f t="shared" si="147"/>
        <v/>
      </c>
      <c r="N95" s="242" t="str">
        <f t="shared" si="147"/>
        <v/>
      </c>
      <c r="O95" s="242" t="str">
        <f t="shared" si="147"/>
        <v/>
      </c>
      <c r="P95" s="242" t="str">
        <f t="shared" si="147"/>
        <v/>
      </c>
      <c r="Q95" s="242" t="str">
        <f t="shared" si="147"/>
        <v/>
      </c>
      <c r="R95" s="242" t="str">
        <f t="shared" si="147"/>
        <v/>
      </c>
      <c r="S95" s="242" t="str">
        <f t="shared" si="147"/>
        <v/>
      </c>
      <c r="T95" s="242" t="str">
        <f t="shared" si="147"/>
        <v/>
      </c>
      <c r="U95" s="242" t="str">
        <f t="shared" si="147"/>
        <v/>
      </c>
      <c r="V95" s="242" t="str">
        <f t="shared" si="147"/>
        <v/>
      </c>
      <c r="W95" s="242" t="str">
        <f t="shared" si="147"/>
        <v/>
      </c>
      <c r="X95" s="242" t="str">
        <f t="shared" si="147"/>
        <v/>
      </c>
      <c r="Y95" s="242" t="str">
        <f t="shared" si="147"/>
        <v/>
      </c>
      <c r="Z95" s="242"/>
      <c r="AA95" s="242"/>
      <c r="AB95" s="242"/>
      <c r="AC95" s="242"/>
      <c r="AD95" s="242"/>
      <c r="AE95" s="242"/>
      <c r="AF95" s="242"/>
      <c r="AG95" s="242"/>
      <c r="AH95" s="242"/>
      <c r="AI95" s="242"/>
      <c r="AJ95" s="242"/>
      <c r="AK95" s="242"/>
      <c r="AL95" s="242"/>
      <c r="AM95" s="242"/>
      <c r="AN95" s="242"/>
      <c r="AO95" s="242"/>
      <c r="AP95" s="242"/>
      <c r="AQ95" s="242"/>
      <c r="AR95" s="242"/>
      <c r="AS95" s="242"/>
      <c r="AT95" s="242"/>
      <c r="AU95" s="242"/>
      <c r="AV95" s="242"/>
      <c r="AW95" s="242"/>
      <c r="AX95" s="242"/>
      <c r="AY95" s="242"/>
      <c r="AZ95" s="242"/>
      <c r="BA95" s="242"/>
      <c r="BB95" s="242"/>
      <c r="BC95" s="242"/>
      <c r="BD95" s="242"/>
      <c r="BE95" s="242"/>
      <c r="BF95" s="242"/>
      <c r="BG95" s="242"/>
      <c r="BH95" s="242"/>
      <c r="BI95" s="242"/>
      <c r="BJ95" s="242"/>
      <c r="BK95" s="242"/>
      <c r="BL95" s="242"/>
      <c r="BM95" s="190"/>
      <c r="BN95" s="191"/>
      <c r="BO95" s="192"/>
    </row>
    <row r="96" spans="1:67" s="193" customFormat="1" ht="51" customHeight="1" thickBot="1" x14ac:dyDescent="0.25">
      <c r="A96" s="199">
        <v>77</v>
      </c>
      <c r="B96" s="85" t="s">
        <v>220</v>
      </c>
      <c r="C96" s="70" t="s">
        <v>318</v>
      </c>
      <c r="D96" s="70" t="s">
        <v>38</v>
      </c>
      <c r="E96" s="242" t="str">
        <f>IF(E93="N","X","")</f>
        <v/>
      </c>
      <c r="F96" s="242" t="str">
        <f t="shared" ref="F96:Y96" si="148">IF(F93="N","X","")</f>
        <v/>
      </c>
      <c r="G96" s="242" t="str">
        <f t="shared" si="148"/>
        <v/>
      </c>
      <c r="H96" s="242" t="str">
        <f t="shared" si="148"/>
        <v/>
      </c>
      <c r="I96" s="242" t="str">
        <f t="shared" si="148"/>
        <v/>
      </c>
      <c r="J96" s="242" t="str">
        <f t="shared" si="148"/>
        <v/>
      </c>
      <c r="K96" s="242" t="str">
        <f t="shared" si="148"/>
        <v/>
      </c>
      <c r="L96" s="242" t="str">
        <f t="shared" si="148"/>
        <v/>
      </c>
      <c r="M96" s="242" t="str">
        <f t="shared" si="148"/>
        <v/>
      </c>
      <c r="N96" s="242" t="str">
        <f t="shared" si="148"/>
        <v/>
      </c>
      <c r="O96" s="242" t="str">
        <f t="shared" si="148"/>
        <v/>
      </c>
      <c r="P96" s="242" t="str">
        <f t="shared" si="148"/>
        <v/>
      </c>
      <c r="Q96" s="242" t="str">
        <f t="shared" si="148"/>
        <v/>
      </c>
      <c r="R96" s="242" t="str">
        <f t="shared" si="148"/>
        <v/>
      </c>
      <c r="S96" s="242" t="str">
        <f t="shared" si="148"/>
        <v/>
      </c>
      <c r="T96" s="242" t="str">
        <f t="shared" si="148"/>
        <v/>
      </c>
      <c r="U96" s="242" t="str">
        <f t="shared" si="148"/>
        <v/>
      </c>
      <c r="V96" s="242" t="str">
        <f t="shared" si="148"/>
        <v/>
      </c>
      <c r="W96" s="242" t="str">
        <f t="shared" si="148"/>
        <v/>
      </c>
      <c r="X96" s="242" t="str">
        <f t="shared" si="148"/>
        <v/>
      </c>
      <c r="Y96" s="242" t="str">
        <f t="shared" si="148"/>
        <v/>
      </c>
      <c r="Z96" s="242"/>
      <c r="AA96" s="242"/>
      <c r="AB96" s="242"/>
      <c r="AC96" s="242"/>
      <c r="AD96" s="242"/>
      <c r="AE96" s="242"/>
      <c r="AF96" s="242"/>
      <c r="AG96" s="242"/>
      <c r="AH96" s="242"/>
      <c r="AI96" s="242"/>
      <c r="AJ96" s="242"/>
      <c r="AK96" s="242"/>
      <c r="AL96" s="242"/>
      <c r="AM96" s="242"/>
      <c r="AN96" s="242"/>
      <c r="AO96" s="242"/>
      <c r="AP96" s="242"/>
      <c r="AQ96" s="242"/>
      <c r="AR96" s="242"/>
      <c r="AS96" s="242"/>
      <c r="AT96" s="242"/>
      <c r="AU96" s="242"/>
      <c r="AV96" s="242"/>
      <c r="AW96" s="242"/>
      <c r="AX96" s="242"/>
      <c r="AY96" s="242"/>
      <c r="AZ96" s="242"/>
      <c r="BA96" s="242"/>
      <c r="BB96" s="242"/>
      <c r="BC96" s="242"/>
      <c r="BD96" s="242"/>
      <c r="BE96" s="242"/>
      <c r="BF96" s="242"/>
      <c r="BG96" s="242"/>
      <c r="BH96" s="242"/>
      <c r="BI96" s="242"/>
      <c r="BJ96" s="242"/>
      <c r="BK96" s="242"/>
      <c r="BL96" s="242"/>
      <c r="BM96" s="190"/>
      <c r="BN96" s="191"/>
      <c r="BO96" s="192"/>
    </row>
    <row r="97" spans="1:68" s="193" customFormat="1" ht="59.25" customHeight="1" thickBot="1" x14ac:dyDescent="0.25">
      <c r="A97" s="199">
        <v>78</v>
      </c>
      <c r="B97" s="510" t="s">
        <v>221</v>
      </c>
      <c r="C97" s="186" t="s">
        <v>319</v>
      </c>
      <c r="D97" s="70" t="s">
        <v>38</v>
      </c>
      <c r="E97" s="242" t="str">
        <f>IF(E93="N","X","")</f>
        <v/>
      </c>
      <c r="F97" s="242" t="str">
        <f t="shared" ref="F97:Y97" si="149">IF(F93="N","X","")</f>
        <v/>
      </c>
      <c r="G97" s="242" t="str">
        <f t="shared" si="149"/>
        <v/>
      </c>
      <c r="H97" s="242" t="str">
        <f t="shared" si="149"/>
        <v/>
      </c>
      <c r="I97" s="242" t="str">
        <f t="shared" si="149"/>
        <v/>
      </c>
      <c r="J97" s="242" t="str">
        <f t="shared" si="149"/>
        <v/>
      </c>
      <c r="K97" s="242" t="str">
        <f t="shared" si="149"/>
        <v/>
      </c>
      <c r="L97" s="242" t="str">
        <f t="shared" si="149"/>
        <v/>
      </c>
      <c r="M97" s="242" t="str">
        <f t="shared" si="149"/>
        <v/>
      </c>
      <c r="N97" s="242" t="str">
        <f t="shared" si="149"/>
        <v/>
      </c>
      <c r="O97" s="242" t="str">
        <f t="shared" si="149"/>
        <v/>
      </c>
      <c r="P97" s="242" t="str">
        <f t="shared" si="149"/>
        <v/>
      </c>
      <c r="Q97" s="242" t="str">
        <f t="shared" si="149"/>
        <v/>
      </c>
      <c r="R97" s="242" t="str">
        <f t="shared" si="149"/>
        <v/>
      </c>
      <c r="S97" s="242" t="str">
        <f t="shared" si="149"/>
        <v/>
      </c>
      <c r="T97" s="242" t="str">
        <f t="shared" si="149"/>
        <v/>
      </c>
      <c r="U97" s="242" t="str">
        <f t="shared" si="149"/>
        <v/>
      </c>
      <c r="V97" s="242" t="str">
        <f t="shared" si="149"/>
        <v/>
      </c>
      <c r="W97" s="242" t="str">
        <f t="shared" si="149"/>
        <v/>
      </c>
      <c r="X97" s="242" t="str">
        <f t="shared" si="149"/>
        <v/>
      </c>
      <c r="Y97" s="242" t="str">
        <f t="shared" si="149"/>
        <v/>
      </c>
      <c r="Z97" s="242"/>
      <c r="AA97" s="242"/>
      <c r="AB97" s="242"/>
      <c r="AC97" s="242"/>
      <c r="AD97" s="242"/>
      <c r="AE97" s="242"/>
      <c r="AF97" s="242"/>
      <c r="AG97" s="242"/>
      <c r="AH97" s="242"/>
      <c r="AI97" s="242"/>
      <c r="AJ97" s="242"/>
      <c r="AK97" s="242"/>
      <c r="AL97" s="242"/>
      <c r="AM97" s="242"/>
      <c r="AN97" s="242"/>
      <c r="AO97" s="242"/>
      <c r="AP97" s="242"/>
      <c r="AQ97" s="242"/>
      <c r="AR97" s="242"/>
      <c r="AS97" s="242"/>
      <c r="AT97" s="242"/>
      <c r="AU97" s="242"/>
      <c r="AV97" s="242"/>
      <c r="AW97" s="242"/>
      <c r="AX97" s="242"/>
      <c r="AY97" s="242"/>
      <c r="AZ97" s="242"/>
      <c r="BA97" s="242"/>
      <c r="BB97" s="242"/>
      <c r="BC97" s="242"/>
      <c r="BD97" s="242"/>
      <c r="BE97" s="242"/>
      <c r="BF97" s="242"/>
      <c r="BG97" s="242"/>
      <c r="BH97" s="242"/>
      <c r="BI97" s="242"/>
      <c r="BJ97" s="242"/>
      <c r="BK97" s="242"/>
      <c r="BL97" s="242"/>
      <c r="BM97" s="190"/>
      <c r="BN97" s="191"/>
      <c r="BO97" s="192"/>
    </row>
    <row r="98" spans="1:68" s="193" customFormat="1" ht="70.5" customHeight="1" thickBot="1" x14ac:dyDescent="0.25">
      <c r="A98" s="189">
        <v>79</v>
      </c>
      <c r="B98" s="510" t="s">
        <v>320</v>
      </c>
      <c r="C98" s="186" t="s">
        <v>319</v>
      </c>
      <c r="D98" s="70" t="s">
        <v>38</v>
      </c>
      <c r="E98" s="242" t="str">
        <f>IF(E93="N","X","")</f>
        <v/>
      </c>
      <c r="F98" s="242" t="str">
        <f t="shared" ref="F98:Y98" si="150">IF(F93="N","X","")</f>
        <v/>
      </c>
      <c r="G98" s="242" t="str">
        <f t="shared" si="150"/>
        <v/>
      </c>
      <c r="H98" s="242" t="str">
        <f t="shared" si="150"/>
        <v/>
      </c>
      <c r="I98" s="242" t="str">
        <f t="shared" si="150"/>
        <v/>
      </c>
      <c r="J98" s="242" t="str">
        <f t="shared" si="150"/>
        <v/>
      </c>
      <c r="K98" s="242" t="str">
        <f t="shared" si="150"/>
        <v/>
      </c>
      <c r="L98" s="242" t="str">
        <f t="shared" si="150"/>
        <v/>
      </c>
      <c r="M98" s="242" t="str">
        <f t="shared" si="150"/>
        <v/>
      </c>
      <c r="N98" s="242" t="str">
        <f t="shared" si="150"/>
        <v/>
      </c>
      <c r="O98" s="242" t="str">
        <f t="shared" si="150"/>
        <v/>
      </c>
      <c r="P98" s="242" t="str">
        <f t="shared" si="150"/>
        <v/>
      </c>
      <c r="Q98" s="242" t="str">
        <f t="shared" si="150"/>
        <v/>
      </c>
      <c r="R98" s="242" t="str">
        <f t="shared" si="150"/>
        <v/>
      </c>
      <c r="S98" s="242" t="str">
        <f t="shared" si="150"/>
        <v/>
      </c>
      <c r="T98" s="242" t="str">
        <f t="shared" si="150"/>
        <v/>
      </c>
      <c r="U98" s="242" t="str">
        <f t="shared" si="150"/>
        <v/>
      </c>
      <c r="V98" s="242" t="str">
        <f t="shared" si="150"/>
        <v/>
      </c>
      <c r="W98" s="242" t="str">
        <f t="shared" si="150"/>
        <v/>
      </c>
      <c r="X98" s="242" t="str">
        <f t="shared" si="150"/>
        <v/>
      </c>
      <c r="Y98" s="242" t="str">
        <f t="shared" si="150"/>
        <v/>
      </c>
      <c r="Z98" s="242"/>
      <c r="AA98" s="242"/>
      <c r="AB98" s="242"/>
      <c r="AC98" s="242"/>
      <c r="AD98" s="242"/>
      <c r="AE98" s="242"/>
      <c r="AF98" s="242"/>
      <c r="AG98" s="242"/>
      <c r="AH98" s="242"/>
      <c r="AI98" s="242"/>
      <c r="AJ98" s="242"/>
      <c r="AK98" s="242"/>
      <c r="AL98" s="242"/>
      <c r="AM98" s="242"/>
      <c r="AN98" s="242"/>
      <c r="AO98" s="242"/>
      <c r="AP98" s="242"/>
      <c r="AQ98" s="242"/>
      <c r="AR98" s="242"/>
      <c r="AS98" s="242"/>
      <c r="AT98" s="242"/>
      <c r="AU98" s="242"/>
      <c r="AV98" s="242"/>
      <c r="AW98" s="242"/>
      <c r="AX98" s="242"/>
      <c r="AY98" s="242"/>
      <c r="AZ98" s="242"/>
      <c r="BA98" s="242"/>
      <c r="BB98" s="242"/>
      <c r="BC98" s="242"/>
      <c r="BD98" s="242"/>
      <c r="BE98" s="242"/>
      <c r="BF98" s="242"/>
      <c r="BG98" s="242"/>
      <c r="BH98" s="242"/>
      <c r="BI98" s="242"/>
      <c r="BJ98" s="242"/>
      <c r="BK98" s="242"/>
      <c r="BL98" s="242"/>
      <c r="BM98" s="190"/>
      <c r="BN98" s="191"/>
      <c r="BO98" s="192"/>
    </row>
    <row r="99" spans="1:68" s="193" customFormat="1" ht="70.5" customHeight="1" thickBot="1" x14ac:dyDescent="0.25">
      <c r="A99" s="189">
        <v>80</v>
      </c>
      <c r="B99" s="510" t="s">
        <v>321</v>
      </c>
      <c r="C99" s="186" t="s">
        <v>319</v>
      </c>
      <c r="D99" s="70" t="s">
        <v>38</v>
      </c>
      <c r="E99" s="242" t="str">
        <f>IF(E93="N","X","")</f>
        <v/>
      </c>
      <c r="F99" s="242" t="str">
        <f t="shared" ref="F99:Y99" si="151">IF(F93="N","X","")</f>
        <v/>
      </c>
      <c r="G99" s="242" t="str">
        <f t="shared" si="151"/>
        <v/>
      </c>
      <c r="H99" s="242" t="str">
        <f t="shared" si="151"/>
        <v/>
      </c>
      <c r="I99" s="242" t="str">
        <f t="shared" si="151"/>
        <v/>
      </c>
      <c r="J99" s="242" t="str">
        <f t="shared" si="151"/>
        <v/>
      </c>
      <c r="K99" s="242" t="str">
        <f t="shared" si="151"/>
        <v/>
      </c>
      <c r="L99" s="242" t="str">
        <f t="shared" si="151"/>
        <v/>
      </c>
      <c r="M99" s="242" t="str">
        <f t="shared" si="151"/>
        <v/>
      </c>
      <c r="N99" s="242" t="str">
        <f t="shared" si="151"/>
        <v/>
      </c>
      <c r="O99" s="242" t="str">
        <f t="shared" si="151"/>
        <v/>
      </c>
      <c r="P99" s="242" t="str">
        <f t="shared" si="151"/>
        <v/>
      </c>
      <c r="Q99" s="242" t="str">
        <f t="shared" si="151"/>
        <v/>
      </c>
      <c r="R99" s="242" t="str">
        <f t="shared" si="151"/>
        <v/>
      </c>
      <c r="S99" s="242" t="str">
        <f t="shared" si="151"/>
        <v/>
      </c>
      <c r="T99" s="242" t="str">
        <f t="shared" si="151"/>
        <v/>
      </c>
      <c r="U99" s="242" t="str">
        <f t="shared" si="151"/>
        <v/>
      </c>
      <c r="V99" s="242" t="str">
        <f t="shared" si="151"/>
        <v/>
      </c>
      <c r="W99" s="242" t="str">
        <f t="shared" si="151"/>
        <v/>
      </c>
      <c r="X99" s="242" t="str">
        <f t="shared" si="151"/>
        <v/>
      </c>
      <c r="Y99" s="242" t="str">
        <f t="shared" si="151"/>
        <v/>
      </c>
      <c r="Z99" s="242"/>
      <c r="AA99" s="242"/>
      <c r="AB99" s="242"/>
      <c r="AC99" s="242"/>
      <c r="AD99" s="242"/>
      <c r="AE99" s="242"/>
      <c r="AF99" s="242"/>
      <c r="AG99" s="242"/>
      <c r="AH99" s="242"/>
      <c r="AI99" s="242"/>
      <c r="AJ99" s="242"/>
      <c r="AK99" s="242"/>
      <c r="AL99" s="242"/>
      <c r="AM99" s="242"/>
      <c r="AN99" s="242"/>
      <c r="AO99" s="242"/>
      <c r="AP99" s="242"/>
      <c r="AQ99" s="242"/>
      <c r="AR99" s="242"/>
      <c r="AS99" s="242"/>
      <c r="AT99" s="242"/>
      <c r="AU99" s="242"/>
      <c r="AV99" s="242"/>
      <c r="AW99" s="242"/>
      <c r="AX99" s="242"/>
      <c r="AY99" s="242"/>
      <c r="AZ99" s="242"/>
      <c r="BA99" s="242"/>
      <c r="BB99" s="242"/>
      <c r="BC99" s="242"/>
      <c r="BD99" s="242"/>
      <c r="BE99" s="242"/>
      <c r="BF99" s="242"/>
      <c r="BG99" s="242"/>
      <c r="BH99" s="242"/>
      <c r="BI99" s="242"/>
      <c r="BJ99" s="242"/>
      <c r="BK99" s="242"/>
      <c r="BL99" s="242"/>
      <c r="BM99" s="190"/>
      <c r="BN99" s="191"/>
      <c r="BO99" s="192"/>
    </row>
    <row r="100" spans="1:68" s="193" customFormat="1" ht="58.5" customHeight="1" thickBot="1" x14ac:dyDescent="0.25">
      <c r="A100" s="189">
        <v>81</v>
      </c>
      <c r="B100" s="85" t="s">
        <v>222</v>
      </c>
      <c r="C100" s="186" t="s">
        <v>319</v>
      </c>
      <c r="D100" s="70" t="s">
        <v>38</v>
      </c>
      <c r="E100" s="242" t="str">
        <f>IF(E93="N","X","")</f>
        <v/>
      </c>
      <c r="F100" s="242" t="str">
        <f t="shared" ref="F100:Y100" si="152">IF(F93="N","X","")</f>
        <v/>
      </c>
      <c r="G100" s="242" t="str">
        <f t="shared" si="152"/>
        <v/>
      </c>
      <c r="H100" s="242" t="str">
        <f t="shared" si="152"/>
        <v/>
      </c>
      <c r="I100" s="242" t="str">
        <f t="shared" si="152"/>
        <v/>
      </c>
      <c r="J100" s="242" t="str">
        <f t="shared" si="152"/>
        <v/>
      </c>
      <c r="K100" s="242" t="str">
        <f t="shared" si="152"/>
        <v/>
      </c>
      <c r="L100" s="242" t="str">
        <f t="shared" si="152"/>
        <v/>
      </c>
      <c r="M100" s="242" t="str">
        <f t="shared" si="152"/>
        <v/>
      </c>
      <c r="N100" s="242" t="str">
        <f t="shared" si="152"/>
        <v/>
      </c>
      <c r="O100" s="242" t="str">
        <f t="shared" si="152"/>
        <v/>
      </c>
      <c r="P100" s="242" t="str">
        <f t="shared" si="152"/>
        <v/>
      </c>
      <c r="Q100" s="242" t="str">
        <f t="shared" si="152"/>
        <v/>
      </c>
      <c r="R100" s="242" t="str">
        <f t="shared" si="152"/>
        <v/>
      </c>
      <c r="S100" s="242" t="str">
        <f t="shared" si="152"/>
        <v/>
      </c>
      <c r="T100" s="242" t="str">
        <f t="shared" si="152"/>
        <v/>
      </c>
      <c r="U100" s="242" t="str">
        <f t="shared" si="152"/>
        <v/>
      </c>
      <c r="V100" s="242" t="str">
        <f t="shared" si="152"/>
        <v/>
      </c>
      <c r="W100" s="242" t="str">
        <f t="shared" si="152"/>
        <v/>
      </c>
      <c r="X100" s="242" t="str">
        <f t="shared" si="152"/>
        <v/>
      </c>
      <c r="Y100" s="242" t="str">
        <f t="shared" si="152"/>
        <v/>
      </c>
      <c r="Z100" s="242"/>
      <c r="AA100" s="242"/>
      <c r="AB100" s="242"/>
      <c r="AC100" s="242"/>
      <c r="AD100" s="242"/>
      <c r="AE100" s="242"/>
      <c r="AF100" s="242"/>
      <c r="AG100" s="242"/>
      <c r="AH100" s="242"/>
      <c r="AI100" s="242"/>
      <c r="AJ100" s="242"/>
      <c r="AK100" s="242"/>
      <c r="AL100" s="242"/>
      <c r="AM100" s="242"/>
      <c r="AN100" s="242"/>
      <c r="AO100" s="242"/>
      <c r="AP100" s="242"/>
      <c r="AQ100" s="242"/>
      <c r="AR100" s="242"/>
      <c r="AS100" s="242"/>
      <c r="AT100" s="242"/>
      <c r="AU100" s="242"/>
      <c r="AV100" s="242"/>
      <c r="AW100" s="242"/>
      <c r="AX100" s="242"/>
      <c r="AY100" s="242"/>
      <c r="AZ100" s="242"/>
      <c r="BA100" s="242"/>
      <c r="BB100" s="242"/>
      <c r="BC100" s="242"/>
      <c r="BD100" s="242"/>
      <c r="BE100" s="242"/>
      <c r="BF100" s="242"/>
      <c r="BG100" s="242"/>
      <c r="BH100" s="242"/>
      <c r="BI100" s="242"/>
      <c r="BJ100" s="242"/>
      <c r="BK100" s="242"/>
      <c r="BL100" s="242"/>
      <c r="BM100" s="190"/>
      <c r="BN100" s="191"/>
      <c r="BO100" s="192"/>
    </row>
    <row r="101" spans="1:68" s="193" customFormat="1" ht="55.5" customHeight="1" thickBot="1" x14ac:dyDescent="0.25">
      <c r="A101" s="189">
        <v>82</v>
      </c>
      <c r="B101" s="64" t="s">
        <v>223</v>
      </c>
      <c r="C101" s="283" t="s">
        <v>319</v>
      </c>
      <c r="D101" s="70" t="s">
        <v>38</v>
      </c>
      <c r="E101" s="242" t="str">
        <f>IF(E93="N","X","")</f>
        <v/>
      </c>
      <c r="F101" s="242" t="str">
        <f t="shared" ref="F101:Y101" si="153">IF(F93="N","X","")</f>
        <v/>
      </c>
      <c r="G101" s="242" t="str">
        <f t="shared" si="153"/>
        <v/>
      </c>
      <c r="H101" s="242" t="str">
        <f t="shared" si="153"/>
        <v/>
      </c>
      <c r="I101" s="242" t="str">
        <f t="shared" si="153"/>
        <v/>
      </c>
      <c r="J101" s="242" t="str">
        <f t="shared" si="153"/>
        <v/>
      </c>
      <c r="K101" s="242" t="str">
        <f t="shared" si="153"/>
        <v/>
      </c>
      <c r="L101" s="242" t="str">
        <f t="shared" si="153"/>
        <v/>
      </c>
      <c r="M101" s="242" t="str">
        <f t="shared" si="153"/>
        <v/>
      </c>
      <c r="N101" s="242" t="str">
        <f t="shared" si="153"/>
        <v/>
      </c>
      <c r="O101" s="242" t="str">
        <f t="shared" si="153"/>
        <v/>
      </c>
      <c r="P101" s="242" t="str">
        <f t="shared" si="153"/>
        <v/>
      </c>
      <c r="Q101" s="242" t="str">
        <f t="shared" si="153"/>
        <v/>
      </c>
      <c r="R101" s="242" t="str">
        <f t="shared" si="153"/>
        <v/>
      </c>
      <c r="S101" s="242" t="str">
        <f t="shared" si="153"/>
        <v/>
      </c>
      <c r="T101" s="242" t="str">
        <f t="shared" si="153"/>
        <v/>
      </c>
      <c r="U101" s="242" t="str">
        <f t="shared" si="153"/>
        <v/>
      </c>
      <c r="V101" s="242" t="str">
        <f t="shared" si="153"/>
        <v/>
      </c>
      <c r="W101" s="242" t="str">
        <f t="shared" si="153"/>
        <v/>
      </c>
      <c r="X101" s="242" t="str">
        <f t="shared" si="153"/>
        <v/>
      </c>
      <c r="Y101" s="242" t="str">
        <f t="shared" si="153"/>
        <v/>
      </c>
      <c r="Z101" s="242"/>
      <c r="AA101" s="242"/>
      <c r="AB101" s="242"/>
      <c r="AC101" s="242"/>
      <c r="AD101" s="242"/>
      <c r="AE101" s="242"/>
      <c r="AF101" s="242"/>
      <c r="AG101" s="242"/>
      <c r="AH101" s="242"/>
      <c r="AI101" s="242"/>
      <c r="AJ101" s="242"/>
      <c r="AK101" s="242"/>
      <c r="AL101" s="242"/>
      <c r="AM101" s="242"/>
      <c r="AN101" s="242"/>
      <c r="AO101" s="242"/>
      <c r="AP101" s="242"/>
      <c r="AQ101" s="242"/>
      <c r="AR101" s="242"/>
      <c r="AS101" s="242"/>
      <c r="AT101" s="242"/>
      <c r="AU101" s="242"/>
      <c r="AV101" s="242"/>
      <c r="AW101" s="242"/>
      <c r="AX101" s="242"/>
      <c r="AY101" s="242"/>
      <c r="AZ101" s="242"/>
      <c r="BA101" s="242"/>
      <c r="BB101" s="242"/>
      <c r="BC101" s="242"/>
      <c r="BD101" s="242"/>
      <c r="BE101" s="242"/>
      <c r="BF101" s="242"/>
      <c r="BG101" s="242"/>
      <c r="BH101" s="242"/>
      <c r="BI101" s="242"/>
      <c r="BJ101" s="242"/>
      <c r="BK101" s="242"/>
      <c r="BL101" s="242"/>
      <c r="BM101" s="190"/>
      <c r="BN101" s="191"/>
      <c r="BO101" s="192"/>
    </row>
    <row r="102" spans="1:68" s="193" customFormat="1" ht="51" customHeight="1" thickBot="1" x14ac:dyDescent="0.25">
      <c r="A102" s="189">
        <v>83</v>
      </c>
      <c r="B102" s="517" t="s">
        <v>322</v>
      </c>
      <c r="C102" s="283" t="s">
        <v>323</v>
      </c>
      <c r="D102" s="70" t="s">
        <v>38</v>
      </c>
      <c r="E102" s="242" t="str">
        <f>IF(E93="N","X","")</f>
        <v/>
      </c>
      <c r="F102" s="242" t="str">
        <f t="shared" ref="F102:Y102" si="154">IF(F93="N","X","")</f>
        <v/>
      </c>
      <c r="G102" s="242" t="str">
        <f t="shared" si="154"/>
        <v/>
      </c>
      <c r="H102" s="242" t="str">
        <f t="shared" si="154"/>
        <v/>
      </c>
      <c r="I102" s="242" t="str">
        <f t="shared" si="154"/>
        <v/>
      </c>
      <c r="J102" s="242" t="str">
        <f t="shared" si="154"/>
        <v/>
      </c>
      <c r="K102" s="242" t="str">
        <f t="shared" si="154"/>
        <v/>
      </c>
      <c r="L102" s="242" t="str">
        <f t="shared" si="154"/>
        <v/>
      </c>
      <c r="M102" s="242" t="str">
        <f t="shared" si="154"/>
        <v/>
      </c>
      <c r="N102" s="242" t="str">
        <f t="shared" si="154"/>
        <v/>
      </c>
      <c r="O102" s="242" t="str">
        <f t="shared" si="154"/>
        <v/>
      </c>
      <c r="P102" s="242" t="str">
        <f t="shared" si="154"/>
        <v/>
      </c>
      <c r="Q102" s="242" t="str">
        <f t="shared" si="154"/>
        <v/>
      </c>
      <c r="R102" s="242" t="str">
        <f t="shared" si="154"/>
        <v/>
      </c>
      <c r="S102" s="242" t="str">
        <f t="shared" si="154"/>
        <v/>
      </c>
      <c r="T102" s="242" t="str">
        <f t="shared" si="154"/>
        <v/>
      </c>
      <c r="U102" s="242" t="str">
        <f t="shared" si="154"/>
        <v/>
      </c>
      <c r="V102" s="242" t="str">
        <f t="shared" si="154"/>
        <v/>
      </c>
      <c r="W102" s="242" t="str">
        <f t="shared" si="154"/>
        <v/>
      </c>
      <c r="X102" s="242" t="str">
        <f t="shared" si="154"/>
        <v/>
      </c>
      <c r="Y102" s="242" t="str">
        <f t="shared" si="154"/>
        <v/>
      </c>
      <c r="Z102" s="242"/>
      <c r="AA102" s="242"/>
      <c r="AB102" s="242"/>
      <c r="AC102" s="242"/>
      <c r="AD102" s="242"/>
      <c r="AE102" s="242"/>
      <c r="AF102" s="242"/>
      <c r="AG102" s="242"/>
      <c r="AH102" s="242"/>
      <c r="AI102" s="242"/>
      <c r="AJ102" s="242"/>
      <c r="AK102" s="242"/>
      <c r="AL102" s="242"/>
      <c r="AM102" s="242"/>
      <c r="AN102" s="242"/>
      <c r="AO102" s="242"/>
      <c r="AP102" s="242"/>
      <c r="AQ102" s="242"/>
      <c r="AR102" s="242"/>
      <c r="AS102" s="242"/>
      <c r="AT102" s="242"/>
      <c r="AU102" s="242"/>
      <c r="AV102" s="242"/>
      <c r="AW102" s="242"/>
      <c r="AX102" s="242"/>
      <c r="AY102" s="242"/>
      <c r="AZ102" s="242"/>
      <c r="BA102" s="242"/>
      <c r="BB102" s="242"/>
      <c r="BC102" s="242"/>
      <c r="BD102" s="242"/>
      <c r="BE102" s="242"/>
      <c r="BF102" s="242"/>
      <c r="BG102" s="242"/>
      <c r="BH102" s="242"/>
      <c r="BI102" s="242"/>
      <c r="BJ102" s="242"/>
      <c r="BK102" s="242"/>
      <c r="BL102" s="242"/>
      <c r="BM102" s="190"/>
      <c r="BN102" s="191"/>
      <c r="BO102" s="192"/>
    </row>
    <row r="103" spans="1:68" ht="33" customHeight="1" thickBot="1" x14ac:dyDescent="0.25">
      <c r="A103" s="225"/>
      <c r="B103" s="67" t="s">
        <v>88</v>
      </c>
      <c r="C103" s="67" t="s">
        <v>8</v>
      </c>
      <c r="D103" s="67" t="s">
        <v>9</v>
      </c>
      <c r="E103" s="226"/>
      <c r="F103" s="226"/>
      <c r="G103" s="226"/>
      <c r="H103" s="226"/>
      <c r="I103" s="226"/>
      <c r="J103" s="226"/>
      <c r="K103" s="226"/>
      <c r="L103" s="226"/>
      <c r="M103" s="226"/>
      <c r="N103" s="226"/>
      <c r="O103" s="226"/>
      <c r="P103" s="226"/>
      <c r="Q103" s="226"/>
      <c r="R103" s="226"/>
      <c r="S103" s="226"/>
      <c r="T103" s="226"/>
      <c r="U103" s="226"/>
      <c r="V103" s="226"/>
      <c r="W103" s="226"/>
      <c r="X103" s="226"/>
      <c r="Y103" s="226"/>
      <c r="Z103" s="226"/>
      <c r="AA103" s="226"/>
      <c r="AB103" s="226"/>
      <c r="AC103" s="226"/>
      <c r="AD103" s="226"/>
      <c r="AE103" s="226"/>
      <c r="AF103" s="226"/>
      <c r="AG103" s="226"/>
      <c r="AH103" s="226"/>
      <c r="AI103" s="226"/>
      <c r="AJ103" s="226"/>
      <c r="AK103" s="226"/>
      <c r="AL103" s="226"/>
      <c r="AM103" s="226"/>
      <c r="AN103" s="226"/>
      <c r="AO103" s="226"/>
      <c r="AP103" s="226"/>
      <c r="AQ103" s="226"/>
      <c r="AR103" s="226"/>
      <c r="AS103" s="226"/>
      <c r="AT103" s="226"/>
      <c r="AU103" s="226"/>
      <c r="AV103" s="226"/>
      <c r="AW103" s="226"/>
      <c r="AX103" s="226"/>
      <c r="AY103" s="226"/>
      <c r="AZ103" s="226"/>
      <c r="BA103" s="226"/>
      <c r="BB103" s="226"/>
      <c r="BC103" s="226"/>
      <c r="BD103" s="226"/>
      <c r="BE103" s="226"/>
      <c r="BF103" s="226"/>
      <c r="BG103" s="226"/>
      <c r="BH103" s="226"/>
      <c r="BI103" s="226"/>
      <c r="BJ103" s="226"/>
      <c r="BK103" s="226"/>
      <c r="BL103" s="226"/>
      <c r="BM103" s="227" t="s">
        <v>10</v>
      </c>
      <c r="BN103" s="210" t="s">
        <v>11</v>
      </c>
      <c r="BO103" s="211" t="s">
        <v>12</v>
      </c>
    </row>
    <row r="104" spans="1:68" ht="42" customHeight="1" thickBot="1" x14ac:dyDescent="0.25">
      <c r="A104" s="188">
        <v>84</v>
      </c>
      <c r="B104" s="458" t="s">
        <v>324</v>
      </c>
      <c r="C104" s="70" t="s">
        <v>325</v>
      </c>
      <c r="D104" s="70" t="s">
        <v>38</v>
      </c>
      <c r="E104" s="242"/>
      <c r="F104" s="242"/>
      <c r="G104" s="242"/>
      <c r="H104" s="242" t="s">
        <v>19</v>
      </c>
      <c r="I104" s="242" t="s">
        <v>19</v>
      </c>
      <c r="J104" s="242" t="s">
        <v>19</v>
      </c>
      <c r="K104" s="242" t="s">
        <v>19</v>
      </c>
      <c r="L104" s="242" t="s">
        <v>19</v>
      </c>
      <c r="M104" s="242" t="s">
        <v>19</v>
      </c>
      <c r="N104" s="242" t="s">
        <v>19</v>
      </c>
      <c r="O104" s="242" t="s">
        <v>19</v>
      </c>
      <c r="P104" s="242" t="s">
        <v>19</v>
      </c>
      <c r="Q104" s="242" t="s">
        <v>19</v>
      </c>
      <c r="R104" s="242" t="s">
        <v>19</v>
      </c>
      <c r="S104" s="242" t="s">
        <v>19</v>
      </c>
      <c r="T104" s="242" t="s">
        <v>19</v>
      </c>
      <c r="U104" s="242" t="s">
        <v>19</v>
      </c>
      <c r="V104" s="242" t="s">
        <v>19</v>
      </c>
      <c r="W104" s="242" t="s">
        <v>19</v>
      </c>
      <c r="X104" s="242" t="s">
        <v>19</v>
      </c>
      <c r="Y104" s="242" t="s">
        <v>19</v>
      </c>
      <c r="Z104" s="242" t="s">
        <v>19</v>
      </c>
      <c r="AA104" s="242" t="s">
        <v>19</v>
      </c>
      <c r="AB104" s="242" t="s">
        <v>19</v>
      </c>
      <c r="AC104" s="242" t="s">
        <v>19</v>
      </c>
      <c r="AD104" s="242" t="s">
        <v>19</v>
      </c>
      <c r="AE104" s="242" t="s">
        <v>19</v>
      </c>
      <c r="AF104" s="242" t="s">
        <v>19</v>
      </c>
      <c r="AG104" s="242" t="s">
        <v>19</v>
      </c>
      <c r="AH104" s="242" t="s">
        <v>19</v>
      </c>
      <c r="AI104" s="242" t="s">
        <v>19</v>
      </c>
      <c r="AJ104" s="242" t="s">
        <v>19</v>
      </c>
      <c r="AK104" s="242" t="s">
        <v>19</v>
      </c>
      <c r="AL104" s="242" t="s">
        <v>19</v>
      </c>
      <c r="AM104" s="242" t="s">
        <v>19</v>
      </c>
      <c r="AN104" s="242" t="s">
        <v>19</v>
      </c>
      <c r="AO104" s="242" t="s">
        <v>19</v>
      </c>
      <c r="AP104" s="242" t="s">
        <v>19</v>
      </c>
      <c r="AQ104" s="242" t="s">
        <v>19</v>
      </c>
      <c r="AR104" s="242" t="s">
        <v>19</v>
      </c>
      <c r="AS104" s="242" t="s">
        <v>19</v>
      </c>
      <c r="AT104" s="242" t="s">
        <v>19</v>
      </c>
      <c r="AU104" s="242" t="s">
        <v>19</v>
      </c>
      <c r="AV104" s="242" t="s">
        <v>19</v>
      </c>
      <c r="AW104" s="242" t="s">
        <v>19</v>
      </c>
      <c r="AX104" s="242" t="s">
        <v>19</v>
      </c>
      <c r="AY104" s="242" t="s">
        <v>19</v>
      </c>
      <c r="AZ104" s="242" t="s">
        <v>19</v>
      </c>
      <c r="BA104" s="242" t="s">
        <v>19</v>
      </c>
      <c r="BB104" s="242" t="s">
        <v>19</v>
      </c>
      <c r="BC104" s="242" t="s">
        <v>19</v>
      </c>
      <c r="BD104" s="242" t="s">
        <v>19</v>
      </c>
      <c r="BE104" s="242" t="s">
        <v>19</v>
      </c>
      <c r="BF104" s="242" t="s">
        <v>19</v>
      </c>
      <c r="BG104" s="242" t="s">
        <v>19</v>
      </c>
      <c r="BH104" s="242" t="s">
        <v>19</v>
      </c>
      <c r="BI104" s="242" t="s">
        <v>19</v>
      </c>
      <c r="BJ104" s="242" t="s">
        <v>19</v>
      </c>
      <c r="BK104" s="242" t="s">
        <v>19</v>
      </c>
      <c r="BL104" s="242" t="s">
        <v>19</v>
      </c>
      <c r="BM104" s="207"/>
      <c r="BN104" s="207"/>
      <c r="BO104" s="101"/>
    </row>
    <row r="105" spans="1:68" s="193" customFormat="1" ht="40.5" customHeight="1" thickBot="1" x14ac:dyDescent="0.25">
      <c r="A105" s="198">
        <v>85</v>
      </c>
      <c r="B105" s="458" t="s">
        <v>326</v>
      </c>
      <c r="C105" s="70" t="s">
        <v>325</v>
      </c>
      <c r="D105" s="70" t="s">
        <v>38</v>
      </c>
      <c r="E105" s="242" t="str">
        <f>IF(E104="N","X","")</f>
        <v/>
      </c>
      <c r="F105" s="242" t="str">
        <f t="shared" ref="F105:Y105" si="155">IF(F104="N","X","")</f>
        <v/>
      </c>
      <c r="G105" s="242" t="str">
        <f t="shared" si="155"/>
        <v/>
      </c>
      <c r="H105" s="242" t="str">
        <f t="shared" si="155"/>
        <v/>
      </c>
      <c r="I105" s="242" t="str">
        <f t="shared" si="155"/>
        <v/>
      </c>
      <c r="J105" s="242" t="str">
        <f t="shared" si="155"/>
        <v/>
      </c>
      <c r="K105" s="242" t="str">
        <f t="shared" si="155"/>
        <v/>
      </c>
      <c r="L105" s="242" t="str">
        <f t="shared" si="155"/>
        <v/>
      </c>
      <c r="M105" s="242" t="str">
        <f t="shared" si="155"/>
        <v/>
      </c>
      <c r="N105" s="242" t="str">
        <f t="shared" si="155"/>
        <v/>
      </c>
      <c r="O105" s="242" t="str">
        <f t="shared" si="155"/>
        <v/>
      </c>
      <c r="P105" s="242" t="str">
        <f t="shared" si="155"/>
        <v/>
      </c>
      <c r="Q105" s="242" t="str">
        <f t="shared" si="155"/>
        <v/>
      </c>
      <c r="R105" s="242" t="str">
        <f t="shared" si="155"/>
        <v/>
      </c>
      <c r="S105" s="242" t="str">
        <f t="shared" si="155"/>
        <v/>
      </c>
      <c r="T105" s="242" t="str">
        <f t="shared" si="155"/>
        <v/>
      </c>
      <c r="U105" s="242" t="str">
        <f t="shared" si="155"/>
        <v/>
      </c>
      <c r="V105" s="242" t="str">
        <f t="shared" si="155"/>
        <v/>
      </c>
      <c r="W105" s="242" t="str">
        <f t="shared" si="155"/>
        <v/>
      </c>
      <c r="X105" s="242" t="str">
        <f t="shared" si="155"/>
        <v/>
      </c>
      <c r="Y105" s="242" t="str">
        <f t="shared" si="155"/>
        <v/>
      </c>
      <c r="Z105" s="242" t="str">
        <f t="shared" ref="Z105:BL105" si="156">IF(Z104="N", "X", "")</f>
        <v/>
      </c>
      <c r="AA105" s="242" t="str">
        <f t="shared" si="156"/>
        <v/>
      </c>
      <c r="AB105" s="242" t="str">
        <f t="shared" si="156"/>
        <v/>
      </c>
      <c r="AC105" s="242" t="str">
        <f t="shared" si="156"/>
        <v/>
      </c>
      <c r="AD105" s="242" t="str">
        <f t="shared" si="156"/>
        <v/>
      </c>
      <c r="AE105" s="242" t="str">
        <f t="shared" si="156"/>
        <v/>
      </c>
      <c r="AF105" s="242" t="str">
        <f t="shared" si="156"/>
        <v/>
      </c>
      <c r="AG105" s="242" t="str">
        <f t="shared" si="156"/>
        <v/>
      </c>
      <c r="AH105" s="242" t="str">
        <f t="shared" si="156"/>
        <v/>
      </c>
      <c r="AI105" s="242" t="str">
        <f t="shared" si="156"/>
        <v/>
      </c>
      <c r="AJ105" s="242" t="str">
        <f t="shared" si="156"/>
        <v/>
      </c>
      <c r="AK105" s="242" t="str">
        <f t="shared" si="156"/>
        <v/>
      </c>
      <c r="AL105" s="242" t="str">
        <f t="shared" si="156"/>
        <v/>
      </c>
      <c r="AM105" s="242" t="str">
        <f t="shared" si="156"/>
        <v/>
      </c>
      <c r="AN105" s="242" t="str">
        <f t="shared" si="156"/>
        <v/>
      </c>
      <c r="AO105" s="242" t="str">
        <f t="shared" si="156"/>
        <v/>
      </c>
      <c r="AP105" s="242" t="str">
        <f t="shared" si="156"/>
        <v/>
      </c>
      <c r="AQ105" s="242" t="str">
        <f t="shared" si="156"/>
        <v/>
      </c>
      <c r="AR105" s="242" t="str">
        <f t="shared" si="156"/>
        <v/>
      </c>
      <c r="AS105" s="242" t="str">
        <f t="shared" si="156"/>
        <v/>
      </c>
      <c r="AT105" s="242" t="str">
        <f t="shared" si="156"/>
        <v/>
      </c>
      <c r="AU105" s="242" t="str">
        <f t="shared" si="156"/>
        <v/>
      </c>
      <c r="AV105" s="242" t="str">
        <f t="shared" si="156"/>
        <v/>
      </c>
      <c r="AW105" s="242" t="str">
        <f t="shared" si="156"/>
        <v/>
      </c>
      <c r="AX105" s="242" t="str">
        <f t="shared" si="156"/>
        <v/>
      </c>
      <c r="AY105" s="242" t="str">
        <f t="shared" si="156"/>
        <v/>
      </c>
      <c r="AZ105" s="242" t="str">
        <f t="shared" si="156"/>
        <v/>
      </c>
      <c r="BA105" s="242" t="str">
        <f t="shared" si="156"/>
        <v/>
      </c>
      <c r="BB105" s="242" t="str">
        <f t="shared" si="156"/>
        <v/>
      </c>
      <c r="BC105" s="242" t="str">
        <f t="shared" si="156"/>
        <v/>
      </c>
      <c r="BD105" s="242" t="str">
        <f t="shared" si="156"/>
        <v/>
      </c>
      <c r="BE105" s="242" t="str">
        <f t="shared" si="156"/>
        <v/>
      </c>
      <c r="BF105" s="242" t="str">
        <f t="shared" si="156"/>
        <v/>
      </c>
      <c r="BG105" s="242" t="str">
        <f t="shared" si="156"/>
        <v/>
      </c>
      <c r="BH105" s="242" t="str">
        <f t="shared" si="156"/>
        <v/>
      </c>
      <c r="BI105" s="242" t="str">
        <f t="shared" si="156"/>
        <v/>
      </c>
      <c r="BJ105" s="242" t="str">
        <f t="shared" si="156"/>
        <v/>
      </c>
      <c r="BK105" s="242" t="str">
        <f t="shared" si="156"/>
        <v/>
      </c>
      <c r="BL105" s="242" t="str">
        <f t="shared" si="156"/>
        <v/>
      </c>
      <c r="BM105" s="222"/>
      <c r="BN105" s="222"/>
      <c r="BO105" s="85"/>
      <c r="BP105" s="228"/>
    </row>
    <row r="106" spans="1:68" ht="43.5" customHeight="1" thickBot="1" x14ac:dyDescent="0.25">
      <c r="A106" s="188">
        <v>86</v>
      </c>
      <c r="B106" s="458" t="s">
        <v>327</v>
      </c>
      <c r="C106" s="70" t="s">
        <v>325</v>
      </c>
      <c r="D106" s="70" t="s">
        <v>38</v>
      </c>
      <c r="E106" s="242" t="str">
        <f>IF(E104="N","X","")</f>
        <v/>
      </c>
      <c r="F106" s="242" t="str">
        <f t="shared" ref="F106:Y106" si="157">IF(F104="N","X","")</f>
        <v/>
      </c>
      <c r="G106" s="242" t="str">
        <f t="shared" si="157"/>
        <v/>
      </c>
      <c r="H106" s="242" t="str">
        <f t="shared" si="157"/>
        <v/>
      </c>
      <c r="I106" s="242" t="str">
        <f t="shared" si="157"/>
        <v/>
      </c>
      <c r="J106" s="242" t="str">
        <f t="shared" si="157"/>
        <v/>
      </c>
      <c r="K106" s="242" t="str">
        <f t="shared" si="157"/>
        <v/>
      </c>
      <c r="L106" s="242" t="str">
        <f t="shared" si="157"/>
        <v/>
      </c>
      <c r="M106" s="242" t="str">
        <f t="shared" si="157"/>
        <v/>
      </c>
      <c r="N106" s="242" t="str">
        <f t="shared" si="157"/>
        <v/>
      </c>
      <c r="O106" s="242" t="str">
        <f t="shared" si="157"/>
        <v/>
      </c>
      <c r="P106" s="242" t="str">
        <f t="shared" si="157"/>
        <v/>
      </c>
      <c r="Q106" s="242" t="str">
        <f t="shared" si="157"/>
        <v/>
      </c>
      <c r="R106" s="242" t="str">
        <f t="shared" si="157"/>
        <v/>
      </c>
      <c r="S106" s="242" t="str">
        <f t="shared" si="157"/>
        <v/>
      </c>
      <c r="T106" s="242" t="str">
        <f t="shared" si="157"/>
        <v/>
      </c>
      <c r="U106" s="242" t="str">
        <f t="shared" si="157"/>
        <v/>
      </c>
      <c r="V106" s="242" t="str">
        <f t="shared" si="157"/>
        <v/>
      </c>
      <c r="W106" s="242" t="str">
        <f t="shared" si="157"/>
        <v/>
      </c>
      <c r="X106" s="242" t="str">
        <f t="shared" si="157"/>
        <v/>
      </c>
      <c r="Y106" s="242" t="str">
        <f t="shared" si="157"/>
        <v/>
      </c>
      <c r="Z106" s="242" t="str">
        <f t="shared" ref="Z106:BL106" si="158">IF(Z104="N", "X", "")</f>
        <v/>
      </c>
      <c r="AA106" s="242" t="str">
        <f t="shared" si="158"/>
        <v/>
      </c>
      <c r="AB106" s="242" t="str">
        <f t="shared" si="158"/>
        <v/>
      </c>
      <c r="AC106" s="242" t="str">
        <f t="shared" si="158"/>
        <v/>
      </c>
      <c r="AD106" s="242" t="str">
        <f t="shared" si="158"/>
        <v/>
      </c>
      <c r="AE106" s="242" t="str">
        <f t="shared" si="158"/>
        <v/>
      </c>
      <c r="AF106" s="242" t="str">
        <f t="shared" si="158"/>
        <v/>
      </c>
      <c r="AG106" s="242" t="str">
        <f t="shared" si="158"/>
        <v/>
      </c>
      <c r="AH106" s="242" t="str">
        <f t="shared" si="158"/>
        <v/>
      </c>
      <c r="AI106" s="242" t="str">
        <f t="shared" si="158"/>
        <v/>
      </c>
      <c r="AJ106" s="242" t="str">
        <f t="shared" si="158"/>
        <v/>
      </c>
      <c r="AK106" s="242" t="str">
        <f t="shared" si="158"/>
        <v/>
      </c>
      <c r="AL106" s="242" t="str">
        <f t="shared" si="158"/>
        <v/>
      </c>
      <c r="AM106" s="242" t="str">
        <f t="shared" si="158"/>
        <v/>
      </c>
      <c r="AN106" s="242" t="str">
        <f t="shared" si="158"/>
        <v/>
      </c>
      <c r="AO106" s="242" t="str">
        <f t="shared" si="158"/>
        <v/>
      </c>
      <c r="AP106" s="242" t="str">
        <f t="shared" si="158"/>
        <v/>
      </c>
      <c r="AQ106" s="242" t="str">
        <f t="shared" si="158"/>
        <v/>
      </c>
      <c r="AR106" s="242" t="str">
        <f t="shared" si="158"/>
        <v/>
      </c>
      <c r="AS106" s="242" t="str">
        <f t="shared" si="158"/>
        <v/>
      </c>
      <c r="AT106" s="242" t="str">
        <f t="shared" si="158"/>
        <v/>
      </c>
      <c r="AU106" s="242" t="str">
        <f t="shared" si="158"/>
        <v/>
      </c>
      <c r="AV106" s="242" t="str">
        <f t="shared" si="158"/>
        <v/>
      </c>
      <c r="AW106" s="242" t="str">
        <f t="shared" si="158"/>
        <v/>
      </c>
      <c r="AX106" s="242" t="str">
        <f t="shared" si="158"/>
        <v/>
      </c>
      <c r="AY106" s="242" t="str">
        <f t="shared" si="158"/>
        <v/>
      </c>
      <c r="AZ106" s="242" t="str">
        <f t="shared" si="158"/>
        <v/>
      </c>
      <c r="BA106" s="242" t="str">
        <f t="shared" si="158"/>
        <v/>
      </c>
      <c r="BB106" s="242" t="str">
        <f t="shared" si="158"/>
        <v/>
      </c>
      <c r="BC106" s="242" t="str">
        <f t="shared" si="158"/>
        <v/>
      </c>
      <c r="BD106" s="242" t="str">
        <f t="shared" si="158"/>
        <v/>
      </c>
      <c r="BE106" s="242" t="str">
        <f t="shared" si="158"/>
        <v/>
      </c>
      <c r="BF106" s="242" t="str">
        <f t="shared" si="158"/>
        <v/>
      </c>
      <c r="BG106" s="242" t="str">
        <f t="shared" si="158"/>
        <v/>
      </c>
      <c r="BH106" s="242" t="str">
        <f t="shared" si="158"/>
        <v/>
      </c>
      <c r="BI106" s="242" t="str">
        <f t="shared" si="158"/>
        <v/>
      </c>
      <c r="BJ106" s="242" t="str">
        <f t="shared" si="158"/>
        <v/>
      </c>
      <c r="BK106" s="242" t="str">
        <f t="shared" si="158"/>
        <v/>
      </c>
      <c r="BL106" s="242" t="str">
        <f t="shared" si="158"/>
        <v/>
      </c>
      <c r="BM106" s="207"/>
      <c r="BN106" s="207"/>
      <c r="BO106" s="101"/>
      <c r="BP106" s="229"/>
    </row>
    <row r="107" spans="1:68" ht="39" customHeight="1" thickBot="1" x14ac:dyDescent="0.25">
      <c r="A107" s="188" t="s">
        <v>328</v>
      </c>
      <c r="B107" s="75" t="s">
        <v>329</v>
      </c>
      <c r="C107" s="70" t="s">
        <v>325</v>
      </c>
      <c r="D107" s="70" t="s">
        <v>38</v>
      </c>
      <c r="E107" s="242" t="str">
        <f>IF(E104="N","X","")</f>
        <v/>
      </c>
      <c r="F107" s="242" t="str">
        <f t="shared" ref="F107:Y107" si="159">IF(F104="N","X","")</f>
        <v/>
      </c>
      <c r="G107" s="242" t="str">
        <f t="shared" si="159"/>
        <v/>
      </c>
      <c r="H107" s="242" t="str">
        <f t="shared" si="159"/>
        <v/>
      </c>
      <c r="I107" s="242" t="str">
        <f t="shared" si="159"/>
        <v/>
      </c>
      <c r="J107" s="242" t="str">
        <f t="shared" si="159"/>
        <v/>
      </c>
      <c r="K107" s="242" t="str">
        <f t="shared" si="159"/>
        <v/>
      </c>
      <c r="L107" s="242" t="str">
        <f t="shared" si="159"/>
        <v/>
      </c>
      <c r="M107" s="242" t="str">
        <f t="shared" si="159"/>
        <v/>
      </c>
      <c r="N107" s="242" t="str">
        <f t="shared" si="159"/>
        <v/>
      </c>
      <c r="O107" s="242" t="str">
        <f t="shared" si="159"/>
        <v/>
      </c>
      <c r="P107" s="242" t="str">
        <f t="shared" si="159"/>
        <v/>
      </c>
      <c r="Q107" s="242" t="str">
        <f t="shared" si="159"/>
        <v/>
      </c>
      <c r="R107" s="242" t="str">
        <f t="shared" si="159"/>
        <v/>
      </c>
      <c r="S107" s="242" t="str">
        <f t="shared" si="159"/>
        <v/>
      </c>
      <c r="T107" s="242" t="str">
        <f t="shared" si="159"/>
        <v/>
      </c>
      <c r="U107" s="242" t="str">
        <f t="shared" si="159"/>
        <v/>
      </c>
      <c r="V107" s="242" t="str">
        <f t="shared" si="159"/>
        <v/>
      </c>
      <c r="W107" s="242" t="str">
        <f t="shared" si="159"/>
        <v/>
      </c>
      <c r="X107" s="242" t="str">
        <f t="shared" si="159"/>
        <v/>
      </c>
      <c r="Y107" s="242" t="str">
        <f t="shared" si="159"/>
        <v/>
      </c>
      <c r="Z107" s="242" t="str">
        <f t="shared" ref="Z107:BL107" si="160">IF(Z104="N", "X", "")</f>
        <v/>
      </c>
      <c r="AA107" s="242" t="str">
        <f t="shared" si="160"/>
        <v/>
      </c>
      <c r="AB107" s="242" t="str">
        <f t="shared" si="160"/>
        <v/>
      </c>
      <c r="AC107" s="242" t="str">
        <f t="shared" si="160"/>
        <v/>
      </c>
      <c r="AD107" s="242" t="str">
        <f t="shared" si="160"/>
        <v/>
      </c>
      <c r="AE107" s="242" t="str">
        <f t="shared" si="160"/>
        <v/>
      </c>
      <c r="AF107" s="242" t="str">
        <f t="shared" si="160"/>
        <v/>
      </c>
      <c r="AG107" s="242" t="str">
        <f t="shared" si="160"/>
        <v/>
      </c>
      <c r="AH107" s="242" t="str">
        <f t="shared" si="160"/>
        <v/>
      </c>
      <c r="AI107" s="242" t="str">
        <f t="shared" si="160"/>
        <v/>
      </c>
      <c r="AJ107" s="242" t="str">
        <f t="shared" si="160"/>
        <v/>
      </c>
      <c r="AK107" s="242" t="str">
        <f t="shared" si="160"/>
        <v/>
      </c>
      <c r="AL107" s="242" t="str">
        <f t="shared" si="160"/>
        <v/>
      </c>
      <c r="AM107" s="242" t="str">
        <f t="shared" si="160"/>
        <v/>
      </c>
      <c r="AN107" s="242" t="str">
        <f t="shared" si="160"/>
        <v/>
      </c>
      <c r="AO107" s="242" t="str">
        <f t="shared" si="160"/>
        <v/>
      </c>
      <c r="AP107" s="242" t="str">
        <f t="shared" si="160"/>
        <v/>
      </c>
      <c r="AQ107" s="242" t="str">
        <f t="shared" si="160"/>
        <v/>
      </c>
      <c r="AR107" s="242" t="str">
        <f t="shared" si="160"/>
        <v/>
      </c>
      <c r="AS107" s="242" t="str">
        <f t="shared" si="160"/>
        <v/>
      </c>
      <c r="AT107" s="242" t="str">
        <f t="shared" si="160"/>
        <v/>
      </c>
      <c r="AU107" s="242" t="str">
        <f t="shared" si="160"/>
        <v/>
      </c>
      <c r="AV107" s="242" t="str">
        <f t="shared" si="160"/>
        <v/>
      </c>
      <c r="AW107" s="242" t="str">
        <f t="shared" si="160"/>
        <v/>
      </c>
      <c r="AX107" s="242" t="str">
        <f t="shared" si="160"/>
        <v/>
      </c>
      <c r="AY107" s="242" t="str">
        <f t="shared" si="160"/>
        <v/>
      </c>
      <c r="AZ107" s="242" t="str">
        <f t="shared" si="160"/>
        <v/>
      </c>
      <c r="BA107" s="242" t="str">
        <f t="shared" si="160"/>
        <v/>
      </c>
      <c r="BB107" s="242" t="str">
        <f t="shared" si="160"/>
        <v/>
      </c>
      <c r="BC107" s="242" t="str">
        <f t="shared" si="160"/>
        <v/>
      </c>
      <c r="BD107" s="242" t="str">
        <f t="shared" si="160"/>
        <v/>
      </c>
      <c r="BE107" s="242" t="str">
        <f t="shared" si="160"/>
        <v/>
      </c>
      <c r="BF107" s="242" t="str">
        <f t="shared" si="160"/>
        <v/>
      </c>
      <c r="BG107" s="242" t="str">
        <f t="shared" si="160"/>
        <v/>
      </c>
      <c r="BH107" s="242" t="str">
        <f t="shared" si="160"/>
        <v/>
      </c>
      <c r="BI107" s="242" t="str">
        <f t="shared" si="160"/>
        <v/>
      </c>
      <c r="BJ107" s="242" t="str">
        <f t="shared" si="160"/>
        <v/>
      </c>
      <c r="BK107" s="242" t="str">
        <f t="shared" si="160"/>
        <v/>
      </c>
      <c r="BL107" s="242" t="str">
        <f t="shared" si="160"/>
        <v/>
      </c>
      <c r="BM107" s="207"/>
      <c r="BN107" s="207"/>
      <c r="BO107" s="101"/>
    </row>
    <row r="108" spans="1:68" ht="42.75" customHeight="1" thickBot="1" x14ac:dyDescent="0.25">
      <c r="A108" s="188" t="s">
        <v>330</v>
      </c>
      <c r="B108" s="85" t="s">
        <v>331</v>
      </c>
      <c r="C108" s="70" t="s">
        <v>325</v>
      </c>
      <c r="D108" s="70" t="s">
        <v>38</v>
      </c>
      <c r="E108" s="242" t="str">
        <f>IF(E104="N","X","")</f>
        <v/>
      </c>
      <c r="F108" s="242" t="str">
        <f t="shared" ref="F108:Y108" si="161">IF(F104="N","X","")</f>
        <v/>
      </c>
      <c r="G108" s="242" t="str">
        <f t="shared" si="161"/>
        <v/>
      </c>
      <c r="H108" s="242" t="str">
        <f t="shared" si="161"/>
        <v/>
      </c>
      <c r="I108" s="242" t="str">
        <f t="shared" si="161"/>
        <v/>
      </c>
      <c r="J108" s="242" t="str">
        <f t="shared" si="161"/>
        <v/>
      </c>
      <c r="K108" s="242" t="str">
        <f t="shared" si="161"/>
        <v/>
      </c>
      <c r="L108" s="242" t="str">
        <f t="shared" si="161"/>
        <v/>
      </c>
      <c r="M108" s="242" t="str">
        <f t="shared" si="161"/>
        <v/>
      </c>
      <c r="N108" s="242" t="str">
        <f t="shared" si="161"/>
        <v/>
      </c>
      <c r="O108" s="242" t="str">
        <f t="shared" si="161"/>
        <v/>
      </c>
      <c r="P108" s="242" t="str">
        <f t="shared" si="161"/>
        <v/>
      </c>
      <c r="Q108" s="242" t="str">
        <f t="shared" si="161"/>
        <v/>
      </c>
      <c r="R108" s="242" t="str">
        <f t="shared" si="161"/>
        <v/>
      </c>
      <c r="S108" s="242" t="str">
        <f t="shared" si="161"/>
        <v/>
      </c>
      <c r="T108" s="242" t="str">
        <f t="shared" si="161"/>
        <v/>
      </c>
      <c r="U108" s="242" t="str">
        <f t="shared" si="161"/>
        <v/>
      </c>
      <c r="V108" s="242" t="str">
        <f t="shared" si="161"/>
        <v/>
      </c>
      <c r="W108" s="242" t="str">
        <f t="shared" si="161"/>
        <v/>
      </c>
      <c r="X108" s="242" t="str">
        <f t="shared" si="161"/>
        <v/>
      </c>
      <c r="Y108" s="242" t="str">
        <f t="shared" si="161"/>
        <v/>
      </c>
      <c r="Z108" s="242" t="str">
        <f t="shared" ref="Z108:BL108" si="162">IF(Z104="N", "X", "")</f>
        <v/>
      </c>
      <c r="AA108" s="242" t="str">
        <f t="shared" si="162"/>
        <v/>
      </c>
      <c r="AB108" s="242" t="str">
        <f t="shared" si="162"/>
        <v/>
      </c>
      <c r="AC108" s="242" t="str">
        <f t="shared" si="162"/>
        <v/>
      </c>
      <c r="AD108" s="242" t="str">
        <f t="shared" si="162"/>
        <v/>
      </c>
      <c r="AE108" s="242" t="str">
        <f t="shared" si="162"/>
        <v/>
      </c>
      <c r="AF108" s="242" t="str">
        <f t="shared" si="162"/>
        <v/>
      </c>
      <c r="AG108" s="242" t="str">
        <f t="shared" si="162"/>
        <v/>
      </c>
      <c r="AH108" s="242" t="str">
        <f t="shared" si="162"/>
        <v/>
      </c>
      <c r="AI108" s="242" t="str">
        <f t="shared" si="162"/>
        <v/>
      </c>
      <c r="AJ108" s="242" t="str">
        <f t="shared" si="162"/>
        <v/>
      </c>
      <c r="AK108" s="242" t="str">
        <f t="shared" si="162"/>
        <v/>
      </c>
      <c r="AL108" s="242" t="str">
        <f t="shared" si="162"/>
        <v/>
      </c>
      <c r="AM108" s="242" t="str">
        <f t="shared" si="162"/>
        <v/>
      </c>
      <c r="AN108" s="242" t="str">
        <f t="shared" si="162"/>
        <v/>
      </c>
      <c r="AO108" s="242" t="str">
        <f t="shared" si="162"/>
        <v/>
      </c>
      <c r="AP108" s="242" t="str">
        <f t="shared" si="162"/>
        <v/>
      </c>
      <c r="AQ108" s="242" t="str">
        <f t="shared" si="162"/>
        <v/>
      </c>
      <c r="AR108" s="242" t="str">
        <f t="shared" si="162"/>
        <v/>
      </c>
      <c r="AS108" s="242" t="str">
        <f t="shared" si="162"/>
        <v/>
      </c>
      <c r="AT108" s="242" t="str">
        <f t="shared" si="162"/>
        <v/>
      </c>
      <c r="AU108" s="242" t="str">
        <f t="shared" si="162"/>
        <v/>
      </c>
      <c r="AV108" s="242" t="str">
        <f t="shared" si="162"/>
        <v/>
      </c>
      <c r="AW108" s="242" t="str">
        <f t="shared" si="162"/>
        <v/>
      </c>
      <c r="AX108" s="242" t="str">
        <f t="shared" si="162"/>
        <v/>
      </c>
      <c r="AY108" s="242" t="str">
        <f t="shared" si="162"/>
        <v/>
      </c>
      <c r="AZ108" s="242" t="str">
        <f t="shared" si="162"/>
        <v/>
      </c>
      <c r="BA108" s="242" t="str">
        <f t="shared" si="162"/>
        <v/>
      </c>
      <c r="BB108" s="242" t="str">
        <f t="shared" si="162"/>
        <v/>
      </c>
      <c r="BC108" s="242" t="str">
        <f t="shared" si="162"/>
        <v/>
      </c>
      <c r="BD108" s="242" t="str">
        <f t="shared" si="162"/>
        <v/>
      </c>
      <c r="BE108" s="242" t="str">
        <f t="shared" si="162"/>
        <v/>
      </c>
      <c r="BF108" s="242" t="str">
        <f t="shared" si="162"/>
        <v/>
      </c>
      <c r="BG108" s="242" t="str">
        <f t="shared" si="162"/>
        <v/>
      </c>
      <c r="BH108" s="242" t="str">
        <f t="shared" si="162"/>
        <v/>
      </c>
      <c r="BI108" s="242" t="str">
        <f t="shared" si="162"/>
        <v/>
      </c>
      <c r="BJ108" s="242" t="str">
        <f t="shared" si="162"/>
        <v/>
      </c>
      <c r="BK108" s="242" t="str">
        <f t="shared" si="162"/>
        <v/>
      </c>
      <c r="BL108" s="242" t="str">
        <f t="shared" si="162"/>
        <v/>
      </c>
      <c r="BM108" s="207"/>
      <c r="BN108" s="207"/>
      <c r="BO108" s="101"/>
      <c r="BP108" s="229"/>
    </row>
    <row r="109" spans="1:68" ht="72.75" customHeight="1" thickBot="1" x14ac:dyDescent="0.25">
      <c r="A109" s="188" t="s">
        <v>332</v>
      </c>
      <c r="B109" s="85" t="s">
        <v>194</v>
      </c>
      <c r="C109" s="70" t="s">
        <v>325</v>
      </c>
      <c r="D109" s="70" t="s">
        <v>38</v>
      </c>
      <c r="E109" s="242" t="str">
        <f>IF(E104="N","X","")</f>
        <v/>
      </c>
      <c r="F109" s="242" t="str">
        <f t="shared" ref="F109:Y109" si="163">IF(F104="N","X","")</f>
        <v/>
      </c>
      <c r="G109" s="242" t="str">
        <f t="shared" si="163"/>
        <v/>
      </c>
      <c r="H109" s="242" t="str">
        <f t="shared" si="163"/>
        <v/>
      </c>
      <c r="I109" s="242" t="str">
        <f t="shared" si="163"/>
        <v/>
      </c>
      <c r="J109" s="242" t="str">
        <f t="shared" si="163"/>
        <v/>
      </c>
      <c r="K109" s="242" t="str">
        <f t="shared" si="163"/>
        <v/>
      </c>
      <c r="L109" s="242" t="str">
        <f t="shared" si="163"/>
        <v/>
      </c>
      <c r="M109" s="242" t="str">
        <f t="shared" si="163"/>
        <v/>
      </c>
      <c r="N109" s="242" t="str">
        <f t="shared" si="163"/>
        <v/>
      </c>
      <c r="O109" s="242" t="str">
        <f t="shared" si="163"/>
        <v/>
      </c>
      <c r="P109" s="242" t="str">
        <f t="shared" si="163"/>
        <v/>
      </c>
      <c r="Q109" s="242" t="str">
        <f t="shared" si="163"/>
        <v/>
      </c>
      <c r="R109" s="242" t="str">
        <f t="shared" si="163"/>
        <v/>
      </c>
      <c r="S109" s="242" t="str">
        <f t="shared" si="163"/>
        <v/>
      </c>
      <c r="T109" s="242" t="str">
        <f t="shared" si="163"/>
        <v/>
      </c>
      <c r="U109" s="242" t="str">
        <f t="shared" si="163"/>
        <v/>
      </c>
      <c r="V109" s="242" t="str">
        <f t="shared" si="163"/>
        <v/>
      </c>
      <c r="W109" s="242" t="str">
        <f t="shared" si="163"/>
        <v/>
      </c>
      <c r="X109" s="242" t="str">
        <f t="shared" si="163"/>
        <v/>
      </c>
      <c r="Y109" s="242" t="str">
        <f t="shared" si="163"/>
        <v/>
      </c>
      <c r="Z109" s="242" t="str">
        <f t="shared" ref="Z109:BL109" si="164">IF(Z104="N", "X", "")</f>
        <v/>
      </c>
      <c r="AA109" s="242" t="str">
        <f t="shared" si="164"/>
        <v/>
      </c>
      <c r="AB109" s="242" t="str">
        <f t="shared" si="164"/>
        <v/>
      </c>
      <c r="AC109" s="242" t="str">
        <f t="shared" si="164"/>
        <v/>
      </c>
      <c r="AD109" s="242" t="str">
        <f t="shared" si="164"/>
        <v/>
      </c>
      <c r="AE109" s="242" t="str">
        <f t="shared" si="164"/>
        <v/>
      </c>
      <c r="AF109" s="242" t="str">
        <f t="shared" si="164"/>
        <v/>
      </c>
      <c r="AG109" s="242" t="str">
        <f t="shared" si="164"/>
        <v/>
      </c>
      <c r="AH109" s="242" t="str">
        <f t="shared" si="164"/>
        <v/>
      </c>
      <c r="AI109" s="242" t="str">
        <f t="shared" si="164"/>
        <v/>
      </c>
      <c r="AJ109" s="242" t="str">
        <f t="shared" si="164"/>
        <v/>
      </c>
      <c r="AK109" s="242" t="str">
        <f t="shared" si="164"/>
        <v/>
      </c>
      <c r="AL109" s="242" t="str">
        <f t="shared" si="164"/>
        <v/>
      </c>
      <c r="AM109" s="242" t="str">
        <f t="shared" si="164"/>
        <v/>
      </c>
      <c r="AN109" s="242" t="str">
        <f t="shared" si="164"/>
        <v/>
      </c>
      <c r="AO109" s="242" t="str">
        <f t="shared" si="164"/>
        <v/>
      </c>
      <c r="AP109" s="242" t="str">
        <f t="shared" si="164"/>
        <v/>
      </c>
      <c r="AQ109" s="242" t="str">
        <f t="shared" si="164"/>
        <v/>
      </c>
      <c r="AR109" s="242" t="str">
        <f t="shared" si="164"/>
        <v/>
      </c>
      <c r="AS109" s="242" t="str">
        <f t="shared" si="164"/>
        <v/>
      </c>
      <c r="AT109" s="242" t="str">
        <f t="shared" si="164"/>
        <v/>
      </c>
      <c r="AU109" s="242" t="str">
        <f t="shared" si="164"/>
        <v/>
      </c>
      <c r="AV109" s="242" t="str">
        <f t="shared" si="164"/>
        <v/>
      </c>
      <c r="AW109" s="242" t="str">
        <f t="shared" si="164"/>
        <v/>
      </c>
      <c r="AX109" s="242" t="str">
        <f t="shared" si="164"/>
        <v/>
      </c>
      <c r="AY109" s="242" t="str">
        <f t="shared" si="164"/>
        <v/>
      </c>
      <c r="AZ109" s="242" t="str">
        <f t="shared" si="164"/>
        <v/>
      </c>
      <c r="BA109" s="242" t="str">
        <f t="shared" si="164"/>
        <v/>
      </c>
      <c r="BB109" s="242" t="str">
        <f t="shared" si="164"/>
        <v/>
      </c>
      <c r="BC109" s="242" t="str">
        <f t="shared" si="164"/>
        <v/>
      </c>
      <c r="BD109" s="242" t="str">
        <f t="shared" si="164"/>
        <v/>
      </c>
      <c r="BE109" s="242" t="str">
        <f t="shared" si="164"/>
        <v/>
      </c>
      <c r="BF109" s="242" t="str">
        <f t="shared" si="164"/>
        <v/>
      </c>
      <c r="BG109" s="242" t="str">
        <f t="shared" si="164"/>
        <v/>
      </c>
      <c r="BH109" s="242" t="str">
        <f t="shared" si="164"/>
        <v/>
      </c>
      <c r="BI109" s="242" t="str">
        <f t="shared" si="164"/>
        <v/>
      </c>
      <c r="BJ109" s="242" t="str">
        <f t="shared" si="164"/>
        <v/>
      </c>
      <c r="BK109" s="242" t="str">
        <f t="shared" si="164"/>
        <v/>
      </c>
      <c r="BL109" s="242" t="str">
        <f t="shared" si="164"/>
        <v/>
      </c>
      <c r="BM109" s="207"/>
      <c r="BN109" s="207"/>
      <c r="BO109" s="101"/>
    </row>
    <row r="110" spans="1:68" ht="45.75" customHeight="1" thickBot="1" x14ac:dyDescent="0.25">
      <c r="A110" s="188" t="s">
        <v>333</v>
      </c>
      <c r="B110" s="85" t="s">
        <v>334</v>
      </c>
      <c r="C110" s="70" t="s">
        <v>335</v>
      </c>
      <c r="D110" s="70" t="s">
        <v>38</v>
      </c>
      <c r="E110" s="242" t="str">
        <f>IF(E104="N","X","")</f>
        <v/>
      </c>
      <c r="F110" s="242" t="str">
        <f t="shared" ref="F110:Y110" si="165">IF(F104="N","X","")</f>
        <v/>
      </c>
      <c r="G110" s="242" t="str">
        <f t="shared" si="165"/>
        <v/>
      </c>
      <c r="H110" s="242" t="str">
        <f t="shared" si="165"/>
        <v/>
      </c>
      <c r="I110" s="242" t="str">
        <f t="shared" si="165"/>
        <v/>
      </c>
      <c r="J110" s="242" t="str">
        <f t="shared" si="165"/>
        <v/>
      </c>
      <c r="K110" s="242" t="str">
        <f t="shared" si="165"/>
        <v/>
      </c>
      <c r="L110" s="242" t="str">
        <f t="shared" si="165"/>
        <v/>
      </c>
      <c r="M110" s="242" t="str">
        <f t="shared" si="165"/>
        <v/>
      </c>
      <c r="N110" s="242" t="str">
        <f t="shared" si="165"/>
        <v/>
      </c>
      <c r="O110" s="242" t="str">
        <f t="shared" si="165"/>
        <v/>
      </c>
      <c r="P110" s="242" t="str">
        <f t="shared" si="165"/>
        <v/>
      </c>
      <c r="Q110" s="242" t="str">
        <f t="shared" si="165"/>
        <v/>
      </c>
      <c r="R110" s="242" t="str">
        <f t="shared" si="165"/>
        <v/>
      </c>
      <c r="S110" s="242" t="str">
        <f t="shared" si="165"/>
        <v/>
      </c>
      <c r="T110" s="242" t="str">
        <f t="shared" si="165"/>
        <v/>
      </c>
      <c r="U110" s="242" t="str">
        <f t="shared" si="165"/>
        <v/>
      </c>
      <c r="V110" s="242" t="str">
        <f t="shared" si="165"/>
        <v/>
      </c>
      <c r="W110" s="242" t="str">
        <f t="shared" si="165"/>
        <v/>
      </c>
      <c r="X110" s="242" t="str">
        <f t="shared" si="165"/>
        <v/>
      </c>
      <c r="Y110" s="242" t="str">
        <f t="shared" si="165"/>
        <v/>
      </c>
      <c r="Z110" s="242" t="str">
        <f t="shared" ref="Z110:BL110" si="166">IF(Z104="N", "X", "")</f>
        <v/>
      </c>
      <c r="AA110" s="242" t="str">
        <f t="shared" si="166"/>
        <v/>
      </c>
      <c r="AB110" s="242" t="str">
        <f t="shared" si="166"/>
        <v/>
      </c>
      <c r="AC110" s="242" t="str">
        <f t="shared" si="166"/>
        <v/>
      </c>
      <c r="AD110" s="242" t="str">
        <f t="shared" si="166"/>
        <v/>
      </c>
      <c r="AE110" s="242" t="str">
        <f t="shared" si="166"/>
        <v/>
      </c>
      <c r="AF110" s="242" t="str">
        <f t="shared" si="166"/>
        <v/>
      </c>
      <c r="AG110" s="242" t="str">
        <f t="shared" si="166"/>
        <v/>
      </c>
      <c r="AH110" s="242" t="str">
        <f t="shared" si="166"/>
        <v/>
      </c>
      <c r="AI110" s="242" t="str">
        <f t="shared" si="166"/>
        <v/>
      </c>
      <c r="AJ110" s="242" t="str">
        <f t="shared" si="166"/>
        <v/>
      </c>
      <c r="AK110" s="242" t="str">
        <f t="shared" si="166"/>
        <v/>
      </c>
      <c r="AL110" s="242" t="str">
        <f t="shared" si="166"/>
        <v/>
      </c>
      <c r="AM110" s="242" t="str">
        <f t="shared" si="166"/>
        <v/>
      </c>
      <c r="AN110" s="242" t="str">
        <f t="shared" si="166"/>
        <v/>
      </c>
      <c r="AO110" s="242" t="str">
        <f t="shared" si="166"/>
        <v/>
      </c>
      <c r="AP110" s="242" t="str">
        <f t="shared" si="166"/>
        <v/>
      </c>
      <c r="AQ110" s="242" t="str">
        <f t="shared" si="166"/>
        <v/>
      </c>
      <c r="AR110" s="242" t="str">
        <f t="shared" si="166"/>
        <v/>
      </c>
      <c r="AS110" s="242" t="str">
        <f t="shared" si="166"/>
        <v/>
      </c>
      <c r="AT110" s="242" t="str">
        <f t="shared" si="166"/>
        <v/>
      </c>
      <c r="AU110" s="242" t="str">
        <f t="shared" si="166"/>
        <v/>
      </c>
      <c r="AV110" s="242" t="str">
        <f t="shared" si="166"/>
        <v/>
      </c>
      <c r="AW110" s="242" t="str">
        <f t="shared" si="166"/>
        <v/>
      </c>
      <c r="AX110" s="242" t="str">
        <f t="shared" si="166"/>
        <v/>
      </c>
      <c r="AY110" s="242" t="str">
        <f t="shared" si="166"/>
        <v/>
      </c>
      <c r="AZ110" s="242" t="str">
        <f t="shared" si="166"/>
        <v/>
      </c>
      <c r="BA110" s="242" t="str">
        <f t="shared" si="166"/>
        <v/>
      </c>
      <c r="BB110" s="242" t="str">
        <f t="shared" si="166"/>
        <v/>
      </c>
      <c r="BC110" s="242" t="str">
        <f t="shared" si="166"/>
        <v/>
      </c>
      <c r="BD110" s="242" t="str">
        <f t="shared" si="166"/>
        <v/>
      </c>
      <c r="BE110" s="242" t="str">
        <f t="shared" si="166"/>
        <v/>
      </c>
      <c r="BF110" s="242" t="str">
        <f t="shared" si="166"/>
        <v/>
      </c>
      <c r="BG110" s="242" t="str">
        <f t="shared" si="166"/>
        <v/>
      </c>
      <c r="BH110" s="242" t="str">
        <f t="shared" si="166"/>
        <v/>
      </c>
      <c r="BI110" s="242" t="str">
        <f t="shared" si="166"/>
        <v/>
      </c>
      <c r="BJ110" s="242" t="str">
        <f t="shared" si="166"/>
        <v/>
      </c>
      <c r="BK110" s="242" t="str">
        <f t="shared" si="166"/>
        <v/>
      </c>
      <c r="BL110" s="242" t="str">
        <f t="shared" si="166"/>
        <v/>
      </c>
      <c r="BM110" s="207"/>
      <c r="BN110" s="207"/>
      <c r="BO110" s="101"/>
      <c r="BP110" s="230"/>
    </row>
    <row r="111" spans="1:68" ht="42.75" customHeight="1" thickBot="1" x14ac:dyDescent="0.25">
      <c r="A111" s="188" t="s">
        <v>336</v>
      </c>
      <c r="B111" s="85" t="s">
        <v>337</v>
      </c>
      <c r="C111" s="70" t="s">
        <v>325</v>
      </c>
      <c r="D111" s="70" t="s">
        <v>38</v>
      </c>
      <c r="E111" s="242" t="str">
        <f>IF(E104="N","X","")</f>
        <v/>
      </c>
      <c r="F111" s="242" t="str">
        <f t="shared" ref="F111:Y111" si="167">IF(F104="N","X","")</f>
        <v/>
      </c>
      <c r="G111" s="242" t="str">
        <f t="shared" si="167"/>
        <v/>
      </c>
      <c r="H111" s="242" t="str">
        <f t="shared" si="167"/>
        <v/>
      </c>
      <c r="I111" s="242" t="str">
        <f t="shared" si="167"/>
        <v/>
      </c>
      <c r="J111" s="242" t="str">
        <f t="shared" si="167"/>
        <v/>
      </c>
      <c r="K111" s="242" t="str">
        <f t="shared" si="167"/>
        <v/>
      </c>
      <c r="L111" s="242" t="str">
        <f t="shared" si="167"/>
        <v/>
      </c>
      <c r="M111" s="242" t="str">
        <f t="shared" si="167"/>
        <v/>
      </c>
      <c r="N111" s="242" t="str">
        <f t="shared" si="167"/>
        <v/>
      </c>
      <c r="O111" s="242" t="str">
        <f t="shared" si="167"/>
        <v/>
      </c>
      <c r="P111" s="242" t="str">
        <f t="shared" si="167"/>
        <v/>
      </c>
      <c r="Q111" s="242" t="str">
        <f t="shared" si="167"/>
        <v/>
      </c>
      <c r="R111" s="242" t="str">
        <f t="shared" si="167"/>
        <v/>
      </c>
      <c r="S111" s="242" t="str">
        <f t="shared" si="167"/>
        <v/>
      </c>
      <c r="T111" s="242" t="str">
        <f t="shared" si="167"/>
        <v/>
      </c>
      <c r="U111" s="242" t="str">
        <f t="shared" si="167"/>
        <v/>
      </c>
      <c r="V111" s="242" t="str">
        <f t="shared" si="167"/>
        <v/>
      </c>
      <c r="W111" s="242" t="str">
        <f t="shared" si="167"/>
        <v/>
      </c>
      <c r="X111" s="242" t="str">
        <f t="shared" si="167"/>
        <v/>
      </c>
      <c r="Y111" s="242" t="str">
        <f t="shared" si="167"/>
        <v/>
      </c>
      <c r="Z111" s="242" t="str">
        <f t="shared" ref="Z111:BL111" si="168">IF(Z104="N", "X", "")</f>
        <v/>
      </c>
      <c r="AA111" s="242" t="str">
        <f t="shared" si="168"/>
        <v/>
      </c>
      <c r="AB111" s="242" t="str">
        <f t="shared" si="168"/>
        <v/>
      </c>
      <c r="AC111" s="242" t="str">
        <f t="shared" si="168"/>
        <v/>
      </c>
      <c r="AD111" s="242" t="str">
        <f t="shared" si="168"/>
        <v/>
      </c>
      <c r="AE111" s="242" t="str">
        <f t="shared" si="168"/>
        <v/>
      </c>
      <c r="AF111" s="242" t="str">
        <f t="shared" si="168"/>
        <v/>
      </c>
      <c r="AG111" s="242" t="str">
        <f t="shared" si="168"/>
        <v/>
      </c>
      <c r="AH111" s="242" t="str">
        <f t="shared" si="168"/>
        <v/>
      </c>
      <c r="AI111" s="242" t="str">
        <f t="shared" si="168"/>
        <v/>
      </c>
      <c r="AJ111" s="242" t="str">
        <f t="shared" si="168"/>
        <v/>
      </c>
      <c r="AK111" s="242" t="str">
        <f t="shared" si="168"/>
        <v/>
      </c>
      <c r="AL111" s="242" t="str">
        <f t="shared" si="168"/>
        <v/>
      </c>
      <c r="AM111" s="242" t="str">
        <f t="shared" si="168"/>
        <v/>
      </c>
      <c r="AN111" s="242" t="str">
        <f t="shared" si="168"/>
        <v/>
      </c>
      <c r="AO111" s="242" t="str">
        <f t="shared" si="168"/>
        <v/>
      </c>
      <c r="AP111" s="242" t="str">
        <f t="shared" si="168"/>
        <v/>
      </c>
      <c r="AQ111" s="242" t="str">
        <f t="shared" si="168"/>
        <v/>
      </c>
      <c r="AR111" s="242" t="str">
        <f t="shared" si="168"/>
        <v/>
      </c>
      <c r="AS111" s="242" t="str">
        <f t="shared" si="168"/>
        <v/>
      </c>
      <c r="AT111" s="242" t="str">
        <f t="shared" si="168"/>
        <v/>
      </c>
      <c r="AU111" s="242" t="str">
        <f t="shared" si="168"/>
        <v/>
      </c>
      <c r="AV111" s="242" t="str">
        <f t="shared" si="168"/>
        <v/>
      </c>
      <c r="AW111" s="242" t="str">
        <f t="shared" si="168"/>
        <v/>
      </c>
      <c r="AX111" s="242" t="str">
        <f t="shared" si="168"/>
        <v/>
      </c>
      <c r="AY111" s="242" t="str">
        <f t="shared" si="168"/>
        <v/>
      </c>
      <c r="AZ111" s="242" t="str">
        <f t="shared" si="168"/>
        <v/>
      </c>
      <c r="BA111" s="242" t="str">
        <f t="shared" si="168"/>
        <v/>
      </c>
      <c r="BB111" s="242" t="str">
        <f t="shared" si="168"/>
        <v/>
      </c>
      <c r="BC111" s="242" t="str">
        <f t="shared" si="168"/>
        <v/>
      </c>
      <c r="BD111" s="242" t="str">
        <f t="shared" si="168"/>
        <v/>
      </c>
      <c r="BE111" s="242" t="str">
        <f t="shared" si="168"/>
        <v/>
      </c>
      <c r="BF111" s="242" t="str">
        <f t="shared" si="168"/>
        <v/>
      </c>
      <c r="BG111" s="242" t="str">
        <f t="shared" si="168"/>
        <v/>
      </c>
      <c r="BH111" s="242" t="str">
        <f t="shared" si="168"/>
        <v/>
      </c>
      <c r="BI111" s="242" t="str">
        <f t="shared" si="168"/>
        <v/>
      </c>
      <c r="BJ111" s="242" t="str">
        <f t="shared" si="168"/>
        <v/>
      </c>
      <c r="BK111" s="242" t="str">
        <f t="shared" si="168"/>
        <v/>
      </c>
      <c r="BL111" s="242" t="str">
        <f t="shared" si="168"/>
        <v/>
      </c>
      <c r="BM111" s="207"/>
      <c r="BN111" s="207"/>
      <c r="BO111" s="101"/>
      <c r="BP111" s="230"/>
    </row>
    <row r="112" spans="1:68" ht="58.5" customHeight="1" thickBot="1" x14ac:dyDescent="0.25">
      <c r="A112" s="198">
        <v>87</v>
      </c>
      <c r="B112" s="458" t="s">
        <v>338</v>
      </c>
      <c r="C112" s="70" t="s">
        <v>325</v>
      </c>
      <c r="D112" s="70" t="s">
        <v>38</v>
      </c>
      <c r="E112" s="242" t="str">
        <f>IF(E104="N","X","")</f>
        <v/>
      </c>
      <c r="F112" s="242" t="str">
        <f t="shared" ref="F112:Y112" si="169">IF(F104="N","X","")</f>
        <v/>
      </c>
      <c r="G112" s="242" t="str">
        <f t="shared" si="169"/>
        <v/>
      </c>
      <c r="H112" s="242" t="str">
        <f t="shared" si="169"/>
        <v/>
      </c>
      <c r="I112" s="242" t="str">
        <f t="shared" si="169"/>
        <v/>
      </c>
      <c r="J112" s="242" t="str">
        <f t="shared" si="169"/>
        <v/>
      </c>
      <c r="K112" s="242" t="str">
        <f t="shared" si="169"/>
        <v/>
      </c>
      <c r="L112" s="242" t="str">
        <f t="shared" si="169"/>
        <v/>
      </c>
      <c r="M112" s="242" t="str">
        <f t="shared" si="169"/>
        <v/>
      </c>
      <c r="N112" s="242" t="str">
        <f t="shared" si="169"/>
        <v/>
      </c>
      <c r="O112" s="242" t="str">
        <f t="shared" si="169"/>
        <v/>
      </c>
      <c r="P112" s="242" t="str">
        <f t="shared" si="169"/>
        <v/>
      </c>
      <c r="Q112" s="242" t="str">
        <f t="shared" si="169"/>
        <v/>
      </c>
      <c r="R112" s="242" t="str">
        <f t="shared" si="169"/>
        <v/>
      </c>
      <c r="S112" s="242" t="str">
        <f t="shared" si="169"/>
        <v/>
      </c>
      <c r="T112" s="242" t="str">
        <f t="shared" si="169"/>
        <v/>
      </c>
      <c r="U112" s="242" t="str">
        <f t="shared" si="169"/>
        <v/>
      </c>
      <c r="V112" s="242" t="str">
        <f t="shared" si="169"/>
        <v/>
      </c>
      <c r="W112" s="242" t="str">
        <f t="shared" si="169"/>
        <v/>
      </c>
      <c r="X112" s="242" t="str">
        <f t="shared" si="169"/>
        <v/>
      </c>
      <c r="Y112" s="242" t="str">
        <f t="shared" si="169"/>
        <v/>
      </c>
      <c r="Z112" s="242" t="str">
        <f t="shared" ref="Z112:BL112" si="170">IF(Z104="N", "X", "")</f>
        <v/>
      </c>
      <c r="AA112" s="242" t="str">
        <f t="shared" si="170"/>
        <v/>
      </c>
      <c r="AB112" s="242" t="str">
        <f t="shared" si="170"/>
        <v/>
      </c>
      <c r="AC112" s="242" t="str">
        <f t="shared" si="170"/>
        <v/>
      </c>
      <c r="AD112" s="242" t="str">
        <f t="shared" si="170"/>
        <v/>
      </c>
      <c r="AE112" s="242" t="str">
        <f t="shared" si="170"/>
        <v/>
      </c>
      <c r="AF112" s="242" t="str">
        <f t="shared" si="170"/>
        <v/>
      </c>
      <c r="AG112" s="242" t="str">
        <f t="shared" si="170"/>
        <v/>
      </c>
      <c r="AH112" s="242" t="str">
        <f t="shared" si="170"/>
        <v/>
      </c>
      <c r="AI112" s="242" t="str">
        <f t="shared" si="170"/>
        <v/>
      </c>
      <c r="AJ112" s="242" t="str">
        <f t="shared" si="170"/>
        <v/>
      </c>
      <c r="AK112" s="242" t="str">
        <f t="shared" si="170"/>
        <v/>
      </c>
      <c r="AL112" s="242" t="str">
        <f t="shared" si="170"/>
        <v/>
      </c>
      <c r="AM112" s="242" t="str">
        <f t="shared" si="170"/>
        <v/>
      </c>
      <c r="AN112" s="242" t="str">
        <f t="shared" si="170"/>
        <v/>
      </c>
      <c r="AO112" s="242" t="str">
        <f t="shared" si="170"/>
        <v/>
      </c>
      <c r="AP112" s="242" t="str">
        <f t="shared" si="170"/>
        <v/>
      </c>
      <c r="AQ112" s="242" t="str">
        <f t="shared" si="170"/>
        <v/>
      </c>
      <c r="AR112" s="242" t="str">
        <f t="shared" si="170"/>
        <v/>
      </c>
      <c r="AS112" s="242" t="str">
        <f t="shared" si="170"/>
        <v/>
      </c>
      <c r="AT112" s="242" t="str">
        <f t="shared" si="170"/>
        <v/>
      </c>
      <c r="AU112" s="242" t="str">
        <f t="shared" si="170"/>
        <v/>
      </c>
      <c r="AV112" s="242" t="str">
        <f t="shared" si="170"/>
        <v/>
      </c>
      <c r="AW112" s="242" t="str">
        <f t="shared" si="170"/>
        <v/>
      </c>
      <c r="AX112" s="242" t="str">
        <f t="shared" si="170"/>
        <v/>
      </c>
      <c r="AY112" s="242" t="str">
        <f t="shared" si="170"/>
        <v/>
      </c>
      <c r="AZ112" s="242" t="str">
        <f t="shared" si="170"/>
        <v/>
      </c>
      <c r="BA112" s="242" t="str">
        <f t="shared" si="170"/>
        <v/>
      </c>
      <c r="BB112" s="242" t="str">
        <f t="shared" si="170"/>
        <v/>
      </c>
      <c r="BC112" s="242" t="str">
        <f t="shared" si="170"/>
        <v/>
      </c>
      <c r="BD112" s="242" t="str">
        <f t="shared" si="170"/>
        <v/>
      </c>
      <c r="BE112" s="242" t="str">
        <f t="shared" si="170"/>
        <v/>
      </c>
      <c r="BF112" s="242" t="str">
        <f t="shared" si="170"/>
        <v/>
      </c>
      <c r="BG112" s="242" t="str">
        <f t="shared" si="170"/>
        <v/>
      </c>
      <c r="BH112" s="242" t="str">
        <f t="shared" si="170"/>
        <v/>
      </c>
      <c r="BI112" s="242" t="str">
        <f t="shared" si="170"/>
        <v/>
      </c>
      <c r="BJ112" s="242" t="str">
        <f t="shared" si="170"/>
        <v/>
      </c>
      <c r="BK112" s="242" t="str">
        <f t="shared" si="170"/>
        <v/>
      </c>
      <c r="BL112" s="242" t="str">
        <f t="shared" si="170"/>
        <v/>
      </c>
      <c r="BM112" s="207"/>
      <c r="BN112" s="207"/>
      <c r="BO112" s="101"/>
    </row>
    <row r="113" spans="1:68" ht="41.25" customHeight="1" thickBot="1" x14ac:dyDescent="0.25">
      <c r="A113" s="198">
        <v>88</v>
      </c>
      <c r="B113" s="458" t="s">
        <v>339</v>
      </c>
      <c r="C113" s="70" t="s">
        <v>325</v>
      </c>
      <c r="D113" s="70" t="s">
        <v>38</v>
      </c>
      <c r="E113" s="242" t="str">
        <f>IF(E104="N","X","")</f>
        <v/>
      </c>
      <c r="F113" s="242" t="str">
        <f t="shared" ref="F113:Y113" si="171">IF(F104="N","X","")</f>
        <v/>
      </c>
      <c r="G113" s="242" t="str">
        <f t="shared" si="171"/>
        <v/>
      </c>
      <c r="H113" s="242" t="str">
        <f t="shared" si="171"/>
        <v/>
      </c>
      <c r="I113" s="242" t="str">
        <f t="shared" si="171"/>
        <v/>
      </c>
      <c r="J113" s="242" t="str">
        <f t="shared" si="171"/>
        <v/>
      </c>
      <c r="K113" s="242" t="str">
        <f t="shared" si="171"/>
        <v/>
      </c>
      <c r="L113" s="242" t="str">
        <f t="shared" si="171"/>
        <v/>
      </c>
      <c r="M113" s="242" t="str">
        <f t="shared" si="171"/>
        <v/>
      </c>
      <c r="N113" s="242" t="str">
        <f t="shared" si="171"/>
        <v/>
      </c>
      <c r="O113" s="242" t="str">
        <f t="shared" si="171"/>
        <v/>
      </c>
      <c r="P113" s="242" t="str">
        <f t="shared" si="171"/>
        <v/>
      </c>
      <c r="Q113" s="242" t="str">
        <f t="shared" si="171"/>
        <v/>
      </c>
      <c r="R113" s="242" t="str">
        <f t="shared" si="171"/>
        <v/>
      </c>
      <c r="S113" s="242" t="str">
        <f t="shared" si="171"/>
        <v/>
      </c>
      <c r="T113" s="242" t="str">
        <f t="shared" si="171"/>
        <v/>
      </c>
      <c r="U113" s="242" t="str">
        <f t="shared" si="171"/>
        <v/>
      </c>
      <c r="V113" s="242" t="str">
        <f t="shared" si="171"/>
        <v/>
      </c>
      <c r="W113" s="242" t="str">
        <f t="shared" si="171"/>
        <v/>
      </c>
      <c r="X113" s="242" t="str">
        <f t="shared" si="171"/>
        <v/>
      </c>
      <c r="Y113" s="242" t="str">
        <f t="shared" si="171"/>
        <v/>
      </c>
      <c r="Z113" s="242" t="str">
        <f t="shared" ref="Z113:BL113" si="172">IF(Z104="N", "X", "")</f>
        <v/>
      </c>
      <c r="AA113" s="242" t="str">
        <f t="shared" si="172"/>
        <v/>
      </c>
      <c r="AB113" s="242" t="str">
        <f t="shared" si="172"/>
        <v/>
      </c>
      <c r="AC113" s="242" t="str">
        <f t="shared" si="172"/>
        <v/>
      </c>
      <c r="AD113" s="242" t="str">
        <f t="shared" si="172"/>
        <v/>
      </c>
      <c r="AE113" s="242" t="str">
        <f t="shared" si="172"/>
        <v/>
      </c>
      <c r="AF113" s="242" t="str">
        <f t="shared" si="172"/>
        <v/>
      </c>
      <c r="AG113" s="242" t="str">
        <f t="shared" si="172"/>
        <v/>
      </c>
      <c r="AH113" s="242" t="str">
        <f t="shared" si="172"/>
        <v/>
      </c>
      <c r="AI113" s="242" t="str">
        <f t="shared" si="172"/>
        <v/>
      </c>
      <c r="AJ113" s="242" t="str">
        <f t="shared" si="172"/>
        <v/>
      </c>
      <c r="AK113" s="242" t="str">
        <f t="shared" si="172"/>
        <v/>
      </c>
      <c r="AL113" s="242" t="str">
        <f t="shared" si="172"/>
        <v/>
      </c>
      <c r="AM113" s="242" t="str">
        <f t="shared" si="172"/>
        <v/>
      </c>
      <c r="AN113" s="242" t="str">
        <f t="shared" si="172"/>
        <v/>
      </c>
      <c r="AO113" s="242" t="str">
        <f t="shared" si="172"/>
        <v/>
      </c>
      <c r="AP113" s="242" t="str">
        <f t="shared" si="172"/>
        <v/>
      </c>
      <c r="AQ113" s="242" t="str">
        <f t="shared" si="172"/>
        <v/>
      </c>
      <c r="AR113" s="242" t="str">
        <f t="shared" si="172"/>
        <v/>
      </c>
      <c r="AS113" s="242" t="str">
        <f t="shared" si="172"/>
        <v/>
      </c>
      <c r="AT113" s="242" t="str">
        <f t="shared" si="172"/>
        <v/>
      </c>
      <c r="AU113" s="242" t="str">
        <f t="shared" si="172"/>
        <v/>
      </c>
      <c r="AV113" s="242" t="str">
        <f t="shared" si="172"/>
        <v/>
      </c>
      <c r="AW113" s="242" t="str">
        <f t="shared" si="172"/>
        <v/>
      </c>
      <c r="AX113" s="242" t="str">
        <f t="shared" si="172"/>
        <v/>
      </c>
      <c r="AY113" s="242" t="str">
        <f t="shared" si="172"/>
        <v/>
      </c>
      <c r="AZ113" s="242" t="str">
        <f t="shared" si="172"/>
        <v/>
      </c>
      <c r="BA113" s="242" t="str">
        <f t="shared" si="172"/>
        <v/>
      </c>
      <c r="BB113" s="242" t="str">
        <f t="shared" si="172"/>
        <v/>
      </c>
      <c r="BC113" s="242" t="str">
        <f t="shared" si="172"/>
        <v/>
      </c>
      <c r="BD113" s="242" t="str">
        <f t="shared" si="172"/>
        <v/>
      </c>
      <c r="BE113" s="242" t="str">
        <f t="shared" si="172"/>
        <v/>
      </c>
      <c r="BF113" s="242" t="str">
        <f t="shared" si="172"/>
        <v/>
      </c>
      <c r="BG113" s="242" t="str">
        <f t="shared" si="172"/>
        <v/>
      </c>
      <c r="BH113" s="242" t="str">
        <f t="shared" si="172"/>
        <v/>
      </c>
      <c r="BI113" s="242" t="str">
        <f t="shared" si="172"/>
        <v/>
      </c>
      <c r="BJ113" s="242" t="str">
        <f t="shared" si="172"/>
        <v/>
      </c>
      <c r="BK113" s="242" t="str">
        <f t="shared" si="172"/>
        <v/>
      </c>
      <c r="BL113" s="242" t="str">
        <f t="shared" si="172"/>
        <v/>
      </c>
      <c r="BM113" s="207"/>
      <c r="BN113" s="207"/>
      <c r="BO113" s="101"/>
    </row>
    <row r="114" spans="1:68" s="204" customFormat="1" ht="24" customHeight="1" thickBot="1" x14ac:dyDescent="0.25">
      <c r="A114" s="40"/>
      <c r="B114" s="102" t="s">
        <v>95</v>
      </c>
      <c r="C114" s="102" t="s">
        <v>8</v>
      </c>
      <c r="D114" s="102" t="s">
        <v>9</v>
      </c>
      <c r="E114" s="208"/>
      <c r="F114" s="208"/>
      <c r="G114" s="208"/>
      <c r="H114" s="208" t="s">
        <v>96</v>
      </c>
      <c r="I114" s="208" t="s">
        <v>96</v>
      </c>
      <c r="J114" s="208" t="s">
        <v>96</v>
      </c>
      <c r="K114" s="208" t="s">
        <v>96</v>
      </c>
      <c r="L114" s="208" t="s">
        <v>96</v>
      </c>
      <c r="M114" s="208" t="s">
        <v>96</v>
      </c>
      <c r="N114" s="208" t="s">
        <v>96</v>
      </c>
      <c r="O114" s="208" t="s">
        <v>96</v>
      </c>
      <c r="P114" s="208" t="s">
        <v>96</v>
      </c>
      <c r="Q114" s="208" t="s">
        <v>96</v>
      </c>
      <c r="R114" s="208" t="s">
        <v>96</v>
      </c>
      <c r="S114" s="208" t="s">
        <v>96</v>
      </c>
      <c r="T114" s="208" t="s">
        <v>96</v>
      </c>
      <c r="U114" s="208" t="s">
        <v>96</v>
      </c>
      <c r="V114" s="208" t="s">
        <v>96</v>
      </c>
      <c r="W114" s="208" t="s">
        <v>96</v>
      </c>
      <c r="X114" s="208" t="s">
        <v>96</v>
      </c>
      <c r="Y114" s="208" t="s">
        <v>96</v>
      </c>
      <c r="Z114" s="208" t="s">
        <v>96</v>
      </c>
      <c r="AA114" s="208" t="s">
        <v>96</v>
      </c>
      <c r="AB114" s="208" t="s">
        <v>96</v>
      </c>
      <c r="AC114" s="208" t="s">
        <v>96</v>
      </c>
      <c r="AD114" s="208" t="s">
        <v>96</v>
      </c>
      <c r="AE114" s="208" t="s">
        <v>96</v>
      </c>
      <c r="AF114" s="208" t="s">
        <v>96</v>
      </c>
      <c r="AG114" s="208" t="s">
        <v>96</v>
      </c>
      <c r="AH114" s="208" t="s">
        <v>96</v>
      </c>
      <c r="AI114" s="208" t="s">
        <v>96</v>
      </c>
      <c r="AJ114" s="208" t="s">
        <v>96</v>
      </c>
      <c r="AK114" s="208" t="s">
        <v>96</v>
      </c>
      <c r="AL114" s="208" t="s">
        <v>96</v>
      </c>
      <c r="AM114" s="208" t="s">
        <v>96</v>
      </c>
      <c r="AN114" s="208" t="s">
        <v>96</v>
      </c>
      <c r="AO114" s="208" t="s">
        <v>96</v>
      </c>
      <c r="AP114" s="208" t="s">
        <v>96</v>
      </c>
      <c r="AQ114" s="208" t="s">
        <v>96</v>
      </c>
      <c r="AR114" s="208" t="s">
        <v>96</v>
      </c>
      <c r="AS114" s="208" t="s">
        <v>96</v>
      </c>
      <c r="AT114" s="208" t="s">
        <v>96</v>
      </c>
      <c r="AU114" s="208" t="s">
        <v>96</v>
      </c>
      <c r="AV114" s="208" t="s">
        <v>96</v>
      </c>
      <c r="AW114" s="208" t="s">
        <v>96</v>
      </c>
      <c r="AX114" s="208" t="s">
        <v>96</v>
      </c>
      <c r="AY114" s="208" t="s">
        <v>96</v>
      </c>
      <c r="AZ114" s="208" t="s">
        <v>96</v>
      </c>
      <c r="BA114" s="208" t="s">
        <v>96</v>
      </c>
      <c r="BB114" s="208" t="s">
        <v>96</v>
      </c>
      <c r="BC114" s="208" t="s">
        <v>96</v>
      </c>
      <c r="BD114" s="208" t="s">
        <v>96</v>
      </c>
      <c r="BE114" s="208" t="s">
        <v>96</v>
      </c>
      <c r="BF114" s="208" t="s">
        <v>96</v>
      </c>
      <c r="BG114" s="208" t="s">
        <v>96</v>
      </c>
      <c r="BH114" s="208" t="s">
        <v>96</v>
      </c>
      <c r="BI114" s="208" t="s">
        <v>96</v>
      </c>
      <c r="BJ114" s="208" t="s">
        <v>96</v>
      </c>
      <c r="BK114" s="208" t="s">
        <v>96</v>
      </c>
      <c r="BL114" s="208" t="s">
        <v>96</v>
      </c>
      <c r="BM114" s="210" t="s">
        <v>10</v>
      </c>
      <c r="BN114" s="210" t="s">
        <v>11</v>
      </c>
      <c r="BO114" s="211" t="s">
        <v>12</v>
      </c>
    </row>
    <row r="115" spans="1:68" ht="62.25" customHeight="1" thickBot="1" x14ac:dyDescent="0.25">
      <c r="A115" s="188">
        <v>89</v>
      </c>
      <c r="B115" s="75" t="s">
        <v>340</v>
      </c>
      <c r="C115" s="70" t="s">
        <v>341</v>
      </c>
      <c r="D115" s="70" t="s">
        <v>89</v>
      </c>
      <c r="E115" s="242"/>
      <c r="F115" s="242"/>
      <c r="G115" s="242"/>
      <c r="H115" s="242" t="s">
        <v>19</v>
      </c>
      <c r="I115" s="242" t="s">
        <v>19</v>
      </c>
      <c r="J115" s="242" t="s">
        <v>19</v>
      </c>
      <c r="K115" s="242" t="s">
        <v>19</v>
      </c>
      <c r="L115" s="242" t="s">
        <v>19</v>
      </c>
      <c r="M115" s="242" t="s">
        <v>19</v>
      </c>
      <c r="N115" s="242" t="s">
        <v>19</v>
      </c>
      <c r="O115" s="242" t="s">
        <v>19</v>
      </c>
      <c r="P115" s="242" t="s">
        <v>19</v>
      </c>
      <c r="Q115" s="242" t="s">
        <v>19</v>
      </c>
      <c r="R115" s="242" t="s">
        <v>19</v>
      </c>
      <c r="S115" s="242" t="s">
        <v>19</v>
      </c>
      <c r="T115" s="242" t="s">
        <v>19</v>
      </c>
      <c r="U115" s="242" t="s">
        <v>19</v>
      </c>
      <c r="V115" s="242" t="s">
        <v>19</v>
      </c>
      <c r="W115" s="242" t="s">
        <v>19</v>
      </c>
      <c r="X115" s="242" t="s">
        <v>19</v>
      </c>
      <c r="Y115" s="242" t="s">
        <v>19</v>
      </c>
      <c r="Z115" s="242" t="s">
        <v>19</v>
      </c>
      <c r="AA115" s="242" t="s">
        <v>19</v>
      </c>
      <c r="AB115" s="242" t="s">
        <v>19</v>
      </c>
      <c r="AC115" s="242" t="s">
        <v>19</v>
      </c>
      <c r="AD115" s="242" t="s">
        <v>19</v>
      </c>
      <c r="AE115" s="242" t="s">
        <v>19</v>
      </c>
      <c r="AF115" s="242" t="s">
        <v>19</v>
      </c>
      <c r="AG115" s="242" t="s">
        <v>19</v>
      </c>
      <c r="AH115" s="242" t="s">
        <v>19</v>
      </c>
      <c r="AI115" s="242" t="s">
        <v>19</v>
      </c>
      <c r="AJ115" s="242" t="s">
        <v>19</v>
      </c>
      <c r="AK115" s="242" t="s">
        <v>19</v>
      </c>
      <c r="AL115" s="242" t="s">
        <v>19</v>
      </c>
      <c r="AM115" s="242" t="s">
        <v>19</v>
      </c>
      <c r="AN115" s="242" t="s">
        <v>19</v>
      </c>
      <c r="AO115" s="242" t="s">
        <v>19</v>
      </c>
      <c r="AP115" s="242" t="s">
        <v>19</v>
      </c>
      <c r="AQ115" s="242" t="s">
        <v>19</v>
      </c>
      <c r="AR115" s="242" t="s">
        <v>19</v>
      </c>
      <c r="AS115" s="242" t="s">
        <v>19</v>
      </c>
      <c r="AT115" s="242" t="s">
        <v>19</v>
      </c>
      <c r="AU115" s="242" t="s">
        <v>19</v>
      </c>
      <c r="AV115" s="242" t="s">
        <v>19</v>
      </c>
      <c r="AW115" s="242" t="s">
        <v>19</v>
      </c>
      <c r="AX115" s="242" t="s">
        <v>19</v>
      </c>
      <c r="AY115" s="242" t="s">
        <v>19</v>
      </c>
      <c r="AZ115" s="242" t="s">
        <v>19</v>
      </c>
      <c r="BA115" s="242" t="s">
        <v>19</v>
      </c>
      <c r="BB115" s="242" t="s">
        <v>19</v>
      </c>
      <c r="BC115" s="242" t="s">
        <v>19</v>
      </c>
      <c r="BD115" s="242" t="s">
        <v>19</v>
      </c>
      <c r="BE115" s="242" t="s">
        <v>19</v>
      </c>
      <c r="BF115" s="242" t="s">
        <v>19</v>
      </c>
      <c r="BG115" s="242" t="s">
        <v>19</v>
      </c>
      <c r="BH115" s="242" t="s">
        <v>19</v>
      </c>
      <c r="BI115" s="242" t="s">
        <v>19</v>
      </c>
      <c r="BJ115" s="242" t="s">
        <v>19</v>
      </c>
      <c r="BK115" s="242" t="s">
        <v>19</v>
      </c>
      <c r="BL115" s="242" t="s">
        <v>19</v>
      </c>
      <c r="BM115" s="216"/>
      <c r="BN115" s="216"/>
      <c r="BO115" s="90"/>
      <c r="BP115" s="71"/>
    </row>
    <row r="116" spans="1:68" ht="56.25" customHeight="1" thickBot="1" x14ac:dyDescent="0.25">
      <c r="A116" s="189">
        <v>90</v>
      </c>
      <c r="B116" s="75" t="s">
        <v>342</v>
      </c>
      <c r="C116" s="70" t="s">
        <v>341</v>
      </c>
      <c r="D116" s="70" t="s">
        <v>89</v>
      </c>
      <c r="E116" s="242" t="str">
        <f>IF(E115="X","X","")</f>
        <v/>
      </c>
      <c r="F116" s="242" t="str">
        <f t="shared" ref="F116:Y116" si="173">IF(F115="X","X","")</f>
        <v/>
      </c>
      <c r="G116" s="242" t="str">
        <f t="shared" si="173"/>
        <v/>
      </c>
      <c r="H116" s="242" t="str">
        <f t="shared" si="173"/>
        <v/>
      </c>
      <c r="I116" s="242" t="str">
        <f t="shared" si="173"/>
        <v/>
      </c>
      <c r="J116" s="242" t="str">
        <f t="shared" si="173"/>
        <v/>
      </c>
      <c r="K116" s="242" t="str">
        <f t="shared" si="173"/>
        <v/>
      </c>
      <c r="L116" s="242" t="str">
        <f t="shared" si="173"/>
        <v/>
      </c>
      <c r="M116" s="242" t="str">
        <f t="shared" si="173"/>
        <v/>
      </c>
      <c r="N116" s="242" t="str">
        <f t="shared" si="173"/>
        <v/>
      </c>
      <c r="O116" s="242" t="str">
        <f t="shared" si="173"/>
        <v/>
      </c>
      <c r="P116" s="242" t="str">
        <f t="shared" si="173"/>
        <v/>
      </c>
      <c r="Q116" s="242" t="str">
        <f t="shared" si="173"/>
        <v/>
      </c>
      <c r="R116" s="242" t="str">
        <f t="shared" si="173"/>
        <v/>
      </c>
      <c r="S116" s="242" t="str">
        <f t="shared" si="173"/>
        <v/>
      </c>
      <c r="T116" s="242" t="str">
        <f t="shared" si="173"/>
        <v/>
      </c>
      <c r="U116" s="242" t="str">
        <f t="shared" si="173"/>
        <v/>
      </c>
      <c r="V116" s="242" t="str">
        <f t="shared" si="173"/>
        <v/>
      </c>
      <c r="W116" s="242" t="str">
        <f t="shared" si="173"/>
        <v/>
      </c>
      <c r="X116" s="242" t="str">
        <f t="shared" si="173"/>
        <v/>
      </c>
      <c r="Y116" s="242" t="str">
        <f t="shared" si="173"/>
        <v/>
      </c>
      <c r="Z116" s="242" t="str">
        <f t="shared" ref="Z116:BL116" si="174">IF(Z115="N", "X", "")</f>
        <v/>
      </c>
      <c r="AA116" s="242" t="str">
        <f t="shared" si="174"/>
        <v/>
      </c>
      <c r="AB116" s="242" t="str">
        <f t="shared" si="174"/>
        <v/>
      </c>
      <c r="AC116" s="242" t="str">
        <f t="shared" si="174"/>
        <v/>
      </c>
      <c r="AD116" s="242" t="str">
        <f t="shared" si="174"/>
        <v/>
      </c>
      <c r="AE116" s="242" t="str">
        <f t="shared" si="174"/>
        <v/>
      </c>
      <c r="AF116" s="242" t="str">
        <f t="shared" si="174"/>
        <v/>
      </c>
      <c r="AG116" s="242" t="str">
        <f t="shared" si="174"/>
        <v/>
      </c>
      <c r="AH116" s="242" t="str">
        <f t="shared" si="174"/>
        <v/>
      </c>
      <c r="AI116" s="242" t="str">
        <f t="shared" si="174"/>
        <v/>
      </c>
      <c r="AJ116" s="242" t="str">
        <f t="shared" si="174"/>
        <v/>
      </c>
      <c r="AK116" s="242" t="str">
        <f t="shared" si="174"/>
        <v/>
      </c>
      <c r="AL116" s="242" t="str">
        <f t="shared" si="174"/>
        <v/>
      </c>
      <c r="AM116" s="242" t="str">
        <f t="shared" si="174"/>
        <v/>
      </c>
      <c r="AN116" s="242" t="str">
        <f t="shared" si="174"/>
        <v/>
      </c>
      <c r="AO116" s="242" t="str">
        <f t="shared" si="174"/>
        <v/>
      </c>
      <c r="AP116" s="242" t="str">
        <f t="shared" si="174"/>
        <v/>
      </c>
      <c r="AQ116" s="242" t="str">
        <f t="shared" si="174"/>
        <v/>
      </c>
      <c r="AR116" s="242" t="str">
        <f t="shared" si="174"/>
        <v/>
      </c>
      <c r="AS116" s="242" t="str">
        <f t="shared" si="174"/>
        <v/>
      </c>
      <c r="AT116" s="242" t="str">
        <f t="shared" si="174"/>
        <v/>
      </c>
      <c r="AU116" s="242" t="str">
        <f t="shared" si="174"/>
        <v/>
      </c>
      <c r="AV116" s="242" t="str">
        <f t="shared" si="174"/>
        <v/>
      </c>
      <c r="AW116" s="242" t="str">
        <f t="shared" si="174"/>
        <v/>
      </c>
      <c r="AX116" s="242" t="str">
        <f t="shared" si="174"/>
        <v/>
      </c>
      <c r="AY116" s="242" t="str">
        <f t="shared" si="174"/>
        <v/>
      </c>
      <c r="AZ116" s="242" t="str">
        <f t="shared" si="174"/>
        <v/>
      </c>
      <c r="BA116" s="242" t="str">
        <f t="shared" si="174"/>
        <v/>
      </c>
      <c r="BB116" s="242" t="str">
        <f t="shared" si="174"/>
        <v/>
      </c>
      <c r="BC116" s="242" t="str">
        <f t="shared" si="174"/>
        <v/>
      </c>
      <c r="BD116" s="242" t="str">
        <f t="shared" si="174"/>
        <v/>
      </c>
      <c r="BE116" s="242" t="str">
        <f t="shared" si="174"/>
        <v/>
      </c>
      <c r="BF116" s="242" t="str">
        <f t="shared" si="174"/>
        <v/>
      </c>
      <c r="BG116" s="242" t="str">
        <f t="shared" si="174"/>
        <v/>
      </c>
      <c r="BH116" s="242" t="str">
        <f t="shared" si="174"/>
        <v/>
      </c>
      <c r="BI116" s="242" t="str">
        <f t="shared" si="174"/>
        <v/>
      </c>
      <c r="BJ116" s="242" t="str">
        <f t="shared" si="174"/>
        <v/>
      </c>
      <c r="BK116" s="242" t="str">
        <f t="shared" si="174"/>
        <v/>
      </c>
      <c r="BL116" s="242" t="str">
        <f t="shared" si="174"/>
        <v/>
      </c>
      <c r="BM116" s="216"/>
      <c r="BN116" s="216"/>
      <c r="BO116" s="90"/>
      <c r="BP116" s="70"/>
    </row>
    <row r="117" spans="1:68" ht="57.75" customHeight="1" thickBot="1" x14ac:dyDescent="0.25">
      <c r="A117" s="198">
        <v>91</v>
      </c>
      <c r="B117" s="75" t="s">
        <v>343</v>
      </c>
      <c r="C117" s="70" t="s">
        <v>341</v>
      </c>
      <c r="D117" s="70" t="s">
        <v>89</v>
      </c>
      <c r="E117" s="242" t="str">
        <f>IF(E115="X","X","")</f>
        <v/>
      </c>
      <c r="F117" s="242" t="str">
        <f t="shared" ref="F117:Y117" si="175">IF(F115="X","X","")</f>
        <v/>
      </c>
      <c r="G117" s="242" t="str">
        <f t="shared" si="175"/>
        <v/>
      </c>
      <c r="H117" s="242" t="str">
        <f t="shared" si="175"/>
        <v/>
      </c>
      <c r="I117" s="242" t="str">
        <f t="shared" si="175"/>
        <v/>
      </c>
      <c r="J117" s="242" t="str">
        <f t="shared" si="175"/>
        <v/>
      </c>
      <c r="K117" s="242" t="str">
        <f t="shared" si="175"/>
        <v/>
      </c>
      <c r="L117" s="242" t="str">
        <f t="shared" si="175"/>
        <v/>
      </c>
      <c r="M117" s="242" t="str">
        <f t="shared" si="175"/>
        <v/>
      </c>
      <c r="N117" s="242" t="str">
        <f t="shared" si="175"/>
        <v/>
      </c>
      <c r="O117" s="242" t="str">
        <f t="shared" si="175"/>
        <v/>
      </c>
      <c r="P117" s="242" t="str">
        <f t="shared" si="175"/>
        <v/>
      </c>
      <c r="Q117" s="242" t="str">
        <f t="shared" si="175"/>
        <v/>
      </c>
      <c r="R117" s="242" t="str">
        <f t="shared" si="175"/>
        <v/>
      </c>
      <c r="S117" s="242" t="str">
        <f t="shared" si="175"/>
        <v/>
      </c>
      <c r="T117" s="242" t="str">
        <f t="shared" si="175"/>
        <v/>
      </c>
      <c r="U117" s="242" t="str">
        <f t="shared" si="175"/>
        <v/>
      </c>
      <c r="V117" s="242" t="str">
        <f t="shared" si="175"/>
        <v/>
      </c>
      <c r="W117" s="242" t="str">
        <f t="shared" si="175"/>
        <v/>
      </c>
      <c r="X117" s="242" t="str">
        <f t="shared" si="175"/>
        <v/>
      </c>
      <c r="Y117" s="242" t="str">
        <f t="shared" si="175"/>
        <v/>
      </c>
      <c r="Z117" s="242" t="str">
        <f t="shared" ref="Z117:BL117" si="176">IF(Z115="N", "X", "")</f>
        <v/>
      </c>
      <c r="AA117" s="242" t="str">
        <f t="shared" si="176"/>
        <v/>
      </c>
      <c r="AB117" s="242" t="str">
        <f t="shared" si="176"/>
        <v/>
      </c>
      <c r="AC117" s="242" t="str">
        <f t="shared" si="176"/>
        <v/>
      </c>
      <c r="AD117" s="242" t="str">
        <f t="shared" si="176"/>
        <v/>
      </c>
      <c r="AE117" s="242" t="str">
        <f t="shared" si="176"/>
        <v/>
      </c>
      <c r="AF117" s="242" t="str">
        <f t="shared" si="176"/>
        <v/>
      </c>
      <c r="AG117" s="242" t="str">
        <f t="shared" si="176"/>
        <v/>
      </c>
      <c r="AH117" s="242" t="str">
        <f t="shared" si="176"/>
        <v/>
      </c>
      <c r="AI117" s="242" t="str">
        <f t="shared" si="176"/>
        <v/>
      </c>
      <c r="AJ117" s="242" t="str">
        <f t="shared" si="176"/>
        <v/>
      </c>
      <c r="AK117" s="242" t="str">
        <f t="shared" si="176"/>
        <v/>
      </c>
      <c r="AL117" s="242" t="str">
        <f t="shared" si="176"/>
        <v/>
      </c>
      <c r="AM117" s="242" t="str">
        <f t="shared" si="176"/>
        <v/>
      </c>
      <c r="AN117" s="242" t="str">
        <f t="shared" si="176"/>
        <v/>
      </c>
      <c r="AO117" s="242" t="str">
        <f t="shared" si="176"/>
        <v/>
      </c>
      <c r="AP117" s="242" t="str">
        <f t="shared" si="176"/>
        <v/>
      </c>
      <c r="AQ117" s="242" t="str">
        <f t="shared" si="176"/>
        <v/>
      </c>
      <c r="AR117" s="242" t="str">
        <f t="shared" si="176"/>
        <v/>
      </c>
      <c r="AS117" s="242" t="str">
        <f t="shared" si="176"/>
        <v/>
      </c>
      <c r="AT117" s="242" t="str">
        <f t="shared" si="176"/>
        <v/>
      </c>
      <c r="AU117" s="242" t="str">
        <f t="shared" si="176"/>
        <v/>
      </c>
      <c r="AV117" s="242" t="str">
        <f t="shared" si="176"/>
        <v/>
      </c>
      <c r="AW117" s="242" t="str">
        <f t="shared" si="176"/>
        <v/>
      </c>
      <c r="AX117" s="242" t="str">
        <f t="shared" si="176"/>
        <v/>
      </c>
      <c r="AY117" s="242" t="str">
        <f t="shared" si="176"/>
        <v/>
      </c>
      <c r="AZ117" s="242" t="str">
        <f t="shared" si="176"/>
        <v/>
      </c>
      <c r="BA117" s="242" t="str">
        <f t="shared" si="176"/>
        <v/>
      </c>
      <c r="BB117" s="242" t="str">
        <f t="shared" si="176"/>
        <v/>
      </c>
      <c r="BC117" s="242" t="str">
        <f t="shared" si="176"/>
        <v/>
      </c>
      <c r="BD117" s="242" t="str">
        <f t="shared" si="176"/>
        <v/>
      </c>
      <c r="BE117" s="242" t="str">
        <f t="shared" si="176"/>
        <v/>
      </c>
      <c r="BF117" s="242" t="str">
        <f t="shared" si="176"/>
        <v/>
      </c>
      <c r="BG117" s="242" t="str">
        <f t="shared" si="176"/>
        <v/>
      </c>
      <c r="BH117" s="242" t="str">
        <f t="shared" si="176"/>
        <v/>
      </c>
      <c r="BI117" s="242" t="str">
        <f t="shared" si="176"/>
        <v/>
      </c>
      <c r="BJ117" s="242" t="str">
        <f t="shared" si="176"/>
        <v/>
      </c>
      <c r="BK117" s="242" t="str">
        <f t="shared" si="176"/>
        <v/>
      </c>
      <c r="BL117" s="242" t="str">
        <f t="shared" si="176"/>
        <v/>
      </c>
      <c r="BM117" s="216"/>
      <c r="BN117" s="216"/>
      <c r="BO117" s="90"/>
      <c r="BP117" s="71"/>
    </row>
    <row r="118" spans="1:68" s="204" customFormat="1" ht="24" customHeight="1" thickBot="1" x14ac:dyDescent="0.25">
      <c r="A118" s="40"/>
      <c r="B118" s="102" t="s">
        <v>97</v>
      </c>
      <c r="C118" s="102" t="s">
        <v>8</v>
      </c>
      <c r="D118" s="102" t="s">
        <v>9</v>
      </c>
      <c r="E118" s="208"/>
      <c r="F118" s="208"/>
      <c r="G118" s="208"/>
      <c r="H118" s="208" t="s">
        <v>96</v>
      </c>
      <c r="I118" s="208" t="s">
        <v>96</v>
      </c>
      <c r="J118" s="208" t="s">
        <v>96</v>
      </c>
      <c r="K118" s="208" t="s">
        <v>96</v>
      </c>
      <c r="L118" s="208" t="s">
        <v>96</v>
      </c>
      <c r="M118" s="208" t="s">
        <v>96</v>
      </c>
      <c r="N118" s="208" t="s">
        <v>96</v>
      </c>
      <c r="O118" s="208" t="s">
        <v>96</v>
      </c>
      <c r="P118" s="208" t="s">
        <v>96</v>
      </c>
      <c r="Q118" s="208" t="s">
        <v>96</v>
      </c>
      <c r="R118" s="208" t="s">
        <v>96</v>
      </c>
      <c r="S118" s="208" t="s">
        <v>96</v>
      </c>
      <c r="T118" s="208" t="s">
        <v>96</v>
      </c>
      <c r="U118" s="208" t="s">
        <v>96</v>
      </c>
      <c r="V118" s="208" t="s">
        <v>96</v>
      </c>
      <c r="W118" s="208" t="s">
        <v>96</v>
      </c>
      <c r="X118" s="208" t="s">
        <v>96</v>
      </c>
      <c r="Y118" s="208" t="s">
        <v>96</v>
      </c>
      <c r="Z118" s="208" t="s">
        <v>96</v>
      </c>
      <c r="AA118" s="208" t="s">
        <v>96</v>
      </c>
      <c r="AB118" s="208" t="s">
        <v>96</v>
      </c>
      <c r="AC118" s="208" t="s">
        <v>96</v>
      </c>
      <c r="AD118" s="208" t="s">
        <v>96</v>
      </c>
      <c r="AE118" s="208" t="s">
        <v>96</v>
      </c>
      <c r="AF118" s="208" t="s">
        <v>96</v>
      </c>
      <c r="AG118" s="208" t="s">
        <v>96</v>
      </c>
      <c r="AH118" s="208" t="s">
        <v>96</v>
      </c>
      <c r="AI118" s="208" t="s">
        <v>96</v>
      </c>
      <c r="AJ118" s="208" t="s">
        <v>96</v>
      </c>
      <c r="AK118" s="208" t="s">
        <v>96</v>
      </c>
      <c r="AL118" s="208" t="s">
        <v>96</v>
      </c>
      <c r="AM118" s="208" t="s">
        <v>96</v>
      </c>
      <c r="AN118" s="208" t="s">
        <v>96</v>
      </c>
      <c r="AO118" s="208" t="s">
        <v>96</v>
      </c>
      <c r="AP118" s="208" t="s">
        <v>96</v>
      </c>
      <c r="AQ118" s="208" t="s">
        <v>96</v>
      </c>
      <c r="AR118" s="208" t="s">
        <v>96</v>
      </c>
      <c r="AS118" s="208" t="s">
        <v>96</v>
      </c>
      <c r="AT118" s="208" t="s">
        <v>96</v>
      </c>
      <c r="AU118" s="208" t="s">
        <v>96</v>
      </c>
      <c r="AV118" s="208" t="s">
        <v>96</v>
      </c>
      <c r="AW118" s="208" t="s">
        <v>96</v>
      </c>
      <c r="AX118" s="208" t="s">
        <v>96</v>
      </c>
      <c r="AY118" s="208" t="s">
        <v>96</v>
      </c>
      <c r="AZ118" s="208" t="s">
        <v>96</v>
      </c>
      <c r="BA118" s="208" t="s">
        <v>96</v>
      </c>
      <c r="BB118" s="208" t="s">
        <v>96</v>
      </c>
      <c r="BC118" s="208" t="s">
        <v>96</v>
      </c>
      <c r="BD118" s="208" t="s">
        <v>96</v>
      </c>
      <c r="BE118" s="208" t="s">
        <v>96</v>
      </c>
      <c r="BF118" s="208" t="s">
        <v>96</v>
      </c>
      <c r="BG118" s="208" t="s">
        <v>96</v>
      </c>
      <c r="BH118" s="208" t="s">
        <v>96</v>
      </c>
      <c r="BI118" s="208" t="s">
        <v>96</v>
      </c>
      <c r="BJ118" s="208" t="s">
        <v>96</v>
      </c>
      <c r="BK118" s="208" t="s">
        <v>96</v>
      </c>
      <c r="BL118" s="208" t="s">
        <v>96</v>
      </c>
      <c r="BM118" s="210" t="s">
        <v>10</v>
      </c>
      <c r="BN118" s="210" t="s">
        <v>11</v>
      </c>
      <c r="BO118" s="211" t="s">
        <v>12</v>
      </c>
    </row>
    <row r="119" spans="1:68" ht="64.5" customHeight="1" thickBot="1" x14ac:dyDescent="0.25">
      <c r="A119" s="188">
        <v>92</v>
      </c>
      <c r="B119" s="510" t="s">
        <v>344</v>
      </c>
      <c r="C119" s="509" t="s">
        <v>98</v>
      </c>
      <c r="D119" s="70" t="s">
        <v>38</v>
      </c>
      <c r="E119" s="242"/>
      <c r="F119" s="242"/>
      <c r="G119" s="242"/>
      <c r="H119" s="242" t="s">
        <v>19</v>
      </c>
      <c r="I119" s="242" t="s">
        <v>19</v>
      </c>
      <c r="J119" s="242" t="s">
        <v>19</v>
      </c>
      <c r="K119" s="242" t="s">
        <v>19</v>
      </c>
      <c r="L119" s="242" t="s">
        <v>19</v>
      </c>
      <c r="M119" s="242" t="s">
        <v>19</v>
      </c>
      <c r="N119" s="242" t="s">
        <v>19</v>
      </c>
      <c r="O119" s="242" t="s">
        <v>19</v>
      </c>
      <c r="P119" s="242" t="s">
        <v>19</v>
      </c>
      <c r="Q119" s="242" t="s">
        <v>19</v>
      </c>
      <c r="R119" s="242" t="s">
        <v>19</v>
      </c>
      <c r="S119" s="242" t="s">
        <v>19</v>
      </c>
      <c r="T119" s="242" t="s">
        <v>19</v>
      </c>
      <c r="U119" s="242" t="s">
        <v>19</v>
      </c>
      <c r="V119" s="242" t="s">
        <v>19</v>
      </c>
      <c r="W119" s="242" t="s">
        <v>19</v>
      </c>
      <c r="X119" s="242" t="s">
        <v>19</v>
      </c>
      <c r="Y119" s="242" t="s">
        <v>19</v>
      </c>
      <c r="Z119" s="242" t="s">
        <v>19</v>
      </c>
      <c r="AA119" s="242" t="s">
        <v>19</v>
      </c>
      <c r="AB119" s="242" t="s">
        <v>19</v>
      </c>
      <c r="AC119" s="242" t="s">
        <v>19</v>
      </c>
      <c r="AD119" s="242" t="s">
        <v>19</v>
      </c>
      <c r="AE119" s="242" t="s">
        <v>19</v>
      </c>
      <c r="AF119" s="242" t="s">
        <v>19</v>
      </c>
      <c r="AG119" s="242" t="s">
        <v>19</v>
      </c>
      <c r="AH119" s="242" t="s">
        <v>19</v>
      </c>
      <c r="AI119" s="242" t="s">
        <v>19</v>
      </c>
      <c r="AJ119" s="242" t="s">
        <v>19</v>
      </c>
      <c r="AK119" s="242" t="s">
        <v>19</v>
      </c>
      <c r="AL119" s="242" t="s">
        <v>19</v>
      </c>
      <c r="AM119" s="242" t="s">
        <v>19</v>
      </c>
      <c r="AN119" s="242" t="s">
        <v>19</v>
      </c>
      <c r="AO119" s="242" t="s">
        <v>19</v>
      </c>
      <c r="AP119" s="242" t="s">
        <v>19</v>
      </c>
      <c r="AQ119" s="242" t="s">
        <v>19</v>
      </c>
      <c r="AR119" s="242" t="s">
        <v>19</v>
      </c>
      <c r="AS119" s="242" t="s">
        <v>19</v>
      </c>
      <c r="AT119" s="242" t="s">
        <v>19</v>
      </c>
      <c r="AU119" s="242" t="s">
        <v>19</v>
      </c>
      <c r="AV119" s="242" t="s">
        <v>19</v>
      </c>
      <c r="AW119" s="242" t="s">
        <v>19</v>
      </c>
      <c r="AX119" s="242" t="s">
        <v>19</v>
      </c>
      <c r="AY119" s="242" t="s">
        <v>19</v>
      </c>
      <c r="AZ119" s="242" t="s">
        <v>19</v>
      </c>
      <c r="BA119" s="242" t="s">
        <v>19</v>
      </c>
      <c r="BB119" s="242" t="s">
        <v>19</v>
      </c>
      <c r="BC119" s="242" t="s">
        <v>19</v>
      </c>
      <c r="BD119" s="242" t="s">
        <v>19</v>
      </c>
      <c r="BE119" s="242" t="s">
        <v>19</v>
      </c>
      <c r="BF119" s="242" t="s">
        <v>19</v>
      </c>
      <c r="BG119" s="242" t="s">
        <v>19</v>
      </c>
      <c r="BH119" s="242" t="s">
        <v>19</v>
      </c>
      <c r="BI119" s="242" t="s">
        <v>19</v>
      </c>
      <c r="BJ119" s="242" t="s">
        <v>19</v>
      </c>
      <c r="BK119" s="242" t="s">
        <v>19</v>
      </c>
      <c r="BL119" s="242" t="s">
        <v>19</v>
      </c>
      <c r="BM119" s="216"/>
      <c r="BN119" s="216"/>
      <c r="BO119" s="90"/>
    </row>
    <row r="120" spans="1:68" ht="63.75" customHeight="1" thickBot="1" x14ac:dyDescent="0.25">
      <c r="A120" s="189">
        <v>93</v>
      </c>
      <c r="B120" s="511" t="s">
        <v>345</v>
      </c>
      <c r="C120" s="509" t="s">
        <v>98</v>
      </c>
      <c r="D120" s="70" t="s">
        <v>38</v>
      </c>
      <c r="E120" s="242" t="str">
        <f>IF(E119="N","X","")</f>
        <v/>
      </c>
      <c r="F120" s="242" t="str">
        <f t="shared" ref="F120:Y120" si="177">IF(F119="N","X","")</f>
        <v/>
      </c>
      <c r="G120" s="242" t="str">
        <f t="shared" si="177"/>
        <v/>
      </c>
      <c r="H120" s="242" t="str">
        <f t="shared" si="177"/>
        <v/>
      </c>
      <c r="I120" s="242" t="str">
        <f t="shared" si="177"/>
        <v/>
      </c>
      <c r="J120" s="242" t="str">
        <f t="shared" si="177"/>
        <v/>
      </c>
      <c r="K120" s="242" t="str">
        <f t="shared" si="177"/>
        <v/>
      </c>
      <c r="L120" s="242" t="str">
        <f t="shared" si="177"/>
        <v/>
      </c>
      <c r="M120" s="242" t="str">
        <f t="shared" si="177"/>
        <v/>
      </c>
      <c r="N120" s="242" t="str">
        <f t="shared" si="177"/>
        <v/>
      </c>
      <c r="O120" s="242" t="str">
        <f t="shared" si="177"/>
        <v/>
      </c>
      <c r="P120" s="242" t="str">
        <f t="shared" si="177"/>
        <v/>
      </c>
      <c r="Q120" s="242" t="str">
        <f t="shared" si="177"/>
        <v/>
      </c>
      <c r="R120" s="242" t="str">
        <f t="shared" si="177"/>
        <v/>
      </c>
      <c r="S120" s="242" t="str">
        <f t="shared" si="177"/>
        <v/>
      </c>
      <c r="T120" s="242" t="str">
        <f t="shared" si="177"/>
        <v/>
      </c>
      <c r="U120" s="242" t="str">
        <f t="shared" si="177"/>
        <v/>
      </c>
      <c r="V120" s="242" t="str">
        <f t="shared" si="177"/>
        <v/>
      </c>
      <c r="W120" s="242" t="str">
        <f t="shared" si="177"/>
        <v/>
      </c>
      <c r="X120" s="242" t="str">
        <f t="shared" si="177"/>
        <v/>
      </c>
      <c r="Y120" s="242" t="str">
        <f t="shared" si="177"/>
        <v/>
      </c>
      <c r="Z120" s="242" t="str">
        <f t="shared" ref="Z120:BL123" si="178">IF(Z$119="N", "X", "")</f>
        <v/>
      </c>
      <c r="AA120" s="242" t="str">
        <f t="shared" si="178"/>
        <v/>
      </c>
      <c r="AB120" s="242" t="str">
        <f t="shared" si="178"/>
        <v/>
      </c>
      <c r="AC120" s="242" t="str">
        <f t="shared" si="178"/>
        <v/>
      </c>
      <c r="AD120" s="242" t="str">
        <f t="shared" si="178"/>
        <v/>
      </c>
      <c r="AE120" s="242" t="str">
        <f t="shared" si="178"/>
        <v/>
      </c>
      <c r="AF120" s="242" t="str">
        <f t="shared" si="178"/>
        <v/>
      </c>
      <c r="AG120" s="242" t="str">
        <f t="shared" si="178"/>
        <v/>
      </c>
      <c r="AH120" s="242" t="str">
        <f t="shared" si="178"/>
        <v/>
      </c>
      <c r="AI120" s="242" t="str">
        <f t="shared" si="178"/>
        <v/>
      </c>
      <c r="AJ120" s="242" t="str">
        <f t="shared" si="178"/>
        <v/>
      </c>
      <c r="AK120" s="242" t="str">
        <f t="shared" si="178"/>
        <v/>
      </c>
      <c r="AL120" s="242" t="str">
        <f t="shared" si="178"/>
        <v/>
      </c>
      <c r="AM120" s="242" t="str">
        <f t="shared" si="178"/>
        <v/>
      </c>
      <c r="AN120" s="242" t="str">
        <f t="shared" si="178"/>
        <v/>
      </c>
      <c r="AO120" s="242" t="str">
        <f t="shared" si="178"/>
        <v/>
      </c>
      <c r="AP120" s="242" t="str">
        <f t="shared" si="178"/>
        <v/>
      </c>
      <c r="AQ120" s="242" t="str">
        <f t="shared" si="178"/>
        <v/>
      </c>
      <c r="AR120" s="242" t="str">
        <f t="shared" si="178"/>
        <v/>
      </c>
      <c r="AS120" s="242" t="str">
        <f t="shared" si="178"/>
        <v/>
      </c>
      <c r="AT120" s="242" t="str">
        <f t="shared" si="178"/>
        <v/>
      </c>
      <c r="AU120" s="242" t="str">
        <f t="shared" si="178"/>
        <v/>
      </c>
      <c r="AV120" s="242" t="str">
        <f t="shared" si="178"/>
        <v/>
      </c>
      <c r="AW120" s="242" t="str">
        <f t="shared" si="178"/>
        <v/>
      </c>
      <c r="AX120" s="242" t="str">
        <f t="shared" si="178"/>
        <v/>
      </c>
      <c r="AY120" s="242" t="str">
        <f t="shared" si="178"/>
        <v/>
      </c>
      <c r="AZ120" s="242" t="str">
        <f t="shared" si="178"/>
        <v/>
      </c>
      <c r="BA120" s="242" t="str">
        <f t="shared" si="178"/>
        <v/>
      </c>
      <c r="BB120" s="242" t="str">
        <f t="shared" si="178"/>
        <v/>
      </c>
      <c r="BC120" s="242" t="str">
        <f t="shared" si="178"/>
        <v/>
      </c>
      <c r="BD120" s="242" t="str">
        <f t="shared" si="178"/>
        <v/>
      </c>
      <c r="BE120" s="242" t="str">
        <f t="shared" si="178"/>
        <v/>
      </c>
      <c r="BF120" s="242" t="str">
        <f t="shared" si="178"/>
        <v/>
      </c>
      <c r="BG120" s="242" t="str">
        <f t="shared" si="178"/>
        <v/>
      </c>
      <c r="BH120" s="242" t="str">
        <f t="shared" si="178"/>
        <v/>
      </c>
      <c r="BI120" s="242" t="str">
        <f t="shared" si="178"/>
        <v/>
      </c>
      <c r="BJ120" s="242" t="str">
        <f t="shared" si="178"/>
        <v/>
      </c>
      <c r="BK120" s="242" t="str">
        <f t="shared" si="178"/>
        <v/>
      </c>
      <c r="BL120" s="242" t="str">
        <f t="shared" si="178"/>
        <v/>
      </c>
      <c r="BM120" s="207"/>
      <c r="BN120" s="207"/>
      <c r="BO120" s="101"/>
    </row>
    <row r="121" spans="1:68" ht="60" customHeight="1" thickBot="1" x14ac:dyDescent="0.25">
      <c r="A121" s="198">
        <v>94</v>
      </c>
      <c r="B121" s="75" t="s">
        <v>346</v>
      </c>
      <c r="C121" s="70" t="s">
        <v>98</v>
      </c>
      <c r="D121" s="70" t="s">
        <v>38</v>
      </c>
      <c r="E121" s="242" t="str">
        <f>IF(E119="N","X","")</f>
        <v/>
      </c>
      <c r="F121" s="242" t="str">
        <f t="shared" ref="F121:Y121" si="179">IF(F119="N","X","")</f>
        <v/>
      </c>
      <c r="G121" s="242" t="str">
        <f t="shared" si="179"/>
        <v/>
      </c>
      <c r="H121" s="242" t="str">
        <f t="shared" si="179"/>
        <v/>
      </c>
      <c r="I121" s="242" t="str">
        <f t="shared" si="179"/>
        <v/>
      </c>
      <c r="J121" s="242" t="str">
        <f t="shared" si="179"/>
        <v/>
      </c>
      <c r="K121" s="242" t="str">
        <f t="shared" si="179"/>
        <v/>
      </c>
      <c r="L121" s="242" t="str">
        <f t="shared" si="179"/>
        <v/>
      </c>
      <c r="M121" s="242" t="str">
        <f t="shared" si="179"/>
        <v/>
      </c>
      <c r="N121" s="242" t="str">
        <f t="shared" si="179"/>
        <v/>
      </c>
      <c r="O121" s="242" t="str">
        <f t="shared" si="179"/>
        <v/>
      </c>
      <c r="P121" s="242" t="str">
        <f t="shared" si="179"/>
        <v/>
      </c>
      <c r="Q121" s="242" t="str">
        <f t="shared" si="179"/>
        <v/>
      </c>
      <c r="R121" s="242" t="str">
        <f t="shared" si="179"/>
        <v/>
      </c>
      <c r="S121" s="242" t="str">
        <f t="shared" si="179"/>
        <v/>
      </c>
      <c r="T121" s="242" t="str">
        <f t="shared" si="179"/>
        <v/>
      </c>
      <c r="U121" s="242" t="str">
        <f t="shared" si="179"/>
        <v/>
      </c>
      <c r="V121" s="242" t="str">
        <f t="shared" si="179"/>
        <v/>
      </c>
      <c r="W121" s="242" t="str">
        <f t="shared" si="179"/>
        <v/>
      </c>
      <c r="X121" s="242" t="str">
        <f t="shared" si="179"/>
        <v/>
      </c>
      <c r="Y121" s="242" t="str">
        <f t="shared" si="179"/>
        <v/>
      </c>
      <c r="Z121" s="242" t="str">
        <f t="shared" si="178"/>
        <v/>
      </c>
      <c r="AA121" s="242" t="str">
        <f t="shared" si="178"/>
        <v/>
      </c>
      <c r="AB121" s="242" t="str">
        <f t="shared" si="178"/>
        <v/>
      </c>
      <c r="AC121" s="242" t="str">
        <f t="shared" si="178"/>
        <v/>
      </c>
      <c r="AD121" s="242" t="str">
        <f t="shared" si="178"/>
        <v/>
      </c>
      <c r="AE121" s="242" t="str">
        <f t="shared" si="178"/>
        <v/>
      </c>
      <c r="AF121" s="242" t="str">
        <f t="shared" si="178"/>
        <v/>
      </c>
      <c r="AG121" s="242" t="str">
        <f t="shared" si="178"/>
        <v/>
      </c>
      <c r="AH121" s="242" t="str">
        <f t="shared" si="178"/>
        <v/>
      </c>
      <c r="AI121" s="242" t="str">
        <f t="shared" si="178"/>
        <v/>
      </c>
      <c r="AJ121" s="242" t="str">
        <f t="shared" si="178"/>
        <v/>
      </c>
      <c r="AK121" s="242" t="str">
        <f t="shared" si="178"/>
        <v/>
      </c>
      <c r="AL121" s="242" t="str">
        <f t="shared" si="178"/>
        <v/>
      </c>
      <c r="AM121" s="242" t="str">
        <f t="shared" si="178"/>
        <v/>
      </c>
      <c r="AN121" s="242" t="str">
        <f t="shared" si="178"/>
        <v/>
      </c>
      <c r="AO121" s="242" t="str">
        <f t="shared" si="178"/>
        <v/>
      </c>
      <c r="AP121" s="242" t="str">
        <f t="shared" si="178"/>
        <v/>
      </c>
      <c r="AQ121" s="242" t="str">
        <f t="shared" si="178"/>
        <v/>
      </c>
      <c r="AR121" s="242" t="str">
        <f t="shared" si="178"/>
        <v/>
      </c>
      <c r="AS121" s="242" t="str">
        <f t="shared" si="178"/>
        <v/>
      </c>
      <c r="AT121" s="242" t="str">
        <f t="shared" si="178"/>
        <v/>
      </c>
      <c r="AU121" s="242" t="str">
        <f t="shared" si="178"/>
        <v/>
      </c>
      <c r="AV121" s="242" t="str">
        <f t="shared" si="178"/>
        <v/>
      </c>
      <c r="AW121" s="242" t="str">
        <f t="shared" si="178"/>
        <v/>
      </c>
      <c r="AX121" s="242" t="str">
        <f t="shared" si="178"/>
        <v/>
      </c>
      <c r="AY121" s="242" t="str">
        <f t="shared" si="178"/>
        <v/>
      </c>
      <c r="AZ121" s="242" t="str">
        <f t="shared" si="178"/>
        <v/>
      </c>
      <c r="BA121" s="242" t="str">
        <f t="shared" si="178"/>
        <v/>
      </c>
      <c r="BB121" s="242" t="str">
        <f t="shared" si="178"/>
        <v/>
      </c>
      <c r="BC121" s="242" t="str">
        <f t="shared" si="178"/>
        <v/>
      </c>
      <c r="BD121" s="242" t="str">
        <f t="shared" si="178"/>
        <v/>
      </c>
      <c r="BE121" s="242" t="str">
        <f t="shared" si="178"/>
        <v/>
      </c>
      <c r="BF121" s="242" t="str">
        <f t="shared" si="178"/>
        <v/>
      </c>
      <c r="BG121" s="242" t="str">
        <f t="shared" si="178"/>
        <v/>
      </c>
      <c r="BH121" s="242" t="str">
        <f t="shared" si="178"/>
        <v/>
      </c>
      <c r="BI121" s="242" t="str">
        <f t="shared" si="178"/>
        <v/>
      </c>
      <c r="BJ121" s="242" t="str">
        <f t="shared" si="178"/>
        <v/>
      </c>
      <c r="BK121" s="242" t="str">
        <f t="shared" si="178"/>
        <v/>
      </c>
      <c r="BL121" s="242" t="str">
        <f t="shared" si="178"/>
        <v/>
      </c>
      <c r="BM121" s="207"/>
      <c r="BN121" s="207"/>
      <c r="BO121" s="101"/>
    </row>
    <row r="122" spans="1:68" ht="60" customHeight="1" thickBot="1" x14ac:dyDescent="0.25">
      <c r="A122" s="189">
        <v>95</v>
      </c>
      <c r="B122" s="75" t="s">
        <v>347</v>
      </c>
      <c r="C122" s="70" t="s">
        <v>348</v>
      </c>
      <c r="D122" s="70" t="s">
        <v>38</v>
      </c>
      <c r="E122" s="242" t="str">
        <f>IF(E119="N","X","")</f>
        <v/>
      </c>
      <c r="F122" s="242" t="str">
        <f t="shared" ref="F122:Y122" si="180">IF(F119="N","X","")</f>
        <v/>
      </c>
      <c r="G122" s="242" t="str">
        <f t="shared" si="180"/>
        <v/>
      </c>
      <c r="H122" s="242" t="str">
        <f t="shared" si="180"/>
        <v/>
      </c>
      <c r="I122" s="242" t="str">
        <f t="shared" si="180"/>
        <v/>
      </c>
      <c r="J122" s="242" t="str">
        <f t="shared" si="180"/>
        <v/>
      </c>
      <c r="K122" s="242" t="str">
        <f t="shared" si="180"/>
        <v/>
      </c>
      <c r="L122" s="242" t="str">
        <f t="shared" si="180"/>
        <v/>
      </c>
      <c r="M122" s="242" t="str">
        <f t="shared" si="180"/>
        <v/>
      </c>
      <c r="N122" s="242" t="str">
        <f t="shared" si="180"/>
        <v/>
      </c>
      <c r="O122" s="242" t="str">
        <f t="shared" si="180"/>
        <v/>
      </c>
      <c r="P122" s="242" t="str">
        <f t="shared" si="180"/>
        <v/>
      </c>
      <c r="Q122" s="242" t="str">
        <f t="shared" si="180"/>
        <v/>
      </c>
      <c r="R122" s="242" t="str">
        <f t="shared" si="180"/>
        <v/>
      </c>
      <c r="S122" s="242" t="str">
        <f t="shared" si="180"/>
        <v/>
      </c>
      <c r="T122" s="242" t="str">
        <f t="shared" si="180"/>
        <v/>
      </c>
      <c r="U122" s="242" t="str">
        <f t="shared" si="180"/>
        <v/>
      </c>
      <c r="V122" s="242" t="str">
        <f t="shared" si="180"/>
        <v/>
      </c>
      <c r="W122" s="242" t="str">
        <f t="shared" si="180"/>
        <v/>
      </c>
      <c r="X122" s="242" t="str">
        <f t="shared" si="180"/>
        <v/>
      </c>
      <c r="Y122" s="242" t="str">
        <f t="shared" si="180"/>
        <v/>
      </c>
      <c r="Z122" s="242"/>
      <c r="AA122" s="242"/>
      <c r="AB122" s="242"/>
      <c r="AC122" s="242"/>
      <c r="AD122" s="242"/>
      <c r="AE122" s="242"/>
      <c r="AF122" s="242"/>
      <c r="AG122" s="242"/>
      <c r="AH122" s="242"/>
      <c r="AI122" s="242"/>
      <c r="AJ122" s="242"/>
      <c r="AK122" s="242"/>
      <c r="AL122" s="242"/>
      <c r="AM122" s="242"/>
      <c r="AN122" s="242"/>
      <c r="AO122" s="242"/>
      <c r="AP122" s="242"/>
      <c r="AQ122" s="242"/>
      <c r="AR122" s="242"/>
      <c r="AS122" s="242"/>
      <c r="AT122" s="242"/>
      <c r="AU122" s="242"/>
      <c r="AV122" s="242"/>
      <c r="AW122" s="242"/>
      <c r="AX122" s="242"/>
      <c r="AY122" s="242"/>
      <c r="AZ122" s="242"/>
      <c r="BA122" s="242"/>
      <c r="BB122" s="242"/>
      <c r="BC122" s="242"/>
      <c r="BD122" s="242"/>
      <c r="BE122" s="242"/>
      <c r="BF122" s="242"/>
      <c r="BG122" s="242"/>
      <c r="BH122" s="242"/>
      <c r="BI122" s="242"/>
      <c r="BJ122" s="242"/>
      <c r="BK122" s="242"/>
      <c r="BL122" s="242"/>
      <c r="BM122" s="207"/>
      <c r="BN122" s="207"/>
      <c r="BO122" s="101"/>
    </row>
    <row r="123" spans="1:68" ht="60" customHeight="1" thickBot="1" x14ac:dyDescent="0.25">
      <c r="A123" s="189">
        <v>96</v>
      </c>
      <c r="B123" s="75" t="s">
        <v>101</v>
      </c>
      <c r="C123" s="70" t="s">
        <v>98</v>
      </c>
      <c r="D123" s="70" t="s">
        <v>38</v>
      </c>
      <c r="E123" s="242" t="str">
        <f>IF(E119="N","X","")</f>
        <v/>
      </c>
      <c r="F123" s="242" t="str">
        <f t="shared" ref="F123:Y123" si="181">IF(F119="N","X","")</f>
        <v/>
      </c>
      <c r="G123" s="242" t="str">
        <f t="shared" si="181"/>
        <v/>
      </c>
      <c r="H123" s="242" t="str">
        <f t="shared" si="181"/>
        <v/>
      </c>
      <c r="I123" s="242" t="str">
        <f t="shared" si="181"/>
        <v/>
      </c>
      <c r="J123" s="242" t="str">
        <f t="shared" si="181"/>
        <v/>
      </c>
      <c r="K123" s="242" t="str">
        <f t="shared" si="181"/>
        <v/>
      </c>
      <c r="L123" s="242" t="str">
        <f t="shared" si="181"/>
        <v/>
      </c>
      <c r="M123" s="242" t="str">
        <f t="shared" si="181"/>
        <v/>
      </c>
      <c r="N123" s="242" t="str">
        <f t="shared" si="181"/>
        <v/>
      </c>
      <c r="O123" s="242" t="str">
        <f t="shared" si="181"/>
        <v/>
      </c>
      <c r="P123" s="242" t="str">
        <f t="shared" si="181"/>
        <v/>
      </c>
      <c r="Q123" s="242" t="str">
        <f t="shared" si="181"/>
        <v/>
      </c>
      <c r="R123" s="242" t="str">
        <f t="shared" si="181"/>
        <v/>
      </c>
      <c r="S123" s="242" t="str">
        <f t="shared" si="181"/>
        <v/>
      </c>
      <c r="T123" s="242" t="str">
        <f t="shared" si="181"/>
        <v/>
      </c>
      <c r="U123" s="242" t="str">
        <f t="shared" si="181"/>
        <v/>
      </c>
      <c r="V123" s="242" t="str">
        <f t="shared" si="181"/>
        <v/>
      </c>
      <c r="W123" s="242" t="str">
        <f t="shared" si="181"/>
        <v/>
      </c>
      <c r="X123" s="242" t="str">
        <f t="shared" si="181"/>
        <v/>
      </c>
      <c r="Y123" s="242" t="str">
        <f t="shared" si="181"/>
        <v/>
      </c>
      <c r="Z123" s="242" t="str">
        <f t="shared" si="178"/>
        <v/>
      </c>
      <c r="AA123" s="242" t="str">
        <f t="shared" si="178"/>
        <v/>
      </c>
      <c r="AB123" s="242" t="str">
        <f t="shared" si="178"/>
        <v/>
      </c>
      <c r="AC123" s="242" t="str">
        <f t="shared" si="178"/>
        <v/>
      </c>
      <c r="AD123" s="242" t="str">
        <f t="shared" si="178"/>
        <v/>
      </c>
      <c r="AE123" s="242" t="str">
        <f t="shared" si="178"/>
        <v/>
      </c>
      <c r="AF123" s="242" t="str">
        <f t="shared" si="178"/>
        <v/>
      </c>
      <c r="AG123" s="242" t="str">
        <f t="shared" si="178"/>
        <v/>
      </c>
      <c r="AH123" s="242" t="str">
        <f t="shared" si="178"/>
        <v/>
      </c>
      <c r="AI123" s="242" t="str">
        <f t="shared" si="178"/>
        <v/>
      </c>
      <c r="AJ123" s="242" t="str">
        <f t="shared" si="178"/>
        <v/>
      </c>
      <c r="AK123" s="242" t="str">
        <f t="shared" si="178"/>
        <v/>
      </c>
      <c r="AL123" s="242" t="str">
        <f t="shared" si="178"/>
        <v/>
      </c>
      <c r="AM123" s="242" t="str">
        <f t="shared" si="178"/>
        <v/>
      </c>
      <c r="AN123" s="242" t="str">
        <f t="shared" si="178"/>
        <v/>
      </c>
      <c r="AO123" s="242" t="str">
        <f t="shared" si="178"/>
        <v/>
      </c>
      <c r="AP123" s="242" t="str">
        <f t="shared" si="178"/>
        <v/>
      </c>
      <c r="AQ123" s="242" t="str">
        <f t="shared" si="178"/>
        <v/>
      </c>
      <c r="AR123" s="242" t="str">
        <f t="shared" si="178"/>
        <v/>
      </c>
      <c r="AS123" s="242" t="str">
        <f t="shared" si="178"/>
        <v/>
      </c>
      <c r="AT123" s="242" t="str">
        <f t="shared" si="178"/>
        <v/>
      </c>
      <c r="AU123" s="242" t="str">
        <f t="shared" si="178"/>
        <v/>
      </c>
      <c r="AV123" s="242" t="str">
        <f t="shared" si="178"/>
        <v/>
      </c>
      <c r="AW123" s="242" t="str">
        <f t="shared" si="178"/>
        <v/>
      </c>
      <c r="AX123" s="242" t="str">
        <f t="shared" si="178"/>
        <v/>
      </c>
      <c r="AY123" s="242" t="str">
        <f t="shared" si="178"/>
        <v/>
      </c>
      <c r="AZ123" s="242" t="str">
        <f t="shared" si="178"/>
        <v/>
      </c>
      <c r="BA123" s="242" t="str">
        <f t="shared" si="178"/>
        <v/>
      </c>
      <c r="BB123" s="242" t="str">
        <f t="shared" si="178"/>
        <v/>
      </c>
      <c r="BC123" s="242" t="str">
        <f t="shared" si="178"/>
        <v/>
      </c>
      <c r="BD123" s="242" t="str">
        <f t="shared" si="178"/>
        <v/>
      </c>
      <c r="BE123" s="242" t="str">
        <f t="shared" si="178"/>
        <v/>
      </c>
      <c r="BF123" s="242" t="str">
        <f t="shared" si="178"/>
        <v/>
      </c>
      <c r="BG123" s="242" t="str">
        <f t="shared" si="178"/>
        <v/>
      </c>
      <c r="BH123" s="242" t="str">
        <f t="shared" si="178"/>
        <v/>
      </c>
      <c r="BI123" s="242" t="str">
        <f t="shared" si="178"/>
        <v/>
      </c>
      <c r="BJ123" s="242" t="str">
        <f t="shared" si="178"/>
        <v/>
      </c>
      <c r="BK123" s="242" t="str">
        <f t="shared" si="178"/>
        <v/>
      </c>
      <c r="BL123" s="242" t="str">
        <f t="shared" si="178"/>
        <v/>
      </c>
      <c r="BM123" s="207"/>
      <c r="BN123" s="207"/>
      <c r="BO123" s="101"/>
    </row>
    <row r="124" spans="1:68" s="231" customFormat="1" ht="22.5" customHeight="1" thickBot="1" x14ac:dyDescent="0.25">
      <c r="A124" s="225"/>
      <c r="B124" s="67" t="s">
        <v>102</v>
      </c>
      <c r="C124" s="67" t="s">
        <v>8</v>
      </c>
      <c r="D124" s="67" t="s">
        <v>9</v>
      </c>
      <c r="E124" s="226"/>
      <c r="F124" s="226"/>
      <c r="G124" s="226"/>
      <c r="H124" s="226"/>
      <c r="I124" s="226"/>
      <c r="J124" s="226"/>
      <c r="K124" s="226"/>
      <c r="L124" s="226"/>
      <c r="M124" s="226"/>
      <c r="N124" s="226"/>
      <c r="O124" s="226"/>
      <c r="P124" s="226"/>
      <c r="Q124" s="226"/>
      <c r="R124" s="226"/>
      <c r="S124" s="226"/>
      <c r="T124" s="226"/>
      <c r="U124" s="226"/>
      <c r="V124" s="226"/>
      <c r="W124" s="226"/>
      <c r="X124" s="226"/>
      <c r="Y124" s="226"/>
      <c r="Z124" s="226"/>
      <c r="AA124" s="226"/>
      <c r="AB124" s="226"/>
      <c r="AC124" s="226"/>
      <c r="AD124" s="226"/>
      <c r="AE124" s="226"/>
      <c r="AF124" s="226"/>
      <c r="AG124" s="226"/>
      <c r="AH124" s="226"/>
      <c r="AI124" s="226"/>
      <c r="AJ124" s="226"/>
      <c r="AK124" s="226"/>
      <c r="AL124" s="226"/>
      <c r="AM124" s="226"/>
      <c r="AN124" s="226"/>
      <c r="AO124" s="226"/>
      <c r="AP124" s="226"/>
      <c r="AQ124" s="226"/>
      <c r="AR124" s="226"/>
      <c r="AS124" s="226"/>
      <c r="AT124" s="226"/>
      <c r="AU124" s="226"/>
      <c r="AV124" s="226"/>
      <c r="AW124" s="226"/>
      <c r="AX124" s="226"/>
      <c r="AY124" s="226"/>
      <c r="AZ124" s="226"/>
      <c r="BA124" s="226"/>
      <c r="BB124" s="226"/>
      <c r="BC124" s="226"/>
      <c r="BD124" s="226"/>
      <c r="BE124" s="226"/>
      <c r="BF124" s="226"/>
      <c r="BG124" s="226"/>
      <c r="BH124" s="226"/>
      <c r="BI124" s="226"/>
      <c r="BJ124" s="226"/>
      <c r="BK124" s="226"/>
      <c r="BL124" s="226"/>
      <c r="BM124" s="210" t="s">
        <v>10</v>
      </c>
      <c r="BN124" s="210" t="s">
        <v>11</v>
      </c>
      <c r="BO124" s="211" t="s">
        <v>12</v>
      </c>
    </row>
    <row r="125" spans="1:68" ht="42.75" customHeight="1" thickBot="1" x14ac:dyDescent="0.25">
      <c r="A125" s="188">
        <v>97</v>
      </c>
      <c r="B125" s="510" t="s">
        <v>349</v>
      </c>
      <c r="C125" s="509" t="s">
        <v>350</v>
      </c>
      <c r="D125" s="70" t="s">
        <v>38</v>
      </c>
      <c r="E125" s="242"/>
      <c r="F125" s="242"/>
      <c r="G125" s="242"/>
      <c r="H125" s="242" t="s">
        <v>19</v>
      </c>
      <c r="I125" s="242" t="s">
        <v>19</v>
      </c>
      <c r="J125" s="242" t="s">
        <v>19</v>
      </c>
      <c r="K125" s="242" t="s">
        <v>19</v>
      </c>
      <c r="L125" s="242" t="s">
        <v>19</v>
      </c>
      <c r="M125" s="242" t="s">
        <v>19</v>
      </c>
      <c r="N125" s="242" t="s">
        <v>19</v>
      </c>
      <c r="O125" s="242" t="s">
        <v>19</v>
      </c>
      <c r="P125" s="242" t="s">
        <v>19</v>
      </c>
      <c r="Q125" s="242" t="s">
        <v>19</v>
      </c>
      <c r="R125" s="242" t="s">
        <v>19</v>
      </c>
      <c r="S125" s="242" t="s">
        <v>19</v>
      </c>
      <c r="T125" s="242" t="s">
        <v>19</v>
      </c>
      <c r="U125" s="242" t="s">
        <v>19</v>
      </c>
      <c r="V125" s="242" t="s">
        <v>19</v>
      </c>
      <c r="W125" s="242" t="s">
        <v>19</v>
      </c>
      <c r="X125" s="242" t="s">
        <v>19</v>
      </c>
      <c r="Y125" s="242" t="s">
        <v>19</v>
      </c>
      <c r="Z125" s="242" t="s">
        <v>19</v>
      </c>
      <c r="AA125" s="242" t="s">
        <v>19</v>
      </c>
      <c r="AB125" s="242" t="s">
        <v>19</v>
      </c>
      <c r="AC125" s="242" t="s">
        <v>19</v>
      </c>
      <c r="AD125" s="242" t="s">
        <v>19</v>
      </c>
      <c r="AE125" s="242" t="s">
        <v>19</v>
      </c>
      <c r="AF125" s="242" t="s">
        <v>19</v>
      </c>
      <c r="AG125" s="242" t="s">
        <v>19</v>
      </c>
      <c r="AH125" s="242" t="s">
        <v>19</v>
      </c>
      <c r="AI125" s="242" t="s">
        <v>19</v>
      </c>
      <c r="AJ125" s="242" t="s">
        <v>19</v>
      </c>
      <c r="AK125" s="242" t="s">
        <v>19</v>
      </c>
      <c r="AL125" s="242" t="s">
        <v>19</v>
      </c>
      <c r="AM125" s="242" t="s">
        <v>19</v>
      </c>
      <c r="AN125" s="242" t="s">
        <v>19</v>
      </c>
      <c r="AO125" s="242" t="s">
        <v>19</v>
      </c>
      <c r="AP125" s="242" t="s">
        <v>19</v>
      </c>
      <c r="AQ125" s="242" t="s">
        <v>19</v>
      </c>
      <c r="AR125" s="242" t="s">
        <v>19</v>
      </c>
      <c r="AS125" s="242" t="s">
        <v>19</v>
      </c>
      <c r="AT125" s="242" t="s">
        <v>19</v>
      </c>
      <c r="AU125" s="242" t="s">
        <v>19</v>
      </c>
      <c r="AV125" s="242" t="s">
        <v>19</v>
      </c>
      <c r="AW125" s="242" t="s">
        <v>19</v>
      </c>
      <c r="AX125" s="242" t="s">
        <v>19</v>
      </c>
      <c r="AY125" s="242" t="s">
        <v>19</v>
      </c>
      <c r="AZ125" s="242" t="s">
        <v>19</v>
      </c>
      <c r="BA125" s="242" t="s">
        <v>19</v>
      </c>
      <c r="BB125" s="242" t="s">
        <v>19</v>
      </c>
      <c r="BC125" s="242" t="s">
        <v>19</v>
      </c>
      <c r="BD125" s="242" t="s">
        <v>19</v>
      </c>
      <c r="BE125" s="242" t="s">
        <v>19</v>
      </c>
      <c r="BF125" s="242" t="s">
        <v>19</v>
      </c>
      <c r="BG125" s="242" t="s">
        <v>19</v>
      </c>
      <c r="BH125" s="242" t="s">
        <v>19</v>
      </c>
      <c r="BI125" s="242" t="s">
        <v>19</v>
      </c>
      <c r="BJ125" s="242" t="s">
        <v>19</v>
      </c>
      <c r="BK125" s="242" t="s">
        <v>19</v>
      </c>
      <c r="BL125" s="242" t="s">
        <v>19</v>
      </c>
      <c r="BM125" s="216"/>
      <c r="BN125" s="216"/>
      <c r="BO125" s="90"/>
      <c r="BP125" s="220"/>
    </row>
    <row r="126" spans="1:68" ht="51.75" customHeight="1" thickBot="1" x14ac:dyDescent="0.25">
      <c r="A126" s="189">
        <v>98</v>
      </c>
      <c r="B126" s="75" t="s">
        <v>351</v>
      </c>
      <c r="C126" s="70" t="s">
        <v>352</v>
      </c>
      <c r="D126" s="70" t="s">
        <v>105</v>
      </c>
      <c r="E126" s="242" t="str">
        <f>IF(E125="N","X","")</f>
        <v/>
      </c>
      <c r="F126" s="242" t="str">
        <f t="shared" ref="F126:Y126" si="182">IF(F125="N","X","")</f>
        <v/>
      </c>
      <c r="G126" s="242" t="str">
        <f t="shared" si="182"/>
        <v/>
      </c>
      <c r="H126" s="242" t="str">
        <f t="shared" si="182"/>
        <v/>
      </c>
      <c r="I126" s="242" t="str">
        <f t="shared" si="182"/>
        <v/>
      </c>
      <c r="J126" s="242" t="str">
        <f t="shared" si="182"/>
        <v/>
      </c>
      <c r="K126" s="242" t="str">
        <f t="shared" si="182"/>
        <v/>
      </c>
      <c r="L126" s="242" t="str">
        <f t="shared" si="182"/>
        <v/>
      </c>
      <c r="M126" s="242" t="str">
        <f t="shared" si="182"/>
        <v/>
      </c>
      <c r="N126" s="242" t="str">
        <f t="shared" si="182"/>
        <v/>
      </c>
      <c r="O126" s="242" t="str">
        <f t="shared" si="182"/>
        <v/>
      </c>
      <c r="P126" s="242" t="str">
        <f t="shared" si="182"/>
        <v/>
      </c>
      <c r="Q126" s="242" t="str">
        <f t="shared" si="182"/>
        <v/>
      </c>
      <c r="R126" s="242" t="str">
        <f t="shared" si="182"/>
        <v/>
      </c>
      <c r="S126" s="242" t="str">
        <f t="shared" si="182"/>
        <v/>
      </c>
      <c r="T126" s="242" t="str">
        <f t="shared" si="182"/>
        <v/>
      </c>
      <c r="U126" s="242" t="str">
        <f t="shared" si="182"/>
        <v/>
      </c>
      <c r="V126" s="242" t="str">
        <f t="shared" si="182"/>
        <v/>
      </c>
      <c r="W126" s="242" t="str">
        <f t="shared" si="182"/>
        <v/>
      </c>
      <c r="X126" s="242" t="str">
        <f t="shared" si="182"/>
        <v/>
      </c>
      <c r="Y126" s="242" t="str">
        <f t="shared" si="182"/>
        <v/>
      </c>
      <c r="Z126" s="242" t="str">
        <f t="shared" ref="Z126:BL127" si="183">IF(Z$125="N", "X", "")</f>
        <v/>
      </c>
      <c r="AA126" s="242" t="str">
        <f t="shared" si="183"/>
        <v/>
      </c>
      <c r="AB126" s="242" t="str">
        <f t="shared" si="183"/>
        <v/>
      </c>
      <c r="AC126" s="242" t="str">
        <f t="shared" si="183"/>
        <v/>
      </c>
      <c r="AD126" s="242" t="str">
        <f t="shared" si="183"/>
        <v/>
      </c>
      <c r="AE126" s="242" t="str">
        <f t="shared" si="183"/>
        <v/>
      </c>
      <c r="AF126" s="242" t="str">
        <f t="shared" si="183"/>
        <v/>
      </c>
      <c r="AG126" s="242" t="str">
        <f t="shared" si="183"/>
        <v/>
      </c>
      <c r="AH126" s="242" t="str">
        <f t="shared" si="183"/>
        <v/>
      </c>
      <c r="AI126" s="242" t="str">
        <f t="shared" si="183"/>
        <v/>
      </c>
      <c r="AJ126" s="242" t="str">
        <f t="shared" si="183"/>
        <v/>
      </c>
      <c r="AK126" s="242" t="str">
        <f t="shared" si="183"/>
        <v/>
      </c>
      <c r="AL126" s="242" t="str">
        <f t="shared" si="183"/>
        <v/>
      </c>
      <c r="AM126" s="242" t="str">
        <f t="shared" si="183"/>
        <v/>
      </c>
      <c r="AN126" s="242" t="str">
        <f t="shared" si="183"/>
        <v/>
      </c>
      <c r="AO126" s="242" t="str">
        <f t="shared" si="183"/>
        <v/>
      </c>
      <c r="AP126" s="242" t="str">
        <f t="shared" si="183"/>
        <v/>
      </c>
      <c r="AQ126" s="242" t="str">
        <f t="shared" si="183"/>
        <v/>
      </c>
      <c r="AR126" s="242" t="str">
        <f t="shared" si="183"/>
        <v/>
      </c>
      <c r="AS126" s="242" t="str">
        <f t="shared" si="183"/>
        <v/>
      </c>
      <c r="AT126" s="242" t="str">
        <f t="shared" si="183"/>
        <v/>
      </c>
      <c r="AU126" s="242" t="str">
        <f t="shared" si="183"/>
        <v/>
      </c>
      <c r="AV126" s="242" t="str">
        <f t="shared" si="183"/>
        <v/>
      </c>
      <c r="AW126" s="242" t="str">
        <f t="shared" si="183"/>
        <v/>
      </c>
      <c r="AX126" s="242" t="str">
        <f t="shared" si="183"/>
        <v/>
      </c>
      <c r="AY126" s="242" t="str">
        <f t="shared" si="183"/>
        <v/>
      </c>
      <c r="AZ126" s="242" t="str">
        <f t="shared" si="183"/>
        <v/>
      </c>
      <c r="BA126" s="242" t="str">
        <f t="shared" si="183"/>
        <v/>
      </c>
      <c r="BB126" s="242" t="str">
        <f t="shared" si="183"/>
        <v/>
      </c>
      <c r="BC126" s="242" t="str">
        <f t="shared" si="183"/>
        <v/>
      </c>
      <c r="BD126" s="242" t="str">
        <f t="shared" si="183"/>
        <v/>
      </c>
      <c r="BE126" s="242" t="str">
        <f t="shared" si="183"/>
        <v/>
      </c>
      <c r="BF126" s="242" t="str">
        <f t="shared" si="183"/>
        <v/>
      </c>
      <c r="BG126" s="242" t="str">
        <f t="shared" si="183"/>
        <v/>
      </c>
      <c r="BH126" s="242" t="str">
        <f t="shared" si="183"/>
        <v/>
      </c>
      <c r="BI126" s="242" t="str">
        <f t="shared" si="183"/>
        <v/>
      </c>
      <c r="BJ126" s="242" t="str">
        <f t="shared" si="183"/>
        <v/>
      </c>
      <c r="BK126" s="242" t="str">
        <f t="shared" si="183"/>
        <v/>
      </c>
      <c r="BL126" s="242" t="str">
        <f t="shared" si="183"/>
        <v/>
      </c>
      <c r="BM126" s="207"/>
      <c r="BN126" s="207"/>
      <c r="BO126" s="101"/>
    </row>
    <row r="127" spans="1:68" ht="46.5" customHeight="1" thickBot="1" x14ac:dyDescent="0.25">
      <c r="A127" s="198">
        <v>99</v>
      </c>
      <c r="B127" s="75" t="s">
        <v>353</v>
      </c>
      <c r="C127" s="70" t="s">
        <v>354</v>
      </c>
      <c r="D127" s="70" t="s">
        <v>105</v>
      </c>
      <c r="E127" s="242" t="str">
        <f>IF(E125="N","X","")</f>
        <v/>
      </c>
      <c r="F127" s="242" t="str">
        <f t="shared" ref="F127:Y127" si="184">IF(F125="N","X","")</f>
        <v/>
      </c>
      <c r="G127" s="242" t="str">
        <f t="shared" si="184"/>
        <v/>
      </c>
      <c r="H127" s="242" t="str">
        <f t="shared" si="184"/>
        <v/>
      </c>
      <c r="I127" s="242" t="str">
        <f t="shared" si="184"/>
        <v/>
      </c>
      <c r="J127" s="242" t="str">
        <f t="shared" si="184"/>
        <v/>
      </c>
      <c r="K127" s="242" t="str">
        <f t="shared" si="184"/>
        <v/>
      </c>
      <c r="L127" s="242" t="str">
        <f t="shared" si="184"/>
        <v/>
      </c>
      <c r="M127" s="242" t="str">
        <f t="shared" si="184"/>
        <v/>
      </c>
      <c r="N127" s="242" t="str">
        <f t="shared" si="184"/>
        <v/>
      </c>
      <c r="O127" s="242" t="str">
        <f t="shared" si="184"/>
        <v/>
      </c>
      <c r="P127" s="242" t="str">
        <f t="shared" si="184"/>
        <v/>
      </c>
      <c r="Q127" s="242" t="str">
        <f t="shared" si="184"/>
        <v/>
      </c>
      <c r="R127" s="242" t="str">
        <f t="shared" si="184"/>
        <v/>
      </c>
      <c r="S127" s="242" t="str">
        <f t="shared" si="184"/>
        <v/>
      </c>
      <c r="T127" s="242" t="str">
        <f t="shared" si="184"/>
        <v/>
      </c>
      <c r="U127" s="242" t="str">
        <f t="shared" si="184"/>
        <v/>
      </c>
      <c r="V127" s="242" t="str">
        <f t="shared" si="184"/>
        <v/>
      </c>
      <c r="W127" s="242" t="str">
        <f t="shared" si="184"/>
        <v/>
      </c>
      <c r="X127" s="242" t="str">
        <f t="shared" si="184"/>
        <v/>
      </c>
      <c r="Y127" s="242" t="str">
        <f t="shared" si="184"/>
        <v/>
      </c>
      <c r="Z127" s="242" t="str">
        <f t="shared" si="183"/>
        <v/>
      </c>
      <c r="AA127" s="242" t="str">
        <f t="shared" si="183"/>
        <v/>
      </c>
      <c r="AB127" s="242" t="str">
        <f t="shared" si="183"/>
        <v/>
      </c>
      <c r="AC127" s="242" t="str">
        <f t="shared" si="183"/>
        <v/>
      </c>
      <c r="AD127" s="242" t="str">
        <f t="shared" si="183"/>
        <v/>
      </c>
      <c r="AE127" s="242" t="str">
        <f t="shared" si="183"/>
        <v/>
      </c>
      <c r="AF127" s="242" t="str">
        <f t="shared" si="183"/>
        <v/>
      </c>
      <c r="AG127" s="242" t="str">
        <f t="shared" si="183"/>
        <v/>
      </c>
      <c r="AH127" s="242" t="str">
        <f t="shared" si="183"/>
        <v/>
      </c>
      <c r="AI127" s="242" t="str">
        <f t="shared" si="183"/>
        <v/>
      </c>
      <c r="AJ127" s="242" t="str">
        <f t="shared" si="183"/>
        <v/>
      </c>
      <c r="AK127" s="242" t="str">
        <f t="shared" si="183"/>
        <v/>
      </c>
      <c r="AL127" s="242" t="str">
        <f t="shared" si="183"/>
        <v/>
      </c>
      <c r="AM127" s="242" t="str">
        <f t="shared" si="183"/>
        <v/>
      </c>
      <c r="AN127" s="242" t="str">
        <f t="shared" si="183"/>
        <v/>
      </c>
      <c r="AO127" s="242" t="str">
        <f t="shared" si="183"/>
        <v/>
      </c>
      <c r="AP127" s="242" t="str">
        <f t="shared" si="183"/>
        <v/>
      </c>
      <c r="AQ127" s="242" t="str">
        <f t="shared" si="183"/>
        <v/>
      </c>
      <c r="AR127" s="242" t="str">
        <f t="shared" si="183"/>
        <v/>
      </c>
      <c r="AS127" s="242" t="str">
        <f t="shared" si="183"/>
        <v/>
      </c>
      <c r="AT127" s="242" t="str">
        <f t="shared" si="183"/>
        <v/>
      </c>
      <c r="AU127" s="242" t="str">
        <f t="shared" si="183"/>
        <v/>
      </c>
      <c r="AV127" s="242" t="str">
        <f t="shared" si="183"/>
        <v/>
      </c>
      <c r="AW127" s="242" t="str">
        <f t="shared" si="183"/>
        <v/>
      </c>
      <c r="AX127" s="242" t="str">
        <f t="shared" si="183"/>
        <v/>
      </c>
      <c r="AY127" s="242" t="str">
        <f t="shared" si="183"/>
        <v/>
      </c>
      <c r="AZ127" s="242" t="str">
        <f t="shared" si="183"/>
        <v/>
      </c>
      <c r="BA127" s="242" t="str">
        <f t="shared" si="183"/>
        <v/>
      </c>
      <c r="BB127" s="242" t="str">
        <f t="shared" si="183"/>
        <v/>
      </c>
      <c r="BC127" s="242" t="str">
        <f t="shared" si="183"/>
        <v/>
      </c>
      <c r="BD127" s="242" t="str">
        <f t="shared" si="183"/>
        <v/>
      </c>
      <c r="BE127" s="242" t="str">
        <f t="shared" si="183"/>
        <v/>
      </c>
      <c r="BF127" s="242" t="str">
        <f t="shared" si="183"/>
        <v/>
      </c>
      <c r="BG127" s="242" t="str">
        <f t="shared" si="183"/>
        <v/>
      </c>
      <c r="BH127" s="242" t="str">
        <f t="shared" si="183"/>
        <v/>
      </c>
      <c r="BI127" s="242" t="str">
        <f t="shared" si="183"/>
        <v/>
      </c>
      <c r="BJ127" s="242" t="str">
        <f t="shared" si="183"/>
        <v/>
      </c>
      <c r="BK127" s="242" t="str">
        <f t="shared" si="183"/>
        <v/>
      </c>
      <c r="BL127" s="242" t="str">
        <f t="shared" si="183"/>
        <v/>
      </c>
      <c r="BM127" s="207"/>
      <c r="BN127" s="207"/>
      <c r="BO127" s="101"/>
    </row>
    <row r="128" spans="1:68" s="204" customFormat="1" ht="27" customHeight="1" thickBot="1" x14ac:dyDescent="0.25">
      <c r="A128" s="40"/>
      <c r="B128" s="102" t="s">
        <v>106</v>
      </c>
      <c r="C128" s="102" t="s">
        <v>8</v>
      </c>
      <c r="D128" s="102" t="s">
        <v>9</v>
      </c>
      <c r="E128" s="244"/>
      <c r="F128" s="244"/>
      <c r="G128" s="244"/>
      <c r="H128" s="244" t="s">
        <v>96</v>
      </c>
      <c r="I128" s="244" t="s">
        <v>96</v>
      </c>
      <c r="J128" s="244" t="s">
        <v>96</v>
      </c>
      <c r="K128" s="244" t="s">
        <v>96</v>
      </c>
      <c r="L128" s="244" t="s">
        <v>96</v>
      </c>
      <c r="M128" s="244" t="s">
        <v>96</v>
      </c>
      <c r="N128" s="244" t="s">
        <v>96</v>
      </c>
      <c r="O128" s="244" t="s">
        <v>96</v>
      </c>
      <c r="P128" s="244" t="s">
        <v>96</v>
      </c>
      <c r="Q128" s="244" t="s">
        <v>96</v>
      </c>
      <c r="R128" s="244" t="s">
        <v>96</v>
      </c>
      <c r="S128" s="244" t="s">
        <v>96</v>
      </c>
      <c r="T128" s="244" t="s">
        <v>96</v>
      </c>
      <c r="U128" s="244" t="s">
        <v>96</v>
      </c>
      <c r="V128" s="244" t="s">
        <v>96</v>
      </c>
      <c r="W128" s="244" t="s">
        <v>96</v>
      </c>
      <c r="X128" s="244" t="s">
        <v>96</v>
      </c>
      <c r="Y128" s="244" t="s">
        <v>96</v>
      </c>
      <c r="Z128" s="244" t="s">
        <v>96</v>
      </c>
      <c r="AA128" s="244" t="s">
        <v>96</v>
      </c>
      <c r="AB128" s="244" t="s">
        <v>96</v>
      </c>
      <c r="AC128" s="244" t="s">
        <v>96</v>
      </c>
      <c r="AD128" s="244" t="s">
        <v>96</v>
      </c>
      <c r="AE128" s="244" t="s">
        <v>96</v>
      </c>
      <c r="AF128" s="244" t="s">
        <v>96</v>
      </c>
      <c r="AG128" s="244" t="s">
        <v>96</v>
      </c>
      <c r="AH128" s="244" t="s">
        <v>96</v>
      </c>
      <c r="AI128" s="244" t="s">
        <v>96</v>
      </c>
      <c r="AJ128" s="244" t="s">
        <v>96</v>
      </c>
      <c r="AK128" s="244" t="s">
        <v>96</v>
      </c>
      <c r="AL128" s="244" t="s">
        <v>96</v>
      </c>
      <c r="AM128" s="244" t="s">
        <v>96</v>
      </c>
      <c r="AN128" s="244" t="s">
        <v>96</v>
      </c>
      <c r="AO128" s="244" t="s">
        <v>96</v>
      </c>
      <c r="AP128" s="244" t="s">
        <v>96</v>
      </c>
      <c r="AQ128" s="244" t="s">
        <v>96</v>
      </c>
      <c r="AR128" s="244" t="s">
        <v>96</v>
      </c>
      <c r="AS128" s="244" t="s">
        <v>96</v>
      </c>
      <c r="AT128" s="244" t="s">
        <v>96</v>
      </c>
      <c r="AU128" s="244" t="s">
        <v>96</v>
      </c>
      <c r="AV128" s="244" t="s">
        <v>96</v>
      </c>
      <c r="AW128" s="244" t="s">
        <v>96</v>
      </c>
      <c r="AX128" s="244" t="s">
        <v>96</v>
      </c>
      <c r="AY128" s="244" t="s">
        <v>96</v>
      </c>
      <c r="AZ128" s="244" t="s">
        <v>96</v>
      </c>
      <c r="BA128" s="244" t="s">
        <v>96</v>
      </c>
      <c r="BB128" s="244" t="s">
        <v>96</v>
      </c>
      <c r="BC128" s="244" t="s">
        <v>96</v>
      </c>
      <c r="BD128" s="244" t="s">
        <v>96</v>
      </c>
      <c r="BE128" s="244" t="s">
        <v>96</v>
      </c>
      <c r="BF128" s="244" t="s">
        <v>96</v>
      </c>
      <c r="BG128" s="244" t="s">
        <v>96</v>
      </c>
      <c r="BH128" s="244" t="s">
        <v>96</v>
      </c>
      <c r="BI128" s="244" t="s">
        <v>96</v>
      </c>
      <c r="BJ128" s="244" t="s">
        <v>96</v>
      </c>
      <c r="BK128" s="244" t="s">
        <v>96</v>
      </c>
      <c r="BL128" s="244" t="s">
        <v>96</v>
      </c>
      <c r="BM128" s="210" t="s">
        <v>10</v>
      </c>
      <c r="BN128" s="210" t="s">
        <v>11</v>
      </c>
      <c r="BO128" s="211" t="s">
        <v>12</v>
      </c>
    </row>
    <row r="129" spans="1:68" ht="97.5" customHeight="1" thickBot="1" x14ac:dyDescent="0.25">
      <c r="A129" s="189">
        <v>100</v>
      </c>
      <c r="B129" s="85" t="s">
        <v>355</v>
      </c>
      <c r="C129" s="70" t="s">
        <v>356</v>
      </c>
      <c r="D129" s="70" t="s">
        <v>38</v>
      </c>
      <c r="E129" s="242" t="str">
        <f t="shared" ref="E129:T129" si="185">IF(E125="N","X","")</f>
        <v/>
      </c>
      <c r="F129" s="242" t="str">
        <f t="shared" si="185"/>
        <v/>
      </c>
      <c r="G129" s="242" t="str">
        <f t="shared" si="185"/>
        <v/>
      </c>
      <c r="H129" s="242" t="str">
        <f t="shared" si="185"/>
        <v/>
      </c>
      <c r="I129" s="242" t="str">
        <f t="shared" si="185"/>
        <v/>
      </c>
      <c r="J129" s="242" t="str">
        <f t="shared" si="185"/>
        <v/>
      </c>
      <c r="K129" s="242" t="str">
        <f t="shared" si="185"/>
        <v/>
      </c>
      <c r="L129" s="242" t="str">
        <f t="shared" si="185"/>
        <v/>
      </c>
      <c r="M129" s="242" t="str">
        <f t="shared" si="185"/>
        <v/>
      </c>
      <c r="N129" s="242" t="str">
        <f t="shared" si="185"/>
        <v/>
      </c>
      <c r="O129" s="242" t="str">
        <f t="shared" si="185"/>
        <v/>
      </c>
      <c r="P129" s="242" t="str">
        <f t="shared" si="185"/>
        <v/>
      </c>
      <c r="Q129" s="242" t="str">
        <f t="shared" si="185"/>
        <v/>
      </c>
      <c r="R129" s="242" t="str">
        <f t="shared" si="185"/>
        <v/>
      </c>
      <c r="S129" s="242" t="str">
        <f t="shared" si="185"/>
        <v/>
      </c>
      <c r="T129" s="242" t="str">
        <f t="shared" si="185"/>
        <v/>
      </c>
      <c r="U129" s="242" t="str">
        <f t="shared" ref="U129:Y129" si="186">IF(U125="N","X","")</f>
        <v/>
      </c>
      <c r="V129" s="242" t="str">
        <f t="shared" si="186"/>
        <v/>
      </c>
      <c r="W129" s="242" t="str">
        <f t="shared" si="186"/>
        <v/>
      </c>
      <c r="X129" s="242" t="str">
        <f t="shared" si="186"/>
        <v/>
      </c>
      <c r="Y129" s="242" t="str">
        <f t="shared" si="186"/>
        <v/>
      </c>
      <c r="Z129" s="242" t="str">
        <f t="shared" ref="Z129:BL130" si="187">IF(Z$125="N", "X", "")</f>
        <v/>
      </c>
      <c r="AA129" s="242" t="str">
        <f t="shared" si="187"/>
        <v/>
      </c>
      <c r="AB129" s="242" t="str">
        <f t="shared" si="187"/>
        <v/>
      </c>
      <c r="AC129" s="242" t="str">
        <f t="shared" si="187"/>
        <v/>
      </c>
      <c r="AD129" s="242" t="str">
        <f t="shared" si="187"/>
        <v/>
      </c>
      <c r="AE129" s="242" t="str">
        <f t="shared" si="187"/>
        <v/>
      </c>
      <c r="AF129" s="242" t="str">
        <f t="shared" si="187"/>
        <v/>
      </c>
      <c r="AG129" s="242" t="str">
        <f t="shared" si="187"/>
        <v/>
      </c>
      <c r="AH129" s="242" t="str">
        <f t="shared" si="187"/>
        <v/>
      </c>
      <c r="AI129" s="242" t="str">
        <f t="shared" si="187"/>
        <v/>
      </c>
      <c r="AJ129" s="242" t="str">
        <f t="shared" si="187"/>
        <v/>
      </c>
      <c r="AK129" s="242" t="str">
        <f t="shared" si="187"/>
        <v/>
      </c>
      <c r="AL129" s="242" t="str">
        <f t="shared" si="187"/>
        <v/>
      </c>
      <c r="AM129" s="242" t="str">
        <f t="shared" si="187"/>
        <v/>
      </c>
      <c r="AN129" s="242" t="str">
        <f t="shared" si="187"/>
        <v/>
      </c>
      <c r="AO129" s="242" t="str">
        <f t="shared" si="187"/>
        <v/>
      </c>
      <c r="AP129" s="242" t="str">
        <f t="shared" si="187"/>
        <v/>
      </c>
      <c r="AQ129" s="242" t="str">
        <f t="shared" si="187"/>
        <v/>
      </c>
      <c r="AR129" s="242" t="str">
        <f t="shared" si="187"/>
        <v/>
      </c>
      <c r="AS129" s="242" t="str">
        <f t="shared" si="187"/>
        <v/>
      </c>
      <c r="AT129" s="242" t="str">
        <f t="shared" si="187"/>
        <v/>
      </c>
      <c r="AU129" s="242" t="str">
        <f t="shared" si="187"/>
        <v/>
      </c>
      <c r="AV129" s="242" t="str">
        <f t="shared" si="187"/>
        <v/>
      </c>
      <c r="AW129" s="242" t="str">
        <f t="shared" si="187"/>
        <v/>
      </c>
      <c r="AX129" s="242" t="str">
        <f t="shared" si="187"/>
        <v/>
      </c>
      <c r="AY129" s="242" t="str">
        <f t="shared" si="187"/>
        <v/>
      </c>
      <c r="AZ129" s="242" t="str">
        <f t="shared" si="187"/>
        <v/>
      </c>
      <c r="BA129" s="242" t="str">
        <f t="shared" si="187"/>
        <v/>
      </c>
      <c r="BB129" s="242" t="str">
        <f t="shared" si="187"/>
        <v/>
      </c>
      <c r="BC129" s="242" t="str">
        <f t="shared" si="187"/>
        <v/>
      </c>
      <c r="BD129" s="242" t="str">
        <f t="shared" si="187"/>
        <v/>
      </c>
      <c r="BE129" s="242" t="str">
        <f t="shared" si="187"/>
        <v/>
      </c>
      <c r="BF129" s="242" t="str">
        <f t="shared" si="187"/>
        <v/>
      </c>
      <c r="BG129" s="242" t="str">
        <f t="shared" si="187"/>
        <v/>
      </c>
      <c r="BH129" s="242" t="str">
        <f t="shared" si="187"/>
        <v/>
      </c>
      <c r="BI129" s="242" t="str">
        <f t="shared" si="187"/>
        <v/>
      </c>
      <c r="BJ129" s="242" t="str">
        <f t="shared" si="187"/>
        <v/>
      </c>
      <c r="BK129" s="242" t="str">
        <f t="shared" si="187"/>
        <v/>
      </c>
      <c r="BL129" s="242" t="str">
        <f t="shared" si="187"/>
        <v/>
      </c>
      <c r="BM129" s="216"/>
      <c r="BN129" s="216"/>
      <c r="BO129" s="90"/>
      <c r="BP129" s="220"/>
    </row>
    <row r="130" spans="1:68" ht="58.5" customHeight="1" thickBot="1" x14ac:dyDescent="0.25">
      <c r="A130" s="189">
        <v>101</v>
      </c>
      <c r="B130" s="85" t="s">
        <v>357</v>
      </c>
      <c r="C130" s="70" t="s">
        <v>358</v>
      </c>
      <c r="D130" s="70" t="s">
        <v>53</v>
      </c>
      <c r="E130" s="242" t="str">
        <f>IF(E125="N","X","")</f>
        <v/>
      </c>
      <c r="F130" s="242" t="str">
        <f t="shared" ref="F130:Y130" si="188">IF(F125="N","X","")</f>
        <v/>
      </c>
      <c r="G130" s="242" t="str">
        <f t="shared" si="188"/>
        <v/>
      </c>
      <c r="H130" s="242" t="str">
        <f t="shared" si="188"/>
        <v/>
      </c>
      <c r="I130" s="242" t="str">
        <f t="shared" si="188"/>
        <v/>
      </c>
      <c r="J130" s="242" t="str">
        <f t="shared" si="188"/>
        <v/>
      </c>
      <c r="K130" s="242" t="str">
        <f t="shared" si="188"/>
        <v/>
      </c>
      <c r="L130" s="242" t="str">
        <f t="shared" si="188"/>
        <v/>
      </c>
      <c r="M130" s="242" t="str">
        <f t="shared" si="188"/>
        <v/>
      </c>
      <c r="N130" s="242" t="str">
        <f t="shared" si="188"/>
        <v/>
      </c>
      <c r="O130" s="242" t="str">
        <f t="shared" si="188"/>
        <v/>
      </c>
      <c r="P130" s="242" t="str">
        <f t="shared" si="188"/>
        <v/>
      </c>
      <c r="Q130" s="242" t="str">
        <f t="shared" si="188"/>
        <v/>
      </c>
      <c r="R130" s="242" t="str">
        <f t="shared" si="188"/>
        <v/>
      </c>
      <c r="S130" s="242" t="str">
        <f t="shared" si="188"/>
        <v/>
      </c>
      <c r="T130" s="242" t="str">
        <f t="shared" si="188"/>
        <v/>
      </c>
      <c r="U130" s="242" t="str">
        <f t="shared" si="188"/>
        <v/>
      </c>
      <c r="V130" s="242" t="str">
        <f t="shared" si="188"/>
        <v/>
      </c>
      <c r="W130" s="242" t="str">
        <f t="shared" si="188"/>
        <v/>
      </c>
      <c r="X130" s="242" t="str">
        <f t="shared" si="188"/>
        <v/>
      </c>
      <c r="Y130" s="242" t="str">
        <f t="shared" si="188"/>
        <v/>
      </c>
      <c r="Z130" s="242" t="str">
        <f t="shared" si="187"/>
        <v/>
      </c>
      <c r="AA130" s="242" t="str">
        <f t="shared" si="187"/>
        <v/>
      </c>
      <c r="AB130" s="242" t="str">
        <f t="shared" si="187"/>
        <v/>
      </c>
      <c r="AC130" s="242" t="str">
        <f t="shared" si="187"/>
        <v/>
      </c>
      <c r="AD130" s="242" t="str">
        <f t="shared" si="187"/>
        <v/>
      </c>
      <c r="AE130" s="242" t="str">
        <f t="shared" si="187"/>
        <v/>
      </c>
      <c r="AF130" s="242" t="str">
        <f t="shared" si="187"/>
        <v/>
      </c>
      <c r="AG130" s="242" t="str">
        <f t="shared" si="187"/>
        <v/>
      </c>
      <c r="AH130" s="242" t="str">
        <f t="shared" si="187"/>
        <v/>
      </c>
      <c r="AI130" s="242" t="str">
        <f t="shared" si="187"/>
        <v/>
      </c>
      <c r="AJ130" s="242" t="str">
        <f t="shared" si="187"/>
        <v/>
      </c>
      <c r="AK130" s="242" t="str">
        <f t="shared" si="187"/>
        <v/>
      </c>
      <c r="AL130" s="242" t="str">
        <f t="shared" si="187"/>
        <v/>
      </c>
      <c r="AM130" s="242" t="str">
        <f t="shared" si="187"/>
        <v/>
      </c>
      <c r="AN130" s="242" t="str">
        <f t="shared" si="187"/>
        <v/>
      </c>
      <c r="AO130" s="242" t="str">
        <f t="shared" si="187"/>
        <v/>
      </c>
      <c r="AP130" s="242" t="str">
        <f t="shared" si="187"/>
        <v/>
      </c>
      <c r="AQ130" s="242" t="str">
        <f t="shared" si="187"/>
        <v/>
      </c>
      <c r="AR130" s="242" t="str">
        <f t="shared" si="187"/>
        <v/>
      </c>
      <c r="AS130" s="242" t="str">
        <f t="shared" si="187"/>
        <v/>
      </c>
      <c r="AT130" s="242" t="str">
        <f t="shared" si="187"/>
        <v/>
      </c>
      <c r="AU130" s="242" t="str">
        <f t="shared" si="187"/>
        <v/>
      </c>
      <c r="AV130" s="242" t="str">
        <f t="shared" si="187"/>
        <v/>
      </c>
      <c r="AW130" s="242" t="str">
        <f t="shared" si="187"/>
        <v/>
      </c>
      <c r="AX130" s="242" t="str">
        <f t="shared" si="187"/>
        <v/>
      </c>
      <c r="AY130" s="242" t="str">
        <f t="shared" si="187"/>
        <v/>
      </c>
      <c r="AZ130" s="242" t="str">
        <f t="shared" si="187"/>
        <v/>
      </c>
      <c r="BA130" s="242" t="str">
        <f t="shared" si="187"/>
        <v/>
      </c>
      <c r="BB130" s="242" t="str">
        <f t="shared" si="187"/>
        <v/>
      </c>
      <c r="BC130" s="242" t="str">
        <f t="shared" si="187"/>
        <v/>
      </c>
      <c r="BD130" s="242" t="str">
        <f t="shared" si="187"/>
        <v/>
      </c>
      <c r="BE130" s="242" t="str">
        <f t="shared" si="187"/>
        <v/>
      </c>
      <c r="BF130" s="242" t="str">
        <f t="shared" si="187"/>
        <v/>
      </c>
      <c r="BG130" s="242" t="str">
        <f t="shared" si="187"/>
        <v/>
      </c>
      <c r="BH130" s="242" t="str">
        <f t="shared" si="187"/>
        <v/>
      </c>
      <c r="BI130" s="242" t="str">
        <f t="shared" si="187"/>
        <v/>
      </c>
      <c r="BJ130" s="242" t="str">
        <f t="shared" si="187"/>
        <v/>
      </c>
      <c r="BK130" s="242" t="str">
        <f t="shared" si="187"/>
        <v/>
      </c>
      <c r="BL130" s="242" t="str">
        <f t="shared" si="187"/>
        <v/>
      </c>
      <c r="BM130" s="207"/>
      <c r="BN130" s="207"/>
      <c r="BO130" s="101"/>
    </row>
    <row r="131" spans="1:68" s="204" customFormat="1" ht="24" customHeight="1" thickBot="1" x14ac:dyDescent="0.25">
      <c r="A131" s="40"/>
      <c r="B131" s="102" t="s">
        <v>107</v>
      </c>
      <c r="C131" s="102" t="s">
        <v>8</v>
      </c>
      <c r="D131" s="102" t="s">
        <v>9</v>
      </c>
      <c r="E131" s="244"/>
      <c r="F131" s="244"/>
      <c r="G131" s="244"/>
      <c r="H131" s="244"/>
      <c r="I131" s="244"/>
      <c r="J131" s="244"/>
      <c r="K131" s="244"/>
      <c r="L131" s="244"/>
      <c r="M131" s="244"/>
      <c r="N131" s="244"/>
      <c r="O131" s="244"/>
      <c r="P131" s="244"/>
      <c r="Q131" s="244"/>
      <c r="R131" s="244"/>
      <c r="S131" s="244"/>
      <c r="T131" s="244"/>
      <c r="U131" s="244"/>
      <c r="V131" s="244"/>
      <c r="W131" s="244"/>
      <c r="X131" s="244"/>
      <c r="Y131" s="244"/>
      <c r="Z131" s="244"/>
      <c r="AA131" s="244"/>
      <c r="AB131" s="244"/>
      <c r="AC131" s="244"/>
      <c r="AD131" s="244"/>
      <c r="AE131" s="244"/>
      <c r="AF131" s="244"/>
      <c r="AG131" s="244"/>
      <c r="AH131" s="244"/>
      <c r="AI131" s="244"/>
      <c r="AJ131" s="244"/>
      <c r="AK131" s="244"/>
      <c r="AL131" s="244"/>
      <c r="AM131" s="244"/>
      <c r="AN131" s="244"/>
      <c r="AO131" s="244"/>
      <c r="AP131" s="244"/>
      <c r="AQ131" s="244"/>
      <c r="AR131" s="244"/>
      <c r="AS131" s="244"/>
      <c r="AT131" s="244"/>
      <c r="AU131" s="244"/>
      <c r="AV131" s="244"/>
      <c r="AW131" s="244"/>
      <c r="AX131" s="244"/>
      <c r="AY131" s="244"/>
      <c r="AZ131" s="244"/>
      <c r="BA131" s="244"/>
      <c r="BB131" s="244"/>
      <c r="BC131" s="244"/>
      <c r="BD131" s="244"/>
      <c r="BE131" s="244"/>
      <c r="BF131" s="244"/>
      <c r="BG131" s="244"/>
      <c r="BH131" s="244"/>
      <c r="BI131" s="244"/>
      <c r="BJ131" s="244"/>
      <c r="BK131" s="244"/>
      <c r="BL131" s="244"/>
      <c r="BM131" s="210" t="s">
        <v>10</v>
      </c>
      <c r="BN131" s="210" t="s">
        <v>11</v>
      </c>
      <c r="BO131" s="211" t="s">
        <v>12</v>
      </c>
    </row>
    <row r="132" spans="1:68" ht="56.25" customHeight="1" thickBot="1" x14ac:dyDescent="0.25">
      <c r="A132" s="189">
        <v>102</v>
      </c>
      <c r="B132" s="85" t="s">
        <v>359</v>
      </c>
      <c r="C132" s="70" t="s">
        <v>360</v>
      </c>
      <c r="D132" s="70" t="s">
        <v>38</v>
      </c>
      <c r="E132" s="243" t="str">
        <f>IF(E125="N","X","")</f>
        <v/>
      </c>
      <c r="F132" s="243" t="str">
        <f t="shared" ref="F132:Y132" si="189">IF(F125="N","X","")</f>
        <v/>
      </c>
      <c r="G132" s="243" t="str">
        <f t="shared" si="189"/>
        <v/>
      </c>
      <c r="H132" s="243" t="str">
        <f t="shared" si="189"/>
        <v/>
      </c>
      <c r="I132" s="243" t="str">
        <f t="shared" si="189"/>
        <v/>
      </c>
      <c r="J132" s="243" t="str">
        <f t="shared" si="189"/>
        <v/>
      </c>
      <c r="K132" s="243" t="str">
        <f t="shared" si="189"/>
        <v/>
      </c>
      <c r="L132" s="243" t="str">
        <f t="shared" si="189"/>
        <v/>
      </c>
      <c r="M132" s="243" t="str">
        <f t="shared" si="189"/>
        <v/>
      </c>
      <c r="N132" s="243" t="str">
        <f t="shared" si="189"/>
        <v/>
      </c>
      <c r="O132" s="243" t="str">
        <f t="shared" si="189"/>
        <v/>
      </c>
      <c r="P132" s="243" t="str">
        <f t="shared" si="189"/>
        <v/>
      </c>
      <c r="Q132" s="243" t="str">
        <f t="shared" si="189"/>
        <v/>
      </c>
      <c r="R132" s="243" t="str">
        <f t="shared" si="189"/>
        <v/>
      </c>
      <c r="S132" s="243" t="str">
        <f t="shared" si="189"/>
        <v/>
      </c>
      <c r="T132" s="243" t="str">
        <f t="shared" si="189"/>
        <v/>
      </c>
      <c r="U132" s="243" t="str">
        <f t="shared" si="189"/>
        <v/>
      </c>
      <c r="V132" s="243" t="str">
        <f t="shared" si="189"/>
        <v/>
      </c>
      <c r="W132" s="243" t="str">
        <f t="shared" si="189"/>
        <v/>
      </c>
      <c r="X132" s="243" t="str">
        <f t="shared" si="189"/>
        <v/>
      </c>
      <c r="Y132" s="243" t="str">
        <f t="shared" si="189"/>
        <v/>
      </c>
      <c r="Z132" s="242" t="str">
        <f t="shared" ref="Z132:BL134" si="190">IF(Z$125="N", "X", "")</f>
        <v/>
      </c>
      <c r="AA132" s="242" t="str">
        <f t="shared" si="190"/>
        <v/>
      </c>
      <c r="AB132" s="242" t="str">
        <f t="shared" si="190"/>
        <v/>
      </c>
      <c r="AC132" s="242" t="str">
        <f t="shared" si="190"/>
        <v/>
      </c>
      <c r="AD132" s="242" t="str">
        <f t="shared" si="190"/>
        <v/>
      </c>
      <c r="AE132" s="242" t="str">
        <f t="shared" si="190"/>
        <v/>
      </c>
      <c r="AF132" s="242" t="str">
        <f t="shared" si="190"/>
        <v/>
      </c>
      <c r="AG132" s="242" t="str">
        <f t="shared" si="190"/>
        <v/>
      </c>
      <c r="AH132" s="242" t="str">
        <f t="shared" si="190"/>
        <v/>
      </c>
      <c r="AI132" s="242" t="str">
        <f t="shared" si="190"/>
        <v/>
      </c>
      <c r="AJ132" s="242" t="str">
        <f t="shared" si="190"/>
        <v/>
      </c>
      <c r="AK132" s="242" t="str">
        <f t="shared" si="190"/>
        <v/>
      </c>
      <c r="AL132" s="242" t="str">
        <f t="shared" si="190"/>
        <v/>
      </c>
      <c r="AM132" s="242" t="str">
        <f t="shared" si="190"/>
        <v/>
      </c>
      <c r="AN132" s="242" t="str">
        <f t="shared" si="190"/>
        <v/>
      </c>
      <c r="AO132" s="242" t="str">
        <f t="shared" si="190"/>
        <v/>
      </c>
      <c r="AP132" s="242" t="str">
        <f t="shared" si="190"/>
        <v/>
      </c>
      <c r="AQ132" s="242" t="str">
        <f t="shared" si="190"/>
        <v/>
      </c>
      <c r="AR132" s="242" t="str">
        <f t="shared" si="190"/>
        <v/>
      </c>
      <c r="AS132" s="242" t="str">
        <f t="shared" si="190"/>
        <v/>
      </c>
      <c r="AT132" s="242" t="str">
        <f t="shared" si="190"/>
        <v/>
      </c>
      <c r="AU132" s="242" t="str">
        <f t="shared" si="190"/>
        <v/>
      </c>
      <c r="AV132" s="242" t="str">
        <f t="shared" si="190"/>
        <v/>
      </c>
      <c r="AW132" s="242" t="str">
        <f t="shared" si="190"/>
        <v/>
      </c>
      <c r="AX132" s="242" t="str">
        <f t="shared" si="190"/>
        <v/>
      </c>
      <c r="AY132" s="242" t="str">
        <f t="shared" si="190"/>
        <v/>
      </c>
      <c r="AZ132" s="242" t="str">
        <f t="shared" si="190"/>
        <v/>
      </c>
      <c r="BA132" s="242" t="str">
        <f t="shared" si="190"/>
        <v/>
      </c>
      <c r="BB132" s="242" t="str">
        <f t="shared" si="190"/>
        <v/>
      </c>
      <c r="BC132" s="242" t="str">
        <f t="shared" si="190"/>
        <v/>
      </c>
      <c r="BD132" s="242" t="str">
        <f t="shared" si="190"/>
        <v/>
      </c>
      <c r="BE132" s="242" t="str">
        <f t="shared" si="190"/>
        <v/>
      </c>
      <c r="BF132" s="242" t="str">
        <f t="shared" si="190"/>
        <v/>
      </c>
      <c r="BG132" s="242" t="str">
        <f t="shared" si="190"/>
        <v/>
      </c>
      <c r="BH132" s="242" t="str">
        <f t="shared" si="190"/>
        <v/>
      </c>
      <c r="BI132" s="242" t="str">
        <f t="shared" si="190"/>
        <v/>
      </c>
      <c r="BJ132" s="242" t="str">
        <f t="shared" si="190"/>
        <v/>
      </c>
      <c r="BK132" s="242" t="str">
        <f t="shared" si="190"/>
        <v/>
      </c>
      <c r="BL132" s="242" t="str">
        <f t="shared" si="190"/>
        <v/>
      </c>
      <c r="BM132" s="207"/>
      <c r="BN132" s="207"/>
      <c r="BO132" s="101"/>
      <c r="BP132" s="199"/>
    </row>
    <row r="133" spans="1:68" ht="57.75" customHeight="1" thickBot="1" x14ac:dyDescent="0.25">
      <c r="A133" s="198">
        <v>103</v>
      </c>
      <c r="B133" s="85" t="s">
        <v>361</v>
      </c>
      <c r="C133" s="70" t="s">
        <v>362</v>
      </c>
      <c r="D133" s="70" t="s">
        <v>38</v>
      </c>
      <c r="E133" s="242" t="str">
        <f>IF(E125="N","X","")</f>
        <v/>
      </c>
      <c r="F133" s="242" t="str">
        <f t="shared" ref="F133:Y133" si="191">IF(F125="N","X","")</f>
        <v/>
      </c>
      <c r="G133" s="242" t="str">
        <f t="shared" si="191"/>
        <v/>
      </c>
      <c r="H133" s="242" t="str">
        <f t="shared" si="191"/>
        <v/>
      </c>
      <c r="I133" s="242" t="str">
        <f t="shared" si="191"/>
        <v/>
      </c>
      <c r="J133" s="242" t="str">
        <f t="shared" si="191"/>
        <v/>
      </c>
      <c r="K133" s="242" t="str">
        <f t="shared" si="191"/>
        <v/>
      </c>
      <c r="L133" s="242" t="str">
        <f t="shared" si="191"/>
        <v/>
      </c>
      <c r="M133" s="242" t="str">
        <f t="shared" si="191"/>
        <v/>
      </c>
      <c r="N133" s="242" t="str">
        <f t="shared" si="191"/>
        <v/>
      </c>
      <c r="O133" s="242" t="str">
        <f t="shared" si="191"/>
        <v/>
      </c>
      <c r="P133" s="242" t="str">
        <f t="shared" si="191"/>
        <v/>
      </c>
      <c r="Q133" s="242" t="str">
        <f t="shared" si="191"/>
        <v/>
      </c>
      <c r="R133" s="242" t="str">
        <f t="shared" si="191"/>
        <v/>
      </c>
      <c r="S133" s="242" t="str">
        <f t="shared" si="191"/>
        <v/>
      </c>
      <c r="T133" s="242" t="str">
        <f t="shared" si="191"/>
        <v/>
      </c>
      <c r="U133" s="242" t="str">
        <f t="shared" si="191"/>
        <v/>
      </c>
      <c r="V133" s="242" t="str">
        <f t="shared" si="191"/>
        <v/>
      </c>
      <c r="W133" s="242" t="str">
        <f t="shared" si="191"/>
        <v/>
      </c>
      <c r="X133" s="242" t="str">
        <f t="shared" si="191"/>
        <v/>
      </c>
      <c r="Y133" s="242" t="str">
        <f t="shared" si="191"/>
        <v/>
      </c>
      <c r="Z133" s="242" t="str">
        <f t="shared" si="190"/>
        <v/>
      </c>
      <c r="AA133" s="242" t="str">
        <f t="shared" si="190"/>
        <v/>
      </c>
      <c r="AB133" s="242" t="str">
        <f t="shared" si="190"/>
        <v/>
      </c>
      <c r="AC133" s="242" t="str">
        <f t="shared" si="190"/>
        <v/>
      </c>
      <c r="AD133" s="242" t="str">
        <f t="shared" si="190"/>
        <v/>
      </c>
      <c r="AE133" s="242" t="str">
        <f t="shared" si="190"/>
        <v/>
      </c>
      <c r="AF133" s="242" t="str">
        <f t="shared" si="190"/>
        <v/>
      </c>
      <c r="AG133" s="242" t="str">
        <f t="shared" si="190"/>
        <v/>
      </c>
      <c r="AH133" s="242" t="str">
        <f t="shared" si="190"/>
        <v/>
      </c>
      <c r="AI133" s="242" t="str">
        <f t="shared" si="190"/>
        <v/>
      </c>
      <c r="AJ133" s="242" t="str">
        <f t="shared" si="190"/>
        <v/>
      </c>
      <c r="AK133" s="242" t="str">
        <f t="shared" si="190"/>
        <v/>
      </c>
      <c r="AL133" s="242" t="str">
        <f t="shared" si="190"/>
        <v/>
      </c>
      <c r="AM133" s="242" t="str">
        <f t="shared" si="190"/>
        <v/>
      </c>
      <c r="AN133" s="242" t="str">
        <f t="shared" si="190"/>
        <v/>
      </c>
      <c r="AO133" s="242" t="str">
        <f t="shared" si="190"/>
        <v/>
      </c>
      <c r="AP133" s="242" t="str">
        <f t="shared" si="190"/>
        <v/>
      </c>
      <c r="AQ133" s="242" t="str">
        <f t="shared" si="190"/>
        <v/>
      </c>
      <c r="AR133" s="242" t="str">
        <f t="shared" si="190"/>
        <v/>
      </c>
      <c r="AS133" s="242" t="str">
        <f t="shared" si="190"/>
        <v/>
      </c>
      <c r="AT133" s="242" t="str">
        <f t="shared" si="190"/>
        <v/>
      </c>
      <c r="AU133" s="242" t="str">
        <f t="shared" si="190"/>
        <v/>
      </c>
      <c r="AV133" s="242" t="str">
        <f t="shared" si="190"/>
        <v/>
      </c>
      <c r="AW133" s="242" t="str">
        <f t="shared" si="190"/>
        <v/>
      </c>
      <c r="AX133" s="242" t="str">
        <f t="shared" si="190"/>
        <v/>
      </c>
      <c r="AY133" s="242" t="str">
        <f t="shared" si="190"/>
        <v/>
      </c>
      <c r="AZ133" s="242" t="str">
        <f t="shared" si="190"/>
        <v/>
      </c>
      <c r="BA133" s="242" t="str">
        <f t="shared" si="190"/>
        <v/>
      </c>
      <c r="BB133" s="242" t="str">
        <f t="shared" si="190"/>
        <v/>
      </c>
      <c r="BC133" s="242" t="str">
        <f t="shared" si="190"/>
        <v/>
      </c>
      <c r="BD133" s="242" t="str">
        <f t="shared" si="190"/>
        <v/>
      </c>
      <c r="BE133" s="242" t="str">
        <f t="shared" si="190"/>
        <v/>
      </c>
      <c r="BF133" s="242" t="str">
        <f t="shared" si="190"/>
        <v/>
      </c>
      <c r="BG133" s="242" t="str">
        <f t="shared" si="190"/>
        <v/>
      </c>
      <c r="BH133" s="242" t="str">
        <f t="shared" si="190"/>
        <v/>
      </c>
      <c r="BI133" s="242" t="str">
        <f t="shared" si="190"/>
        <v/>
      </c>
      <c r="BJ133" s="242" t="str">
        <f t="shared" si="190"/>
        <v/>
      </c>
      <c r="BK133" s="242" t="str">
        <f t="shared" si="190"/>
        <v/>
      </c>
      <c r="BL133" s="242" t="str">
        <f t="shared" si="190"/>
        <v/>
      </c>
      <c r="BM133" s="207"/>
      <c r="BN133" s="207"/>
      <c r="BO133" s="101"/>
      <c r="BP133" s="71"/>
    </row>
    <row r="134" spans="1:68" ht="51.75" customHeight="1" thickBot="1" x14ac:dyDescent="0.25">
      <c r="A134" s="232">
        <v>104</v>
      </c>
      <c r="B134" s="85" t="s">
        <v>363</v>
      </c>
      <c r="C134" s="70" t="s">
        <v>364</v>
      </c>
      <c r="D134" s="70" t="s">
        <v>38</v>
      </c>
      <c r="E134" s="242" t="str">
        <f>IF(E125="N","X","")</f>
        <v/>
      </c>
      <c r="F134" s="242" t="str">
        <f t="shared" ref="F134:Y134" si="192">IF(F125="N","X","")</f>
        <v/>
      </c>
      <c r="G134" s="242" t="str">
        <f t="shared" si="192"/>
        <v/>
      </c>
      <c r="H134" s="242" t="str">
        <f t="shared" si="192"/>
        <v/>
      </c>
      <c r="I134" s="242" t="str">
        <f t="shared" si="192"/>
        <v/>
      </c>
      <c r="J134" s="242" t="str">
        <f t="shared" si="192"/>
        <v/>
      </c>
      <c r="K134" s="242" t="str">
        <f t="shared" si="192"/>
        <v/>
      </c>
      <c r="L134" s="242" t="str">
        <f t="shared" si="192"/>
        <v/>
      </c>
      <c r="M134" s="242" t="str">
        <f t="shared" si="192"/>
        <v/>
      </c>
      <c r="N134" s="242" t="str">
        <f t="shared" si="192"/>
        <v/>
      </c>
      <c r="O134" s="242" t="str">
        <f t="shared" si="192"/>
        <v/>
      </c>
      <c r="P134" s="242" t="str">
        <f t="shared" si="192"/>
        <v/>
      </c>
      <c r="Q134" s="242" t="str">
        <f t="shared" si="192"/>
        <v/>
      </c>
      <c r="R134" s="242" t="str">
        <f t="shared" si="192"/>
        <v/>
      </c>
      <c r="S134" s="242" t="str">
        <f t="shared" si="192"/>
        <v/>
      </c>
      <c r="T134" s="242" t="str">
        <f t="shared" si="192"/>
        <v/>
      </c>
      <c r="U134" s="242" t="str">
        <f t="shared" si="192"/>
        <v/>
      </c>
      <c r="V134" s="242" t="str">
        <f t="shared" si="192"/>
        <v/>
      </c>
      <c r="W134" s="242" t="str">
        <f t="shared" si="192"/>
        <v/>
      </c>
      <c r="X134" s="242" t="str">
        <f t="shared" si="192"/>
        <v/>
      </c>
      <c r="Y134" s="242" t="str">
        <f t="shared" si="192"/>
        <v/>
      </c>
      <c r="Z134" s="242" t="str">
        <f t="shared" si="190"/>
        <v/>
      </c>
      <c r="AA134" s="242" t="str">
        <f t="shared" si="190"/>
        <v/>
      </c>
      <c r="AB134" s="242" t="str">
        <f t="shared" si="190"/>
        <v/>
      </c>
      <c r="AC134" s="242" t="str">
        <f t="shared" si="190"/>
        <v/>
      </c>
      <c r="AD134" s="242" t="str">
        <f t="shared" si="190"/>
        <v/>
      </c>
      <c r="AE134" s="242" t="str">
        <f t="shared" si="190"/>
        <v/>
      </c>
      <c r="AF134" s="242" t="str">
        <f t="shared" si="190"/>
        <v/>
      </c>
      <c r="AG134" s="242" t="str">
        <f t="shared" si="190"/>
        <v/>
      </c>
      <c r="AH134" s="242" t="str">
        <f t="shared" si="190"/>
        <v/>
      </c>
      <c r="AI134" s="242" t="str">
        <f t="shared" si="190"/>
        <v/>
      </c>
      <c r="AJ134" s="242" t="str">
        <f t="shared" si="190"/>
        <v/>
      </c>
      <c r="AK134" s="242" t="str">
        <f t="shared" si="190"/>
        <v/>
      </c>
      <c r="AL134" s="242" t="str">
        <f t="shared" si="190"/>
        <v/>
      </c>
      <c r="AM134" s="242" t="str">
        <f t="shared" si="190"/>
        <v/>
      </c>
      <c r="AN134" s="242" t="str">
        <f t="shared" si="190"/>
        <v/>
      </c>
      <c r="AO134" s="242" t="str">
        <f t="shared" si="190"/>
        <v/>
      </c>
      <c r="AP134" s="242" t="str">
        <f t="shared" si="190"/>
        <v/>
      </c>
      <c r="AQ134" s="242" t="str">
        <f t="shared" si="190"/>
        <v/>
      </c>
      <c r="AR134" s="242" t="str">
        <f t="shared" si="190"/>
        <v/>
      </c>
      <c r="AS134" s="242" t="str">
        <f t="shared" si="190"/>
        <v/>
      </c>
      <c r="AT134" s="242" t="str">
        <f t="shared" si="190"/>
        <v/>
      </c>
      <c r="AU134" s="242" t="str">
        <f t="shared" si="190"/>
        <v/>
      </c>
      <c r="AV134" s="242" t="str">
        <f t="shared" si="190"/>
        <v/>
      </c>
      <c r="AW134" s="242" t="str">
        <f t="shared" si="190"/>
        <v/>
      </c>
      <c r="AX134" s="242" t="str">
        <f t="shared" si="190"/>
        <v/>
      </c>
      <c r="AY134" s="242" t="str">
        <f t="shared" si="190"/>
        <v/>
      </c>
      <c r="AZ134" s="242" t="str">
        <f t="shared" si="190"/>
        <v/>
      </c>
      <c r="BA134" s="242" t="str">
        <f t="shared" si="190"/>
        <v/>
      </c>
      <c r="BB134" s="242" t="str">
        <f t="shared" si="190"/>
        <v/>
      </c>
      <c r="BC134" s="242" t="str">
        <f t="shared" si="190"/>
        <v/>
      </c>
      <c r="BD134" s="242" t="str">
        <f t="shared" si="190"/>
        <v/>
      </c>
      <c r="BE134" s="242" t="str">
        <f t="shared" si="190"/>
        <v/>
      </c>
      <c r="BF134" s="242" t="str">
        <f t="shared" si="190"/>
        <v/>
      </c>
      <c r="BG134" s="242" t="str">
        <f t="shared" si="190"/>
        <v/>
      </c>
      <c r="BH134" s="242" t="str">
        <f t="shared" si="190"/>
        <v/>
      </c>
      <c r="BI134" s="242" t="str">
        <f t="shared" si="190"/>
        <v/>
      </c>
      <c r="BJ134" s="242" t="str">
        <f t="shared" si="190"/>
        <v/>
      </c>
      <c r="BK134" s="242" t="str">
        <f t="shared" si="190"/>
        <v/>
      </c>
      <c r="BL134" s="242" t="str">
        <f t="shared" si="190"/>
        <v/>
      </c>
      <c r="BM134" s="207"/>
      <c r="BN134" s="207"/>
      <c r="BO134" s="101"/>
      <c r="BP134" s="71"/>
    </row>
    <row r="135" spans="1:68" ht="23.25" thickBot="1" x14ac:dyDescent="0.25">
      <c r="A135" s="460"/>
      <c r="B135" s="233" t="s">
        <v>111</v>
      </c>
      <c r="C135" s="461"/>
      <c r="D135" s="111" t="s">
        <v>365</v>
      </c>
      <c r="E135" s="341">
        <f t="shared" ref="E135:AJ135" si="193">COUNTBLANK(E7:E134) - 14</f>
        <v>114</v>
      </c>
      <c r="F135" s="341">
        <f t="shared" si="193"/>
        <v>114</v>
      </c>
      <c r="G135" s="341">
        <f t="shared" si="193"/>
        <v>114</v>
      </c>
      <c r="H135" s="341">
        <f t="shared" si="193"/>
        <v>105</v>
      </c>
      <c r="I135" s="341">
        <f t="shared" si="193"/>
        <v>105</v>
      </c>
      <c r="J135" s="341">
        <f t="shared" si="193"/>
        <v>105</v>
      </c>
      <c r="K135" s="341">
        <f t="shared" si="193"/>
        <v>105</v>
      </c>
      <c r="L135" s="341">
        <f t="shared" si="193"/>
        <v>99</v>
      </c>
      <c r="M135" s="341">
        <f t="shared" si="193"/>
        <v>99</v>
      </c>
      <c r="N135" s="341">
        <f t="shared" si="193"/>
        <v>99</v>
      </c>
      <c r="O135" s="341">
        <f t="shared" si="193"/>
        <v>99</v>
      </c>
      <c r="P135" s="341">
        <f t="shared" si="193"/>
        <v>99</v>
      </c>
      <c r="Q135" s="341">
        <f t="shared" si="193"/>
        <v>99</v>
      </c>
      <c r="R135" s="341">
        <f t="shared" si="193"/>
        <v>99</v>
      </c>
      <c r="S135" s="341">
        <f t="shared" si="193"/>
        <v>99</v>
      </c>
      <c r="T135" s="341">
        <f t="shared" si="193"/>
        <v>99</v>
      </c>
      <c r="U135" s="341">
        <f t="shared" si="193"/>
        <v>99</v>
      </c>
      <c r="V135" s="341">
        <f t="shared" si="193"/>
        <v>99</v>
      </c>
      <c r="W135" s="341">
        <f t="shared" si="193"/>
        <v>99</v>
      </c>
      <c r="X135" s="341">
        <f t="shared" si="193"/>
        <v>99</v>
      </c>
      <c r="Y135" s="341">
        <f t="shared" si="193"/>
        <v>99</v>
      </c>
      <c r="Z135" s="234">
        <f t="shared" si="193"/>
        <v>101</v>
      </c>
      <c r="AA135" s="234">
        <f t="shared" si="193"/>
        <v>101</v>
      </c>
      <c r="AB135" s="234">
        <f t="shared" si="193"/>
        <v>101</v>
      </c>
      <c r="AC135" s="234">
        <f t="shared" si="193"/>
        <v>101</v>
      </c>
      <c r="AD135" s="234">
        <f t="shared" si="193"/>
        <v>101</v>
      </c>
      <c r="AE135" s="234">
        <f t="shared" si="193"/>
        <v>101</v>
      </c>
      <c r="AF135" s="234">
        <f t="shared" si="193"/>
        <v>101</v>
      </c>
      <c r="AG135" s="234">
        <f t="shared" si="193"/>
        <v>101</v>
      </c>
      <c r="AH135" s="234">
        <f t="shared" si="193"/>
        <v>101</v>
      </c>
      <c r="AI135" s="234">
        <f t="shared" si="193"/>
        <v>101</v>
      </c>
      <c r="AJ135" s="234">
        <f t="shared" si="193"/>
        <v>101</v>
      </c>
      <c r="AK135" s="234">
        <f t="shared" ref="AK135:BL135" si="194">COUNTBLANK(AK7:AK134) - 14</f>
        <v>101</v>
      </c>
      <c r="AL135" s="234">
        <f t="shared" si="194"/>
        <v>101</v>
      </c>
      <c r="AM135" s="234">
        <f t="shared" si="194"/>
        <v>101</v>
      </c>
      <c r="AN135" s="234">
        <f t="shared" si="194"/>
        <v>101</v>
      </c>
      <c r="AO135" s="234">
        <f t="shared" si="194"/>
        <v>101</v>
      </c>
      <c r="AP135" s="234">
        <f t="shared" si="194"/>
        <v>101</v>
      </c>
      <c r="AQ135" s="234">
        <f t="shared" si="194"/>
        <v>101</v>
      </c>
      <c r="AR135" s="234">
        <f t="shared" si="194"/>
        <v>101</v>
      </c>
      <c r="AS135" s="234">
        <f t="shared" si="194"/>
        <v>101</v>
      </c>
      <c r="AT135" s="234">
        <f t="shared" si="194"/>
        <v>101</v>
      </c>
      <c r="AU135" s="234">
        <f t="shared" si="194"/>
        <v>101</v>
      </c>
      <c r="AV135" s="234">
        <f t="shared" si="194"/>
        <v>101</v>
      </c>
      <c r="AW135" s="234">
        <f t="shared" si="194"/>
        <v>101</v>
      </c>
      <c r="AX135" s="234">
        <f t="shared" si="194"/>
        <v>101</v>
      </c>
      <c r="AY135" s="234">
        <f t="shared" si="194"/>
        <v>101</v>
      </c>
      <c r="AZ135" s="234">
        <f t="shared" si="194"/>
        <v>101</v>
      </c>
      <c r="BA135" s="234">
        <f t="shared" si="194"/>
        <v>101</v>
      </c>
      <c r="BB135" s="234">
        <f t="shared" si="194"/>
        <v>101</v>
      </c>
      <c r="BC135" s="234">
        <f t="shared" si="194"/>
        <v>101</v>
      </c>
      <c r="BD135" s="234">
        <f t="shared" si="194"/>
        <v>101</v>
      </c>
      <c r="BE135" s="234">
        <f t="shared" si="194"/>
        <v>101</v>
      </c>
      <c r="BF135" s="234">
        <f t="shared" si="194"/>
        <v>101</v>
      </c>
      <c r="BG135" s="234">
        <f t="shared" si="194"/>
        <v>101</v>
      </c>
      <c r="BH135" s="234">
        <f t="shared" si="194"/>
        <v>101</v>
      </c>
      <c r="BI135" s="234">
        <f t="shared" si="194"/>
        <v>101</v>
      </c>
      <c r="BJ135" s="234">
        <f t="shared" si="194"/>
        <v>101</v>
      </c>
      <c r="BK135" s="234">
        <f t="shared" si="194"/>
        <v>101</v>
      </c>
      <c r="BL135" s="234">
        <f t="shared" si="194"/>
        <v>101</v>
      </c>
      <c r="BM135" s="235"/>
      <c r="BN135" s="235"/>
      <c r="BO135" s="236"/>
    </row>
    <row r="136" spans="1:68" ht="76.5" customHeight="1" thickBot="1" x14ac:dyDescent="0.25">
      <c r="A136" s="237"/>
      <c r="B136" s="238" t="s">
        <v>226</v>
      </c>
      <c r="C136" s="238"/>
      <c r="D136" s="221"/>
      <c r="E136" s="342"/>
      <c r="F136" s="342"/>
      <c r="G136" s="342"/>
      <c r="H136" s="342"/>
      <c r="I136" s="342"/>
      <c r="J136" s="342"/>
      <c r="K136" s="342"/>
      <c r="L136" s="342"/>
      <c r="M136" s="342"/>
      <c r="N136" s="342"/>
      <c r="O136" s="342"/>
      <c r="P136" s="342"/>
      <c r="Q136" s="342"/>
      <c r="R136" s="342"/>
      <c r="S136" s="342"/>
      <c r="T136" s="342"/>
      <c r="U136" s="342"/>
      <c r="V136" s="342"/>
      <c r="W136" s="342"/>
      <c r="X136" s="342"/>
      <c r="Y136" s="342"/>
    </row>
    <row r="137" spans="1:68" ht="68.25" customHeight="1" thickBot="1" x14ac:dyDescent="0.25">
      <c r="A137" s="239"/>
      <c r="B137" s="238" t="s">
        <v>366</v>
      </c>
      <c r="C137" s="238"/>
      <c r="D137" s="221"/>
    </row>
    <row r="139" spans="1:68" thickBot="1" x14ac:dyDescent="0.25">
      <c r="C139" s="240"/>
    </row>
    <row r="140" spans="1:68" ht="23.25" x14ac:dyDescent="0.2"/>
    <row r="141" spans="1:68" ht="23.25" x14ac:dyDescent="0.2"/>
    <row r="142" spans="1:68" ht="23.25" x14ac:dyDescent="0.2"/>
    <row r="143" spans="1:68" ht="23.25" x14ac:dyDescent="0.2"/>
    <row r="144" spans="1:68" ht="23.25" x14ac:dyDescent="0.2"/>
    <row r="145" ht="23.25" x14ac:dyDescent="0.2"/>
    <row r="146" ht="23.25" x14ac:dyDescent="0.2"/>
    <row r="147" ht="23.25" x14ac:dyDescent="0.2"/>
    <row r="148" ht="23.25" x14ac:dyDescent="0.2"/>
    <row r="149" ht="23.25" x14ac:dyDescent="0.2"/>
    <row r="150" ht="23.25" x14ac:dyDescent="0.2"/>
    <row r="151" ht="23.25" x14ac:dyDescent="0.2"/>
    <row r="152" ht="23.25" x14ac:dyDescent="0.2"/>
    <row r="153" ht="23.25" x14ac:dyDescent="0.2"/>
  </sheetData>
  <mergeCells count="2">
    <mergeCell ref="A1:D1"/>
    <mergeCell ref="A2:A4"/>
  </mergeCells>
  <conditionalFormatting sqref="E15:Y16 E21:Y21 E28:Y30 E18:Y18 E8:Y13 E24:Y25 E34:Y35 E37:Y38 E40:Y40 E44:Y50 E52:Y53 E58:Y60 E74:Y75 E64:Y70 E78:Y83 E86:Y91 E94:Y102 E116:Y116 E120:Y120 E123:Y123 E126:Y126 E129:Y130 E132:Y132">
    <cfRule type="cellIs" dxfId="57" priority="96" operator="equal">
      <formula>"n"</formula>
    </cfRule>
  </conditionalFormatting>
  <conditionalFormatting sqref="A1:XFD1 A2:B3 D2:XFD4 A4 A5:XFD6 A92:XFD92 A114:XFD114 A118:XFD118 A115:A117 A128:XFD128 A131:XFD131 A135:XFD1048576 D7:XFD21 A22:XFD22 A93 D93:XFD93 A103:XFD103 A97:A99 A100:B100 A101:A102 A119:A120 D119:XFD119 A124:XFD124 A122 D23:XFD45 Z46:XFD50 E46:Y46 D47:Y50 D51:XFD62 Z63:XFD75 D65:Y65 D74:Y75 E72:Y73 E66:Y66 E64:Y64 D67:Y71 D63:Y63 D76:XFD91 A94:XFD96 D97:XFD102 D104:XFD113 D115:XFD117 Z120:XFD123 A121:Y121 D120:Y120 A123:Y123 D122:Y122 D125:XFD127 D129:XFD130 D132:XFD134">
    <cfRule type="cellIs" dxfId="56" priority="95" operator="equal">
      <formula>"x"</formula>
    </cfRule>
  </conditionalFormatting>
  <conditionalFormatting sqref="E19:Y19 E33:Y33 E39:Y39 E61:Y61 E71:Y73 E105:Y105 E112:Y113 E117:Y117 E121:Y122 E127:Y127 E133:Y134">
    <cfRule type="cellIs" dxfId="55" priority="94" operator="equal">
      <formula>"n"</formula>
    </cfRule>
  </conditionalFormatting>
  <conditionalFormatting sqref="B4">
    <cfRule type="cellIs" dxfId="54" priority="91" operator="equal">
      <formula>"x"</formula>
    </cfRule>
  </conditionalFormatting>
  <conditionalFormatting sqref="C2:C4">
    <cfRule type="cellIs" dxfId="53" priority="92" operator="equal">
      <formula>"x"</formula>
    </cfRule>
  </conditionalFormatting>
  <conditionalFormatting sqref="B115:C117">
    <cfRule type="cellIs" dxfId="52" priority="73" operator="equal">
      <formula>"x"</formula>
    </cfRule>
  </conditionalFormatting>
  <conditionalFormatting sqref="D64">
    <cfRule type="cellIs" dxfId="51" priority="80" operator="equal">
      <formula>"x"</formula>
    </cfRule>
  </conditionalFormatting>
  <conditionalFormatting sqref="A104:C113">
    <cfRule type="cellIs" dxfId="50" priority="74" operator="equal">
      <formula>"x"</formula>
    </cfRule>
  </conditionalFormatting>
  <conditionalFormatting sqref="A126:C127 A125">
    <cfRule type="cellIs" dxfId="49" priority="71" operator="equal">
      <formula>"x"</formula>
    </cfRule>
  </conditionalFormatting>
  <conditionalFormatting sqref="A129:C130">
    <cfRule type="cellIs" dxfId="48" priority="70" operator="equal">
      <formula>"x"</formula>
    </cfRule>
  </conditionalFormatting>
  <conditionalFormatting sqref="A132:C134">
    <cfRule type="cellIs" dxfId="47" priority="69" operator="equal">
      <formula>"x"</formula>
    </cfRule>
  </conditionalFormatting>
  <conditionalFormatting sqref="D46">
    <cfRule type="cellIs" dxfId="46" priority="68" operator="equal">
      <formula>"x"</formula>
    </cfRule>
  </conditionalFormatting>
  <conditionalFormatting sqref="D72">
    <cfRule type="cellIs" dxfId="45" priority="49" operator="equal">
      <formula>"x"</formula>
    </cfRule>
  </conditionalFormatting>
  <conditionalFormatting sqref="D73">
    <cfRule type="cellIs" dxfId="44" priority="47" operator="equal">
      <formula>"x"</formula>
    </cfRule>
  </conditionalFormatting>
  <conditionalFormatting sqref="D66">
    <cfRule type="cellIs" dxfId="43" priority="45" operator="equal">
      <formula>"x"</formula>
    </cfRule>
  </conditionalFormatting>
  <conditionalFormatting sqref="A7:A13">
    <cfRule type="cellIs" dxfId="42" priority="21" operator="equal">
      <formula>"x"</formula>
    </cfRule>
  </conditionalFormatting>
  <conditionalFormatting sqref="A14:C14 A17:C20 A15:A16">
    <cfRule type="cellIs" dxfId="41" priority="20" operator="equal">
      <formula>"x"</formula>
    </cfRule>
  </conditionalFormatting>
  <conditionalFormatting sqref="A23:A25">
    <cfRule type="cellIs" dxfId="40" priority="19" operator="equal">
      <formula>"x"</formula>
    </cfRule>
  </conditionalFormatting>
  <conditionalFormatting sqref="C23">
    <cfRule type="cellIs" dxfId="39" priority="18" operator="equal">
      <formula>"x"</formula>
    </cfRule>
  </conditionalFormatting>
  <conditionalFormatting sqref="A26:C26 A27:A30">
    <cfRule type="cellIs" dxfId="38" priority="16" operator="equal">
      <formula>"x"</formula>
    </cfRule>
  </conditionalFormatting>
  <conditionalFormatting sqref="A62:C62 A76:C76 A84:C84 A56:A61 A31:C31 A44:C44 A32:A43 A45:A50 A51:C51 A52 A55:C55">
    <cfRule type="cellIs" dxfId="37" priority="15" operator="equal">
      <formula>"x"</formula>
    </cfRule>
  </conditionalFormatting>
  <conditionalFormatting sqref="A63:A64">
    <cfRule type="cellIs" dxfId="36" priority="14" operator="equal">
      <formula>"x"</formula>
    </cfRule>
  </conditionalFormatting>
  <conditionalFormatting sqref="A65">
    <cfRule type="cellIs" dxfId="35" priority="13" operator="equal">
      <formula>"x"</formula>
    </cfRule>
  </conditionalFormatting>
  <conditionalFormatting sqref="A73">
    <cfRule type="cellIs" dxfId="34" priority="5" operator="equal">
      <formula>"x"</formula>
    </cfRule>
  </conditionalFormatting>
  <conditionalFormatting sqref="A68">
    <cfRule type="cellIs" dxfId="33" priority="10" operator="equal">
      <formula>"x"</formula>
    </cfRule>
  </conditionalFormatting>
  <conditionalFormatting sqref="A66">
    <cfRule type="cellIs" dxfId="32" priority="12" operator="equal">
      <formula>"x"</formula>
    </cfRule>
  </conditionalFormatting>
  <conditionalFormatting sqref="A67">
    <cfRule type="cellIs" dxfId="31" priority="11" operator="equal">
      <formula>"x"</formula>
    </cfRule>
  </conditionalFormatting>
  <conditionalFormatting sqref="A69">
    <cfRule type="cellIs" dxfId="30" priority="9" operator="equal">
      <formula>"x"</formula>
    </cfRule>
  </conditionalFormatting>
  <conditionalFormatting sqref="A70">
    <cfRule type="cellIs" dxfId="29" priority="8" operator="equal">
      <formula>"x"</formula>
    </cfRule>
  </conditionalFormatting>
  <conditionalFormatting sqref="A71 A74:A75">
    <cfRule type="cellIs" dxfId="28" priority="7" operator="equal">
      <formula>"x"</formula>
    </cfRule>
  </conditionalFormatting>
  <conditionalFormatting sqref="A72">
    <cfRule type="cellIs" dxfId="27" priority="6" operator="equal">
      <formula>"x"</formula>
    </cfRule>
  </conditionalFormatting>
  <conditionalFormatting sqref="A78:B83 A77">
    <cfRule type="cellIs" dxfId="26" priority="4" operator="equal">
      <formula>"x"</formula>
    </cfRule>
  </conditionalFormatting>
  <conditionalFormatting sqref="A86:B91 A85">
    <cfRule type="cellIs" dxfId="25" priority="3" operator="equal">
      <formula>"x"</formula>
    </cfRule>
  </conditionalFormatting>
  <conditionalFormatting sqref="B122">
    <cfRule type="cellIs" dxfId="24" priority="2" operator="equal">
      <formula>"x"</formula>
    </cfRule>
  </conditionalFormatting>
  <conditionalFormatting sqref="C122">
    <cfRule type="cellIs" dxfId="23" priority="1" operator="equal">
      <formula>"x"</formula>
    </cfRule>
  </conditionalFormatting>
  <dataValidations count="2">
    <dataValidation type="list" allowBlank="1" showInputMessage="1" showErrorMessage="1" sqref="B3:C3" xr:uid="{00000000-0002-0000-0400-000000000000}">
      <formula1>Reviewer</formula1>
    </dataValidation>
    <dataValidation type="list" allowBlank="1" showInputMessage="1" showErrorMessage="1" sqref="B2" xr:uid="{00000000-0002-0000-0400-000001000000}">
      <formula1>RWB</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2000000}">
          <x14:formula1>
            <xm:f>Sheet1!$H$4:$H$6</xm:f>
          </x14:formula1>
          <xm:sqref>E7:BL7</xm:sqref>
        </x14:dataValidation>
        <x14:dataValidation type="list" allowBlank="1" showInputMessage="1" showErrorMessage="1" xr:uid="{008B796D-62AB-4F7B-B587-2ED16A893A2E}">
          <x14:formula1>
            <xm:f>Sheet1!$A$1:$A$25</xm:f>
          </x14:formula1>
          <xm:sqref>C2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EFDE89"/>
  </sheetPr>
  <dimension ref="A1:N434"/>
  <sheetViews>
    <sheetView zoomScaleNormal="100" workbookViewId="0">
      <selection activeCell="B1" sqref="B1:G430"/>
    </sheetView>
  </sheetViews>
  <sheetFormatPr defaultColWidth="9.140625" defaultRowHeight="11.25" x14ac:dyDescent="0.2"/>
  <cols>
    <col min="1" max="1" width="4.85546875" style="25" customWidth="1"/>
    <col min="2" max="2" width="11.5703125" style="25" customWidth="1"/>
    <col min="3" max="3" width="91.85546875" style="25" customWidth="1"/>
    <col min="4" max="7" width="9.140625" style="25"/>
    <col min="8" max="8" width="9.140625" style="314"/>
    <col min="9" max="14" width="9.140625" style="26"/>
    <col min="15" max="16384" width="9.140625" style="25"/>
  </cols>
  <sheetData>
    <row r="1" spans="1:8" ht="52.5" customHeight="1" thickBot="1" x14ac:dyDescent="0.25">
      <c r="A1" s="27"/>
      <c r="B1" s="885" t="s">
        <v>612</v>
      </c>
      <c r="C1" s="885"/>
      <c r="D1" s="885"/>
      <c r="E1" s="885"/>
      <c r="F1" s="885"/>
      <c r="G1" s="886"/>
    </row>
    <row r="2" spans="1:8" ht="12" customHeight="1" thickBot="1" x14ac:dyDescent="0.25">
      <c r="A2" s="28"/>
      <c r="B2" s="257"/>
      <c r="C2" s="257"/>
      <c r="D2" s="257"/>
      <c r="E2" s="257"/>
      <c r="F2" s="257"/>
      <c r="G2" s="257"/>
    </row>
    <row r="3" spans="1:8" ht="16.5" customHeight="1" thickBot="1" x14ac:dyDescent="0.25">
      <c r="A3" s="28"/>
      <c r="B3" s="753" t="str">
        <f>Adult_Spc_Prjt!B6</f>
        <v>PROGRAM ELIGIBILITY</v>
      </c>
      <c r="C3" s="753"/>
      <c r="D3" s="753"/>
      <c r="E3" s="753"/>
      <c r="F3" s="753"/>
      <c r="G3" s="753"/>
    </row>
    <row r="4" spans="1:8" ht="9" customHeight="1" x14ac:dyDescent="0.2">
      <c r="A4" s="28"/>
      <c r="B4" s="270"/>
      <c r="C4" s="270"/>
      <c r="D4" s="261" t="s">
        <v>114</v>
      </c>
      <c r="E4" s="261" t="s">
        <v>115</v>
      </c>
      <c r="F4" s="251" t="s">
        <v>116</v>
      </c>
      <c r="G4" s="249"/>
      <c r="H4" s="313"/>
    </row>
    <row r="5" spans="1:8" ht="12.75" x14ac:dyDescent="0.2">
      <c r="A5" s="28"/>
      <c r="B5" s="271">
        <f>Adult_Spc_Prjt!A7</f>
        <v>1</v>
      </c>
      <c r="C5" s="256" t="str">
        <f>Adult_Spc_Prjt!B7</f>
        <v>Indicate whether the participant was determined eligible as an Adult (A) or Dislocated Worker (DW).</v>
      </c>
      <c r="D5" s="245">
        <f>COUNTIF(Adult_Spc_Prjt!E7:BL7, "A")</f>
        <v>0</v>
      </c>
      <c r="E5" s="245">
        <f>COUNTIF(Adult_Spc_Prjt!E7:BL7, "DW")</f>
        <v>0</v>
      </c>
      <c r="F5" s="245">
        <f>D5+E5</f>
        <v>0</v>
      </c>
      <c r="G5" s="249"/>
      <c r="H5" s="313"/>
    </row>
    <row r="6" spans="1:8" ht="12.75" customHeight="1" x14ac:dyDescent="0.2">
      <c r="A6" s="28"/>
      <c r="B6" s="249"/>
      <c r="C6" s="272" t="s">
        <v>117</v>
      </c>
      <c r="D6" s="246">
        <f>IF(($D5+$E5)&gt;0,D5/($D5+$E5),0)</f>
        <v>0</v>
      </c>
      <c r="E6" s="246">
        <f>IF(($D5+$E5)&gt;0,E5/($D5+$E5),0)</f>
        <v>0</v>
      </c>
      <c r="F6" s="247" t="s">
        <v>19</v>
      </c>
      <c r="G6" s="249"/>
      <c r="H6" s="313"/>
    </row>
    <row r="7" spans="1:8" ht="9" customHeight="1" x14ac:dyDescent="0.2">
      <c r="A7" s="28"/>
      <c r="B7" s="273"/>
      <c r="C7" s="274"/>
      <c r="D7" s="252"/>
      <c r="E7" s="252"/>
      <c r="F7" s="252"/>
      <c r="G7" s="249"/>
      <c r="H7" s="313"/>
    </row>
    <row r="8" spans="1:8" ht="13.5" customHeight="1" x14ac:dyDescent="0.2">
      <c r="A8" s="28"/>
      <c r="B8" s="270"/>
      <c r="C8" s="275"/>
      <c r="D8" s="251" t="s">
        <v>118</v>
      </c>
      <c r="E8" s="251" t="s">
        <v>119</v>
      </c>
      <c r="F8" s="251" t="s">
        <v>120</v>
      </c>
      <c r="G8" s="266" t="s">
        <v>116</v>
      </c>
      <c r="H8" s="313"/>
    </row>
    <row r="9" spans="1:8" ht="33.75" x14ac:dyDescent="0.2">
      <c r="A9" s="28"/>
      <c r="B9" s="276">
        <f>Adult_Spc_Prjt!A8</f>
        <v>2</v>
      </c>
      <c r="C9" s="256" t="str">
        <f>Adult_Spc_Prjt!B8</f>
        <v xml:space="preserve">If an Adult, was the Adult determined low income as described in the local plan and was there documentation in the case file to support the low-income determination? (Y, N, X) (Note: X=Low- income determination was not applicable to the participant or participant was a Dislocated Worker). </v>
      </c>
      <c r="D9" s="245">
        <f>COUNTIF(Adult_Spc_Prjt!E8:BL8, "Y")</f>
        <v>0</v>
      </c>
      <c r="E9" s="245">
        <f>COUNTIF(Adult_Spc_Prjt!E8:BL8, "N")</f>
        <v>0</v>
      </c>
      <c r="F9" s="245">
        <f>COUNTIF(Adult_Spc_Prjt!E8:BL8, "X")</f>
        <v>0</v>
      </c>
      <c r="G9" s="267">
        <f>E9+F9</f>
        <v>0</v>
      </c>
      <c r="H9" s="313"/>
    </row>
    <row r="10" spans="1:8" x14ac:dyDescent="0.2">
      <c r="A10" s="28"/>
      <c r="B10" s="258"/>
      <c r="C10" s="259" t="s">
        <v>117</v>
      </c>
      <c r="D10" s="246">
        <f>IF(($D9+$E9)&gt;0,D9/($D9+$E9),0)</f>
        <v>0</v>
      </c>
      <c r="E10" s="246">
        <f>IF(($D9+$E9)&gt;0,E9/($D9+$E9),0)</f>
        <v>0</v>
      </c>
      <c r="F10" s="247" t="s">
        <v>19</v>
      </c>
      <c r="G10" s="268" t="s">
        <v>19</v>
      </c>
      <c r="H10" s="313"/>
    </row>
    <row r="11" spans="1:8" x14ac:dyDescent="0.2">
      <c r="A11" s="28"/>
      <c r="B11" s="258"/>
      <c r="C11" s="260"/>
      <c r="D11" s="250"/>
      <c r="E11" s="250"/>
      <c r="F11" s="250"/>
      <c r="G11" s="252"/>
      <c r="H11" s="313"/>
    </row>
    <row r="12" spans="1:8" x14ac:dyDescent="0.2">
      <c r="A12" s="28"/>
      <c r="B12" s="277"/>
      <c r="C12" s="278"/>
      <c r="D12" s="251" t="s">
        <v>118</v>
      </c>
      <c r="E12" s="251" t="s">
        <v>119</v>
      </c>
      <c r="F12" s="251" t="s">
        <v>120</v>
      </c>
      <c r="G12" s="266" t="s">
        <v>116</v>
      </c>
      <c r="H12" s="313"/>
    </row>
    <row r="13" spans="1:8" ht="33.75" x14ac:dyDescent="0.2">
      <c r="A13" s="28"/>
      <c r="B13" s="276">
        <f>Adult_Spc_Prjt!A9</f>
        <v>3</v>
      </c>
      <c r="C13" s="256" t="str">
        <f>Adult_Spc_Prjt!B9</f>
        <v>If an Adult that was employed at registration, is there documentation in the case file indicating the participant was not earning a self-sufficient wage as determined by LWDB policy? (Y, N, X) (Note: X= Participant was unemployed at registration, or self-sufficiency is not applicable).</v>
      </c>
      <c r="D13" s="245">
        <f>COUNTIF(Adult_Spc_Prjt!E9:BL9, "Y")</f>
        <v>0</v>
      </c>
      <c r="E13" s="245">
        <f>COUNTIF(Adult_Spc_Prjt!E9:BL9, "N")</f>
        <v>0</v>
      </c>
      <c r="F13" s="245">
        <f>COUNTIF(Adult_Spc_Prjt!E9:BL9, "X")</f>
        <v>0</v>
      </c>
      <c r="G13" s="267">
        <f>E13+F13</f>
        <v>0</v>
      </c>
      <c r="H13" s="313"/>
    </row>
    <row r="14" spans="1:8" x14ac:dyDescent="0.2">
      <c r="A14" s="28"/>
      <c r="B14" s="258"/>
      <c r="C14" s="259" t="s">
        <v>117</v>
      </c>
      <c r="D14" s="246">
        <f>IF(($D13+$E13)&gt;0,D13/($D13+$E13),0)</f>
        <v>0</v>
      </c>
      <c r="E14" s="246">
        <f>IF(($D13+$E13)&gt;0,E13/($D13+$E13),0)</f>
        <v>0</v>
      </c>
      <c r="F14" s="247" t="s">
        <v>19</v>
      </c>
      <c r="G14" s="268" t="s">
        <v>19</v>
      </c>
      <c r="H14" s="313"/>
    </row>
    <row r="15" spans="1:8" x14ac:dyDescent="0.2">
      <c r="A15" s="28"/>
      <c r="B15" s="258"/>
      <c r="C15" s="260"/>
      <c r="D15" s="248"/>
      <c r="E15" s="248"/>
      <c r="F15" s="248"/>
      <c r="G15" s="252"/>
      <c r="H15" s="313"/>
    </row>
    <row r="16" spans="1:8" x14ac:dyDescent="0.2">
      <c r="A16" s="28"/>
      <c r="B16" s="277"/>
      <c r="C16" s="278"/>
      <c r="D16" s="251" t="s">
        <v>118</v>
      </c>
      <c r="E16" s="251" t="s">
        <v>119</v>
      </c>
      <c r="F16" s="251" t="s">
        <v>120</v>
      </c>
      <c r="G16" s="266" t="s">
        <v>116</v>
      </c>
      <c r="H16" s="313"/>
    </row>
    <row r="17" spans="1:14" ht="33.75" x14ac:dyDescent="0.2">
      <c r="A17" s="28"/>
      <c r="B17" s="276">
        <f>Adult_Spc_Prjt!A10</f>
        <v>4</v>
      </c>
      <c r="C17" s="256" t="str">
        <f>Adult_Spc_Prjt!B10</f>
        <v xml:space="preserve">If a Dislocated Worker, did the case file contain documentation of lay-off, termination, plant closure, recently separated veteran or spouse of a recently separated veteran, spouse of a veteran on active duty or other eligible Dislocated Worker criteria? (Y, N, X) (Note: X=Participant was not a Dislocated Worker). </v>
      </c>
      <c r="D17" s="245">
        <f>COUNTIF(Adult_Spc_Prjt!E10:BL10, "Y")</f>
        <v>0</v>
      </c>
      <c r="E17" s="245">
        <f>COUNTIF(Adult_Spc_Prjt!E10:BL10, "N")</f>
        <v>0</v>
      </c>
      <c r="F17" s="245">
        <f>COUNTIF(Adult_Spc_Prjt!E10:BL10, "X")</f>
        <v>0</v>
      </c>
      <c r="G17" s="267">
        <f>E17+F17</f>
        <v>0</v>
      </c>
      <c r="H17" s="313"/>
    </row>
    <row r="18" spans="1:14" x14ac:dyDescent="0.2">
      <c r="A18" s="28"/>
      <c r="B18" s="258"/>
      <c r="C18" s="259" t="s">
        <v>117</v>
      </c>
      <c r="D18" s="246">
        <f>IF(($D17+$E17)&gt;0,D17/($D17+$E17),0)</f>
        <v>0</v>
      </c>
      <c r="E18" s="246">
        <f>IF(($D17+$E17)&gt;0,E17/($D17+$E17),0)</f>
        <v>0</v>
      </c>
      <c r="F18" s="247" t="s">
        <v>19</v>
      </c>
      <c r="G18" s="268" t="s">
        <v>19</v>
      </c>
      <c r="H18" s="313"/>
    </row>
    <row r="19" spans="1:14" x14ac:dyDescent="0.2">
      <c r="A19" s="28"/>
      <c r="B19" s="258"/>
      <c r="C19" s="260"/>
      <c r="D19" s="248"/>
      <c r="E19" s="248"/>
      <c r="F19" s="248"/>
      <c r="G19" s="300"/>
      <c r="H19" s="313"/>
    </row>
    <row r="20" spans="1:14" x14ac:dyDescent="0.2">
      <c r="A20" s="28"/>
      <c r="B20" s="277"/>
      <c r="C20" s="278"/>
      <c r="D20" s="251" t="s">
        <v>118</v>
      </c>
      <c r="E20" s="251" t="s">
        <v>119</v>
      </c>
      <c r="F20" s="251" t="s">
        <v>120</v>
      </c>
      <c r="G20" s="266" t="s">
        <v>116</v>
      </c>
      <c r="H20" s="313"/>
    </row>
    <row r="21" spans="1:14" ht="32.25" customHeight="1" x14ac:dyDescent="0.2">
      <c r="A21" s="28"/>
      <c r="B21" s="276">
        <f>Adult_Spc_Prjt!A11</f>
        <v>5</v>
      </c>
      <c r="C21" s="256" t="str">
        <f>Adult_Spc_Prjt!B11</f>
        <v xml:space="preserve">Was documentation in the case file that the participant was 18 years of age or older at registration? (Y, N) (Note: If a Dislocated Worker, participant does not have to be 18; however, determination of age must be documented). </v>
      </c>
      <c r="D21" s="245">
        <f>COUNTIF(Adult_Spc_Prjt!E11:BL11, "Y")</f>
        <v>0</v>
      </c>
      <c r="E21" s="245">
        <f>COUNTIF(Adult_Spc_Prjt!E11:BL11, "N")</f>
        <v>0</v>
      </c>
      <c r="F21" s="245">
        <f>COUNTIF(Adult_Spc_Prjt!E11:BL11, "X")</f>
        <v>0</v>
      </c>
      <c r="G21" s="301">
        <f>D21+E21+F21</f>
        <v>0</v>
      </c>
      <c r="H21" s="313"/>
    </row>
    <row r="22" spans="1:14" x14ac:dyDescent="0.2">
      <c r="A22" s="28"/>
      <c r="B22" s="258"/>
      <c r="C22" s="259" t="s">
        <v>117</v>
      </c>
      <c r="D22" s="246">
        <f>IF(($D21+$E21)&gt;0,D21/($D21+$E21),0)</f>
        <v>0</v>
      </c>
      <c r="E22" s="246">
        <f>IF(($D21+$E21)&gt;0,E21/($D21+$E21),0)</f>
        <v>0</v>
      </c>
      <c r="F22" s="247" t="s">
        <v>19</v>
      </c>
      <c r="G22" s="268" t="s">
        <v>19</v>
      </c>
      <c r="H22" s="313"/>
    </row>
    <row r="23" spans="1:14" x14ac:dyDescent="0.2">
      <c r="A23" s="28"/>
      <c r="B23" s="258"/>
      <c r="C23" s="260"/>
      <c r="D23" s="248"/>
      <c r="E23" s="248"/>
      <c r="F23" s="248"/>
      <c r="G23" s="300"/>
      <c r="H23" s="313"/>
    </row>
    <row r="24" spans="1:14" x14ac:dyDescent="0.2">
      <c r="A24" s="28"/>
      <c r="B24" s="258"/>
      <c r="C24" s="260"/>
      <c r="D24" s="251" t="s">
        <v>118</v>
      </c>
      <c r="E24" s="251" t="s">
        <v>119</v>
      </c>
      <c r="F24" s="251" t="s">
        <v>120</v>
      </c>
      <c r="G24" s="266" t="s">
        <v>116</v>
      </c>
      <c r="H24" s="313"/>
    </row>
    <row r="25" spans="1:14" x14ac:dyDescent="0.2">
      <c r="A25" s="28"/>
      <c r="B25" s="276">
        <f>Adult_Spc_Prjt!A12</f>
        <v>6</v>
      </c>
      <c r="C25" s="256" t="str">
        <f>Adult_Spc_Prjt!B12</f>
        <v>Was documentation in the case file of U.S. citizenship or authorization to work in the U.S.? (Y, N)</v>
      </c>
      <c r="D25" s="245">
        <f>COUNTIF(Adult_Spc_Prjt!E9:BL9, "Y")</f>
        <v>0</v>
      </c>
      <c r="E25" s="245">
        <f>COUNTIF(Adult_Spc_Prjt!E9:BL9, "N")</f>
        <v>0</v>
      </c>
      <c r="F25" s="245">
        <f>COUNTIF(Adult_Spc_Prjt!E9:BL9,"X")</f>
        <v>0</v>
      </c>
      <c r="G25" s="267">
        <f>D25+E25+F25</f>
        <v>0</v>
      </c>
      <c r="H25" s="313"/>
    </row>
    <row r="26" spans="1:14" x14ac:dyDescent="0.2">
      <c r="A26" s="28"/>
      <c r="B26" s="258"/>
      <c r="C26" s="259" t="s">
        <v>117</v>
      </c>
      <c r="D26" s="246">
        <f>IF(($D25+$E25)&gt;0,D25/($D25+$E25),0)</f>
        <v>0</v>
      </c>
      <c r="E26" s="246">
        <f>IF(($D25+$E25)&gt;0,E25/($D25+$E25),0)</f>
        <v>0</v>
      </c>
      <c r="F26" s="247" t="s">
        <v>19</v>
      </c>
      <c r="G26" s="268" t="s">
        <v>19</v>
      </c>
      <c r="H26" s="313"/>
    </row>
    <row r="27" spans="1:14" x14ac:dyDescent="0.2">
      <c r="A27" s="28"/>
      <c r="B27" s="258"/>
      <c r="C27" s="286"/>
      <c r="D27" s="248"/>
      <c r="E27" s="248"/>
      <c r="F27" s="287"/>
      <c r="G27" s="287"/>
      <c r="H27" s="313"/>
    </row>
    <row r="28" spans="1:14" x14ac:dyDescent="0.2">
      <c r="A28" s="28"/>
      <c r="B28" s="1099"/>
      <c r="C28" s="1100"/>
      <c r="D28" s="251" t="s">
        <v>118</v>
      </c>
      <c r="E28" s="251" t="s">
        <v>119</v>
      </c>
      <c r="F28" s="251" t="s">
        <v>120</v>
      </c>
      <c r="G28" s="266" t="s">
        <v>116</v>
      </c>
      <c r="H28" s="312"/>
      <c r="I28" s="25"/>
      <c r="J28" s="25"/>
      <c r="K28" s="25"/>
      <c r="L28" s="25"/>
      <c r="M28" s="25"/>
      <c r="N28" s="25"/>
    </row>
    <row r="29" spans="1:14" ht="33.75" x14ac:dyDescent="0.2">
      <c r="A29" s="28"/>
      <c r="B29" s="276">
        <f>Adult_Spc_Prjt!A13</f>
        <v>7</v>
      </c>
      <c r="C29" s="909" t="str">
        <f>Adult_Spc_Prjt!B13</f>
        <v xml:space="preserve">If required, was documentation in the case file of Selective Service Registration or an allowable exemption? (Y, N, X) (Note: X= exempt from selective service registration) (Note: This is a Federal requirement for any person assigned as male at birth that are 18 years or older and born on or after January 1, 1960.) </v>
      </c>
      <c r="D29" s="245">
        <f>COUNTIF(Adult_Spc_Prjt!E13:BL13, "Y")</f>
        <v>0</v>
      </c>
      <c r="E29" s="245">
        <f>COUNTIF(Adult_Spc_Prjt!E13:BL13, "N")</f>
        <v>0</v>
      </c>
      <c r="F29" s="245">
        <f>COUNTIF(Adult_Spc_Prjt!E13:BL13, "X")</f>
        <v>0</v>
      </c>
      <c r="G29" s="267">
        <f>D29+E29+F29</f>
        <v>0</v>
      </c>
      <c r="H29" s="312"/>
      <c r="I29" s="25"/>
      <c r="J29" s="25"/>
      <c r="K29" s="25"/>
      <c r="L29" s="25"/>
      <c r="M29" s="25"/>
      <c r="N29" s="25"/>
    </row>
    <row r="30" spans="1:14" x14ac:dyDescent="0.2">
      <c r="A30" s="28"/>
      <c r="B30" s="910"/>
      <c r="C30" s="911" t="s">
        <v>117</v>
      </c>
      <c r="D30" s="246">
        <f>IF(($D29+$E29)&gt;0,D29/($D29+$E29),0)</f>
        <v>0</v>
      </c>
      <c r="E30" s="246">
        <f>IF(($D29+$E29)&gt;0,E29/($D29+$E29),0)</f>
        <v>0</v>
      </c>
      <c r="F30" s="247" t="s">
        <v>19</v>
      </c>
      <c r="G30" s="268" t="s">
        <v>19</v>
      </c>
      <c r="H30" s="312"/>
      <c r="I30" s="25"/>
      <c r="J30" s="25"/>
      <c r="K30" s="25"/>
      <c r="L30" s="25"/>
      <c r="M30" s="25"/>
      <c r="N30" s="25"/>
    </row>
    <row r="31" spans="1:14" x14ac:dyDescent="0.2">
      <c r="A31" s="28"/>
      <c r="B31" s="258"/>
      <c r="C31" s="260"/>
      <c r="D31" s="248"/>
      <c r="E31" s="248"/>
      <c r="F31" s="248"/>
      <c r="G31" s="300"/>
      <c r="H31" s="313"/>
    </row>
    <row r="32" spans="1:14" x14ac:dyDescent="0.2">
      <c r="A32" s="28"/>
      <c r="B32" s="258"/>
      <c r="C32" s="260"/>
      <c r="D32" s="251" t="s">
        <v>118</v>
      </c>
      <c r="E32" s="251" t="s">
        <v>119</v>
      </c>
      <c r="F32" s="251" t="s">
        <v>120</v>
      </c>
      <c r="G32" s="266" t="s">
        <v>116</v>
      </c>
      <c r="H32" s="313"/>
    </row>
    <row r="33" spans="1:8" x14ac:dyDescent="0.2">
      <c r="A33" s="28"/>
      <c r="B33" s="280">
        <f>Adult_Spc_Prjt!A14</f>
        <v>8</v>
      </c>
      <c r="C33" s="256" t="str">
        <f>Adult_Spc_Prjt!B14</f>
        <v>If yes to the questions above, did the eligibility documentation match the information recorded in the state’s MIS? (Y, N)</v>
      </c>
      <c r="D33" s="245">
        <f>COUNTIF(Adult_Spc_Prjt!E14:BL14, "Y")</f>
        <v>0</v>
      </c>
      <c r="E33" s="245">
        <f>COUNTIF(Adult_Spc_Prjt!E14:BL14, "N")</f>
        <v>0</v>
      </c>
      <c r="F33" s="245">
        <f>COUNTIF(Adult_Spc_Prjt!E14:BL14,"X")</f>
        <v>0</v>
      </c>
      <c r="G33" s="267">
        <f>D33+E33+F33</f>
        <v>0</v>
      </c>
      <c r="H33" s="313"/>
    </row>
    <row r="34" spans="1:8" ht="12" thickBot="1" x14ac:dyDescent="0.25">
      <c r="A34" s="28"/>
      <c r="B34" s="258"/>
      <c r="C34" s="259" t="s">
        <v>117</v>
      </c>
      <c r="D34" s="246">
        <f>IF(($D33+$E33)&gt;0,D33/($D33+$E33),0)</f>
        <v>0</v>
      </c>
      <c r="E34" s="246">
        <f>IF(($D33+$E33)&gt;0,E33/($D33+$E33),0)</f>
        <v>0</v>
      </c>
      <c r="F34" s="247" t="s">
        <v>19</v>
      </c>
      <c r="G34" s="268" t="s">
        <v>19</v>
      </c>
      <c r="H34" s="313"/>
    </row>
    <row r="35" spans="1:8" ht="15.75" thickBot="1" x14ac:dyDescent="0.25">
      <c r="A35" s="28"/>
      <c r="B35" s="753" t="str">
        <f>Adult_Spc_Prjt!B15</f>
        <v>VETERANS</v>
      </c>
      <c r="C35" s="753"/>
      <c r="D35" s="753"/>
      <c r="E35" s="753"/>
      <c r="F35" s="753"/>
      <c r="G35" s="754"/>
      <c r="H35" s="313"/>
    </row>
    <row r="36" spans="1:8" x14ac:dyDescent="0.2">
      <c r="A36" s="28"/>
      <c r="B36" s="258"/>
      <c r="C36" s="279"/>
      <c r="D36" s="264" t="s">
        <v>118</v>
      </c>
      <c r="E36" s="264" t="s">
        <v>119</v>
      </c>
      <c r="F36" s="264" t="s">
        <v>120</v>
      </c>
      <c r="G36" s="303" t="s">
        <v>116</v>
      </c>
      <c r="H36" s="313"/>
    </row>
    <row r="37" spans="1:8" ht="32.450000000000003" customHeight="1" x14ac:dyDescent="0.2">
      <c r="A37" s="28"/>
      <c r="B37" s="269">
        <f>Adult_Spc_Prjt!A16</f>
        <v>9</v>
      </c>
      <c r="C37" s="256" t="str">
        <f>Adult_Spc_Prjt!B16</f>
        <v>If the participant was a veteran, did the file contain documentation to verify veteran status? (Y, N, X) (Note: X= Participant was not a veteran).</v>
      </c>
      <c r="D37" s="245">
        <f>COUNTIF(Adult_Spc_Prjt!E16:BL16, "Y")</f>
        <v>0</v>
      </c>
      <c r="E37" s="245">
        <f>COUNTIF(Adult_Spc_Prjt!E16:BL16, "N")</f>
        <v>0</v>
      </c>
      <c r="F37" s="245">
        <f>COUNTIF(Adult_Spc_Prjt!E16:BL16, "X")</f>
        <v>0</v>
      </c>
      <c r="G37" s="267">
        <f>D37+E37+F37</f>
        <v>0</v>
      </c>
      <c r="H37" s="313"/>
    </row>
    <row r="38" spans="1:8" x14ac:dyDescent="0.2">
      <c r="A38" s="28"/>
      <c r="B38" s="258"/>
      <c r="C38" s="259" t="s">
        <v>117</v>
      </c>
      <c r="D38" s="246">
        <f>IF(($D37+$E37)&gt;0,D37/($D37+$E37),0)</f>
        <v>0</v>
      </c>
      <c r="E38" s="246">
        <f>IF(($D37+$E37)&gt;0,E37/($D37+$E37),0)</f>
        <v>0</v>
      </c>
      <c r="F38" s="247" t="s">
        <v>19</v>
      </c>
      <c r="G38" s="268" t="s">
        <v>19</v>
      </c>
      <c r="H38" s="313"/>
    </row>
    <row r="39" spans="1:8" x14ac:dyDescent="0.2">
      <c r="A39" s="28"/>
      <c r="B39" s="270"/>
      <c r="C39" s="270"/>
      <c r="D39" s="270"/>
      <c r="E39" s="270"/>
      <c r="F39" s="270"/>
      <c r="G39" s="270"/>
      <c r="H39" s="313"/>
    </row>
    <row r="40" spans="1:8" x14ac:dyDescent="0.2">
      <c r="A40" s="28"/>
      <c r="B40" s="258"/>
      <c r="C40" s="260"/>
      <c r="D40" s="264" t="s">
        <v>118</v>
      </c>
      <c r="E40" s="264" t="s">
        <v>119</v>
      </c>
      <c r="F40" s="264" t="s">
        <v>120</v>
      </c>
      <c r="G40" s="303" t="s">
        <v>116</v>
      </c>
      <c r="H40" s="313"/>
    </row>
    <row r="41" spans="1:8" ht="22.5" x14ac:dyDescent="0.2">
      <c r="A41" s="28"/>
      <c r="B41" s="269">
        <f>Adult_Spc_Prjt!A17</f>
        <v>10</v>
      </c>
      <c r="C41" s="256" t="str">
        <f>Adult_Spc_Prjt!B17</f>
        <v>If the participant was an eligible spouse of a veteran, did the file contain documentation to verify eligible spouse of a veteran status? (Y, N, X) (Note: X= Participant was not an eligible spouse of a veteran).</v>
      </c>
      <c r="D41" s="245">
        <f>COUNTIF(Adult_Spc_Prjt!E17:BL17, "Y")</f>
        <v>0</v>
      </c>
      <c r="E41" s="245">
        <f>COUNTIF(Adult_Spc_Prjt!E17:BL17, "N")</f>
        <v>0</v>
      </c>
      <c r="F41" s="245">
        <f>COUNTIF(Adult_Spc_Prjt!E17:BL17, "X")</f>
        <v>0</v>
      </c>
      <c r="G41" s="267">
        <f>D41+E41+F41</f>
        <v>0</v>
      </c>
      <c r="H41" s="313"/>
    </row>
    <row r="42" spans="1:8" x14ac:dyDescent="0.2">
      <c r="A42" s="28"/>
      <c r="B42" s="258"/>
      <c r="C42" s="259" t="s">
        <v>117</v>
      </c>
      <c r="D42" s="246">
        <f>IF(($D41+$E41)&gt;0,D41/($D41+$E41),0)</f>
        <v>0</v>
      </c>
      <c r="E42" s="246">
        <f>IF(($D41+$E41)&gt;0,E41/($D41+$E41),0)</f>
        <v>0</v>
      </c>
      <c r="F42" s="247" t="s">
        <v>19</v>
      </c>
      <c r="G42" s="268" t="s">
        <v>19</v>
      </c>
      <c r="H42" s="313"/>
    </row>
    <row r="43" spans="1:8" ht="12" thickBot="1" x14ac:dyDescent="0.25">
      <c r="A43" s="28"/>
      <c r="B43" s="258"/>
      <c r="C43" s="260"/>
      <c r="D43" s="248"/>
      <c r="E43" s="248"/>
      <c r="F43" s="248"/>
      <c r="G43" s="300"/>
      <c r="H43" s="313"/>
    </row>
    <row r="44" spans="1:8" ht="15.75" thickBot="1" x14ac:dyDescent="0.25">
      <c r="A44" s="28"/>
      <c r="B44" s="756" t="str">
        <f>Adult_Spc_Prjt!B18</f>
        <v>GRIEVANCE/COMPLAINT FORM</v>
      </c>
      <c r="C44" s="756"/>
      <c r="D44" s="756"/>
      <c r="E44" s="756"/>
      <c r="F44" s="756"/>
      <c r="G44" s="759"/>
      <c r="H44" s="313"/>
    </row>
    <row r="45" spans="1:8" x14ac:dyDescent="0.2">
      <c r="A45" s="28"/>
      <c r="B45" s="258"/>
      <c r="C45" s="260"/>
      <c r="D45" s="251" t="s">
        <v>118</v>
      </c>
      <c r="E45" s="251" t="s">
        <v>119</v>
      </c>
      <c r="F45" s="251" t="s">
        <v>120</v>
      </c>
      <c r="G45" s="266" t="s">
        <v>116</v>
      </c>
      <c r="H45" s="313"/>
    </row>
    <row r="46" spans="1:8" x14ac:dyDescent="0.2">
      <c r="A46" s="28"/>
      <c r="B46" s="276">
        <f>Adult_Spc_Prjt!A19</f>
        <v>11</v>
      </c>
      <c r="C46" s="256" t="str">
        <f>Adult_Spc_Prjt!B19</f>
        <v>Was a signed and dated Grievance/Complaint and EEO/Discrimination Form in the participant's case file? (Y, N)</v>
      </c>
      <c r="D46" s="245">
        <f>COUNTIF(Adult_Spc_Prjt!E19:BL19,"Y")</f>
        <v>0</v>
      </c>
      <c r="E46" s="245">
        <f>COUNTIF(Adult_Spc_Prjt!E19:BL19, "N")</f>
        <v>0</v>
      </c>
      <c r="F46" s="245">
        <f>COUNTIF(Adult_Spc_Prjt!E19:BL19, "X")</f>
        <v>0</v>
      </c>
      <c r="G46" s="267">
        <f>D46+E46+F46</f>
        <v>0</v>
      </c>
      <c r="H46" s="313"/>
    </row>
    <row r="47" spans="1:8" x14ac:dyDescent="0.2">
      <c r="A47" s="28"/>
      <c r="B47" s="258"/>
      <c r="C47" s="259"/>
      <c r="D47" s="246">
        <f>IF(($D46+$E46)&gt;0,D46/($D46+$E46),0)</f>
        <v>0</v>
      </c>
      <c r="E47" s="246">
        <f>IF(($D46+$E46)&gt;0,E46/($D46+$E46),0)</f>
        <v>0</v>
      </c>
      <c r="F47" s="247" t="s">
        <v>19</v>
      </c>
      <c r="G47" s="268" t="s">
        <v>19</v>
      </c>
      <c r="H47" s="313"/>
    </row>
    <row r="48" spans="1:8" x14ac:dyDescent="0.2">
      <c r="A48" s="28"/>
      <c r="B48" s="258"/>
      <c r="C48" s="260"/>
      <c r="D48" s="248"/>
      <c r="E48" s="270"/>
      <c r="F48" s="270"/>
      <c r="G48" s="270"/>
      <c r="H48" s="313"/>
    </row>
    <row r="49" spans="1:8" x14ac:dyDescent="0.2">
      <c r="A49" s="28"/>
      <c r="B49" s="258"/>
      <c r="C49" s="260"/>
      <c r="D49" s="251" t="s">
        <v>118</v>
      </c>
      <c r="E49" s="251" t="s">
        <v>119</v>
      </c>
      <c r="F49" s="251" t="s">
        <v>120</v>
      </c>
      <c r="G49" s="266" t="s">
        <v>116</v>
      </c>
      <c r="H49" s="313"/>
    </row>
    <row r="50" spans="1:8" ht="22.5" x14ac:dyDescent="0.2">
      <c r="A50" s="28"/>
      <c r="B50" s="280">
        <f>Adult_Spc_Prjt!A20</f>
        <v>12</v>
      </c>
      <c r="C50" s="256" t="str">
        <f>Adult_Spc_Prjt!B20</f>
        <v>If yes to #11, did the Grievance/Complaint and EEO/Discrimination Form include correct names and addresses for filing a grievance, appeal or EEO complaint? (Y, N, X)</v>
      </c>
      <c r="D50" s="245">
        <f>COUNTIF(Adult_Spc_Prjt!E20:BL20,"Y")</f>
        <v>0</v>
      </c>
      <c r="E50" s="245">
        <f>COUNTIF(Adult_Spc_Prjt!E20:BL20, "N")</f>
        <v>0</v>
      </c>
      <c r="F50" s="245">
        <f>COUNTIF(Adult_Spc_Prjt!E20:BL20, "X")</f>
        <v>0</v>
      </c>
      <c r="G50" s="267">
        <f>D50+E50+F50</f>
        <v>0</v>
      </c>
      <c r="H50" s="313"/>
    </row>
    <row r="51" spans="1:8" ht="12" thickBot="1" x14ac:dyDescent="0.25">
      <c r="A51" s="28"/>
      <c r="B51" s="258"/>
      <c r="C51" s="259" t="s">
        <v>117</v>
      </c>
      <c r="D51" s="246">
        <f>IF(($D50+$E50)&gt;0,D50/($D50+$E50),0)</f>
        <v>0</v>
      </c>
      <c r="E51" s="246">
        <f>IF(($D50+$E50)&gt;0,E50/($D50+$E50),0)</f>
        <v>0</v>
      </c>
      <c r="F51" s="247" t="s">
        <v>19</v>
      </c>
      <c r="G51" s="268" t="s">
        <v>19</v>
      </c>
      <c r="H51" s="313"/>
    </row>
    <row r="52" spans="1:8" ht="15.75" thickBot="1" x14ac:dyDescent="0.25">
      <c r="A52" s="28"/>
      <c r="B52" s="756" t="str">
        <f>Adult_Spc_Prjt!B21</f>
        <v>DUPLICATE FUNDING SOURCES</v>
      </c>
      <c r="C52" s="756"/>
      <c r="D52" s="756"/>
      <c r="E52" s="756"/>
      <c r="F52" s="756"/>
      <c r="G52" s="759"/>
      <c r="H52" s="313"/>
    </row>
    <row r="53" spans="1:8" x14ac:dyDescent="0.2">
      <c r="A53" s="28"/>
      <c r="B53" s="258"/>
      <c r="C53" s="260"/>
      <c r="D53" s="251" t="s">
        <v>118</v>
      </c>
      <c r="E53" s="251" t="s">
        <v>119</v>
      </c>
      <c r="F53" s="251" t="s">
        <v>120</v>
      </c>
      <c r="G53" s="266" t="s">
        <v>116</v>
      </c>
      <c r="H53" s="313"/>
    </row>
    <row r="54" spans="1:8" ht="33.75" x14ac:dyDescent="0.2">
      <c r="A54" s="28"/>
      <c r="B54" s="276">
        <f>Adult_Spc_Prjt!A22</f>
        <v>13</v>
      </c>
      <c r="C54" s="256" t="str">
        <f>Adult_Spc_Prjt!B22</f>
        <v xml:space="preserve">If multiple funding sources were used to pay for the cost of services and activities, is there documentation in the participant case file that shows the services and activities provided were coordinated to eliminate duplication? (Y, N, X) (Note: X= Only one funding source was recorded for each activity). </v>
      </c>
      <c r="D54" s="245">
        <f>COUNTIF(Adult_Spc_Prjt!E22:BL22, "Y")</f>
        <v>0</v>
      </c>
      <c r="E54" s="245">
        <f>COUNTIF(Adult_Spc_Prjt!E22:BL22, "N")</f>
        <v>0</v>
      </c>
      <c r="F54" s="245">
        <f>COUNTIF(Adult_Spc_Prjt!E22:BL22, "X")</f>
        <v>0</v>
      </c>
      <c r="G54" s="267">
        <f>D54+E54+F54</f>
        <v>0</v>
      </c>
      <c r="H54" s="313"/>
    </row>
    <row r="55" spans="1:8" ht="12" thickBot="1" x14ac:dyDescent="0.25">
      <c r="A55" s="28"/>
      <c r="B55" s="258"/>
      <c r="C55" s="259" t="s">
        <v>117</v>
      </c>
      <c r="D55" s="246">
        <f>IF(($D54+$E54)&gt;0,D54/($D54+$E54),0)</f>
        <v>0</v>
      </c>
      <c r="E55" s="246">
        <f>IF(($D54+$E54)&gt;0,E54/($D54+$E54),0)</f>
        <v>0</v>
      </c>
      <c r="F55" s="247" t="s">
        <v>19</v>
      </c>
      <c r="G55" s="268" t="s">
        <v>19</v>
      </c>
      <c r="H55" s="313"/>
    </row>
    <row r="56" spans="1:8" ht="15.75" thickBot="1" x14ac:dyDescent="0.25">
      <c r="A56" s="28"/>
      <c r="B56" s="753" t="str">
        <f>Adult_Spc_Prjt!B23</f>
        <v>INDIVIDUALIZED CAREER SERVICES</v>
      </c>
      <c r="C56" s="753"/>
      <c r="D56" s="753"/>
      <c r="E56" s="753"/>
      <c r="F56" s="753"/>
      <c r="G56" s="754"/>
      <c r="H56" s="313"/>
    </row>
    <row r="57" spans="1:8" x14ac:dyDescent="0.2">
      <c r="A57" s="28"/>
      <c r="B57" s="270"/>
      <c r="C57" s="279"/>
      <c r="D57" s="270"/>
      <c r="E57" s="270"/>
      <c r="F57" s="270"/>
      <c r="G57" s="300"/>
      <c r="H57" s="313"/>
    </row>
    <row r="58" spans="1:8" x14ac:dyDescent="0.2">
      <c r="A58" s="28"/>
      <c r="B58" s="258"/>
      <c r="C58" s="260"/>
      <c r="D58" s="251" t="s">
        <v>118</v>
      </c>
      <c r="E58" s="251" t="s">
        <v>119</v>
      </c>
      <c r="F58" s="251" t="s">
        <v>120</v>
      </c>
      <c r="G58" s="266" t="s">
        <v>116</v>
      </c>
      <c r="H58" s="313"/>
    </row>
    <row r="59" spans="1:8" ht="45" x14ac:dyDescent="0.2">
      <c r="A59" s="28"/>
      <c r="B59" s="255">
        <f>Adult_Spc_Prjt!A24</f>
        <v>14</v>
      </c>
      <c r="C59" s="256" t="str">
        <f>Adult_Spc_Prjt!B24</f>
        <v xml:space="preserve">Was an Individualized Career Service entered in the State's MIS? An Individualized Career service at a minimum may include either a documented interview, evaluation, comprehensive assessment, career planning, an Individualized Employment Plan (IEP) or any other method through which enough information can be obtained to determine the participant’s eligibility for training services. (Note: N= Participant did not receive an Individualized Career Service). (If N, question #15 and 16 will be X). </v>
      </c>
      <c r="D59" s="245">
        <f>COUNTIF(Adult_Spc_Prjt!E24:BL24, "Y")</f>
        <v>0</v>
      </c>
      <c r="E59" s="245">
        <f>COUNTIF(Adult_Spc_Prjt!E24:BL24, "N")</f>
        <v>0</v>
      </c>
      <c r="F59" s="245">
        <f>COUNTIF(Adult_Spc_Prjt!E24:BL24, "X")</f>
        <v>0</v>
      </c>
      <c r="G59" s="267">
        <f>D59+E59+F59</f>
        <v>0</v>
      </c>
      <c r="H59" s="313"/>
    </row>
    <row r="60" spans="1:8" x14ac:dyDescent="0.2">
      <c r="A60" s="28"/>
      <c r="B60" s="258"/>
      <c r="C60" s="259" t="s">
        <v>117</v>
      </c>
      <c r="D60" s="246">
        <f>IF(($D59+$E59)&gt;0,D59/($D59+$E59),0)</f>
        <v>0</v>
      </c>
      <c r="E60" s="246">
        <f>IF(($D59+$E59)&gt;0,E59/($D59+$E59),0)</f>
        <v>0</v>
      </c>
      <c r="F60" s="247" t="s">
        <v>19</v>
      </c>
      <c r="G60" s="268" t="s">
        <v>19</v>
      </c>
      <c r="H60" s="313"/>
    </row>
    <row r="61" spans="1:8" x14ac:dyDescent="0.2">
      <c r="A61" s="28"/>
      <c r="B61" s="258"/>
      <c r="C61" s="260"/>
      <c r="D61" s="248"/>
      <c r="E61" s="248"/>
      <c r="F61" s="248"/>
      <c r="G61" s="248"/>
      <c r="H61" s="313"/>
    </row>
    <row r="62" spans="1:8" x14ac:dyDescent="0.2">
      <c r="A62" s="28"/>
      <c r="B62" s="258"/>
      <c r="C62" s="260"/>
      <c r="D62" s="251" t="s">
        <v>118</v>
      </c>
      <c r="E62" s="251" t="s">
        <v>119</v>
      </c>
      <c r="F62" s="251" t="s">
        <v>120</v>
      </c>
      <c r="G62" s="266" t="s">
        <v>116</v>
      </c>
      <c r="H62" s="313"/>
    </row>
    <row r="63" spans="1:8" ht="22.5" x14ac:dyDescent="0.2">
      <c r="A63" s="28"/>
      <c r="B63" s="269">
        <f>Adult_Spc_Prjt!A25</f>
        <v>15</v>
      </c>
      <c r="C63" s="256" t="str">
        <f>Adult_Spc_Prjt!B25</f>
        <v>If yes to #14, was documentation in the case file of the Individualized Career Service provided? (Y, N, X) (Note: X = Participant did not receive an Individualized Career Service).</v>
      </c>
      <c r="D63" s="245">
        <f>COUNTIF(Adult_Spc_Prjt!E25:BL25, "Y")</f>
        <v>0</v>
      </c>
      <c r="E63" s="245">
        <f>COUNTIF(Adult_Spc_Prjt!E25:BL25, "N")</f>
        <v>0</v>
      </c>
      <c r="F63" s="245">
        <f>COUNTIF(Adult_Spc_Prjt!E25:BL25, "X")</f>
        <v>0</v>
      </c>
      <c r="G63" s="267">
        <f>D63+E63+F63</f>
        <v>0</v>
      </c>
      <c r="H63" s="313"/>
    </row>
    <row r="64" spans="1:8" x14ac:dyDescent="0.2">
      <c r="A64" s="28"/>
      <c r="B64" s="258"/>
      <c r="C64" s="259" t="s">
        <v>117</v>
      </c>
      <c r="D64" s="246">
        <f>IF(($D63+$E63)&gt;0,D63/($D63+$E63),0)</f>
        <v>0</v>
      </c>
      <c r="E64" s="246">
        <f>IF(($D63+$E63)&gt;0,E63/($D63+$E63),0)</f>
        <v>0</v>
      </c>
      <c r="F64" s="247" t="s">
        <v>19</v>
      </c>
      <c r="G64" s="268" t="s">
        <v>19</v>
      </c>
      <c r="H64" s="313"/>
    </row>
    <row r="65" spans="1:8" x14ac:dyDescent="0.2">
      <c r="A65" s="28"/>
      <c r="B65" s="258"/>
      <c r="C65" s="260"/>
      <c r="D65" s="248"/>
      <c r="E65" s="248"/>
      <c r="F65" s="248"/>
      <c r="G65" s="248"/>
      <c r="H65" s="313"/>
    </row>
    <row r="66" spans="1:8" x14ac:dyDescent="0.2">
      <c r="A66" s="28"/>
      <c r="B66" s="258"/>
      <c r="C66" s="260"/>
      <c r="D66" s="251" t="s">
        <v>118</v>
      </c>
      <c r="E66" s="251" t="s">
        <v>119</v>
      </c>
      <c r="F66" s="251" t="s">
        <v>120</v>
      </c>
      <c r="G66" s="266" t="s">
        <v>116</v>
      </c>
      <c r="H66" s="313"/>
    </row>
    <row r="67" spans="1:8" ht="33.75" x14ac:dyDescent="0.2">
      <c r="A67" s="28"/>
      <c r="B67" s="269">
        <f>Adult_Spc_Prjt!A26</f>
        <v>16</v>
      </c>
      <c r="C67" s="256" t="str">
        <f>Adult_Spc_Prjt!B26</f>
        <v>If the participant was placed in a work-based training or work-based learning activity, was an IEP developed? (Y, N, X) (Note: X = Participant was not enrolled in a work-based learning or work-based training activity). (Note: The IEP requirement is applicable to participants placed in an work-based training or work-based learning activity after 6/11/2019).</v>
      </c>
      <c r="D67" s="245">
        <f>COUNTIF(Adult_Spc_Prjt!E26:BL26, "Y")</f>
        <v>0</v>
      </c>
      <c r="E67" s="245">
        <f>COUNTIF(Adult_Spc_Prjt!E26:BL26, "N")</f>
        <v>0</v>
      </c>
      <c r="F67" s="245">
        <f>COUNTIF(Adult_Spc_Prjt!E26:BL26, "X")</f>
        <v>0</v>
      </c>
      <c r="G67" s="267">
        <f>D67+E67+F67</f>
        <v>0</v>
      </c>
      <c r="H67" s="313"/>
    </row>
    <row r="68" spans="1:8" ht="12" thickBot="1" x14ac:dyDescent="0.25">
      <c r="A68" s="28"/>
      <c r="B68" s="258"/>
      <c r="C68" s="259" t="s">
        <v>117</v>
      </c>
      <c r="D68" s="246">
        <f>IF(($D67+$E67)&gt;0,D67/($D67+$E67),0)</f>
        <v>0</v>
      </c>
      <c r="E68" s="246">
        <f>IF(($D67+$E67)&gt;0,E67/($D67+$E67),0)</f>
        <v>0</v>
      </c>
      <c r="F68" s="247" t="s">
        <v>19</v>
      </c>
      <c r="G68" s="268" t="s">
        <v>19</v>
      </c>
      <c r="H68" s="313"/>
    </row>
    <row r="69" spans="1:8" ht="12.75" customHeight="1" thickBot="1" x14ac:dyDescent="0.25">
      <c r="A69" s="28"/>
      <c r="B69" s="756" t="str">
        <f>Adult_Spc_Prjt!B27</f>
        <v xml:space="preserve">DETERMINATION OF NEED FOR TRAINING SERVICES </v>
      </c>
      <c r="C69" s="756"/>
      <c r="D69" s="756"/>
      <c r="E69" s="756"/>
      <c r="F69" s="756"/>
      <c r="G69" s="756"/>
    </row>
    <row r="70" spans="1:8" x14ac:dyDescent="0.2">
      <c r="A70" s="28"/>
      <c r="B70" s="258"/>
      <c r="C70" s="260"/>
      <c r="D70" s="264" t="s">
        <v>118</v>
      </c>
      <c r="E70" s="264" t="s">
        <v>119</v>
      </c>
      <c r="F70" s="264" t="s">
        <v>120</v>
      </c>
      <c r="G70" s="266" t="s">
        <v>116</v>
      </c>
    </row>
    <row r="71" spans="1:8" x14ac:dyDescent="0.2">
      <c r="A71" s="28"/>
      <c r="B71" s="255">
        <f>Adult_Spc_Prjt!A28</f>
        <v>17</v>
      </c>
      <c r="C71" s="256" t="str">
        <f>Adult_Spc_Prjt!B28</f>
        <v xml:space="preserve">Did the participant receive a training service? (Y, N) (If N, question #18 through #20 will be X). </v>
      </c>
      <c r="D71" s="245">
        <f>COUNTIF(Adult_Spc_Prjt!E28:BL28,"Y")</f>
        <v>0</v>
      </c>
      <c r="E71" s="245">
        <f>COUNTIF(Adult_Spc_Prjt!E28:BL28,"N")</f>
        <v>0</v>
      </c>
      <c r="F71" s="245">
        <f>COUNTIF(Adult_Spc_Prjt!E28:BL28,"X")</f>
        <v>0</v>
      </c>
      <c r="G71" s="267">
        <f>D71+E71+F71</f>
        <v>0</v>
      </c>
      <c r="H71" s="313"/>
    </row>
    <row r="72" spans="1:8" x14ac:dyDescent="0.2">
      <c r="A72" s="28"/>
      <c r="B72" s="258"/>
      <c r="C72" s="259" t="s">
        <v>117</v>
      </c>
      <c r="D72" s="246">
        <f>IF(($D71+$E71)&gt;0,D71/($D71+$E71),0)</f>
        <v>0</v>
      </c>
      <c r="E72" s="246">
        <f>IF(($D71+$E71)&gt;0,E71/($D71+$E71),0)</f>
        <v>0</v>
      </c>
      <c r="F72" s="247" t="s">
        <v>19</v>
      </c>
      <c r="G72" s="268" t="s">
        <v>19</v>
      </c>
      <c r="H72" s="313"/>
    </row>
    <row r="73" spans="1:8" x14ac:dyDescent="0.2">
      <c r="A73" s="28"/>
      <c r="B73" s="258"/>
      <c r="C73" s="260"/>
      <c r="D73" s="248"/>
      <c r="E73" s="248"/>
      <c r="F73" s="248"/>
      <c r="G73" s="248"/>
      <c r="H73" s="313"/>
    </row>
    <row r="74" spans="1:8" x14ac:dyDescent="0.2">
      <c r="A74" s="28"/>
      <c r="B74" s="258"/>
      <c r="C74" s="260"/>
      <c r="D74" s="251" t="s">
        <v>118</v>
      </c>
      <c r="E74" s="261" t="s">
        <v>119</v>
      </c>
      <c r="F74" s="251" t="s">
        <v>120</v>
      </c>
      <c r="G74" s="266" t="s">
        <v>116</v>
      </c>
      <c r="H74" s="313"/>
    </row>
    <row r="75" spans="1:8" ht="45" x14ac:dyDescent="0.2">
      <c r="A75" s="28"/>
      <c r="B75" s="269">
        <f>Adult_Spc_Prjt!A29</f>
        <v>18</v>
      </c>
      <c r="C75" s="256" t="str">
        <f>Adult_Spc_Prjt!B29</f>
        <v xml:space="preserve">If yes to #17, was the participant unlikely or unable to obtain or retain employment that leads to “self-sufficiency" (as locally defined by the LWDB) or were the wages comparable to or higher than wages from previous employment through individualized career services? (Y, N, X) (Note: X = Participant did not receive a training service, or if not applicable to special project). </v>
      </c>
      <c r="D75" s="245">
        <f>COUNTIF(Adult_Spc_Prjt!E29:BL29,"Y")</f>
        <v>0</v>
      </c>
      <c r="E75" s="245">
        <f>COUNTIF(Adult_Spc_Prjt!E29:BL29,"N")</f>
        <v>0</v>
      </c>
      <c r="F75" s="245">
        <f>COUNTIF(Adult_Spc_Prjt!E29:BL29,"X")</f>
        <v>0</v>
      </c>
      <c r="G75" s="267">
        <f>D75+E75+F75</f>
        <v>0</v>
      </c>
      <c r="H75" s="313"/>
    </row>
    <row r="76" spans="1:8" ht="10.5" customHeight="1" x14ac:dyDescent="0.2">
      <c r="A76" s="28"/>
      <c r="B76" s="258"/>
      <c r="C76" s="259" t="s">
        <v>117</v>
      </c>
      <c r="D76" s="246">
        <f>IF(($D75+$E75)&gt;0,D75/($D75+$E75),0)</f>
        <v>0</v>
      </c>
      <c r="E76" s="246">
        <f>IF(($D75+$E75)&gt;0,E75/($D75+$E75),0)</f>
        <v>0</v>
      </c>
      <c r="F76" s="262" t="s">
        <v>19</v>
      </c>
      <c r="G76" s="311" t="s">
        <v>19</v>
      </c>
      <c r="H76" s="313"/>
    </row>
    <row r="77" spans="1:8" x14ac:dyDescent="0.2">
      <c r="A77" s="28"/>
      <c r="B77" s="258"/>
      <c r="C77" s="260"/>
      <c r="D77" s="248"/>
      <c r="E77" s="248"/>
      <c r="F77" s="252"/>
      <c r="G77" s="252"/>
      <c r="H77" s="313"/>
    </row>
    <row r="78" spans="1:8" x14ac:dyDescent="0.2">
      <c r="A78" s="28"/>
      <c r="B78" s="258"/>
      <c r="C78" s="260"/>
      <c r="D78" s="251" t="s">
        <v>118</v>
      </c>
      <c r="E78" s="261" t="s">
        <v>119</v>
      </c>
      <c r="F78" s="251" t="s">
        <v>120</v>
      </c>
      <c r="G78" s="266" t="s">
        <v>116</v>
      </c>
      <c r="H78" s="313"/>
    </row>
    <row r="79" spans="1:8" ht="33.75" x14ac:dyDescent="0.2">
      <c r="A79" s="28"/>
      <c r="B79" s="269">
        <f>Adult_Spc_Prjt!A30</f>
        <v>19</v>
      </c>
      <c r="C79" s="256" t="str">
        <f>Adult_Spc_Prjt!B30</f>
        <v xml:space="preserve">If yes to #17, was the participant in need of training services to obtain or retain employment that leads to economic self-sufficiency or higher wages than previous employment through individualized career services? (Y, N, X) (Note: X = Participant did not receive a training service, or if not applicable to special project). </v>
      </c>
      <c r="D79" s="245">
        <f>COUNTIF(Adult_Spc_Prjt!E30:BL30, "Y")</f>
        <v>0</v>
      </c>
      <c r="E79" s="245">
        <f>COUNTIF(Adult_Spc_Prjt!E30:BL30, "N")</f>
        <v>0</v>
      </c>
      <c r="F79" s="245">
        <f>COUNTIF(Adult_Spc_Prjt!E30:BL30, "X")</f>
        <v>0</v>
      </c>
      <c r="G79" s="267">
        <f>D79+E79+F79</f>
        <v>0</v>
      </c>
      <c r="H79" s="313"/>
    </row>
    <row r="80" spans="1:8" x14ac:dyDescent="0.2">
      <c r="A80" s="28"/>
      <c r="B80" s="258"/>
      <c r="C80" s="259" t="s">
        <v>117</v>
      </c>
      <c r="D80" s="246">
        <f>IF(($D79+$E79)&gt;0,D79/($D79+$E79),0)</f>
        <v>0</v>
      </c>
      <c r="E80" s="246">
        <f>IF(($D79+$E79)&gt;0,E79/($D79+$E79),0)</f>
        <v>0</v>
      </c>
      <c r="F80" s="247" t="s">
        <v>19</v>
      </c>
      <c r="G80" s="268" t="s">
        <v>19</v>
      </c>
      <c r="H80" s="313"/>
    </row>
    <row r="81" spans="1:8" ht="13.5" customHeight="1" x14ac:dyDescent="0.2">
      <c r="A81" s="253"/>
      <c r="B81" s="755"/>
      <c r="C81" s="755"/>
      <c r="D81" s="755"/>
      <c r="E81" s="755"/>
      <c r="F81" s="755"/>
      <c r="G81" s="755"/>
      <c r="H81" s="313"/>
    </row>
    <row r="82" spans="1:8" x14ac:dyDescent="0.2">
      <c r="A82" s="28"/>
      <c r="B82" s="263"/>
      <c r="C82" s="260"/>
      <c r="D82" s="264" t="s">
        <v>118</v>
      </c>
      <c r="E82" s="264" t="s">
        <v>119</v>
      </c>
      <c r="F82" s="264" t="s">
        <v>120</v>
      </c>
      <c r="G82" s="303" t="s">
        <v>116</v>
      </c>
      <c r="H82" s="313"/>
    </row>
    <row r="83" spans="1:8" ht="33.75" customHeight="1" x14ac:dyDescent="0.2">
      <c r="A83" s="28"/>
      <c r="B83" s="269">
        <f>Adult_Spc_Prjt!A31</f>
        <v>20</v>
      </c>
      <c r="C83" s="256" t="str">
        <f>Adult_Spc_Prjt!B31</f>
        <v xml:space="preserve">If yes to #17, did the participant have the skills and qualifications to successfully participate in the selected training services? (Y, N, X) (Note: X = Participant did not receive a training service). </v>
      </c>
      <c r="D83" s="245">
        <f>COUNTIF(Adult_Spc_Prjt!E31:BL31,"Y")</f>
        <v>0</v>
      </c>
      <c r="E83" s="245">
        <f>COUNTIF(Adult_Spc_Prjt!E31:BL31,"N")</f>
        <v>0</v>
      </c>
      <c r="F83" s="245">
        <f>COUNTIF(Adult_Spc_Prjt!E31:BL31,"X")</f>
        <v>0</v>
      </c>
      <c r="G83" s="301">
        <f>E83+F83</f>
        <v>0</v>
      </c>
      <c r="H83" s="313"/>
    </row>
    <row r="84" spans="1:8" ht="12" thickBot="1" x14ac:dyDescent="0.25">
      <c r="A84" s="28"/>
      <c r="B84" s="263"/>
      <c r="C84" s="259" t="s">
        <v>117</v>
      </c>
      <c r="D84" s="246">
        <f>IF(($D83+$E83)&gt;0,D83/($E83+$E83),0)</f>
        <v>0</v>
      </c>
      <c r="E84" s="246">
        <f>IF(($D83+$E83)&gt;0,E83/($D83+$E83),0)</f>
        <v>0</v>
      </c>
      <c r="F84" s="247" t="s">
        <v>19</v>
      </c>
      <c r="G84" s="268" t="s">
        <v>19</v>
      </c>
      <c r="H84" s="313"/>
    </row>
    <row r="85" spans="1:8" ht="12.75" customHeight="1" thickBot="1" x14ac:dyDescent="0.25">
      <c r="A85" s="28"/>
      <c r="B85" s="756" t="str">
        <f>Adult_Spc_Prjt!B32</f>
        <v>WORK EXPERIENCE (INTERNSHIPS/TRANSITIONAL JOBS/Pre-APPRENTICESHIP)</v>
      </c>
      <c r="C85" s="756" t="str">
        <f>'Adult_Spc_Prjt 21-22'!B31</f>
        <v>WORK EXPERIENCE (INTERNSHIPS/TRANSITIONAL JOBS/Pre-APPRENTICESHIP)</v>
      </c>
      <c r="D85" s="756" t="s">
        <v>19</v>
      </c>
      <c r="E85" s="756" t="s">
        <v>19</v>
      </c>
      <c r="F85" s="756" t="s">
        <v>19</v>
      </c>
      <c r="G85" s="756" t="s">
        <v>19</v>
      </c>
    </row>
    <row r="86" spans="1:8" x14ac:dyDescent="0.2">
      <c r="A86" s="28"/>
      <c r="B86" s="258"/>
      <c r="C86" s="260"/>
      <c r="D86" s="251" t="s">
        <v>118</v>
      </c>
      <c r="E86" s="261" t="s">
        <v>119</v>
      </c>
      <c r="F86" s="251" t="s">
        <v>120</v>
      </c>
      <c r="G86" s="266" t="s">
        <v>116</v>
      </c>
      <c r="H86" s="313"/>
    </row>
    <row r="87" spans="1:8" ht="22.5" customHeight="1" x14ac:dyDescent="0.2">
      <c r="A87" s="28"/>
      <c r="B87" s="328">
        <f>Adult_Spc_Prjt!A33</f>
        <v>21</v>
      </c>
      <c r="C87" s="256" t="str">
        <f>Adult_Spc_Prjt!B33</f>
        <v xml:space="preserve">Was the participant provided a work experience (WE) activity? (Y, N) (Note: N = Participant did not receive a WE activity). (If N, questions #22 through #30 will be X). </v>
      </c>
      <c r="D87" s="245">
        <f>COUNTIF(Adult_Spc_Prjt!E33:BL33, "Y")</f>
        <v>0</v>
      </c>
      <c r="E87" s="245">
        <f>COUNTIF(Adult_Spc_Prjt!E33:BL33, "N")</f>
        <v>0</v>
      </c>
      <c r="F87" s="245">
        <f>COUNTIF(Adult_Spc_Prjt!E33:BL33, "X")</f>
        <v>0</v>
      </c>
      <c r="G87" s="267">
        <f>D87+E87+F87</f>
        <v>0</v>
      </c>
      <c r="H87" s="313"/>
    </row>
    <row r="88" spans="1:8" x14ac:dyDescent="0.2">
      <c r="A88" s="28"/>
      <c r="B88" s="258"/>
      <c r="C88" s="259" t="s">
        <v>117</v>
      </c>
      <c r="D88" s="246">
        <f>IF(($D87+$E87)&gt;0,D87/($D87+$E87),0)</f>
        <v>0</v>
      </c>
      <c r="E88" s="246">
        <f>IF(($D87+$E87)&gt;0,E87/($D87+$E87),0)</f>
        <v>0</v>
      </c>
      <c r="F88" s="247" t="s">
        <v>19</v>
      </c>
      <c r="G88" s="268" t="s">
        <v>19</v>
      </c>
      <c r="H88" s="313"/>
    </row>
    <row r="89" spans="1:8" x14ac:dyDescent="0.2">
      <c r="A89" s="28"/>
      <c r="B89" s="258"/>
      <c r="C89" s="286"/>
      <c r="D89" s="248"/>
      <c r="E89" s="248"/>
      <c r="F89" s="252"/>
      <c r="G89" s="252"/>
      <c r="H89" s="313"/>
    </row>
    <row r="90" spans="1:8" x14ac:dyDescent="0.2">
      <c r="A90" s="28"/>
      <c r="B90" s="258"/>
      <c r="C90" s="260"/>
      <c r="D90" s="251" t="s">
        <v>118</v>
      </c>
      <c r="E90" s="261" t="s">
        <v>119</v>
      </c>
      <c r="F90" s="251" t="s">
        <v>120</v>
      </c>
      <c r="G90" s="266" t="s">
        <v>116</v>
      </c>
      <c r="H90" s="313"/>
    </row>
    <row r="91" spans="1:8" ht="22.5" customHeight="1" x14ac:dyDescent="0.2">
      <c r="A91" s="28"/>
      <c r="B91" s="280">
        <f>Adult_Spc_Prjt!A34</f>
        <v>22</v>
      </c>
      <c r="C91" s="256" t="str">
        <f>Adult_Spc_Prjt!B34</f>
        <v xml:space="preserve">If yes to #21, was the WE activity entered in the State's MIS? (Y, N, X) (Note: X = Participant did not receive a WE activity. N= Participant received a WE service but the activity was not entered in the MIS). </v>
      </c>
      <c r="D91" s="245">
        <f>COUNTIF(Adult_Spc_Prjt!E34:BL34, "Y")</f>
        <v>0</v>
      </c>
      <c r="E91" s="245">
        <f>COUNTIF(Adult_Spc_Prjt!E34:BL34, "N")</f>
        <v>0</v>
      </c>
      <c r="F91" s="245">
        <f>COUNTIF(Adult_Spc_Prjt!E34:BL34, "X")</f>
        <v>0</v>
      </c>
      <c r="G91" s="267">
        <f>D91+E91+F91</f>
        <v>0</v>
      </c>
      <c r="H91" s="313"/>
    </row>
    <row r="92" spans="1:8" x14ac:dyDescent="0.2">
      <c r="A92" s="28"/>
      <c r="B92" s="258"/>
      <c r="C92" s="259" t="s">
        <v>117</v>
      </c>
      <c r="D92" s="246">
        <f>IF(($D91+$E91)&gt;0,D91/($D91+$E91),0)</f>
        <v>0</v>
      </c>
      <c r="E92" s="246">
        <f>IF(($D91+$E91)&gt;0,E91/($D91+$E91),0)</f>
        <v>0</v>
      </c>
      <c r="F92" s="247" t="s">
        <v>19</v>
      </c>
      <c r="G92" s="268" t="s">
        <v>19</v>
      </c>
      <c r="H92" s="313"/>
    </row>
    <row r="93" spans="1:8" x14ac:dyDescent="0.2">
      <c r="A93" s="28"/>
      <c r="B93" s="258"/>
      <c r="C93" s="286"/>
      <c r="D93" s="248"/>
      <c r="E93" s="248"/>
      <c r="F93" s="252"/>
      <c r="G93" s="252"/>
      <c r="H93" s="313"/>
    </row>
    <row r="94" spans="1:8" x14ac:dyDescent="0.2">
      <c r="A94" s="28"/>
      <c r="B94" s="258"/>
      <c r="C94" s="260"/>
      <c r="D94" s="251" t="s">
        <v>118</v>
      </c>
      <c r="E94" s="261" t="s">
        <v>119</v>
      </c>
      <c r="F94" s="251" t="s">
        <v>120</v>
      </c>
      <c r="G94" s="266" t="s">
        <v>116</v>
      </c>
      <c r="H94" s="313"/>
    </row>
    <row r="95" spans="1:8" ht="22.5" customHeight="1" x14ac:dyDescent="0.2">
      <c r="A95" s="28"/>
      <c r="B95" s="269">
        <f>Adult_Spc_Prjt!A35</f>
        <v>23</v>
      </c>
      <c r="C95" s="256" t="str">
        <f>Adult_Spc_Prjt!B35</f>
        <v>If yes to #21, was a WE training agreement executed between the employer and the Local Workforce Development Board (LWDB) for the participant's training? (Y, N, X) (Note: X = Participant did not receive a WE activity).</v>
      </c>
      <c r="D95" s="245">
        <f>COUNTIF(Adult_Spc_Prjt!E35:BL35, "Y")</f>
        <v>0</v>
      </c>
      <c r="E95" s="245">
        <f>COUNTIF(Adult_Spc_Prjt!E35:BL35, "N")</f>
        <v>0</v>
      </c>
      <c r="F95" s="245">
        <f>COUNTIF(Adult_Spc_Prjt!E35:BL35, "X")</f>
        <v>0</v>
      </c>
      <c r="G95" s="267">
        <f>D95+E95+F95</f>
        <v>0</v>
      </c>
      <c r="H95" s="313"/>
    </row>
    <row r="96" spans="1:8" x14ac:dyDescent="0.2">
      <c r="A96" s="28"/>
      <c r="B96" s="258"/>
      <c r="C96" s="259" t="s">
        <v>117</v>
      </c>
      <c r="D96" s="246">
        <f>IF(($D95+$E95)&gt;0,D95/($D95+$E95),0)</f>
        <v>0</v>
      </c>
      <c r="E96" s="246">
        <f>IF(($D95+$E95)&gt;0,E95/($D95+$E95),0)</f>
        <v>0</v>
      </c>
      <c r="F96" s="247" t="s">
        <v>19</v>
      </c>
      <c r="G96" s="268" t="s">
        <v>19</v>
      </c>
      <c r="H96" s="313"/>
    </row>
    <row r="97" spans="1:8" x14ac:dyDescent="0.2">
      <c r="A97" s="28"/>
      <c r="B97" s="258"/>
      <c r="C97" s="286"/>
      <c r="D97" s="248"/>
      <c r="E97" s="248"/>
      <c r="F97" s="252"/>
      <c r="G97" s="252"/>
      <c r="H97" s="313"/>
    </row>
    <row r="98" spans="1:8" ht="22.5" x14ac:dyDescent="0.2">
      <c r="A98" s="28"/>
      <c r="B98" s="269">
        <f>Adult_Spc_Prjt!A36</f>
        <v>24</v>
      </c>
      <c r="C98" s="256" t="str">
        <f>Adult_Spc_Prjt!B36</f>
        <v>Was documentation in the case file that the WE start date was on or after the employer's WE training agreement effective date? (Y, N, X) (Note: X = Participant did not receive a WE activity).</v>
      </c>
      <c r="D98" s="245">
        <f>COUNTIF(Adult_Spc_Prjt!E36:BL36, "Y")</f>
        <v>0</v>
      </c>
      <c r="E98" s="245">
        <f>COUNTIF(Adult_Spc_Prjt!E36:BL36, "N")</f>
        <v>0</v>
      </c>
      <c r="F98" s="245">
        <f>COUNTIF(Adult_Spc_Prjt!E36:BL36, "X")</f>
        <v>0</v>
      </c>
      <c r="G98" s="267">
        <f>D98+E98+F98</f>
        <v>0</v>
      </c>
    </row>
    <row r="99" spans="1:8" x14ac:dyDescent="0.2">
      <c r="A99" s="28"/>
      <c r="B99" s="258"/>
      <c r="C99" s="259" t="s">
        <v>117</v>
      </c>
      <c r="D99" s="246">
        <f>IF(($D98+$E98)&gt;0,D98/($D98+$E98),0)</f>
        <v>0</v>
      </c>
      <c r="E99" s="246">
        <f>IF(($D98+$E98)&gt;0,E98/($D98+$E98),0)</f>
        <v>0</v>
      </c>
      <c r="F99" s="247" t="s">
        <v>19</v>
      </c>
      <c r="G99" s="268" t="s">
        <v>19</v>
      </c>
    </row>
    <row r="100" spans="1:8" x14ac:dyDescent="0.2">
      <c r="A100" s="28"/>
      <c r="B100" s="258"/>
      <c r="C100" s="286"/>
      <c r="D100" s="248"/>
      <c r="E100" s="248"/>
      <c r="F100" s="252"/>
      <c r="G100" s="252"/>
    </row>
    <row r="101" spans="1:8" x14ac:dyDescent="0.2">
      <c r="A101" s="28"/>
      <c r="B101" s="258"/>
      <c r="C101" s="260"/>
      <c r="D101" s="251" t="s">
        <v>118</v>
      </c>
      <c r="E101" s="261" t="s">
        <v>119</v>
      </c>
      <c r="F101" s="251" t="s">
        <v>120</v>
      </c>
      <c r="G101" s="266" t="s">
        <v>116</v>
      </c>
    </row>
    <row r="102" spans="1:8" ht="22.5" x14ac:dyDescent="0.2">
      <c r="A102" s="28"/>
      <c r="B102" s="894">
        <f>Adult_Spc_Prjt!A37</f>
        <v>25</v>
      </c>
      <c r="C102" s="256" t="str">
        <f>Adult_Spc_Prjt!B37</f>
        <v xml:space="preserve">Was this a paid WE? (Y, N, X) (Note: X= Participant did not participate in a WE activity). (Note: Transitional Jobs must be a paid activity). </v>
      </c>
      <c r="D102" s="245">
        <f>COUNTIF(Adult_Spc_Prjt!E37:BL37, "Y")</f>
        <v>0</v>
      </c>
      <c r="E102" s="245">
        <f>COUNTIF(Adult_Spc_Prjt!E37:BL37, "N")</f>
        <v>0</v>
      </c>
      <c r="F102" s="245">
        <f>COUNTIF(Adult_Spc_Prjt!E37:BL37, "X")</f>
        <v>0</v>
      </c>
      <c r="G102" s="267">
        <f>D102+E102+F102</f>
        <v>0</v>
      </c>
    </row>
    <row r="103" spans="1:8" ht="11.25" customHeight="1" x14ac:dyDescent="0.2">
      <c r="A103" s="28"/>
      <c r="B103" s="258"/>
      <c r="C103" s="259" t="s">
        <v>117</v>
      </c>
      <c r="D103" s="246">
        <f>IF(($D102+$E102)&gt;0,D102/($D102+$E102),0)</f>
        <v>0</v>
      </c>
      <c r="E103" s="246">
        <f>IF(($D102+$E102)&gt;0,E102/($D102+$E102),0)</f>
        <v>0</v>
      </c>
      <c r="F103" s="247" t="s">
        <v>19</v>
      </c>
      <c r="G103" s="268" t="s">
        <v>19</v>
      </c>
    </row>
    <row r="104" spans="1:8" ht="11.25" customHeight="1" x14ac:dyDescent="0.2">
      <c r="A104" s="28"/>
      <c r="B104" s="258"/>
      <c r="C104" s="286"/>
      <c r="D104" s="248"/>
      <c r="E104" s="248"/>
      <c r="F104" s="252"/>
      <c r="G104" s="252"/>
    </row>
    <row r="105" spans="1:8" x14ac:dyDescent="0.2">
      <c r="A105" s="28"/>
      <c r="B105" s="258"/>
      <c r="C105" s="260"/>
      <c r="D105" s="251" t="s">
        <v>118</v>
      </c>
      <c r="E105" s="261" t="s">
        <v>119</v>
      </c>
      <c r="F105" s="251" t="s">
        <v>120</v>
      </c>
      <c r="G105" s="266" t="s">
        <v>116</v>
      </c>
    </row>
    <row r="106" spans="1:8" ht="22.5" x14ac:dyDescent="0.2">
      <c r="A106" s="109"/>
      <c r="B106" s="269">
        <f>Adult_Spc_Prjt!A38</f>
        <v>26</v>
      </c>
      <c r="C106" s="256" t="str">
        <f>Adult_Spc_Prjt!B38</f>
        <v>If yes to #25, was the participant paid the wage stated in the agreement and were Fair Labor Standards Act (FLSA) requirements met? (Y, N, X) (Note: X = Participant did not receive a WE activity).</v>
      </c>
      <c r="D106" s="245">
        <f>COUNTIF(Adult_Spc_Prjt!E38:BL38, "Y")</f>
        <v>0</v>
      </c>
      <c r="E106" s="245">
        <f>COUNTIF(Adult_Spc_Prjt!E38:BL38, "N")</f>
        <v>0</v>
      </c>
      <c r="F106" s="245">
        <f>COUNTIF(Adult_Spc_Prjt!E38:BL38, "X")</f>
        <v>0</v>
      </c>
      <c r="G106" s="267">
        <f>D106+E106+F106</f>
        <v>0</v>
      </c>
    </row>
    <row r="107" spans="1:8" x14ac:dyDescent="0.2">
      <c r="A107" s="109"/>
      <c r="B107" s="258"/>
      <c r="C107" s="259" t="s">
        <v>117</v>
      </c>
      <c r="D107" s="246">
        <f>IF(($D106+$E106)&gt;0,D106/($D106+$E106),0)</f>
        <v>0</v>
      </c>
      <c r="E107" s="246">
        <f>IF(($D106+$E106)&gt;0,E106/($D106+$E106),0)</f>
        <v>0</v>
      </c>
      <c r="F107" s="247" t="s">
        <v>19</v>
      </c>
      <c r="G107" s="268" t="s">
        <v>19</v>
      </c>
    </row>
    <row r="108" spans="1:8" x14ac:dyDescent="0.2">
      <c r="A108" s="28"/>
      <c r="B108" s="258"/>
      <c r="C108" s="286"/>
      <c r="D108" s="248"/>
      <c r="E108" s="248"/>
      <c r="F108" s="252"/>
      <c r="G108" s="252"/>
    </row>
    <row r="109" spans="1:8" x14ac:dyDescent="0.2">
      <c r="A109" s="28"/>
      <c r="B109" s="258"/>
      <c r="C109" s="260"/>
      <c r="D109" s="251" t="s">
        <v>118</v>
      </c>
      <c r="E109" s="261" t="s">
        <v>119</v>
      </c>
      <c r="F109" s="251" t="s">
        <v>120</v>
      </c>
      <c r="G109" s="266" t="s">
        <v>116</v>
      </c>
    </row>
    <row r="110" spans="1:8" ht="22.5" x14ac:dyDescent="0.2">
      <c r="A110" s="28"/>
      <c r="B110" s="269">
        <f>Adult_Spc_Prjt!A39</f>
        <v>27</v>
      </c>
      <c r="C110" s="256" t="str">
        <f>Adult_Spc_Prjt!B39</f>
        <v xml:space="preserve">Did the case file contain timesheets to support the participant’s engagement in the WE activity? (Y, N, X) (Note: X = Participant did not receive a WE activity). </v>
      </c>
      <c r="D110" s="245">
        <f>COUNTIF(Adult_Spc_Prjt!E39:BL39, "Y")</f>
        <v>0</v>
      </c>
      <c r="E110" s="245">
        <f>COUNTIF(Adult_Spc_Prjt!E39:BL39, "N")</f>
        <v>0</v>
      </c>
      <c r="F110" s="245">
        <f>COUNTIF(Adult_Spc_Prjt!E39:BL39, "X")</f>
        <v>0</v>
      </c>
      <c r="G110" s="267">
        <f>D110+E110+F110</f>
        <v>0</v>
      </c>
    </row>
    <row r="111" spans="1:8" x14ac:dyDescent="0.2">
      <c r="A111" s="28"/>
      <c r="B111" s="258"/>
      <c r="C111" s="259" t="s">
        <v>117</v>
      </c>
      <c r="D111" s="246">
        <f>IF(($D110+$E110)&gt;0,D110/($D110+$E110),0)</f>
        <v>0</v>
      </c>
      <c r="E111" s="246">
        <f>IF(($D110+$E110)&gt;0,E110/($D110+$E110),0)</f>
        <v>0</v>
      </c>
      <c r="F111" s="247" t="s">
        <v>19</v>
      </c>
      <c r="G111" s="268" t="s">
        <v>19</v>
      </c>
    </row>
    <row r="112" spans="1:8" x14ac:dyDescent="0.2">
      <c r="A112" s="28"/>
      <c r="B112" s="258"/>
      <c r="C112" s="286"/>
      <c r="D112" s="248"/>
      <c r="E112" s="248"/>
      <c r="F112" s="289"/>
      <c r="G112" s="289"/>
    </row>
    <row r="113" spans="1:8" x14ac:dyDescent="0.2">
      <c r="A113" s="28"/>
      <c r="B113" s="258"/>
      <c r="C113" s="260"/>
      <c r="D113" s="251" t="s">
        <v>118</v>
      </c>
      <c r="E113" s="261" t="s">
        <v>119</v>
      </c>
      <c r="F113" s="251" t="s">
        <v>120</v>
      </c>
      <c r="G113" s="266" t="s">
        <v>116</v>
      </c>
    </row>
    <row r="114" spans="1:8" ht="22.5" x14ac:dyDescent="0.2">
      <c r="A114" s="28"/>
      <c r="B114" s="930">
        <f>Adult_Spc_Prjt!A40</f>
        <v>28</v>
      </c>
      <c r="C114" s="256" t="str">
        <f>Adult_Spc_Prjt!B40</f>
        <v xml:space="preserve">Was the WE training provided as described in the WE Training Plan? (Y, N, X) (Note: X = Participant did not receive a WE activity). </v>
      </c>
      <c r="D114" s="245">
        <f>COUNTIF(Adult_Spc_Prjt!E40:BL40, "Y")</f>
        <v>0</v>
      </c>
      <c r="E114" s="245">
        <f>COUNTIF(Adult_Spc_Prjt!E40:BL40, "N")</f>
        <v>0</v>
      </c>
      <c r="F114" s="245">
        <f>COUNTIF(Adult_Spc_Prjt!E40:BL40, "X")</f>
        <v>0</v>
      </c>
      <c r="G114" s="267">
        <f>D114+E114+F114</f>
        <v>0</v>
      </c>
    </row>
    <row r="115" spans="1:8" x14ac:dyDescent="0.2">
      <c r="A115" s="28"/>
      <c r="B115" s="258"/>
      <c r="C115" s="259" t="s">
        <v>117</v>
      </c>
      <c r="D115" s="246">
        <f>IF(($D114+$E114)&gt;0,D114/($D114+$E114),0)</f>
        <v>0</v>
      </c>
      <c r="E115" s="246">
        <f>IF(($D114+$E114)&gt;0,E114/($D114+$E114),0)</f>
        <v>0</v>
      </c>
      <c r="F115" s="247" t="s">
        <v>19</v>
      </c>
      <c r="G115" s="268" t="s">
        <v>19</v>
      </c>
    </row>
    <row r="116" spans="1:8" x14ac:dyDescent="0.2">
      <c r="A116" s="28"/>
      <c r="B116" s="258"/>
      <c r="C116" s="286"/>
      <c r="D116" s="248"/>
      <c r="E116" s="248"/>
      <c r="F116" s="289"/>
      <c r="G116" s="289"/>
    </row>
    <row r="117" spans="1:8" x14ac:dyDescent="0.2">
      <c r="A117" s="28"/>
      <c r="B117" s="258"/>
      <c r="C117" s="260"/>
      <c r="D117" s="251" t="s">
        <v>118</v>
      </c>
      <c r="E117" s="261" t="s">
        <v>119</v>
      </c>
      <c r="F117" s="251" t="s">
        <v>120</v>
      </c>
      <c r="G117" s="266" t="s">
        <v>116</v>
      </c>
    </row>
    <row r="118" spans="1:8" ht="22.5" x14ac:dyDescent="0.2">
      <c r="A118" s="28"/>
      <c r="B118" s="269">
        <f>Adult_Spc_Prjt!A41</f>
        <v>29</v>
      </c>
      <c r="C118" s="256" t="str">
        <f>Adult_Spc_Prjt!B41</f>
        <v>If a pre-apprenticeship, is there documentation in the file that demonstrates that the pre-apprenticeship program was registered with the Florida Department of Education? (Note: X = Participant did not receive a pre-apprenticeship activity).</v>
      </c>
      <c r="D118" s="245">
        <f>COUNTIF(Adult_Spc_Prjt!E41:BL41, "Y")</f>
        <v>0</v>
      </c>
      <c r="E118" s="245">
        <f>COUNTIF(Adult_Spc_Prjt!E41:BL41, "N")</f>
        <v>0</v>
      </c>
      <c r="F118" s="245">
        <f>COUNTIF(Adult_Spc_Prjt!E41:BL41, "X")</f>
        <v>0</v>
      </c>
      <c r="G118" s="267">
        <f>D118+E118+F118</f>
        <v>0</v>
      </c>
    </row>
    <row r="119" spans="1:8" x14ac:dyDescent="0.2">
      <c r="A119" s="28"/>
      <c r="B119" s="258"/>
      <c r="C119" s="259" t="s">
        <v>117</v>
      </c>
      <c r="D119" s="246">
        <f>IF(($D118+$E118)&gt;0,D118/($D118+$E118),0)</f>
        <v>0</v>
      </c>
      <c r="E119" s="246">
        <f>IF(($D118+$E118)&gt;0,E118/($D118+$E118),0)</f>
        <v>0</v>
      </c>
      <c r="F119" s="247" t="s">
        <v>19</v>
      </c>
      <c r="G119" s="268" t="s">
        <v>19</v>
      </c>
    </row>
    <row r="120" spans="1:8" x14ac:dyDescent="0.2">
      <c r="A120" s="28"/>
      <c r="B120" s="258"/>
      <c r="C120" s="286"/>
      <c r="D120" s="246"/>
      <c r="E120" s="246"/>
      <c r="F120" s="294"/>
      <c r="G120" s="307"/>
    </row>
    <row r="121" spans="1:8" x14ac:dyDescent="0.2">
      <c r="A121" s="28"/>
      <c r="B121" s="258"/>
      <c r="C121" s="286"/>
      <c r="D121" s="251" t="s">
        <v>118</v>
      </c>
      <c r="E121" s="261" t="s">
        <v>119</v>
      </c>
      <c r="F121" s="251" t="s">
        <v>120</v>
      </c>
      <c r="G121" s="266" t="s">
        <v>116</v>
      </c>
    </row>
    <row r="122" spans="1:8" ht="22.5" x14ac:dyDescent="0.2">
      <c r="A122" s="28"/>
      <c r="B122" s="890">
        <f>Adult_Spc_Prjt!A42</f>
        <v>30</v>
      </c>
      <c r="C122" s="256" t="str">
        <f>Adult_Spc_Prjt!B42</f>
        <v xml:space="preserve">If a transitional job, was the WE combined with comprehensive career services and support services? (Y, N, X) (Note: X = Participant did not receive a transitional job). (Note: Question not applicable to other types of WE). </v>
      </c>
      <c r="D122" s="246">
        <f>COUNTIF(Adult_Spc_Prjt!E42:BL42, "Y")</f>
        <v>0</v>
      </c>
      <c r="E122" s="246">
        <f>COUNTIF(Adult_Spc_Prjt!E42:BL42, "N")</f>
        <v>0</v>
      </c>
      <c r="F122" s="288">
        <f>COUNTIF(Adult_Spc_Prjt!E42:BL42, "X")</f>
        <v>0</v>
      </c>
      <c r="G122" s="288">
        <f>D122+E122+F122</f>
        <v>0</v>
      </c>
      <c r="H122" s="523"/>
    </row>
    <row r="123" spans="1:8" ht="12" thickBot="1" x14ac:dyDescent="0.25">
      <c r="A123" s="28"/>
      <c r="B123" s="258"/>
      <c r="C123" s="286"/>
      <c r="D123" s="246">
        <f>IF(($D122+$E122)&gt;0,D122/($D122+$E122),0)</f>
        <v>0</v>
      </c>
      <c r="E123" s="246">
        <f>IF(($D122+$E122)&gt;0,E122/($D122+$E122),0)</f>
        <v>0</v>
      </c>
      <c r="F123" s="247" t="s">
        <v>19</v>
      </c>
      <c r="G123" s="247" t="s">
        <v>19</v>
      </c>
      <c r="H123" s="523"/>
    </row>
    <row r="124" spans="1:8" ht="13.5" thickBot="1" x14ac:dyDescent="0.25">
      <c r="A124" s="28"/>
      <c r="B124" s="892" t="str">
        <f>Adult_Spc_Prjt!B43</f>
        <v xml:space="preserve"> OCCUPATIONAL SKILLS CLASSROOM TRAINING</v>
      </c>
      <c r="C124" s="892" t="str">
        <f>Adult_Spc_Prjt!B43</f>
        <v xml:space="preserve"> OCCUPATIONAL SKILLS CLASSROOM TRAINING</v>
      </c>
      <c r="D124" s="892"/>
      <c r="E124" s="892"/>
      <c r="F124" s="892"/>
      <c r="G124" s="892"/>
      <c r="H124" s="523"/>
    </row>
    <row r="125" spans="1:8" x14ac:dyDescent="0.2">
      <c r="A125" s="28"/>
      <c r="B125" s="258"/>
      <c r="C125" s="286"/>
      <c r="D125" s="251" t="s">
        <v>118</v>
      </c>
      <c r="E125" s="261" t="s">
        <v>119</v>
      </c>
      <c r="F125" s="251" t="s">
        <v>120</v>
      </c>
      <c r="G125" s="266" t="s">
        <v>116</v>
      </c>
    </row>
    <row r="126" spans="1:8" ht="22.5" x14ac:dyDescent="0.2">
      <c r="A126" s="28"/>
      <c r="B126" s="258">
        <f>Adult_Spc_Prjt!A44</f>
        <v>31</v>
      </c>
      <c r="C126" s="1101" t="str">
        <f>Adult_Spc_Prjt!B44</f>
        <v xml:space="preserve">Was an occupational skills classroom training activity entered in the State's MIS? (Y, N) (Note: N = Participant did not receive an occupational skills classroom training service funded with Title I funds.) (If N, questions #32 through #36 will be X). </v>
      </c>
      <c r="D126" s="245">
        <f>COUNTIF(Adult_Spc_Prjt!E44:BL44, "Y")</f>
        <v>0</v>
      </c>
      <c r="E126" s="245">
        <f>COUNTIF(Adult_Spc_Prjt!E44:BL44, "N")</f>
        <v>0</v>
      </c>
      <c r="F126" s="245">
        <f>COUNTIF(Adult_Spc_Prjt!E44:BL44, "X")</f>
        <v>0</v>
      </c>
      <c r="G126" s="267">
        <f>D126+E126+F126</f>
        <v>0</v>
      </c>
      <c r="H126" s="523"/>
    </row>
    <row r="127" spans="1:8" x14ac:dyDescent="0.2">
      <c r="A127" s="28"/>
      <c r="B127" s="258"/>
      <c r="C127" s="286"/>
      <c r="D127" s="246">
        <f>IF(($D126+$E126)&gt;0,D126/($D126+$E126),0)</f>
        <v>0</v>
      </c>
      <c r="E127" s="246">
        <f>IF(($D126+$E126)&gt;0,E126/($D126+$E126),0)</f>
        <v>0</v>
      </c>
      <c r="F127" s="247" t="s">
        <v>19</v>
      </c>
      <c r="G127" s="247" t="s">
        <v>19</v>
      </c>
      <c r="H127" s="523"/>
    </row>
    <row r="128" spans="1:8" x14ac:dyDescent="0.2">
      <c r="A128" s="28"/>
      <c r="B128" s="258"/>
      <c r="C128" s="286"/>
      <c r="D128" s="246"/>
      <c r="E128" s="246"/>
      <c r="F128" s="294"/>
      <c r="G128" s="307"/>
      <c r="H128" s="523"/>
    </row>
    <row r="129" spans="1:8" x14ac:dyDescent="0.2">
      <c r="A129" s="28"/>
      <c r="B129" s="258"/>
      <c r="C129" s="286"/>
      <c r="D129" s="251" t="s">
        <v>118</v>
      </c>
      <c r="E129" s="261" t="s">
        <v>119</v>
      </c>
      <c r="F129" s="251" t="s">
        <v>120</v>
      </c>
      <c r="G129" s="266" t="s">
        <v>116</v>
      </c>
      <c r="H129" s="523"/>
    </row>
    <row r="130" spans="1:8" ht="23.25" customHeight="1" x14ac:dyDescent="0.2">
      <c r="A130" s="28"/>
      <c r="B130" s="255">
        <f>Adult_Spc_Prjt!A45</f>
        <v>32</v>
      </c>
      <c r="C130" s="256" t="str">
        <f>Adult_Spc_Prjt!B45</f>
        <v xml:space="preserve">If an occupational skills classroom training activity was provided, was an ITA used to pay for the training? (Y, N, X.) (Note: X = Participant did not receive an occupational skills classroom training activity funded with Title I funds). </v>
      </c>
      <c r="D130" s="245">
        <f>COUNTIF(Adult_Spc_Prjt!E45:BL45, "Y")</f>
        <v>0</v>
      </c>
      <c r="E130" s="245">
        <f>COUNTIF(Adult_Spc_Prjt!E45:BL45, "N")</f>
        <v>0</v>
      </c>
      <c r="F130" s="245">
        <f>COUNTIF(Adult_Spc_Prjt!E45:BL45, "X")</f>
        <v>0</v>
      </c>
      <c r="G130" s="267">
        <f>D130+E130+F130</f>
        <v>0</v>
      </c>
    </row>
    <row r="131" spans="1:8" ht="23.25" customHeight="1" x14ac:dyDescent="0.2">
      <c r="A131" s="28"/>
      <c r="B131" s="901"/>
      <c r="C131" s="260"/>
      <c r="D131" s="246">
        <f>IF(($D130+$E130)&gt;0,D130/($D130+$E130),0)</f>
        <v>0</v>
      </c>
      <c r="E131" s="246">
        <f>IF(($D130+$E130)&gt;0,E130/($D130+$E130),0)</f>
        <v>0</v>
      </c>
      <c r="F131" s="247" t="s">
        <v>19</v>
      </c>
      <c r="G131" s="247" t="s">
        <v>19</v>
      </c>
    </row>
    <row r="132" spans="1:8" ht="9" customHeight="1" x14ac:dyDescent="0.2">
      <c r="A132" s="28"/>
      <c r="B132" s="901"/>
      <c r="C132" s="260"/>
      <c r="D132" s="245"/>
      <c r="E132" s="245"/>
      <c r="F132" s="245"/>
      <c r="G132" s="267"/>
    </row>
    <row r="133" spans="1:8" x14ac:dyDescent="0.2">
      <c r="A133" s="28"/>
      <c r="B133" s="258"/>
      <c r="C133" s="260"/>
      <c r="D133" s="251" t="s">
        <v>118</v>
      </c>
      <c r="E133" s="261" t="s">
        <v>119</v>
      </c>
      <c r="F133" s="251" t="s">
        <v>120</v>
      </c>
      <c r="G133" s="266" t="s">
        <v>116</v>
      </c>
    </row>
    <row r="134" spans="1:8" ht="22.5" x14ac:dyDescent="0.2">
      <c r="A134" s="28"/>
      <c r="B134" s="269">
        <f>Adult_Spc_Prjt!A46</f>
        <v>33</v>
      </c>
      <c r="C134" s="256" t="str">
        <f>Adult_Spc_Prjt!B46</f>
        <v>If yes to #32, was the training provider on the local/state approved eligible training provider list (ETPL)? (Y, N, X.) (Note: X = Participant did not receive an occupational skills classroom training activity funded with Title I funds).</v>
      </c>
      <c r="D134" s="245">
        <f>COUNTIF(Adult_Spc_Prjt!E46:BL46, "Y")</f>
        <v>0</v>
      </c>
      <c r="E134" s="245">
        <f>COUNTIF(Adult_Spc_Prjt!E46:BL46, "N")</f>
        <v>0</v>
      </c>
      <c r="F134" s="245">
        <f>COUNTIF(Adult_Spc_Prjt!E46:BL46, "X")</f>
        <v>0</v>
      </c>
      <c r="G134" s="267">
        <f>D134+E134+F134</f>
        <v>0</v>
      </c>
    </row>
    <row r="135" spans="1:8" x14ac:dyDescent="0.2">
      <c r="A135" s="28"/>
      <c r="B135" s="258"/>
      <c r="C135" s="259" t="s">
        <v>117</v>
      </c>
      <c r="D135" s="246">
        <f>IF(($D134+$E134)&gt;0,D134/($D134+$E134),0)</f>
        <v>0</v>
      </c>
      <c r="E135" s="246">
        <f>IF(($D134+$E134)&gt;0,E134/($D134+$E134),0)</f>
        <v>0</v>
      </c>
      <c r="F135" s="247" t="s">
        <v>19</v>
      </c>
      <c r="G135" s="268" t="s">
        <v>19</v>
      </c>
    </row>
    <row r="136" spans="1:8" x14ac:dyDescent="0.2">
      <c r="A136" s="28"/>
      <c r="B136" s="258"/>
      <c r="C136" s="286"/>
      <c r="D136" s="248"/>
      <c r="E136" s="248"/>
      <c r="F136" s="289"/>
      <c r="G136" s="289"/>
    </row>
    <row r="137" spans="1:8" x14ac:dyDescent="0.2">
      <c r="A137" s="28"/>
      <c r="B137" s="258"/>
      <c r="C137" s="260"/>
      <c r="D137" s="247" t="s">
        <v>118</v>
      </c>
      <c r="E137" s="247" t="s">
        <v>119</v>
      </c>
      <c r="F137" s="247" t="s">
        <v>120</v>
      </c>
      <c r="G137" s="268" t="s">
        <v>116</v>
      </c>
    </row>
    <row r="138" spans="1:8" ht="22.5" x14ac:dyDescent="0.2">
      <c r="A138" s="253"/>
      <c r="B138" s="895">
        <f>Adult_Spc_Prjt!A47</f>
        <v>34</v>
      </c>
      <c r="C138" s="896" t="str">
        <f>Adult_Spc_Prjt!B47</f>
        <v xml:space="preserve">If yes to #32, was the training in a local/state demand occupation? (Y, N, X.) (Note: X = Participant did not receive an occupational skills classroom training activity funded with Title I funds). </v>
      </c>
      <c r="D138" s="245">
        <f>COUNTIF(Adult_Spc_Prjt!E47:BL47, "Y")</f>
        <v>0</v>
      </c>
      <c r="E138" s="245">
        <f>COUNTIF(Adult_Spc_Prjt!E47:BL47, "N")</f>
        <v>0</v>
      </c>
      <c r="F138" s="245">
        <f>COUNTIF(Adult_Spc_Prjt!E47:BL47, "X")</f>
        <v>0</v>
      </c>
      <c r="G138" s="267">
        <f>D138+E138+F138</f>
        <v>0</v>
      </c>
    </row>
    <row r="139" spans="1:8" x14ac:dyDescent="0.2">
      <c r="A139" s="28"/>
      <c r="B139" s="260"/>
      <c r="C139" s="259" t="s">
        <v>117</v>
      </c>
      <c r="D139" s="246">
        <f>IF(($D138+$E138)&gt;0,D138/($D138+$E138),0)</f>
        <v>0</v>
      </c>
      <c r="E139" s="246">
        <f>IF(($D138+$E138)&gt;0,E138/($D138+$E138),0)</f>
        <v>0</v>
      </c>
      <c r="F139" s="247" t="s">
        <v>19</v>
      </c>
      <c r="G139" s="268" t="s">
        <v>19</v>
      </c>
    </row>
    <row r="140" spans="1:8" s="26" customFormat="1" x14ac:dyDescent="0.2">
      <c r="A140" s="28"/>
      <c r="B140" s="260"/>
      <c r="C140" s="260"/>
      <c r="D140" s="252"/>
      <c r="E140" s="260"/>
      <c r="F140" s="252"/>
      <c r="G140" s="252"/>
      <c r="H140" s="314"/>
    </row>
    <row r="141" spans="1:8" x14ac:dyDescent="0.2">
      <c r="A141" s="28"/>
      <c r="B141" s="260"/>
      <c r="C141" s="260"/>
      <c r="D141" s="251" t="s">
        <v>118</v>
      </c>
      <c r="E141" s="251" t="s">
        <v>119</v>
      </c>
      <c r="F141" s="251" t="s">
        <v>120</v>
      </c>
      <c r="G141" s="266" t="s">
        <v>116</v>
      </c>
    </row>
    <row r="142" spans="1:8" ht="28.5" customHeight="1" x14ac:dyDescent="0.2">
      <c r="A142" s="253"/>
      <c r="B142" s="895">
        <f>Adult_Spc_Prjt!A48</f>
        <v>35</v>
      </c>
      <c r="C142" s="896" t="str">
        <f>Adult_Spc_Prjt!B48</f>
        <v xml:space="preserve">If no to #32, was a training contract used to pay for the occupational skills classroom activity? (Y, N, X) (Note: If yes, a copy of the contract between the training institution and the LWDB must be made available for review). </v>
      </c>
      <c r="D142" s="245">
        <f>COUNTIF(Adult_Spc_Prjt!E48:BL48, "Y")</f>
        <v>0</v>
      </c>
      <c r="E142" s="245">
        <f>COUNTIF(Adult_Spc_Prjt!E48:BL48, "N")</f>
        <v>0</v>
      </c>
      <c r="F142" s="245">
        <f>COUNTIF(Adult_Spc_Prjt!E48:BL48, "X")</f>
        <v>0</v>
      </c>
      <c r="G142" s="267">
        <f>D142+E142+F142</f>
        <v>0</v>
      </c>
      <c r="H142" s="246"/>
    </row>
    <row r="143" spans="1:8" x14ac:dyDescent="0.2">
      <c r="A143" s="28"/>
      <c r="B143" s="260"/>
      <c r="C143" s="259" t="s">
        <v>117</v>
      </c>
      <c r="D143" s="246">
        <f>IF(($D142+$E142)&gt;0,D142/($D142+$E142),0)</f>
        <v>0</v>
      </c>
      <c r="E143" s="246">
        <f>IF(($D142+$E142)&gt;0,E142/($D142+$E142),0)</f>
        <v>0</v>
      </c>
      <c r="F143" s="247"/>
      <c r="G143" s="268" t="s">
        <v>19</v>
      </c>
    </row>
    <row r="144" spans="1:8" x14ac:dyDescent="0.2">
      <c r="A144" s="28"/>
      <c r="B144" s="258"/>
      <c r="C144" s="260"/>
      <c r="D144" s="248"/>
      <c r="E144" s="248"/>
      <c r="F144" s="248"/>
      <c r="G144" s="248"/>
    </row>
    <row r="145" spans="1:8" s="26" customFormat="1" x14ac:dyDescent="0.2">
      <c r="A145" s="28"/>
      <c r="B145" s="258"/>
      <c r="C145" s="260"/>
      <c r="D145" s="251" t="s">
        <v>118</v>
      </c>
      <c r="E145" s="251" t="s">
        <v>119</v>
      </c>
      <c r="F145" s="251" t="s">
        <v>120</v>
      </c>
      <c r="G145" s="266" t="s">
        <v>116</v>
      </c>
      <c r="H145" s="314"/>
    </row>
    <row r="146" spans="1:8" ht="33.75" x14ac:dyDescent="0.2">
      <c r="A146" s="28"/>
      <c r="B146" s="897">
        <f>Adult_Spc_Prjt!A49</f>
        <v>36</v>
      </c>
      <c r="C146" s="896" t="str">
        <f>Adult_Spc_Prjt!B49</f>
        <v xml:space="preserve">If an Adult Education and Literacy (AEL) activity was provided and Title I Adult and Dislocated Worker funds were used, was the AEL activity done concurrently or in coordination with an allowable training activity? (Y, N, X) (Note: X= Participant did not receive an AEL activity or an AEL activity was given but was not funded with local formula-funded Adult and DW funding). </v>
      </c>
      <c r="D146" s="245">
        <f>COUNTIF(Adult_Spc_Prjt!E49:BL49, "Y")</f>
        <v>0</v>
      </c>
      <c r="E146" s="245">
        <f>COUNTIF(Adult_Spc_Prjt!E49:BL49, "N")</f>
        <v>0</v>
      </c>
      <c r="F146" s="245">
        <f>COUNTIF(Adult_Spc_Prjt!E49:BL49, "X")</f>
        <v>0</v>
      </c>
      <c r="G146" s="267">
        <f>D146+E146+F146</f>
        <v>0</v>
      </c>
    </row>
    <row r="147" spans="1:8" x14ac:dyDescent="0.2">
      <c r="A147" s="253"/>
      <c r="B147" s="256"/>
      <c r="C147" s="259" t="s">
        <v>117</v>
      </c>
      <c r="D147" s="246">
        <f>IF(($D146+$E146)&gt;0,D146/($D146+$E146),0)</f>
        <v>0</v>
      </c>
      <c r="E147" s="246">
        <f>IF(($D146+$E146)&gt;0,E146/($D146+$E146),0)</f>
        <v>0</v>
      </c>
      <c r="F147" s="247" t="s">
        <v>19</v>
      </c>
      <c r="G147" s="268" t="s">
        <v>19</v>
      </c>
    </row>
    <row r="148" spans="1:8" ht="12.75" x14ac:dyDescent="0.2">
      <c r="A148" s="28"/>
      <c r="B148" s="898" t="str">
        <f>Adult_Spc_Prjt!B50</f>
        <v xml:space="preserve"> REGISTERED APPRENTICESHIP PROGRAM</v>
      </c>
      <c r="C148" s="898"/>
      <c r="D148" s="898"/>
      <c r="E148" s="898"/>
      <c r="F148" s="898"/>
      <c r="G148" s="898"/>
    </row>
    <row r="149" spans="1:8" s="26" customFormat="1" x14ac:dyDescent="0.2">
      <c r="A149" s="28"/>
      <c r="B149" s="258"/>
      <c r="C149" s="260"/>
      <c r="D149" s="251" t="s">
        <v>118</v>
      </c>
      <c r="E149" s="251" t="s">
        <v>119</v>
      </c>
      <c r="F149" s="251" t="s">
        <v>120</v>
      </c>
      <c r="G149" s="266" t="s">
        <v>116</v>
      </c>
      <c r="H149" s="314"/>
    </row>
    <row r="150" spans="1:8" ht="22.5" x14ac:dyDescent="0.2">
      <c r="A150" s="28"/>
      <c r="B150" s="1102">
        <f>Adult_Spc_Prjt!A51</f>
        <v>37</v>
      </c>
      <c r="C150" s="896" t="str">
        <f>Adult_Spc_Prjt!B51</f>
        <v xml:space="preserve">Was a Registered Apprenticeship Program (RAP) activity entered in the State's Management Information System (MIS)? (Y, N) (Note: If N, the participant did not receive a RAP activity). (If N, questions #38 and #39 will be X). </v>
      </c>
      <c r="D150" s="245">
        <f>COUNTIF(Adult_Spc_Prjt!E51:BL51, "Y")</f>
        <v>0</v>
      </c>
      <c r="E150" s="245">
        <f>COUNTIF(Adult_Spc_Prjt!E51:BL51, "N")</f>
        <v>0</v>
      </c>
      <c r="F150" s="245">
        <f>COUNTIF(Adult_Spc_Prjt!E51:BL51, "X")</f>
        <v>0</v>
      </c>
      <c r="G150" s="267">
        <f>D150+E150+F150</f>
        <v>0</v>
      </c>
    </row>
    <row r="151" spans="1:8" x14ac:dyDescent="0.2">
      <c r="A151" s="28"/>
      <c r="B151" s="260"/>
      <c r="C151" s="259" t="s">
        <v>117</v>
      </c>
      <c r="D151" s="246">
        <f>IF(($D150+$E150)&gt;0,D150/($D150+$E150),0)</f>
        <v>0</v>
      </c>
      <c r="E151" s="246">
        <f>IF(($D150+$E150)&gt;0,E150/($D150+$E150),0)</f>
        <v>0</v>
      </c>
      <c r="F151" s="247" t="s">
        <v>19</v>
      </c>
      <c r="G151" s="268" t="s">
        <v>19</v>
      </c>
    </row>
    <row r="152" spans="1:8" x14ac:dyDescent="0.2">
      <c r="A152" s="28"/>
      <c r="B152" s="260"/>
      <c r="C152" s="900"/>
      <c r="D152" s="246"/>
      <c r="E152" s="246"/>
      <c r="F152" s="294"/>
      <c r="G152" s="307"/>
    </row>
    <row r="153" spans="1:8" x14ac:dyDescent="0.2">
      <c r="A153" s="28"/>
      <c r="B153" s="260"/>
      <c r="C153" s="900"/>
      <c r="D153" s="251" t="s">
        <v>118</v>
      </c>
      <c r="E153" s="251" t="s">
        <v>119</v>
      </c>
      <c r="F153" s="251" t="s">
        <v>120</v>
      </c>
      <c r="G153" s="266" t="s">
        <v>116</v>
      </c>
    </row>
    <row r="154" spans="1:8" ht="45" x14ac:dyDescent="0.2">
      <c r="A154" s="28"/>
      <c r="B154" s="897">
        <f>Adult_Spc_Prjt!A52</f>
        <v>38</v>
      </c>
      <c r="C154" s="896" t="str">
        <f>Adult_Spc_Prjt!B52</f>
        <v xml:space="preserve">If yes to #37, is there documentation in the file to support the expenditure of funds for classroom training and/or work-based training with the RAP sponsor, employer, and/or related classroom instruction provider? (ITA and/or other agreement) (Y, N, X) (Note: X = WIOA funds were not used to pay for the related instructions (classroom) or work-based training portion of the RAP training activity or the participant did not receive a RAP activity). </v>
      </c>
      <c r="D154" s="245">
        <f>COUNTIF(Adult_Spc_Prjt!E52:BL52, "Y")</f>
        <v>0</v>
      </c>
      <c r="E154" s="245">
        <f>COUNTIF(Adult_Spc_Prjt!E52:BL52, "N")</f>
        <v>0</v>
      </c>
      <c r="F154" s="245">
        <f>COUNTIF(Adult_Spc_Prjt!E52:BL52, "X")</f>
        <v>0</v>
      </c>
      <c r="G154" s="267">
        <f>D154+E154+F154</f>
        <v>0</v>
      </c>
    </row>
    <row r="155" spans="1:8" x14ac:dyDescent="0.2">
      <c r="A155" s="28"/>
      <c r="B155" s="890"/>
      <c r="C155" s="259" t="s">
        <v>117</v>
      </c>
      <c r="D155" s="246">
        <f>IF(($D154+$E154)&gt;0,D154/($D154+$E154),0)</f>
        <v>0</v>
      </c>
      <c r="E155" s="246">
        <f>IF(($D154+$E154)&gt;0,E154/($D154+$E154),0)</f>
        <v>0</v>
      </c>
      <c r="F155" s="247" t="s">
        <v>19</v>
      </c>
      <c r="G155" s="268" t="s">
        <v>19</v>
      </c>
    </row>
    <row r="156" spans="1:8" x14ac:dyDescent="0.2">
      <c r="A156" s="28"/>
      <c r="B156" s="890"/>
      <c r="C156" s="260"/>
      <c r="D156" s="245"/>
      <c r="E156" s="245"/>
      <c r="F156" s="245"/>
      <c r="G156" s="267"/>
    </row>
    <row r="157" spans="1:8" s="26" customFormat="1" x14ac:dyDescent="0.2">
      <c r="A157" s="28"/>
      <c r="B157" s="258"/>
      <c r="C157" s="260"/>
      <c r="D157" s="251" t="s">
        <v>118</v>
      </c>
      <c r="E157" s="251" t="s">
        <v>119</v>
      </c>
      <c r="F157" s="251" t="s">
        <v>120</v>
      </c>
      <c r="G157" s="266" t="s">
        <v>116</v>
      </c>
      <c r="H157" s="314"/>
    </row>
    <row r="158" spans="1:8" ht="45" x14ac:dyDescent="0.2">
      <c r="A158" s="28"/>
      <c r="B158" s="897">
        <f>Adult_Spc_Prjt!A53</f>
        <v>39</v>
      </c>
      <c r="C158" s="256" t="str">
        <f>Adult_Spc_Prjt!B53</f>
        <v xml:space="preserve">If yes to #37, does the file contain a copy of the registration (with the Florida Department of Education, USDOL Office of Apprenticeship or another state) of the RAP including the apprenticeship standards, and the executed apprenticeship agreement with the participant? (Y, N, X) (Note: X = WIOA funds were not used to pay for the related instructions (classroom) or work-based training portion of the RAP training activity or the participant did not receive a RAP activity). </v>
      </c>
      <c r="D158" s="245">
        <f>COUNTIF(Adult_Spc_Prjt!E53:BL53, "Y")</f>
        <v>0</v>
      </c>
      <c r="E158" s="245">
        <f>COUNTIF(Adult_Spc_Prjt!E53:BL53, "N")</f>
        <v>0</v>
      </c>
      <c r="F158" s="245">
        <f>COUNTIF(Adult_Spc_Prjt!E53:BL53, "X")</f>
        <v>0</v>
      </c>
      <c r="G158" s="267">
        <f>D158+E158+F158</f>
        <v>0</v>
      </c>
    </row>
    <row r="159" spans="1:8" ht="15.6" customHeight="1" x14ac:dyDescent="0.2">
      <c r="A159" s="28"/>
      <c r="B159" s="255"/>
      <c r="C159" s="259" t="s">
        <v>117</v>
      </c>
      <c r="D159" s="246">
        <f>IF(($D158+$E158)&gt;0,D158/($D158+$E158),0)</f>
        <v>0</v>
      </c>
      <c r="E159" s="246">
        <f>IF(($D158+$E158)&gt;0,E158/($D158+$E158),0)</f>
        <v>0</v>
      </c>
      <c r="F159" s="247" t="s">
        <v>19</v>
      </c>
      <c r="G159" s="268" t="s">
        <v>19</v>
      </c>
    </row>
    <row r="160" spans="1:8" ht="12.75" x14ac:dyDescent="0.2">
      <c r="A160" s="28"/>
      <c r="B160" s="898" t="str">
        <f>Adult_Spc_Prjt!B54</f>
        <v>ON-THE-JOB/CUSTOMIZED/INCUMBENT WORKER TRAINING</v>
      </c>
      <c r="C160" s="898"/>
      <c r="D160" s="898"/>
      <c r="E160" s="898"/>
      <c r="F160" s="898"/>
      <c r="G160" s="898"/>
    </row>
    <row r="161" spans="1:8" s="26" customFormat="1" ht="12.75" x14ac:dyDescent="0.2">
      <c r="A161" s="109"/>
      <c r="B161" s="1103"/>
      <c r="C161" s="1104"/>
      <c r="D161" s="251" t="s">
        <v>118</v>
      </c>
      <c r="E161" s="251" t="s">
        <v>119</v>
      </c>
      <c r="F161" s="251" t="s">
        <v>120</v>
      </c>
      <c r="G161" s="266" t="s">
        <v>116</v>
      </c>
      <c r="H161" s="314"/>
    </row>
    <row r="162" spans="1:8" ht="22.5" x14ac:dyDescent="0.2">
      <c r="A162" s="28"/>
      <c r="B162" s="894">
        <f>Adult_Spc_Prjt!A55</f>
        <v>40</v>
      </c>
      <c r="C162" s="256" t="str">
        <f>Adult_Spc_Prjt!B55</f>
        <v xml:space="preserve">Was On-The-Job (OJT), Customized Training (CT) or Incumbent Worker Training (IWT) provided to the participant? (Y, N) (Note: N = Participant did not receive an OJT, CT or IWT activity). (If N, questions #41 through #67 will be X). </v>
      </c>
      <c r="D162" s="245">
        <f>COUNTIF(Adult_Spc_Prjt!E55:BL55, "Y")</f>
        <v>0</v>
      </c>
      <c r="E162" s="245">
        <f>COUNTIF(Adult_Spc_Prjt!E55:BL55, "N")</f>
        <v>0</v>
      </c>
      <c r="F162" s="245">
        <f>COUNTIF(Adult_Spc_Prjt!E55:BL55, "X")</f>
        <v>0</v>
      </c>
      <c r="G162" s="267">
        <f>D162+E162+F162</f>
        <v>0</v>
      </c>
    </row>
    <row r="163" spans="1:8" x14ac:dyDescent="0.2">
      <c r="A163" s="28"/>
      <c r="B163" s="258"/>
      <c r="C163" s="259" t="s">
        <v>117</v>
      </c>
      <c r="D163" s="246">
        <f>IF(($D162+$E162)&gt;0,D162/($D162+$E162),0)</f>
        <v>0</v>
      </c>
      <c r="E163" s="246">
        <f>IF(($D162+$E162)&gt;0,E162/($D162+$E162),0)</f>
        <v>0</v>
      </c>
      <c r="F163" s="247" t="s">
        <v>19</v>
      </c>
      <c r="G163" s="268"/>
    </row>
    <row r="164" spans="1:8" hidden="1" x14ac:dyDescent="0.2">
      <c r="A164" s="28"/>
      <c r="B164" s="258"/>
      <c r="C164" s="260"/>
      <c r="D164" s="252"/>
      <c r="E164" s="252"/>
      <c r="F164" s="252"/>
      <c r="G164" s="252"/>
    </row>
    <row r="165" spans="1:8" hidden="1" x14ac:dyDescent="0.2">
      <c r="A165" s="28"/>
      <c r="B165" s="258"/>
      <c r="C165" s="260"/>
      <c r="D165" s="251" t="s">
        <v>118</v>
      </c>
      <c r="E165" s="251" t="s">
        <v>119</v>
      </c>
      <c r="F165" s="251" t="s">
        <v>120</v>
      </c>
      <c r="G165" s="266" t="s">
        <v>116</v>
      </c>
    </row>
    <row r="166" spans="1:8" hidden="1" x14ac:dyDescent="0.2">
      <c r="A166" s="28"/>
      <c r="B166" s="269" t="str">
        <f>Adult_Spc_Prjt!A54</f>
        <v xml:space="preserve">                                              </v>
      </c>
      <c r="C166" s="256" t="str">
        <f>Adult_Spc_Prjt!B54</f>
        <v>ON-THE-JOB/CUSTOMIZED/INCUMBENT WORKER TRAINING</v>
      </c>
      <c r="D166" s="245">
        <f>COUNTIF(Adult_Spc_Prjt!E54:BL54, "Y")</f>
        <v>0</v>
      </c>
      <c r="E166" s="245">
        <f>COUNTIF(Adult_Spc_Prjt!E54:BL54, "N")</f>
        <v>0</v>
      </c>
      <c r="F166" s="245">
        <f>COUNTIF(Adult_Spc_Prjt!E54:BL54, "X")</f>
        <v>0</v>
      </c>
      <c r="G166" s="267">
        <f>D166+E166+F166</f>
        <v>0</v>
      </c>
    </row>
    <row r="167" spans="1:8" hidden="1" x14ac:dyDescent="0.2">
      <c r="A167" s="28"/>
      <c r="B167" s="258"/>
      <c r="C167" s="259" t="s">
        <v>117</v>
      </c>
      <c r="D167" s="246">
        <f>IF(($D166+$E166)&gt;0,D166/($D166+$E166),0)</f>
        <v>0</v>
      </c>
      <c r="E167" s="246">
        <f>IF(($D166+$E166)&gt;0,E166/($D166+$E166),0)</f>
        <v>0</v>
      </c>
      <c r="F167" s="247" t="s">
        <v>19</v>
      </c>
      <c r="G167" s="268" t="s">
        <v>19</v>
      </c>
    </row>
    <row r="168" spans="1:8" hidden="1" x14ac:dyDescent="0.2">
      <c r="A168" s="28"/>
      <c r="B168" s="258"/>
      <c r="C168" s="260"/>
      <c r="D168" s="248"/>
      <c r="E168" s="248"/>
      <c r="F168" s="248"/>
      <c r="G168" s="300"/>
    </row>
    <row r="169" spans="1:8" ht="13.5" hidden="1" customHeight="1" x14ac:dyDescent="0.2">
      <c r="A169" s="28"/>
      <c r="B169" s="258"/>
      <c r="C169" s="260"/>
      <c r="D169" s="251" t="s">
        <v>118</v>
      </c>
      <c r="E169" s="251" t="s">
        <v>119</v>
      </c>
      <c r="F169" s="251" t="s">
        <v>120</v>
      </c>
      <c r="G169" s="266" t="s">
        <v>116</v>
      </c>
    </row>
    <row r="170" spans="1:8" ht="22.5" hidden="1" x14ac:dyDescent="0.2">
      <c r="A170" s="28"/>
      <c r="B170" s="255">
        <f>Adult_Spc_Prjt!A55</f>
        <v>40</v>
      </c>
      <c r="C170" s="256" t="str">
        <f>Adult_Spc_Prjt!B55</f>
        <v xml:space="preserve">Was On-The-Job (OJT), Customized Training (CT) or Incumbent Worker Training (IWT) provided to the participant? (Y, N) (Note: N = Participant did not receive an OJT, CT or IWT activity). (If N, questions #41 through #67 will be X). </v>
      </c>
      <c r="D170" s="245">
        <f>COUNTIF(Adult_Spc_Prjt!E55:BL55, "Y")</f>
        <v>0</v>
      </c>
      <c r="E170" s="245">
        <f>COUNTIF(Adult_Spc_Prjt!E55:BL55, "N")</f>
        <v>0</v>
      </c>
      <c r="F170" s="245">
        <f>COUNTIF(Adult_Spc_Prjt!E55:BL55, "X")</f>
        <v>0</v>
      </c>
      <c r="G170" s="267">
        <f>D170+E170+F170</f>
        <v>0</v>
      </c>
    </row>
    <row r="171" spans="1:8" hidden="1" x14ac:dyDescent="0.2">
      <c r="A171" s="28"/>
      <c r="B171" s="258"/>
      <c r="C171" s="259" t="s">
        <v>117</v>
      </c>
      <c r="D171" s="246">
        <f>IF(($D170+$E170)&gt;0,D170/($D170+$E170),0)</f>
        <v>0</v>
      </c>
      <c r="E171" s="246">
        <f>IF(($D170+$E170)&gt;0,E170/($D170+$E170),0)</f>
        <v>0</v>
      </c>
      <c r="F171" s="247" t="s">
        <v>19</v>
      </c>
      <c r="G171" s="268" t="s">
        <v>19</v>
      </c>
    </row>
    <row r="172" spans="1:8" x14ac:dyDescent="0.2">
      <c r="A172" s="253"/>
      <c r="B172" s="258"/>
      <c r="C172" s="259"/>
      <c r="D172" s="246"/>
      <c r="E172" s="246"/>
      <c r="F172" s="294"/>
      <c r="G172" s="307"/>
      <c r="H172" s="523"/>
    </row>
    <row r="173" spans="1:8" x14ac:dyDescent="0.2">
      <c r="A173" s="253"/>
      <c r="B173" s="258"/>
      <c r="C173" s="259"/>
      <c r="D173" s="251" t="s">
        <v>118</v>
      </c>
      <c r="E173" s="251" t="s">
        <v>119</v>
      </c>
      <c r="F173" s="251" t="s">
        <v>120</v>
      </c>
      <c r="G173" s="266" t="s">
        <v>116</v>
      </c>
      <c r="H173" s="523"/>
    </row>
    <row r="174" spans="1:8" ht="23.25" customHeight="1" x14ac:dyDescent="0.2">
      <c r="A174" s="253"/>
      <c r="B174" s="894">
        <f>Adult_Spc_Prjt!A56</f>
        <v>41</v>
      </c>
      <c r="C174" s="256" t="str">
        <f>Adult_Spc_Prjt!B56</f>
        <v xml:space="preserve">If yes to #40, indicate the type of training provided (OJT, CT or IWT). </v>
      </c>
      <c r="D174" s="245">
        <f>COUNTIF(Adult_Spc_Prjt!E56:BL56, "Y")</f>
        <v>0</v>
      </c>
      <c r="E174" s="245">
        <f>COUNTIF(Adult_Spc_Prjt!E56:BL56, "N")</f>
        <v>0</v>
      </c>
      <c r="F174" s="245">
        <f>COUNTIF(Adult_Spc_Prjt!E56:BL56, "X")</f>
        <v>0</v>
      </c>
      <c r="G174" s="267">
        <f>D174+E174+F174</f>
        <v>0</v>
      </c>
      <c r="H174" s="245"/>
    </row>
    <row r="175" spans="1:8" ht="12.6" customHeight="1" x14ac:dyDescent="0.2">
      <c r="A175" s="253"/>
      <c r="B175" s="258"/>
      <c r="C175" s="905" t="s">
        <v>117</v>
      </c>
      <c r="D175" s="246">
        <f>IF(($D174+$E174)&gt;0,D174/($D174+$E174),0)</f>
        <v>0</v>
      </c>
      <c r="E175" s="246">
        <f>IF(($D174+$E174)&gt;0,E174/($D174+$E174),0)</f>
        <v>0</v>
      </c>
      <c r="F175" s="247" t="s">
        <v>19</v>
      </c>
      <c r="G175" s="268"/>
      <c r="H175" s="523"/>
    </row>
    <row r="176" spans="1:8" s="26" customFormat="1" ht="9.9499999999999993" customHeight="1" x14ac:dyDescent="0.2">
      <c r="A176" s="564"/>
      <c r="B176" s="258"/>
      <c r="C176" s="260"/>
      <c r="D176" s="265"/>
      <c r="E176" s="265"/>
      <c r="F176" s="265"/>
      <c r="G176" s="301"/>
      <c r="H176" s="523"/>
    </row>
    <row r="177" spans="1:8" x14ac:dyDescent="0.2">
      <c r="A177" s="28"/>
      <c r="B177" s="901"/>
      <c r="C177" s="902"/>
      <c r="D177" s="261" t="s">
        <v>118</v>
      </c>
      <c r="E177" s="261" t="s">
        <v>119</v>
      </c>
      <c r="F177" s="261" t="s">
        <v>120</v>
      </c>
      <c r="G177" s="474" t="s">
        <v>116</v>
      </c>
    </row>
    <row r="178" spans="1:8" s="26" customFormat="1" ht="45" x14ac:dyDescent="0.2">
      <c r="A178" s="28"/>
      <c r="B178" s="269">
        <f>Adult_Spc_Prjt!A57</f>
        <v>42</v>
      </c>
      <c r="C178" s="256" t="str">
        <f>Adult_Spc_Prjt!B52</f>
        <v xml:space="preserve">If yes to #37, is there documentation in the file to support the expenditure of funds for classroom training and/or work-based training with the RAP sponsor, employer, and/or related classroom instruction provider? (ITA and/or other agreement) (Y, N, X) (Note: X = WIOA funds were not used to pay for the related instructions (classroom) or work-based training portion of the RAP training activity or the participant did not receive a RAP activity). </v>
      </c>
      <c r="D178" s="245">
        <f>COUNTIF(Adult_Spc_Prjt!E57:BL57, "Y")</f>
        <v>0</v>
      </c>
      <c r="E178" s="245">
        <f>COUNTIF(Adult_Spc_Prjt!E57:BL57, "N")</f>
        <v>0</v>
      </c>
      <c r="F178" s="245">
        <f>COUNTIF(Adult_Spc_Prjt!E57:BL57, "X")</f>
        <v>0</v>
      </c>
      <c r="G178" s="267">
        <f>D178+E178+F178</f>
        <v>0</v>
      </c>
      <c r="H178" s="314"/>
    </row>
    <row r="179" spans="1:8" ht="12" thickBot="1" x14ac:dyDescent="0.25">
      <c r="A179" s="28"/>
      <c r="B179" s="901"/>
      <c r="C179" s="905" t="s">
        <v>117</v>
      </c>
      <c r="D179" s="288">
        <f>IF(($D178+$E178)&gt;0,D178/($D178+$E178),0)</f>
        <v>0</v>
      </c>
      <c r="E179" s="288">
        <f>IF(($D178+$E178)&gt;0,E178/($D178+$E178),0)</f>
        <v>0</v>
      </c>
      <c r="F179" s="291" t="s">
        <v>19</v>
      </c>
      <c r="G179" s="298" t="s">
        <v>19</v>
      </c>
    </row>
    <row r="180" spans="1:8" x14ac:dyDescent="0.2">
      <c r="A180" s="28"/>
      <c r="B180" s="901"/>
      <c r="C180" s="906"/>
      <c r="D180" s="289"/>
      <c r="E180" s="289"/>
      <c r="F180" s="289"/>
      <c r="G180" s="289"/>
    </row>
    <row r="181" spans="1:8" x14ac:dyDescent="0.2">
      <c r="A181" s="28"/>
      <c r="B181" s="901"/>
      <c r="C181" s="902"/>
      <c r="D181" s="261" t="s">
        <v>118</v>
      </c>
      <c r="E181" s="261" t="s">
        <v>119</v>
      </c>
      <c r="F181" s="261" t="s">
        <v>120</v>
      </c>
      <c r="G181" s="474" t="s">
        <v>116</v>
      </c>
    </row>
    <row r="182" spans="1:8" s="26" customFormat="1" ht="22.5" x14ac:dyDescent="0.2">
      <c r="A182" s="28"/>
      <c r="B182" s="269">
        <f>Adult_Spc_Prjt!A58</f>
        <v>43</v>
      </c>
      <c r="C182" s="256" t="str">
        <f>Adult_Spc_Prjt!B58</f>
        <v xml:space="preserve">Does the agreement/contract specify that funds will not be used to directly or indirectly assist, promote, or deter union organizing? (Y, N, X) (Note: X = Participant did not receive OJT). </v>
      </c>
      <c r="D182" s="245">
        <f>COUNTIF(Adult_Spc_Prjt!E58:BL58, "Y")</f>
        <v>0</v>
      </c>
      <c r="E182" s="245">
        <f>COUNTIF(Adult_Spc_Prjt!E58:BL58, "N")</f>
        <v>0</v>
      </c>
      <c r="F182" s="245">
        <f>COUNTIF(Adult_Spc_Prjt!E58:BL58, "X")</f>
        <v>0</v>
      </c>
      <c r="G182" s="267">
        <f>D182+E182+F182</f>
        <v>0</v>
      </c>
      <c r="H182" s="314"/>
    </row>
    <row r="183" spans="1:8" ht="12" thickBot="1" x14ac:dyDescent="0.25">
      <c r="A183" s="28"/>
      <c r="B183" s="901"/>
      <c r="C183" s="905" t="s">
        <v>117</v>
      </c>
      <c r="D183" s="288">
        <f>IF(($D182+$E182)&gt;0,D182/($D182+$E182),0)</f>
        <v>0</v>
      </c>
      <c r="E183" s="288">
        <f>IF(($D182+$E182)&gt;0,E182/($D182+$E182),0)</f>
        <v>0</v>
      </c>
      <c r="F183" s="291" t="s">
        <v>19</v>
      </c>
      <c r="G183" s="298" t="s">
        <v>19</v>
      </c>
    </row>
    <row r="184" spans="1:8" x14ac:dyDescent="0.2">
      <c r="A184" s="28"/>
      <c r="B184" s="901"/>
      <c r="C184" s="906"/>
      <c r="D184" s="289"/>
      <c r="E184" s="289"/>
      <c r="F184" s="289"/>
      <c r="G184" s="289"/>
    </row>
    <row r="185" spans="1:8" x14ac:dyDescent="0.2">
      <c r="A185" s="28"/>
      <c r="B185" s="901"/>
      <c r="C185" s="902"/>
      <c r="D185" s="261" t="s">
        <v>118</v>
      </c>
      <c r="E185" s="261" t="s">
        <v>119</v>
      </c>
      <c r="F185" s="261" t="s">
        <v>120</v>
      </c>
      <c r="G185" s="474" t="s">
        <v>116</v>
      </c>
    </row>
    <row r="186" spans="1:8" s="26" customFormat="1" ht="33.75" x14ac:dyDescent="0.2">
      <c r="A186" s="28"/>
      <c r="B186" s="269">
        <f>Adult_Spc_Prjt!A59</f>
        <v>44</v>
      </c>
      <c r="C186" s="256" t="str">
        <f>Adult_Spc_Prjt!B59</f>
        <v xml:space="preserve">Does the agreement/contract specify that funds used will not be used to directly or indirectly aid in the filling of a job opening which is vacant because the former occupant is on strike, or is being locked out in the course of a labor dispute, or the filling of which is otherwise an issue in a labor dispute involving a work stoppage? (Y, N, X) (Note: X = Participant did not receive OJT).  </v>
      </c>
      <c r="D186" s="245">
        <f>COUNTIF(Adult_Spc_Prjt!E59:BL59, "Y")</f>
        <v>0</v>
      </c>
      <c r="E186" s="245">
        <f>COUNTIF(Adult_Spc_Prjt!E61:BL61, "N")</f>
        <v>0</v>
      </c>
      <c r="F186" s="245">
        <f>COUNTIF(Adult_Spc_Prjt!E61:BL61, "X")</f>
        <v>0</v>
      </c>
      <c r="G186" s="267">
        <f>D186+E186+F186</f>
        <v>0</v>
      </c>
      <c r="H186" s="314"/>
    </row>
    <row r="187" spans="1:8" ht="12" thickBot="1" x14ac:dyDescent="0.25">
      <c r="A187" s="28"/>
      <c r="B187" s="901"/>
      <c r="C187" s="905" t="s">
        <v>117</v>
      </c>
      <c r="D187" s="288">
        <f>IF(($D186+$E186)&gt;0,D186/($D186+$E186),0)</f>
        <v>0</v>
      </c>
      <c r="E187" s="288">
        <f>IF(($D186+$E186)&gt;0,E186/($D186+$E186),0)</f>
        <v>0</v>
      </c>
      <c r="F187" s="291" t="s">
        <v>19</v>
      </c>
      <c r="G187" s="298" t="s">
        <v>19</v>
      </c>
    </row>
    <row r="188" spans="1:8" x14ac:dyDescent="0.2">
      <c r="A188" s="28"/>
      <c r="B188" s="901"/>
      <c r="C188" s="906"/>
      <c r="D188" s="289"/>
      <c r="E188" s="289"/>
      <c r="F188" s="289"/>
      <c r="G188" s="289"/>
    </row>
    <row r="189" spans="1:8" ht="9" customHeight="1" x14ac:dyDescent="0.2">
      <c r="A189" s="28"/>
      <c r="B189" s="912"/>
      <c r="C189" s="260"/>
      <c r="D189" s="251" t="s">
        <v>118</v>
      </c>
      <c r="E189" s="251" t="s">
        <v>119</v>
      </c>
      <c r="F189" s="251" t="s">
        <v>120</v>
      </c>
      <c r="G189" s="479" t="s">
        <v>116</v>
      </c>
    </row>
    <row r="190" spans="1:8" ht="22.5" x14ac:dyDescent="0.2">
      <c r="A190" s="28"/>
      <c r="B190" s="269">
        <f>Adult_Spc_Prjt!A60</f>
        <v>45</v>
      </c>
      <c r="C190" s="256" t="str">
        <f>Adult_Spc_Prjt!B60</f>
        <v xml:space="preserve">Is documentation in the case file that the participant's OJT/CT/IWT start date was on or after the employer's OJT/CT/IWT contract effective date? (Y, N, X) (Note: X = Participant did not receive an OJT, CT or IWT activity.) </v>
      </c>
      <c r="D190" s="245">
        <f>COUNTIF(Adult_Spc_Prjt!E60:BL60, "Y")</f>
        <v>0</v>
      </c>
      <c r="E190" s="245">
        <f>COUNTIF(Adult_Spc_Prjt!E60:BL60, "N")</f>
        <v>0</v>
      </c>
      <c r="F190" s="245">
        <f>COUNTIF(Adult_Spc_Prjt!E60:BL60, "X")</f>
        <v>0</v>
      </c>
      <c r="G190" s="267">
        <f>D190+E190+F190</f>
        <v>0</v>
      </c>
    </row>
    <row r="191" spans="1:8" x14ac:dyDescent="0.2">
      <c r="A191" s="28"/>
      <c r="B191" s="258"/>
      <c r="C191" s="259" t="s">
        <v>117</v>
      </c>
      <c r="D191" s="246">
        <f>IF(($D190+$E190)&gt;0,D190/($D190+$E190),0)</f>
        <v>0</v>
      </c>
      <c r="E191" s="246">
        <f>IF(($D190+$E190)&gt;0,E190/($D190+$E190),0)</f>
        <v>0</v>
      </c>
      <c r="F191" s="247" t="s">
        <v>19</v>
      </c>
      <c r="G191" s="268" t="s">
        <v>19</v>
      </c>
    </row>
    <row r="192" spans="1:8" x14ac:dyDescent="0.2">
      <c r="A192" s="28"/>
      <c r="B192" s="257"/>
      <c r="C192" s="257"/>
      <c r="D192" s="257"/>
      <c r="E192" s="257"/>
      <c r="F192" s="257"/>
      <c r="G192" s="257"/>
    </row>
    <row r="193" spans="1:12" x14ac:dyDescent="0.2">
      <c r="A193" s="28"/>
      <c r="B193" s="258"/>
      <c r="C193" s="260"/>
      <c r="D193" s="251" t="s">
        <v>118</v>
      </c>
      <c r="E193" s="251" t="s">
        <v>119</v>
      </c>
      <c r="F193" s="251" t="s">
        <v>120</v>
      </c>
      <c r="G193" s="266" t="s">
        <v>116</v>
      </c>
    </row>
    <row r="194" spans="1:12" ht="22.5" x14ac:dyDescent="0.2">
      <c r="A194" s="28"/>
      <c r="B194" s="269">
        <f>Adult_Spc_Prjt!A61</f>
        <v>46</v>
      </c>
      <c r="C194" s="256" t="str">
        <f>Adult_Spc_Prjt!B61</f>
        <v>If the training activity exceeded the contract time duration, was there justification of the reason? (Y, N, X) (Note: X = The training activity end date has not exceeded the contract duration, or the participant did not receive an OJT, CT or IWT activity).</v>
      </c>
      <c r="D194" s="245">
        <f>COUNTIF(Adult_Spc_Prjt!E61:BL61, "Y")</f>
        <v>0</v>
      </c>
      <c r="E194" s="245">
        <f>COUNTIF(Adult_Spc_Prjt!E61:BL61, "N")</f>
        <v>0</v>
      </c>
      <c r="F194" s="245">
        <f>COUNTIF(Adult_Spc_Prjt!E61:BL61, "X")</f>
        <v>0</v>
      </c>
      <c r="G194" s="267">
        <f>D194+E194+F194</f>
        <v>0</v>
      </c>
    </row>
    <row r="195" spans="1:12" x14ac:dyDescent="0.2">
      <c r="A195" s="28"/>
      <c r="B195" s="258"/>
      <c r="C195" s="259" t="s">
        <v>117</v>
      </c>
      <c r="D195" s="246">
        <f>IF(($D194+$E194)&gt;0,D194/($D194+$E194),0)</f>
        <v>0</v>
      </c>
      <c r="E195" s="246">
        <f>IF(($D194+$E194)&gt;0,E194/($D194+$E194),0)</f>
        <v>0</v>
      </c>
      <c r="F195" s="247" t="s">
        <v>19</v>
      </c>
      <c r="G195" s="268" t="s">
        <v>19</v>
      </c>
    </row>
    <row r="196" spans="1:12" x14ac:dyDescent="0.2">
      <c r="A196" s="253"/>
      <c r="B196" s="899"/>
      <c r="C196" s="256"/>
      <c r="D196" s="246"/>
      <c r="E196" s="246"/>
      <c r="F196" s="294"/>
      <c r="G196" s="307"/>
    </row>
    <row r="197" spans="1:12" x14ac:dyDescent="0.2">
      <c r="A197" s="28"/>
      <c r="B197" s="258"/>
      <c r="C197" s="260"/>
      <c r="D197" s="251" t="s">
        <v>118</v>
      </c>
      <c r="E197" s="251" t="s">
        <v>119</v>
      </c>
      <c r="F197" s="251" t="s">
        <v>120</v>
      </c>
      <c r="G197" s="266" t="s">
        <v>116</v>
      </c>
    </row>
    <row r="198" spans="1:12" ht="29.25" customHeight="1" x14ac:dyDescent="0.2">
      <c r="A198" s="28"/>
      <c r="B198" s="280">
        <f>Adult_Spc_Prjt!A62</f>
        <v>47</v>
      </c>
      <c r="C198" s="256" t="str">
        <f>Adult_Spc_Prjt!B62</f>
        <v xml:space="preserve">Was the training provided as described in the OJT/CT/IWT agreement/contract or participant case file? (Y, N, X) (Note: X = Participant did not successfully complete the training activity or did not receive an OJT, CT or IWT activity). </v>
      </c>
      <c r="D198" s="245">
        <f>COUNTIF(Adult_Spc_Prjt!E62:BL62, "Y")</f>
        <v>0</v>
      </c>
      <c r="E198" s="245">
        <f>COUNTIF(Adult_Spc_Prjt!E62:BL62, "N")</f>
        <v>0</v>
      </c>
      <c r="F198" s="245">
        <f>COUNTIF(Adult_Spc_Prjt!E62:BL62, "X")</f>
        <v>0</v>
      </c>
      <c r="G198" s="267">
        <f>D198+E198+F198</f>
        <v>0</v>
      </c>
    </row>
    <row r="199" spans="1:12" x14ac:dyDescent="0.2">
      <c r="A199" s="28"/>
      <c r="B199" s="258"/>
      <c r="C199" s="913" t="s">
        <v>117</v>
      </c>
      <c r="D199" s="246">
        <f>IF(($D198+$E198)&gt;0,D198/($D198+$E198),0)</f>
        <v>0</v>
      </c>
      <c r="E199" s="246">
        <f>IF(($D198+$E198)&gt;0,E198/($D198+$E198),0)</f>
        <v>0</v>
      </c>
      <c r="F199" s="247" t="s">
        <v>19</v>
      </c>
      <c r="G199" s="268" t="s">
        <v>19</v>
      </c>
      <c r="L199" s="524"/>
    </row>
    <row r="200" spans="1:12" x14ac:dyDescent="0.2">
      <c r="A200" s="28"/>
      <c r="B200" s="258"/>
      <c r="C200" s="260"/>
      <c r="D200" s="248"/>
      <c r="E200" s="248"/>
      <c r="F200" s="252"/>
      <c r="G200" s="252"/>
      <c r="L200" s="524"/>
    </row>
    <row r="201" spans="1:12" ht="23.25" customHeight="1" x14ac:dyDescent="0.2">
      <c r="A201" s="253"/>
      <c r="B201" s="898" t="str">
        <f>Adult_Spc_Prjt!B63</f>
        <v>ON-THE-JOB TRAINING Specific Questions</v>
      </c>
      <c r="C201" s="898" t="str">
        <f>Adult_Spc_Prjt!B63</f>
        <v>ON-THE-JOB TRAINING Specific Questions</v>
      </c>
      <c r="D201" s="898">
        <f>COUNTIF(Adult_Spc_Prjt!E63:BL63, "Y")</f>
        <v>0</v>
      </c>
      <c r="E201" s="898">
        <f>COUNTIF(Adult_Spc_Prjt!E63:BL63, "N")</f>
        <v>0</v>
      </c>
      <c r="F201" s="898">
        <f>COUNTIF(Adult_Spc_Prjt!E63:BL63, "X")</f>
        <v>0</v>
      </c>
      <c r="G201" s="898">
        <f>D201+E201+F201</f>
        <v>0</v>
      </c>
      <c r="H201" s="523"/>
    </row>
    <row r="202" spans="1:12" x14ac:dyDescent="0.2">
      <c r="A202" s="28"/>
      <c r="B202" s="258"/>
      <c r="C202" s="260"/>
      <c r="D202" s="251" t="s">
        <v>118</v>
      </c>
      <c r="E202" s="251" t="s">
        <v>119</v>
      </c>
      <c r="F202" s="251" t="s">
        <v>120</v>
      </c>
      <c r="G202" s="266" t="s">
        <v>116</v>
      </c>
    </row>
    <row r="203" spans="1:12" ht="22.5" x14ac:dyDescent="0.2">
      <c r="A203" s="28"/>
      <c r="B203" s="894">
        <f>Adult_Spc_Prjt!A64</f>
        <v>48</v>
      </c>
      <c r="C203" s="256" t="str">
        <f>Adult_Spc_Prjt!B64</f>
        <v>Was OJT provided to the participant? (Y, N) (If Y, verify that the OJT requirements in questions #49 through #57 are met). (Note: N = Participant did not receive OJT.) (If N, questions #49 through #57 will be X).</v>
      </c>
      <c r="D203" s="245">
        <f>COUNTIF(Adult_Spc_Prjt!E64:BL64, "Y")</f>
        <v>0</v>
      </c>
      <c r="E203" s="245">
        <f>COUNTIF(Adult_Spc_Prjt!E64:BL64, "N")</f>
        <v>0</v>
      </c>
      <c r="F203" s="245">
        <f>COUNTIF(Adult_Spc_Prjt!E64:BL64, "X")</f>
        <v>0</v>
      </c>
      <c r="G203" s="267">
        <f>D203+E203+F203</f>
        <v>0</v>
      </c>
    </row>
    <row r="204" spans="1:12" x14ac:dyDescent="0.2">
      <c r="A204" s="28"/>
      <c r="B204" s="258"/>
      <c r="C204" s="259" t="s">
        <v>117</v>
      </c>
      <c r="D204" s="246">
        <f>IF(($D203+$E203)&gt;0,D203/($D203+$E203),0)</f>
        <v>0</v>
      </c>
      <c r="E204" s="246">
        <f>IF(($D203+$E203)&gt;0,E203/($D203+$E203),0)</f>
        <v>0</v>
      </c>
      <c r="F204" s="247" t="s">
        <v>19</v>
      </c>
      <c r="G204" s="268" t="s">
        <v>19</v>
      </c>
    </row>
    <row r="205" spans="1:12" hidden="1" x14ac:dyDescent="0.2">
      <c r="A205" s="28"/>
      <c r="B205" s="258"/>
      <c r="C205" s="260"/>
      <c r="D205" s="248"/>
      <c r="E205" s="248"/>
      <c r="F205" s="252"/>
      <c r="G205" s="252"/>
    </row>
    <row r="206" spans="1:12" hidden="1" x14ac:dyDescent="0.2">
      <c r="A206" s="28"/>
      <c r="B206" s="258"/>
      <c r="C206" s="260"/>
      <c r="D206" s="251" t="s">
        <v>118</v>
      </c>
      <c r="E206" s="251" t="s">
        <v>119</v>
      </c>
      <c r="F206" s="251" t="s">
        <v>120</v>
      </c>
      <c r="G206" s="266" t="s">
        <v>116</v>
      </c>
    </row>
    <row r="207" spans="1:12" ht="22.5" hidden="1" x14ac:dyDescent="0.2">
      <c r="A207" s="28"/>
      <c r="B207" s="255">
        <f>Adult_Spc_Prjt!A65</f>
        <v>49</v>
      </c>
      <c r="C207" s="256" t="str">
        <f>Adult_Spc_Prjt!B65</f>
        <v xml:space="preserve">Does the agreement/contract outline the established non-federal reimbursement share of the cost of providing the training? (Y, N, X) (Note: X = Participant did not receive OJT). </v>
      </c>
      <c r="D207" s="245" t="e">
        <f>COUNTIF(Adult_Spc_Prjt!#REF!, "Y")</f>
        <v>#REF!</v>
      </c>
      <c r="E207" s="245" t="e">
        <f>COUNTIF(Adult_Spc_Prjt!#REF!, "N")</f>
        <v>#REF!</v>
      </c>
      <c r="F207" s="245" t="e">
        <f>COUNTIF(Adult_Spc_Prjt!#REF!, "X")</f>
        <v>#REF!</v>
      </c>
      <c r="G207" s="267" t="e">
        <f>D207+E207+F207</f>
        <v>#REF!</v>
      </c>
    </row>
    <row r="208" spans="1:12" ht="12.75" hidden="1" x14ac:dyDescent="0.2">
      <c r="A208" s="29"/>
      <c r="B208" s="258"/>
      <c r="C208" s="259" t="s">
        <v>117</v>
      </c>
      <c r="D208" s="246" t="e">
        <f>IF(($D207+$E207)&gt;0,D207/($D207+$E207),0)</f>
        <v>#REF!</v>
      </c>
      <c r="E208" s="246" t="e">
        <f>IF(($D207+$E207)&gt;0,E207/($D207+$E207),0)</f>
        <v>#REF!</v>
      </c>
      <c r="F208" s="247" t="s">
        <v>19</v>
      </c>
      <c r="G208" s="268" t="s">
        <v>19</v>
      </c>
    </row>
    <row r="209" spans="1:8" s="26" customFormat="1" ht="12.75" x14ac:dyDescent="0.2">
      <c r="A209" s="565"/>
      <c r="B209" s="258"/>
      <c r="C209" s="286"/>
      <c r="D209" s="252"/>
      <c r="E209" s="252"/>
      <c r="F209" s="252"/>
      <c r="G209" s="252"/>
      <c r="H209" s="314"/>
    </row>
    <row r="210" spans="1:8" x14ac:dyDescent="0.2">
      <c r="A210" s="28"/>
      <c r="B210" s="258"/>
      <c r="C210" s="260"/>
      <c r="D210" s="251" t="s">
        <v>118</v>
      </c>
      <c r="E210" s="251" t="s">
        <v>119</v>
      </c>
      <c r="F210" s="251" t="s">
        <v>120</v>
      </c>
      <c r="G210" s="266" t="s">
        <v>116</v>
      </c>
    </row>
    <row r="211" spans="1:8" ht="22.5" x14ac:dyDescent="0.2">
      <c r="A211" s="28"/>
      <c r="B211" s="269">
        <f>Adult_Spc_Prjt!A65</f>
        <v>49</v>
      </c>
      <c r="C211" s="256" t="str">
        <f>Adult_Spc_Prjt!B65</f>
        <v xml:space="preserve">Does the agreement/contract outline the established non-federal reimbursement share of the cost of providing the training? (Y, N, X) (Note: X = Participant did not receive OJT). </v>
      </c>
      <c r="D211" s="245">
        <f>COUNTIF(Adult_Spc_Prjt!E65:BL65, "Y")</f>
        <v>0</v>
      </c>
      <c r="E211" s="245">
        <f>COUNTIF(Adult_Spc_Prjt!E65:BL65, "N")</f>
        <v>0</v>
      </c>
      <c r="F211" s="245">
        <f>COUNTIF(Adult_Spc_Prjt!E65:BL65, "X")</f>
        <v>0</v>
      </c>
      <c r="G211" s="267">
        <f>D211+E211+F211</f>
        <v>0</v>
      </c>
    </row>
    <row r="212" spans="1:8" x14ac:dyDescent="0.2">
      <c r="A212" s="28"/>
      <c r="B212" s="258"/>
      <c r="C212" s="260"/>
      <c r="D212" s="245">
        <f>IF(($D211+$E211)&gt;0,D211/($D211+$E211),0)</f>
        <v>0</v>
      </c>
      <c r="E212" s="245">
        <f>IF(($D211+$E211)&gt;0,E211/($D211+$E211),0)</f>
        <v>0</v>
      </c>
      <c r="F212" s="247" t="s">
        <v>19</v>
      </c>
      <c r="G212" s="268" t="s">
        <v>19</v>
      </c>
    </row>
    <row r="213" spans="1:8" x14ac:dyDescent="0.2">
      <c r="A213" s="28"/>
      <c r="B213" s="258"/>
      <c r="C213" s="259" t="s">
        <v>117</v>
      </c>
      <c r="D213" s="245"/>
      <c r="E213" s="245"/>
      <c r="F213" s="245"/>
      <c r="G213" s="267"/>
    </row>
    <row r="214" spans="1:8" x14ac:dyDescent="0.2">
      <c r="A214" s="28"/>
      <c r="B214" s="258"/>
      <c r="C214" s="286"/>
      <c r="D214" s="245"/>
      <c r="E214" s="245"/>
      <c r="F214" s="245"/>
      <c r="G214" s="267"/>
    </row>
    <row r="215" spans="1:8" x14ac:dyDescent="0.2">
      <c r="A215" s="28"/>
      <c r="B215" s="258"/>
      <c r="C215" s="260"/>
      <c r="D215" s="251" t="s">
        <v>118</v>
      </c>
      <c r="E215" s="251" t="s">
        <v>119</v>
      </c>
      <c r="F215" s="251" t="s">
        <v>120</v>
      </c>
      <c r="G215" s="266" t="s">
        <v>116</v>
      </c>
    </row>
    <row r="216" spans="1:8" ht="22.5" x14ac:dyDescent="0.2">
      <c r="A216" s="28"/>
      <c r="B216" s="269">
        <f>Adult_Spc_Prjt!A66</f>
        <v>50</v>
      </c>
      <c r="C216" s="256" t="str">
        <f>Adult_Spc_Prjt!B66</f>
        <v xml:space="preserve">Did the case file contain timesheets or documentation of the calculation of hours worked to support the participant’s engagement in the OJT activity? (Y, N, X) (Note: X = Participant did not receive an OJT activity). </v>
      </c>
      <c r="D216" s="245">
        <f>COUNTIF(Adult_Spc_Prjt!E66:BL66, "Y")</f>
        <v>0</v>
      </c>
      <c r="E216" s="245">
        <f>COUNTIF(Adult_Spc_Prjt!E66:BL66, "N")</f>
        <v>0</v>
      </c>
      <c r="F216" s="245">
        <f>COUNTIF(Adult_Spc_Prjt!E66:BL66, "X")</f>
        <v>0</v>
      </c>
      <c r="G216" s="267">
        <f>D216+E216+F216</f>
        <v>0</v>
      </c>
    </row>
    <row r="217" spans="1:8" x14ac:dyDescent="0.2">
      <c r="A217" s="28"/>
      <c r="B217" s="258"/>
      <c r="C217" s="259" t="s">
        <v>117</v>
      </c>
      <c r="D217" s="246">
        <f>IF(($D216+$E216)&gt;0,D216/($D216+$E216),0)</f>
        <v>0</v>
      </c>
      <c r="E217" s="246">
        <f>IF(($D216+$E216)&gt;0,E216/($D216+$E216),0)</f>
        <v>0</v>
      </c>
      <c r="F217" s="247" t="s">
        <v>19</v>
      </c>
      <c r="G217" s="268" t="s">
        <v>19</v>
      </c>
    </row>
    <row r="218" spans="1:8" x14ac:dyDescent="0.2">
      <c r="A218" s="28"/>
      <c r="B218" s="258"/>
      <c r="C218" s="260"/>
      <c r="D218" s="252"/>
      <c r="E218" s="252"/>
      <c r="F218" s="252"/>
      <c r="G218" s="252"/>
    </row>
    <row r="219" spans="1:8" x14ac:dyDescent="0.2">
      <c r="A219" s="28"/>
      <c r="B219" s="258"/>
      <c r="C219" s="260"/>
      <c r="D219" s="251" t="s">
        <v>118</v>
      </c>
      <c r="E219" s="251" t="s">
        <v>119</v>
      </c>
      <c r="F219" s="251" t="s">
        <v>120</v>
      </c>
      <c r="G219" s="266" t="s">
        <v>116</v>
      </c>
    </row>
    <row r="220" spans="1:8" ht="33.75" x14ac:dyDescent="0.2">
      <c r="A220" s="28"/>
      <c r="B220" s="269">
        <f>Adult_Spc_Prjt!A67</f>
        <v>51</v>
      </c>
      <c r="C220" s="256" t="str">
        <f>Adult_Spc_Prjt!B67</f>
        <v xml:space="preserve">If OJT for an existing worker, does the training relate to the introduction of new technologies, introduction to new production or service procedures, upgrading to new jobs that require additional skills, workplace literacy, or other appropriate purposes identified by the local LWDB? (Y, N, X) (Note: X = Participant did not receive OJT or participant is a new hire). </v>
      </c>
      <c r="D220" s="245">
        <f>COUNTIF(Adult_Spc_Prjt!E67:BL67, "Y")</f>
        <v>0</v>
      </c>
      <c r="E220" s="245">
        <f>COUNTIF(Adult_Spc_Prjt!E67:BL67, "N")</f>
        <v>0</v>
      </c>
      <c r="F220" s="245">
        <f>COUNTIF(Adult_Spc_Prjt!E67:BL67, "X")</f>
        <v>0</v>
      </c>
      <c r="G220" s="267">
        <f>D220+E220+F220</f>
        <v>0</v>
      </c>
    </row>
    <row r="221" spans="1:8" x14ac:dyDescent="0.2">
      <c r="A221" s="28"/>
      <c r="B221" s="258"/>
      <c r="C221" s="259" t="s">
        <v>117</v>
      </c>
      <c r="D221" s="246">
        <f>IF(($D220+$E220)&gt;0,D220/($D220+$E220),0)</f>
        <v>0</v>
      </c>
      <c r="E221" s="246">
        <f>IF(($D220+$E220)&gt;0,E220/($D220+$E220),0)</f>
        <v>0</v>
      </c>
      <c r="F221" s="247" t="s">
        <v>19</v>
      </c>
      <c r="G221" s="268" t="s">
        <v>19</v>
      </c>
    </row>
    <row r="222" spans="1:8" x14ac:dyDescent="0.2">
      <c r="A222" s="28"/>
      <c r="B222" s="258"/>
      <c r="C222" s="260"/>
      <c r="D222" s="252"/>
      <c r="E222" s="252"/>
      <c r="F222" s="252"/>
      <c r="G222" s="252"/>
    </row>
    <row r="223" spans="1:8" x14ac:dyDescent="0.2">
      <c r="A223" s="28"/>
      <c r="B223" s="258"/>
      <c r="C223" s="260"/>
      <c r="D223" s="251" t="s">
        <v>118</v>
      </c>
      <c r="E223" s="251" t="s">
        <v>119</v>
      </c>
      <c r="F223" s="251" t="s">
        <v>120</v>
      </c>
      <c r="G223" s="266" t="s">
        <v>116</v>
      </c>
    </row>
    <row r="224" spans="1:8" ht="22.5" x14ac:dyDescent="0.2">
      <c r="A224" s="28"/>
      <c r="B224" s="269">
        <f>Adult_Spc_Prjt!A68</f>
        <v>52</v>
      </c>
      <c r="C224" s="256" t="str">
        <f>Adult_Spc_Prjt!B68</f>
        <v xml:space="preserve">If the OJT is for a newly hired participant, did the case file contain documentation of an open position with the OJT employer? (Y, N, X) (Note: X = Participant did not receive OJT or participant is an existing worker). </v>
      </c>
      <c r="D224" s="245">
        <f>COUNTIF(Adult_Spc_Prjt!E68:BL68, "Y")</f>
        <v>0</v>
      </c>
      <c r="E224" s="245">
        <f>COUNTIF(Adult_Spc_Prjt!E68:BL68, "N")</f>
        <v>0</v>
      </c>
      <c r="F224" s="245">
        <f>COUNTIF(Adult_Spc_Prjt!E68:BL68, "X")</f>
        <v>0</v>
      </c>
      <c r="G224" s="267">
        <f>D224+E224+F224</f>
        <v>0</v>
      </c>
    </row>
    <row r="225" spans="1:7" x14ac:dyDescent="0.2">
      <c r="A225" s="28"/>
      <c r="B225" s="258"/>
      <c r="C225" s="259" t="s">
        <v>117</v>
      </c>
      <c r="D225" s="246">
        <f>IF(($D224+$E224)&gt;0,D224/($D224+$E224),0)</f>
        <v>0</v>
      </c>
      <c r="E225" s="246">
        <f>IF(($D224+$E224)&gt;0,E224/($D224+$E224),0)</f>
        <v>0</v>
      </c>
      <c r="F225" s="247" t="s">
        <v>19</v>
      </c>
      <c r="G225" s="268" t="s">
        <v>19</v>
      </c>
    </row>
    <row r="226" spans="1:7" x14ac:dyDescent="0.2">
      <c r="A226" s="28"/>
      <c r="B226" s="258"/>
      <c r="C226" s="260"/>
      <c r="D226" s="248"/>
      <c r="E226" s="248"/>
      <c r="F226" s="252"/>
      <c r="G226" s="252"/>
    </row>
    <row r="227" spans="1:7" x14ac:dyDescent="0.2">
      <c r="A227" s="28"/>
      <c r="B227" s="258"/>
      <c r="C227" s="260"/>
      <c r="D227" s="251" t="s">
        <v>118</v>
      </c>
      <c r="E227" s="251" t="s">
        <v>119</v>
      </c>
      <c r="F227" s="251" t="s">
        <v>120</v>
      </c>
      <c r="G227" s="266" t="s">
        <v>116</v>
      </c>
    </row>
    <row r="228" spans="1:7" ht="22.5" x14ac:dyDescent="0.2">
      <c r="A228" s="28"/>
      <c r="B228" s="269">
        <f>Adult_Spc_Prjt!A69</f>
        <v>53</v>
      </c>
      <c r="C228" s="256" t="str">
        <f>Adult_Spc_Prjt!B69</f>
        <v xml:space="preserve">If yes to #52, is documentation in the case file of a referral to the OJT employer? (Y, N, X) (Note: X = Participant did not receive OJT or participant is an existing worker). </v>
      </c>
      <c r="D228" s="245">
        <f>COUNTIF(Adult_Spc_Prjt!E69:BL69, "Y")</f>
        <v>0</v>
      </c>
      <c r="E228" s="245">
        <f>COUNTIF(Adult_Spc_Prjt!E69:BL69, "N")</f>
        <v>0</v>
      </c>
      <c r="F228" s="245">
        <f>COUNTIF(Adult_Spc_Prjt!E69:BL69, "X")</f>
        <v>0</v>
      </c>
      <c r="G228" s="267">
        <f>D228+E228+F228</f>
        <v>0</v>
      </c>
    </row>
    <row r="229" spans="1:7" x14ac:dyDescent="0.2">
      <c r="A229" s="28"/>
      <c r="B229" s="915"/>
      <c r="C229" s="259" t="s">
        <v>117</v>
      </c>
      <c r="D229" s="246">
        <f>IF(($D228+$E228)&gt;0,D228/($D228+$E228),0)</f>
        <v>0</v>
      </c>
      <c r="E229" s="246">
        <f>IF(($D228+$E228)&gt;0,E228/($D228+$E228),0)</f>
        <v>0</v>
      </c>
      <c r="F229" s="247" t="s">
        <v>19</v>
      </c>
      <c r="G229" s="268" t="s">
        <v>19</v>
      </c>
    </row>
    <row r="230" spans="1:7" x14ac:dyDescent="0.2">
      <c r="A230" s="28"/>
      <c r="B230" s="258"/>
      <c r="C230" s="260"/>
      <c r="D230" s="248"/>
      <c r="E230" s="248"/>
      <c r="F230" s="252"/>
      <c r="G230" s="252"/>
    </row>
    <row r="231" spans="1:7" x14ac:dyDescent="0.2">
      <c r="A231" s="28"/>
      <c r="B231" s="260"/>
      <c r="C231" s="260"/>
      <c r="D231" s="251" t="s">
        <v>118</v>
      </c>
      <c r="E231" s="251" t="s">
        <v>119</v>
      </c>
      <c r="F231" s="251" t="s">
        <v>120</v>
      </c>
      <c r="G231" s="266" t="s">
        <v>116</v>
      </c>
    </row>
    <row r="232" spans="1:7" ht="22.5" x14ac:dyDescent="0.2">
      <c r="A232" s="28"/>
      <c r="B232" s="280">
        <f>Adult_Spc_Prjt!A70</f>
        <v>54</v>
      </c>
      <c r="C232" s="256" t="str">
        <f>Adult_Spc_Prjt!B70</f>
        <v xml:space="preserve">If yes to #53, does the job title on the referral match the occupation listed on the participant's IEP or case notes? (Y, N, X) (Note: X = Participant did not receive OJT or participant is an existing worker). </v>
      </c>
      <c r="D232" s="245">
        <f>COUNTIF(Adult_Spc_Prjt!E70:BL70, "Y")</f>
        <v>0</v>
      </c>
      <c r="E232" s="245">
        <f>COUNTIF(Adult_Spc_Prjt!E70:BL70, "N")</f>
        <v>0</v>
      </c>
      <c r="F232" s="245">
        <f>COUNTIF(Adult_Spc_Prjt!E70:BL70, "X")</f>
        <v>0</v>
      </c>
      <c r="G232" s="267">
        <f>D232+E232+F232</f>
        <v>0</v>
      </c>
    </row>
    <row r="233" spans="1:7" x14ac:dyDescent="0.2">
      <c r="A233" s="28"/>
      <c r="B233" s="260"/>
      <c r="C233" s="259" t="s">
        <v>117</v>
      </c>
      <c r="D233" s="246">
        <f>IF(($D232+$E232)&gt;0,D232/($D232+$E232),0)</f>
        <v>0</v>
      </c>
      <c r="E233" s="246">
        <f>IF(($D232+$E232)&gt;0,E232/($D232+$E232),0)</f>
        <v>0</v>
      </c>
      <c r="F233" s="247" t="s">
        <v>19</v>
      </c>
      <c r="G233" s="268" t="s">
        <v>19</v>
      </c>
    </row>
    <row r="234" spans="1:7" ht="11.25" customHeight="1" x14ac:dyDescent="0.2">
      <c r="A234" s="28"/>
      <c r="B234" s="258"/>
      <c r="C234" s="260"/>
      <c r="D234" s="248"/>
      <c r="E234" s="248"/>
      <c r="F234" s="252"/>
      <c r="G234" s="252"/>
    </row>
    <row r="235" spans="1:7" x14ac:dyDescent="0.2">
      <c r="A235" s="28"/>
      <c r="B235" s="260"/>
      <c r="C235" s="260"/>
      <c r="D235" s="251" t="s">
        <v>118</v>
      </c>
      <c r="E235" s="251" t="s">
        <v>119</v>
      </c>
      <c r="F235" s="251" t="s">
        <v>120</v>
      </c>
      <c r="G235" s="266" t="s">
        <v>116</v>
      </c>
    </row>
    <row r="236" spans="1:7" ht="33.75" x14ac:dyDescent="0.2">
      <c r="A236" s="28"/>
      <c r="B236" s="280">
        <f>Adult_Spc_Prjt!A71</f>
        <v>55</v>
      </c>
      <c r="C236" s="256" t="str">
        <f>Adult_Spc_Prjt!B71</f>
        <v>Was an OJT training plan developed that included the skills to be obtained, the number of hours needed to become proficient in the training occupation and was the plan signed by both the participant and the LWDB? (Y, N, X) (Note: X = Participant did not receive OJT).</v>
      </c>
      <c r="D236" s="245">
        <f>COUNTIF(Adult_Spc_Prjt!E71:BL71, "Y")</f>
        <v>0</v>
      </c>
      <c r="E236" s="245">
        <f>COUNTIF(Adult_Spc_Prjt!E71:BL71, "N")</f>
        <v>0</v>
      </c>
      <c r="F236" s="245">
        <f>COUNTIF(Adult_Spc_Prjt!E71:BL71, "X")</f>
        <v>0</v>
      </c>
      <c r="G236" s="267">
        <f>D236+E236+F236</f>
        <v>0</v>
      </c>
    </row>
    <row r="237" spans="1:7" ht="18" customHeight="1" x14ac:dyDescent="0.2">
      <c r="A237" s="28"/>
      <c r="B237" s="258"/>
      <c r="C237" s="900" t="s">
        <v>117</v>
      </c>
      <c r="D237" s="295">
        <f>IF(($D236+$E236)&gt;0,D236/($D236+$E236),0)</f>
        <v>0</v>
      </c>
      <c r="E237" s="295">
        <f>IF(($D236+$E236)&gt;0,E236/($D236+$E236),0)</f>
        <v>0</v>
      </c>
      <c r="F237" s="296" t="s">
        <v>19</v>
      </c>
      <c r="G237" s="309" t="s">
        <v>19</v>
      </c>
    </row>
    <row r="238" spans="1:7" ht="9" customHeight="1" x14ac:dyDescent="0.2">
      <c r="A238" s="253"/>
      <c r="B238" s="258"/>
      <c r="C238" s="900"/>
      <c r="D238" s="295"/>
      <c r="E238" s="295"/>
      <c r="F238" s="482"/>
      <c r="G238" s="485"/>
    </row>
    <row r="239" spans="1:7" x14ac:dyDescent="0.2">
      <c r="A239" s="28"/>
      <c r="B239" s="260"/>
      <c r="C239" s="260"/>
      <c r="D239" s="251" t="s">
        <v>118</v>
      </c>
      <c r="E239" s="251" t="s">
        <v>119</v>
      </c>
      <c r="F239" s="251" t="s">
        <v>120</v>
      </c>
      <c r="G239" s="266" t="s">
        <v>116</v>
      </c>
    </row>
    <row r="240" spans="1:7" ht="22.5" x14ac:dyDescent="0.2">
      <c r="A240" s="28"/>
      <c r="B240" s="269">
        <f>Adult_Spc_Prjt!A72</f>
        <v>56</v>
      </c>
      <c r="C240" s="256" t="str">
        <f>Adult_Spc_Prjt!B72</f>
        <v xml:space="preserve">Does the participant file contain a determination of the participant’s training gaps? (Y, N, X) (Note: X = Participant did not receive OJT). </v>
      </c>
      <c r="D240" s="245">
        <f>COUNTIF(Adult_Spc_Prjt!E72:BL72, "Y")</f>
        <v>0</v>
      </c>
      <c r="E240" s="245">
        <f>COUNTIF(Adult_Spc_Prjt!E72:BL72, "N")</f>
        <v>0</v>
      </c>
      <c r="F240" s="245">
        <f>COUNTIF(Adult_Spc_Prjt!E72:BL72, "X")</f>
        <v>0</v>
      </c>
      <c r="G240" s="267">
        <f>D240+E240+F240</f>
        <v>0</v>
      </c>
    </row>
    <row r="241" spans="1:8" ht="18" customHeight="1" x14ac:dyDescent="0.2">
      <c r="A241" s="28"/>
      <c r="B241" s="258"/>
      <c r="C241" s="900" t="s">
        <v>117</v>
      </c>
      <c r="D241" s="295">
        <f>IF(($D240+$E240)&gt;0,D240/($D240+$E240),0)</f>
        <v>0</v>
      </c>
      <c r="E241" s="295">
        <f>IF(($D240+$E240)&gt;0,E240/($D240+$E240),0)</f>
        <v>0</v>
      </c>
      <c r="F241" s="296" t="s">
        <v>19</v>
      </c>
      <c r="G241" s="309" t="s">
        <v>19</v>
      </c>
    </row>
    <row r="242" spans="1:8" ht="9.6" customHeight="1" x14ac:dyDescent="0.2">
      <c r="A242" s="253"/>
      <c r="B242" s="258"/>
      <c r="C242" s="900"/>
      <c r="D242" s="295"/>
      <c r="E242" s="295"/>
      <c r="F242" s="482"/>
      <c r="G242" s="485"/>
    </row>
    <row r="243" spans="1:8" x14ac:dyDescent="0.2">
      <c r="A243" s="28"/>
      <c r="B243" s="260"/>
      <c r="C243" s="260"/>
      <c r="D243" s="251" t="s">
        <v>118</v>
      </c>
      <c r="E243" s="251" t="s">
        <v>119</v>
      </c>
      <c r="F243" s="251" t="s">
        <v>120</v>
      </c>
      <c r="G243" s="266" t="s">
        <v>116</v>
      </c>
    </row>
    <row r="244" spans="1:8" ht="33.75" x14ac:dyDescent="0.2">
      <c r="A244" s="28"/>
      <c r="B244" s="269">
        <f>Adult_Spc_Prjt!A73</f>
        <v>57</v>
      </c>
      <c r="C244" s="256" t="str">
        <f>Adult_Spc_Prjt!B73</f>
        <v>Does the participant case file contain a determination of training duration? (Y, N, X) (Note: X = Participant did not receive OJT). (Note: The OJT contract must not exceed a 12- month period without a documented reason for exceeding the contract time limit).</v>
      </c>
      <c r="D244" s="245">
        <f>COUNTIF(Adult_Spc_Prjt!E73:BL73, "Y")</f>
        <v>0</v>
      </c>
      <c r="E244" s="245">
        <f>COUNTIF(Adult_Spc_Prjt!E73:BL73, "N")</f>
        <v>0</v>
      </c>
      <c r="F244" s="245">
        <f>COUNTIF(Adult_Spc_Prjt!E73:BL73, "X")</f>
        <v>0</v>
      </c>
      <c r="G244" s="267">
        <f>D244+E244+F244</f>
        <v>0</v>
      </c>
    </row>
    <row r="245" spans="1:8" ht="18" customHeight="1" x14ac:dyDescent="0.2">
      <c r="A245" s="28"/>
      <c r="B245" s="258"/>
      <c r="C245" s="900" t="s">
        <v>117</v>
      </c>
      <c r="D245" s="295">
        <f>IF(($D244+$E244)&gt;0,D244/($D244+$E244),0)</f>
        <v>0</v>
      </c>
      <c r="E245" s="295">
        <f>IF(($D244+$E244)&gt;0,E244/($D244+$E244),0)</f>
        <v>0</v>
      </c>
      <c r="F245" s="296" t="s">
        <v>19</v>
      </c>
      <c r="G245" s="309" t="s">
        <v>19</v>
      </c>
    </row>
    <row r="246" spans="1:8" ht="23.25" customHeight="1" x14ac:dyDescent="0.2">
      <c r="A246" s="253"/>
      <c r="B246" s="898" t="str">
        <f>Adult_Spc_Prjt!B74</f>
        <v>CUSTOMIZED TRAINING-Specific Questions</v>
      </c>
      <c r="C246" s="898" t="str">
        <f>Adult_Spc_Prjt!B74</f>
        <v>CUSTOMIZED TRAINING-Specific Questions</v>
      </c>
      <c r="D246" s="898">
        <f>COUNTIF(Adult_Spc_Prjt!E74:BL74, "Y")</f>
        <v>0</v>
      </c>
      <c r="E246" s="898">
        <f>COUNTIF(Adult_Spc_Prjt!E74:BL74, "N")</f>
        <v>0</v>
      </c>
      <c r="F246" s="898">
        <f>COUNTIF(Adult_Spc_Prjt!E74:BL74, "X")</f>
        <v>0</v>
      </c>
      <c r="G246" s="898">
        <f>D246+E246+F246</f>
        <v>0</v>
      </c>
      <c r="H246" s="523"/>
    </row>
    <row r="247" spans="1:8" x14ac:dyDescent="0.2">
      <c r="A247" s="28"/>
      <c r="B247" s="260"/>
      <c r="C247" s="260"/>
      <c r="D247" s="251" t="s">
        <v>118</v>
      </c>
      <c r="E247" s="251" t="s">
        <v>119</v>
      </c>
      <c r="F247" s="251" t="s">
        <v>120</v>
      </c>
      <c r="G247" s="266" t="s">
        <v>116</v>
      </c>
    </row>
    <row r="248" spans="1:8" ht="22.5" x14ac:dyDescent="0.2">
      <c r="A248" s="28"/>
      <c r="B248" s="894">
        <f>Adult_Spc_Prjt!A75</f>
        <v>58</v>
      </c>
      <c r="C248" s="256" t="str">
        <f>Adult_Spc_Prjt!B75</f>
        <v>Was CT provided to the participant? (Y, N) (If Y, verify that the CT agreement/contract contain the requirements in questions #59 through #62). (Note: N= Participant did not receive CT). (If N, questions #59 through #62 will be X).</v>
      </c>
      <c r="D248" s="245">
        <f>COUNTIF(Adult_Spc_Prjt!E75:BL75, "Y")</f>
        <v>0</v>
      </c>
      <c r="E248" s="245">
        <f>COUNTIF(Adult_Spc_Prjt!E75:BL75, "N")</f>
        <v>0</v>
      </c>
      <c r="F248" s="245">
        <f>COUNTIF(Adult_Spc_Prjt!E75:BL75, "X")</f>
        <v>0</v>
      </c>
      <c r="G248" s="267">
        <f>D248+E248+F248</f>
        <v>0</v>
      </c>
    </row>
    <row r="249" spans="1:8" ht="18" customHeight="1" x14ac:dyDescent="0.2">
      <c r="A249" s="28"/>
      <c r="B249" s="258"/>
      <c r="C249" s="900" t="s">
        <v>117</v>
      </c>
      <c r="D249" s="295">
        <f>IF(($D248+$E248)&gt;0,D248/($D248+$E248),0)</f>
        <v>0</v>
      </c>
      <c r="E249" s="295">
        <f>IF(($D248+$E248)&gt;0,E248/($D248+$E248),0)</f>
        <v>0</v>
      </c>
      <c r="F249" s="296" t="s">
        <v>19</v>
      </c>
      <c r="G249" s="309" t="s">
        <v>19</v>
      </c>
    </row>
    <row r="250" spans="1:8" s="26" customFormat="1" ht="18" customHeight="1" x14ac:dyDescent="0.2">
      <c r="A250" s="109"/>
      <c r="B250" s="258"/>
      <c r="C250" s="900"/>
      <c r="D250" s="482"/>
      <c r="E250" s="482"/>
      <c r="F250" s="482"/>
      <c r="G250" s="485"/>
      <c r="H250" s="314"/>
    </row>
    <row r="251" spans="1:8" s="26" customFormat="1" ht="18" customHeight="1" x14ac:dyDescent="0.2">
      <c r="A251" s="109"/>
      <c r="B251" s="258"/>
      <c r="C251" s="900"/>
      <c r="D251" s="251" t="s">
        <v>118</v>
      </c>
      <c r="E251" s="251" t="s">
        <v>119</v>
      </c>
      <c r="F251" s="251" t="s">
        <v>120</v>
      </c>
      <c r="G251" s="266" t="s">
        <v>116</v>
      </c>
      <c r="H251" s="314"/>
    </row>
    <row r="252" spans="1:8" ht="22.5" x14ac:dyDescent="0.2">
      <c r="A252" s="28"/>
      <c r="B252" s="269">
        <f>Adult_Spc_Prjt!A76</f>
        <v>59</v>
      </c>
      <c r="C252" s="256" t="str">
        <f>Adult_Spc_Prjt!B76</f>
        <v xml:space="preserve">Does the agreement/contract specify the special training requirements of the employer(s)? (Y, N, X) (Note: X = Participant did not receive CT). </v>
      </c>
      <c r="D252" s="245">
        <f>COUNTIF(Adult_Spc_Prjt!E76:BL76, "Y")</f>
        <v>0</v>
      </c>
      <c r="E252" s="245">
        <f>COUNTIF(Adult_Spc_Prjt!E76:BL76, "N")</f>
        <v>0</v>
      </c>
      <c r="F252" s="245">
        <f>COUNTIF(Adult_Spc_Prjt!E76:BL76, "X")</f>
        <v>0</v>
      </c>
      <c r="G252" s="267">
        <f>D252+E252+F252</f>
        <v>0</v>
      </c>
    </row>
    <row r="253" spans="1:8" x14ac:dyDescent="0.2">
      <c r="A253" s="28"/>
      <c r="B253" s="258"/>
      <c r="C253" s="900" t="s">
        <v>117</v>
      </c>
      <c r="D253" s="245">
        <f>IF(($D252+$E252)&gt;0,D252/($D252+$E252),0)</f>
        <v>0</v>
      </c>
      <c r="E253" s="245">
        <f>IF(($D252+$E252)&gt;0,E252/($D252+$E252),0)</f>
        <v>0</v>
      </c>
      <c r="F253" s="296" t="s">
        <v>19</v>
      </c>
      <c r="G253" s="309" t="s">
        <v>19</v>
      </c>
    </row>
    <row r="254" spans="1:8" x14ac:dyDescent="0.2">
      <c r="A254" s="28"/>
      <c r="B254" s="258"/>
      <c r="C254" s="260"/>
      <c r="D254" s="245"/>
      <c r="E254" s="245"/>
      <c r="F254" s="245"/>
      <c r="G254" s="267"/>
    </row>
    <row r="255" spans="1:8" x14ac:dyDescent="0.2">
      <c r="A255" s="28"/>
      <c r="B255" s="258"/>
      <c r="C255" s="260"/>
      <c r="D255" s="251" t="s">
        <v>118</v>
      </c>
      <c r="E255" s="251" t="s">
        <v>119</v>
      </c>
      <c r="F255" s="251" t="s">
        <v>120</v>
      </c>
      <c r="G255" s="266" t="s">
        <v>116</v>
      </c>
    </row>
    <row r="256" spans="1:8" ht="33.75" x14ac:dyDescent="0.2">
      <c r="A256" s="28"/>
      <c r="B256" s="269">
        <f>Adult_Spc_Prjt!A77</f>
        <v>60</v>
      </c>
      <c r="C256" s="256" t="str">
        <f>Adult_Spc_Prjt!B77</f>
        <v xml:space="preserve">Does the training relate to the introduction of new technologies, introduction to new production or service procedures, upgrading to new jobs that require additional skills, workplace literacy, or other appropriate purposes identified by the local LWDB? (Y, N, X) (Note: X = Participant did not receive CT). </v>
      </c>
      <c r="D256" s="245">
        <f>COUNTIF(Adult_Spc_Prjt!E77:BL77, "Y")</f>
        <v>0</v>
      </c>
      <c r="E256" s="245">
        <f>COUNTIF(Adult_Spc_Prjt!E77:BL77, "N")</f>
        <v>0</v>
      </c>
      <c r="F256" s="245">
        <f>COUNTIF(Adult_Spc_Prjt!E77:BL77, "X")</f>
        <v>0</v>
      </c>
      <c r="G256" s="267">
        <f>D256+E256+F256</f>
        <v>0</v>
      </c>
    </row>
    <row r="257" spans="1:8" x14ac:dyDescent="0.2">
      <c r="A257" s="28"/>
      <c r="B257" s="258"/>
      <c r="C257" s="259" t="s">
        <v>117</v>
      </c>
      <c r="D257" s="246">
        <f>IF(($D256+$E256)&gt;0,D256/($D256+$E256),0)</f>
        <v>0</v>
      </c>
      <c r="E257" s="246">
        <f>IF(($D256+$E256)&gt;0,E256/($D256+$E256),0)</f>
        <v>0</v>
      </c>
      <c r="F257" s="247" t="s">
        <v>19</v>
      </c>
      <c r="G257" s="268" t="s">
        <v>19</v>
      </c>
    </row>
    <row r="258" spans="1:8" x14ac:dyDescent="0.2">
      <c r="A258" s="28"/>
      <c r="B258" s="258"/>
      <c r="C258" s="260"/>
      <c r="D258" s="248"/>
      <c r="E258" s="248"/>
      <c r="F258" s="252"/>
      <c r="G258" s="252"/>
    </row>
    <row r="259" spans="1:8" x14ac:dyDescent="0.2">
      <c r="A259" s="28"/>
      <c r="B259" s="258"/>
      <c r="C259" s="260"/>
      <c r="D259" s="251" t="s">
        <v>118</v>
      </c>
      <c r="E259" s="251" t="s">
        <v>119</v>
      </c>
      <c r="F259" s="251" t="s">
        <v>120</v>
      </c>
      <c r="G259" s="266" t="s">
        <v>116</v>
      </c>
    </row>
    <row r="260" spans="1:8" ht="22.5" x14ac:dyDescent="0.2">
      <c r="A260" s="28"/>
      <c r="B260" s="269">
        <f>Adult_Spc_Prjt!A78</f>
        <v>61</v>
      </c>
      <c r="C260" s="256" t="str">
        <f>Adult_Spc_Prjt!B78</f>
        <v xml:space="preserve">Does the agreement/contract indicate that the training is conducted with a commitment by the employer to employ or retain the individual(s) upon successful completion of the training? (Y, N, X) (Note: X = Participant did not receive CT). </v>
      </c>
      <c r="D260" s="245">
        <f>COUNTIF(Adult_Spc_Prjt!E78:BL78, "Y")</f>
        <v>0</v>
      </c>
      <c r="E260" s="245">
        <f>COUNTIF(Adult_Spc_Prjt!E78:BL78, "N")</f>
        <v>0</v>
      </c>
      <c r="F260" s="245">
        <f>COUNTIF(Adult_Spc_Prjt!E78:BL78, "X")</f>
        <v>0</v>
      </c>
      <c r="G260" s="267">
        <f>D260+E260+F260</f>
        <v>0</v>
      </c>
    </row>
    <row r="261" spans="1:8" x14ac:dyDescent="0.2">
      <c r="A261" s="28"/>
      <c r="B261" s="258"/>
      <c r="C261" s="259" t="s">
        <v>117</v>
      </c>
      <c r="D261" s="246">
        <f>IF(($D260+$E260)&gt;0,D260/($D260+$E260),0)</f>
        <v>0</v>
      </c>
      <c r="E261" s="246">
        <f>IF(($D260+$E260)&gt;0,E260/($D260+$E260),0)</f>
        <v>0</v>
      </c>
      <c r="F261" s="247" t="s">
        <v>19</v>
      </c>
      <c r="G261" s="268" t="s">
        <v>19</v>
      </c>
    </row>
    <row r="262" spans="1:8" x14ac:dyDescent="0.2">
      <c r="A262" s="28"/>
      <c r="B262" s="258"/>
      <c r="C262" s="260"/>
      <c r="D262" s="248"/>
      <c r="E262" s="248"/>
      <c r="F262" s="252"/>
      <c r="G262" s="252"/>
    </row>
    <row r="263" spans="1:8" x14ac:dyDescent="0.2">
      <c r="A263" s="28"/>
      <c r="B263" s="258"/>
      <c r="C263" s="260"/>
      <c r="D263" s="251" t="s">
        <v>118</v>
      </c>
      <c r="E263" s="251" t="s">
        <v>119</v>
      </c>
      <c r="F263" s="251" t="s">
        <v>120</v>
      </c>
      <c r="G263" s="266" t="s">
        <v>116</v>
      </c>
    </row>
    <row r="264" spans="1:8" ht="22.5" x14ac:dyDescent="0.2">
      <c r="A264" s="28"/>
      <c r="B264" s="269">
        <f>Adult_Spc_Prjt!A79</f>
        <v>62</v>
      </c>
      <c r="C264" s="256" t="str">
        <f>Adult_Spc_Prjt!B79</f>
        <v xml:space="preserve">Does the agreement/contract demonstrate the employer pays for a significant cost of the training, as determined by the LWDB? (Y, N, X) (Note: X = Participant did not receive CT). </v>
      </c>
      <c r="D264" s="245">
        <f>COUNTIF(Adult_Spc_Prjt!E79:BL79, "Y")</f>
        <v>0</v>
      </c>
      <c r="E264" s="245">
        <f>COUNTIF(Adult_Spc_Prjt!E79:BL79, "N")</f>
        <v>0</v>
      </c>
      <c r="F264" s="245">
        <f>COUNTIF(Adult_Spc_Prjt!E79:BL79, "X")</f>
        <v>0</v>
      </c>
      <c r="G264" s="267">
        <f>D264+E264+F264</f>
        <v>0</v>
      </c>
    </row>
    <row r="265" spans="1:8" x14ac:dyDescent="0.2">
      <c r="A265" s="28"/>
      <c r="B265" s="258"/>
      <c r="C265" s="259" t="s">
        <v>117</v>
      </c>
      <c r="D265" s="246">
        <f>IF(($D264+$E264)&gt;0,D264/($D264+$E264),0)</f>
        <v>0</v>
      </c>
      <c r="E265" s="246">
        <f>IF(($D264+$E264)&gt;0,E264/($D264+$E264),0)</f>
        <v>0</v>
      </c>
      <c r="F265" s="247" t="s">
        <v>19</v>
      </c>
      <c r="G265" s="268" t="s">
        <v>19</v>
      </c>
    </row>
    <row r="266" spans="1:8" x14ac:dyDescent="0.2">
      <c r="A266" s="28"/>
      <c r="B266" s="258"/>
      <c r="C266" s="260"/>
      <c r="D266" s="248"/>
      <c r="E266" s="248"/>
      <c r="F266" s="252"/>
      <c r="G266" s="252"/>
    </row>
    <row r="267" spans="1:8" ht="23.25" customHeight="1" x14ac:dyDescent="0.2">
      <c r="A267" s="253"/>
      <c r="B267" s="898" t="str">
        <f>Adult_Spc_Prjt!B80</f>
        <v>INCUMBENT WORKER TRAINING-Specific Questions</v>
      </c>
      <c r="C267" s="898" t="str">
        <f>Adult_Spc_Prjt!B80</f>
        <v>INCUMBENT WORKER TRAINING-Specific Questions</v>
      </c>
      <c r="D267" s="898">
        <f>COUNTIF(Adult_Spc_Prjt!E80:BL80, "Y")</f>
        <v>0</v>
      </c>
      <c r="E267" s="898">
        <f>COUNTIF(Adult_Spc_Prjt!E80:BL80, "N")</f>
        <v>0</v>
      </c>
      <c r="F267" s="898">
        <f>COUNTIF(Adult_Spc_Prjt!E80:BL80, "X")</f>
        <v>0</v>
      </c>
      <c r="G267" s="898">
        <f>D267+E267+F267</f>
        <v>0</v>
      </c>
      <c r="H267" s="523"/>
    </row>
    <row r="268" spans="1:8" x14ac:dyDescent="0.2">
      <c r="A268" s="28"/>
      <c r="B268" s="258"/>
      <c r="C268" s="260"/>
      <c r="D268" s="251" t="s">
        <v>118</v>
      </c>
      <c r="E268" s="251" t="s">
        <v>119</v>
      </c>
      <c r="F268" s="251" t="s">
        <v>120</v>
      </c>
      <c r="G268" s="266" t="s">
        <v>116</v>
      </c>
    </row>
    <row r="269" spans="1:8" ht="22.5" x14ac:dyDescent="0.2">
      <c r="A269" s="28"/>
      <c r="B269" s="894">
        <f>Adult_Spc_Prjt!A81</f>
        <v>63</v>
      </c>
      <c r="C269" s="256" t="str">
        <f>Adult_Spc_Prjt!B81</f>
        <v>Was IWT provided to the participant? (Y, N) (If Y, verify that the IWT agreement/contract contain the requirements in questions #64 through #67). (Note: N= Participant did not receive IWT). (If N, questions #64 through #67 will be X).</v>
      </c>
      <c r="D269" s="245">
        <f>COUNTIF(Adult_Spc_Prjt!E81:BL81, "Y")</f>
        <v>0</v>
      </c>
      <c r="E269" s="245">
        <f>COUNTIF(Adult_Spc_Prjt!E81:BL81, "N")</f>
        <v>0</v>
      </c>
      <c r="F269" s="245">
        <f>COUNTIF(Adult_Spc_Prjt!E81:BL81, "X")</f>
        <v>0</v>
      </c>
      <c r="G269" s="267">
        <f>D269+E269+F269</f>
        <v>0</v>
      </c>
    </row>
    <row r="270" spans="1:8" x14ac:dyDescent="0.2">
      <c r="A270" s="28"/>
      <c r="B270" s="258"/>
      <c r="C270" s="259" t="s">
        <v>117</v>
      </c>
      <c r="D270" s="246">
        <f>IF(($D269+$E269)&gt;0,D269/($D269+$E269),0)</f>
        <v>0</v>
      </c>
      <c r="E270" s="246">
        <f>IF(($D269+$E269)&gt;0,E269/($D269+$E269),0)</f>
        <v>0</v>
      </c>
      <c r="F270" s="247" t="s">
        <v>19</v>
      </c>
      <c r="G270" s="268" t="s">
        <v>19</v>
      </c>
    </row>
    <row r="271" spans="1:8" ht="12" thickBot="1" x14ac:dyDescent="0.25">
      <c r="A271" s="253"/>
      <c r="B271" s="258"/>
      <c r="C271" s="259"/>
      <c r="D271" s="246"/>
      <c r="E271" s="246"/>
      <c r="F271" s="294"/>
      <c r="G271" s="307"/>
      <c r="H271" s="523"/>
    </row>
    <row r="272" spans="1:8" x14ac:dyDescent="0.2">
      <c r="A272" s="253"/>
      <c r="B272" s="258"/>
      <c r="C272" s="259"/>
      <c r="D272" s="292" t="s">
        <v>118</v>
      </c>
      <c r="E272" s="292" t="s">
        <v>119</v>
      </c>
      <c r="F272" s="292" t="s">
        <v>120</v>
      </c>
      <c r="G272" s="299" t="s">
        <v>116</v>
      </c>
      <c r="H272" s="523"/>
    </row>
    <row r="273" spans="1:8" ht="22.5" x14ac:dyDescent="0.2">
      <c r="A273" s="28"/>
      <c r="B273" s="269">
        <f>Adult_Spc_Prjt!A82</f>
        <v>64</v>
      </c>
      <c r="C273" s="256" t="str">
        <f>Adult_Spc_Prjt!B82</f>
        <v xml:space="preserve">Does the agreement/contract outline the established non-federal reimbursement share of the cost of providing the training? (Y, N, X) (Note: X = Participant did not receive IWT). </v>
      </c>
      <c r="D273" s="245">
        <f>COUNTIF(Adult_Spc_Prjt!E82:BL82, "Y")</f>
        <v>0</v>
      </c>
      <c r="E273" s="245">
        <f>COUNTIF(Adult_Spc_Prjt!E82:BL82, "N")</f>
        <v>0</v>
      </c>
      <c r="F273" s="245">
        <f>COUNTIF(Adult_Spc_Prjt!E82:BL82, "X")</f>
        <v>0</v>
      </c>
      <c r="G273" s="267">
        <f>D273+E273+F273</f>
        <v>0</v>
      </c>
    </row>
    <row r="274" spans="1:8" x14ac:dyDescent="0.2">
      <c r="A274" s="28"/>
      <c r="B274" s="901"/>
      <c r="C274" s="259" t="s">
        <v>117</v>
      </c>
      <c r="D274" s="246">
        <f>IF(($D273+$E273)&gt;0,D273/($D273+$E273),0)</f>
        <v>0</v>
      </c>
      <c r="E274" s="246">
        <f>IF(($D273+$E273)&gt;0,E273/($D273+$E273),0)</f>
        <v>0</v>
      </c>
      <c r="F274" s="247" t="s">
        <v>19</v>
      </c>
      <c r="G274" s="268" t="s">
        <v>19</v>
      </c>
    </row>
    <row r="275" spans="1:8" ht="12" thickBot="1" x14ac:dyDescent="0.25">
      <c r="A275" s="28"/>
      <c r="B275" s="901"/>
      <c r="C275" s="260"/>
      <c r="D275" s="553"/>
      <c r="E275" s="553"/>
      <c r="F275" s="553"/>
      <c r="G275" s="566"/>
    </row>
    <row r="276" spans="1:8" x14ac:dyDescent="0.2">
      <c r="A276" s="28"/>
      <c r="B276" s="919"/>
      <c r="C276" s="920"/>
      <c r="D276" s="292" t="s">
        <v>118</v>
      </c>
      <c r="E276" s="292" t="s">
        <v>119</v>
      </c>
      <c r="F276" s="292" t="s">
        <v>120</v>
      </c>
      <c r="G276" s="299" t="s">
        <v>116</v>
      </c>
    </row>
    <row r="277" spans="1:8" ht="33.75" x14ac:dyDescent="0.2">
      <c r="A277" s="28"/>
      <c r="B277" s="269">
        <f>Adult_Spc_Prjt!A83</f>
        <v>65</v>
      </c>
      <c r="C277" s="256" t="str">
        <f>Adult_Spc_Prjt!B83</f>
        <v xml:space="preserve">Does the agreement/contract indicate that it is designed to meet the special requirements of the employer (including a group of employers) to retain a skilled workforce or avert the need to lay off employees by assisting the workers in obtaining the skills necessary to retain employment? (Y, N, X) (Note: X = Participant did not receive IWT). </v>
      </c>
      <c r="D277" s="245">
        <f>COUNTIF(Adult_Spc_Prjt!E83:BL83, "Y")</f>
        <v>0</v>
      </c>
      <c r="E277" s="245">
        <f>COUNTIF(Adult_Spc_Prjt!E83:BL83, "N")</f>
        <v>0</v>
      </c>
      <c r="F277" s="245">
        <f>COUNTIF(Adult_Spc_Prjt!E83:BL83, "X")</f>
        <v>0</v>
      </c>
      <c r="G277" s="267">
        <f>D277+E277+F277</f>
        <v>0</v>
      </c>
    </row>
    <row r="278" spans="1:8" x14ac:dyDescent="0.2">
      <c r="A278" s="28"/>
      <c r="B278" s="258"/>
      <c r="C278" s="259" t="s">
        <v>117</v>
      </c>
      <c r="D278" s="246">
        <f>IF(($D277+$E277)&gt;0,D277/($D277+$E277),0)</f>
        <v>0</v>
      </c>
      <c r="E278" s="246">
        <f>IF(($D277+$E277)&gt;0,E277/($D277+$E277),0)</f>
        <v>0</v>
      </c>
      <c r="F278" s="247" t="s">
        <v>19</v>
      </c>
      <c r="G278" s="268" t="s">
        <v>19</v>
      </c>
    </row>
    <row r="279" spans="1:8" x14ac:dyDescent="0.2">
      <c r="A279" s="28"/>
      <c r="B279" s="258"/>
      <c r="C279" s="260"/>
      <c r="D279" s="248"/>
      <c r="E279" s="248"/>
      <c r="F279" s="248"/>
      <c r="G279" s="248"/>
    </row>
    <row r="280" spans="1:8" x14ac:dyDescent="0.2">
      <c r="A280" s="28"/>
      <c r="B280" s="258"/>
      <c r="C280" s="260"/>
      <c r="D280" s="251" t="s">
        <v>118</v>
      </c>
      <c r="E280" s="251" t="s">
        <v>119</v>
      </c>
      <c r="F280" s="251" t="s">
        <v>120</v>
      </c>
      <c r="G280" s="266" t="s">
        <v>116</v>
      </c>
    </row>
    <row r="281" spans="1:8" ht="22.5" x14ac:dyDescent="0.2">
      <c r="A281" s="28"/>
      <c r="B281" s="269">
        <f>Adult_Spc_Prjt!A84</f>
        <v>66</v>
      </c>
      <c r="C281" s="256" t="str">
        <f>Adult_Spc_Prjt!B84</f>
        <v xml:space="preserve">Does the agreement/contract state that the training is conducted with a commitment by the employer to retain or avert the layoffs of the incumbent worker(s)? (Y, N, X) (Note: X = Participant did not receive IWT). </v>
      </c>
      <c r="D281" s="265">
        <f>COUNTIF(Adult_Spc_Prjt!E84:BL84, "Y")</f>
        <v>0</v>
      </c>
      <c r="E281" s="265">
        <f>COUNTIF(Adult_Spc_Prjt!E84:BL84, "N")</f>
        <v>0</v>
      </c>
      <c r="F281" s="265">
        <f>COUNTIF(Adult_Spc_Prjt!E84:BL84, "X")</f>
        <v>0</v>
      </c>
      <c r="G281" s="267">
        <f>D281+E281+F281</f>
        <v>0</v>
      </c>
    </row>
    <row r="282" spans="1:8" x14ac:dyDescent="0.2">
      <c r="A282" s="326"/>
      <c r="B282" s="258"/>
      <c r="C282" s="259" t="s">
        <v>117</v>
      </c>
      <c r="D282" s="246">
        <f>IF(($D281+$E281)&gt;0,D281/($D281+$E281),0)</f>
        <v>0</v>
      </c>
      <c r="E282" s="246">
        <f>IF(($D281+$E281)&gt;0,E281/($D281+$E281),0)</f>
        <v>0</v>
      </c>
      <c r="F282" s="247" t="s">
        <v>19</v>
      </c>
      <c r="G282" s="268" t="s">
        <v>19</v>
      </c>
    </row>
    <row r="283" spans="1:8" x14ac:dyDescent="0.2">
      <c r="A283" s="326"/>
      <c r="B283" s="270"/>
      <c r="C283" s="270"/>
      <c r="D283" s="270"/>
      <c r="E283" s="270"/>
      <c r="F283" s="270"/>
      <c r="G283" s="270"/>
    </row>
    <row r="284" spans="1:8" x14ac:dyDescent="0.2">
      <c r="A284" s="326"/>
      <c r="B284" s="258"/>
      <c r="C284" s="260"/>
      <c r="D284" s="251" t="s">
        <v>118</v>
      </c>
      <c r="E284" s="251" t="s">
        <v>119</v>
      </c>
      <c r="F284" s="251" t="s">
        <v>120</v>
      </c>
      <c r="G284" s="266" t="s">
        <v>116</v>
      </c>
    </row>
    <row r="285" spans="1:8" ht="27" customHeight="1" x14ac:dyDescent="0.2">
      <c r="A285" s="326"/>
      <c r="B285" s="269">
        <f>Adult_Spc_Prjt!A85</f>
        <v>67</v>
      </c>
      <c r="C285" s="256" t="str">
        <f>Adult_Spc_Prjt!B85</f>
        <v xml:space="preserve">Is there documentation of an established employment history with the employer of six months or more or was the participant part of a training group where the majority of the group meet the six months requirement? (Y, N, X) (Note: X = Participant did not receive an IWT activity). </v>
      </c>
      <c r="D285" s="265">
        <f>COUNTIF(Adult_Spc_Prjt!E85:BL85, "Y")</f>
        <v>0</v>
      </c>
      <c r="E285" s="265">
        <f>COUNTIF(Adult_Spc_Prjt!E85:BL85, "N")</f>
        <v>0</v>
      </c>
      <c r="F285" s="265">
        <f>COUNTIF(Adult_Spc_Prjt!E85:BL85, "X")</f>
        <v>0</v>
      </c>
      <c r="G285" s="267">
        <f>D285+E285+F285</f>
        <v>0</v>
      </c>
    </row>
    <row r="286" spans="1:8" x14ac:dyDescent="0.2">
      <c r="A286" s="326"/>
      <c r="B286" s="258"/>
      <c r="C286" s="259" t="s">
        <v>117</v>
      </c>
      <c r="D286" s="246">
        <f>IF(($D285+$E285)&gt;0,D285/($D285+$E285),0)</f>
        <v>0</v>
      </c>
      <c r="E286" s="246">
        <f>IF(($D285+$E285)&gt;0,E285/($D285+$E285),0)</f>
        <v>0</v>
      </c>
      <c r="F286" s="247" t="s">
        <v>19</v>
      </c>
      <c r="G286" s="268" t="s">
        <v>19</v>
      </c>
    </row>
    <row r="287" spans="1:8" ht="23.25" customHeight="1" x14ac:dyDescent="0.2">
      <c r="A287" s="326"/>
      <c r="B287" s="925" t="str">
        <f>Adult_Spc_Prjt!B86</f>
        <v>DISASTER-RECOVERY-DISLOCATED WORKER GRANT TEMPORARY EMPLOYMENT</v>
      </c>
      <c r="C287" s="926"/>
      <c r="D287" s="926"/>
      <c r="E287" s="926"/>
      <c r="F287" s="926"/>
      <c r="G287" s="927"/>
      <c r="H287" s="523"/>
    </row>
    <row r="288" spans="1:8" x14ac:dyDescent="0.2">
      <c r="A288" s="326"/>
      <c r="B288" s="257"/>
      <c r="C288" s="257"/>
      <c r="D288" s="251" t="s">
        <v>118</v>
      </c>
      <c r="E288" s="251" t="s">
        <v>119</v>
      </c>
      <c r="F288" s="251" t="s">
        <v>120</v>
      </c>
      <c r="G288" s="266" t="s">
        <v>116</v>
      </c>
    </row>
    <row r="289" spans="1:7" ht="22.5" x14ac:dyDescent="0.2">
      <c r="A289" s="326"/>
      <c r="B289" s="894">
        <f>Adult_Spc_Prjt!A87</f>
        <v>68</v>
      </c>
      <c r="C289" s="256" t="str">
        <f>Adult_Spc_Prjt!B87</f>
        <v>Was the participant placed on a temporary disaster-relief job? (Y, N) (Note: N = Participant was not placed on temporary disaster-relief job). (If N, questions #69 through #77 will be X).</v>
      </c>
      <c r="D289" s="265">
        <f>COUNTIF(Adult_Spc_Prjt!E87:BL87, "Y")</f>
        <v>0</v>
      </c>
      <c r="E289" s="265">
        <f>COUNTIF(Adult_Spc_Prjt!E87:BL87, "N")</f>
        <v>0</v>
      </c>
      <c r="F289" s="265">
        <f>COUNTIF(Adult_Spc_Prjt!E87:BL87, "X")</f>
        <v>0</v>
      </c>
      <c r="G289" s="267">
        <f>D289+E289+F289</f>
        <v>0</v>
      </c>
    </row>
    <row r="290" spans="1:7" x14ac:dyDescent="0.2">
      <c r="A290" s="326"/>
      <c r="B290" s="258"/>
      <c r="C290" s="259" t="s">
        <v>117</v>
      </c>
      <c r="D290" s="246">
        <f>IF(($D289+$E289)&gt;0,D289/($D289+$E289),0)</f>
        <v>0</v>
      </c>
      <c r="E290" s="246">
        <f>IF(($D289+$E289)&gt;0,E289/($D289+$E289),0)</f>
        <v>0</v>
      </c>
      <c r="F290" s="247" t="s">
        <v>19</v>
      </c>
      <c r="G290" s="268" t="s">
        <v>19</v>
      </c>
    </row>
    <row r="291" spans="1:7" x14ac:dyDescent="0.2">
      <c r="A291" s="326"/>
      <c r="B291" s="258"/>
      <c r="C291" s="286"/>
      <c r="D291" s="248"/>
      <c r="E291" s="248"/>
      <c r="F291" s="252"/>
      <c r="G291" s="252"/>
    </row>
    <row r="292" spans="1:7" x14ac:dyDescent="0.2">
      <c r="A292" s="326"/>
      <c r="B292" s="258"/>
      <c r="C292" s="260"/>
      <c r="D292" s="251" t="s">
        <v>118</v>
      </c>
      <c r="E292" s="251" t="s">
        <v>119</v>
      </c>
      <c r="F292" s="251" t="s">
        <v>120</v>
      </c>
      <c r="G292" s="266" t="s">
        <v>116</v>
      </c>
    </row>
    <row r="293" spans="1:7" ht="22.5" x14ac:dyDescent="0.2">
      <c r="A293" s="326"/>
      <c r="B293" s="269">
        <f>Adult_Spc_Prjt!A88</f>
        <v>69</v>
      </c>
      <c r="C293" s="256" t="str">
        <f>Adult_Spc_Prjt!B88</f>
        <v>Was the placement in the temporary-disaster relief job made pursuant to a Disaster National Dislocated Worker Grant? (Y, N, X) (Note: X = Participant was not placed on temporary disaster-relief job).</v>
      </c>
      <c r="D293" s="265">
        <f>COUNTIF(Adult_Spc_Prjt!E88:BL88, "Y")</f>
        <v>0</v>
      </c>
      <c r="E293" s="265">
        <f>COUNTIF(Adult_Spc_Prjt!E88:BL88, "N")</f>
        <v>0</v>
      </c>
      <c r="F293" s="265">
        <f>COUNTIF(Adult_Spc_Prjt!E88:BL88, "X")</f>
        <v>0</v>
      </c>
      <c r="G293" s="267">
        <f>D293+E293+F293</f>
        <v>0</v>
      </c>
    </row>
    <row r="294" spans="1:7" x14ac:dyDescent="0.2">
      <c r="A294" s="326"/>
      <c r="B294" s="258"/>
      <c r="C294" s="900" t="s">
        <v>117</v>
      </c>
      <c r="D294" s="248">
        <f>IF(($D293+$E293)&gt;0,D293/($D293+$E293),0)</f>
        <v>0</v>
      </c>
      <c r="E294" s="248">
        <f>IF(($D293+$E293)&gt;0,E293/($D293+$E293),0)</f>
        <v>0</v>
      </c>
      <c r="F294" s="247" t="s">
        <v>19</v>
      </c>
      <c r="G294" s="268" t="s">
        <v>19</v>
      </c>
    </row>
    <row r="295" spans="1:7" x14ac:dyDescent="0.2">
      <c r="A295" s="326"/>
      <c r="B295" s="258"/>
      <c r="C295" s="260"/>
      <c r="D295" s="248"/>
      <c r="E295" s="248"/>
      <c r="F295" s="248"/>
      <c r="G295" s="248"/>
    </row>
    <row r="296" spans="1:7" x14ac:dyDescent="0.2">
      <c r="A296" s="326"/>
      <c r="B296" s="258"/>
      <c r="C296" s="260"/>
      <c r="D296" s="251" t="s">
        <v>118</v>
      </c>
      <c r="E296" s="251" t="s">
        <v>119</v>
      </c>
      <c r="F296" s="251" t="s">
        <v>120</v>
      </c>
      <c r="G296" s="266" t="s">
        <v>116</v>
      </c>
    </row>
    <row r="297" spans="1:7" ht="22.5" x14ac:dyDescent="0.2">
      <c r="A297" s="326"/>
      <c r="B297" s="269">
        <f>Adult_Spc_Prjt!A89</f>
        <v>70</v>
      </c>
      <c r="C297" s="256" t="str">
        <f>Adult_Spc_Prjt!B89</f>
        <v>Is there an executed agreement between the employer, staffing agency and/or local workforce board? (Y, N, X) (Note: X = Participant was not placed on temporary disaster-relief job).</v>
      </c>
      <c r="D297" s="265">
        <f>COUNTIF(Adult_Spc_Prjt!E89:BL89, "Y")</f>
        <v>0</v>
      </c>
      <c r="E297" s="265">
        <f>COUNTIF(Adult_Spc_Prjt!E89:BL89, "N")</f>
        <v>0</v>
      </c>
      <c r="F297" s="265">
        <f>COUNTIF(Adult_Spc_Prjt!E89:BL89, "X")</f>
        <v>0</v>
      </c>
      <c r="G297" s="267">
        <f>D297+E297+F297</f>
        <v>0</v>
      </c>
    </row>
    <row r="298" spans="1:7" x14ac:dyDescent="0.2">
      <c r="A298" s="326"/>
      <c r="B298" s="258"/>
      <c r="C298" s="900" t="s">
        <v>117</v>
      </c>
      <c r="D298" s="295">
        <f>IF(($D297+$E297)&gt;0,D297/($D297+$E297),0)</f>
        <v>0</v>
      </c>
      <c r="E298" s="295">
        <f>IF(($D297+$E297)&gt;0,E297/($D297+$E297),0)</f>
        <v>0</v>
      </c>
      <c r="F298" s="296" t="s">
        <v>19</v>
      </c>
      <c r="G298" s="309" t="s">
        <v>19</v>
      </c>
    </row>
    <row r="299" spans="1:7" x14ac:dyDescent="0.2">
      <c r="A299" s="326"/>
      <c r="B299" s="1105"/>
      <c r="C299" s="1106"/>
      <c r="D299" s="295"/>
      <c r="E299" s="295"/>
      <c r="F299" s="482"/>
      <c r="G299" s="483"/>
    </row>
    <row r="300" spans="1:7" x14ac:dyDescent="0.2">
      <c r="A300" s="326"/>
      <c r="B300" s="258"/>
      <c r="C300" s="260"/>
      <c r="D300" s="251" t="s">
        <v>118</v>
      </c>
      <c r="E300" s="251" t="s">
        <v>119</v>
      </c>
      <c r="F300" s="251" t="s">
        <v>120</v>
      </c>
      <c r="G300" s="266" t="s">
        <v>116</v>
      </c>
    </row>
    <row r="301" spans="1:7" ht="22.5" x14ac:dyDescent="0.2">
      <c r="A301" s="326"/>
      <c r="B301" s="894">
        <f>Adult_Spc_Prjt!A90</f>
        <v>71</v>
      </c>
      <c r="C301" s="256" t="str">
        <f>Adult_Spc_Prjt!B90</f>
        <v>Is the worksite employer a governmental entity or a nonprofit agency? (Y, N, X) (Note: X = Participant was not placed on temporary disaster-relief job).</v>
      </c>
      <c r="D301" s="265">
        <f>COUNTIF(Adult_Spc_Prjt!E90:BL90, "Y")</f>
        <v>0</v>
      </c>
      <c r="E301" s="265">
        <f>COUNTIF(Adult_Spc_Prjt!E90:BL90, "N")</f>
        <v>0</v>
      </c>
      <c r="F301" s="265">
        <f>COUNTIF(Adult_Spc_Prjt!E90:BL90, "X")</f>
        <v>0</v>
      </c>
      <c r="G301" s="267">
        <f>D301+E301+F301</f>
        <v>0</v>
      </c>
    </row>
    <row r="302" spans="1:7" ht="12" thickBot="1" x14ac:dyDescent="0.25">
      <c r="A302" s="326"/>
      <c r="B302" s="260"/>
      <c r="C302" s="259" t="s">
        <v>117</v>
      </c>
      <c r="D302" s="246">
        <f>IF(($D301+$E301)&gt;0,D301/($D301+$E301),0)</f>
        <v>0</v>
      </c>
      <c r="E302" s="246">
        <f>IF(($D301+$E301)&gt;0,E301/($D301+$E301),0)</f>
        <v>0</v>
      </c>
      <c r="F302" s="291" t="s">
        <v>19</v>
      </c>
      <c r="G302" s="298" t="s">
        <v>19</v>
      </c>
    </row>
    <row r="303" spans="1:7" x14ac:dyDescent="0.2">
      <c r="A303" s="326"/>
      <c r="B303" s="270"/>
      <c r="C303" s="270"/>
      <c r="D303" s="270"/>
      <c r="E303" s="270"/>
      <c r="F303" s="270"/>
      <c r="G303" s="270"/>
    </row>
    <row r="304" spans="1:7" x14ac:dyDescent="0.2">
      <c r="A304" s="326"/>
      <c r="B304" s="1107"/>
      <c r="C304" s="1108"/>
      <c r="D304" s="251" t="s">
        <v>118</v>
      </c>
      <c r="E304" s="251" t="s">
        <v>119</v>
      </c>
      <c r="F304" s="251" t="s">
        <v>120</v>
      </c>
      <c r="G304" s="479" t="s">
        <v>116</v>
      </c>
    </row>
    <row r="305" spans="1:8" x14ac:dyDescent="0.2">
      <c r="A305" s="326"/>
      <c r="B305" s="894">
        <f>Adult_Spc_Prjt!A91</f>
        <v>72</v>
      </c>
      <c r="C305" s="256" t="str">
        <f>Adult_Spc_Prjt!B91</f>
        <v>Is the worksite located on private property? (Y, N, X) (Note: X = Participant was not placed on temporary disaster-relief job).</v>
      </c>
      <c r="D305" s="265">
        <f>COUNTIF(Adult_Spc_Prjt!E91:BL91, "Y")</f>
        <v>0</v>
      </c>
      <c r="E305" s="265">
        <f>COUNTIF(Adult_Spc_Prjt!E91:BL91, "N")</f>
        <v>0</v>
      </c>
      <c r="F305" s="265">
        <f>COUNTIF(Adult_Spc_Prjt!E91:BL91, "X")</f>
        <v>0</v>
      </c>
      <c r="G305" s="267">
        <f>D305+E305+F305</f>
        <v>0</v>
      </c>
    </row>
    <row r="306" spans="1:8" x14ac:dyDescent="0.2">
      <c r="A306" s="326"/>
      <c r="B306" s="258"/>
      <c r="C306" s="259" t="s">
        <v>117</v>
      </c>
      <c r="D306" s="246">
        <f>IF(($D305+$E305)&gt;0,D305/($D305+$E305),0)</f>
        <v>0</v>
      </c>
      <c r="E306" s="246">
        <f>IF(($D305+$E305)&gt;0,E305/($D305+$E305),0)</f>
        <v>0</v>
      </c>
      <c r="F306" s="247" t="s">
        <v>19</v>
      </c>
      <c r="G306" s="268" t="s">
        <v>19</v>
      </c>
    </row>
    <row r="307" spans="1:8" x14ac:dyDescent="0.2">
      <c r="A307" s="326"/>
      <c r="B307" s="258"/>
      <c r="C307" s="260"/>
      <c r="D307" s="248"/>
      <c r="E307" s="248"/>
      <c r="F307" s="248"/>
      <c r="G307" s="248"/>
    </row>
    <row r="308" spans="1:8" x14ac:dyDescent="0.2">
      <c r="A308" s="326"/>
      <c r="B308" s="258"/>
      <c r="C308" s="260"/>
      <c r="D308" s="251" t="s">
        <v>118</v>
      </c>
      <c r="E308" s="251" t="s">
        <v>119</v>
      </c>
      <c r="F308" s="251" t="s">
        <v>120</v>
      </c>
      <c r="G308" s="266" t="s">
        <v>116</v>
      </c>
    </row>
    <row r="309" spans="1:8" ht="45" x14ac:dyDescent="0.2">
      <c r="A309" s="326"/>
      <c r="B309" s="269">
        <f>Adult_Spc_Prjt!A92</f>
        <v>73</v>
      </c>
      <c r="C309" s="256" t="str">
        <f>Adult_Spc_Prjt!B92</f>
        <v>If yes to #72, was documentation in the file that the work is necessary to remove health and safety hazards to the larger community located on private lands or around homes or other structures, and only to return them to a safe and habitable level, or that the work is intended to address or alleviate specific economic or employment-related impacts of the disaster? (Y, N, X) (Note: X = Participant was not placed on temporary disaster-relief job or was not placed on private property).</v>
      </c>
      <c r="D309" s="265">
        <f>COUNTIF(Adult_Spc_Prjt!E92:BL92, "Y")</f>
        <v>0</v>
      </c>
      <c r="E309" s="265">
        <f>COUNTIF(Adult_Spc_Prjt!E92:BL92, "N")</f>
        <v>0</v>
      </c>
      <c r="F309" s="265">
        <f>COUNTIF(Adult_Spc_Prjt!E92:BL92, "X")</f>
        <v>0</v>
      </c>
      <c r="G309" s="267">
        <f>D309+E309+F309</f>
        <v>0</v>
      </c>
    </row>
    <row r="310" spans="1:8" x14ac:dyDescent="0.2">
      <c r="A310" s="326"/>
      <c r="B310" s="258"/>
      <c r="C310" s="259" t="s">
        <v>117</v>
      </c>
      <c r="D310" s="246">
        <f>IF(($D309+$E309)&gt;0,D309/($D309+$E309),0)</f>
        <v>0</v>
      </c>
      <c r="E310" s="246">
        <f>IF(($D309+$E309)&gt;0,E309/($D309+$E309),0)</f>
        <v>0</v>
      </c>
      <c r="F310" s="247" t="s">
        <v>19</v>
      </c>
      <c r="G310" s="268" t="s">
        <v>19</v>
      </c>
    </row>
    <row r="311" spans="1:8" s="26" customFormat="1" x14ac:dyDescent="0.2">
      <c r="A311" s="326"/>
      <c r="B311" s="258"/>
      <c r="C311" s="286"/>
      <c r="D311" s="252"/>
      <c r="E311" s="252"/>
      <c r="F311" s="252"/>
      <c r="G311" s="252"/>
      <c r="H311" s="314"/>
    </row>
    <row r="312" spans="1:8" s="26" customFormat="1" x14ac:dyDescent="0.2">
      <c r="A312" s="326"/>
      <c r="B312" s="258"/>
      <c r="C312" s="286"/>
      <c r="D312" s="287" t="s">
        <v>118</v>
      </c>
      <c r="E312" s="287" t="s">
        <v>119</v>
      </c>
      <c r="F312" s="287" t="s">
        <v>120</v>
      </c>
      <c r="G312" s="287" t="s">
        <v>116</v>
      </c>
      <c r="H312" s="314"/>
    </row>
    <row r="313" spans="1:8" s="26" customFormat="1" ht="20.45" customHeight="1" x14ac:dyDescent="0.2">
      <c r="A313" s="326"/>
      <c r="B313" s="890">
        <f>Adult_Spc_Prjt!A93</f>
        <v>74</v>
      </c>
      <c r="C313" s="256" t="str">
        <f>Adult_Spc_Prjt!B93</f>
        <v>If yes to #72, was there documentation in the file that the placement follows the LWDB’s policies and procedures related to how work on private properties falls within the LWDB’s priority of disaster-relief activities and how priority is given to the homes of older individuals, individuals with disabilities, and low-income individuals? (Y, N, X) (Note: X = Participant was not placed on temporary disaster-relief job or was not placed on private property).</v>
      </c>
      <c r="D313" s="245">
        <f>COUNTIF(Adult_Spc_Prjt!E93:BL93, "Y")</f>
        <v>0</v>
      </c>
      <c r="E313" s="245">
        <f>COUNTIF(Adult_Spc_Prjt!E93:BL93, "N")</f>
        <v>0</v>
      </c>
      <c r="F313" s="245">
        <f>COUNTIF(Adult_Spc_Prjt!E93:BL93, "X")</f>
        <v>0</v>
      </c>
      <c r="G313" s="267">
        <f>D313+E313+F313</f>
        <v>0</v>
      </c>
      <c r="H313" s="314"/>
    </row>
    <row r="314" spans="1:8" s="26" customFormat="1" ht="12" thickBot="1" x14ac:dyDescent="0.25">
      <c r="A314" s="326"/>
      <c r="B314" s="258"/>
      <c r="C314" s="286" t="s">
        <v>117</v>
      </c>
      <c r="D314" s="252">
        <f>IF(($D313+$E313)&gt;0,D313/($D313+$E313),0)</f>
        <v>0</v>
      </c>
      <c r="E314" s="252">
        <f>IF(($D313+$E313)&gt;0,E313/($D313+$E313),0)</f>
        <v>0</v>
      </c>
      <c r="F314" s="291" t="s">
        <v>19</v>
      </c>
      <c r="G314" s="298" t="s">
        <v>19</v>
      </c>
      <c r="H314" s="314"/>
    </row>
    <row r="315" spans="1:8" s="26" customFormat="1" x14ac:dyDescent="0.2">
      <c r="A315" s="326"/>
      <c r="B315" s="258"/>
      <c r="C315" s="286"/>
      <c r="D315" s="252"/>
      <c r="E315" s="252"/>
      <c r="F315" s="252"/>
      <c r="G315" s="252"/>
      <c r="H315" s="314"/>
    </row>
    <row r="316" spans="1:8" s="26" customFormat="1" x14ac:dyDescent="0.2">
      <c r="A316" s="326"/>
      <c r="B316" s="258"/>
      <c r="C316" s="286"/>
      <c r="D316" s="287" t="s">
        <v>118</v>
      </c>
      <c r="E316" s="287" t="s">
        <v>119</v>
      </c>
      <c r="F316" s="287" t="s">
        <v>120</v>
      </c>
      <c r="G316" s="287" t="s">
        <v>116</v>
      </c>
      <c r="H316" s="314"/>
    </row>
    <row r="317" spans="1:8" s="26" customFormat="1" ht="22.5" x14ac:dyDescent="0.2">
      <c r="A317" s="326"/>
      <c r="B317" s="890">
        <f>Adult_Spc_Prjt!A94</f>
        <v>75</v>
      </c>
      <c r="C317" s="256" t="str">
        <f>Adult_Spc_Prjt!B94</f>
        <v>Does the agreement or addendum list the position title, job duties, work hours, wage rate, supervisor, and workers' compensation coverage? (Y, N, X) (Note: X = Participant was not placed on temporary disaster-relief job).</v>
      </c>
      <c r="D317" s="245">
        <f>COUNTIF(Adult_Spc_Prjt!E94:BL94, "Y")</f>
        <v>0</v>
      </c>
      <c r="E317" s="245">
        <f>COUNTIF(Adult_Spc_Prjt!E94:BL94, "N")</f>
        <v>0</v>
      </c>
      <c r="F317" s="245">
        <f>COUNTIF(Adult_Spc_Prjt!E94:BL94, "X")</f>
        <v>0</v>
      </c>
      <c r="G317" s="267">
        <f>D317+E317+F317</f>
        <v>0</v>
      </c>
      <c r="H317" s="314"/>
    </row>
    <row r="318" spans="1:8" s="26" customFormat="1" ht="12" thickBot="1" x14ac:dyDescent="0.25">
      <c r="A318" s="326"/>
      <c r="B318" s="258"/>
      <c r="C318" s="286" t="s">
        <v>117</v>
      </c>
      <c r="D318" s="252">
        <f>IF(($D317+$E317)&gt;0,D317/($D317+$E317),0)</f>
        <v>0</v>
      </c>
      <c r="E318" s="252">
        <f>IF(($D317+$E317)&gt;0,E317/($D317+$E317),0)</f>
        <v>0</v>
      </c>
      <c r="F318" s="291" t="s">
        <v>19</v>
      </c>
      <c r="G318" s="298" t="s">
        <v>19</v>
      </c>
      <c r="H318" s="314"/>
    </row>
    <row r="319" spans="1:8" s="26" customFormat="1" x14ac:dyDescent="0.2">
      <c r="A319" s="326"/>
      <c r="B319" s="258"/>
      <c r="C319" s="286"/>
      <c r="D319" s="252"/>
      <c r="E319" s="252"/>
      <c r="F319" s="252"/>
      <c r="G319" s="252"/>
      <c r="H319" s="314"/>
    </row>
    <row r="320" spans="1:8" s="26" customFormat="1" x14ac:dyDescent="0.2">
      <c r="A320" s="326"/>
      <c r="B320" s="258"/>
      <c r="C320" s="286"/>
      <c r="D320" s="287" t="s">
        <v>118</v>
      </c>
      <c r="E320" s="287" t="s">
        <v>119</v>
      </c>
      <c r="F320" s="287" t="s">
        <v>120</v>
      </c>
      <c r="G320" s="287" t="s">
        <v>116</v>
      </c>
      <c r="H320" s="314"/>
    </row>
    <row r="321" spans="1:13" s="26" customFormat="1" ht="33.75" x14ac:dyDescent="0.2">
      <c r="A321" s="326"/>
      <c r="B321" s="890">
        <f>Adult_Spc_Prjt!A95</f>
        <v>76</v>
      </c>
      <c r="C321" s="256" t="str">
        <f>Adult_Spc_Prjt!B95</f>
        <v xml:space="preserve">Does the agreement limit the time for the temporary disaster relief employment to one year or 2080 hours (whichever is greater) or does the time limit comply with a grant notice from USDOL that extends the duration of the temporary disaster-relief employment? (Y, N, X) (Note: X = Participant was not placed on temporary disaster-relief job). </v>
      </c>
      <c r="D321" s="245">
        <f>COUNTIF(Adult_Spc_Prjt!E95:BL95, "Y")</f>
        <v>0</v>
      </c>
      <c r="E321" s="245">
        <f>COUNTIF(Adult_Spc_Prjt!E95:BL95, "N")</f>
        <v>0</v>
      </c>
      <c r="F321" s="245">
        <f>COUNTIF(Adult_Spc_Prjt!E95:BL95, "X")</f>
        <v>0</v>
      </c>
      <c r="G321" s="267">
        <f>D321+E321+F321</f>
        <v>0</v>
      </c>
      <c r="H321" s="314"/>
    </row>
    <row r="322" spans="1:13" s="26" customFormat="1" ht="12" thickBot="1" x14ac:dyDescent="0.25">
      <c r="A322" s="326"/>
      <c r="B322" s="258"/>
      <c r="C322" s="286" t="s">
        <v>117</v>
      </c>
      <c r="D322" s="252">
        <f>IF(($D321+$E321)&gt;0,D321/($D321+$E321),0)</f>
        <v>0</v>
      </c>
      <c r="E322" s="252">
        <f>IF(($D321+$E321)&gt;0,E321/($D321+$E321),0)</f>
        <v>0</v>
      </c>
      <c r="F322" s="291" t="s">
        <v>19</v>
      </c>
      <c r="G322" s="298" t="s">
        <v>19</v>
      </c>
      <c r="H322" s="314"/>
    </row>
    <row r="323" spans="1:13" s="26" customFormat="1" x14ac:dyDescent="0.2">
      <c r="A323" s="326"/>
      <c r="B323" s="258"/>
      <c r="C323" s="286"/>
      <c r="D323" s="252"/>
      <c r="E323" s="252"/>
      <c r="F323" s="252"/>
      <c r="G323" s="252"/>
      <c r="H323" s="314"/>
    </row>
    <row r="324" spans="1:13" x14ac:dyDescent="0.2">
      <c r="A324" s="326"/>
      <c r="B324" s="258"/>
      <c r="C324" s="260"/>
      <c r="D324" s="251" t="s">
        <v>118</v>
      </c>
      <c r="E324" s="251" t="s">
        <v>119</v>
      </c>
      <c r="F324" s="251" t="s">
        <v>120</v>
      </c>
      <c r="G324" s="266" t="s">
        <v>116</v>
      </c>
      <c r="M324" s="26" t="s">
        <v>19</v>
      </c>
    </row>
    <row r="325" spans="1:13" ht="33.75" x14ac:dyDescent="0.2">
      <c r="A325" s="326"/>
      <c r="B325" s="269">
        <f>Adult_Spc_Prjt!A96</f>
        <v>77</v>
      </c>
      <c r="C325" s="256" t="str">
        <f>Adult_Spc_Prjt!B96</f>
        <v>Are the job duties limited to disaster-relief activities involving demolition, cleaning, repair, renovation, and reconstruction of public or private properties, damaged by the storm, or for the provision of humanitarian assistance for disaster victims? (Y, N, X) (Note: X = Participant was not placed on temporary disaster-relief job).</v>
      </c>
      <c r="D325" s="265">
        <f>COUNTIF(Adult_Spc_Prjt!E96:BL96, "Y")</f>
        <v>0</v>
      </c>
      <c r="E325" s="265">
        <f>COUNTIF(Adult_Spc_Prjt!E96:BL96, "N")</f>
        <v>0</v>
      </c>
      <c r="F325" s="265">
        <f>COUNTIF(Adult_Spc_Prjt!E96:BL96, "X")</f>
        <v>0</v>
      </c>
      <c r="G325" s="267">
        <f>D325+E325+F325</f>
        <v>0</v>
      </c>
    </row>
    <row r="326" spans="1:13" x14ac:dyDescent="0.2">
      <c r="A326" s="326"/>
      <c r="B326" s="258"/>
      <c r="C326" s="259" t="s">
        <v>117</v>
      </c>
      <c r="D326" s="246">
        <f>IF(($D325+$E325)&gt;0,D325/($D325+$E325),0)</f>
        <v>0</v>
      </c>
      <c r="E326" s="246">
        <f>IF(($D325+$E325)&gt;0,E325/($D325+$E325),0)</f>
        <v>0</v>
      </c>
      <c r="F326" s="247" t="s">
        <v>19</v>
      </c>
      <c r="G326" s="268" t="s">
        <v>19</v>
      </c>
    </row>
    <row r="327" spans="1:13" ht="23.25" customHeight="1" x14ac:dyDescent="0.2">
      <c r="A327" s="326"/>
      <c r="B327" s="925" t="str">
        <f>Adult_Spc_Prjt!B97</f>
        <v>MEASURABLE SKILL GAINS</v>
      </c>
      <c r="C327" s="926"/>
      <c r="D327" s="926"/>
      <c r="E327" s="926"/>
      <c r="F327" s="926"/>
      <c r="G327" s="927"/>
      <c r="H327" s="523"/>
    </row>
    <row r="328" spans="1:13" x14ac:dyDescent="0.2">
      <c r="A328" s="326"/>
      <c r="B328" s="1107"/>
      <c r="C328" s="1108"/>
      <c r="D328" s="251" t="s">
        <v>118</v>
      </c>
      <c r="E328" s="251" t="s">
        <v>119</v>
      </c>
      <c r="F328" s="251" t="s">
        <v>120</v>
      </c>
      <c r="G328" s="479" t="s">
        <v>116</v>
      </c>
      <c r="M328" s="26" t="s">
        <v>19</v>
      </c>
    </row>
    <row r="329" spans="1:13" ht="22.5" x14ac:dyDescent="0.2">
      <c r="A329" s="326"/>
      <c r="B329" s="894">
        <f>Adult_Spc_Prjt!A98</f>
        <v>78</v>
      </c>
      <c r="C329" s="256" t="str">
        <f>Adult_Spc_Prjt!B98</f>
        <v>Was the participant enrolled, at any time within the Program Year (PY), in an education or training program? (Y, N) (If "N" Questions #79 through #82 will be "X").</v>
      </c>
      <c r="D329" s="265">
        <f>COUNTIF(Adult_Spc_Prjt!E98:BL98, "Y")</f>
        <v>0</v>
      </c>
      <c r="E329" s="265">
        <f>COUNTIF(Adult_Spc_Prjt!E98:BL98, "N")</f>
        <v>0</v>
      </c>
      <c r="F329" s="265">
        <f>COUNTIF(Adult_Spc_Prjt!E98:BL98, "X")</f>
        <v>0</v>
      </c>
      <c r="G329" s="267">
        <f>D329+E329+F329</f>
        <v>0</v>
      </c>
    </row>
    <row r="330" spans="1:13" x14ac:dyDescent="0.2">
      <c r="A330" s="326"/>
      <c r="B330" s="258"/>
      <c r="C330" s="259" t="s">
        <v>117</v>
      </c>
      <c r="D330" s="246">
        <f>IF(($D329+$E329)&gt;0,D329/($D329+$E329),0)</f>
        <v>0</v>
      </c>
      <c r="E330" s="246">
        <f>IF(($D329+$E329)&gt;0,E329/($D329+$E329),0)</f>
        <v>0</v>
      </c>
      <c r="F330" s="247" t="s">
        <v>19</v>
      </c>
      <c r="G330" s="268" t="s">
        <v>19</v>
      </c>
    </row>
    <row r="331" spans="1:13" x14ac:dyDescent="0.2">
      <c r="A331" s="326"/>
      <c r="B331" s="258"/>
      <c r="C331" s="1109"/>
      <c r="D331" s="470"/>
      <c r="E331" s="470"/>
      <c r="F331" s="484"/>
      <c r="G331" s="484"/>
      <c r="H331" s="523"/>
    </row>
    <row r="332" spans="1:13" x14ac:dyDescent="0.2">
      <c r="A332" s="326"/>
      <c r="B332" s="258"/>
      <c r="C332" s="1109"/>
      <c r="D332" s="251" t="s">
        <v>118</v>
      </c>
      <c r="E332" s="251" t="s">
        <v>119</v>
      </c>
      <c r="F332" s="251" t="s">
        <v>120</v>
      </c>
      <c r="G332" s="266" t="s">
        <v>116</v>
      </c>
      <c r="H332" s="523"/>
    </row>
    <row r="333" spans="1:13" ht="45" x14ac:dyDescent="0.2">
      <c r="A333" s="326"/>
      <c r="B333" s="280">
        <f>Adult_Spc_Prjt!A99</f>
        <v>79</v>
      </c>
      <c r="C333" s="256" t="str">
        <f>Adult_Spc_Prjt!B99</f>
        <v>If yes to #78, was at least one (1) Measurable Skill Gains recorded in the State MIS during each applicable Program Year. (Y, N, X) (X = Participant was not enrolled in education or training, the program year has not ended, the high school diploma/General Education Diploma (GED) was recorded in the credential tab, or after due diligence, LWDB was able to document that the participant did not attain a Measurable Skills Gain). (Note: MSGs acheived prior to the activity start date are not valid).</v>
      </c>
      <c r="D333" s="265">
        <f>COUNTIF(Adult_Spc_Prjt!E99:BL99, "Y")</f>
        <v>0</v>
      </c>
      <c r="E333" s="265">
        <f>COUNTIF(Adult_Spc_Prjt!E99:BL99, "N")</f>
        <v>0</v>
      </c>
      <c r="F333" s="265">
        <f>COUNTIF(Adult_Spc_Prjt!E99:BL99, "X")</f>
        <v>0</v>
      </c>
      <c r="G333" s="267">
        <f>D333+E333+F333</f>
        <v>0</v>
      </c>
    </row>
    <row r="334" spans="1:13" x14ac:dyDescent="0.2">
      <c r="A334" s="326"/>
      <c r="B334" s="258"/>
      <c r="C334" s="286"/>
      <c r="D334" s="248">
        <f>IF(($D333+$E333)&gt;0,D333/($D333+$E333),0)</f>
        <v>0</v>
      </c>
      <c r="E334" s="248">
        <f>IF(($D333+$E333)&gt;0,E333/($D333+$E333),0)</f>
        <v>0</v>
      </c>
      <c r="F334" s="247" t="s">
        <v>19</v>
      </c>
      <c r="G334" s="473" t="s">
        <v>19</v>
      </c>
    </row>
    <row r="335" spans="1:13" x14ac:dyDescent="0.2">
      <c r="A335" s="326"/>
      <c r="B335" s="258"/>
      <c r="C335" s="286"/>
      <c r="D335" s="248"/>
      <c r="E335" s="248"/>
      <c r="F335" s="289"/>
      <c r="G335" s="289"/>
    </row>
    <row r="336" spans="1:13" x14ac:dyDescent="0.2">
      <c r="A336" s="326"/>
      <c r="B336" s="258"/>
      <c r="C336" s="260"/>
      <c r="D336" s="251" t="s">
        <v>118</v>
      </c>
      <c r="E336" s="251" t="s">
        <v>119</v>
      </c>
      <c r="F336" s="251" t="s">
        <v>120</v>
      </c>
      <c r="G336" s="266" t="s">
        <v>116</v>
      </c>
    </row>
    <row r="337" spans="1:7" x14ac:dyDescent="0.2">
      <c r="A337" s="326"/>
      <c r="B337" s="255">
        <f>Adult_Spc_Prjt!A100</f>
        <v>80</v>
      </c>
      <c r="C337" s="256" t="str">
        <f>Adult_Spc_Prjt!B100</f>
        <v>If yes to #69, select the type of Measurable Skill Gains recorded. (X)</v>
      </c>
      <c r="D337" s="265">
        <f>COUNTIF(Adult_Spc_Prjt!E100:BL100, "Y")</f>
        <v>0</v>
      </c>
      <c r="E337" s="265">
        <f>COUNTIF(Adult_Spc_Prjt!E100:BL100, "N")</f>
        <v>0</v>
      </c>
      <c r="F337" s="265">
        <f>COUNTIF(Adult_Spc_Prjt!E100:BL100, "X")</f>
        <v>0</v>
      </c>
      <c r="G337" s="267">
        <f>D337+E337+F337</f>
        <v>0</v>
      </c>
    </row>
    <row r="338" spans="1:7" x14ac:dyDescent="0.2">
      <c r="A338" s="326"/>
      <c r="B338" s="1107"/>
      <c r="C338" s="259" t="s">
        <v>117</v>
      </c>
      <c r="D338" s="246">
        <f>IF(($D337+$E337)&gt;0,D337/($D337+$E337),0)</f>
        <v>0</v>
      </c>
      <c r="E338" s="246">
        <f>IF(($D337+$E337)&gt;0,E337/($D337+$E337),0)</f>
        <v>0</v>
      </c>
      <c r="F338" s="247" t="s">
        <v>19</v>
      </c>
      <c r="G338" s="473" t="s">
        <v>19</v>
      </c>
    </row>
    <row r="339" spans="1:7" x14ac:dyDescent="0.2">
      <c r="A339" s="326"/>
      <c r="B339" s="258"/>
      <c r="C339" s="286"/>
      <c r="D339" s="476"/>
      <c r="E339" s="476"/>
      <c r="F339" s="477"/>
      <c r="G339" s="478"/>
    </row>
    <row r="340" spans="1:7" x14ac:dyDescent="0.2">
      <c r="A340" s="326"/>
      <c r="B340" s="258"/>
      <c r="C340" s="260"/>
      <c r="D340" s="251" t="s">
        <v>118</v>
      </c>
      <c r="E340" s="251" t="s">
        <v>119</v>
      </c>
      <c r="F340" s="251" t="s">
        <v>120</v>
      </c>
      <c r="G340" s="266" t="s">
        <v>116</v>
      </c>
    </row>
    <row r="341" spans="1:7" ht="22.5" x14ac:dyDescent="0.2">
      <c r="A341" s="326"/>
      <c r="B341" s="894" t="str">
        <f>Adult_Spc_Prjt!A101</f>
        <v>80a</v>
      </c>
      <c r="C341" s="256" t="str">
        <f>Adult_Spc_Prjt!B101</f>
        <v xml:space="preserve">Educational Functioning Level (EFL): Achievement of at least one educational functioning level of a participant in an educational program that provides instruction below the post- secondary level. (Y, X) </v>
      </c>
      <c r="D341" s="265">
        <f>COUNTIF(Adult_Spc_Prjt!E101:BL101, "Y")</f>
        <v>0</v>
      </c>
      <c r="E341" s="265">
        <f>COUNTIF(Adult_Spc_Prjt!E101:BL101, "N")</f>
        <v>0</v>
      </c>
      <c r="F341" s="265">
        <f>COUNTIF(Adult_Spc_Prjt!E101:BL101, "X")</f>
        <v>0</v>
      </c>
      <c r="G341" s="267">
        <f>D341+E341+F341</f>
        <v>0</v>
      </c>
    </row>
    <row r="342" spans="1:7" x14ac:dyDescent="0.2">
      <c r="A342" s="326"/>
      <c r="B342" s="1107"/>
      <c r="C342" s="259" t="s">
        <v>117</v>
      </c>
      <c r="D342" s="246">
        <f>IF(($D341+$E341)&gt;0,D341/($D341+$E341),0)</f>
        <v>0</v>
      </c>
      <c r="E342" s="246">
        <f>IF(($D341+$E341)&gt;0,E341/($D341+$E341),0)</f>
        <v>0</v>
      </c>
      <c r="F342" s="247" t="s">
        <v>19</v>
      </c>
      <c r="G342" s="473" t="s">
        <v>19</v>
      </c>
    </row>
    <row r="343" spans="1:7" x14ac:dyDescent="0.2">
      <c r="A343" s="326"/>
      <c r="B343" s="258"/>
      <c r="C343" s="286"/>
      <c r="D343" s="248"/>
      <c r="E343" s="248"/>
      <c r="F343" s="252"/>
      <c r="G343" s="252"/>
    </row>
    <row r="344" spans="1:7" x14ac:dyDescent="0.2">
      <c r="A344" s="326"/>
      <c r="B344" s="257"/>
      <c r="C344" s="257"/>
      <c r="D344" s="251" t="s">
        <v>118</v>
      </c>
      <c r="E344" s="251" t="s">
        <v>119</v>
      </c>
      <c r="F344" s="251" t="s">
        <v>120</v>
      </c>
      <c r="G344" s="266" t="s">
        <v>116</v>
      </c>
    </row>
    <row r="345" spans="1:7" x14ac:dyDescent="0.2">
      <c r="A345" s="326"/>
      <c r="B345" s="255" t="str">
        <f>Adult_Spc_Prjt!A102</f>
        <v>80b</v>
      </c>
      <c r="C345" s="256" t="str">
        <f>Adult_Spc_Prjt!B102</f>
        <v xml:space="preserve">Attainment of a high school diploma or its recognized equivalent. (Y, X) </v>
      </c>
      <c r="D345" s="265">
        <f>COUNTIF(Adult_Spc_Prjt!E102:BL102, "Y")</f>
        <v>0</v>
      </c>
      <c r="E345" s="265">
        <f>COUNTIF(Adult_Spc_Prjt!E102:BL102, "N")</f>
        <v>0</v>
      </c>
      <c r="F345" s="265">
        <f>COUNTIF(Adult_Spc_Prjt!E102:BL102, "X")</f>
        <v>0</v>
      </c>
      <c r="G345" s="267">
        <f>D345+E345+F345</f>
        <v>0</v>
      </c>
    </row>
    <row r="346" spans="1:7" x14ac:dyDescent="0.2">
      <c r="A346" s="326"/>
      <c r="B346" s="258"/>
      <c r="C346" s="259" t="s">
        <v>117</v>
      </c>
      <c r="D346" s="246">
        <f>IF(($D345+$E345)&gt;0,D345/($D345+$E345),0)</f>
        <v>0</v>
      </c>
      <c r="E346" s="246">
        <f>IF(($D345+$E345)&gt;0,E345/($D345+$E345),0)</f>
        <v>0</v>
      </c>
      <c r="F346" s="247" t="s">
        <v>19</v>
      </c>
      <c r="G346" s="268" t="s">
        <v>19</v>
      </c>
    </row>
    <row r="347" spans="1:7" x14ac:dyDescent="0.2">
      <c r="A347" s="326"/>
      <c r="B347" s="258"/>
      <c r="C347" s="260"/>
      <c r="D347" s="248"/>
      <c r="E347" s="248"/>
      <c r="F347" s="248"/>
      <c r="G347" s="248"/>
    </row>
    <row r="348" spans="1:7" x14ac:dyDescent="0.2">
      <c r="A348" s="326"/>
      <c r="B348" s="258"/>
      <c r="C348" s="260"/>
      <c r="D348" s="251" t="s">
        <v>118</v>
      </c>
      <c r="E348" s="251" t="s">
        <v>119</v>
      </c>
      <c r="F348" s="251" t="s">
        <v>120</v>
      </c>
      <c r="G348" s="266" t="s">
        <v>116</v>
      </c>
    </row>
    <row r="349" spans="1:7" ht="45" x14ac:dyDescent="0.2">
      <c r="A349" s="326"/>
      <c r="B349" s="255" t="str">
        <f>Adult_Spc_Prjt!A103</f>
        <v>80c</v>
      </c>
      <c r="C349" s="256" t="str">
        <f>Adult_Spc_Prjt!B103</f>
        <v xml:space="preserve">Secondary or Post-Secondary Transcript/Report Card: Transcript or report card for either secondary or post-secondary education that shows a participant is achieving the state unit’s academic standards. (Y, X) Note: Full Time Student-Completion of a minimum of 12 hours for one semester or Part Time Student-Completion of a minimum of 12 credit hours over the course of two consecutive semesters during a program year. </v>
      </c>
      <c r="D349" s="265">
        <f>COUNTIF(Adult_Spc_Prjt!E103:BL103, "Y")</f>
        <v>0</v>
      </c>
      <c r="E349" s="265">
        <f>COUNTIF(Adult_Spc_Prjt!E103:BL103, "N")</f>
        <v>0</v>
      </c>
      <c r="F349" s="265">
        <f>COUNTIF(Adult_Spc_Prjt!E103:BL103, "X")</f>
        <v>0</v>
      </c>
      <c r="G349" s="267">
        <f>D349+E349+F349</f>
        <v>0</v>
      </c>
    </row>
    <row r="350" spans="1:7" x14ac:dyDescent="0.2">
      <c r="A350" s="326"/>
      <c r="B350" s="258"/>
      <c r="C350" s="259" t="s">
        <v>117</v>
      </c>
      <c r="D350" s="246">
        <f>IF(($D349+$E349)&gt;0,D349/($D349+$E349),0)</f>
        <v>0</v>
      </c>
      <c r="E350" s="246">
        <f>IF(($D349+$E349)&gt;0,E349/($D349+$E349),0)</f>
        <v>0</v>
      </c>
      <c r="F350" s="247" t="s">
        <v>19</v>
      </c>
      <c r="G350" s="268" t="s">
        <v>19</v>
      </c>
    </row>
    <row r="351" spans="1:7" x14ac:dyDescent="0.2">
      <c r="A351" s="326"/>
      <c r="B351" s="258"/>
      <c r="C351" s="260"/>
      <c r="D351" s="248"/>
      <c r="E351" s="248"/>
      <c r="F351" s="248"/>
      <c r="G351" s="248"/>
    </row>
    <row r="352" spans="1:7" x14ac:dyDescent="0.2">
      <c r="A352" s="326"/>
      <c r="B352" s="258"/>
      <c r="C352" s="260"/>
      <c r="D352" s="251" t="s">
        <v>118</v>
      </c>
      <c r="E352" s="251" t="s">
        <v>119</v>
      </c>
      <c r="F352" s="251" t="s">
        <v>120</v>
      </c>
      <c r="G352" s="266" t="s">
        <v>116</v>
      </c>
    </row>
    <row r="353" spans="1:14" ht="33.75" x14ac:dyDescent="0.2">
      <c r="A353" s="326"/>
      <c r="B353" s="255" t="str">
        <f>Adult_Spc_Prjt!A104</f>
        <v>80d</v>
      </c>
      <c r="C353" s="256" t="str">
        <f>Adult_Spc_Prjt!B104</f>
        <v xml:space="preserve">Training Milestone: Satisfactory or better progress report, toward established milestones, from an employer/training provider who is providing training (e.g., completion of on-the-job training (OJT), completion of 1 year of an apprenticeship program, etc.). (Y, X) </v>
      </c>
      <c r="D353" s="265">
        <f>COUNTIF(Adult_Spc_Prjt!E104:BL104, "Y")</f>
        <v>0</v>
      </c>
      <c r="E353" s="265">
        <f>COUNTIF(Adult_Spc_Prjt!E104:BL104, "N")</f>
        <v>0</v>
      </c>
      <c r="F353" s="265">
        <f>COUNTIF(Adult_Spc_Prjt!E104:BL104, "X")</f>
        <v>0</v>
      </c>
      <c r="G353" s="267">
        <f>D353+E353+F353</f>
        <v>0</v>
      </c>
    </row>
    <row r="354" spans="1:14" x14ac:dyDescent="0.2">
      <c r="A354" s="326"/>
      <c r="B354" s="258"/>
      <c r="C354" s="900" t="s">
        <v>117</v>
      </c>
      <c r="D354" s="295">
        <f>IF(($D353+$E353)&gt;0,D353/($D353+$E353),0)</f>
        <v>0</v>
      </c>
      <c r="E354" s="295">
        <f>IF(($D353+$E353)&gt;0,E353/($D353+$E353),0)</f>
        <v>0</v>
      </c>
      <c r="F354" s="296" t="s">
        <v>19</v>
      </c>
      <c r="G354" s="309" t="s">
        <v>19</v>
      </c>
    </row>
    <row r="355" spans="1:14" x14ac:dyDescent="0.2">
      <c r="A355" s="326"/>
      <c r="B355" s="480"/>
      <c r="C355" s="480"/>
      <c r="D355" s="480"/>
      <c r="E355" s="480"/>
      <c r="F355" s="480"/>
      <c r="G355" s="481"/>
    </row>
    <row r="356" spans="1:14" x14ac:dyDescent="0.2">
      <c r="A356" s="326"/>
      <c r="B356" s="258"/>
      <c r="C356" s="260"/>
      <c r="D356" s="251" t="s">
        <v>118</v>
      </c>
      <c r="E356" s="251" t="s">
        <v>119</v>
      </c>
      <c r="F356" s="251" t="s">
        <v>120</v>
      </c>
      <c r="G356" s="266" t="s">
        <v>116</v>
      </c>
    </row>
    <row r="357" spans="1:14" ht="22.5" x14ac:dyDescent="0.2">
      <c r="A357" s="326"/>
      <c r="B357" s="255" t="str">
        <f>Adult_Spc_Prjt!A105</f>
        <v>80e</v>
      </c>
      <c r="C357" s="256" t="str">
        <f>Adult_Spc_Prjt!B105</f>
        <v xml:space="preserve">Skills Progression: Successful passage of an exam that is required for a particular occupation, progress in attaining technical or occupational skills as evidenced by trade- related benchmarks such as knowledge-based exams. (Y, X) </v>
      </c>
      <c r="D357" s="265">
        <f>COUNTIF(Adult_Spc_Prjt!E105:BL105, "Y")</f>
        <v>0</v>
      </c>
      <c r="E357" s="265">
        <f>COUNTIF(Adult_Spc_Prjt!E105:BL105, "N")</f>
        <v>0</v>
      </c>
      <c r="F357" s="265">
        <f>COUNTIF(Adult_Spc_Prjt!E105:BL105, "X")</f>
        <v>0</v>
      </c>
      <c r="G357" s="267">
        <f>D357+E357+F357</f>
        <v>0</v>
      </c>
    </row>
    <row r="358" spans="1:14" x14ac:dyDescent="0.2">
      <c r="A358" s="326"/>
      <c r="B358" s="260"/>
      <c r="C358" s="259" t="s">
        <v>117</v>
      </c>
      <c r="D358" s="246">
        <f>IF(($D357+$E357)&gt;0,D357/($D357+$E357),0)</f>
        <v>0</v>
      </c>
      <c r="E358" s="246">
        <f>IF(($D357+$E357)&gt;0,E357/($D357+$E357),0)</f>
        <v>0</v>
      </c>
      <c r="F358" s="247" t="s">
        <v>19</v>
      </c>
      <c r="G358" s="473" t="s">
        <v>19</v>
      </c>
    </row>
    <row r="359" spans="1:14" x14ac:dyDescent="0.2">
      <c r="A359" s="326"/>
      <c r="B359" s="258"/>
      <c r="C359" s="260"/>
      <c r="D359" s="248"/>
      <c r="E359" s="248"/>
      <c r="F359" s="248"/>
      <c r="G359" s="248"/>
    </row>
    <row r="360" spans="1:14" x14ac:dyDescent="0.2">
      <c r="A360" s="326"/>
      <c r="B360" s="258"/>
      <c r="C360" s="260"/>
      <c r="D360" s="251" t="s">
        <v>118</v>
      </c>
      <c r="E360" s="251" t="s">
        <v>119</v>
      </c>
      <c r="F360" s="251" t="s">
        <v>120</v>
      </c>
      <c r="G360" s="479" t="s">
        <v>116</v>
      </c>
    </row>
    <row r="361" spans="1:14" ht="33.75" x14ac:dyDescent="0.2">
      <c r="A361" s="326"/>
      <c r="B361" s="930">
        <f>Adult_Spc_Prjt!A106</f>
        <v>81</v>
      </c>
      <c r="C361" s="256" t="str">
        <f>Adult_Spc_Prjt!B106</f>
        <v>If yes to #79, does the participant case file contain documentation of a Measurable Skill Gains showing the participant’s interim progress toward the completion of their educational or training requirements? (Y, N, X) (X = Participant was not enrolled in educational or training or the program year has not ended).</v>
      </c>
      <c r="D361" s="265">
        <f>COUNTIF(Adult_Spc_Prjt!E106:BL106, "Y")</f>
        <v>0</v>
      </c>
      <c r="E361" s="265">
        <f>COUNTIF(Adult_Spc_Prjt!E106:BL106, "N")</f>
        <v>0</v>
      </c>
      <c r="F361" s="265">
        <f>COUNTIF(Adult_Spc_Prjt!E106:BL106, "X")</f>
        <v>0</v>
      </c>
      <c r="G361" s="267">
        <f>D361+E361+F361</f>
        <v>0</v>
      </c>
    </row>
    <row r="362" spans="1:14" x14ac:dyDescent="0.2">
      <c r="A362" s="326"/>
      <c r="B362" s="258"/>
      <c r="C362" s="259" t="s">
        <v>117</v>
      </c>
      <c r="D362" s="246">
        <f>IF(($D361+$E361)&gt;0,D361/($D361+$E361),0)</f>
        <v>0</v>
      </c>
      <c r="E362" s="246">
        <f>IF(($D361+$E361)&gt;0,E361/($D361+$E361),0)</f>
        <v>0</v>
      </c>
      <c r="F362" s="247" t="s">
        <v>19</v>
      </c>
      <c r="G362" s="268" t="s">
        <v>19</v>
      </c>
    </row>
    <row r="363" spans="1:14" x14ac:dyDescent="0.2">
      <c r="A363" s="326"/>
      <c r="B363" s="258"/>
      <c r="C363" s="260"/>
      <c r="D363" s="248"/>
      <c r="E363" s="248"/>
      <c r="F363" s="248"/>
      <c r="G363" s="248"/>
    </row>
    <row r="364" spans="1:14" x14ac:dyDescent="0.2">
      <c r="A364" s="326"/>
      <c r="B364" s="258"/>
      <c r="C364" s="260"/>
      <c r="D364" s="251" t="s">
        <v>118</v>
      </c>
      <c r="E364" s="251" t="s">
        <v>119</v>
      </c>
      <c r="F364" s="251" t="s">
        <v>120</v>
      </c>
      <c r="G364" s="266" t="s">
        <v>116</v>
      </c>
    </row>
    <row r="365" spans="1:14" ht="22.5" x14ac:dyDescent="0.2">
      <c r="A365" s="326"/>
      <c r="B365" s="930">
        <f>Adult_Spc_Prjt!A107</f>
        <v>82</v>
      </c>
      <c r="C365" s="256" t="str">
        <f>Adult_Spc_Prjt!B107</f>
        <v>If yes to #81, does the documentation in the case file match the Measurable Skill Gains entered in the MIS? (Y, N, X) (X = Participant was not enrolled in educational or training or the program year has not ended).</v>
      </c>
      <c r="D365" s="265">
        <f>COUNTIF(Adult_Spc_Prjt!E107:BL107, "Y")</f>
        <v>0</v>
      </c>
      <c r="E365" s="265">
        <f>COUNTIF(Adult_Spc_Prjt!E107:BL107, "N")</f>
        <v>0</v>
      </c>
      <c r="F365" s="265">
        <f>COUNTIF(Adult_Spc_Prjt!E107:BL107, "X")</f>
        <v>0</v>
      </c>
      <c r="G365" s="267">
        <f>D365+E365+F365</f>
        <v>0</v>
      </c>
    </row>
    <row r="366" spans="1:14" ht="11.45" customHeight="1" x14ac:dyDescent="0.2">
      <c r="A366" s="326"/>
      <c r="B366" s="258"/>
      <c r="C366" s="900" t="s">
        <v>117</v>
      </c>
      <c r="D366" s="295">
        <f>IF(($D365+$E365)&gt;0,D365/($D365+$E365),0)</f>
        <v>0</v>
      </c>
      <c r="E366" s="295">
        <f>IF(($D365+$E365)&gt;0,E365/($D365+$E365),0)</f>
        <v>0</v>
      </c>
      <c r="F366" s="296" t="s">
        <v>19</v>
      </c>
      <c r="G366" s="309" t="s">
        <v>19</v>
      </c>
    </row>
    <row r="367" spans="1:14" s="718" customFormat="1" ht="23.25" customHeight="1" x14ac:dyDescent="0.2">
      <c r="A367" s="719"/>
      <c r="B367" s="925" t="str">
        <f>Adult_Spc_Prjt!B108</f>
        <v>CREDENTIAL ATTAINMENT</v>
      </c>
      <c r="C367" s="926"/>
      <c r="D367" s="926"/>
      <c r="E367" s="926"/>
      <c r="F367" s="926"/>
      <c r="G367" s="927"/>
      <c r="H367" s="104"/>
      <c r="I367" s="104"/>
      <c r="J367" s="104"/>
      <c r="K367" s="104"/>
      <c r="L367" s="104"/>
      <c r="M367" s="104"/>
      <c r="N367" s="104"/>
    </row>
    <row r="368" spans="1:14" x14ac:dyDescent="0.2">
      <c r="A368" s="326"/>
      <c r="B368" s="258"/>
      <c r="C368" s="260"/>
      <c r="D368" s="251" t="s">
        <v>118</v>
      </c>
      <c r="E368" s="251" t="s">
        <v>119</v>
      </c>
      <c r="F368" s="251" t="s">
        <v>120</v>
      </c>
      <c r="G368" s="266" t="s">
        <v>116</v>
      </c>
    </row>
    <row r="369" spans="1:8" ht="22.5" x14ac:dyDescent="0.2">
      <c r="A369" s="326"/>
      <c r="B369" s="894">
        <f>Adult_Spc_Prjt!A109</f>
        <v>83</v>
      </c>
      <c r="C369" s="256" t="str">
        <f>Adult_Spc_Prjt!B109</f>
        <v xml:space="preserve">Was a credential attainment entered in the MIS? (Y, N, X.) (Note: N = Participant did not receive a credential.) (If N, questions #84 and #85 will be X). </v>
      </c>
      <c r="D369" s="265">
        <f>COUNTIF(Adult_Spc_Prjt!E109:BL109, "Y")</f>
        <v>0</v>
      </c>
      <c r="E369" s="265">
        <f>COUNTIF(Adult_Spc_Prjt!E109:BL109, "N")</f>
        <v>0</v>
      </c>
      <c r="F369" s="265">
        <f>COUNTIF(Adult_Spc_Prjt!E109:BL109, "X")</f>
        <v>0</v>
      </c>
      <c r="G369" s="267">
        <f>D369+E369+F369</f>
        <v>0</v>
      </c>
    </row>
    <row r="370" spans="1:8" x14ac:dyDescent="0.2">
      <c r="A370" s="326"/>
      <c r="B370" s="258"/>
      <c r="C370" s="259" t="s">
        <v>117</v>
      </c>
      <c r="D370" s="246">
        <f>IF(($D369+$E369)&gt;0,D369/($D369+$E369),0)</f>
        <v>0</v>
      </c>
      <c r="E370" s="246">
        <f>IF(($D369+$E369)&gt;0,E369/($D369+$E369),0)</f>
        <v>0</v>
      </c>
      <c r="F370" s="247" t="s">
        <v>19</v>
      </c>
      <c r="G370" s="268" t="s">
        <v>19</v>
      </c>
    </row>
    <row r="371" spans="1:8" ht="12" thickBot="1" x14ac:dyDescent="0.25">
      <c r="A371" s="326"/>
      <c r="B371" s="258"/>
      <c r="C371" s="889"/>
      <c r="D371" s="470"/>
      <c r="E371" s="470"/>
      <c r="F371" s="484"/>
      <c r="G371" s="484"/>
      <c r="H371" s="523"/>
    </row>
    <row r="372" spans="1:8" x14ac:dyDescent="0.2">
      <c r="A372" s="326"/>
      <c r="B372" s="258"/>
      <c r="C372" s="889"/>
      <c r="D372" s="292" t="s">
        <v>118</v>
      </c>
      <c r="E372" s="292" t="s">
        <v>119</v>
      </c>
      <c r="F372" s="292" t="s">
        <v>120</v>
      </c>
      <c r="G372" s="299" t="s">
        <v>116</v>
      </c>
      <c r="H372" s="523"/>
    </row>
    <row r="373" spans="1:8" ht="23.25" customHeight="1" x14ac:dyDescent="0.2">
      <c r="A373" s="326"/>
      <c r="B373" s="269">
        <f>Adult_Spc_Prjt!A110</f>
        <v>84</v>
      </c>
      <c r="C373" s="256" t="str">
        <f>Adult_Spc_Prjt!B110</f>
        <v>If yes to #83, was documentation in the participant's case file to verify that the credential was a high school diploma or its recognized equivalent, an industry-recognized certificate or certification, a certificate of completion of an apprenticeship, a license recognized by the State or Federal government, or an associate or baccalaureate degree, as well as graduate degrees for purposes of the VR program? (Y, N, X) (Note: X = Participant did not receive a credential attainment).</v>
      </c>
      <c r="D373" s="265">
        <f>COUNTIF(Adult_Spc_Prjt!E110:BL110, "Y")</f>
        <v>0</v>
      </c>
      <c r="E373" s="265">
        <f>COUNTIF(Adult_Spc_Prjt!E110:BL110, "N")</f>
        <v>0</v>
      </c>
      <c r="F373" s="265">
        <f>COUNTIF(Adult_Spc_Prjt!E110:BL110, "X")</f>
        <v>0</v>
      </c>
      <c r="G373" s="267">
        <f>D373+E373+F373</f>
        <v>0</v>
      </c>
      <c r="H373" s="523"/>
    </row>
    <row r="374" spans="1:8" x14ac:dyDescent="0.2">
      <c r="A374" s="326"/>
      <c r="B374" s="270"/>
      <c r="C374" s="259" t="s">
        <v>117</v>
      </c>
      <c r="D374" s="246">
        <f>IF(($D373+$E373)&gt;0,D373/($D373+$E373),0)</f>
        <v>0</v>
      </c>
      <c r="E374" s="246">
        <f>IF(($D373+$E373)&gt;0,E373/($D373+$E373),0)</f>
        <v>0</v>
      </c>
      <c r="F374" s="247" t="s">
        <v>19</v>
      </c>
      <c r="G374" s="268" t="s">
        <v>19</v>
      </c>
    </row>
    <row r="375" spans="1:8" ht="12" thickBot="1" x14ac:dyDescent="0.25">
      <c r="A375" s="326"/>
      <c r="B375" s="270"/>
      <c r="C375" s="270"/>
      <c r="D375" s="270"/>
      <c r="E375" s="270"/>
      <c r="F375" s="270"/>
      <c r="G375" s="270"/>
    </row>
    <row r="376" spans="1:8" x14ac:dyDescent="0.2">
      <c r="A376" s="326"/>
      <c r="B376" s="919"/>
      <c r="C376" s="920"/>
      <c r="D376" s="292" t="s">
        <v>118</v>
      </c>
      <c r="E376" s="292" t="s">
        <v>119</v>
      </c>
      <c r="F376" s="292" t="s">
        <v>120</v>
      </c>
      <c r="G376" s="299" t="s">
        <v>116</v>
      </c>
    </row>
    <row r="377" spans="1:8" ht="22.5" x14ac:dyDescent="0.2">
      <c r="A377" s="326"/>
      <c r="B377" s="280">
        <f>Adult_Spc_Prjt!A111</f>
        <v>85</v>
      </c>
      <c r="C377" s="256" t="str">
        <f>Adult_Spc_Prjt!B111</f>
        <v>If yes to #84, did the credential attainment date and type match the credential attainment information entered in the MIS? (Y, N, X.) (Note: X =Participant did not receive a credential attainment).</v>
      </c>
      <c r="D377" s="265">
        <f>COUNTIF(Adult_Spc_Prjt!E111:BL111, "Y")</f>
        <v>0</v>
      </c>
      <c r="E377" s="265">
        <f>COUNTIF(Adult_Spc_Prjt!E111:BL111, "N")</f>
        <v>0</v>
      </c>
      <c r="F377" s="265">
        <f>COUNTIF(Adult_Spc_Prjt!E111:BL111, "X")</f>
        <v>0</v>
      </c>
      <c r="G377" s="267">
        <f>D377+E377+F377</f>
        <v>0</v>
      </c>
    </row>
    <row r="378" spans="1:8" x14ac:dyDescent="0.2">
      <c r="A378" s="326"/>
      <c r="B378" s="258"/>
      <c r="C378" s="259" t="s">
        <v>117</v>
      </c>
      <c r="D378" s="246">
        <f>IF(($D377+$E377)&gt;0,D377/($D377+$E377),0)</f>
        <v>0</v>
      </c>
      <c r="E378" s="246">
        <f>IF(($D377+$E377)&gt;0,E377/($D377+$E377),0)</f>
        <v>0</v>
      </c>
      <c r="F378" s="247" t="s">
        <v>19</v>
      </c>
      <c r="G378" s="268" t="s">
        <v>19</v>
      </c>
    </row>
    <row r="379" spans="1:8" ht="12.75" x14ac:dyDescent="0.2">
      <c r="A379" s="326"/>
      <c r="B379" s="925" t="str">
        <f>Adult_Spc_Prjt!B112</f>
        <v>SUPPORTIVE SERVICES</v>
      </c>
      <c r="C379" s="926"/>
      <c r="D379" s="926"/>
      <c r="E379" s="926"/>
      <c r="F379" s="926"/>
      <c r="G379" s="927"/>
    </row>
    <row r="380" spans="1:8" x14ac:dyDescent="0.2">
      <c r="A380" s="326"/>
      <c r="B380" s="258"/>
      <c r="C380" s="259"/>
      <c r="D380" s="251" t="s">
        <v>118</v>
      </c>
      <c r="E380" s="251" t="s">
        <v>119</v>
      </c>
      <c r="F380" s="251" t="s">
        <v>120</v>
      </c>
      <c r="G380" s="266" t="s">
        <v>116</v>
      </c>
    </row>
    <row r="381" spans="1:8" ht="22.5" x14ac:dyDescent="0.2">
      <c r="A381" s="326"/>
      <c r="B381" s="894">
        <f>Adult_Spc_Prjt!A113</f>
        <v>86</v>
      </c>
      <c r="C381" s="256" t="str">
        <f>Adult_Spc_Prjt!B113</f>
        <v xml:space="preserve">Was a supportive service activity entered in the State MIS? (Y, N) (Note: N = Participant did not receive a supportive service.) (If N, questions #87 through #90 will be an X). </v>
      </c>
      <c r="D381" s="265">
        <f>COUNTIF(Adult_Spc_Prjt!E113:BL113, "Y")</f>
        <v>0</v>
      </c>
      <c r="E381" s="265">
        <f>COUNTIF(Adult_Spc_Prjt!E113:BL113, "N")</f>
        <v>0</v>
      </c>
      <c r="F381" s="265">
        <f>COUNTIF(Adult_Spc_Prjt!E113:BL113, "X")</f>
        <v>0</v>
      </c>
      <c r="G381" s="267">
        <f>D381+E381+F381</f>
        <v>0</v>
      </c>
    </row>
    <row r="382" spans="1:8" x14ac:dyDescent="0.2">
      <c r="A382" s="326"/>
      <c r="B382" s="258"/>
      <c r="C382" s="259" t="s">
        <v>117</v>
      </c>
      <c r="D382" s="246">
        <f>IF(($D381+$E381)&gt;0,D381/($D381+$E381),0)</f>
        <v>0</v>
      </c>
      <c r="E382" s="246">
        <f>IF(($D381+$E381)&gt;0,E381/($D381+$E381),0)</f>
        <v>0</v>
      </c>
      <c r="F382" s="247" t="s">
        <v>19</v>
      </c>
      <c r="G382" s="268" t="s">
        <v>19</v>
      </c>
    </row>
    <row r="383" spans="1:8" x14ac:dyDescent="0.2">
      <c r="A383" s="326"/>
      <c r="B383" s="258"/>
      <c r="C383" s="259"/>
      <c r="D383" s="246"/>
      <c r="E383" s="246"/>
      <c r="F383" s="288"/>
      <c r="G383" s="302"/>
    </row>
    <row r="384" spans="1:8" x14ac:dyDescent="0.2">
      <c r="A384" s="326"/>
      <c r="B384" s="258"/>
      <c r="C384" s="259"/>
      <c r="D384" s="251" t="s">
        <v>118</v>
      </c>
      <c r="E384" s="251" t="s">
        <v>119</v>
      </c>
      <c r="F384" s="251" t="s">
        <v>120</v>
      </c>
      <c r="G384" s="266" t="s">
        <v>116</v>
      </c>
      <c r="H384" s="523"/>
    </row>
    <row r="385" spans="1:8" ht="23.25" customHeight="1" x14ac:dyDescent="0.2">
      <c r="A385" s="326"/>
      <c r="B385" s="269">
        <f>Adult_Spc_Prjt!A114</f>
        <v>87</v>
      </c>
      <c r="C385" s="256" t="str">
        <f>Adult_Spc_Prjt!B114</f>
        <v xml:space="preserve">If yes to #86, was there documentation in the participant case file to verify the supportive service provided? (Y, N, X) (Note: X = Participant did not receive a supportive service). </v>
      </c>
      <c r="D385" s="265">
        <f>COUNTIF(Adult_Spc_Prjt!E114:BL114, "Y")</f>
        <v>0</v>
      </c>
      <c r="E385" s="265">
        <f>COUNTIF(Adult_Spc_Prjt!E114:BL114, "N")</f>
        <v>0</v>
      </c>
      <c r="F385" s="265">
        <f>COUNTIF(Adult_Spc_Prjt!E114:BL114, "X")</f>
        <v>0</v>
      </c>
      <c r="G385" s="267">
        <f>D385+E385+F385</f>
        <v>0</v>
      </c>
      <c r="H385" s="523"/>
    </row>
    <row r="386" spans="1:8" x14ac:dyDescent="0.2">
      <c r="A386" s="326"/>
      <c r="B386" s="258"/>
      <c r="C386" s="259" t="s">
        <v>117</v>
      </c>
      <c r="D386" s="246">
        <f>IF(($D385+$E385)&gt;0,D385/($D385+$E385),0)</f>
        <v>0</v>
      </c>
      <c r="E386" s="246">
        <f>IF(($D385+$E385)&gt;0,E385/($D385+$E385),0)</f>
        <v>0</v>
      </c>
      <c r="F386" s="247" t="s">
        <v>19</v>
      </c>
      <c r="G386" s="473" t="s">
        <v>19</v>
      </c>
    </row>
    <row r="387" spans="1:8" x14ac:dyDescent="0.2">
      <c r="A387" s="326"/>
      <c r="B387" s="258"/>
      <c r="C387" s="286"/>
      <c r="D387" s="246"/>
      <c r="E387" s="246"/>
      <c r="F387" s="288"/>
      <c r="G387" s="302"/>
    </row>
    <row r="388" spans="1:8" x14ac:dyDescent="0.2">
      <c r="A388" s="326"/>
      <c r="B388" s="258"/>
      <c r="C388" s="260"/>
      <c r="D388" s="251" t="s">
        <v>118</v>
      </c>
      <c r="E388" s="251" t="s">
        <v>119</v>
      </c>
      <c r="F388" s="251" t="s">
        <v>120</v>
      </c>
      <c r="G388" s="266" t="s">
        <v>116</v>
      </c>
    </row>
    <row r="389" spans="1:8" ht="22.5" x14ac:dyDescent="0.2">
      <c r="A389" s="326"/>
      <c r="B389" s="280">
        <f>Adult_Spc_Prjt!A115</f>
        <v>88</v>
      </c>
      <c r="C389" s="256" t="str">
        <f>Adult_Spc_Prjt!B115</f>
        <v xml:space="preserve">Did the supportive service activity documented in the case file match the supportive services activity entered in the State's MIS? (Y, N, X) (Note: X = Participant did not receive a supportive service). </v>
      </c>
      <c r="D389" s="265">
        <f>COUNTIF(Adult_Spc_Prjt!E115:BL115, "Y")</f>
        <v>0</v>
      </c>
      <c r="E389" s="265">
        <f>COUNTIF(Adult_Spc_Prjt!E115:BL115, "N")</f>
        <v>0</v>
      </c>
      <c r="F389" s="265">
        <f>COUNTIF(Adult_Spc_Prjt!E115:BL115, "X")</f>
        <v>0</v>
      </c>
      <c r="G389" s="267">
        <f>D389+E389+F389</f>
        <v>0</v>
      </c>
    </row>
    <row r="390" spans="1:8" x14ac:dyDescent="0.2">
      <c r="A390" s="326"/>
      <c r="B390" s="1102"/>
      <c r="C390" s="259" t="s">
        <v>117</v>
      </c>
      <c r="D390" s="246">
        <f>IF(($D389+$E389)&gt;0,D389/($D389+$E389),0)</f>
        <v>0</v>
      </c>
      <c r="E390" s="246">
        <f>IF(($D389+$E389)&gt;0,E389/($D389+$E389),0)</f>
        <v>0</v>
      </c>
      <c r="F390" s="247" t="s">
        <v>19</v>
      </c>
      <c r="G390" s="473" t="s">
        <v>19</v>
      </c>
    </row>
    <row r="391" spans="1:8" x14ac:dyDescent="0.2">
      <c r="A391" s="326"/>
      <c r="B391" s="258"/>
      <c r="C391" s="1110"/>
      <c r="D391" s="476"/>
      <c r="E391" s="476"/>
      <c r="F391" s="477"/>
      <c r="G391" s="478"/>
    </row>
    <row r="392" spans="1:8" x14ac:dyDescent="0.2">
      <c r="A392" s="326"/>
      <c r="B392" s="258"/>
      <c r="C392" s="900"/>
      <c r="D392" s="251" t="s">
        <v>118</v>
      </c>
      <c r="E392" s="251" t="s">
        <v>119</v>
      </c>
      <c r="F392" s="251" t="s">
        <v>120</v>
      </c>
      <c r="G392" s="266" t="s">
        <v>116</v>
      </c>
    </row>
    <row r="393" spans="1:8" ht="33.75" x14ac:dyDescent="0.2">
      <c r="A393" s="326"/>
      <c r="B393" s="269">
        <f>Adult_Spc_Prjt!A116</f>
        <v>89</v>
      </c>
      <c r="C393" s="256" t="str">
        <f>Adult_Spc_Prjt!B116</f>
        <v xml:space="preserve">Was the determination of need for the supportive service documented in the participant's IEP and/ or case file? (Y, N, X) (Note: X = Participant did not receive a supportive service). (Note: If the participant received training services the supportive service must be identified in the IEP). </v>
      </c>
      <c r="D393" s="265">
        <f>COUNTIF(Adult_Spc_Prjt!E116:BL116, "Y")</f>
        <v>0</v>
      </c>
      <c r="E393" s="265">
        <f>COUNTIF(Adult_Spc_Prjt!E116:BL116, "N")</f>
        <v>0</v>
      </c>
      <c r="F393" s="265">
        <f>COUNTIF(Adult_Spc_Prjt!E116:BL116, "X")</f>
        <v>0</v>
      </c>
      <c r="G393" s="267">
        <f>D393+E393+F393</f>
        <v>0</v>
      </c>
    </row>
    <row r="394" spans="1:8" x14ac:dyDescent="0.2">
      <c r="A394" s="326"/>
      <c r="B394" s="258"/>
      <c r="C394" s="259" t="s">
        <v>117</v>
      </c>
      <c r="D394" s="246">
        <f>IF(($D393+$E393)&gt;0,D393/($D393+$E393),0)</f>
        <v>0</v>
      </c>
      <c r="E394" s="246">
        <f>IF(($D393+$E393)&gt;0,E393/($D393+$E393),0)</f>
        <v>0</v>
      </c>
      <c r="F394" s="247" t="s">
        <v>19</v>
      </c>
      <c r="G394" s="268" t="s">
        <v>19</v>
      </c>
    </row>
    <row r="395" spans="1:8" ht="9.75" customHeight="1" x14ac:dyDescent="0.2">
      <c r="A395" s="326"/>
      <c r="B395" s="258"/>
      <c r="C395" s="260"/>
      <c r="D395" s="248"/>
      <c r="E395" s="248"/>
      <c r="F395" s="248"/>
      <c r="G395" s="248"/>
    </row>
    <row r="396" spans="1:8" x14ac:dyDescent="0.2">
      <c r="A396" s="326"/>
      <c r="B396" s="258"/>
      <c r="C396" s="260"/>
      <c r="D396" s="251" t="s">
        <v>118</v>
      </c>
      <c r="E396" s="251" t="s">
        <v>119</v>
      </c>
      <c r="F396" s="251" t="s">
        <v>120</v>
      </c>
      <c r="G396" s="266" t="s">
        <v>116</v>
      </c>
    </row>
    <row r="397" spans="1:8" ht="22.5" x14ac:dyDescent="0.2">
      <c r="A397" s="326"/>
      <c r="B397" s="269">
        <f>Adult_Spc_Prjt!A117</f>
        <v>90</v>
      </c>
      <c r="C397" s="256" t="str">
        <f>Adult_Spc_Prjt!B117</f>
        <v xml:space="preserve">Was the supportive service issued in accordance with local supportive services policy? (Y, N, X) (Note: X = Participant did not receive a supportive service). </v>
      </c>
      <c r="D397" s="265">
        <f>COUNTIF(Adult_Spc_Prjt!E117:BL117, "Y")</f>
        <v>0</v>
      </c>
      <c r="E397" s="265">
        <f>COUNTIF(Adult_Spc_Prjt!E117:BL117, "N")</f>
        <v>0</v>
      </c>
      <c r="F397" s="265">
        <f>COUNTIF(Adult_Spc_Prjt!E117:BL117, "X")</f>
        <v>0</v>
      </c>
      <c r="G397" s="267">
        <f>D397+E397+F397</f>
        <v>0</v>
      </c>
    </row>
    <row r="398" spans="1:8" x14ac:dyDescent="0.2">
      <c r="A398" s="326"/>
      <c r="B398" s="258"/>
      <c r="C398" s="259" t="s">
        <v>117</v>
      </c>
      <c r="D398" s="246">
        <f>IF(($D397+$E397)&gt;0,D397/($D397+$E397),0)</f>
        <v>0</v>
      </c>
      <c r="E398" s="246">
        <f>IF(($D397+$E397)&gt;0,E397/($D397+$E397),0)</f>
        <v>0</v>
      </c>
      <c r="F398" s="247" t="s">
        <v>19</v>
      </c>
      <c r="G398" s="268" t="s">
        <v>19</v>
      </c>
    </row>
    <row r="399" spans="1:8" ht="20.45" customHeight="1" x14ac:dyDescent="0.2">
      <c r="A399" s="326"/>
      <c r="B399" s="1111" t="str">
        <f>Adult_Spc_Prjt!B118</f>
        <v>PROGRAM EXIT</v>
      </c>
      <c r="C399" s="1112"/>
      <c r="D399" s="1112"/>
      <c r="E399" s="1112"/>
      <c r="F399" s="1112"/>
      <c r="G399" s="1113"/>
    </row>
    <row r="400" spans="1:8" x14ac:dyDescent="0.2">
      <c r="A400" s="326"/>
      <c r="B400" s="258"/>
      <c r="C400" s="260"/>
      <c r="D400" s="251" t="s">
        <v>118</v>
      </c>
      <c r="E400" s="251" t="s">
        <v>119</v>
      </c>
      <c r="F400" s="251" t="s">
        <v>120</v>
      </c>
      <c r="G400" s="266" t="s">
        <v>116</v>
      </c>
    </row>
    <row r="401" spans="1:8" ht="22.5" x14ac:dyDescent="0.2">
      <c r="A401" s="326"/>
      <c r="B401" s="894">
        <f>Adult_Spc_Prjt!A119</f>
        <v>91</v>
      </c>
      <c r="C401" s="256" t="str">
        <f>Adult_Spc_Prjt!B119</f>
        <v xml:space="preserve">Was the participant exited in the State’s MIS? (Y, N) (N = Case is open or there is a WIOA case closure but no exit). (If N, questions #92 through #98 will be X). </v>
      </c>
      <c r="D401" s="265">
        <f>COUNTIF(Adult_Spc_Prjt!E119:BL119, "Y")</f>
        <v>0</v>
      </c>
      <c r="E401" s="265">
        <f>COUNTIF(Adult_Spc_Prjt!E119:BL119, "N")</f>
        <v>0</v>
      </c>
      <c r="F401" s="265">
        <f>COUNTIF(Adult_Spc_Prjt!E119:BL119, "X")</f>
        <v>0</v>
      </c>
      <c r="G401" s="267">
        <f>D401+E401+F401</f>
        <v>0</v>
      </c>
    </row>
    <row r="402" spans="1:8" x14ac:dyDescent="0.2">
      <c r="A402" s="326"/>
      <c r="B402" s="258"/>
      <c r="C402" s="259" t="s">
        <v>117</v>
      </c>
      <c r="D402" s="246">
        <f>IF(($D401+$E401)&gt;0,D401/($D401+$E401),0)</f>
        <v>0</v>
      </c>
      <c r="E402" s="246">
        <f>IF(($D401+$E401)&gt;0,E401/($D401+$E401),0)</f>
        <v>0</v>
      </c>
      <c r="F402" s="247" t="s">
        <v>19</v>
      </c>
      <c r="G402" s="268" t="s">
        <v>19</v>
      </c>
    </row>
    <row r="403" spans="1:8" s="26" customFormat="1" x14ac:dyDescent="0.2">
      <c r="A403" s="326"/>
      <c r="B403" s="258"/>
      <c r="C403" s="889"/>
      <c r="D403" s="567"/>
      <c r="E403" s="567"/>
      <c r="F403" s="567"/>
      <c r="G403" s="567"/>
      <c r="H403" s="523"/>
    </row>
    <row r="404" spans="1:8" s="26" customFormat="1" x14ac:dyDescent="0.2">
      <c r="A404" s="326"/>
      <c r="B404" s="258"/>
      <c r="C404" s="889"/>
      <c r="D404" s="251" t="s">
        <v>118</v>
      </c>
      <c r="E404" s="251" t="s">
        <v>119</v>
      </c>
      <c r="F404" s="251" t="s">
        <v>120</v>
      </c>
      <c r="G404" s="266" t="s">
        <v>116</v>
      </c>
      <c r="H404" s="523"/>
    </row>
    <row r="405" spans="1:8" ht="23.25" customHeight="1" x14ac:dyDescent="0.2">
      <c r="A405" s="326"/>
      <c r="B405" s="269">
        <f>Adult_Spc_Prjt!A120</f>
        <v>92</v>
      </c>
      <c r="C405" s="256" t="str">
        <f>Adult_Spc_Prjt!B120</f>
        <v xml:space="preserve">If yes to #91, and the participant exited with unsubsidized employment, was documentation in the case file to verify the employment start date and wage information? (Y, N, X.) (Note: X = Participant did not exit with employment). </v>
      </c>
      <c r="D405" s="265">
        <f>COUNTIF(Adult_Spc_Prjt!E120:BL120, "Y")</f>
        <v>0</v>
      </c>
      <c r="E405" s="265">
        <f>COUNTIF(Adult_Spc_Prjt!E120:BL120, "N")</f>
        <v>0</v>
      </c>
      <c r="F405" s="265">
        <f>COUNTIF(Adult_Spc_Prjt!E120:BL120, "X")</f>
        <v>0</v>
      </c>
      <c r="G405" s="267">
        <f>D405+E405+F405</f>
        <v>0</v>
      </c>
      <c r="H405" s="523"/>
    </row>
    <row r="406" spans="1:8" ht="23.25" customHeight="1" x14ac:dyDescent="0.2">
      <c r="A406" s="326"/>
      <c r="B406" s="258"/>
      <c r="C406" s="259" t="s">
        <v>117</v>
      </c>
      <c r="D406" s="246">
        <f>IF(($D405+$E405)&gt;0,D405/($D405+$E405),0)</f>
        <v>0</v>
      </c>
      <c r="E406" s="246">
        <f>IF(($D405+$E405)&gt;0,E405/($D405+$E405),0)</f>
        <v>0</v>
      </c>
      <c r="F406" s="247" t="s">
        <v>19</v>
      </c>
      <c r="G406" s="268" t="s">
        <v>19</v>
      </c>
      <c r="H406" s="523"/>
    </row>
    <row r="407" spans="1:8" s="26" customFormat="1" ht="12.95" customHeight="1" x14ac:dyDescent="0.2">
      <c r="A407" s="326"/>
      <c r="B407" s="258"/>
      <c r="C407" s="260"/>
      <c r="D407" s="265"/>
      <c r="E407" s="265"/>
      <c r="F407" s="265"/>
      <c r="G407" s="301"/>
      <c r="H407" s="523"/>
    </row>
    <row r="408" spans="1:8" x14ac:dyDescent="0.2">
      <c r="A408" s="326"/>
      <c r="B408" s="258"/>
      <c r="C408" s="260"/>
      <c r="D408" s="251" t="s">
        <v>118</v>
      </c>
      <c r="E408" s="251" t="s">
        <v>119</v>
      </c>
      <c r="F408" s="251" t="s">
        <v>120</v>
      </c>
      <c r="G408" s="266" t="s">
        <v>116</v>
      </c>
    </row>
    <row r="409" spans="1:8" ht="22.5" x14ac:dyDescent="0.2">
      <c r="A409" s="326"/>
      <c r="B409" s="280">
        <f>Adult_Spc_Prjt!A121</f>
        <v>93</v>
      </c>
      <c r="C409" s="256" t="str">
        <f>Adult_Spc_Prjt!B121</f>
        <v xml:space="preserve">If yes to #92, was the employment information accurately entered in the State MIS? (Y, N, X.) (X (Note: X = Participant did not exit with employment). </v>
      </c>
      <c r="D409" s="265">
        <f>COUNTIF(Adult_Spc_Prjt!E121:BL121, "Y")</f>
        <v>0</v>
      </c>
      <c r="E409" s="265">
        <f>COUNTIF(Adult_Spc_Prjt!E121:BL121, "N")</f>
        <v>0</v>
      </c>
      <c r="F409" s="265">
        <f>COUNTIF(Adult_Spc_Prjt!E121:BL121, "X")</f>
        <v>0</v>
      </c>
      <c r="G409" s="267">
        <f>D409+E409+F409</f>
        <v>0</v>
      </c>
    </row>
    <row r="410" spans="1:8" x14ac:dyDescent="0.2">
      <c r="A410" s="326"/>
      <c r="B410" s="258"/>
      <c r="C410" s="900" t="s">
        <v>117</v>
      </c>
      <c r="D410" s="295">
        <f>IF(($D409+$E409)&gt;0,D409/($D409+$E409),0)</f>
        <v>0</v>
      </c>
      <c r="E410" s="295">
        <f>IF(($D409+$E409)&gt;0,E409/($D409+$E409),0)</f>
        <v>0</v>
      </c>
      <c r="F410" s="296" t="s">
        <v>19</v>
      </c>
      <c r="G410" s="309" t="s">
        <v>19</v>
      </c>
    </row>
    <row r="411" spans="1:8" ht="23.25" customHeight="1" x14ac:dyDescent="0.2">
      <c r="A411" s="326"/>
      <c r="B411" s="1111" t="str">
        <f>Adult_Spc_Prjt!B122</f>
        <v>FOLLOW-UP SERVICES</v>
      </c>
      <c r="C411" s="1112"/>
      <c r="D411" s="1112"/>
      <c r="E411" s="1112"/>
      <c r="F411" s="1112"/>
      <c r="G411" s="1113"/>
      <c r="H411" s="523"/>
    </row>
    <row r="412" spans="1:8" x14ac:dyDescent="0.2">
      <c r="A412" s="326"/>
      <c r="B412" s="258"/>
      <c r="C412" s="260"/>
      <c r="D412" s="251" t="s">
        <v>118</v>
      </c>
      <c r="E412" s="251" t="s">
        <v>119</v>
      </c>
      <c r="F412" s="251" t="s">
        <v>120</v>
      </c>
      <c r="G412" s="266" t="s">
        <v>116</v>
      </c>
    </row>
    <row r="413" spans="1:8" ht="67.5" x14ac:dyDescent="0.2">
      <c r="A413" s="326"/>
      <c r="B413" s="269">
        <f>Adult_Spc_Prjt!A123</f>
        <v>94</v>
      </c>
      <c r="C413" s="256" t="str">
        <f>Adult_Spc_Prjt!B123</f>
        <v>If the participant entered unsubsidized employment upon exit, was a follow-up service offered and/or provided and documented in the State's MIS? (Y, N, X) (Note: X = If the participant was a CT participant, did not exit into unsubsidized employment, participant declined follow-up services, or the participant cannot be located). (If X, question #95 will be X). 
Note: Although case notes can be used to document follow-up services, it is recommended that follow-up service codes are entered in the State’s MIS to match the type of follow-up services provided.</v>
      </c>
      <c r="D413" s="265">
        <f>COUNTIF(Adult_Spc_Prjt!E123:BL123, "Y")</f>
        <v>0</v>
      </c>
      <c r="E413" s="265">
        <f>COUNTIF(Adult_Spc_Prjt!E123:BL123, "N")</f>
        <v>0</v>
      </c>
      <c r="F413" s="265">
        <f>COUNTIF(Adult_Spc_Prjt!E123:BL123, "X")</f>
        <v>0</v>
      </c>
      <c r="G413" s="267">
        <f>D413+E413+F413</f>
        <v>0</v>
      </c>
    </row>
    <row r="414" spans="1:8" x14ac:dyDescent="0.2">
      <c r="A414" s="326"/>
      <c r="B414" s="258"/>
      <c r="C414" s="259" t="s">
        <v>117</v>
      </c>
      <c r="D414" s="246">
        <f>IF(($D413+$E413)&gt;0,D413/($D413+$E413),0)</f>
        <v>0</v>
      </c>
      <c r="E414" s="246">
        <f>IF(($D413+$E413)&gt;0,E413/($D413+$E413),0)</f>
        <v>0</v>
      </c>
      <c r="F414" s="247" t="s">
        <v>19</v>
      </c>
      <c r="G414" s="268" t="s">
        <v>19</v>
      </c>
    </row>
    <row r="415" spans="1:8" x14ac:dyDescent="0.2">
      <c r="A415" s="326"/>
      <c r="B415" s="258"/>
      <c r="C415" s="889"/>
      <c r="D415" s="250"/>
      <c r="E415" s="250"/>
      <c r="F415" s="567"/>
      <c r="G415" s="567"/>
      <c r="H415" s="523"/>
    </row>
    <row r="416" spans="1:8" x14ac:dyDescent="0.2">
      <c r="A416" s="326"/>
      <c r="B416" s="258"/>
      <c r="C416" s="889"/>
      <c r="D416" s="251" t="s">
        <v>118</v>
      </c>
      <c r="E416" s="251" t="s">
        <v>119</v>
      </c>
      <c r="F416" s="251" t="s">
        <v>120</v>
      </c>
      <c r="G416" s="266" t="s">
        <v>116</v>
      </c>
      <c r="H416" s="523"/>
    </row>
    <row r="417" spans="1:14" ht="23.25" customHeight="1" x14ac:dyDescent="0.2">
      <c r="A417" s="326"/>
      <c r="B417" s="269">
        <f>Adult_Spc_Prjt!A124</f>
        <v>95</v>
      </c>
      <c r="C417" s="256" t="str">
        <f>Adult_Spc_Prjt!B124</f>
        <v xml:space="preserve">If yes to #94, was documentation in the case file that the follow-up service provided was an allowable activity (i.e., non-monetary) and did not exceed 12 months after the first day of unsubsidized employment? (Y, N, X) (Note: X = Participant did not receive follow-up services). </v>
      </c>
      <c r="D417" s="265">
        <f>COUNTIF(Adult_Spc_Prjt!E124:BL124, "Y")</f>
        <v>0</v>
      </c>
      <c r="E417" s="265">
        <f>COUNTIF(Adult_Spc_Prjt!E124:BL124, "N")</f>
        <v>0</v>
      </c>
      <c r="F417" s="265">
        <f>COUNTIF(Adult_Spc_Prjt!E124:BL124, "X")</f>
        <v>0</v>
      </c>
      <c r="G417" s="267">
        <f>D417+E417+F417</f>
        <v>0</v>
      </c>
      <c r="H417" s="523"/>
    </row>
    <row r="418" spans="1:14" ht="12" thickBot="1" x14ac:dyDescent="0.25">
      <c r="A418" s="326"/>
      <c r="B418" s="258"/>
      <c r="C418" s="259" t="s">
        <v>117</v>
      </c>
      <c r="D418" s="246">
        <f>IF(($D417+$E417)&gt;0,D417/($D417+$E417),0)</f>
        <v>0</v>
      </c>
      <c r="E418" s="246">
        <f>IF(($D417+$E417)&gt;0,E417/($D417+$E417),0)</f>
        <v>0</v>
      </c>
      <c r="F418" s="291" t="s">
        <v>19</v>
      </c>
      <c r="G418" s="298" t="s">
        <v>19</v>
      </c>
    </row>
    <row r="419" spans="1:14" ht="12.75" x14ac:dyDescent="0.2">
      <c r="A419" s="326"/>
      <c r="B419" s="934" t="str">
        <f>Adult_Spc_Prjt!B125</f>
        <v>QUARTERLY FOLLOW-UPS FOR PERFORMANCE REPORTING</v>
      </c>
      <c r="C419" s="935"/>
      <c r="D419" s="935"/>
      <c r="E419" s="935"/>
      <c r="F419" s="935"/>
      <c r="G419" s="936"/>
    </row>
    <row r="420" spans="1:14" x14ac:dyDescent="0.2">
      <c r="A420" s="326"/>
      <c r="B420" s="258"/>
      <c r="C420" s="260"/>
      <c r="D420" s="251" t="s">
        <v>118</v>
      </c>
      <c r="E420" s="251" t="s">
        <v>119</v>
      </c>
      <c r="F420" s="251" t="s">
        <v>120</v>
      </c>
      <c r="G420" s="266" t="s">
        <v>116</v>
      </c>
    </row>
    <row r="421" spans="1:14" ht="33.75" x14ac:dyDescent="0.2">
      <c r="A421" s="326"/>
      <c r="B421" s="269">
        <f>Adult_Spc_Prjt!A126</f>
        <v>96</v>
      </c>
      <c r="C421" s="256" t="str">
        <f>Adult_Spc_Prjt!B126</f>
        <v xml:space="preserve">Were required follow-ups conducted for each of the 1st, 2nd, 3rd, and 4th quarters after exit intervals, as applicable? (Y, N, X) (Note: If N, questions #97 and #98 will be X). (Note: X = Participant's case is currently open, there is a case closure, but participant has not exited the program, follow-up is not due, or the participant cannot be located). </v>
      </c>
      <c r="D421" s="265">
        <f>COUNTIF(Adult_Spc_Prjt!E126:BL126, "Y")</f>
        <v>0</v>
      </c>
      <c r="E421" s="265">
        <f>COUNTIF(Adult_Spc_Prjt!E126:BL126, "N")</f>
        <v>0</v>
      </c>
      <c r="F421" s="265">
        <f>COUNTIF(Adult_Spc_Prjt!E126:BL126, "X")</f>
        <v>0</v>
      </c>
      <c r="G421" s="267">
        <f>D421+E421+F421</f>
        <v>0</v>
      </c>
    </row>
    <row r="422" spans="1:14" x14ac:dyDescent="0.2">
      <c r="A422" s="326"/>
      <c r="B422" s="258"/>
      <c r="C422" s="259" t="s">
        <v>117</v>
      </c>
      <c r="D422" s="246">
        <f>IF(($D421+$E421)&gt;0,D421/($D421+$E421),0)</f>
        <v>0</v>
      </c>
      <c r="E422" s="246">
        <f>IF(($D421+$E421)&gt;0,E421/($D421+$E421),0)</f>
        <v>0</v>
      </c>
      <c r="F422" s="247" t="s">
        <v>19</v>
      </c>
      <c r="G422" s="268" t="s">
        <v>19</v>
      </c>
    </row>
    <row r="423" spans="1:14" x14ac:dyDescent="0.2">
      <c r="A423" s="326"/>
      <c r="B423" s="258"/>
      <c r="C423" s="259"/>
      <c r="D423" s="246"/>
      <c r="E423" s="246"/>
      <c r="F423" s="294"/>
      <c r="G423" s="307"/>
      <c r="H423" s="523"/>
    </row>
    <row r="424" spans="1:14" x14ac:dyDescent="0.2">
      <c r="A424" s="326"/>
      <c r="B424" s="258"/>
      <c r="C424" s="259"/>
      <c r="D424" s="251" t="s">
        <v>118</v>
      </c>
      <c r="E424" s="251" t="s">
        <v>119</v>
      </c>
      <c r="F424" s="251" t="s">
        <v>120</v>
      </c>
      <c r="G424" s="266" t="s">
        <v>116</v>
      </c>
      <c r="H424" s="523"/>
    </row>
    <row r="425" spans="1:14" ht="23.25" customHeight="1" x14ac:dyDescent="0.2">
      <c r="A425" s="326"/>
      <c r="B425" s="280">
        <f>Adult_Spc_Prjt!A127</f>
        <v>97</v>
      </c>
      <c r="C425" s="256" t="str">
        <f>Adult_Spc_Prjt!B127</f>
        <v>If yes to #96, were the follow-ups conducted by the due date indicated in the follow-up table in the MIS? (Y, N, X) (Note: X=Participant cannot be located).</v>
      </c>
      <c r="D425" s="265">
        <f>COUNTIF(Adult_Spc_Prjt!E127:BL127, "Y")</f>
        <v>0</v>
      </c>
      <c r="E425" s="265">
        <f>COUNTIF(Adult_Spc_Prjt!E127:BL127, "N")</f>
        <v>0</v>
      </c>
      <c r="F425" s="265">
        <f>COUNTIF(Adult_Spc_Prjt!E127:BL127, "X")</f>
        <v>0</v>
      </c>
      <c r="G425" s="267">
        <f>D425+E425+F425</f>
        <v>0</v>
      </c>
      <c r="H425" s="523"/>
    </row>
    <row r="426" spans="1:14" ht="12" thickBot="1" x14ac:dyDescent="0.25">
      <c r="A426" s="326"/>
      <c r="B426" s="257"/>
      <c r="C426" s="257"/>
      <c r="D426" s="297">
        <f>IF(($D425+$E425)&gt;0,D425/($D425+$E425),0)</f>
        <v>0</v>
      </c>
      <c r="E426" s="297">
        <f>IF(($D425+$E425)&gt;0,E425/($D425+$E425),0)</f>
        <v>0</v>
      </c>
      <c r="F426" s="291" t="s">
        <v>19</v>
      </c>
      <c r="G426" s="298" t="s">
        <v>19</v>
      </c>
    </row>
    <row r="427" spans="1:14" x14ac:dyDescent="0.2">
      <c r="A427" s="326"/>
      <c r="B427" s="257"/>
      <c r="C427" s="257"/>
      <c r="D427" s="257"/>
      <c r="E427" s="257"/>
      <c r="F427" s="257"/>
      <c r="G427" s="257"/>
    </row>
    <row r="428" spans="1:14" x14ac:dyDescent="0.2">
      <c r="A428" s="326"/>
      <c r="B428" s="258"/>
      <c r="C428" s="260"/>
      <c r="D428" s="251" t="s">
        <v>118</v>
      </c>
      <c r="E428" s="251" t="s">
        <v>119</v>
      </c>
      <c r="F428" s="251" t="s">
        <v>120</v>
      </c>
      <c r="G428" s="266" t="s">
        <v>116</v>
      </c>
    </row>
    <row r="429" spans="1:14" ht="33.75" x14ac:dyDescent="0.2">
      <c r="A429" s="326"/>
      <c r="B429" s="280">
        <f>Adult_Spc_Prjt!A128</f>
        <v>98</v>
      </c>
      <c r="C429" s="256" t="str">
        <f>Adult_Spc_Prjt!B128</f>
        <v xml:space="preserve">If yes to #97, was employment information correctly entered in the follow-up fields in the State MIS for each applicable quarter and properly verified? (Y, N, X) (Note: X =Participant was not employed during the time of the follow up or the participant cannot be located). </v>
      </c>
      <c r="D429" s="265">
        <f>COUNTIF(Adult_Spc_Prjt!E128:BL128, "Y")</f>
        <v>0</v>
      </c>
      <c r="E429" s="265">
        <f>COUNTIF(Adult_Spc_Prjt!E128:BL128, "N")</f>
        <v>0</v>
      </c>
      <c r="F429" s="265">
        <f>COUNTIF(Adult_Spc_Prjt!E128:BL128, "X")</f>
        <v>0</v>
      </c>
      <c r="G429" s="267">
        <f>D429+E429+F429</f>
        <v>0</v>
      </c>
    </row>
    <row r="430" spans="1:14" x14ac:dyDescent="0.2">
      <c r="A430" s="326"/>
      <c r="B430" s="899"/>
      <c r="C430" s="259" t="s">
        <v>117</v>
      </c>
      <c r="D430" s="246">
        <f>IF(($D429+$E429)&gt;0,D429/($D429+$E429),0)</f>
        <v>0</v>
      </c>
      <c r="E430" s="246">
        <f>IF(($D429+$E429)&gt;0,E429/($D429+$E429),0)</f>
        <v>0</v>
      </c>
      <c r="F430" s="247" t="s">
        <v>19</v>
      </c>
      <c r="G430" s="247" t="s">
        <v>19</v>
      </c>
      <c r="H430" s="523"/>
    </row>
    <row r="431" spans="1:14" ht="12.75" x14ac:dyDescent="0.2">
      <c r="A431" s="326"/>
      <c r="B431" s="780"/>
      <c r="C431" s="780"/>
      <c r="D431" s="780"/>
      <c r="E431" s="780"/>
      <c r="F431" s="780"/>
      <c r="G431" s="780"/>
      <c r="H431" s="523"/>
    </row>
    <row r="432" spans="1:14" x14ac:dyDescent="0.2">
      <c r="A432" s="326"/>
      <c r="B432" s="3"/>
      <c r="C432" s="24"/>
      <c r="D432" s="524"/>
      <c r="E432" s="524"/>
      <c r="F432" s="524"/>
      <c r="G432" s="524"/>
      <c r="H432" s="26"/>
      <c r="K432" s="25"/>
      <c r="L432" s="25"/>
      <c r="M432" s="25"/>
      <c r="N432" s="25"/>
    </row>
    <row r="433" spans="1:14" x14ac:dyDescent="0.2">
      <c r="A433" s="326"/>
      <c r="B433" s="3"/>
      <c r="C433" s="24"/>
      <c r="D433" s="524"/>
      <c r="E433" s="524"/>
      <c r="F433" s="524"/>
      <c r="G433" s="524"/>
      <c r="H433" s="26"/>
      <c r="K433" s="25"/>
      <c r="L433" s="25"/>
      <c r="M433" s="25"/>
      <c r="N433" s="25"/>
    </row>
    <row r="434" spans="1:14" x14ac:dyDescent="0.2">
      <c r="B434" s="3"/>
      <c r="C434" s="24"/>
      <c r="D434" s="524"/>
      <c r="E434" s="524"/>
      <c r="F434" s="524"/>
      <c r="G434" s="524"/>
      <c r="H434" s="523"/>
    </row>
  </sheetData>
  <sheetProtection algorithmName="SHA-512" hashValue="wiSiCZ4RJSbWSzFYATq3vUE3JZntuVKQx5uhaHPxdJC4s+o7LB7ad7gupHiXfRIpePf3tU+L2JUIMJm5SBReuw==" saltValue="W+b3OicBp0jpcqOHfqGX5w==" spinCount="100000" sheet="1" objects="1" scenarios="1" selectLockedCells="1"/>
  <mergeCells count="23">
    <mergeCell ref="B399:G399"/>
    <mergeCell ref="B411:G411"/>
    <mergeCell ref="B419:G419"/>
    <mergeCell ref="B431:G431"/>
    <mergeCell ref="B287:G287"/>
    <mergeCell ref="B327:G327"/>
    <mergeCell ref="B379:G379"/>
    <mergeCell ref="B367:G367"/>
    <mergeCell ref="B56:G56"/>
    <mergeCell ref="B69:G69"/>
    <mergeCell ref="B81:G81"/>
    <mergeCell ref="B85:G85"/>
    <mergeCell ref="B124:G124"/>
    <mergeCell ref="B148:G148"/>
    <mergeCell ref="B160:G160"/>
    <mergeCell ref="B201:G201"/>
    <mergeCell ref="B246:G246"/>
    <mergeCell ref="B267:G267"/>
    <mergeCell ref="B1:G1"/>
    <mergeCell ref="B3:G3"/>
    <mergeCell ref="B35:G35"/>
    <mergeCell ref="B44:G44"/>
    <mergeCell ref="B52:G52"/>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5896B"/>
  </sheetPr>
  <dimension ref="A1:AD111"/>
  <sheetViews>
    <sheetView zoomScale="90" zoomScaleNormal="90" workbookViewId="0">
      <selection activeCell="E9" sqref="E9"/>
    </sheetView>
  </sheetViews>
  <sheetFormatPr defaultRowHeight="12.75" x14ac:dyDescent="0.2"/>
  <cols>
    <col min="1" max="1" width="5.85546875" customWidth="1"/>
    <col min="2" max="2" width="81.85546875" customWidth="1"/>
    <col min="3" max="3" width="33.140625" customWidth="1"/>
    <col min="4" max="4" width="25.5703125" customWidth="1"/>
    <col min="5" max="5" width="20" style="164" customWidth="1"/>
    <col min="6" max="24" width="12.85546875" style="164" customWidth="1"/>
    <col min="25" max="27" width="43.5703125" style="164" customWidth="1"/>
  </cols>
  <sheetData>
    <row r="1" spans="1:27" s="688" customFormat="1" ht="52.5" customHeight="1" thickBot="1" x14ac:dyDescent="0.25">
      <c r="A1" s="760" t="s">
        <v>603</v>
      </c>
      <c r="B1" s="761"/>
      <c r="C1" s="761"/>
      <c r="D1" s="762"/>
      <c r="E1" s="715">
        <v>1</v>
      </c>
      <c r="F1" s="716">
        <v>2</v>
      </c>
      <c r="G1" s="716">
        <v>3</v>
      </c>
      <c r="H1" s="716">
        <v>4</v>
      </c>
      <c r="I1" s="716">
        <v>5</v>
      </c>
      <c r="J1" s="716">
        <v>6</v>
      </c>
      <c r="K1" s="716">
        <v>7</v>
      </c>
      <c r="L1" s="716">
        <v>8</v>
      </c>
      <c r="M1" s="716">
        <v>9</v>
      </c>
      <c r="N1" s="716">
        <v>10</v>
      </c>
      <c r="O1" s="716">
        <v>11</v>
      </c>
      <c r="P1" s="716">
        <v>12</v>
      </c>
      <c r="Q1" s="716">
        <v>13</v>
      </c>
      <c r="R1" s="716">
        <v>14</v>
      </c>
      <c r="S1" s="716">
        <v>15</v>
      </c>
      <c r="T1" s="716">
        <v>16</v>
      </c>
      <c r="U1" s="716">
        <v>17</v>
      </c>
      <c r="V1" s="716">
        <v>18</v>
      </c>
      <c r="W1" s="716">
        <v>19</v>
      </c>
      <c r="X1" s="716">
        <v>20</v>
      </c>
      <c r="Y1" s="717"/>
      <c r="Z1" s="717"/>
      <c r="AA1" s="717"/>
    </row>
    <row r="2" spans="1:27" ht="16.5" customHeight="1" x14ac:dyDescent="0.2">
      <c r="A2" s="763"/>
      <c r="B2" s="124" t="s">
        <v>121</v>
      </c>
      <c r="C2" s="165"/>
      <c r="D2" s="166" t="s">
        <v>1</v>
      </c>
      <c r="E2" s="112">
        <f t="array" ref="E2:X2">TRANSPOSE(SAMP!P27:P46)</f>
        <v>0</v>
      </c>
      <c r="F2" s="112">
        <v>0</v>
      </c>
      <c r="G2" s="112">
        <v>0</v>
      </c>
      <c r="H2" s="112">
        <v>0</v>
      </c>
      <c r="I2" s="112">
        <v>0</v>
      </c>
      <c r="J2" s="112">
        <v>0</v>
      </c>
      <c r="K2" s="112">
        <v>0</v>
      </c>
      <c r="L2" s="112">
        <v>0</v>
      </c>
      <c r="M2" s="112">
        <v>0</v>
      </c>
      <c r="N2" s="112">
        <v>0</v>
      </c>
      <c r="O2" s="112">
        <v>0</v>
      </c>
      <c r="P2" s="112">
        <v>0</v>
      </c>
      <c r="Q2" s="112">
        <v>0</v>
      </c>
      <c r="R2" s="112">
        <v>0</v>
      </c>
      <c r="S2" s="112">
        <v>0</v>
      </c>
      <c r="T2" s="112">
        <v>0</v>
      </c>
      <c r="U2" s="112">
        <v>0</v>
      </c>
      <c r="V2" s="112">
        <v>0</v>
      </c>
      <c r="W2" s="112">
        <v>0</v>
      </c>
      <c r="X2" s="112">
        <v>0</v>
      </c>
      <c r="Y2" s="126"/>
      <c r="Z2" s="127"/>
      <c r="AA2" s="128"/>
    </row>
    <row r="3" spans="1:27" ht="16.5" customHeight="1" thickBot="1" x14ac:dyDescent="0.25">
      <c r="A3" s="764"/>
      <c r="B3" s="125" t="s">
        <v>2</v>
      </c>
      <c r="C3" s="167"/>
      <c r="D3" s="168" t="s">
        <v>122</v>
      </c>
      <c r="E3" s="112">
        <f t="array" ref="E3:X3">TRANSPOSE(SAMP!Q27:Q46)</f>
        <v>0</v>
      </c>
      <c r="F3" s="112">
        <v>0</v>
      </c>
      <c r="G3" s="112">
        <v>0</v>
      </c>
      <c r="H3" s="112">
        <v>0</v>
      </c>
      <c r="I3" s="112">
        <v>0</v>
      </c>
      <c r="J3" s="112">
        <v>0</v>
      </c>
      <c r="K3" s="112">
        <v>0</v>
      </c>
      <c r="L3" s="112">
        <v>0</v>
      </c>
      <c r="M3" s="112">
        <v>0</v>
      </c>
      <c r="N3" s="112">
        <v>0</v>
      </c>
      <c r="O3" s="112">
        <v>0</v>
      </c>
      <c r="P3" s="112">
        <v>0</v>
      </c>
      <c r="Q3" s="112">
        <v>0</v>
      </c>
      <c r="R3" s="112">
        <v>0</v>
      </c>
      <c r="S3" s="112">
        <v>0</v>
      </c>
      <c r="T3" s="112">
        <v>0</v>
      </c>
      <c r="U3" s="112">
        <v>0</v>
      </c>
      <c r="V3" s="112">
        <v>0</v>
      </c>
      <c r="W3" s="112">
        <v>0</v>
      </c>
      <c r="X3" s="112">
        <v>0</v>
      </c>
      <c r="Y3" s="129"/>
      <c r="Z3" s="130"/>
      <c r="AA3" s="131"/>
    </row>
    <row r="4" spans="1:27" ht="16.5" customHeight="1" thickBot="1" x14ac:dyDescent="0.25">
      <c r="A4" s="764"/>
      <c r="B4" s="205" t="s">
        <v>4</v>
      </c>
      <c r="C4" s="455"/>
      <c r="D4" s="168" t="s">
        <v>5</v>
      </c>
      <c r="E4" s="112">
        <f t="array" ref="E4:X4">TRANSPOSE(SAMP!R27:R46)</f>
        <v>0</v>
      </c>
      <c r="F4" s="112">
        <v>0</v>
      </c>
      <c r="G4" s="112">
        <v>0</v>
      </c>
      <c r="H4" s="112">
        <v>0</v>
      </c>
      <c r="I4" s="112">
        <v>0</v>
      </c>
      <c r="J4" s="112">
        <v>0</v>
      </c>
      <c r="K4" s="112">
        <v>0</v>
      </c>
      <c r="L4" s="112">
        <v>0</v>
      </c>
      <c r="M4" s="112">
        <v>0</v>
      </c>
      <c r="N4" s="112">
        <v>0</v>
      </c>
      <c r="O4" s="112">
        <v>0</v>
      </c>
      <c r="P4" s="112">
        <v>0</v>
      </c>
      <c r="Q4" s="112">
        <v>0</v>
      </c>
      <c r="R4" s="112">
        <v>0</v>
      </c>
      <c r="S4" s="112">
        <v>0</v>
      </c>
      <c r="T4" s="112">
        <v>0</v>
      </c>
      <c r="U4" s="112">
        <v>0</v>
      </c>
      <c r="V4" s="112">
        <v>0</v>
      </c>
      <c r="W4" s="112">
        <v>0</v>
      </c>
      <c r="X4" s="112">
        <v>0</v>
      </c>
      <c r="Y4" s="132"/>
      <c r="Z4" s="133"/>
      <c r="AA4" s="134"/>
    </row>
    <row r="5" spans="1:27" ht="16.5" customHeight="1" thickBot="1" x14ac:dyDescent="0.25">
      <c r="A5" s="765"/>
      <c r="B5" s="169"/>
      <c r="C5" s="170"/>
      <c r="D5" s="171" t="s">
        <v>123</v>
      </c>
      <c r="E5" s="113">
        <f t="array" ref="E5:X5">TRANSPOSE(SAMP!S27:S46)</f>
        <v>0</v>
      </c>
      <c r="F5" s="114">
        <v>0</v>
      </c>
      <c r="G5" s="114">
        <v>0</v>
      </c>
      <c r="H5" s="114">
        <v>0</v>
      </c>
      <c r="I5" s="114">
        <v>0</v>
      </c>
      <c r="J5" s="114">
        <v>0</v>
      </c>
      <c r="K5" s="114">
        <v>0</v>
      </c>
      <c r="L5" s="114">
        <v>0</v>
      </c>
      <c r="M5" s="114">
        <v>0</v>
      </c>
      <c r="N5" s="114">
        <v>0</v>
      </c>
      <c r="O5" s="114">
        <v>0</v>
      </c>
      <c r="P5" s="114">
        <v>0</v>
      </c>
      <c r="Q5" s="114">
        <v>0</v>
      </c>
      <c r="R5" s="114">
        <v>0</v>
      </c>
      <c r="S5" s="114">
        <v>0</v>
      </c>
      <c r="T5" s="114">
        <v>0</v>
      </c>
      <c r="U5" s="114">
        <v>0</v>
      </c>
      <c r="V5" s="114">
        <v>0</v>
      </c>
      <c r="W5" s="114">
        <v>0</v>
      </c>
      <c r="X5" s="114">
        <v>0</v>
      </c>
      <c r="Y5" s="132"/>
      <c r="Z5" s="133"/>
      <c r="AA5" s="134"/>
    </row>
    <row r="6" spans="1:27" s="693" customFormat="1" ht="24.6" customHeight="1" thickBot="1" x14ac:dyDescent="0.25">
      <c r="A6" s="644"/>
      <c r="B6" s="645" t="s">
        <v>124</v>
      </c>
      <c r="C6" s="721" t="s">
        <v>8</v>
      </c>
      <c r="D6" s="621" t="s">
        <v>9</v>
      </c>
      <c r="E6" s="689"/>
      <c r="F6" s="690"/>
      <c r="G6" s="690"/>
      <c r="H6" s="690"/>
      <c r="I6" s="690"/>
      <c r="J6" s="690"/>
      <c r="K6" s="690"/>
      <c r="L6" s="690"/>
      <c r="M6" s="690"/>
      <c r="N6" s="690"/>
      <c r="O6" s="690"/>
      <c r="P6" s="690"/>
      <c r="Q6" s="690"/>
      <c r="R6" s="690"/>
      <c r="S6" s="690"/>
      <c r="T6" s="690"/>
      <c r="U6" s="690"/>
      <c r="V6" s="690"/>
      <c r="W6" s="690"/>
      <c r="X6" s="690"/>
      <c r="Y6" s="703" t="s">
        <v>615</v>
      </c>
      <c r="Z6" s="704" t="s">
        <v>11</v>
      </c>
      <c r="AA6" s="705" t="s">
        <v>616</v>
      </c>
    </row>
    <row r="7" spans="1:27" ht="39" thickBot="1" x14ac:dyDescent="0.25">
      <c r="A7" s="50">
        <v>1</v>
      </c>
      <c r="B7" s="75" t="s">
        <v>125</v>
      </c>
      <c r="C7" s="68" t="s">
        <v>126</v>
      </c>
      <c r="D7" s="73" t="s">
        <v>127</v>
      </c>
      <c r="E7" s="115"/>
      <c r="F7" s="115"/>
      <c r="G7" s="115"/>
      <c r="H7" s="115"/>
      <c r="I7" s="115"/>
      <c r="J7" s="115"/>
      <c r="K7" s="115"/>
      <c r="L7" s="115"/>
      <c r="M7" s="115"/>
      <c r="N7" s="115"/>
      <c r="O7" s="115"/>
      <c r="P7" s="115"/>
      <c r="Q7" s="115"/>
      <c r="R7" s="115"/>
      <c r="S7" s="115"/>
      <c r="T7" s="115"/>
      <c r="U7" s="115"/>
      <c r="V7" s="115"/>
      <c r="W7" s="115"/>
      <c r="X7" s="115"/>
      <c r="Y7" s="135" t="s">
        <v>16</v>
      </c>
      <c r="Z7" s="136" t="s">
        <v>16</v>
      </c>
      <c r="AA7" s="137" t="s">
        <v>16</v>
      </c>
    </row>
    <row r="8" spans="1:27" ht="51.75" customHeight="1" thickBot="1" x14ac:dyDescent="0.25">
      <c r="A8" s="53">
        <v>2</v>
      </c>
      <c r="B8" s="74" t="s">
        <v>128</v>
      </c>
      <c r="C8" s="70" t="s">
        <v>129</v>
      </c>
      <c r="D8" s="76" t="s">
        <v>130</v>
      </c>
      <c r="E8" s="115" t="s">
        <v>19</v>
      </c>
      <c r="F8" s="115" t="s">
        <v>19</v>
      </c>
      <c r="G8" s="115" t="s">
        <v>19</v>
      </c>
      <c r="H8" s="115" t="s">
        <v>19</v>
      </c>
      <c r="I8" s="115" t="s">
        <v>19</v>
      </c>
      <c r="J8" s="115" t="s">
        <v>19</v>
      </c>
      <c r="K8" s="115" t="s">
        <v>19</v>
      </c>
      <c r="L8" s="115" t="s">
        <v>19</v>
      </c>
      <c r="M8" s="115" t="s">
        <v>19</v>
      </c>
      <c r="N8" s="115" t="s">
        <v>19</v>
      </c>
      <c r="O8" s="115" t="s">
        <v>19</v>
      </c>
      <c r="P8" s="115" t="s">
        <v>19</v>
      </c>
      <c r="Q8" s="115" t="s">
        <v>19</v>
      </c>
      <c r="R8" s="115" t="s">
        <v>19</v>
      </c>
      <c r="S8" s="115" t="s">
        <v>19</v>
      </c>
      <c r="T8" s="115" t="s">
        <v>19</v>
      </c>
      <c r="U8" s="115" t="s">
        <v>19</v>
      </c>
      <c r="V8" s="115" t="s">
        <v>19</v>
      </c>
      <c r="W8" s="115" t="s">
        <v>19</v>
      </c>
      <c r="X8" s="115" t="s">
        <v>19</v>
      </c>
      <c r="Y8" s="138"/>
      <c r="Z8" s="139"/>
      <c r="AA8" s="140"/>
    </row>
    <row r="9" spans="1:27" ht="84.75" customHeight="1" thickBot="1" x14ac:dyDescent="0.25">
      <c r="A9" s="53">
        <v>3</v>
      </c>
      <c r="B9" s="75" t="s">
        <v>131</v>
      </c>
      <c r="C9" s="70" t="s">
        <v>549</v>
      </c>
      <c r="D9" s="70" t="s">
        <v>132</v>
      </c>
      <c r="E9" s="1114" t="s">
        <v>19</v>
      </c>
      <c r="F9" s="1114" t="s">
        <v>19</v>
      </c>
      <c r="G9" s="1114" t="s">
        <v>19</v>
      </c>
      <c r="H9" s="1114" t="s">
        <v>19</v>
      </c>
      <c r="I9" s="1114" t="s">
        <v>19</v>
      </c>
      <c r="J9" s="1114" t="s">
        <v>19</v>
      </c>
      <c r="K9" s="1114" t="s">
        <v>19</v>
      </c>
      <c r="L9" s="1114" t="s">
        <v>19</v>
      </c>
      <c r="M9" s="1114" t="s">
        <v>19</v>
      </c>
      <c r="N9" s="1114" t="s">
        <v>19</v>
      </c>
      <c r="O9" s="1114" t="s">
        <v>19</v>
      </c>
      <c r="P9" s="1114" t="s">
        <v>19</v>
      </c>
      <c r="Q9" s="1114" t="s">
        <v>19</v>
      </c>
      <c r="R9" s="1114" t="s">
        <v>19</v>
      </c>
      <c r="S9" s="1114" t="s">
        <v>19</v>
      </c>
      <c r="T9" s="1114" t="s">
        <v>19</v>
      </c>
      <c r="U9" s="1114" t="s">
        <v>19</v>
      </c>
      <c r="V9" s="1114" t="s">
        <v>19</v>
      </c>
      <c r="W9" s="1114" t="s">
        <v>19</v>
      </c>
      <c r="X9" s="1114" t="s">
        <v>19</v>
      </c>
      <c r="Y9" s="141"/>
      <c r="Z9" s="142"/>
      <c r="AA9" s="143"/>
    </row>
    <row r="10" spans="1:27" ht="142.5" customHeight="1" thickBot="1" x14ac:dyDescent="0.25">
      <c r="A10" s="54">
        <v>4</v>
      </c>
      <c r="B10" s="77" t="s">
        <v>133</v>
      </c>
      <c r="C10" s="70" t="s">
        <v>546</v>
      </c>
      <c r="D10" s="76" t="s">
        <v>132</v>
      </c>
      <c r="E10" s="116" t="s">
        <v>19</v>
      </c>
      <c r="F10" s="116" t="s">
        <v>19</v>
      </c>
      <c r="G10" s="116" t="s">
        <v>19</v>
      </c>
      <c r="H10" s="116" t="s">
        <v>19</v>
      </c>
      <c r="I10" s="116" t="s">
        <v>19</v>
      </c>
      <c r="J10" s="116" t="s">
        <v>19</v>
      </c>
      <c r="K10" s="116" t="s">
        <v>19</v>
      </c>
      <c r="L10" s="116" t="s">
        <v>19</v>
      </c>
      <c r="M10" s="116" t="s">
        <v>19</v>
      </c>
      <c r="N10" s="116" t="s">
        <v>19</v>
      </c>
      <c r="O10" s="116" t="s">
        <v>19</v>
      </c>
      <c r="P10" s="116" t="s">
        <v>19</v>
      </c>
      <c r="Q10" s="116" t="s">
        <v>19</v>
      </c>
      <c r="R10" s="116" t="s">
        <v>19</v>
      </c>
      <c r="S10" s="116" t="s">
        <v>19</v>
      </c>
      <c r="T10" s="116" t="s">
        <v>19</v>
      </c>
      <c r="U10" s="116" t="s">
        <v>19</v>
      </c>
      <c r="V10" s="116" t="s">
        <v>19</v>
      </c>
      <c r="W10" s="116" t="s">
        <v>19</v>
      </c>
      <c r="X10" s="116" t="s">
        <v>19</v>
      </c>
      <c r="Y10" s="138"/>
      <c r="Z10" s="139"/>
      <c r="AA10" s="140"/>
    </row>
    <row r="11" spans="1:27" ht="57.75" customHeight="1" thickBot="1" x14ac:dyDescent="0.25">
      <c r="A11" s="55">
        <v>5</v>
      </c>
      <c r="B11" s="78" t="s">
        <v>134</v>
      </c>
      <c r="C11" s="70" t="s">
        <v>547</v>
      </c>
      <c r="D11" s="82" t="s">
        <v>135</v>
      </c>
      <c r="E11" s="116" t="s">
        <v>19</v>
      </c>
      <c r="F11" s="116" t="s">
        <v>19</v>
      </c>
      <c r="G11" s="116" t="s">
        <v>19</v>
      </c>
      <c r="H11" s="116" t="s">
        <v>19</v>
      </c>
      <c r="I11" s="116" t="s">
        <v>19</v>
      </c>
      <c r="J11" s="116" t="s">
        <v>19</v>
      </c>
      <c r="K11" s="116" t="s">
        <v>19</v>
      </c>
      <c r="L11" s="116" t="s">
        <v>19</v>
      </c>
      <c r="M11" s="116" t="s">
        <v>19</v>
      </c>
      <c r="N11" s="116" t="s">
        <v>19</v>
      </c>
      <c r="O11" s="116" t="s">
        <v>19</v>
      </c>
      <c r="P11" s="116" t="s">
        <v>19</v>
      </c>
      <c r="Q11" s="116" t="s">
        <v>19</v>
      </c>
      <c r="R11" s="116" t="s">
        <v>19</v>
      </c>
      <c r="S11" s="116" t="s">
        <v>19</v>
      </c>
      <c r="T11" s="116" t="s">
        <v>19</v>
      </c>
      <c r="U11" s="116" t="s">
        <v>19</v>
      </c>
      <c r="V11" s="116" t="s">
        <v>19</v>
      </c>
      <c r="W11" s="116" t="s">
        <v>19</v>
      </c>
      <c r="X11" s="116" t="s">
        <v>19</v>
      </c>
      <c r="Y11" s="138"/>
      <c r="Z11" s="139"/>
      <c r="AA11" s="140"/>
    </row>
    <row r="12" spans="1:27" ht="45" customHeight="1" thickBot="1" x14ac:dyDescent="0.25">
      <c r="A12" s="54">
        <v>6</v>
      </c>
      <c r="B12" s="79" t="s">
        <v>136</v>
      </c>
      <c r="C12" s="71" t="s">
        <v>137</v>
      </c>
      <c r="D12" s="76" t="s">
        <v>130</v>
      </c>
      <c r="E12" s="116" t="s">
        <v>19</v>
      </c>
      <c r="F12" s="116" t="s">
        <v>19</v>
      </c>
      <c r="G12" s="116" t="s">
        <v>19</v>
      </c>
      <c r="H12" s="116" t="s">
        <v>19</v>
      </c>
      <c r="I12" s="116" t="s">
        <v>19</v>
      </c>
      <c r="J12" s="116" t="s">
        <v>19</v>
      </c>
      <c r="K12" s="116" t="s">
        <v>19</v>
      </c>
      <c r="L12" s="116" t="s">
        <v>19</v>
      </c>
      <c r="M12" s="116" t="s">
        <v>19</v>
      </c>
      <c r="N12" s="116" t="s">
        <v>19</v>
      </c>
      <c r="O12" s="116" t="s">
        <v>19</v>
      </c>
      <c r="P12" s="116" t="s">
        <v>19</v>
      </c>
      <c r="Q12" s="116" t="s">
        <v>19</v>
      </c>
      <c r="R12" s="116" t="s">
        <v>19</v>
      </c>
      <c r="S12" s="116" t="s">
        <v>19</v>
      </c>
      <c r="T12" s="116" t="s">
        <v>19</v>
      </c>
      <c r="U12" s="116" t="s">
        <v>19</v>
      </c>
      <c r="V12" s="116" t="s">
        <v>19</v>
      </c>
      <c r="W12" s="116" t="s">
        <v>19</v>
      </c>
      <c r="X12" s="116" t="s">
        <v>19</v>
      </c>
      <c r="Y12" s="138"/>
      <c r="Z12" s="139"/>
      <c r="AA12" s="140"/>
    </row>
    <row r="13" spans="1:27" ht="57.75" customHeight="1" thickBot="1" x14ac:dyDescent="0.25">
      <c r="A13" s="54">
        <v>7</v>
      </c>
      <c r="B13" s="78" t="s">
        <v>138</v>
      </c>
      <c r="C13" s="70" t="s">
        <v>550</v>
      </c>
      <c r="D13" s="76" t="s">
        <v>132</v>
      </c>
      <c r="E13" s="116"/>
      <c r="F13" s="116" t="s">
        <v>19</v>
      </c>
      <c r="G13" s="116" t="s">
        <v>19</v>
      </c>
      <c r="H13" s="116" t="s">
        <v>19</v>
      </c>
      <c r="I13" s="116" t="s">
        <v>19</v>
      </c>
      <c r="J13" s="116" t="s">
        <v>19</v>
      </c>
      <c r="K13" s="116" t="s">
        <v>19</v>
      </c>
      <c r="L13" s="116" t="s">
        <v>19</v>
      </c>
      <c r="M13" s="116" t="s">
        <v>19</v>
      </c>
      <c r="N13" s="116" t="s">
        <v>19</v>
      </c>
      <c r="O13" s="116" t="s">
        <v>19</v>
      </c>
      <c r="P13" s="116" t="s">
        <v>19</v>
      </c>
      <c r="Q13" s="116" t="s">
        <v>19</v>
      </c>
      <c r="R13" s="116" t="s">
        <v>19</v>
      </c>
      <c r="S13" s="116" t="s">
        <v>19</v>
      </c>
      <c r="T13" s="116" t="s">
        <v>19</v>
      </c>
      <c r="U13" s="116" t="s">
        <v>19</v>
      </c>
      <c r="V13" s="116" t="s">
        <v>19</v>
      </c>
      <c r="W13" s="116" t="s">
        <v>19</v>
      </c>
      <c r="X13" s="116" t="s">
        <v>19</v>
      </c>
      <c r="Y13" s="138"/>
      <c r="Z13" s="139"/>
      <c r="AA13" s="140"/>
    </row>
    <row r="14" spans="1:27" ht="53.25" customHeight="1" thickBot="1" x14ac:dyDescent="0.25">
      <c r="A14" s="332">
        <v>8</v>
      </c>
      <c r="B14" s="78" t="s">
        <v>604</v>
      </c>
      <c r="C14" s="70" t="s">
        <v>548</v>
      </c>
      <c r="D14" s="76" t="s">
        <v>132</v>
      </c>
      <c r="E14" s="117" t="s">
        <v>19</v>
      </c>
      <c r="F14" s="117" t="s">
        <v>19</v>
      </c>
      <c r="G14" s="117" t="s">
        <v>19</v>
      </c>
      <c r="H14" s="117" t="s">
        <v>19</v>
      </c>
      <c r="I14" s="117" t="s">
        <v>19</v>
      </c>
      <c r="J14" s="117" t="s">
        <v>19</v>
      </c>
      <c r="K14" s="117" t="s">
        <v>19</v>
      </c>
      <c r="L14" s="117" t="s">
        <v>19</v>
      </c>
      <c r="M14" s="117" t="s">
        <v>19</v>
      </c>
      <c r="N14" s="117" t="s">
        <v>19</v>
      </c>
      <c r="O14" s="117" t="s">
        <v>19</v>
      </c>
      <c r="P14" s="117" t="s">
        <v>19</v>
      </c>
      <c r="Q14" s="117" t="s">
        <v>19</v>
      </c>
      <c r="R14" s="117" t="s">
        <v>19</v>
      </c>
      <c r="S14" s="117" t="s">
        <v>19</v>
      </c>
      <c r="T14" s="117" t="s">
        <v>19</v>
      </c>
      <c r="U14" s="117" t="s">
        <v>19</v>
      </c>
      <c r="V14" s="117" t="s">
        <v>19</v>
      </c>
      <c r="W14" s="117" t="s">
        <v>19</v>
      </c>
      <c r="X14" s="117" t="s">
        <v>19</v>
      </c>
      <c r="Y14" s="138"/>
      <c r="Z14" s="139"/>
      <c r="AA14" s="140"/>
    </row>
    <row r="15" spans="1:27" ht="53.25" customHeight="1" thickBot="1" x14ac:dyDescent="0.25">
      <c r="A15" s="749">
        <v>9</v>
      </c>
      <c r="B15" s="510" t="s">
        <v>605</v>
      </c>
      <c r="C15" s="70" t="s">
        <v>140</v>
      </c>
      <c r="D15" s="76" t="s">
        <v>141</v>
      </c>
      <c r="E15" s="118"/>
      <c r="F15" s="118"/>
      <c r="G15" s="118"/>
      <c r="H15" s="118"/>
      <c r="I15" s="118"/>
      <c r="J15" s="118"/>
      <c r="K15" s="118"/>
      <c r="L15" s="118"/>
      <c r="M15" s="118"/>
      <c r="N15" s="118"/>
      <c r="O15" s="118"/>
      <c r="P15" s="118"/>
      <c r="Q15" s="118"/>
      <c r="R15" s="118"/>
      <c r="S15" s="118"/>
      <c r="T15" s="118"/>
      <c r="U15" s="118"/>
      <c r="V15" s="118"/>
      <c r="W15" s="118"/>
      <c r="X15" s="118"/>
      <c r="Y15" s="144"/>
      <c r="Z15" s="145"/>
      <c r="AA15" s="146"/>
    </row>
    <row r="16" spans="1:27" ht="63.6" customHeight="1" thickBot="1" x14ac:dyDescent="0.25">
      <c r="A16" s="31">
        <v>10</v>
      </c>
      <c r="B16" s="80" t="s">
        <v>142</v>
      </c>
      <c r="C16" s="70" t="s">
        <v>143</v>
      </c>
      <c r="D16" s="76" t="s">
        <v>130</v>
      </c>
      <c r="E16" s="118"/>
      <c r="F16" s="118" t="s">
        <v>19</v>
      </c>
      <c r="G16" s="118" t="s">
        <v>19</v>
      </c>
      <c r="H16" s="118" t="s">
        <v>19</v>
      </c>
      <c r="I16" s="118" t="s">
        <v>19</v>
      </c>
      <c r="J16" s="118" t="s">
        <v>19</v>
      </c>
      <c r="K16" s="118" t="s">
        <v>19</v>
      </c>
      <c r="L16" s="118" t="s">
        <v>19</v>
      </c>
      <c r="M16" s="118" t="s">
        <v>19</v>
      </c>
      <c r="N16" s="118" t="s">
        <v>19</v>
      </c>
      <c r="O16" s="118" t="s">
        <v>19</v>
      </c>
      <c r="P16" s="118" t="s">
        <v>19</v>
      </c>
      <c r="Q16" s="118" t="s">
        <v>19</v>
      </c>
      <c r="R16" s="118" t="s">
        <v>19</v>
      </c>
      <c r="S16" s="118" t="s">
        <v>19</v>
      </c>
      <c r="T16" s="118" t="s">
        <v>19</v>
      </c>
      <c r="U16" s="118" t="s">
        <v>19</v>
      </c>
      <c r="V16" s="118" t="s">
        <v>19</v>
      </c>
      <c r="W16" s="118" t="s">
        <v>19</v>
      </c>
      <c r="X16" s="118" t="s">
        <v>19</v>
      </c>
      <c r="Y16" s="144"/>
      <c r="Z16" s="145"/>
      <c r="AA16" s="146"/>
    </row>
    <row r="17" spans="1:27" s="693" customFormat="1" ht="24.6" customHeight="1" thickBot="1" x14ac:dyDescent="0.25">
      <c r="A17" s="647"/>
      <c r="B17" s="645" t="s">
        <v>27</v>
      </c>
      <c r="C17" s="674" t="s">
        <v>8</v>
      </c>
      <c r="D17" s="738" t="s">
        <v>9</v>
      </c>
      <c r="E17" s="698"/>
      <c r="F17" s="698"/>
      <c r="G17" s="698"/>
      <c r="H17" s="698"/>
      <c r="I17" s="698"/>
      <c r="J17" s="698"/>
      <c r="K17" s="698"/>
      <c r="L17" s="698"/>
      <c r="M17" s="698"/>
      <c r="N17" s="698"/>
      <c r="O17" s="698"/>
      <c r="P17" s="698"/>
      <c r="Q17" s="698"/>
      <c r="R17" s="698"/>
      <c r="S17" s="698"/>
      <c r="T17" s="698"/>
      <c r="U17" s="698"/>
      <c r="V17" s="698"/>
      <c r="W17" s="698"/>
      <c r="X17" s="698"/>
      <c r="Y17" s="699"/>
      <c r="Z17" s="700"/>
      <c r="AA17" s="701"/>
    </row>
    <row r="18" spans="1:27" ht="52.5" customHeight="1" thickBot="1" x14ac:dyDescent="0.25">
      <c r="A18" s="324">
        <v>11</v>
      </c>
      <c r="B18" s="78" t="s">
        <v>28</v>
      </c>
      <c r="C18" s="70" t="s">
        <v>534</v>
      </c>
      <c r="D18" s="73" t="s">
        <v>144</v>
      </c>
      <c r="E18" s="119" t="s">
        <v>19</v>
      </c>
      <c r="F18" s="119" t="s">
        <v>19</v>
      </c>
      <c r="G18" s="119" t="s">
        <v>19</v>
      </c>
      <c r="H18" s="119" t="s">
        <v>19</v>
      </c>
      <c r="I18" s="119" t="s">
        <v>19</v>
      </c>
      <c r="J18" s="119" t="s">
        <v>19</v>
      </c>
      <c r="K18" s="119" t="s">
        <v>19</v>
      </c>
      <c r="L18" s="119" t="s">
        <v>19</v>
      </c>
      <c r="M18" s="119" t="s">
        <v>19</v>
      </c>
      <c r="N18" s="119" t="s">
        <v>19</v>
      </c>
      <c r="O18" s="119" t="s">
        <v>19</v>
      </c>
      <c r="P18" s="119" t="s">
        <v>19</v>
      </c>
      <c r="Q18" s="119" t="s">
        <v>19</v>
      </c>
      <c r="R18" s="119" t="s">
        <v>19</v>
      </c>
      <c r="S18" s="119" t="s">
        <v>19</v>
      </c>
      <c r="T18" s="119" t="s">
        <v>19</v>
      </c>
      <c r="U18" s="119" t="s">
        <v>19</v>
      </c>
      <c r="V18" s="119" t="s">
        <v>19</v>
      </c>
      <c r="W18" s="119" t="s">
        <v>19</v>
      </c>
      <c r="X18" s="119" t="s">
        <v>19</v>
      </c>
      <c r="Y18" s="147"/>
      <c r="Z18" s="148"/>
      <c r="AA18" s="149"/>
    </row>
    <row r="19" spans="1:27" ht="45" customHeight="1" thickBot="1" x14ac:dyDescent="0.25">
      <c r="A19" s="32">
        <v>12</v>
      </c>
      <c r="B19" s="83" t="s">
        <v>29</v>
      </c>
      <c r="C19" s="70" t="s">
        <v>535</v>
      </c>
      <c r="D19" s="20" t="s">
        <v>144</v>
      </c>
      <c r="E19" s="120" t="s">
        <v>19</v>
      </c>
      <c r="F19" s="120" t="s">
        <v>19</v>
      </c>
      <c r="G19" s="120" t="s">
        <v>19</v>
      </c>
      <c r="H19" s="120" t="s">
        <v>19</v>
      </c>
      <c r="I19" s="120" t="s">
        <v>19</v>
      </c>
      <c r="J19" s="120" t="s">
        <v>19</v>
      </c>
      <c r="K19" s="120" t="s">
        <v>19</v>
      </c>
      <c r="L19" s="120" t="s">
        <v>19</v>
      </c>
      <c r="M19" s="120" t="s">
        <v>19</v>
      </c>
      <c r="N19" s="120" t="s">
        <v>19</v>
      </c>
      <c r="O19" s="120" t="s">
        <v>19</v>
      </c>
      <c r="P19" s="120" t="s">
        <v>19</v>
      </c>
      <c r="Q19" s="120" t="s">
        <v>19</v>
      </c>
      <c r="R19" s="120" t="s">
        <v>19</v>
      </c>
      <c r="S19" s="120" t="s">
        <v>19</v>
      </c>
      <c r="T19" s="120" t="s">
        <v>19</v>
      </c>
      <c r="U19" s="120" t="s">
        <v>19</v>
      </c>
      <c r="V19" s="120" t="s">
        <v>19</v>
      </c>
      <c r="W19" s="120" t="s">
        <v>19</v>
      </c>
      <c r="X19" s="120" t="s">
        <v>19</v>
      </c>
      <c r="Y19" s="144"/>
      <c r="Z19" s="145"/>
      <c r="AA19" s="146"/>
    </row>
    <row r="20" spans="1:27" s="693" customFormat="1" ht="24.6" customHeight="1" thickBot="1" x14ac:dyDescent="0.25">
      <c r="A20" s="647"/>
      <c r="B20" s="649" t="s">
        <v>30</v>
      </c>
      <c r="C20" s="674" t="s">
        <v>8</v>
      </c>
      <c r="D20" s="621" t="s">
        <v>9</v>
      </c>
      <c r="E20" s="698"/>
      <c r="F20" s="698"/>
      <c r="G20" s="698"/>
      <c r="H20" s="698"/>
      <c r="I20" s="698"/>
      <c r="J20" s="698"/>
      <c r="K20" s="698"/>
      <c r="L20" s="698"/>
      <c r="M20" s="698"/>
      <c r="N20" s="698"/>
      <c r="O20" s="698"/>
      <c r="P20" s="698"/>
      <c r="Q20" s="698"/>
      <c r="R20" s="698"/>
      <c r="S20" s="698"/>
      <c r="T20" s="698"/>
      <c r="U20" s="698"/>
      <c r="V20" s="698"/>
      <c r="W20" s="698"/>
      <c r="X20" s="698"/>
      <c r="Y20" s="699"/>
      <c r="Z20" s="700"/>
      <c r="AA20" s="701"/>
    </row>
    <row r="21" spans="1:27" ht="41.25" customHeight="1" thickBot="1" x14ac:dyDescent="0.25">
      <c r="A21" s="57">
        <v>13</v>
      </c>
      <c r="B21" s="79" t="s">
        <v>145</v>
      </c>
      <c r="C21" s="71" t="s">
        <v>413</v>
      </c>
      <c r="D21" s="76" t="s">
        <v>146</v>
      </c>
      <c r="E21" s="119" t="s">
        <v>19</v>
      </c>
      <c r="F21" s="119" t="s">
        <v>19</v>
      </c>
      <c r="G21" s="119" t="s">
        <v>19</v>
      </c>
      <c r="H21" s="119" t="s">
        <v>19</v>
      </c>
      <c r="I21" s="119" t="s">
        <v>19</v>
      </c>
      <c r="J21" s="119" t="s">
        <v>19</v>
      </c>
      <c r="K21" s="119" t="s">
        <v>19</v>
      </c>
      <c r="L21" s="119" t="s">
        <v>19</v>
      </c>
      <c r="M21" s="119" t="s">
        <v>19</v>
      </c>
      <c r="N21" s="119" t="s">
        <v>19</v>
      </c>
      <c r="O21" s="119" t="s">
        <v>19</v>
      </c>
      <c r="P21" s="119" t="s">
        <v>19</v>
      </c>
      <c r="Q21" s="119" t="s">
        <v>19</v>
      </c>
      <c r="R21" s="119" t="s">
        <v>19</v>
      </c>
      <c r="S21" s="119" t="s">
        <v>19</v>
      </c>
      <c r="T21" s="119" t="s">
        <v>19</v>
      </c>
      <c r="U21" s="119" t="s">
        <v>19</v>
      </c>
      <c r="V21" s="119" t="s">
        <v>19</v>
      </c>
      <c r="W21" s="119" t="s">
        <v>19</v>
      </c>
      <c r="X21" s="119" t="s">
        <v>19</v>
      </c>
      <c r="Y21" s="150"/>
      <c r="Z21" s="151"/>
      <c r="AA21" s="152"/>
    </row>
    <row r="22" spans="1:27" ht="42.75" customHeight="1" thickBot="1" x14ac:dyDescent="0.25">
      <c r="A22" s="84">
        <v>14</v>
      </c>
      <c r="B22" s="85" t="s">
        <v>147</v>
      </c>
      <c r="C22" s="71" t="s">
        <v>413</v>
      </c>
      <c r="D22" s="59" t="s">
        <v>146</v>
      </c>
      <c r="E22" s="118" t="s">
        <v>19</v>
      </c>
      <c r="F22" s="118" t="s">
        <v>19</v>
      </c>
      <c r="G22" s="118" t="s">
        <v>19</v>
      </c>
      <c r="H22" s="118" t="s">
        <v>19</v>
      </c>
      <c r="I22" s="118" t="s">
        <v>19</v>
      </c>
      <c r="J22" s="118" t="s">
        <v>19</v>
      </c>
      <c r="K22" s="118" t="s">
        <v>19</v>
      </c>
      <c r="L22" s="118" t="s">
        <v>19</v>
      </c>
      <c r="M22" s="118" t="s">
        <v>19</v>
      </c>
      <c r="N22" s="118" t="s">
        <v>19</v>
      </c>
      <c r="O22" s="118" t="s">
        <v>19</v>
      </c>
      <c r="P22" s="118" t="s">
        <v>19</v>
      </c>
      <c r="Q22" s="118" t="s">
        <v>19</v>
      </c>
      <c r="R22" s="118" t="s">
        <v>19</v>
      </c>
      <c r="S22" s="118" t="s">
        <v>19</v>
      </c>
      <c r="T22" s="118" t="s">
        <v>19</v>
      </c>
      <c r="U22" s="118" t="s">
        <v>19</v>
      </c>
      <c r="V22" s="118" t="s">
        <v>19</v>
      </c>
      <c r="W22" s="118" t="s">
        <v>19</v>
      </c>
      <c r="X22" s="118" t="s">
        <v>19</v>
      </c>
      <c r="Y22" s="144"/>
      <c r="Z22" s="145"/>
      <c r="AA22" s="146"/>
    </row>
    <row r="23" spans="1:27" s="693" customFormat="1" ht="24.6" customHeight="1" thickBot="1" x14ac:dyDescent="0.25">
      <c r="A23" s="650"/>
      <c r="B23" s="649" t="s">
        <v>33</v>
      </c>
      <c r="C23" s="675" t="s">
        <v>8</v>
      </c>
      <c r="D23" s="621" t="s">
        <v>9</v>
      </c>
      <c r="E23" s="714"/>
      <c r="F23" s="714"/>
      <c r="G23" s="714"/>
      <c r="H23" s="714"/>
      <c r="I23" s="714"/>
      <c r="J23" s="714"/>
      <c r="K23" s="714"/>
      <c r="L23" s="714"/>
      <c r="M23" s="714"/>
      <c r="N23" s="714"/>
      <c r="O23" s="714"/>
      <c r="P23" s="714"/>
      <c r="Q23" s="714"/>
      <c r="R23" s="714"/>
      <c r="S23" s="714"/>
      <c r="T23" s="714"/>
      <c r="U23" s="714"/>
      <c r="V23" s="714"/>
      <c r="W23" s="714"/>
      <c r="X23" s="714"/>
      <c r="Y23" s="699"/>
      <c r="Z23" s="700"/>
      <c r="AA23" s="701"/>
    </row>
    <row r="24" spans="1:27" ht="58.5" customHeight="1" thickBot="1" x14ac:dyDescent="0.25">
      <c r="A24" s="57">
        <v>15</v>
      </c>
      <c r="B24" s="284" t="s">
        <v>34</v>
      </c>
      <c r="C24" s="285" t="s">
        <v>148</v>
      </c>
      <c r="D24" s="70" t="s">
        <v>89</v>
      </c>
      <c r="E24" s="119" t="s">
        <v>19</v>
      </c>
      <c r="F24" s="119" t="s">
        <v>19</v>
      </c>
      <c r="G24" s="119" t="s">
        <v>19</v>
      </c>
      <c r="H24" s="119" t="s">
        <v>19</v>
      </c>
      <c r="I24" s="119" t="s">
        <v>19</v>
      </c>
      <c r="J24" s="119" t="s">
        <v>19</v>
      </c>
      <c r="K24" s="119" t="s">
        <v>19</v>
      </c>
      <c r="L24" s="119" t="s">
        <v>19</v>
      </c>
      <c r="M24" s="119" t="s">
        <v>19</v>
      </c>
      <c r="N24" s="119" t="s">
        <v>19</v>
      </c>
      <c r="O24" s="119" t="s">
        <v>19</v>
      </c>
      <c r="P24" s="119" t="s">
        <v>19</v>
      </c>
      <c r="Q24" s="119" t="s">
        <v>19</v>
      </c>
      <c r="R24" s="119" t="s">
        <v>19</v>
      </c>
      <c r="S24" s="119" t="s">
        <v>19</v>
      </c>
      <c r="T24" s="119" t="s">
        <v>19</v>
      </c>
      <c r="U24" s="119" t="s">
        <v>19</v>
      </c>
      <c r="V24" s="119" t="s">
        <v>19</v>
      </c>
      <c r="W24" s="119" t="s">
        <v>19</v>
      </c>
      <c r="X24" s="119" t="s">
        <v>19</v>
      </c>
      <c r="Y24" s="150"/>
      <c r="Z24" s="151"/>
      <c r="AA24" s="152"/>
    </row>
    <row r="25" spans="1:27" s="693" customFormat="1" ht="24.6" customHeight="1" thickBot="1" x14ac:dyDescent="0.25">
      <c r="A25" s="650"/>
      <c r="B25" s="649" t="s">
        <v>149</v>
      </c>
      <c r="C25" s="675" t="s">
        <v>8</v>
      </c>
      <c r="D25" s="621" t="s">
        <v>9</v>
      </c>
      <c r="E25" s="714"/>
      <c r="F25" s="714"/>
      <c r="G25" s="714"/>
      <c r="H25" s="714"/>
      <c r="I25" s="714"/>
      <c r="J25" s="714"/>
      <c r="K25" s="714"/>
      <c r="L25" s="714"/>
      <c r="M25" s="714"/>
      <c r="N25" s="714"/>
      <c r="O25" s="714"/>
      <c r="P25" s="714"/>
      <c r="Q25" s="714"/>
      <c r="R25" s="714"/>
      <c r="S25" s="714"/>
      <c r="T25" s="714"/>
      <c r="U25" s="714"/>
      <c r="V25" s="714"/>
      <c r="W25" s="714"/>
      <c r="X25" s="714"/>
      <c r="Y25" s="699"/>
      <c r="Z25" s="700"/>
      <c r="AA25" s="701"/>
    </row>
    <row r="26" spans="1:27" ht="48.75" customHeight="1" thickBot="1" x14ac:dyDescent="0.25">
      <c r="A26" s="57">
        <v>16</v>
      </c>
      <c r="B26" s="86" t="s">
        <v>150</v>
      </c>
      <c r="C26" s="71" t="s">
        <v>151</v>
      </c>
      <c r="D26" s="76" t="s">
        <v>152</v>
      </c>
      <c r="E26" s="119" t="s">
        <v>19</v>
      </c>
      <c r="F26" s="119" t="s">
        <v>19</v>
      </c>
      <c r="G26" s="119" t="s">
        <v>19</v>
      </c>
      <c r="H26" s="119" t="s">
        <v>19</v>
      </c>
      <c r="I26" s="119" t="s">
        <v>19</v>
      </c>
      <c r="J26" s="119" t="s">
        <v>19</v>
      </c>
      <c r="K26" s="119" t="s">
        <v>19</v>
      </c>
      <c r="L26" s="119" t="s">
        <v>19</v>
      </c>
      <c r="M26" s="119" t="s">
        <v>19</v>
      </c>
      <c r="N26" s="119" t="s">
        <v>19</v>
      </c>
      <c r="O26" s="119" t="s">
        <v>19</v>
      </c>
      <c r="P26" s="119" t="s">
        <v>19</v>
      </c>
      <c r="Q26" s="119" t="s">
        <v>19</v>
      </c>
      <c r="R26" s="119" t="s">
        <v>19</v>
      </c>
      <c r="S26" s="119" t="s">
        <v>19</v>
      </c>
      <c r="T26" s="119" t="s">
        <v>19</v>
      </c>
      <c r="U26" s="119" t="s">
        <v>19</v>
      </c>
      <c r="V26" s="119" t="s">
        <v>19</v>
      </c>
      <c r="W26" s="119" t="s">
        <v>19</v>
      </c>
      <c r="X26" s="119" t="s">
        <v>19</v>
      </c>
      <c r="Y26" s="150"/>
      <c r="Z26" s="151"/>
      <c r="AA26" s="152"/>
    </row>
    <row r="27" spans="1:27" ht="57.75" customHeight="1" thickBot="1" x14ac:dyDescent="0.25">
      <c r="A27" s="56">
        <v>17</v>
      </c>
      <c r="B27" s="58" t="s">
        <v>597</v>
      </c>
      <c r="C27" s="71" t="s">
        <v>153</v>
      </c>
      <c r="D27" s="59" t="s">
        <v>152</v>
      </c>
      <c r="E27" s="121" t="s">
        <v>19</v>
      </c>
      <c r="F27" s="121" t="s">
        <v>19</v>
      </c>
      <c r="G27" s="121" t="s">
        <v>19</v>
      </c>
      <c r="H27" s="121" t="s">
        <v>19</v>
      </c>
      <c r="I27" s="121" t="s">
        <v>19</v>
      </c>
      <c r="J27" s="121" t="s">
        <v>19</v>
      </c>
      <c r="K27" s="121" t="s">
        <v>19</v>
      </c>
      <c r="L27" s="121" t="s">
        <v>19</v>
      </c>
      <c r="M27" s="121" t="s">
        <v>19</v>
      </c>
      <c r="N27" s="121" t="s">
        <v>19</v>
      </c>
      <c r="O27" s="121" t="s">
        <v>19</v>
      </c>
      <c r="P27" s="121" t="s">
        <v>19</v>
      </c>
      <c r="Q27" s="121" t="s">
        <v>19</v>
      </c>
      <c r="R27" s="121" t="s">
        <v>19</v>
      </c>
      <c r="S27" s="121" t="s">
        <v>19</v>
      </c>
      <c r="T27" s="121" t="s">
        <v>19</v>
      </c>
      <c r="U27" s="121" t="s">
        <v>19</v>
      </c>
      <c r="V27" s="121" t="s">
        <v>19</v>
      </c>
      <c r="W27" s="121" t="s">
        <v>19</v>
      </c>
      <c r="X27" s="121" t="s">
        <v>19</v>
      </c>
      <c r="Y27" s="153"/>
      <c r="Z27" s="154"/>
      <c r="AA27" s="155"/>
    </row>
    <row r="28" spans="1:27" s="693" customFormat="1" ht="24.6" customHeight="1" thickBot="1" x14ac:dyDescent="0.25">
      <c r="A28" s="652"/>
      <c r="B28" s="645" t="s">
        <v>154</v>
      </c>
      <c r="C28" s="674" t="s">
        <v>8</v>
      </c>
      <c r="D28" s="676" t="s">
        <v>9</v>
      </c>
      <c r="E28" s="712"/>
      <c r="F28" s="712"/>
      <c r="G28" s="712"/>
      <c r="H28" s="712"/>
      <c r="I28" s="712"/>
      <c r="J28" s="712"/>
      <c r="K28" s="712"/>
      <c r="L28" s="712"/>
      <c r="M28" s="712"/>
      <c r="N28" s="712"/>
      <c r="O28" s="712"/>
      <c r="P28" s="712"/>
      <c r="Q28" s="712"/>
      <c r="R28" s="712"/>
      <c r="S28" s="712"/>
      <c r="T28" s="712"/>
      <c r="U28" s="712"/>
      <c r="V28" s="712"/>
      <c r="W28" s="712"/>
      <c r="X28" s="712"/>
      <c r="Y28" s="713"/>
      <c r="Z28" s="700"/>
      <c r="AA28" s="701"/>
    </row>
    <row r="29" spans="1:27" ht="53.25" customHeight="1" thickBot="1" x14ac:dyDescent="0.25">
      <c r="A29" s="87">
        <v>18</v>
      </c>
      <c r="B29" s="86" t="s">
        <v>594</v>
      </c>
      <c r="C29" s="71" t="s">
        <v>155</v>
      </c>
      <c r="D29" s="76" t="s">
        <v>152</v>
      </c>
      <c r="E29" s="119"/>
      <c r="F29" s="119" t="s">
        <v>19</v>
      </c>
      <c r="G29" s="119" t="s">
        <v>19</v>
      </c>
      <c r="H29" s="119" t="s">
        <v>19</v>
      </c>
      <c r="I29" s="119" t="s">
        <v>19</v>
      </c>
      <c r="J29" s="119" t="s">
        <v>19</v>
      </c>
      <c r="K29" s="119" t="s">
        <v>19</v>
      </c>
      <c r="L29" s="119" t="s">
        <v>19</v>
      </c>
      <c r="M29" s="119" t="s">
        <v>19</v>
      </c>
      <c r="N29" s="119" t="s">
        <v>19</v>
      </c>
      <c r="O29" s="119" t="s">
        <v>19</v>
      </c>
      <c r="P29" s="119" t="s">
        <v>19</v>
      </c>
      <c r="Q29" s="119" t="s">
        <v>19</v>
      </c>
      <c r="R29" s="119" t="s">
        <v>19</v>
      </c>
      <c r="S29" s="119" t="s">
        <v>19</v>
      </c>
      <c r="T29" s="119" t="s">
        <v>19</v>
      </c>
      <c r="U29" s="119" t="s">
        <v>19</v>
      </c>
      <c r="V29" s="119" t="s">
        <v>19</v>
      </c>
      <c r="W29" s="119" t="s">
        <v>19</v>
      </c>
      <c r="X29" s="119" t="s">
        <v>19</v>
      </c>
      <c r="Y29" s="141"/>
      <c r="Z29" s="142"/>
      <c r="AA29" s="143"/>
    </row>
    <row r="30" spans="1:27" ht="91.5" customHeight="1" thickBot="1" x14ac:dyDescent="0.25">
      <c r="A30" s="39">
        <v>19</v>
      </c>
      <c r="B30" s="79" t="s">
        <v>595</v>
      </c>
      <c r="C30" s="71" t="s">
        <v>156</v>
      </c>
      <c r="D30" s="76" t="s">
        <v>152</v>
      </c>
      <c r="E30" s="116" t="str">
        <f t="shared" ref="E30" si="0">IF(E29="N", "X", "")</f>
        <v/>
      </c>
      <c r="F30" s="116" t="str">
        <f t="shared" ref="F30:X30" si="1">IF(F29="N", "X", "")</f>
        <v/>
      </c>
      <c r="G30" s="116" t="str">
        <f t="shared" si="1"/>
        <v/>
      </c>
      <c r="H30" s="116" t="str">
        <f t="shared" si="1"/>
        <v/>
      </c>
      <c r="I30" s="116" t="str">
        <f t="shared" si="1"/>
        <v/>
      </c>
      <c r="J30" s="116" t="str">
        <f t="shared" si="1"/>
        <v/>
      </c>
      <c r="K30" s="116" t="str">
        <f t="shared" si="1"/>
        <v/>
      </c>
      <c r="L30" s="116" t="str">
        <f t="shared" si="1"/>
        <v/>
      </c>
      <c r="M30" s="116" t="str">
        <f t="shared" si="1"/>
        <v/>
      </c>
      <c r="N30" s="116" t="str">
        <f t="shared" si="1"/>
        <v/>
      </c>
      <c r="O30" s="116" t="str">
        <f t="shared" si="1"/>
        <v/>
      </c>
      <c r="P30" s="116" t="str">
        <f t="shared" si="1"/>
        <v/>
      </c>
      <c r="Q30" s="116" t="str">
        <f t="shared" si="1"/>
        <v/>
      </c>
      <c r="R30" s="116" t="str">
        <f t="shared" si="1"/>
        <v/>
      </c>
      <c r="S30" s="116" t="str">
        <f t="shared" si="1"/>
        <v/>
      </c>
      <c r="T30" s="116" t="str">
        <f t="shared" si="1"/>
        <v/>
      </c>
      <c r="U30" s="116" t="str">
        <f t="shared" si="1"/>
        <v/>
      </c>
      <c r="V30" s="116" t="str">
        <f t="shared" si="1"/>
        <v/>
      </c>
      <c r="W30" s="116" t="str">
        <f t="shared" si="1"/>
        <v/>
      </c>
      <c r="X30" s="116" t="str">
        <f t="shared" si="1"/>
        <v/>
      </c>
      <c r="Y30" s="141"/>
      <c r="Z30" s="142"/>
      <c r="AA30" s="143"/>
    </row>
    <row r="31" spans="1:27" ht="54.75" customHeight="1" thickBot="1" x14ac:dyDescent="0.25">
      <c r="A31" s="39">
        <v>20</v>
      </c>
      <c r="B31" s="79" t="s">
        <v>596</v>
      </c>
      <c r="C31" s="88" t="s">
        <v>157</v>
      </c>
      <c r="D31" s="76" t="s">
        <v>152</v>
      </c>
      <c r="E31" s="116" t="str">
        <f t="shared" ref="E31:X31" si="2">IF(E$29="N", "X", "")</f>
        <v/>
      </c>
      <c r="F31" s="116" t="str">
        <f t="shared" si="2"/>
        <v/>
      </c>
      <c r="G31" s="116" t="str">
        <f t="shared" si="2"/>
        <v/>
      </c>
      <c r="H31" s="116" t="str">
        <f t="shared" si="2"/>
        <v/>
      </c>
      <c r="I31" s="116" t="str">
        <f t="shared" si="2"/>
        <v/>
      </c>
      <c r="J31" s="116" t="str">
        <f t="shared" si="2"/>
        <v/>
      </c>
      <c r="K31" s="116" t="str">
        <f t="shared" si="2"/>
        <v/>
      </c>
      <c r="L31" s="116" t="str">
        <f t="shared" si="2"/>
        <v/>
      </c>
      <c r="M31" s="116" t="str">
        <f t="shared" si="2"/>
        <v/>
      </c>
      <c r="N31" s="116" t="str">
        <f t="shared" si="2"/>
        <v/>
      </c>
      <c r="O31" s="116" t="str">
        <f t="shared" si="2"/>
        <v/>
      </c>
      <c r="P31" s="116" t="str">
        <f t="shared" si="2"/>
        <v/>
      </c>
      <c r="Q31" s="116" t="str">
        <f t="shared" si="2"/>
        <v/>
      </c>
      <c r="R31" s="116" t="str">
        <f t="shared" si="2"/>
        <v/>
      </c>
      <c r="S31" s="116" t="str">
        <f t="shared" si="2"/>
        <v/>
      </c>
      <c r="T31" s="116" t="str">
        <f t="shared" si="2"/>
        <v/>
      </c>
      <c r="U31" s="116" t="str">
        <f t="shared" si="2"/>
        <v/>
      </c>
      <c r="V31" s="116" t="str">
        <f t="shared" si="2"/>
        <v/>
      </c>
      <c r="W31" s="116" t="str">
        <f t="shared" si="2"/>
        <v/>
      </c>
      <c r="X31" s="116" t="str">
        <f t="shared" si="2"/>
        <v/>
      </c>
      <c r="Y31" s="156"/>
      <c r="Z31" s="157"/>
      <c r="AA31" s="158"/>
    </row>
    <row r="32" spans="1:27" s="693" customFormat="1" ht="24.6" customHeight="1" thickBot="1" x14ac:dyDescent="0.25">
      <c r="A32" s="653"/>
      <c r="B32" s="654" t="s">
        <v>158</v>
      </c>
      <c r="C32" s="677" t="s">
        <v>8</v>
      </c>
      <c r="D32" s="678" t="s">
        <v>9</v>
      </c>
      <c r="E32" s="698"/>
      <c r="F32" s="698"/>
      <c r="G32" s="698"/>
      <c r="H32" s="698"/>
      <c r="I32" s="698"/>
      <c r="J32" s="698"/>
      <c r="K32" s="698"/>
      <c r="L32" s="698"/>
      <c r="M32" s="698"/>
      <c r="N32" s="698"/>
      <c r="O32" s="698"/>
      <c r="P32" s="698"/>
      <c r="Q32" s="698"/>
      <c r="R32" s="698"/>
      <c r="S32" s="698"/>
      <c r="T32" s="698"/>
      <c r="U32" s="698"/>
      <c r="V32" s="698"/>
      <c r="W32" s="698"/>
      <c r="X32" s="698"/>
      <c r="Y32" s="699"/>
      <c r="Z32" s="700"/>
      <c r="AA32" s="701"/>
    </row>
    <row r="33" spans="1:27" ht="54.75" customHeight="1" thickBot="1" x14ac:dyDescent="0.25">
      <c r="A33" s="316">
        <v>21</v>
      </c>
      <c r="B33" s="315" t="s">
        <v>159</v>
      </c>
      <c r="C33" s="318" t="s">
        <v>160</v>
      </c>
      <c r="D33" s="317" t="s">
        <v>38</v>
      </c>
      <c r="E33" s="121" t="s">
        <v>19</v>
      </c>
      <c r="F33" s="121" t="s">
        <v>19</v>
      </c>
      <c r="G33" s="121" t="s">
        <v>19</v>
      </c>
      <c r="H33" s="121" t="s">
        <v>19</v>
      </c>
      <c r="I33" s="121" t="s">
        <v>19</v>
      </c>
      <c r="J33" s="121" t="s">
        <v>19</v>
      </c>
      <c r="K33" s="121" t="s">
        <v>19</v>
      </c>
      <c r="L33" s="121" t="s">
        <v>19</v>
      </c>
      <c r="M33" s="121" t="s">
        <v>19</v>
      </c>
      <c r="N33" s="121" t="s">
        <v>19</v>
      </c>
      <c r="O33" s="121" t="s">
        <v>19</v>
      </c>
      <c r="P33" s="121" t="s">
        <v>19</v>
      </c>
      <c r="Q33" s="121" t="s">
        <v>19</v>
      </c>
      <c r="R33" s="121" t="s">
        <v>19</v>
      </c>
      <c r="S33" s="121" t="s">
        <v>19</v>
      </c>
      <c r="T33" s="121" t="s">
        <v>19</v>
      </c>
      <c r="U33" s="121" t="s">
        <v>19</v>
      </c>
      <c r="V33" s="121" t="s">
        <v>19</v>
      </c>
      <c r="W33" s="121" t="s">
        <v>19</v>
      </c>
      <c r="X33" s="121" t="s">
        <v>19</v>
      </c>
      <c r="Y33" s="153"/>
      <c r="Z33" s="154"/>
      <c r="AA33" s="155"/>
    </row>
    <row r="34" spans="1:27" s="693" customFormat="1" ht="32.25" thickBot="1" x14ac:dyDescent="0.25">
      <c r="A34" s="653"/>
      <c r="B34" s="654" t="s">
        <v>161</v>
      </c>
      <c r="C34" s="677" t="s">
        <v>8</v>
      </c>
      <c r="D34" s="678" t="s">
        <v>9</v>
      </c>
      <c r="E34" s="698"/>
      <c r="F34" s="698"/>
      <c r="G34" s="698"/>
      <c r="H34" s="698"/>
      <c r="I34" s="698"/>
      <c r="J34" s="698"/>
      <c r="K34" s="698"/>
      <c r="L34" s="698"/>
      <c r="M34" s="698"/>
      <c r="N34" s="698"/>
      <c r="O34" s="698"/>
      <c r="P34" s="698"/>
      <c r="Q34" s="698"/>
      <c r="R34" s="698"/>
      <c r="S34" s="698"/>
      <c r="T34" s="698"/>
      <c r="U34" s="698"/>
      <c r="V34" s="698"/>
      <c r="W34" s="698"/>
      <c r="X34" s="698"/>
      <c r="Y34" s="699"/>
      <c r="Z34" s="700"/>
      <c r="AA34" s="701"/>
    </row>
    <row r="35" spans="1:27" ht="51" customHeight="1" thickBot="1" x14ac:dyDescent="0.25">
      <c r="A35" s="46">
        <v>22</v>
      </c>
      <c r="B35" s="64" t="s">
        <v>556</v>
      </c>
      <c r="C35" s="283" t="s">
        <v>536</v>
      </c>
      <c r="D35" s="73" t="s">
        <v>38</v>
      </c>
      <c r="E35" s="119"/>
      <c r="F35" s="119" t="s">
        <v>19</v>
      </c>
      <c r="G35" s="119" t="s">
        <v>19</v>
      </c>
      <c r="H35" s="119" t="s">
        <v>19</v>
      </c>
      <c r="I35" s="119" t="s">
        <v>19</v>
      </c>
      <c r="J35" s="119" t="s">
        <v>19</v>
      </c>
      <c r="K35" s="119" t="s">
        <v>19</v>
      </c>
      <c r="L35" s="119" t="s">
        <v>19</v>
      </c>
      <c r="M35" s="119" t="s">
        <v>19</v>
      </c>
      <c r="N35" s="119" t="s">
        <v>19</v>
      </c>
      <c r="O35" s="119" t="s">
        <v>19</v>
      </c>
      <c r="P35" s="119" t="s">
        <v>19</v>
      </c>
      <c r="Q35" s="119" t="s">
        <v>19</v>
      </c>
      <c r="R35" s="119" t="s">
        <v>19</v>
      </c>
      <c r="S35" s="119" t="s">
        <v>19</v>
      </c>
      <c r="T35" s="119" t="s">
        <v>19</v>
      </c>
      <c r="U35" s="119" t="s">
        <v>19</v>
      </c>
      <c r="V35" s="119" t="s">
        <v>19</v>
      </c>
      <c r="W35" s="119" t="s">
        <v>19</v>
      </c>
      <c r="X35" s="119" t="s">
        <v>19</v>
      </c>
      <c r="Y35" s="147"/>
      <c r="Z35" s="148"/>
      <c r="AA35" s="149"/>
    </row>
    <row r="36" spans="1:27" ht="65.25" customHeight="1" thickBot="1" x14ac:dyDescent="0.25">
      <c r="A36" s="60">
        <v>23</v>
      </c>
      <c r="B36" s="65" t="s">
        <v>557</v>
      </c>
      <c r="C36" s="186" t="s">
        <v>537</v>
      </c>
      <c r="D36" s="73" t="s">
        <v>38</v>
      </c>
      <c r="E36" s="116" t="str">
        <f t="shared" ref="E36:X36" si="3">IF(E35="N", "X", "")</f>
        <v/>
      </c>
      <c r="F36" s="116" t="str">
        <f t="shared" si="3"/>
        <v/>
      </c>
      <c r="G36" s="116" t="str">
        <f t="shared" si="3"/>
        <v/>
      </c>
      <c r="H36" s="116" t="str">
        <f t="shared" si="3"/>
        <v/>
      </c>
      <c r="I36" s="116" t="str">
        <f t="shared" si="3"/>
        <v/>
      </c>
      <c r="J36" s="116" t="str">
        <f t="shared" si="3"/>
        <v/>
      </c>
      <c r="K36" s="116" t="str">
        <f t="shared" si="3"/>
        <v/>
      </c>
      <c r="L36" s="116" t="str">
        <f t="shared" si="3"/>
        <v/>
      </c>
      <c r="M36" s="116" t="str">
        <f t="shared" si="3"/>
        <v/>
      </c>
      <c r="N36" s="116" t="str">
        <f t="shared" si="3"/>
        <v/>
      </c>
      <c r="O36" s="116" t="str">
        <f t="shared" si="3"/>
        <v/>
      </c>
      <c r="P36" s="116" t="str">
        <f t="shared" si="3"/>
        <v/>
      </c>
      <c r="Q36" s="116" t="str">
        <f t="shared" si="3"/>
        <v/>
      </c>
      <c r="R36" s="116" t="str">
        <f t="shared" si="3"/>
        <v/>
      </c>
      <c r="S36" s="116" t="str">
        <f t="shared" si="3"/>
        <v/>
      </c>
      <c r="T36" s="116" t="str">
        <f t="shared" si="3"/>
        <v/>
      </c>
      <c r="U36" s="116" t="str">
        <f t="shared" si="3"/>
        <v/>
      </c>
      <c r="V36" s="116" t="str">
        <f t="shared" si="3"/>
        <v/>
      </c>
      <c r="W36" s="116" t="str">
        <f t="shared" si="3"/>
        <v/>
      </c>
      <c r="X36" s="116" t="str">
        <f t="shared" si="3"/>
        <v/>
      </c>
      <c r="Y36" s="147"/>
      <c r="Z36" s="148"/>
      <c r="AA36" s="149"/>
    </row>
    <row r="37" spans="1:27" ht="55.5" customHeight="1" thickBot="1" x14ac:dyDescent="0.25">
      <c r="A37" s="33">
        <v>24</v>
      </c>
      <c r="B37" s="65" t="s">
        <v>558</v>
      </c>
      <c r="C37" s="186" t="s">
        <v>537</v>
      </c>
      <c r="D37" s="73" t="s">
        <v>162</v>
      </c>
      <c r="E37" s="116" t="str">
        <f t="shared" ref="E37:T37" si="4">IF(E35="N", "X", "")</f>
        <v/>
      </c>
      <c r="F37" s="116" t="str">
        <f t="shared" si="4"/>
        <v/>
      </c>
      <c r="G37" s="116" t="str">
        <f t="shared" si="4"/>
        <v/>
      </c>
      <c r="H37" s="116" t="str">
        <f t="shared" si="4"/>
        <v/>
      </c>
      <c r="I37" s="116" t="str">
        <f t="shared" si="4"/>
        <v/>
      </c>
      <c r="J37" s="116" t="str">
        <f t="shared" si="4"/>
        <v/>
      </c>
      <c r="K37" s="116" t="str">
        <f t="shared" si="4"/>
        <v/>
      </c>
      <c r="L37" s="116" t="str">
        <f t="shared" si="4"/>
        <v/>
      </c>
      <c r="M37" s="116" t="str">
        <f t="shared" si="4"/>
        <v/>
      </c>
      <c r="N37" s="116" t="str">
        <f t="shared" si="4"/>
        <v/>
      </c>
      <c r="O37" s="116" t="str">
        <f t="shared" si="4"/>
        <v/>
      </c>
      <c r="P37" s="116" t="str">
        <f t="shared" si="4"/>
        <v/>
      </c>
      <c r="Q37" s="116" t="str">
        <f t="shared" si="4"/>
        <v/>
      </c>
      <c r="R37" s="116" t="str">
        <f t="shared" si="4"/>
        <v/>
      </c>
      <c r="S37" s="116" t="str">
        <f t="shared" si="4"/>
        <v/>
      </c>
      <c r="T37" s="116" t="str">
        <f t="shared" si="4"/>
        <v/>
      </c>
      <c r="U37" s="116" t="str">
        <f t="shared" ref="U37:X37" si="5">IF(U35="N", "X", "")</f>
        <v/>
      </c>
      <c r="V37" s="116" t="str">
        <f t="shared" si="5"/>
        <v/>
      </c>
      <c r="W37" s="116" t="str">
        <f t="shared" si="5"/>
        <v/>
      </c>
      <c r="X37" s="116" t="str">
        <f t="shared" si="5"/>
        <v/>
      </c>
      <c r="Y37" s="138"/>
      <c r="Z37" s="139"/>
      <c r="AA37" s="140"/>
    </row>
    <row r="38" spans="1:27" ht="57.75" customHeight="1" thickBot="1" x14ac:dyDescent="0.25">
      <c r="A38" s="33">
        <v>25</v>
      </c>
      <c r="B38" s="65" t="s">
        <v>163</v>
      </c>
      <c r="C38" s="186" t="s">
        <v>538</v>
      </c>
      <c r="D38" s="73" t="s">
        <v>162</v>
      </c>
      <c r="E38" s="116" t="str">
        <f>IF(E35="N", "X", "")</f>
        <v/>
      </c>
      <c r="F38" s="116" t="str">
        <f t="shared" ref="F38:X38" si="6">IF(F35="N", "X", "")</f>
        <v/>
      </c>
      <c r="G38" s="116" t="str">
        <f t="shared" si="6"/>
        <v/>
      </c>
      <c r="H38" s="116" t="str">
        <f t="shared" si="6"/>
        <v/>
      </c>
      <c r="I38" s="116" t="str">
        <f t="shared" si="6"/>
        <v/>
      </c>
      <c r="J38" s="116" t="str">
        <f t="shared" si="6"/>
        <v/>
      </c>
      <c r="K38" s="116" t="str">
        <f t="shared" si="6"/>
        <v/>
      </c>
      <c r="L38" s="116" t="str">
        <f t="shared" si="6"/>
        <v/>
      </c>
      <c r="M38" s="116" t="str">
        <f t="shared" si="6"/>
        <v/>
      </c>
      <c r="N38" s="116" t="str">
        <f t="shared" si="6"/>
        <v/>
      </c>
      <c r="O38" s="116" t="str">
        <f t="shared" si="6"/>
        <v/>
      </c>
      <c r="P38" s="116" t="str">
        <f t="shared" si="6"/>
        <v/>
      </c>
      <c r="Q38" s="116" t="str">
        <f t="shared" si="6"/>
        <v/>
      </c>
      <c r="R38" s="116" t="str">
        <f t="shared" si="6"/>
        <v/>
      </c>
      <c r="S38" s="116" t="str">
        <f t="shared" si="6"/>
        <v/>
      </c>
      <c r="T38" s="116" t="str">
        <f t="shared" si="6"/>
        <v/>
      </c>
      <c r="U38" s="116" t="str">
        <f t="shared" si="6"/>
        <v/>
      </c>
      <c r="V38" s="116" t="str">
        <f t="shared" si="6"/>
        <v/>
      </c>
      <c r="W38" s="116" t="str">
        <f t="shared" si="6"/>
        <v/>
      </c>
      <c r="X38" s="116" t="str">
        <f t="shared" si="6"/>
        <v/>
      </c>
      <c r="Y38" s="138"/>
      <c r="Z38" s="139"/>
      <c r="AA38" s="140"/>
    </row>
    <row r="39" spans="1:27" ht="90" thickBot="1" x14ac:dyDescent="0.25">
      <c r="A39" s="33">
        <v>26</v>
      </c>
      <c r="B39" s="85" t="s">
        <v>164</v>
      </c>
      <c r="C39" s="70" t="s">
        <v>165</v>
      </c>
      <c r="D39" s="73" t="s">
        <v>162</v>
      </c>
      <c r="E39" s="116" t="str">
        <f t="shared" ref="E39:X39" si="7">IF(E35="N","X","")</f>
        <v/>
      </c>
      <c r="F39" s="116" t="str">
        <f t="shared" si="7"/>
        <v/>
      </c>
      <c r="G39" s="116" t="str">
        <f t="shared" si="7"/>
        <v/>
      </c>
      <c r="H39" s="116" t="str">
        <f t="shared" si="7"/>
        <v/>
      </c>
      <c r="I39" s="116" t="str">
        <f t="shared" si="7"/>
        <v/>
      </c>
      <c r="J39" s="116" t="str">
        <f t="shared" si="7"/>
        <v/>
      </c>
      <c r="K39" s="116" t="str">
        <f t="shared" si="7"/>
        <v/>
      </c>
      <c r="L39" s="116" t="str">
        <f t="shared" si="7"/>
        <v/>
      </c>
      <c r="M39" s="116" t="str">
        <f t="shared" si="7"/>
        <v/>
      </c>
      <c r="N39" s="116" t="str">
        <f t="shared" si="7"/>
        <v/>
      </c>
      <c r="O39" s="116" t="str">
        <f t="shared" si="7"/>
        <v/>
      </c>
      <c r="P39" s="116" t="str">
        <f t="shared" si="7"/>
        <v/>
      </c>
      <c r="Q39" s="116" t="str">
        <f t="shared" si="7"/>
        <v/>
      </c>
      <c r="R39" s="116" t="str">
        <f t="shared" si="7"/>
        <v/>
      </c>
      <c r="S39" s="116" t="str">
        <f t="shared" si="7"/>
        <v/>
      </c>
      <c r="T39" s="116" t="str">
        <f t="shared" si="7"/>
        <v/>
      </c>
      <c r="U39" s="116" t="str">
        <f t="shared" si="7"/>
        <v/>
      </c>
      <c r="V39" s="116" t="str">
        <f t="shared" si="7"/>
        <v/>
      </c>
      <c r="W39" s="116" t="str">
        <f t="shared" si="7"/>
        <v/>
      </c>
      <c r="X39" s="116" t="str">
        <f t="shared" si="7"/>
        <v/>
      </c>
      <c r="Y39" s="138"/>
      <c r="Z39" s="139"/>
      <c r="AA39" s="140"/>
    </row>
    <row r="40" spans="1:27" ht="77.25" customHeight="1" thickBot="1" x14ac:dyDescent="0.25">
      <c r="A40" s="34">
        <v>27</v>
      </c>
      <c r="B40" s="64" t="s">
        <v>166</v>
      </c>
      <c r="C40" s="283" t="s">
        <v>539</v>
      </c>
      <c r="D40" s="73" t="s">
        <v>167</v>
      </c>
      <c r="E40" s="116" t="str">
        <f t="shared" ref="E40:X40" si="8">IF(E35="N","X","")</f>
        <v/>
      </c>
      <c r="F40" s="116" t="str">
        <f t="shared" si="8"/>
        <v/>
      </c>
      <c r="G40" s="116" t="str">
        <f t="shared" si="8"/>
        <v/>
      </c>
      <c r="H40" s="116" t="str">
        <f t="shared" si="8"/>
        <v/>
      </c>
      <c r="I40" s="116" t="str">
        <f t="shared" si="8"/>
        <v/>
      </c>
      <c r="J40" s="116" t="str">
        <f t="shared" si="8"/>
        <v/>
      </c>
      <c r="K40" s="116" t="str">
        <f t="shared" si="8"/>
        <v/>
      </c>
      <c r="L40" s="116" t="str">
        <f t="shared" si="8"/>
        <v/>
      </c>
      <c r="M40" s="116" t="str">
        <f t="shared" si="8"/>
        <v/>
      </c>
      <c r="N40" s="116" t="str">
        <f t="shared" si="8"/>
        <v/>
      </c>
      <c r="O40" s="116" t="str">
        <f t="shared" si="8"/>
        <v/>
      </c>
      <c r="P40" s="116" t="str">
        <f t="shared" si="8"/>
        <v/>
      </c>
      <c r="Q40" s="116" t="str">
        <f t="shared" si="8"/>
        <v/>
      </c>
      <c r="R40" s="116" t="str">
        <f t="shared" si="8"/>
        <v/>
      </c>
      <c r="S40" s="116" t="str">
        <f t="shared" si="8"/>
        <v/>
      </c>
      <c r="T40" s="116" t="str">
        <f t="shared" si="8"/>
        <v/>
      </c>
      <c r="U40" s="116" t="str">
        <f t="shared" si="8"/>
        <v/>
      </c>
      <c r="V40" s="116" t="str">
        <f t="shared" si="8"/>
        <v/>
      </c>
      <c r="W40" s="116" t="str">
        <f t="shared" si="8"/>
        <v/>
      </c>
      <c r="X40" s="116" t="str">
        <f t="shared" si="8"/>
        <v/>
      </c>
      <c r="Y40" s="138"/>
      <c r="Z40" s="139"/>
      <c r="AA40" s="140"/>
    </row>
    <row r="41" spans="1:27" ht="77.25" customHeight="1" thickBot="1" x14ac:dyDescent="0.25">
      <c r="A41" s="33">
        <v>28</v>
      </c>
      <c r="B41" s="65" t="s">
        <v>559</v>
      </c>
      <c r="C41" s="186" t="s">
        <v>540</v>
      </c>
      <c r="D41" s="73" t="s">
        <v>167</v>
      </c>
      <c r="E41" s="116" t="str">
        <f t="shared" ref="E41:X41" si="9">IF(OR(E35="N",E40="N"),"X","")</f>
        <v/>
      </c>
      <c r="F41" s="116" t="str">
        <f t="shared" si="9"/>
        <v/>
      </c>
      <c r="G41" s="116" t="str">
        <f t="shared" si="9"/>
        <v/>
      </c>
      <c r="H41" s="116" t="str">
        <f t="shared" si="9"/>
        <v/>
      </c>
      <c r="I41" s="116" t="str">
        <f t="shared" si="9"/>
        <v/>
      </c>
      <c r="J41" s="116" t="str">
        <f t="shared" si="9"/>
        <v/>
      </c>
      <c r="K41" s="116" t="str">
        <f t="shared" si="9"/>
        <v/>
      </c>
      <c r="L41" s="116" t="str">
        <f t="shared" si="9"/>
        <v/>
      </c>
      <c r="M41" s="116" t="str">
        <f t="shared" si="9"/>
        <v/>
      </c>
      <c r="N41" s="116" t="str">
        <f t="shared" si="9"/>
        <v/>
      </c>
      <c r="O41" s="116" t="str">
        <f t="shared" si="9"/>
        <v/>
      </c>
      <c r="P41" s="116" t="str">
        <f t="shared" si="9"/>
        <v/>
      </c>
      <c r="Q41" s="116" t="str">
        <f t="shared" si="9"/>
        <v/>
      </c>
      <c r="R41" s="116" t="str">
        <f t="shared" si="9"/>
        <v/>
      </c>
      <c r="S41" s="116" t="str">
        <f t="shared" si="9"/>
        <v/>
      </c>
      <c r="T41" s="116" t="str">
        <f t="shared" si="9"/>
        <v/>
      </c>
      <c r="U41" s="116" t="str">
        <f t="shared" si="9"/>
        <v/>
      </c>
      <c r="V41" s="116" t="str">
        <f t="shared" si="9"/>
        <v/>
      </c>
      <c r="W41" s="116" t="str">
        <f t="shared" si="9"/>
        <v/>
      </c>
      <c r="X41" s="116" t="str">
        <f t="shared" si="9"/>
        <v/>
      </c>
      <c r="Y41" s="138"/>
      <c r="Z41" s="139"/>
      <c r="AA41" s="140"/>
    </row>
    <row r="42" spans="1:27" ht="78" customHeight="1" thickBot="1" x14ac:dyDescent="0.25">
      <c r="A42" s="45">
        <v>29</v>
      </c>
      <c r="B42" s="65" t="s">
        <v>168</v>
      </c>
      <c r="C42" s="186" t="s">
        <v>541</v>
      </c>
      <c r="D42" s="73" t="s">
        <v>169</v>
      </c>
      <c r="E42" s="116" t="str">
        <f t="shared" ref="E42:X42" si="10">IF(E35="N","X","")</f>
        <v/>
      </c>
      <c r="F42" s="116" t="str">
        <f t="shared" si="10"/>
        <v/>
      </c>
      <c r="G42" s="116" t="str">
        <f t="shared" si="10"/>
        <v/>
      </c>
      <c r="H42" s="116" t="str">
        <f t="shared" si="10"/>
        <v/>
      </c>
      <c r="I42" s="116" t="str">
        <f t="shared" si="10"/>
        <v/>
      </c>
      <c r="J42" s="116" t="str">
        <f t="shared" si="10"/>
        <v/>
      </c>
      <c r="K42" s="116" t="str">
        <f t="shared" si="10"/>
        <v/>
      </c>
      <c r="L42" s="116" t="str">
        <f t="shared" si="10"/>
        <v/>
      </c>
      <c r="M42" s="116" t="str">
        <f t="shared" si="10"/>
        <v/>
      </c>
      <c r="N42" s="116" t="str">
        <f t="shared" si="10"/>
        <v/>
      </c>
      <c r="O42" s="116" t="str">
        <f t="shared" si="10"/>
        <v/>
      </c>
      <c r="P42" s="116" t="str">
        <f t="shared" si="10"/>
        <v/>
      </c>
      <c r="Q42" s="116" t="str">
        <f t="shared" si="10"/>
        <v/>
      </c>
      <c r="R42" s="116" t="str">
        <f t="shared" si="10"/>
        <v/>
      </c>
      <c r="S42" s="116" t="str">
        <f t="shared" si="10"/>
        <v/>
      </c>
      <c r="T42" s="116" t="str">
        <f t="shared" si="10"/>
        <v/>
      </c>
      <c r="U42" s="116" t="str">
        <f t="shared" si="10"/>
        <v/>
      </c>
      <c r="V42" s="116" t="str">
        <f t="shared" si="10"/>
        <v/>
      </c>
      <c r="W42" s="116" t="str">
        <f t="shared" si="10"/>
        <v/>
      </c>
      <c r="X42" s="116" t="str">
        <f t="shared" si="10"/>
        <v/>
      </c>
      <c r="Y42" s="138"/>
      <c r="Z42" s="139"/>
      <c r="AA42" s="140"/>
    </row>
    <row r="43" spans="1:27" ht="57" customHeight="1" thickBot="1" x14ac:dyDescent="0.25">
      <c r="A43" s="35">
        <v>30</v>
      </c>
      <c r="B43" s="65" t="s">
        <v>170</v>
      </c>
      <c r="C43" s="186" t="s">
        <v>542</v>
      </c>
      <c r="D43" s="73" t="s">
        <v>171</v>
      </c>
      <c r="E43" s="116" t="str">
        <f t="shared" ref="E43:T43" si="11">IF(E35="N","X","")</f>
        <v/>
      </c>
      <c r="F43" s="116" t="str">
        <f t="shared" si="11"/>
        <v/>
      </c>
      <c r="G43" s="116" t="str">
        <f t="shared" si="11"/>
        <v/>
      </c>
      <c r="H43" s="116" t="str">
        <f t="shared" si="11"/>
        <v/>
      </c>
      <c r="I43" s="116" t="str">
        <f t="shared" si="11"/>
        <v/>
      </c>
      <c r="J43" s="116" t="str">
        <f t="shared" si="11"/>
        <v/>
      </c>
      <c r="K43" s="116" t="str">
        <f t="shared" si="11"/>
        <v/>
      </c>
      <c r="L43" s="116" t="str">
        <f t="shared" si="11"/>
        <v/>
      </c>
      <c r="M43" s="116" t="str">
        <f t="shared" si="11"/>
        <v/>
      </c>
      <c r="N43" s="116" t="str">
        <f t="shared" si="11"/>
        <v/>
      </c>
      <c r="O43" s="116" t="str">
        <f t="shared" si="11"/>
        <v/>
      </c>
      <c r="P43" s="116" t="str">
        <f t="shared" si="11"/>
        <v/>
      </c>
      <c r="Q43" s="116" t="str">
        <f t="shared" si="11"/>
        <v/>
      </c>
      <c r="R43" s="116" t="str">
        <f t="shared" si="11"/>
        <v/>
      </c>
      <c r="S43" s="116" t="str">
        <f t="shared" si="11"/>
        <v/>
      </c>
      <c r="T43" s="116" t="str">
        <f t="shared" si="11"/>
        <v/>
      </c>
      <c r="U43" s="116" t="str">
        <f t="shared" ref="U43:X43" si="12">IF(U35="N","X","")</f>
        <v/>
      </c>
      <c r="V43" s="116" t="str">
        <f t="shared" si="12"/>
        <v/>
      </c>
      <c r="W43" s="116" t="str">
        <f t="shared" si="12"/>
        <v/>
      </c>
      <c r="X43" s="116" t="str">
        <f t="shared" si="12"/>
        <v/>
      </c>
      <c r="Y43" s="138"/>
      <c r="Z43" s="139"/>
      <c r="AA43" s="140"/>
    </row>
    <row r="44" spans="1:27" ht="57" customHeight="1" thickBot="1" x14ac:dyDescent="0.25">
      <c r="A44" s="33">
        <v>31</v>
      </c>
      <c r="B44" s="65" t="s">
        <v>172</v>
      </c>
      <c r="C44" s="186" t="s">
        <v>173</v>
      </c>
      <c r="D44" s="73" t="s">
        <v>171</v>
      </c>
      <c r="E44" s="116" t="str">
        <f>IF(E35="N","X","")</f>
        <v/>
      </c>
      <c r="F44" s="116" t="str">
        <f t="shared" ref="F44:X44" si="13">IF(F35="N","X","")</f>
        <v/>
      </c>
      <c r="G44" s="116" t="str">
        <f t="shared" si="13"/>
        <v/>
      </c>
      <c r="H44" s="116" t="str">
        <f t="shared" si="13"/>
        <v/>
      </c>
      <c r="I44" s="116" t="str">
        <f t="shared" si="13"/>
        <v/>
      </c>
      <c r="J44" s="116" t="str">
        <f t="shared" si="13"/>
        <v/>
      </c>
      <c r="K44" s="116" t="str">
        <f t="shared" si="13"/>
        <v/>
      </c>
      <c r="L44" s="116" t="str">
        <f t="shared" si="13"/>
        <v/>
      </c>
      <c r="M44" s="116" t="str">
        <f t="shared" si="13"/>
        <v/>
      </c>
      <c r="N44" s="116" t="str">
        <f t="shared" si="13"/>
        <v/>
      </c>
      <c r="O44" s="116" t="str">
        <f t="shared" si="13"/>
        <v/>
      </c>
      <c r="P44" s="116" t="str">
        <f t="shared" si="13"/>
        <v/>
      </c>
      <c r="Q44" s="116" t="str">
        <f t="shared" si="13"/>
        <v/>
      </c>
      <c r="R44" s="116" t="str">
        <f t="shared" si="13"/>
        <v/>
      </c>
      <c r="S44" s="116" t="str">
        <f t="shared" si="13"/>
        <v/>
      </c>
      <c r="T44" s="116" t="str">
        <f t="shared" si="13"/>
        <v/>
      </c>
      <c r="U44" s="116" t="str">
        <f t="shared" si="13"/>
        <v/>
      </c>
      <c r="V44" s="116" t="str">
        <f t="shared" si="13"/>
        <v/>
      </c>
      <c r="W44" s="116" t="str">
        <f t="shared" si="13"/>
        <v/>
      </c>
      <c r="X44" s="116" t="str">
        <f t="shared" si="13"/>
        <v/>
      </c>
      <c r="Y44" s="138"/>
      <c r="Z44" s="139"/>
      <c r="AA44" s="140"/>
    </row>
    <row r="45" spans="1:27" s="693" customFormat="1" ht="24.6" customHeight="1" thickBot="1" x14ac:dyDescent="0.25">
      <c r="A45" s="655"/>
      <c r="B45" s="654" t="s">
        <v>174</v>
      </c>
      <c r="C45" s="677" t="s">
        <v>8</v>
      </c>
      <c r="D45" s="678" t="s">
        <v>9</v>
      </c>
      <c r="E45" s="711"/>
      <c r="F45" s="711"/>
      <c r="G45" s="711"/>
      <c r="H45" s="711"/>
      <c r="I45" s="711"/>
      <c r="J45" s="711"/>
      <c r="K45" s="711"/>
      <c r="L45" s="711"/>
      <c r="M45" s="711"/>
      <c r="N45" s="711"/>
      <c r="O45" s="711"/>
      <c r="P45" s="711"/>
      <c r="Q45" s="711"/>
      <c r="R45" s="711"/>
      <c r="S45" s="711"/>
      <c r="T45" s="711"/>
      <c r="U45" s="711"/>
      <c r="V45" s="711"/>
      <c r="W45" s="711"/>
      <c r="X45" s="711"/>
      <c r="Y45" s="699"/>
      <c r="Z45" s="700"/>
      <c r="AA45" s="701"/>
    </row>
    <row r="46" spans="1:27" ht="52.5" customHeight="1" thickBot="1" x14ac:dyDescent="0.25">
      <c r="A46" s="36">
        <v>32</v>
      </c>
      <c r="B46" s="85" t="s">
        <v>560</v>
      </c>
      <c r="C46" s="70" t="s">
        <v>175</v>
      </c>
      <c r="D46" s="73" t="s">
        <v>38</v>
      </c>
      <c r="E46" s="119"/>
      <c r="F46" s="119" t="s">
        <v>19</v>
      </c>
      <c r="G46" s="119" t="s">
        <v>19</v>
      </c>
      <c r="H46" s="119" t="s">
        <v>19</v>
      </c>
      <c r="I46" s="119" t="s">
        <v>19</v>
      </c>
      <c r="J46" s="119" t="s">
        <v>19</v>
      </c>
      <c r="K46" s="119" t="s">
        <v>19</v>
      </c>
      <c r="L46" s="119" t="s">
        <v>19</v>
      </c>
      <c r="M46" s="119" t="s">
        <v>19</v>
      </c>
      <c r="N46" s="119" t="s">
        <v>19</v>
      </c>
      <c r="O46" s="119" t="s">
        <v>19</v>
      </c>
      <c r="P46" s="119" t="s">
        <v>19</v>
      </c>
      <c r="Q46" s="119" t="s">
        <v>19</v>
      </c>
      <c r="R46" s="119" t="s">
        <v>19</v>
      </c>
      <c r="S46" s="119" t="s">
        <v>19</v>
      </c>
      <c r="T46" s="119" t="s">
        <v>19</v>
      </c>
      <c r="U46" s="119" t="s">
        <v>19</v>
      </c>
      <c r="V46" s="119" t="s">
        <v>19</v>
      </c>
      <c r="W46" s="119" t="s">
        <v>19</v>
      </c>
      <c r="X46" s="119" t="s">
        <v>19</v>
      </c>
      <c r="Y46" s="147"/>
      <c r="Z46" s="148"/>
      <c r="AA46" s="149"/>
    </row>
    <row r="47" spans="1:27" ht="57.75" customHeight="1" thickBot="1" x14ac:dyDescent="0.25">
      <c r="A47" s="44">
        <v>33</v>
      </c>
      <c r="B47" s="85" t="s">
        <v>561</v>
      </c>
      <c r="C47" s="81" t="s">
        <v>176</v>
      </c>
      <c r="D47" s="73" t="s">
        <v>38</v>
      </c>
      <c r="E47" s="116" t="str">
        <f t="shared" ref="E47:X47" si="14">IF(E46="N","X","")</f>
        <v/>
      </c>
      <c r="F47" s="116" t="str">
        <f t="shared" si="14"/>
        <v/>
      </c>
      <c r="G47" s="116" t="str">
        <f t="shared" si="14"/>
        <v/>
      </c>
      <c r="H47" s="116" t="str">
        <f t="shared" si="14"/>
        <v/>
      </c>
      <c r="I47" s="116" t="str">
        <f t="shared" si="14"/>
        <v/>
      </c>
      <c r="J47" s="116" t="str">
        <f t="shared" si="14"/>
        <v/>
      </c>
      <c r="K47" s="116" t="str">
        <f t="shared" si="14"/>
        <v/>
      </c>
      <c r="L47" s="116" t="str">
        <f t="shared" si="14"/>
        <v/>
      </c>
      <c r="M47" s="116" t="str">
        <f t="shared" si="14"/>
        <v/>
      </c>
      <c r="N47" s="116" t="str">
        <f t="shared" si="14"/>
        <v/>
      </c>
      <c r="O47" s="116" t="str">
        <f t="shared" si="14"/>
        <v/>
      </c>
      <c r="P47" s="116" t="str">
        <f t="shared" si="14"/>
        <v/>
      </c>
      <c r="Q47" s="116" t="str">
        <f t="shared" si="14"/>
        <v/>
      </c>
      <c r="R47" s="116" t="str">
        <f t="shared" si="14"/>
        <v/>
      </c>
      <c r="S47" s="116" t="str">
        <f t="shared" si="14"/>
        <v/>
      </c>
      <c r="T47" s="116" t="str">
        <f t="shared" si="14"/>
        <v/>
      </c>
      <c r="U47" s="116" t="str">
        <f t="shared" si="14"/>
        <v/>
      </c>
      <c r="V47" s="116" t="str">
        <f t="shared" si="14"/>
        <v/>
      </c>
      <c r="W47" s="116" t="str">
        <f t="shared" si="14"/>
        <v/>
      </c>
      <c r="X47" s="116" t="str">
        <f t="shared" si="14"/>
        <v/>
      </c>
      <c r="Y47" s="138"/>
      <c r="Z47" s="139"/>
      <c r="AA47" s="140"/>
    </row>
    <row r="48" spans="1:27" ht="91.5" customHeight="1" thickBot="1" x14ac:dyDescent="0.25">
      <c r="A48" s="37">
        <v>34</v>
      </c>
      <c r="B48" s="319" t="s">
        <v>562</v>
      </c>
      <c r="C48" s="462" t="s">
        <v>177</v>
      </c>
      <c r="D48" s="320" t="s">
        <v>38</v>
      </c>
      <c r="E48" s="118" t="str">
        <f t="shared" ref="E48:X48" si="15">IF(E46="N","X","")</f>
        <v/>
      </c>
      <c r="F48" s="118" t="str">
        <f t="shared" si="15"/>
        <v/>
      </c>
      <c r="G48" s="118" t="str">
        <f t="shared" si="15"/>
        <v/>
      </c>
      <c r="H48" s="118" t="str">
        <f t="shared" si="15"/>
        <v/>
      </c>
      <c r="I48" s="118" t="str">
        <f t="shared" si="15"/>
        <v/>
      </c>
      <c r="J48" s="118" t="str">
        <f t="shared" si="15"/>
        <v/>
      </c>
      <c r="K48" s="118" t="str">
        <f t="shared" si="15"/>
        <v/>
      </c>
      <c r="L48" s="118" t="str">
        <f t="shared" si="15"/>
        <v/>
      </c>
      <c r="M48" s="118" t="str">
        <f t="shared" si="15"/>
        <v/>
      </c>
      <c r="N48" s="118" t="str">
        <f t="shared" si="15"/>
        <v/>
      </c>
      <c r="O48" s="118" t="str">
        <f t="shared" si="15"/>
        <v/>
      </c>
      <c r="P48" s="118" t="str">
        <f t="shared" si="15"/>
        <v/>
      </c>
      <c r="Q48" s="118" t="str">
        <f t="shared" si="15"/>
        <v/>
      </c>
      <c r="R48" s="118" t="str">
        <f t="shared" si="15"/>
        <v/>
      </c>
      <c r="S48" s="118" t="str">
        <f t="shared" si="15"/>
        <v/>
      </c>
      <c r="T48" s="118" t="str">
        <f t="shared" si="15"/>
        <v/>
      </c>
      <c r="U48" s="118" t="str">
        <f t="shared" si="15"/>
        <v/>
      </c>
      <c r="V48" s="118" t="str">
        <f t="shared" si="15"/>
        <v/>
      </c>
      <c r="W48" s="118" t="str">
        <f t="shared" si="15"/>
        <v/>
      </c>
      <c r="X48" s="118" t="str">
        <f t="shared" si="15"/>
        <v/>
      </c>
      <c r="Y48" s="144"/>
      <c r="Z48" s="145"/>
      <c r="AA48" s="146"/>
    </row>
    <row r="49" spans="1:27" s="110" customFormat="1" ht="62.25" customHeight="1" thickBot="1" x14ac:dyDescent="0.25">
      <c r="A49" s="344">
        <v>35</v>
      </c>
      <c r="B49" s="85" t="s">
        <v>563</v>
      </c>
      <c r="C49" s="70" t="s">
        <v>178</v>
      </c>
      <c r="D49" s="73" t="s">
        <v>179</v>
      </c>
      <c r="E49" s="116" t="str">
        <f>IF(E46="N","X","")</f>
        <v/>
      </c>
      <c r="F49" s="116" t="str">
        <f t="shared" ref="F49:X49" si="16">IF(F46="N","X","")</f>
        <v/>
      </c>
      <c r="G49" s="116" t="str">
        <f t="shared" si="16"/>
        <v/>
      </c>
      <c r="H49" s="116" t="str">
        <f t="shared" si="16"/>
        <v/>
      </c>
      <c r="I49" s="116" t="str">
        <f t="shared" si="16"/>
        <v/>
      </c>
      <c r="J49" s="116" t="str">
        <f t="shared" si="16"/>
        <v/>
      </c>
      <c r="K49" s="116" t="str">
        <f t="shared" si="16"/>
        <v/>
      </c>
      <c r="L49" s="116" t="str">
        <f t="shared" si="16"/>
        <v/>
      </c>
      <c r="M49" s="116" t="str">
        <f t="shared" si="16"/>
        <v/>
      </c>
      <c r="N49" s="116" t="str">
        <f t="shared" si="16"/>
        <v/>
      </c>
      <c r="O49" s="116" t="str">
        <f t="shared" si="16"/>
        <v/>
      </c>
      <c r="P49" s="116" t="str">
        <f t="shared" si="16"/>
        <v/>
      </c>
      <c r="Q49" s="116" t="str">
        <f t="shared" si="16"/>
        <v/>
      </c>
      <c r="R49" s="116" t="str">
        <f t="shared" si="16"/>
        <v/>
      </c>
      <c r="S49" s="116" t="str">
        <f t="shared" si="16"/>
        <v/>
      </c>
      <c r="T49" s="116" t="str">
        <f t="shared" si="16"/>
        <v/>
      </c>
      <c r="U49" s="116" t="str">
        <f t="shared" si="16"/>
        <v/>
      </c>
      <c r="V49" s="116" t="str">
        <f t="shared" si="16"/>
        <v/>
      </c>
      <c r="W49" s="116" t="str">
        <f t="shared" si="16"/>
        <v/>
      </c>
      <c r="X49" s="116" t="str">
        <f t="shared" si="16"/>
        <v/>
      </c>
      <c r="Y49" s="139"/>
      <c r="Z49" s="139"/>
      <c r="AA49" s="139"/>
    </row>
    <row r="50" spans="1:27" s="110" customFormat="1" ht="62.25" hidden="1" customHeight="1" thickBot="1" x14ac:dyDescent="0.25">
      <c r="A50" s="568">
        <v>35</v>
      </c>
      <c r="B50" s="569" t="s">
        <v>180</v>
      </c>
      <c r="C50" s="570" t="s">
        <v>178</v>
      </c>
      <c r="D50" s="571" t="s">
        <v>38</v>
      </c>
      <c r="E50" s="116" t="str">
        <f>IF(E46="N","X","")</f>
        <v/>
      </c>
      <c r="F50" s="116" t="str">
        <f t="shared" ref="F50:X50" si="17">IF(F46="N","X","")</f>
        <v/>
      </c>
      <c r="G50" s="116" t="str">
        <f t="shared" si="17"/>
        <v/>
      </c>
      <c r="H50" s="116" t="str">
        <f t="shared" si="17"/>
        <v/>
      </c>
      <c r="I50" s="116" t="str">
        <f t="shared" si="17"/>
        <v/>
      </c>
      <c r="J50" s="116" t="str">
        <f t="shared" si="17"/>
        <v/>
      </c>
      <c r="K50" s="116" t="str">
        <f t="shared" si="17"/>
        <v/>
      </c>
      <c r="L50" s="116" t="str">
        <f t="shared" si="17"/>
        <v/>
      </c>
      <c r="M50" s="116" t="str">
        <f t="shared" si="17"/>
        <v/>
      </c>
      <c r="N50" s="116" t="str">
        <f t="shared" si="17"/>
        <v/>
      </c>
      <c r="O50" s="116" t="str">
        <f t="shared" si="17"/>
        <v/>
      </c>
      <c r="P50" s="116" t="str">
        <f t="shared" si="17"/>
        <v/>
      </c>
      <c r="Q50" s="116" t="str">
        <f t="shared" si="17"/>
        <v/>
      </c>
      <c r="R50" s="116" t="str">
        <f t="shared" si="17"/>
        <v/>
      </c>
      <c r="S50" s="116" t="str">
        <f t="shared" si="17"/>
        <v/>
      </c>
      <c r="T50" s="116" t="str">
        <f t="shared" si="17"/>
        <v/>
      </c>
      <c r="U50" s="116" t="str">
        <f t="shared" si="17"/>
        <v/>
      </c>
      <c r="V50" s="116" t="str">
        <f t="shared" si="17"/>
        <v/>
      </c>
      <c r="W50" s="116" t="str">
        <f t="shared" si="17"/>
        <v/>
      </c>
      <c r="X50" s="116" t="str">
        <f t="shared" si="17"/>
        <v/>
      </c>
      <c r="Y50" s="139"/>
      <c r="Z50" s="139"/>
      <c r="AA50" s="139"/>
    </row>
    <row r="51" spans="1:27" s="693" customFormat="1" ht="24.6" customHeight="1" thickBot="1" x14ac:dyDescent="0.25">
      <c r="A51" s="656"/>
      <c r="B51" s="766" t="s">
        <v>181</v>
      </c>
      <c r="C51" s="767"/>
      <c r="D51" s="767"/>
      <c r="E51" s="707"/>
      <c r="F51" s="707"/>
      <c r="G51" s="707"/>
      <c r="H51" s="707"/>
      <c r="I51" s="707"/>
      <c r="J51" s="707"/>
      <c r="K51" s="707"/>
      <c r="L51" s="707"/>
      <c r="M51" s="707"/>
      <c r="N51" s="707"/>
      <c r="O51" s="707"/>
      <c r="P51" s="707"/>
      <c r="Q51" s="707"/>
      <c r="R51" s="707"/>
      <c r="S51" s="707"/>
      <c r="T51" s="707"/>
      <c r="U51" s="707"/>
      <c r="V51" s="707"/>
      <c r="W51" s="707"/>
      <c r="X51" s="707"/>
      <c r="Y51" s="708"/>
      <c r="Z51" s="709"/>
      <c r="AA51" s="710"/>
    </row>
    <row r="52" spans="1:27" s="693" customFormat="1" ht="24.6" customHeight="1" thickBot="1" x14ac:dyDescent="0.25">
      <c r="A52" s="656"/>
      <c r="B52" s="654" t="s">
        <v>182</v>
      </c>
      <c r="C52" s="679" t="s">
        <v>8</v>
      </c>
      <c r="D52" s="680" t="s">
        <v>9</v>
      </c>
      <c r="E52" s="706"/>
      <c r="F52" s="706"/>
      <c r="G52" s="706"/>
      <c r="H52" s="706"/>
      <c r="I52" s="706"/>
      <c r="J52" s="706"/>
      <c r="K52" s="706"/>
      <c r="L52" s="706"/>
      <c r="M52" s="706"/>
      <c r="N52" s="706"/>
      <c r="O52" s="706"/>
      <c r="P52" s="706"/>
      <c r="Q52" s="706"/>
      <c r="R52" s="706"/>
      <c r="S52" s="706"/>
      <c r="T52" s="706"/>
      <c r="U52" s="706"/>
      <c r="V52" s="706"/>
      <c r="W52" s="706"/>
      <c r="X52" s="706"/>
      <c r="Y52" s="699"/>
      <c r="Z52" s="700"/>
      <c r="AA52" s="701"/>
    </row>
    <row r="53" spans="1:27" s="185" customFormat="1" ht="75.75" customHeight="1" thickBot="1" x14ac:dyDescent="0.25">
      <c r="A53" s="466">
        <v>36</v>
      </c>
      <c r="B53" s="85" t="s">
        <v>553</v>
      </c>
      <c r="C53" s="70" t="s">
        <v>552</v>
      </c>
      <c r="D53" s="73" t="s">
        <v>38</v>
      </c>
      <c r="E53" s="468"/>
      <c r="F53" s="322" t="s">
        <v>19</v>
      </c>
      <c r="G53" s="322" t="s">
        <v>19</v>
      </c>
      <c r="H53" s="322" t="s">
        <v>19</v>
      </c>
      <c r="I53" s="322" t="s">
        <v>19</v>
      </c>
      <c r="J53" s="322" t="s">
        <v>19</v>
      </c>
      <c r="K53" s="322" t="s">
        <v>19</v>
      </c>
      <c r="L53" s="322" t="s">
        <v>19</v>
      </c>
      <c r="M53" s="322" t="s">
        <v>19</v>
      </c>
      <c r="N53" s="322" t="s">
        <v>19</v>
      </c>
      <c r="O53" s="322" t="s">
        <v>19</v>
      </c>
      <c r="P53" s="322" t="s">
        <v>19</v>
      </c>
      <c r="Q53" s="322" t="s">
        <v>19</v>
      </c>
      <c r="R53" s="322" t="s">
        <v>19</v>
      </c>
      <c r="S53" s="322" t="s">
        <v>19</v>
      </c>
      <c r="T53" s="322" t="s">
        <v>19</v>
      </c>
      <c r="U53" s="322" t="s">
        <v>19</v>
      </c>
      <c r="V53" s="322" t="s">
        <v>19</v>
      </c>
      <c r="W53" s="322" t="s">
        <v>19</v>
      </c>
      <c r="X53" s="322" t="s">
        <v>19</v>
      </c>
      <c r="Y53" s="323"/>
      <c r="Z53" s="323"/>
      <c r="AA53" s="323"/>
    </row>
    <row r="54" spans="1:27" s="185" customFormat="1" ht="71.25" customHeight="1" thickBot="1" x14ac:dyDescent="0.25">
      <c r="A54" s="332">
        <v>37</v>
      </c>
      <c r="B54" s="85" t="s">
        <v>554</v>
      </c>
      <c r="C54" s="70" t="s">
        <v>56</v>
      </c>
      <c r="D54" s="73" t="s">
        <v>38</v>
      </c>
      <c r="E54" s="118" t="str">
        <f t="shared" ref="E54" si="18">IF(E53="N","X","")</f>
        <v/>
      </c>
      <c r="F54" s="118" t="str">
        <f t="shared" ref="F54:X54" si="19">IF(F53="N","X","")</f>
        <v/>
      </c>
      <c r="G54" s="118" t="str">
        <f t="shared" si="19"/>
        <v/>
      </c>
      <c r="H54" s="118" t="str">
        <f t="shared" si="19"/>
        <v/>
      </c>
      <c r="I54" s="118" t="str">
        <f t="shared" si="19"/>
        <v/>
      </c>
      <c r="J54" s="118" t="str">
        <f t="shared" si="19"/>
        <v/>
      </c>
      <c r="K54" s="118" t="str">
        <f t="shared" si="19"/>
        <v/>
      </c>
      <c r="L54" s="118" t="str">
        <f t="shared" si="19"/>
        <v/>
      </c>
      <c r="M54" s="118" t="str">
        <f t="shared" si="19"/>
        <v/>
      </c>
      <c r="N54" s="118" t="str">
        <f t="shared" si="19"/>
        <v/>
      </c>
      <c r="O54" s="118" t="str">
        <f t="shared" si="19"/>
        <v/>
      </c>
      <c r="P54" s="118" t="str">
        <f t="shared" si="19"/>
        <v/>
      </c>
      <c r="Q54" s="118" t="str">
        <f t="shared" si="19"/>
        <v/>
      </c>
      <c r="R54" s="118" t="str">
        <f t="shared" si="19"/>
        <v/>
      </c>
      <c r="S54" s="118" t="str">
        <f t="shared" si="19"/>
        <v/>
      </c>
      <c r="T54" s="118" t="str">
        <f t="shared" si="19"/>
        <v/>
      </c>
      <c r="U54" s="118" t="str">
        <f t="shared" si="19"/>
        <v/>
      </c>
      <c r="V54" s="118" t="str">
        <f t="shared" si="19"/>
        <v/>
      </c>
      <c r="W54" s="118" t="str">
        <f t="shared" si="19"/>
        <v/>
      </c>
      <c r="X54" s="118" t="str">
        <f t="shared" si="19"/>
        <v/>
      </c>
      <c r="Y54" s="323"/>
      <c r="Z54" s="323"/>
      <c r="AA54" s="323"/>
    </row>
    <row r="55" spans="1:27" s="185" customFormat="1" ht="76.5" customHeight="1" thickBot="1" x14ac:dyDescent="0.25">
      <c r="A55" s="332">
        <v>38</v>
      </c>
      <c r="B55" s="85" t="s">
        <v>555</v>
      </c>
      <c r="C55" s="70" t="s">
        <v>57</v>
      </c>
      <c r="D55" s="73" t="s">
        <v>38</v>
      </c>
      <c r="E55" s="118" t="str">
        <f>IF(E53="N","X","")</f>
        <v/>
      </c>
      <c r="F55" s="118" t="str">
        <f t="shared" ref="F55:X55" si="20">IF(F53="N","X","")</f>
        <v/>
      </c>
      <c r="G55" s="118" t="str">
        <f t="shared" si="20"/>
        <v/>
      </c>
      <c r="H55" s="118" t="str">
        <f t="shared" si="20"/>
        <v/>
      </c>
      <c r="I55" s="118" t="str">
        <f t="shared" si="20"/>
        <v/>
      </c>
      <c r="J55" s="118" t="str">
        <f t="shared" si="20"/>
        <v/>
      </c>
      <c r="K55" s="118" t="str">
        <f t="shared" si="20"/>
        <v/>
      </c>
      <c r="L55" s="118" t="str">
        <f t="shared" si="20"/>
        <v/>
      </c>
      <c r="M55" s="118" t="str">
        <f t="shared" si="20"/>
        <v/>
      </c>
      <c r="N55" s="118" t="str">
        <f t="shared" si="20"/>
        <v/>
      </c>
      <c r="O55" s="118" t="str">
        <f t="shared" si="20"/>
        <v/>
      </c>
      <c r="P55" s="118" t="str">
        <f t="shared" si="20"/>
        <v/>
      </c>
      <c r="Q55" s="118" t="str">
        <f t="shared" si="20"/>
        <v/>
      </c>
      <c r="R55" s="118" t="str">
        <f t="shared" si="20"/>
        <v/>
      </c>
      <c r="S55" s="118" t="str">
        <f t="shared" si="20"/>
        <v/>
      </c>
      <c r="T55" s="118" t="str">
        <f t="shared" si="20"/>
        <v/>
      </c>
      <c r="U55" s="118" t="str">
        <f t="shared" si="20"/>
        <v/>
      </c>
      <c r="V55" s="118" t="str">
        <f t="shared" si="20"/>
        <v/>
      </c>
      <c r="W55" s="118" t="str">
        <f t="shared" si="20"/>
        <v/>
      </c>
      <c r="X55" s="118" t="str">
        <f t="shared" si="20"/>
        <v/>
      </c>
      <c r="Y55" s="323"/>
      <c r="Z55" s="323"/>
      <c r="AA55" s="323"/>
    </row>
    <row r="56" spans="1:27" s="693" customFormat="1" ht="24.6" customHeight="1" thickBot="1" x14ac:dyDescent="0.25">
      <c r="A56" s="656"/>
      <c r="B56" s="654" t="s">
        <v>183</v>
      </c>
      <c r="C56" s="679" t="s">
        <v>8</v>
      </c>
      <c r="D56" s="674" t="s">
        <v>9</v>
      </c>
      <c r="E56" s="706"/>
      <c r="F56" s="706"/>
      <c r="G56" s="706"/>
      <c r="H56" s="706"/>
      <c r="I56" s="706"/>
      <c r="J56" s="706"/>
      <c r="K56" s="706"/>
      <c r="L56" s="706"/>
      <c r="M56" s="706"/>
      <c r="N56" s="706"/>
      <c r="O56" s="706"/>
      <c r="P56" s="706"/>
      <c r="Q56" s="706"/>
      <c r="R56" s="706"/>
      <c r="S56" s="706"/>
      <c r="T56" s="706"/>
      <c r="U56" s="706"/>
      <c r="V56" s="706"/>
      <c r="W56" s="706"/>
      <c r="X56" s="706"/>
      <c r="Y56" s="699"/>
      <c r="Z56" s="700"/>
      <c r="AA56" s="701"/>
    </row>
    <row r="57" spans="1:27" s="185" customFormat="1" ht="64.5" thickBot="1" x14ac:dyDescent="0.25">
      <c r="A57" s="465">
        <v>39</v>
      </c>
      <c r="B57" s="85" t="s">
        <v>564</v>
      </c>
      <c r="C57" s="70" t="s">
        <v>543</v>
      </c>
      <c r="D57" s="73" t="s">
        <v>38</v>
      </c>
      <c r="E57" s="468"/>
      <c r="F57" s="322" t="s">
        <v>19</v>
      </c>
      <c r="G57" s="322" t="s">
        <v>19</v>
      </c>
      <c r="H57" s="322" t="s">
        <v>19</v>
      </c>
      <c r="I57" s="322" t="s">
        <v>19</v>
      </c>
      <c r="J57" s="322" t="s">
        <v>19</v>
      </c>
      <c r="K57" s="322" t="s">
        <v>19</v>
      </c>
      <c r="L57" s="322" t="s">
        <v>19</v>
      </c>
      <c r="M57" s="322" t="s">
        <v>19</v>
      </c>
      <c r="N57" s="322" t="s">
        <v>19</v>
      </c>
      <c r="O57" s="322" t="s">
        <v>19</v>
      </c>
      <c r="P57" s="322" t="s">
        <v>19</v>
      </c>
      <c r="Q57" s="322" t="s">
        <v>19</v>
      </c>
      <c r="R57" s="322" t="s">
        <v>19</v>
      </c>
      <c r="S57" s="322" t="s">
        <v>19</v>
      </c>
      <c r="T57" s="322" t="s">
        <v>19</v>
      </c>
      <c r="U57" s="322" t="s">
        <v>19</v>
      </c>
      <c r="V57" s="322" t="s">
        <v>19</v>
      </c>
      <c r="W57" s="322" t="s">
        <v>19</v>
      </c>
      <c r="X57" s="322" t="s">
        <v>19</v>
      </c>
      <c r="Y57" s="323"/>
      <c r="Z57" s="323"/>
      <c r="AA57" s="323"/>
    </row>
    <row r="58" spans="1:27" s="185" customFormat="1" ht="88.5" customHeight="1" thickBot="1" x14ac:dyDescent="0.25">
      <c r="A58" s="332">
        <v>40</v>
      </c>
      <c r="B58" s="85" t="s">
        <v>565</v>
      </c>
      <c r="C58" s="70" t="s">
        <v>543</v>
      </c>
      <c r="D58" s="73" t="s">
        <v>38</v>
      </c>
      <c r="E58" s="118" t="str">
        <f>IF(E57="N","X","")</f>
        <v/>
      </c>
      <c r="F58" s="118" t="str">
        <f t="shared" ref="F58:X58" si="21">IF(F57="N","X","")</f>
        <v/>
      </c>
      <c r="G58" s="118" t="str">
        <f t="shared" si="21"/>
        <v/>
      </c>
      <c r="H58" s="118" t="str">
        <f t="shared" si="21"/>
        <v/>
      </c>
      <c r="I58" s="118" t="str">
        <f t="shared" si="21"/>
        <v/>
      </c>
      <c r="J58" s="118" t="str">
        <f t="shared" si="21"/>
        <v/>
      </c>
      <c r="K58" s="118" t="str">
        <f t="shared" si="21"/>
        <v/>
      </c>
      <c r="L58" s="118" t="str">
        <f t="shared" si="21"/>
        <v/>
      </c>
      <c r="M58" s="118" t="str">
        <f t="shared" si="21"/>
        <v/>
      </c>
      <c r="N58" s="118" t="str">
        <f t="shared" si="21"/>
        <v/>
      </c>
      <c r="O58" s="118" t="str">
        <f t="shared" si="21"/>
        <v/>
      </c>
      <c r="P58" s="118" t="str">
        <f t="shared" si="21"/>
        <v/>
      </c>
      <c r="Q58" s="118" t="str">
        <f t="shared" si="21"/>
        <v/>
      </c>
      <c r="R58" s="118" t="str">
        <f t="shared" si="21"/>
        <v/>
      </c>
      <c r="S58" s="118" t="str">
        <f t="shared" si="21"/>
        <v/>
      </c>
      <c r="T58" s="118" t="str">
        <f t="shared" si="21"/>
        <v/>
      </c>
      <c r="U58" s="118" t="str">
        <f t="shared" si="21"/>
        <v/>
      </c>
      <c r="V58" s="118" t="str">
        <f t="shared" si="21"/>
        <v/>
      </c>
      <c r="W58" s="118" t="str">
        <f t="shared" si="21"/>
        <v/>
      </c>
      <c r="X58" s="118" t="str">
        <f t="shared" si="21"/>
        <v/>
      </c>
      <c r="Y58" s="323"/>
      <c r="Z58" s="323"/>
      <c r="AA58" s="323"/>
    </row>
    <row r="59" spans="1:27" s="185" customFormat="1" ht="88.5" customHeight="1" thickBot="1" x14ac:dyDescent="0.25">
      <c r="A59" s="332">
        <v>41</v>
      </c>
      <c r="B59" s="85" t="s">
        <v>184</v>
      </c>
      <c r="C59" s="70" t="s">
        <v>543</v>
      </c>
      <c r="D59" s="73" t="s">
        <v>38</v>
      </c>
      <c r="E59" s="118" t="str">
        <f>IF(E57="N","X","")</f>
        <v/>
      </c>
      <c r="F59" s="118" t="str">
        <f t="shared" ref="F59:X59" si="22">IF(F57="N","X","")</f>
        <v/>
      </c>
      <c r="G59" s="118" t="str">
        <f t="shared" si="22"/>
        <v/>
      </c>
      <c r="H59" s="118" t="str">
        <f t="shared" si="22"/>
        <v/>
      </c>
      <c r="I59" s="118" t="str">
        <f t="shared" si="22"/>
        <v/>
      </c>
      <c r="J59" s="118" t="str">
        <f t="shared" si="22"/>
        <v/>
      </c>
      <c r="K59" s="118" t="str">
        <f t="shared" si="22"/>
        <v/>
      </c>
      <c r="L59" s="118" t="str">
        <f t="shared" si="22"/>
        <v/>
      </c>
      <c r="M59" s="118" t="str">
        <f t="shared" si="22"/>
        <v/>
      </c>
      <c r="N59" s="118" t="str">
        <f t="shared" si="22"/>
        <v/>
      </c>
      <c r="O59" s="118" t="str">
        <f t="shared" si="22"/>
        <v/>
      </c>
      <c r="P59" s="118" t="str">
        <f t="shared" si="22"/>
        <v/>
      </c>
      <c r="Q59" s="118" t="str">
        <f t="shared" si="22"/>
        <v/>
      </c>
      <c r="R59" s="118" t="str">
        <f t="shared" si="22"/>
        <v/>
      </c>
      <c r="S59" s="118" t="str">
        <f t="shared" si="22"/>
        <v/>
      </c>
      <c r="T59" s="118" t="str">
        <f t="shared" si="22"/>
        <v/>
      </c>
      <c r="U59" s="118" t="str">
        <f t="shared" si="22"/>
        <v/>
      </c>
      <c r="V59" s="118" t="str">
        <f t="shared" si="22"/>
        <v/>
      </c>
      <c r="W59" s="118" t="str">
        <f t="shared" si="22"/>
        <v/>
      </c>
      <c r="X59" s="118" t="str">
        <f t="shared" si="22"/>
        <v/>
      </c>
      <c r="Y59" s="323"/>
      <c r="Z59" s="323"/>
      <c r="AA59" s="323"/>
    </row>
    <row r="60" spans="1:27" s="185" customFormat="1" ht="84.75" customHeight="1" thickBot="1" x14ac:dyDescent="0.25">
      <c r="A60" s="332">
        <v>42</v>
      </c>
      <c r="B60" s="85" t="s">
        <v>185</v>
      </c>
      <c r="C60" s="70" t="s">
        <v>543</v>
      </c>
      <c r="D60" s="73" t="s">
        <v>38</v>
      </c>
      <c r="E60" s="118" t="str">
        <f t="shared" ref="E60" si="23">IF(E57="N","X","")</f>
        <v/>
      </c>
      <c r="F60" s="118" t="str">
        <f t="shared" ref="F60:X60" si="24">IF(F57="N","X","")</f>
        <v/>
      </c>
      <c r="G60" s="118" t="str">
        <f t="shared" si="24"/>
        <v/>
      </c>
      <c r="H60" s="118" t="str">
        <f t="shared" si="24"/>
        <v/>
      </c>
      <c r="I60" s="118" t="str">
        <f t="shared" si="24"/>
        <v/>
      </c>
      <c r="J60" s="118" t="str">
        <f t="shared" si="24"/>
        <v/>
      </c>
      <c r="K60" s="118" t="str">
        <f t="shared" si="24"/>
        <v/>
      </c>
      <c r="L60" s="118" t="str">
        <f t="shared" si="24"/>
        <v/>
      </c>
      <c r="M60" s="118" t="str">
        <f t="shared" si="24"/>
        <v/>
      </c>
      <c r="N60" s="118" t="str">
        <f t="shared" si="24"/>
        <v/>
      </c>
      <c r="O60" s="118" t="str">
        <f t="shared" si="24"/>
        <v/>
      </c>
      <c r="P60" s="118" t="str">
        <f t="shared" si="24"/>
        <v/>
      </c>
      <c r="Q60" s="118" t="str">
        <f t="shared" si="24"/>
        <v/>
      </c>
      <c r="R60" s="118" t="str">
        <f t="shared" si="24"/>
        <v/>
      </c>
      <c r="S60" s="118" t="str">
        <f t="shared" si="24"/>
        <v/>
      </c>
      <c r="T60" s="118" t="str">
        <f t="shared" si="24"/>
        <v/>
      </c>
      <c r="U60" s="118" t="str">
        <f t="shared" si="24"/>
        <v/>
      </c>
      <c r="V60" s="118" t="str">
        <f t="shared" si="24"/>
        <v/>
      </c>
      <c r="W60" s="118" t="str">
        <f t="shared" si="24"/>
        <v/>
      </c>
      <c r="X60" s="118" t="str">
        <f t="shared" si="24"/>
        <v/>
      </c>
      <c r="Y60" s="323"/>
      <c r="Z60" s="323"/>
      <c r="AA60" s="323"/>
    </row>
    <row r="61" spans="1:27" s="185" customFormat="1" ht="81.75" customHeight="1" thickBot="1" x14ac:dyDescent="0.25">
      <c r="A61" s="332">
        <v>43</v>
      </c>
      <c r="B61" s="85" t="s">
        <v>67</v>
      </c>
      <c r="C61" s="70" t="s">
        <v>543</v>
      </c>
      <c r="D61" s="73" t="s">
        <v>38</v>
      </c>
      <c r="E61" s="118" t="str">
        <f>IF(E57="N","X","")</f>
        <v/>
      </c>
      <c r="F61" s="118" t="str">
        <f t="shared" ref="F61:X61" si="25">IF(F57="N","X","")</f>
        <v/>
      </c>
      <c r="G61" s="118" t="str">
        <f t="shared" si="25"/>
        <v/>
      </c>
      <c r="H61" s="118" t="str">
        <f t="shared" si="25"/>
        <v/>
      </c>
      <c r="I61" s="118" t="str">
        <f t="shared" si="25"/>
        <v/>
      </c>
      <c r="J61" s="118" t="str">
        <f t="shared" si="25"/>
        <v/>
      </c>
      <c r="K61" s="118" t="str">
        <f t="shared" si="25"/>
        <v/>
      </c>
      <c r="L61" s="118" t="str">
        <f t="shared" si="25"/>
        <v/>
      </c>
      <c r="M61" s="118" t="str">
        <f t="shared" si="25"/>
        <v/>
      </c>
      <c r="N61" s="118" t="str">
        <f t="shared" si="25"/>
        <v/>
      </c>
      <c r="O61" s="118" t="str">
        <f t="shared" si="25"/>
        <v/>
      </c>
      <c r="P61" s="118" t="str">
        <f t="shared" si="25"/>
        <v/>
      </c>
      <c r="Q61" s="118" t="str">
        <f t="shared" si="25"/>
        <v/>
      </c>
      <c r="R61" s="118" t="str">
        <f t="shared" si="25"/>
        <v/>
      </c>
      <c r="S61" s="118" t="str">
        <f t="shared" si="25"/>
        <v/>
      </c>
      <c r="T61" s="118" t="str">
        <f t="shared" si="25"/>
        <v/>
      </c>
      <c r="U61" s="118" t="str">
        <f t="shared" si="25"/>
        <v/>
      </c>
      <c r="V61" s="118" t="str">
        <f t="shared" si="25"/>
        <v/>
      </c>
      <c r="W61" s="118" t="str">
        <f t="shared" si="25"/>
        <v/>
      </c>
      <c r="X61" s="118" t="str">
        <f t="shared" si="25"/>
        <v/>
      </c>
      <c r="Y61" s="323"/>
      <c r="Z61" s="323"/>
      <c r="AA61" s="323"/>
    </row>
    <row r="62" spans="1:27" s="185" customFormat="1" ht="88.5" customHeight="1" thickBot="1" x14ac:dyDescent="0.25">
      <c r="A62" s="332">
        <v>44</v>
      </c>
      <c r="B62" s="85" t="s">
        <v>68</v>
      </c>
      <c r="C62" s="70" t="s">
        <v>544</v>
      </c>
      <c r="D62" s="73" t="s">
        <v>38</v>
      </c>
      <c r="E62" s="118" t="str">
        <f>IF(E57="N","X","")</f>
        <v/>
      </c>
      <c r="F62" s="118" t="str">
        <f t="shared" ref="F62:X62" si="26">IF(F57="N","X","")</f>
        <v/>
      </c>
      <c r="G62" s="118" t="str">
        <f t="shared" si="26"/>
        <v/>
      </c>
      <c r="H62" s="118" t="str">
        <f t="shared" si="26"/>
        <v/>
      </c>
      <c r="I62" s="118" t="str">
        <f t="shared" si="26"/>
        <v/>
      </c>
      <c r="J62" s="118" t="str">
        <f t="shared" si="26"/>
        <v/>
      </c>
      <c r="K62" s="118" t="str">
        <f t="shared" si="26"/>
        <v/>
      </c>
      <c r="L62" s="118" t="str">
        <f t="shared" si="26"/>
        <v/>
      </c>
      <c r="M62" s="118" t="str">
        <f t="shared" si="26"/>
        <v/>
      </c>
      <c r="N62" s="118" t="str">
        <f t="shared" si="26"/>
        <v/>
      </c>
      <c r="O62" s="118" t="str">
        <f t="shared" si="26"/>
        <v/>
      </c>
      <c r="P62" s="118" t="str">
        <f t="shared" si="26"/>
        <v/>
      </c>
      <c r="Q62" s="118" t="str">
        <f t="shared" si="26"/>
        <v/>
      </c>
      <c r="R62" s="118" t="str">
        <f t="shared" si="26"/>
        <v/>
      </c>
      <c r="S62" s="118" t="str">
        <f t="shared" si="26"/>
        <v/>
      </c>
      <c r="T62" s="118" t="str">
        <f t="shared" si="26"/>
        <v/>
      </c>
      <c r="U62" s="118" t="str">
        <f t="shared" si="26"/>
        <v/>
      </c>
      <c r="V62" s="118" t="str">
        <f t="shared" si="26"/>
        <v/>
      </c>
      <c r="W62" s="118" t="str">
        <f t="shared" si="26"/>
        <v/>
      </c>
      <c r="X62" s="118" t="str">
        <f t="shared" si="26"/>
        <v/>
      </c>
      <c r="Y62" s="323"/>
      <c r="Z62" s="323"/>
      <c r="AA62" s="323"/>
    </row>
    <row r="63" spans="1:27" s="185" customFormat="1" ht="76.5" customHeight="1" thickBot="1" x14ac:dyDescent="0.25">
      <c r="A63" s="332">
        <v>45</v>
      </c>
      <c r="B63" s="75" t="s">
        <v>60</v>
      </c>
      <c r="C63" s="70" t="s">
        <v>545</v>
      </c>
      <c r="D63" s="70" t="s">
        <v>38</v>
      </c>
      <c r="E63" s="118" t="str">
        <f>IF(E57="N","X","")</f>
        <v/>
      </c>
      <c r="F63" s="118" t="str">
        <f t="shared" ref="F63:X63" si="27">IF(F57="N","X","")</f>
        <v/>
      </c>
      <c r="G63" s="118" t="str">
        <f t="shared" si="27"/>
        <v/>
      </c>
      <c r="H63" s="118" t="str">
        <f t="shared" si="27"/>
        <v/>
      </c>
      <c r="I63" s="118" t="str">
        <f t="shared" si="27"/>
        <v/>
      </c>
      <c r="J63" s="118" t="str">
        <f t="shared" si="27"/>
        <v/>
      </c>
      <c r="K63" s="118" t="str">
        <f t="shared" si="27"/>
        <v/>
      </c>
      <c r="L63" s="118" t="str">
        <f t="shared" si="27"/>
        <v/>
      </c>
      <c r="M63" s="118" t="str">
        <f t="shared" si="27"/>
        <v/>
      </c>
      <c r="N63" s="118" t="str">
        <f t="shared" si="27"/>
        <v/>
      </c>
      <c r="O63" s="118" t="str">
        <f t="shared" si="27"/>
        <v/>
      </c>
      <c r="P63" s="118" t="str">
        <f t="shared" si="27"/>
        <v/>
      </c>
      <c r="Q63" s="118" t="str">
        <f t="shared" si="27"/>
        <v/>
      </c>
      <c r="R63" s="118" t="str">
        <f t="shared" si="27"/>
        <v/>
      </c>
      <c r="S63" s="118" t="str">
        <f t="shared" si="27"/>
        <v/>
      </c>
      <c r="T63" s="118" t="str">
        <f t="shared" si="27"/>
        <v/>
      </c>
      <c r="U63" s="118" t="str">
        <f t="shared" si="27"/>
        <v/>
      </c>
      <c r="V63" s="118" t="str">
        <f t="shared" si="27"/>
        <v/>
      </c>
      <c r="W63" s="118" t="str">
        <f t="shared" si="27"/>
        <v/>
      </c>
      <c r="X63" s="118" t="str">
        <f t="shared" si="27"/>
        <v/>
      </c>
      <c r="Y63" s="323"/>
      <c r="Z63" s="323"/>
      <c r="AA63" s="323"/>
    </row>
    <row r="64" spans="1:27" s="185" customFormat="1" ht="87.75" customHeight="1" thickBot="1" x14ac:dyDescent="0.25">
      <c r="A64" s="332">
        <v>46</v>
      </c>
      <c r="B64" s="85" t="s">
        <v>186</v>
      </c>
      <c r="C64" s="70" t="s">
        <v>545</v>
      </c>
      <c r="D64" s="73" t="s">
        <v>38</v>
      </c>
      <c r="E64" s="118" t="str">
        <f t="shared" ref="E64" si="28">IF(E57="N","X","")</f>
        <v/>
      </c>
      <c r="F64" s="118" t="str">
        <f t="shared" ref="F64:X64" si="29">IF(F57="N","X","")</f>
        <v/>
      </c>
      <c r="G64" s="118" t="str">
        <f t="shared" si="29"/>
        <v/>
      </c>
      <c r="H64" s="118" t="str">
        <f t="shared" si="29"/>
        <v/>
      </c>
      <c r="I64" s="118" t="str">
        <f t="shared" si="29"/>
        <v/>
      </c>
      <c r="J64" s="118" t="str">
        <f t="shared" si="29"/>
        <v/>
      </c>
      <c r="K64" s="118" t="str">
        <f t="shared" si="29"/>
        <v/>
      </c>
      <c r="L64" s="118" t="str">
        <f t="shared" si="29"/>
        <v/>
      </c>
      <c r="M64" s="118" t="str">
        <f t="shared" si="29"/>
        <v/>
      </c>
      <c r="N64" s="118" t="str">
        <f t="shared" si="29"/>
        <v/>
      </c>
      <c r="O64" s="118" t="str">
        <f t="shared" si="29"/>
        <v/>
      </c>
      <c r="P64" s="118" t="str">
        <f t="shared" si="29"/>
        <v/>
      </c>
      <c r="Q64" s="118" t="str">
        <f t="shared" si="29"/>
        <v/>
      </c>
      <c r="R64" s="118" t="str">
        <f t="shared" si="29"/>
        <v/>
      </c>
      <c r="S64" s="118" t="str">
        <f t="shared" si="29"/>
        <v/>
      </c>
      <c r="T64" s="118" t="str">
        <f t="shared" si="29"/>
        <v/>
      </c>
      <c r="U64" s="118" t="str">
        <f t="shared" si="29"/>
        <v/>
      </c>
      <c r="V64" s="118" t="str">
        <f t="shared" si="29"/>
        <v/>
      </c>
      <c r="W64" s="118" t="str">
        <f t="shared" si="29"/>
        <v/>
      </c>
      <c r="X64" s="118" t="str">
        <f t="shared" si="29"/>
        <v/>
      </c>
      <c r="Y64" s="323"/>
      <c r="Z64" s="323"/>
      <c r="AA64" s="323"/>
    </row>
    <row r="65" spans="1:27" s="185" customFormat="1" ht="85.5" customHeight="1" thickBot="1" x14ac:dyDescent="0.25">
      <c r="A65" s="332">
        <v>47</v>
      </c>
      <c r="B65" s="85" t="s">
        <v>187</v>
      </c>
      <c r="C65" s="70" t="s">
        <v>543</v>
      </c>
      <c r="D65" s="73" t="s">
        <v>38</v>
      </c>
      <c r="E65" s="118" t="str">
        <f t="shared" ref="E65" si="30">IF(E57="N","X","")</f>
        <v/>
      </c>
      <c r="F65" s="118" t="str">
        <f t="shared" ref="F65:X65" si="31">IF(F57="N","X","")</f>
        <v/>
      </c>
      <c r="G65" s="118" t="str">
        <f t="shared" si="31"/>
        <v/>
      </c>
      <c r="H65" s="118" t="str">
        <f t="shared" si="31"/>
        <v/>
      </c>
      <c r="I65" s="118" t="str">
        <f t="shared" si="31"/>
        <v/>
      </c>
      <c r="J65" s="118" t="str">
        <f t="shared" si="31"/>
        <v/>
      </c>
      <c r="K65" s="118" t="str">
        <f t="shared" si="31"/>
        <v/>
      </c>
      <c r="L65" s="118" t="str">
        <f t="shared" si="31"/>
        <v/>
      </c>
      <c r="M65" s="118" t="str">
        <f t="shared" si="31"/>
        <v/>
      </c>
      <c r="N65" s="118" t="str">
        <f t="shared" si="31"/>
        <v/>
      </c>
      <c r="O65" s="118" t="str">
        <f t="shared" si="31"/>
        <v/>
      </c>
      <c r="P65" s="118" t="str">
        <f t="shared" si="31"/>
        <v/>
      </c>
      <c r="Q65" s="118" t="str">
        <f t="shared" si="31"/>
        <v/>
      </c>
      <c r="R65" s="118" t="str">
        <f t="shared" si="31"/>
        <v/>
      </c>
      <c r="S65" s="118" t="str">
        <f t="shared" si="31"/>
        <v/>
      </c>
      <c r="T65" s="118" t="str">
        <f t="shared" si="31"/>
        <v/>
      </c>
      <c r="U65" s="118" t="str">
        <f t="shared" si="31"/>
        <v/>
      </c>
      <c r="V65" s="118" t="str">
        <f t="shared" si="31"/>
        <v/>
      </c>
      <c r="W65" s="118" t="str">
        <f t="shared" si="31"/>
        <v/>
      </c>
      <c r="X65" s="118" t="str">
        <f t="shared" si="31"/>
        <v/>
      </c>
      <c r="Y65" s="323"/>
      <c r="Z65" s="323"/>
      <c r="AA65" s="323"/>
    </row>
    <row r="66" spans="1:27" s="185" customFormat="1" ht="88.5" customHeight="1" thickBot="1" x14ac:dyDescent="0.25">
      <c r="A66" s="332">
        <v>48</v>
      </c>
      <c r="B66" s="85" t="s">
        <v>188</v>
      </c>
      <c r="C66" s="70" t="s">
        <v>543</v>
      </c>
      <c r="D66" s="73" t="s">
        <v>38</v>
      </c>
      <c r="E66" s="118" t="str">
        <f t="shared" ref="E66" si="32">IF(E57="N","X","")</f>
        <v/>
      </c>
      <c r="F66" s="118" t="str">
        <f t="shared" ref="F66:X66" si="33">IF(F57="N","X","")</f>
        <v/>
      </c>
      <c r="G66" s="118" t="str">
        <f t="shared" si="33"/>
        <v/>
      </c>
      <c r="H66" s="118" t="str">
        <f t="shared" si="33"/>
        <v/>
      </c>
      <c r="I66" s="118" t="str">
        <f t="shared" si="33"/>
        <v/>
      </c>
      <c r="J66" s="118" t="str">
        <f t="shared" si="33"/>
        <v/>
      </c>
      <c r="K66" s="118" t="str">
        <f t="shared" si="33"/>
        <v/>
      </c>
      <c r="L66" s="118" t="str">
        <f t="shared" si="33"/>
        <v/>
      </c>
      <c r="M66" s="118" t="str">
        <f t="shared" si="33"/>
        <v/>
      </c>
      <c r="N66" s="118" t="str">
        <f t="shared" si="33"/>
        <v/>
      </c>
      <c r="O66" s="118" t="str">
        <f t="shared" si="33"/>
        <v/>
      </c>
      <c r="P66" s="118" t="str">
        <f t="shared" si="33"/>
        <v/>
      </c>
      <c r="Q66" s="118" t="str">
        <f t="shared" si="33"/>
        <v/>
      </c>
      <c r="R66" s="118" t="str">
        <f t="shared" si="33"/>
        <v/>
      </c>
      <c r="S66" s="118" t="str">
        <f t="shared" si="33"/>
        <v/>
      </c>
      <c r="T66" s="118" t="str">
        <f t="shared" si="33"/>
        <v/>
      </c>
      <c r="U66" s="118" t="str">
        <f t="shared" si="33"/>
        <v/>
      </c>
      <c r="V66" s="118" t="str">
        <f t="shared" si="33"/>
        <v/>
      </c>
      <c r="W66" s="118" t="str">
        <f t="shared" si="33"/>
        <v/>
      </c>
      <c r="X66" s="118" t="str">
        <f t="shared" si="33"/>
        <v/>
      </c>
      <c r="Y66" s="323"/>
      <c r="Z66" s="323"/>
      <c r="AA66" s="323"/>
    </row>
    <row r="67" spans="1:27" s="185" customFormat="1" ht="87" customHeight="1" thickBot="1" x14ac:dyDescent="0.25">
      <c r="A67" s="332">
        <v>49</v>
      </c>
      <c r="B67" s="85" t="s">
        <v>566</v>
      </c>
      <c r="C67" s="70" t="s">
        <v>543</v>
      </c>
      <c r="D67" s="73" t="s">
        <v>38</v>
      </c>
      <c r="E67" s="118" t="str">
        <f t="shared" ref="E67" si="34">IF(E57="N","X","")</f>
        <v/>
      </c>
      <c r="F67" s="118" t="str">
        <f t="shared" ref="F67:X67" si="35">IF(F57="N","X","")</f>
        <v/>
      </c>
      <c r="G67" s="118" t="str">
        <f t="shared" si="35"/>
        <v/>
      </c>
      <c r="H67" s="118" t="str">
        <f t="shared" si="35"/>
        <v/>
      </c>
      <c r="I67" s="118" t="str">
        <f t="shared" si="35"/>
        <v/>
      </c>
      <c r="J67" s="118" t="str">
        <f t="shared" si="35"/>
        <v/>
      </c>
      <c r="K67" s="118" t="str">
        <f t="shared" si="35"/>
        <v/>
      </c>
      <c r="L67" s="118" t="str">
        <f t="shared" si="35"/>
        <v/>
      </c>
      <c r="M67" s="118" t="str">
        <f t="shared" si="35"/>
        <v/>
      </c>
      <c r="N67" s="118" t="str">
        <f t="shared" si="35"/>
        <v/>
      </c>
      <c r="O67" s="118" t="str">
        <f t="shared" si="35"/>
        <v/>
      </c>
      <c r="P67" s="118" t="str">
        <f t="shared" si="35"/>
        <v/>
      </c>
      <c r="Q67" s="118" t="str">
        <f t="shared" si="35"/>
        <v/>
      </c>
      <c r="R67" s="118" t="str">
        <f t="shared" si="35"/>
        <v/>
      </c>
      <c r="S67" s="118" t="str">
        <f t="shared" si="35"/>
        <v/>
      </c>
      <c r="T67" s="118" t="str">
        <f t="shared" si="35"/>
        <v/>
      </c>
      <c r="U67" s="118" t="str">
        <f t="shared" si="35"/>
        <v/>
      </c>
      <c r="V67" s="118" t="str">
        <f t="shared" si="35"/>
        <v/>
      </c>
      <c r="W67" s="118" t="str">
        <f t="shared" si="35"/>
        <v/>
      </c>
      <c r="X67" s="118" t="str">
        <f t="shared" si="35"/>
        <v/>
      </c>
      <c r="Y67" s="323"/>
      <c r="Z67" s="323"/>
      <c r="AA67" s="323"/>
    </row>
    <row r="68" spans="1:27" s="185" customFormat="1" ht="84.75" customHeight="1" thickBot="1" x14ac:dyDescent="0.25">
      <c r="A68" s="464">
        <v>50</v>
      </c>
      <c r="B68" s="85" t="s">
        <v>567</v>
      </c>
      <c r="C68" s="70" t="s">
        <v>543</v>
      </c>
      <c r="D68" s="73" t="s">
        <v>38</v>
      </c>
      <c r="E68" s="118" t="str">
        <f t="shared" ref="E68" si="36">IF(E57="N","X","")</f>
        <v/>
      </c>
      <c r="F68" s="118" t="str">
        <f t="shared" ref="F68:X68" si="37">IF(F57="N","X","")</f>
        <v/>
      </c>
      <c r="G68" s="118" t="str">
        <f t="shared" si="37"/>
        <v/>
      </c>
      <c r="H68" s="118" t="str">
        <f t="shared" si="37"/>
        <v/>
      </c>
      <c r="I68" s="118" t="str">
        <f t="shared" si="37"/>
        <v/>
      </c>
      <c r="J68" s="118" t="str">
        <f t="shared" si="37"/>
        <v/>
      </c>
      <c r="K68" s="118" t="str">
        <f t="shared" si="37"/>
        <v/>
      </c>
      <c r="L68" s="118" t="str">
        <f t="shared" si="37"/>
        <v/>
      </c>
      <c r="M68" s="118" t="str">
        <f t="shared" si="37"/>
        <v/>
      </c>
      <c r="N68" s="118" t="str">
        <f t="shared" si="37"/>
        <v/>
      </c>
      <c r="O68" s="118" t="str">
        <f t="shared" si="37"/>
        <v/>
      </c>
      <c r="P68" s="118" t="str">
        <f t="shared" si="37"/>
        <v/>
      </c>
      <c r="Q68" s="118" t="str">
        <f t="shared" si="37"/>
        <v/>
      </c>
      <c r="R68" s="118" t="str">
        <f t="shared" si="37"/>
        <v/>
      </c>
      <c r="S68" s="118" t="str">
        <f t="shared" si="37"/>
        <v/>
      </c>
      <c r="T68" s="118" t="str">
        <f t="shared" si="37"/>
        <v/>
      </c>
      <c r="U68" s="118" t="str">
        <f t="shared" si="37"/>
        <v/>
      </c>
      <c r="V68" s="118" t="str">
        <f t="shared" si="37"/>
        <v/>
      </c>
      <c r="W68" s="118" t="str">
        <f t="shared" si="37"/>
        <v/>
      </c>
      <c r="X68" s="118" t="str">
        <f t="shared" si="37"/>
        <v/>
      </c>
      <c r="Y68" s="323"/>
      <c r="Z68" s="323"/>
      <c r="AA68" s="323"/>
    </row>
    <row r="69" spans="1:27" s="185" customFormat="1" ht="83.25" customHeight="1" thickBot="1" x14ac:dyDescent="0.25">
      <c r="A69" s="464">
        <v>51</v>
      </c>
      <c r="B69" s="75" t="s">
        <v>189</v>
      </c>
      <c r="C69" s="70" t="s">
        <v>543</v>
      </c>
      <c r="D69" s="70" t="s">
        <v>38</v>
      </c>
      <c r="E69" s="118" t="str">
        <f t="shared" ref="E69:X69" si="38">IF(E57="N","X","")</f>
        <v/>
      </c>
      <c r="F69" s="118" t="str">
        <f t="shared" si="38"/>
        <v/>
      </c>
      <c r="G69" s="118" t="str">
        <f t="shared" si="38"/>
        <v/>
      </c>
      <c r="H69" s="118" t="str">
        <f t="shared" si="38"/>
        <v/>
      </c>
      <c r="I69" s="118" t="str">
        <f t="shared" si="38"/>
        <v/>
      </c>
      <c r="J69" s="118" t="str">
        <f t="shared" si="38"/>
        <v/>
      </c>
      <c r="K69" s="118" t="str">
        <f t="shared" si="38"/>
        <v/>
      </c>
      <c r="L69" s="118" t="str">
        <f t="shared" si="38"/>
        <v/>
      </c>
      <c r="M69" s="118" t="str">
        <f t="shared" si="38"/>
        <v/>
      </c>
      <c r="N69" s="118" t="str">
        <f t="shared" si="38"/>
        <v/>
      </c>
      <c r="O69" s="118" t="str">
        <f t="shared" si="38"/>
        <v/>
      </c>
      <c r="P69" s="118" t="str">
        <f t="shared" si="38"/>
        <v/>
      </c>
      <c r="Q69" s="118" t="str">
        <f t="shared" si="38"/>
        <v/>
      </c>
      <c r="R69" s="118" t="str">
        <f t="shared" si="38"/>
        <v/>
      </c>
      <c r="S69" s="118" t="str">
        <f t="shared" si="38"/>
        <v/>
      </c>
      <c r="T69" s="118" t="str">
        <f t="shared" si="38"/>
        <v/>
      </c>
      <c r="U69" s="118" t="str">
        <f t="shared" si="38"/>
        <v/>
      </c>
      <c r="V69" s="118" t="str">
        <f t="shared" si="38"/>
        <v/>
      </c>
      <c r="W69" s="118" t="str">
        <f t="shared" si="38"/>
        <v/>
      </c>
      <c r="X69" s="118" t="str">
        <f t="shared" si="38"/>
        <v/>
      </c>
      <c r="Y69" s="323"/>
      <c r="Z69" s="323"/>
      <c r="AA69" s="323"/>
    </row>
    <row r="70" spans="1:27" s="185" customFormat="1" ht="85.5" customHeight="1" thickBot="1" x14ac:dyDescent="0.25">
      <c r="A70" s="332">
        <v>52</v>
      </c>
      <c r="B70" s="85" t="s">
        <v>72</v>
      </c>
      <c r="C70" s="70" t="s">
        <v>543</v>
      </c>
      <c r="D70" s="70" t="s">
        <v>38</v>
      </c>
      <c r="E70" s="118" t="str">
        <f t="shared" ref="E70:X70" si="39">IF(E57="N","X","")</f>
        <v/>
      </c>
      <c r="F70" s="118" t="str">
        <f t="shared" si="39"/>
        <v/>
      </c>
      <c r="G70" s="118" t="str">
        <f t="shared" si="39"/>
        <v/>
      </c>
      <c r="H70" s="118" t="str">
        <f t="shared" si="39"/>
        <v/>
      </c>
      <c r="I70" s="118" t="str">
        <f t="shared" si="39"/>
        <v/>
      </c>
      <c r="J70" s="118" t="str">
        <f t="shared" si="39"/>
        <v/>
      </c>
      <c r="K70" s="118" t="str">
        <f t="shared" si="39"/>
        <v/>
      </c>
      <c r="L70" s="118" t="str">
        <f t="shared" si="39"/>
        <v/>
      </c>
      <c r="M70" s="118" t="str">
        <f t="shared" si="39"/>
        <v/>
      </c>
      <c r="N70" s="118" t="str">
        <f t="shared" si="39"/>
        <v/>
      </c>
      <c r="O70" s="118" t="str">
        <f t="shared" si="39"/>
        <v/>
      </c>
      <c r="P70" s="118" t="str">
        <f t="shared" si="39"/>
        <v/>
      </c>
      <c r="Q70" s="118" t="str">
        <f t="shared" si="39"/>
        <v/>
      </c>
      <c r="R70" s="118" t="str">
        <f t="shared" si="39"/>
        <v/>
      </c>
      <c r="S70" s="118" t="str">
        <f t="shared" si="39"/>
        <v/>
      </c>
      <c r="T70" s="118" t="str">
        <f t="shared" si="39"/>
        <v/>
      </c>
      <c r="U70" s="118" t="str">
        <f t="shared" si="39"/>
        <v/>
      </c>
      <c r="V70" s="118" t="str">
        <f t="shared" si="39"/>
        <v/>
      </c>
      <c r="W70" s="118" t="str">
        <f t="shared" si="39"/>
        <v/>
      </c>
      <c r="X70" s="118" t="str">
        <f t="shared" si="39"/>
        <v/>
      </c>
      <c r="Y70" s="323"/>
      <c r="Z70" s="323"/>
      <c r="AA70" s="323"/>
    </row>
    <row r="71" spans="1:27" s="185" customFormat="1" ht="87" customHeight="1" thickBot="1" x14ac:dyDescent="0.25">
      <c r="A71" s="332">
        <v>53</v>
      </c>
      <c r="B71" s="85" t="s">
        <v>190</v>
      </c>
      <c r="C71" s="70" t="s">
        <v>543</v>
      </c>
      <c r="D71" s="73" t="s">
        <v>38</v>
      </c>
      <c r="E71" s="118" t="str">
        <f t="shared" ref="E71:X71" si="40">IF(E57="N","X","")</f>
        <v/>
      </c>
      <c r="F71" s="118" t="str">
        <f t="shared" si="40"/>
        <v/>
      </c>
      <c r="G71" s="118" t="str">
        <f t="shared" si="40"/>
        <v/>
      </c>
      <c r="H71" s="118" t="str">
        <f t="shared" si="40"/>
        <v/>
      </c>
      <c r="I71" s="118" t="str">
        <f t="shared" si="40"/>
        <v/>
      </c>
      <c r="J71" s="118" t="str">
        <f t="shared" si="40"/>
        <v/>
      </c>
      <c r="K71" s="118" t="str">
        <f t="shared" si="40"/>
        <v/>
      </c>
      <c r="L71" s="118" t="str">
        <f t="shared" si="40"/>
        <v/>
      </c>
      <c r="M71" s="118" t="str">
        <f t="shared" si="40"/>
        <v/>
      </c>
      <c r="N71" s="118" t="str">
        <f t="shared" si="40"/>
        <v/>
      </c>
      <c r="O71" s="118" t="str">
        <f t="shared" si="40"/>
        <v/>
      </c>
      <c r="P71" s="118" t="str">
        <f t="shared" si="40"/>
        <v/>
      </c>
      <c r="Q71" s="118" t="str">
        <f t="shared" si="40"/>
        <v/>
      </c>
      <c r="R71" s="118" t="str">
        <f t="shared" si="40"/>
        <v/>
      </c>
      <c r="S71" s="118" t="str">
        <f t="shared" si="40"/>
        <v/>
      </c>
      <c r="T71" s="118" t="str">
        <f t="shared" si="40"/>
        <v/>
      </c>
      <c r="U71" s="118" t="str">
        <f t="shared" si="40"/>
        <v/>
      </c>
      <c r="V71" s="118" t="str">
        <f t="shared" si="40"/>
        <v/>
      </c>
      <c r="W71" s="118" t="str">
        <f t="shared" si="40"/>
        <v/>
      </c>
      <c r="X71" s="118" t="str">
        <f t="shared" si="40"/>
        <v/>
      </c>
      <c r="Y71" s="323"/>
      <c r="Z71" s="323"/>
      <c r="AA71" s="323"/>
    </row>
    <row r="72" spans="1:27" s="185" customFormat="1" ht="87.75" customHeight="1" thickBot="1" x14ac:dyDescent="0.25">
      <c r="A72" s="464">
        <v>54</v>
      </c>
      <c r="B72" s="85" t="s">
        <v>568</v>
      </c>
      <c r="C72" s="70" t="s">
        <v>543</v>
      </c>
      <c r="D72" s="73" t="s">
        <v>38</v>
      </c>
      <c r="E72" s="118" t="str">
        <f t="shared" ref="E72:X72" si="41">IF(E57="N","X","")</f>
        <v/>
      </c>
      <c r="F72" s="118" t="str">
        <f t="shared" si="41"/>
        <v/>
      </c>
      <c r="G72" s="118" t="str">
        <f t="shared" si="41"/>
        <v/>
      </c>
      <c r="H72" s="118" t="str">
        <f t="shared" si="41"/>
        <v/>
      </c>
      <c r="I72" s="118" t="str">
        <f t="shared" si="41"/>
        <v/>
      </c>
      <c r="J72" s="118" t="str">
        <f t="shared" si="41"/>
        <v/>
      </c>
      <c r="K72" s="118" t="str">
        <f t="shared" si="41"/>
        <v/>
      </c>
      <c r="L72" s="118" t="str">
        <f t="shared" si="41"/>
        <v/>
      </c>
      <c r="M72" s="118" t="str">
        <f t="shared" si="41"/>
        <v/>
      </c>
      <c r="N72" s="118" t="str">
        <f t="shared" si="41"/>
        <v/>
      </c>
      <c r="O72" s="118" t="str">
        <f t="shared" si="41"/>
        <v/>
      </c>
      <c r="P72" s="118" t="str">
        <f t="shared" si="41"/>
        <v/>
      </c>
      <c r="Q72" s="118" t="str">
        <f t="shared" si="41"/>
        <v/>
      </c>
      <c r="R72" s="118" t="str">
        <f t="shared" si="41"/>
        <v/>
      </c>
      <c r="S72" s="118" t="str">
        <f t="shared" si="41"/>
        <v/>
      </c>
      <c r="T72" s="118" t="str">
        <f t="shared" si="41"/>
        <v/>
      </c>
      <c r="U72" s="118" t="str">
        <f t="shared" si="41"/>
        <v/>
      </c>
      <c r="V72" s="118" t="str">
        <f t="shared" si="41"/>
        <v/>
      </c>
      <c r="W72" s="118" t="str">
        <f t="shared" si="41"/>
        <v/>
      </c>
      <c r="X72" s="118" t="str">
        <f t="shared" si="41"/>
        <v/>
      </c>
      <c r="Y72" s="323"/>
      <c r="Z72" s="323"/>
      <c r="AA72" s="323"/>
    </row>
    <row r="73" spans="1:27" s="693" customFormat="1" ht="24.6" customHeight="1" thickBot="1" x14ac:dyDescent="0.25">
      <c r="A73" s="658"/>
      <c r="B73" s="659" t="s">
        <v>191</v>
      </c>
      <c r="C73" s="675" t="s">
        <v>8</v>
      </c>
      <c r="D73" s="681" t="s">
        <v>9</v>
      </c>
      <c r="E73" s="698"/>
      <c r="F73" s="698"/>
      <c r="G73" s="698"/>
      <c r="H73" s="698"/>
      <c r="I73" s="698"/>
      <c r="J73" s="698"/>
      <c r="K73" s="698"/>
      <c r="L73" s="698"/>
      <c r="M73" s="698"/>
      <c r="N73" s="698"/>
      <c r="O73" s="698"/>
      <c r="P73" s="698"/>
      <c r="Q73" s="698"/>
      <c r="R73" s="698"/>
      <c r="S73" s="698"/>
      <c r="T73" s="698"/>
      <c r="U73" s="698"/>
      <c r="V73" s="698"/>
      <c r="W73" s="698"/>
      <c r="X73" s="698"/>
      <c r="Y73" s="699"/>
      <c r="Z73" s="700"/>
      <c r="AA73" s="701"/>
    </row>
    <row r="74" spans="1:27" ht="41.25" customHeight="1" thickBot="1" x14ac:dyDescent="0.25">
      <c r="A74" s="43">
        <v>55</v>
      </c>
      <c r="B74" s="89" t="s">
        <v>569</v>
      </c>
      <c r="C74" s="70" t="s">
        <v>573</v>
      </c>
      <c r="D74" s="70" t="s">
        <v>38</v>
      </c>
      <c r="E74" s="119"/>
      <c r="F74" s="119" t="s">
        <v>19</v>
      </c>
      <c r="G74" s="119" t="s">
        <v>19</v>
      </c>
      <c r="H74" s="119" t="s">
        <v>19</v>
      </c>
      <c r="I74" s="119" t="s">
        <v>19</v>
      </c>
      <c r="J74" s="119" t="s">
        <v>19</v>
      </c>
      <c r="K74" s="119" t="s">
        <v>19</v>
      </c>
      <c r="L74" s="119" t="s">
        <v>19</v>
      </c>
      <c r="M74" s="119" t="s">
        <v>19</v>
      </c>
      <c r="N74" s="119" t="s">
        <v>19</v>
      </c>
      <c r="O74" s="119" t="s">
        <v>19</v>
      </c>
      <c r="P74" s="119" t="s">
        <v>19</v>
      </c>
      <c r="Q74" s="119" t="s">
        <v>19</v>
      </c>
      <c r="R74" s="119" t="s">
        <v>19</v>
      </c>
      <c r="S74" s="119" t="s">
        <v>19</v>
      </c>
      <c r="T74" s="119" t="s">
        <v>19</v>
      </c>
      <c r="U74" s="119" t="s">
        <v>19</v>
      </c>
      <c r="V74" s="119" t="s">
        <v>19</v>
      </c>
      <c r="W74" s="119" t="s">
        <v>19</v>
      </c>
      <c r="X74" s="119" t="s">
        <v>19</v>
      </c>
      <c r="Y74" s="150"/>
      <c r="Z74" s="151"/>
      <c r="AA74" s="152"/>
    </row>
    <row r="75" spans="1:27" ht="60" customHeight="1" thickBot="1" x14ac:dyDescent="0.25">
      <c r="A75" s="60">
        <v>56</v>
      </c>
      <c r="B75" s="89" t="s">
        <v>617</v>
      </c>
      <c r="C75" s="70" t="s">
        <v>573</v>
      </c>
      <c r="D75" s="70" t="s">
        <v>38</v>
      </c>
      <c r="E75" s="115" t="str">
        <f t="shared" ref="E75" si="42">IF(E74="N", "X", "")</f>
        <v/>
      </c>
      <c r="F75" s="115" t="str">
        <f t="shared" ref="F75:X75" si="43">IF(F74="N", "X", "")</f>
        <v/>
      </c>
      <c r="G75" s="115" t="str">
        <f t="shared" si="43"/>
        <v/>
      </c>
      <c r="H75" s="115" t="str">
        <f t="shared" si="43"/>
        <v/>
      </c>
      <c r="I75" s="115" t="str">
        <f t="shared" si="43"/>
        <v/>
      </c>
      <c r="J75" s="115" t="str">
        <f t="shared" si="43"/>
        <v/>
      </c>
      <c r="K75" s="115" t="str">
        <f t="shared" si="43"/>
        <v/>
      </c>
      <c r="L75" s="115" t="str">
        <f t="shared" si="43"/>
        <v/>
      </c>
      <c r="M75" s="115" t="str">
        <f t="shared" si="43"/>
        <v/>
      </c>
      <c r="N75" s="115" t="str">
        <f t="shared" si="43"/>
        <v/>
      </c>
      <c r="O75" s="115" t="str">
        <f t="shared" si="43"/>
        <v/>
      </c>
      <c r="P75" s="115" t="str">
        <f t="shared" si="43"/>
        <v/>
      </c>
      <c r="Q75" s="115" t="str">
        <f t="shared" si="43"/>
        <v/>
      </c>
      <c r="R75" s="115" t="str">
        <f t="shared" si="43"/>
        <v/>
      </c>
      <c r="S75" s="115" t="str">
        <f t="shared" si="43"/>
        <v/>
      </c>
      <c r="T75" s="115" t="str">
        <f t="shared" si="43"/>
        <v/>
      </c>
      <c r="U75" s="115" t="str">
        <f t="shared" si="43"/>
        <v/>
      </c>
      <c r="V75" s="115" t="str">
        <f t="shared" si="43"/>
        <v/>
      </c>
      <c r="W75" s="115" t="str">
        <f t="shared" si="43"/>
        <v/>
      </c>
      <c r="X75" s="115" t="str">
        <f t="shared" si="43"/>
        <v/>
      </c>
      <c r="Y75" s="138"/>
      <c r="Z75" s="139"/>
      <c r="AA75" s="140"/>
    </row>
    <row r="76" spans="1:27" ht="45" customHeight="1" thickBot="1" x14ac:dyDescent="0.25">
      <c r="A76" s="43">
        <v>57</v>
      </c>
      <c r="B76" s="89" t="s">
        <v>570</v>
      </c>
      <c r="C76" s="70" t="s">
        <v>573</v>
      </c>
      <c r="D76" s="70" t="s">
        <v>38</v>
      </c>
      <c r="E76" s="115" t="str">
        <f t="shared" ref="E76" si="44">IF(E74="N", "X", "")</f>
        <v/>
      </c>
      <c r="F76" s="115" t="str">
        <f t="shared" ref="F76:X76" si="45">IF(F74="N", "X", "")</f>
        <v/>
      </c>
      <c r="G76" s="115" t="str">
        <f t="shared" si="45"/>
        <v/>
      </c>
      <c r="H76" s="115" t="str">
        <f t="shared" si="45"/>
        <v/>
      </c>
      <c r="I76" s="115" t="str">
        <f t="shared" si="45"/>
        <v/>
      </c>
      <c r="J76" s="115" t="str">
        <f t="shared" si="45"/>
        <v/>
      </c>
      <c r="K76" s="115" t="str">
        <f t="shared" si="45"/>
        <v/>
      </c>
      <c r="L76" s="115" t="str">
        <f t="shared" si="45"/>
        <v/>
      </c>
      <c r="M76" s="115" t="str">
        <f t="shared" si="45"/>
        <v/>
      </c>
      <c r="N76" s="115" t="str">
        <f t="shared" si="45"/>
        <v/>
      </c>
      <c r="O76" s="115" t="str">
        <f t="shared" si="45"/>
        <v/>
      </c>
      <c r="P76" s="115" t="str">
        <f t="shared" si="45"/>
        <v/>
      </c>
      <c r="Q76" s="115" t="str">
        <f t="shared" si="45"/>
        <v/>
      </c>
      <c r="R76" s="115" t="str">
        <f t="shared" si="45"/>
        <v/>
      </c>
      <c r="S76" s="115" t="str">
        <f t="shared" si="45"/>
        <v/>
      </c>
      <c r="T76" s="115" t="str">
        <f t="shared" si="45"/>
        <v/>
      </c>
      <c r="U76" s="115" t="str">
        <f t="shared" si="45"/>
        <v/>
      </c>
      <c r="V76" s="115" t="str">
        <f t="shared" si="45"/>
        <v/>
      </c>
      <c r="W76" s="115" t="str">
        <f t="shared" si="45"/>
        <v/>
      </c>
      <c r="X76" s="115" t="str">
        <f t="shared" si="45"/>
        <v/>
      </c>
      <c r="Y76" s="141"/>
      <c r="Z76" s="142"/>
      <c r="AA76" s="143"/>
    </row>
    <row r="77" spans="1:27" ht="43.5" customHeight="1" thickBot="1" x14ac:dyDescent="0.25">
      <c r="A77" s="44" t="s">
        <v>598</v>
      </c>
      <c r="B77" s="75" t="s">
        <v>192</v>
      </c>
      <c r="C77" s="70" t="s">
        <v>573</v>
      </c>
      <c r="D77" s="70" t="s">
        <v>38</v>
      </c>
      <c r="E77" s="115" t="str">
        <f t="shared" ref="E77" si="46">IF(E74="N", "X", "")</f>
        <v/>
      </c>
      <c r="F77" s="115" t="str">
        <f t="shared" ref="F77:X77" si="47">IF(F74="N", "X", "")</f>
        <v/>
      </c>
      <c r="G77" s="115" t="str">
        <f t="shared" si="47"/>
        <v/>
      </c>
      <c r="H77" s="115" t="str">
        <f t="shared" si="47"/>
        <v/>
      </c>
      <c r="I77" s="115" t="str">
        <f t="shared" si="47"/>
        <v/>
      </c>
      <c r="J77" s="115" t="str">
        <f t="shared" si="47"/>
        <v/>
      </c>
      <c r="K77" s="115" t="str">
        <f t="shared" si="47"/>
        <v/>
      </c>
      <c r="L77" s="115" t="str">
        <f t="shared" si="47"/>
        <v/>
      </c>
      <c r="M77" s="115" t="str">
        <f t="shared" si="47"/>
        <v/>
      </c>
      <c r="N77" s="115" t="str">
        <f t="shared" si="47"/>
        <v/>
      </c>
      <c r="O77" s="115" t="str">
        <f t="shared" si="47"/>
        <v/>
      </c>
      <c r="P77" s="115" t="str">
        <f t="shared" si="47"/>
        <v/>
      </c>
      <c r="Q77" s="115" t="str">
        <f t="shared" si="47"/>
        <v/>
      </c>
      <c r="R77" s="115" t="str">
        <f t="shared" si="47"/>
        <v/>
      </c>
      <c r="S77" s="115" t="str">
        <f t="shared" si="47"/>
        <v/>
      </c>
      <c r="T77" s="115" t="str">
        <f t="shared" si="47"/>
        <v/>
      </c>
      <c r="U77" s="115" t="str">
        <f t="shared" si="47"/>
        <v/>
      </c>
      <c r="V77" s="115" t="str">
        <f t="shared" si="47"/>
        <v/>
      </c>
      <c r="W77" s="115" t="str">
        <f t="shared" si="47"/>
        <v/>
      </c>
      <c r="X77" s="115" t="str">
        <f t="shared" si="47"/>
        <v/>
      </c>
      <c r="Y77" s="141"/>
      <c r="Z77" s="142"/>
      <c r="AA77" s="143"/>
    </row>
    <row r="78" spans="1:27" ht="42.75" customHeight="1" thickBot="1" x14ac:dyDescent="0.25">
      <c r="A78" s="44" t="s">
        <v>599</v>
      </c>
      <c r="B78" s="90" t="s">
        <v>193</v>
      </c>
      <c r="C78" s="70" t="s">
        <v>573</v>
      </c>
      <c r="D78" s="70" t="s">
        <v>38</v>
      </c>
      <c r="E78" s="115" t="str">
        <f t="shared" ref="E78" si="48">IF(E74="N", "X", "")</f>
        <v/>
      </c>
      <c r="F78" s="115" t="str">
        <f t="shared" ref="F78:X78" si="49">IF(F74="N", "X", "")</f>
        <v/>
      </c>
      <c r="G78" s="115" t="str">
        <f t="shared" si="49"/>
        <v/>
      </c>
      <c r="H78" s="115" t="str">
        <f t="shared" si="49"/>
        <v/>
      </c>
      <c r="I78" s="115" t="str">
        <f t="shared" si="49"/>
        <v/>
      </c>
      <c r="J78" s="115" t="str">
        <f t="shared" si="49"/>
        <v/>
      </c>
      <c r="K78" s="115" t="str">
        <f t="shared" si="49"/>
        <v/>
      </c>
      <c r="L78" s="115" t="str">
        <f t="shared" si="49"/>
        <v/>
      </c>
      <c r="M78" s="115" t="str">
        <f t="shared" si="49"/>
        <v/>
      </c>
      <c r="N78" s="115" t="str">
        <f t="shared" si="49"/>
        <v/>
      </c>
      <c r="O78" s="115" t="str">
        <f t="shared" si="49"/>
        <v/>
      </c>
      <c r="P78" s="115" t="str">
        <f t="shared" si="49"/>
        <v/>
      </c>
      <c r="Q78" s="115" t="str">
        <f t="shared" si="49"/>
        <v/>
      </c>
      <c r="R78" s="115" t="str">
        <f t="shared" si="49"/>
        <v/>
      </c>
      <c r="S78" s="115" t="str">
        <f t="shared" si="49"/>
        <v/>
      </c>
      <c r="T78" s="115" t="str">
        <f t="shared" si="49"/>
        <v/>
      </c>
      <c r="U78" s="115" t="str">
        <f t="shared" si="49"/>
        <v/>
      </c>
      <c r="V78" s="115" t="str">
        <f t="shared" si="49"/>
        <v/>
      </c>
      <c r="W78" s="115" t="str">
        <f t="shared" si="49"/>
        <v/>
      </c>
      <c r="X78" s="115" t="str">
        <f t="shared" si="49"/>
        <v/>
      </c>
      <c r="Y78" s="141"/>
      <c r="Z78" s="142"/>
      <c r="AA78" s="143"/>
    </row>
    <row r="79" spans="1:27" ht="81.75" customHeight="1" thickBot="1" x14ac:dyDescent="0.25">
      <c r="A79" s="44" t="s">
        <v>600</v>
      </c>
      <c r="B79" s="90" t="s">
        <v>194</v>
      </c>
      <c r="C79" s="70" t="s">
        <v>573</v>
      </c>
      <c r="D79" s="70" t="s">
        <v>38</v>
      </c>
      <c r="E79" s="115" t="str">
        <f t="shared" ref="E79" si="50">IF(E74="N", "X", "")</f>
        <v/>
      </c>
      <c r="F79" s="115" t="str">
        <f t="shared" ref="F79:X79" si="51">IF(F74="N", "X", "")</f>
        <v/>
      </c>
      <c r="G79" s="115" t="str">
        <f t="shared" si="51"/>
        <v/>
      </c>
      <c r="H79" s="115" t="str">
        <f t="shared" si="51"/>
        <v/>
      </c>
      <c r="I79" s="115" t="str">
        <f t="shared" si="51"/>
        <v/>
      </c>
      <c r="J79" s="115" t="str">
        <f t="shared" si="51"/>
        <v/>
      </c>
      <c r="K79" s="115" t="str">
        <f t="shared" si="51"/>
        <v/>
      </c>
      <c r="L79" s="115" t="str">
        <f t="shared" si="51"/>
        <v/>
      </c>
      <c r="M79" s="115" t="str">
        <f t="shared" si="51"/>
        <v/>
      </c>
      <c r="N79" s="115" t="str">
        <f t="shared" si="51"/>
        <v/>
      </c>
      <c r="O79" s="115" t="str">
        <f t="shared" si="51"/>
        <v/>
      </c>
      <c r="P79" s="115" t="str">
        <f t="shared" si="51"/>
        <v/>
      </c>
      <c r="Q79" s="115" t="str">
        <f t="shared" si="51"/>
        <v/>
      </c>
      <c r="R79" s="115" t="str">
        <f t="shared" si="51"/>
        <v/>
      </c>
      <c r="S79" s="115" t="str">
        <f t="shared" si="51"/>
        <v/>
      </c>
      <c r="T79" s="115" t="str">
        <f t="shared" si="51"/>
        <v/>
      </c>
      <c r="U79" s="115" t="str">
        <f t="shared" si="51"/>
        <v/>
      </c>
      <c r="V79" s="115" t="str">
        <f t="shared" si="51"/>
        <v/>
      </c>
      <c r="W79" s="115" t="str">
        <f t="shared" si="51"/>
        <v/>
      </c>
      <c r="X79" s="115" t="str">
        <f t="shared" si="51"/>
        <v/>
      </c>
      <c r="Y79" s="141"/>
      <c r="Z79" s="142"/>
      <c r="AA79" s="143"/>
    </row>
    <row r="80" spans="1:27" ht="60" customHeight="1" thickBot="1" x14ac:dyDescent="0.25">
      <c r="A80" s="44" t="s">
        <v>601</v>
      </c>
      <c r="B80" s="90" t="s">
        <v>195</v>
      </c>
      <c r="C80" s="70" t="s">
        <v>573</v>
      </c>
      <c r="D80" s="70" t="s">
        <v>38</v>
      </c>
      <c r="E80" s="115" t="str">
        <f t="shared" ref="E80" si="52">IF(E74="N", "X", "")</f>
        <v/>
      </c>
      <c r="F80" s="115" t="str">
        <f t="shared" ref="F80:X80" si="53">IF(F74="N", "X", "")</f>
        <v/>
      </c>
      <c r="G80" s="115" t="str">
        <f t="shared" si="53"/>
        <v/>
      </c>
      <c r="H80" s="115" t="str">
        <f t="shared" si="53"/>
        <v/>
      </c>
      <c r="I80" s="115" t="str">
        <f t="shared" si="53"/>
        <v/>
      </c>
      <c r="J80" s="115" t="str">
        <f t="shared" si="53"/>
        <v/>
      </c>
      <c r="K80" s="115" t="str">
        <f t="shared" si="53"/>
        <v/>
      </c>
      <c r="L80" s="115" t="str">
        <f t="shared" si="53"/>
        <v/>
      </c>
      <c r="M80" s="115" t="str">
        <f t="shared" si="53"/>
        <v/>
      </c>
      <c r="N80" s="115" t="str">
        <f t="shared" si="53"/>
        <v/>
      </c>
      <c r="O80" s="115" t="str">
        <f t="shared" si="53"/>
        <v/>
      </c>
      <c r="P80" s="115" t="str">
        <f t="shared" si="53"/>
        <v/>
      </c>
      <c r="Q80" s="115" t="str">
        <f t="shared" si="53"/>
        <v/>
      </c>
      <c r="R80" s="115" t="str">
        <f t="shared" si="53"/>
        <v/>
      </c>
      <c r="S80" s="115" t="str">
        <f t="shared" si="53"/>
        <v/>
      </c>
      <c r="T80" s="115" t="str">
        <f t="shared" si="53"/>
        <v/>
      </c>
      <c r="U80" s="115" t="str">
        <f t="shared" si="53"/>
        <v/>
      </c>
      <c r="V80" s="115" t="str">
        <f t="shared" si="53"/>
        <v/>
      </c>
      <c r="W80" s="115" t="str">
        <f t="shared" si="53"/>
        <v/>
      </c>
      <c r="X80" s="115" t="str">
        <f t="shared" si="53"/>
        <v/>
      </c>
      <c r="Y80" s="141"/>
      <c r="Z80" s="142"/>
      <c r="AA80" s="143"/>
    </row>
    <row r="81" spans="1:27" ht="63.75" customHeight="1" thickBot="1" x14ac:dyDescent="0.25">
      <c r="A81" s="44" t="s">
        <v>602</v>
      </c>
      <c r="B81" s="90" t="s">
        <v>196</v>
      </c>
      <c r="C81" s="70" t="s">
        <v>573</v>
      </c>
      <c r="D81" s="70" t="s">
        <v>38</v>
      </c>
      <c r="E81" s="115" t="str">
        <f t="shared" ref="E81" si="54">IF(E74="N", "X", "")</f>
        <v/>
      </c>
      <c r="F81" s="115" t="str">
        <f t="shared" ref="F81:X81" si="55">IF(F74="N", "X", "")</f>
        <v/>
      </c>
      <c r="G81" s="115" t="str">
        <f t="shared" si="55"/>
        <v/>
      </c>
      <c r="H81" s="115" t="str">
        <f t="shared" si="55"/>
        <v/>
      </c>
      <c r="I81" s="115" t="str">
        <f t="shared" si="55"/>
        <v/>
      </c>
      <c r="J81" s="115" t="str">
        <f t="shared" si="55"/>
        <v/>
      </c>
      <c r="K81" s="115" t="str">
        <f t="shared" si="55"/>
        <v/>
      </c>
      <c r="L81" s="115" t="str">
        <f t="shared" si="55"/>
        <v/>
      </c>
      <c r="M81" s="115" t="str">
        <f t="shared" si="55"/>
        <v/>
      </c>
      <c r="N81" s="115" t="str">
        <f t="shared" si="55"/>
        <v/>
      </c>
      <c r="O81" s="115" t="str">
        <f t="shared" si="55"/>
        <v/>
      </c>
      <c r="P81" s="115" t="str">
        <f t="shared" si="55"/>
        <v/>
      </c>
      <c r="Q81" s="115" t="str">
        <f t="shared" si="55"/>
        <v/>
      </c>
      <c r="R81" s="115" t="str">
        <f t="shared" si="55"/>
        <v/>
      </c>
      <c r="S81" s="115" t="str">
        <f t="shared" si="55"/>
        <v/>
      </c>
      <c r="T81" s="115" t="str">
        <f t="shared" si="55"/>
        <v/>
      </c>
      <c r="U81" s="115" t="str">
        <f t="shared" si="55"/>
        <v/>
      </c>
      <c r="V81" s="115" t="str">
        <f t="shared" si="55"/>
        <v/>
      </c>
      <c r="W81" s="115" t="str">
        <f t="shared" si="55"/>
        <v/>
      </c>
      <c r="X81" s="115" t="str">
        <f t="shared" si="55"/>
        <v/>
      </c>
      <c r="Y81" s="141"/>
      <c r="Z81" s="142"/>
      <c r="AA81" s="143"/>
    </row>
    <row r="82" spans="1:27" ht="62.25" customHeight="1" thickBot="1" x14ac:dyDescent="0.25">
      <c r="A82" s="35">
        <v>58</v>
      </c>
      <c r="B82" s="89" t="s">
        <v>571</v>
      </c>
      <c r="C82" s="70" t="s">
        <v>573</v>
      </c>
      <c r="D82" s="70" t="s">
        <v>38</v>
      </c>
      <c r="E82" s="115" t="str">
        <f t="shared" ref="E82" si="56">IF(E74="N", "X", "")</f>
        <v/>
      </c>
      <c r="F82" s="115" t="str">
        <f t="shared" ref="F82:X82" si="57">IF(F74="N", "X", "")</f>
        <v/>
      </c>
      <c r="G82" s="115" t="str">
        <f t="shared" si="57"/>
        <v/>
      </c>
      <c r="H82" s="115" t="str">
        <f t="shared" si="57"/>
        <v/>
      </c>
      <c r="I82" s="115" t="str">
        <f t="shared" si="57"/>
        <v/>
      </c>
      <c r="J82" s="115" t="str">
        <f t="shared" si="57"/>
        <v/>
      </c>
      <c r="K82" s="115" t="str">
        <f t="shared" si="57"/>
        <v/>
      </c>
      <c r="L82" s="115" t="str">
        <f t="shared" si="57"/>
        <v/>
      </c>
      <c r="M82" s="115" t="str">
        <f t="shared" si="57"/>
        <v/>
      </c>
      <c r="N82" s="115" t="str">
        <f t="shared" si="57"/>
        <v/>
      </c>
      <c r="O82" s="115" t="str">
        <f t="shared" si="57"/>
        <v/>
      </c>
      <c r="P82" s="115" t="str">
        <f t="shared" si="57"/>
        <v/>
      </c>
      <c r="Q82" s="115" t="str">
        <f t="shared" si="57"/>
        <v/>
      </c>
      <c r="R82" s="115" t="str">
        <f t="shared" si="57"/>
        <v/>
      </c>
      <c r="S82" s="115" t="str">
        <f t="shared" si="57"/>
        <v/>
      </c>
      <c r="T82" s="115" t="str">
        <f t="shared" si="57"/>
        <v/>
      </c>
      <c r="U82" s="115" t="str">
        <f t="shared" si="57"/>
        <v/>
      </c>
      <c r="V82" s="115" t="str">
        <f t="shared" si="57"/>
        <v/>
      </c>
      <c r="W82" s="115" t="str">
        <f t="shared" si="57"/>
        <v/>
      </c>
      <c r="X82" s="115" t="str">
        <f t="shared" si="57"/>
        <v/>
      </c>
      <c r="Y82" s="141"/>
      <c r="Z82" s="142"/>
      <c r="AA82" s="143"/>
    </row>
    <row r="83" spans="1:27" ht="45" customHeight="1" thickBot="1" x14ac:dyDescent="0.25">
      <c r="A83" s="47">
        <v>59</v>
      </c>
      <c r="B83" s="89" t="s">
        <v>572</v>
      </c>
      <c r="C83" s="72" t="s">
        <v>573</v>
      </c>
      <c r="D83" s="70" t="s">
        <v>38</v>
      </c>
      <c r="E83" s="115" t="str">
        <f>IF(E74="N", "X", "")</f>
        <v/>
      </c>
      <c r="F83" s="115" t="str">
        <f t="shared" ref="F83:X83" si="58">IF(F74="N", "X", "")</f>
        <v/>
      </c>
      <c r="G83" s="115" t="str">
        <f t="shared" si="58"/>
        <v/>
      </c>
      <c r="H83" s="115" t="str">
        <f t="shared" si="58"/>
        <v/>
      </c>
      <c r="I83" s="115" t="str">
        <f t="shared" si="58"/>
        <v/>
      </c>
      <c r="J83" s="115" t="str">
        <f t="shared" si="58"/>
        <v/>
      </c>
      <c r="K83" s="115" t="str">
        <f t="shared" si="58"/>
        <v/>
      </c>
      <c r="L83" s="115" t="str">
        <f t="shared" si="58"/>
        <v/>
      </c>
      <c r="M83" s="115" t="str">
        <f t="shared" si="58"/>
        <v/>
      </c>
      <c r="N83" s="115" t="str">
        <f t="shared" si="58"/>
        <v/>
      </c>
      <c r="O83" s="115" t="str">
        <f t="shared" si="58"/>
        <v/>
      </c>
      <c r="P83" s="115" t="str">
        <f t="shared" si="58"/>
        <v/>
      </c>
      <c r="Q83" s="115" t="str">
        <f t="shared" si="58"/>
        <v/>
      </c>
      <c r="R83" s="115" t="str">
        <f t="shared" si="58"/>
        <v/>
      </c>
      <c r="S83" s="115" t="str">
        <f t="shared" si="58"/>
        <v/>
      </c>
      <c r="T83" s="115" t="str">
        <f t="shared" si="58"/>
        <v/>
      </c>
      <c r="U83" s="115" t="str">
        <f t="shared" si="58"/>
        <v/>
      </c>
      <c r="V83" s="115" t="str">
        <f t="shared" si="58"/>
        <v/>
      </c>
      <c r="W83" s="115" t="str">
        <f t="shared" si="58"/>
        <v/>
      </c>
      <c r="X83" s="115" t="str">
        <f t="shared" si="58"/>
        <v/>
      </c>
      <c r="Y83" s="141"/>
      <c r="Z83" s="142"/>
      <c r="AA83" s="143"/>
    </row>
    <row r="84" spans="1:27" s="693" customFormat="1" ht="24.6" customHeight="1" thickBot="1" x14ac:dyDescent="0.25">
      <c r="A84" s="660"/>
      <c r="B84" s="661" t="s">
        <v>95</v>
      </c>
      <c r="C84" s="675" t="s">
        <v>8</v>
      </c>
      <c r="D84" s="621" t="s">
        <v>9</v>
      </c>
      <c r="E84" s="702"/>
      <c r="F84" s="702"/>
      <c r="G84" s="702"/>
      <c r="H84" s="702"/>
      <c r="I84" s="702"/>
      <c r="J84" s="702"/>
      <c r="K84" s="702"/>
      <c r="L84" s="702"/>
      <c r="M84" s="702"/>
      <c r="N84" s="702"/>
      <c r="O84" s="702"/>
      <c r="P84" s="702"/>
      <c r="Q84" s="702"/>
      <c r="R84" s="702"/>
      <c r="S84" s="702"/>
      <c r="T84" s="702"/>
      <c r="U84" s="702"/>
      <c r="V84" s="702"/>
      <c r="W84" s="702"/>
      <c r="X84" s="702"/>
      <c r="Y84" s="695"/>
      <c r="Z84" s="696"/>
      <c r="AA84" s="697"/>
    </row>
    <row r="85" spans="1:27" ht="67.5" customHeight="1" thickBot="1" x14ac:dyDescent="0.25">
      <c r="A85" s="66">
        <v>60</v>
      </c>
      <c r="B85" s="79" t="s">
        <v>574</v>
      </c>
      <c r="C85" s="71" t="s">
        <v>575</v>
      </c>
      <c r="D85" s="82" t="s">
        <v>135</v>
      </c>
      <c r="E85" s="117"/>
      <c r="F85" s="117" t="s">
        <v>19</v>
      </c>
      <c r="G85" s="117" t="s">
        <v>19</v>
      </c>
      <c r="H85" s="117" t="s">
        <v>19</v>
      </c>
      <c r="I85" s="117" t="s">
        <v>19</v>
      </c>
      <c r="J85" s="117" t="s">
        <v>19</v>
      </c>
      <c r="K85" s="117" t="s">
        <v>19</v>
      </c>
      <c r="L85" s="117" t="s">
        <v>19</v>
      </c>
      <c r="M85" s="117" t="s">
        <v>19</v>
      </c>
      <c r="N85" s="117" t="s">
        <v>19</v>
      </c>
      <c r="O85" s="117" t="s">
        <v>19</v>
      </c>
      <c r="P85" s="117" t="s">
        <v>19</v>
      </c>
      <c r="Q85" s="117" t="s">
        <v>19</v>
      </c>
      <c r="R85" s="117" t="s">
        <v>19</v>
      </c>
      <c r="S85" s="117" t="s">
        <v>19</v>
      </c>
      <c r="T85" s="117" t="s">
        <v>19</v>
      </c>
      <c r="U85" s="117" t="s">
        <v>19</v>
      </c>
      <c r="V85" s="117" t="s">
        <v>19</v>
      </c>
      <c r="W85" s="117" t="s">
        <v>19</v>
      </c>
      <c r="X85" s="117" t="s">
        <v>19</v>
      </c>
      <c r="Y85" s="150"/>
      <c r="Z85" s="151"/>
      <c r="AA85" s="152"/>
    </row>
    <row r="86" spans="1:27" ht="87.6" customHeight="1" thickBot="1" x14ac:dyDescent="0.25">
      <c r="A86" s="57">
        <v>61</v>
      </c>
      <c r="B86" s="90" t="s">
        <v>576</v>
      </c>
      <c r="C86" s="70" t="s">
        <v>577</v>
      </c>
      <c r="D86" s="82" t="s">
        <v>135</v>
      </c>
      <c r="E86" s="116" t="str">
        <f t="shared" ref="E86" si="59">IF(E85="N","X","")</f>
        <v/>
      </c>
      <c r="F86" s="116" t="str">
        <f t="shared" ref="F86:X86" si="60">IF(F85="N","X","")</f>
        <v/>
      </c>
      <c r="G86" s="116" t="str">
        <f t="shared" si="60"/>
        <v/>
      </c>
      <c r="H86" s="116" t="str">
        <f t="shared" si="60"/>
        <v/>
      </c>
      <c r="I86" s="116" t="str">
        <f t="shared" si="60"/>
        <v/>
      </c>
      <c r="J86" s="116" t="str">
        <f t="shared" si="60"/>
        <v/>
      </c>
      <c r="K86" s="116" t="str">
        <f t="shared" si="60"/>
        <v/>
      </c>
      <c r="L86" s="116" t="str">
        <f t="shared" si="60"/>
        <v/>
      </c>
      <c r="M86" s="116" t="str">
        <f t="shared" si="60"/>
        <v/>
      </c>
      <c r="N86" s="116" t="str">
        <f t="shared" si="60"/>
        <v/>
      </c>
      <c r="O86" s="116" t="str">
        <f t="shared" si="60"/>
        <v/>
      </c>
      <c r="P86" s="116" t="str">
        <f t="shared" si="60"/>
        <v/>
      </c>
      <c r="Q86" s="116" t="str">
        <f t="shared" si="60"/>
        <v/>
      </c>
      <c r="R86" s="116" t="str">
        <f t="shared" si="60"/>
        <v/>
      </c>
      <c r="S86" s="116" t="str">
        <f t="shared" si="60"/>
        <v/>
      </c>
      <c r="T86" s="116" t="str">
        <f t="shared" si="60"/>
        <v/>
      </c>
      <c r="U86" s="116" t="str">
        <f t="shared" si="60"/>
        <v/>
      </c>
      <c r="V86" s="116" t="str">
        <f t="shared" si="60"/>
        <v/>
      </c>
      <c r="W86" s="116" t="str">
        <f t="shared" si="60"/>
        <v/>
      </c>
      <c r="X86" s="116" t="str">
        <f t="shared" si="60"/>
        <v/>
      </c>
      <c r="Y86" s="141"/>
      <c r="Z86" s="142"/>
      <c r="AA86" s="143"/>
    </row>
    <row r="87" spans="1:27" ht="65.25" customHeight="1" thickBot="1" x14ac:dyDescent="0.25">
      <c r="A87" s="39">
        <v>62</v>
      </c>
      <c r="B87" s="94" t="s">
        <v>578</v>
      </c>
      <c r="C87" s="93" t="s">
        <v>579</v>
      </c>
      <c r="D87" s="82" t="s">
        <v>135</v>
      </c>
      <c r="E87" s="116" t="str">
        <f>IF(E85="N","X","")</f>
        <v/>
      </c>
      <c r="F87" s="116" t="str">
        <f t="shared" ref="F87:X87" si="61">IF(F85="N","X","")</f>
        <v/>
      </c>
      <c r="G87" s="116" t="str">
        <f t="shared" si="61"/>
        <v/>
      </c>
      <c r="H87" s="116" t="str">
        <f t="shared" si="61"/>
        <v/>
      </c>
      <c r="I87" s="116" t="str">
        <f t="shared" si="61"/>
        <v/>
      </c>
      <c r="J87" s="116" t="str">
        <f t="shared" si="61"/>
        <v/>
      </c>
      <c r="K87" s="116" t="str">
        <f t="shared" si="61"/>
        <v/>
      </c>
      <c r="L87" s="116" t="str">
        <f t="shared" si="61"/>
        <v/>
      </c>
      <c r="M87" s="116" t="str">
        <f t="shared" si="61"/>
        <v/>
      </c>
      <c r="N87" s="116" t="str">
        <f t="shared" si="61"/>
        <v/>
      </c>
      <c r="O87" s="116" t="str">
        <f t="shared" si="61"/>
        <v/>
      </c>
      <c r="P87" s="116" t="str">
        <f t="shared" si="61"/>
        <v/>
      </c>
      <c r="Q87" s="116" t="str">
        <f t="shared" si="61"/>
        <v/>
      </c>
      <c r="R87" s="116" t="str">
        <f t="shared" si="61"/>
        <v/>
      </c>
      <c r="S87" s="116" t="str">
        <f t="shared" si="61"/>
        <v/>
      </c>
      <c r="T87" s="116" t="str">
        <f t="shared" si="61"/>
        <v/>
      </c>
      <c r="U87" s="116" t="str">
        <f t="shared" si="61"/>
        <v/>
      </c>
      <c r="V87" s="116" t="str">
        <f t="shared" si="61"/>
        <v/>
      </c>
      <c r="W87" s="116" t="str">
        <f t="shared" si="61"/>
        <v/>
      </c>
      <c r="X87" s="116" t="str">
        <f t="shared" si="61"/>
        <v/>
      </c>
      <c r="Y87" s="156"/>
      <c r="Z87" s="157"/>
      <c r="AA87" s="158"/>
    </row>
    <row r="88" spans="1:27" s="693" customFormat="1" ht="24.6" customHeight="1" thickBot="1" x14ac:dyDescent="0.25">
      <c r="A88" s="668"/>
      <c r="B88" s="657" t="s">
        <v>197</v>
      </c>
      <c r="C88" s="680" t="s">
        <v>8</v>
      </c>
      <c r="D88" s="623" t="s">
        <v>9</v>
      </c>
      <c r="E88" s="698"/>
      <c r="F88" s="698"/>
      <c r="G88" s="698"/>
      <c r="H88" s="698"/>
      <c r="I88" s="698"/>
      <c r="J88" s="698"/>
      <c r="K88" s="698"/>
      <c r="L88" s="698"/>
      <c r="M88" s="698"/>
      <c r="N88" s="698"/>
      <c r="O88" s="698"/>
      <c r="P88" s="698"/>
      <c r="Q88" s="698"/>
      <c r="R88" s="698"/>
      <c r="S88" s="698"/>
      <c r="T88" s="698"/>
      <c r="U88" s="698"/>
      <c r="V88" s="698"/>
      <c r="W88" s="698"/>
      <c r="X88" s="698"/>
      <c r="Y88" s="699"/>
      <c r="Z88" s="700"/>
      <c r="AA88" s="701"/>
    </row>
    <row r="89" spans="1:27" ht="67.5" customHeight="1" thickBot="1" x14ac:dyDescent="0.25">
      <c r="A89" s="41">
        <v>63</v>
      </c>
      <c r="B89" s="85" t="s">
        <v>580</v>
      </c>
      <c r="C89" s="70" t="s">
        <v>581</v>
      </c>
      <c r="D89" s="92" t="s">
        <v>135</v>
      </c>
      <c r="E89" s="119"/>
      <c r="F89" s="119" t="s">
        <v>19</v>
      </c>
      <c r="G89" s="119" t="s">
        <v>19</v>
      </c>
      <c r="H89" s="119" t="s">
        <v>19</v>
      </c>
      <c r="I89" s="119" t="s">
        <v>19</v>
      </c>
      <c r="J89" s="119" t="s">
        <v>19</v>
      </c>
      <c r="K89" s="119" t="s">
        <v>19</v>
      </c>
      <c r="L89" s="119" t="s">
        <v>19</v>
      </c>
      <c r="M89" s="119" t="s">
        <v>19</v>
      </c>
      <c r="N89" s="119" t="s">
        <v>19</v>
      </c>
      <c r="O89" s="119" t="s">
        <v>19</v>
      </c>
      <c r="P89" s="119" t="s">
        <v>19</v>
      </c>
      <c r="Q89" s="119" t="s">
        <v>19</v>
      </c>
      <c r="R89" s="119" t="s">
        <v>19</v>
      </c>
      <c r="S89" s="119" t="s">
        <v>19</v>
      </c>
      <c r="T89" s="119" t="s">
        <v>19</v>
      </c>
      <c r="U89" s="119" t="s">
        <v>19</v>
      </c>
      <c r="V89" s="119" t="s">
        <v>19</v>
      </c>
      <c r="W89" s="119" t="s">
        <v>19</v>
      </c>
      <c r="X89" s="119" t="s">
        <v>19</v>
      </c>
      <c r="Y89" s="147"/>
      <c r="Z89" s="148"/>
      <c r="AA89" s="149"/>
    </row>
    <row r="90" spans="1:27" ht="54.75" customHeight="1" thickBot="1" x14ac:dyDescent="0.25">
      <c r="A90" s="42">
        <v>64</v>
      </c>
      <c r="B90" s="85" t="s">
        <v>582</v>
      </c>
      <c r="C90" s="70" t="s">
        <v>583</v>
      </c>
      <c r="D90" s="92" t="s">
        <v>135</v>
      </c>
      <c r="E90" s="116" t="str">
        <f>IF(E89="N","X","")</f>
        <v/>
      </c>
      <c r="F90" s="116" t="str">
        <f t="shared" ref="F90:X90" si="62">IF(F89="N","X","")</f>
        <v/>
      </c>
      <c r="G90" s="116" t="str">
        <f t="shared" si="62"/>
        <v/>
      </c>
      <c r="H90" s="116" t="str">
        <f t="shared" si="62"/>
        <v/>
      </c>
      <c r="I90" s="116" t="str">
        <f t="shared" si="62"/>
        <v/>
      </c>
      <c r="J90" s="116" t="str">
        <f t="shared" si="62"/>
        <v/>
      </c>
      <c r="K90" s="116" t="str">
        <f t="shared" si="62"/>
        <v/>
      </c>
      <c r="L90" s="116" t="str">
        <f t="shared" si="62"/>
        <v/>
      </c>
      <c r="M90" s="116" t="str">
        <f t="shared" si="62"/>
        <v/>
      </c>
      <c r="N90" s="116" t="str">
        <f t="shared" si="62"/>
        <v/>
      </c>
      <c r="O90" s="116" t="str">
        <f t="shared" si="62"/>
        <v/>
      </c>
      <c r="P90" s="116" t="str">
        <f t="shared" si="62"/>
        <v/>
      </c>
      <c r="Q90" s="116" t="str">
        <f t="shared" si="62"/>
        <v/>
      </c>
      <c r="R90" s="116" t="str">
        <f t="shared" si="62"/>
        <v/>
      </c>
      <c r="S90" s="116" t="str">
        <f t="shared" si="62"/>
        <v/>
      </c>
      <c r="T90" s="116" t="str">
        <f t="shared" si="62"/>
        <v/>
      </c>
      <c r="U90" s="116" t="str">
        <f t="shared" si="62"/>
        <v/>
      </c>
      <c r="V90" s="116" t="str">
        <f t="shared" si="62"/>
        <v/>
      </c>
      <c r="W90" s="116" t="str">
        <f t="shared" si="62"/>
        <v/>
      </c>
      <c r="X90" s="116" t="str">
        <f t="shared" si="62"/>
        <v/>
      </c>
      <c r="Y90" s="138"/>
      <c r="Z90" s="139"/>
      <c r="AA90" s="140"/>
    </row>
    <row r="91" spans="1:27" ht="55.5" customHeight="1" thickBot="1" x14ac:dyDescent="0.25">
      <c r="A91" s="48">
        <v>65</v>
      </c>
      <c r="B91" s="85" t="s">
        <v>198</v>
      </c>
      <c r="C91" s="70" t="s">
        <v>584</v>
      </c>
      <c r="D91" s="92" t="s">
        <v>135</v>
      </c>
      <c r="E91" s="116" t="str">
        <f t="shared" ref="E91:T91" si="63">IF(E89="N","X","")</f>
        <v/>
      </c>
      <c r="F91" s="116" t="str">
        <f t="shared" si="63"/>
        <v/>
      </c>
      <c r="G91" s="116" t="str">
        <f t="shared" si="63"/>
        <v/>
      </c>
      <c r="H91" s="116" t="str">
        <f t="shared" si="63"/>
        <v/>
      </c>
      <c r="I91" s="116" t="str">
        <f t="shared" si="63"/>
        <v/>
      </c>
      <c r="J91" s="116" t="str">
        <f t="shared" si="63"/>
        <v/>
      </c>
      <c r="K91" s="116" t="str">
        <f t="shared" si="63"/>
        <v/>
      </c>
      <c r="L91" s="116" t="str">
        <f t="shared" si="63"/>
        <v/>
      </c>
      <c r="M91" s="116" t="str">
        <f t="shared" si="63"/>
        <v/>
      </c>
      <c r="N91" s="116" t="str">
        <f t="shared" si="63"/>
        <v/>
      </c>
      <c r="O91" s="116" t="str">
        <f t="shared" si="63"/>
        <v/>
      </c>
      <c r="P91" s="116" t="str">
        <f t="shared" si="63"/>
        <v/>
      </c>
      <c r="Q91" s="116" t="str">
        <f t="shared" si="63"/>
        <v/>
      </c>
      <c r="R91" s="116" t="str">
        <f t="shared" si="63"/>
        <v/>
      </c>
      <c r="S91" s="116" t="str">
        <f t="shared" si="63"/>
        <v/>
      </c>
      <c r="T91" s="116" t="str">
        <f t="shared" si="63"/>
        <v/>
      </c>
      <c r="U91" s="116" t="str">
        <f t="shared" ref="U91:X91" si="64">IF(U89="N","X","")</f>
        <v/>
      </c>
      <c r="V91" s="116" t="str">
        <f t="shared" si="64"/>
        <v/>
      </c>
      <c r="W91" s="116" t="str">
        <f t="shared" si="64"/>
        <v/>
      </c>
      <c r="X91" s="116" t="str">
        <f t="shared" si="64"/>
        <v/>
      </c>
      <c r="Y91" s="138"/>
      <c r="Z91" s="139"/>
      <c r="AA91" s="140"/>
    </row>
    <row r="92" spans="1:27" ht="66.75" customHeight="1" thickBot="1" x14ac:dyDescent="0.25">
      <c r="A92" s="325">
        <v>66</v>
      </c>
      <c r="B92" s="91" t="s">
        <v>199</v>
      </c>
      <c r="C92" s="70" t="s">
        <v>585</v>
      </c>
      <c r="D92" s="92" t="s">
        <v>135</v>
      </c>
      <c r="E92" s="116" t="str">
        <f>IF(E89="N","X","")</f>
        <v/>
      </c>
      <c r="F92" s="116" t="str">
        <f t="shared" ref="F92:X92" si="65">IF(F89="N","X","")</f>
        <v/>
      </c>
      <c r="G92" s="116" t="str">
        <f t="shared" si="65"/>
        <v/>
      </c>
      <c r="H92" s="116" t="str">
        <f t="shared" si="65"/>
        <v/>
      </c>
      <c r="I92" s="116" t="str">
        <f t="shared" si="65"/>
        <v/>
      </c>
      <c r="J92" s="116" t="str">
        <f t="shared" si="65"/>
        <v/>
      </c>
      <c r="K92" s="116" t="str">
        <f t="shared" si="65"/>
        <v/>
      </c>
      <c r="L92" s="116" t="str">
        <f t="shared" si="65"/>
        <v/>
      </c>
      <c r="M92" s="116" t="str">
        <f t="shared" si="65"/>
        <v/>
      </c>
      <c r="N92" s="116" t="str">
        <f t="shared" si="65"/>
        <v/>
      </c>
      <c r="O92" s="116" t="str">
        <f t="shared" si="65"/>
        <v/>
      </c>
      <c r="P92" s="116" t="str">
        <f t="shared" si="65"/>
        <v/>
      </c>
      <c r="Q92" s="116" t="str">
        <f t="shared" si="65"/>
        <v/>
      </c>
      <c r="R92" s="116" t="str">
        <f t="shared" si="65"/>
        <v/>
      </c>
      <c r="S92" s="116" t="str">
        <f t="shared" si="65"/>
        <v/>
      </c>
      <c r="T92" s="116" t="str">
        <f t="shared" si="65"/>
        <v/>
      </c>
      <c r="U92" s="116" t="str">
        <f t="shared" si="65"/>
        <v/>
      </c>
      <c r="V92" s="116" t="str">
        <f t="shared" si="65"/>
        <v/>
      </c>
      <c r="W92" s="116" t="str">
        <f t="shared" si="65"/>
        <v/>
      </c>
      <c r="X92" s="116" t="str">
        <f t="shared" si="65"/>
        <v/>
      </c>
      <c r="Y92" s="144"/>
      <c r="Z92" s="145"/>
      <c r="AA92" s="146"/>
    </row>
    <row r="93" spans="1:27" s="693" customFormat="1" ht="24.6" customHeight="1" thickBot="1" x14ac:dyDescent="0.25">
      <c r="A93" s="662"/>
      <c r="B93" s="648" t="s">
        <v>200</v>
      </c>
      <c r="C93" s="675" t="s">
        <v>8</v>
      </c>
      <c r="D93" s="621" t="s">
        <v>9</v>
      </c>
      <c r="E93" s="691"/>
      <c r="F93" s="691"/>
      <c r="G93" s="691"/>
      <c r="H93" s="691"/>
      <c r="I93" s="691"/>
      <c r="J93" s="691"/>
      <c r="K93" s="691"/>
      <c r="L93" s="691"/>
      <c r="M93" s="691"/>
      <c r="N93" s="691"/>
      <c r="O93" s="691"/>
      <c r="P93" s="691"/>
      <c r="Q93" s="691"/>
      <c r="R93" s="691"/>
      <c r="S93" s="691"/>
      <c r="T93" s="691"/>
      <c r="U93" s="691"/>
      <c r="V93" s="691"/>
      <c r="W93" s="691"/>
      <c r="X93" s="691"/>
      <c r="Y93" s="695"/>
      <c r="Z93" s="696"/>
      <c r="AA93" s="697"/>
    </row>
    <row r="94" spans="1:27" ht="54.75" customHeight="1" thickBot="1" x14ac:dyDescent="0.25">
      <c r="A94" s="95">
        <v>67</v>
      </c>
      <c r="B94" s="85" t="s">
        <v>586</v>
      </c>
      <c r="C94" s="71" t="s">
        <v>201</v>
      </c>
      <c r="D94" s="62" t="s">
        <v>135</v>
      </c>
      <c r="E94" s="119"/>
      <c r="F94" s="119" t="s">
        <v>19</v>
      </c>
      <c r="G94" s="119" t="s">
        <v>19</v>
      </c>
      <c r="H94" s="119" t="s">
        <v>19</v>
      </c>
      <c r="I94" s="119" t="s">
        <v>19</v>
      </c>
      <c r="J94" s="119" t="s">
        <v>19</v>
      </c>
      <c r="K94" s="119" t="s">
        <v>19</v>
      </c>
      <c r="L94" s="119" t="s">
        <v>19</v>
      </c>
      <c r="M94" s="119" t="s">
        <v>19</v>
      </c>
      <c r="N94" s="119" t="s">
        <v>19</v>
      </c>
      <c r="O94" s="119" t="s">
        <v>19</v>
      </c>
      <c r="P94" s="119" t="s">
        <v>19</v>
      </c>
      <c r="Q94" s="119" t="s">
        <v>19</v>
      </c>
      <c r="R94" s="119" t="s">
        <v>19</v>
      </c>
      <c r="S94" s="119" t="s">
        <v>19</v>
      </c>
      <c r="T94" s="119" t="s">
        <v>19</v>
      </c>
      <c r="U94" s="119" t="s">
        <v>19</v>
      </c>
      <c r="V94" s="119" t="s">
        <v>19</v>
      </c>
      <c r="W94" s="119" t="s">
        <v>19</v>
      </c>
      <c r="X94" s="119" t="s">
        <v>19</v>
      </c>
      <c r="Y94" s="150"/>
      <c r="Z94" s="151"/>
      <c r="AA94" s="152"/>
    </row>
    <row r="95" spans="1:27" ht="51.75" customHeight="1" thickBot="1" x14ac:dyDescent="0.25">
      <c r="A95" s="87">
        <v>68</v>
      </c>
      <c r="B95" s="85" t="s">
        <v>587</v>
      </c>
      <c r="C95" s="71" t="s">
        <v>202</v>
      </c>
      <c r="D95" s="62" t="s">
        <v>135</v>
      </c>
      <c r="E95" s="116" t="str">
        <f t="shared" ref="E95:T95" si="66">IF(E94="N","X","")</f>
        <v/>
      </c>
      <c r="F95" s="116" t="str">
        <f t="shared" si="66"/>
        <v/>
      </c>
      <c r="G95" s="116" t="str">
        <f t="shared" si="66"/>
        <v/>
      </c>
      <c r="H95" s="116" t="str">
        <f t="shared" si="66"/>
        <v/>
      </c>
      <c r="I95" s="116" t="str">
        <f t="shared" si="66"/>
        <v/>
      </c>
      <c r="J95" s="116" t="str">
        <f t="shared" si="66"/>
        <v/>
      </c>
      <c r="K95" s="116" t="str">
        <f t="shared" si="66"/>
        <v/>
      </c>
      <c r="L95" s="116" t="str">
        <f t="shared" si="66"/>
        <v/>
      </c>
      <c r="M95" s="116" t="str">
        <f t="shared" si="66"/>
        <v/>
      </c>
      <c r="N95" s="116" t="str">
        <f t="shared" si="66"/>
        <v/>
      </c>
      <c r="O95" s="116" t="str">
        <f t="shared" si="66"/>
        <v/>
      </c>
      <c r="P95" s="116" t="str">
        <f t="shared" si="66"/>
        <v/>
      </c>
      <c r="Q95" s="116" t="str">
        <f t="shared" si="66"/>
        <v/>
      </c>
      <c r="R95" s="116" t="str">
        <f t="shared" si="66"/>
        <v/>
      </c>
      <c r="S95" s="116" t="str">
        <f t="shared" si="66"/>
        <v/>
      </c>
      <c r="T95" s="116" t="str">
        <f t="shared" si="66"/>
        <v/>
      </c>
      <c r="U95" s="116" t="str">
        <f t="shared" ref="U95:X95" si="67">IF(U94="N","X","")</f>
        <v/>
      </c>
      <c r="V95" s="116" t="str">
        <f t="shared" si="67"/>
        <v/>
      </c>
      <c r="W95" s="116" t="str">
        <f t="shared" si="67"/>
        <v/>
      </c>
      <c r="X95" s="116" t="str">
        <f t="shared" si="67"/>
        <v/>
      </c>
      <c r="Y95" s="141"/>
      <c r="Z95" s="142"/>
      <c r="AA95" s="143"/>
    </row>
    <row r="96" spans="1:27" ht="54" customHeight="1" thickBot="1" x14ac:dyDescent="0.25">
      <c r="A96" s="84">
        <v>69</v>
      </c>
      <c r="B96" s="85" t="s">
        <v>588</v>
      </c>
      <c r="C96" s="71" t="s">
        <v>203</v>
      </c>
      <c r="D96" s="62" t="s">
        <v>135</v>
      </c>
      <c r="E96" s="116" t="str">
        <f>IF(E94="N","X","")</f>
        <v/>
      </c>
      <c r="F96" s="116" t="str">
        <f t="shared" ref="F96:X96" si="68">IF(F94="N","X","")</f>
        <v/>
      </c>
      <c r="G96" s="116" t="str">
        <f t="shared" si="68"/>
        <v/>
      </c>
      <c r="H96" s="116" t="str">
        <f t="shared" si="68"/>
        <v/>
      </c>
      <c r="I96" s="116" t="str">
        <f t="shared" si="68"/>
        <v/>
      </c>
      <c r="J96" s="116" t="str">
        <f t="shared" si="68"/>
        <v/>
      </c>
      <c r="K96" s="116" t="str">
        <f t="shared" si="68"/>
        <v/>
      </c>
      <c r="L96" s="116" t="str">
        <f t="shared" si="68"/>
        <v/>
      </c>
      <c r="M96" s="116" t="str">
        <f t="shared" si="68"/>
        <v/>
      </c>
      <c r="N96" s="116" t="str">
        <f t="shared" si="68"/>
        <v/>
      </c>
      <c r="O96" s="116" t="str">
        <f t="shared" si="68"/>
        <v/>
      </c>
      <c r="P96" s="116" t="str">
        <f t="shared" si="68"/>
        <v/>
      </c>
      <c r="Q96" s="116" t="str">
        <f t="shared" si="68"/>
        <v/>
      </c>
      <c r="R96" s="116" t="str">
        <f t="shared" si="68"/>
        <v/>
      </c>
      <c r="S96" s="116" t="str">
        <f t="shared" si="68"/>
        <v/>
      </c>
      <c r="T96" s="116" t="str">
        <f t="shared" si="68"/>
        <v/>
      </c>
      <c r="U96" s="116" t="str">
        <f t="shared" si="68"/>
        <v/>
      </c>
      <c r="V96" s="116" t="str">
        <f t="shared" si="68"/>
        <v/>
      </c>
      <c r="W96" s="116" t="str">
        <f t="shared" si="68"/>
        <v/>
      </c>
      <c r="X96" s="116" t="str">
        <f t="shared" si="68"/>
        <v/>
      </c>
      <c r="Y96" s="159"/>
      <c r="Z96" s="160"/>
      <c r="AA96" s="161"/>
    </row>
    <row r="97" spans="1:30" s="693" customFormat="1" ht="24.6" customHeight="1" thickBot="1" x14ac:dyDescent="0.25">
      <c r="A97" s="663"/>
      <c r="B97" s="659" t="s">
        <v>106</v>
      </c>
      <c r="C97" s="680" t="s">
        <v>8</v>
      </c>
      <c r="D97" s="681" t="s">
        <v>9</v>
      </c>
      <c r="E97" s="694"/>
      <c r="F97" s="694"/>
      <c r="G97" s="694"/>
      <c r="H97" s="694"/>
      <c r="I97" s="694"/>
      <c r="J97" s="694"/>
      <c r="K97" s="694"/>
      <c r="L97" s="694"/>
      <c r="M97" s="694"/>
      <c r="N97" s="694"/>
      <c r="O97" s="694"/>
      <c r="P97" s="694"/>
      <c r="Q97" s="694"/>
      <c r="R97" s="694"/>
      <c r="S97" s="694"/>
      <c r="T97" s="694"/>
      <c r="U97" s="694"/>
      <c r="V97" s="694"/>
      <c r="W97" s="694"/>
      <c r="X97" s="694"/>
      <c r="Y97" s="692"/>
      <c r="Z97" s="692"/>
      <c r="AA97" s="692"/>
    </row>
    <row r="98" spans="1:30" ht="54" customHeight="1" thickBot="1" x14ac:dyDescent="0.25">
      <c r="A98" s="38">
        <v>70</v>
      </c>
      <c r="B98" s="85" t="s">
        <v>204</v>
      </c>
      <c r="C98" s="70" t="s">
        <v>205</v>
      </c>
      <c r="D98" s="82" t="s">
        <v>135</v>
      </c>
      <c r="E98" s="1115" t="str">
        <f t="shared" ref="E98:X98" si="69">IF(E94="N", "X", "")</f>
        <v/>
      </c>
      <c r="F98" s="1115" t="str">
        <f t="shared" si="69"/>
        <v/>
      </c>
      <c r="G98" s="1115" t="str">
        <f t="shared" si="69"/>
        <v/>
      </c>
      <c r="H98" s="1115" t="str">
        <f t="shared" si="69"/>
        <v/>
      </c>
      <c r="I98" s="1115" t="str">
        <f t="shared" si="69"/>
        <v/>
      </c>
      <c r="J98" s="1115" t="str">
        <f t="shared" si="69"/>
        <v/>
      </c>
      <c r="K98" s="1115" t="str">
        <f t="shared" si="69"/>
        <v/>
      </c>
      <c r="L98" s="1115" t="str">
        <f t="shared" si="69"/>
        <v/>
      </c>
      <c r="M98" s="1115" t="str">
        <f t="shared" si="69"/>
        <v/>
      </c>
      <c r="N98" s="1115" t="str">
        <f t="shared" si="69"/>
        <v/>
      </c>
      <c r="O98" s="1115" t="str">
        <f t="shared" si="69"/>
        <v/>
      </c>
      <c r="P98" s="1115" t="str">
        <f t="shared" si="69"/>
        <v/>
      </c>
      <c r="Q98" s="1115" t="str">
        <f t="shared" si="69"/>
        <v/>
      </c>
      <c r="R98" s="1115" t="str">
        <f t="shared" si="69"/>
        <v/>
      </c>
      <c r="S98" s="1115" t="str">
        <f t="shared" si="69"/>
        <v/>
      </c>
      <c r="T98" s="1115" t="str">
        <f t="shared" si="69"/>
        <v/>
      </c>
      <c r="U98" s="1115" t="str">
        <f t="shared" si="69"/>
        <v/>
      </c>
      <c r="V98" s="1115" t="str">
        <f t="shared" si="69"/>
        <v/>
      </c>
      <c r="W98" s="1115" t="str">
        <f t="shared" si="69"/>
        <v/>
      </c>
      <c r="X98" s="1115" t="str">
        <f t="shared" si="69"/>
        <v/>
      </c>
      <c r="Y98" s="162"/>
      <c r="Z98" s="163"/>
      <c r="AA98" s="163"/>
    </row>
    <row r="99" spans="1:30" ht="90" thickBot="1" x14ac:dyDescent="0.25">
      <c r="A99" s="61">
        <v>71</v>
      </c>
      <c r="B99" s="96" t="s">
        <v>589</v>
      </c>
      <c r="C99" s="70" t="s">
        <v>205</v>
      </c>
      <c r="D99" s="97" t="s">
        <v>206</v>
      </c>
      <c r="E99" s="1115" t="str">
        <f t="shared" ref="E99:T99" si="70">IF(E94="N", "X", "")</f>
        <v/>
      </c>
      <c r="F99" s="1115" t="str">
        <f t="shared" si="70"/>
        <v/>
      </c>
      <c r="G99" s="1115" t="str">
        <f t="shared" si="70"/>
        <v/>
      </c>
      <c r="H99" s="1115" t="str">
        <f t="shared" si="70"/>
        <v/>
      </c>
      <c r="I99" s="1115" t="str">
        <f t="shared" si="70"/>
        <v/>
      </c>
      <c r="J99" s="1115" t="str">
        <f t="shared" si="70"/>
        <v/>
      </c>
      <c r="K99" s="1115" t="str">
        <f t="shared" si="70"/>
        <v/>
      </c>
      <c r="L99" s="1115" t="str">
        <f t="shared" si="70"/>
        <v/>
      </c>
      <c r="M99" s="1115" t="str">
        <f t="shared" si="70"/>
        <v/>
      </c>
      <c r="N99" s="1115" t="str">
        <f t="shared" si="70"/>
        <v/>
      </c>
      <c r="O99" s="1115" t="str">
        <f t="shared" si="70"/>
        <v/>
      </c>
      <c r="P99" s="1115" t="str">
        <f t="shared" si="70"/>
        <v/>
      </c>
      <c r="Q99" s="1115" t="str">
        <f t="shared" si="70"/>
        <v/>
      </c>
      <c r="R99" s="1115" t="str">
        <f t="shared" si="70"/>
        <v/>
      </c>
      <c r="S99" s="1115" t="str">
        <f t="shared" si="70"/>
        <v/>
      </c>
      <c r="T99" s="1115" t="str">
        <f t="shared" si="70"/>
        <v/>
      </c>
      <c r="U99" s="1115" t="str">
        <f t="shared" ref="U99:X99" si="71">IF(U94="N", "X", "")</f>
        <v/>
      </c>
      <c r="V99" s="1115" t="str">
        <f t="shared" si="71"/>
        <v/>
      </c>
      <c r="W99" s="1115" t="str">
        <f t="shared" si="71"/>
        <v/>
      </c>
      <c r="X99" s="1115" t="str">
        <f t="shared" si="71"/>
        <v/>
      </c>
      <c r="Y99" s="162"/>
      <c r="Z99" s="163"/>
      <c r="AA99" s="163"/>
    </row>
    <row r="100" spans="1:30" ht="57" customHeight="1" thickBot="1" x14ac:dyDescent="0.25">
      <c r="A100" s="61">
        <v>72</v>
      </c>
      <c r="B100" s="49" t="s">
        <v>590</v>
      </c>
      <c r="C100" s="69" t="s">
        <v>205</v>
      </c>
      <c r="D100" s="73" t="s">
        <v>207</v>
      </c>
      <c r="E100" s="1115" t="str">
        <f>IF(E94="N", "X", "")</f>
        <v/>
      </c>
      <c r="F100" s="1115" t="str">
        <f t="shared" ref="F100:X100" si="72">IF(F94="N", "X", "")</f>
        <v/>
      </c>
      <c r="G100" s="1115" t="str">
        <f t="shared" si="72"/>
        <v/>
      </c>
      <c r="H100" s="1115" t="str">
        <f t="shared" si="72"/>
        <v/>
      </c>
      <c r="I100" s="1115" t="str">
        <f t="shared" si="72"/>
        <v/>
      </c>
      <c r="J100" s="1115" t="str">
        <f t="shared" si="72"/>
        <v/>
      </c>
      <c r="K100" s="1115" t="str">
        <f t="shared" si="72"/>
        <v/>
      </c>
      <c r="L100" s="1115" t="str">
        <f t="shared" si="72"/>
        <v/>
      </c>
      <c r="M100" s="1115" t="str">
        <f t="shared" si="72"/>
        <v/>
      </c>
      <c r="N100" s="1115" t="str">
        <f t="shared" si="72"/>
        <v/>
      </c>
      <c r="O100" s="1115" t="str">
        <f t="shared" si="72"/>
        <v/>
      </c>
      <c r="P100" s="1115" t="str">
        <f t="shared" si="72"/>
        <v/>
      </c>
      <c r="Q100" s="1115" t="str">
        <f t="shared" si="72"/>
        <v/>
      </c>
      <c r="R100" s="1115" t="str">
        <f t="shared" si="72"/>
        <v/>
      </c>
      <c r="S100" s="1115" t="str">
        <f t="shared" si="72"/>
        <v/>
      </c>
      <c r="T100" s="1115" t="str">
        <f t="shared" si="72"/>
        <v/>
      </c>
      <c r="U100" s="1115" t="str">
        <f t="shared" si="72"/>
        <v/>
      </c>
      <c r="V100" s="1115" t="str">
        <f t="shared" si="72"/>
        <v/>
      </c>
      <c r="W100" s="1115" t="str">
        <f t="shared" si="72"/>
        <v/>
      </c>
      <c r="X100" s="1115" t="str">
        <f t="shared" si="72"/>
        <v/>
      </c>
      <c r="Y100" s="162"/>
      <c r="Z100" s="163"/>
      <c r="AA100" s="163"/>
    </row>
    <row r="101" spans="1:30" s="693" customFormat="1" ht="24.6" customHeight="1" thickBot="1" x14ac:dyDescent="0.25">
      <c r="A101" s="664"/>
      <c r="B101" s="665" t="s">
        <v>107</v>
      </c>
      <c r="C101" s="677" t="s">
        <v>8</v>
      </c>
      <c r="D101" s="682" t="s">
        <v>9</v>
      </c>
      <c r="E101" s="691"/>
      <c r="F101" s="691"/>
      <c r="G101" s="691"/>
      <c r="H101" s="691"/>
      <c r="I101" s="691"/>
      <c r="J101" s="691"/>
      <c r="K101" s="691"/>
      <c r="L101" s="691"/>
      <c r="M101" s="691"/>
      <c r="N101" s="691"/>
      <c r="O101" s="691"/>
      <c r="P101" s="691"/>
      <c r="Q101" s="691"/>
      <c r="R101" s="691"/>
      <c r="S101" s="691"/>
      <c r="T101" s="691"/>
      <c r="U101" s="691"/>
      <c r="V101" s="691"/>
      <c r="W101" s="691"/>
      <c r="X101" s="691"/>
      <c r="Y101" s="692"/>
      <c r="Z101" s="692"/>
      <c r="AA101" s="692"/>
    </row>
    <row r="102" spans="1:30" ht="69.75" customHeight="1" thickBot="1" x14ac:dyDescent="0.25">
      <c r="A102" s="51">
        <v>73</v>
      </c>
      <c r="B102" s="85" t="s">
        <v>591</v>
      </c>
      <c r="C102" s="71" t="s">
        <v>208</v>
      </c>
      <c r="D102" s="82" t="s">
        <v>135</v>
      </c>
      <c r="E102" s="116" t="str">
        <f>IF(E94="N", "X", "")</f>
        <v/>
      </c>
      <c r="F102" s="116" t="str">
        <f t="shared" ref="F102:X102" si="73">IF(F94="N", "X", "")</f>
        <v/>
      </c>
      <c r="G102" s="116" t="str">
        <f t="shared" si="73"/>
        <v/>
      </c>
      <c r="H102" s="116" t="str">
        <f t="shared" si="73"/>
        <v/>
      </c>
      <c r="I102" s="116" t="str">
        <f t="shared" si="73"/>
        <v/>
      </c>
      <c r="J102" s="116" t="str">
        <f t="shared" si="73"/>
        <v/>
      </c>
      <c r="K102" s="116" t="str">
        <f t="shared" si="73"/>
        <v/>
      </c>
      <c r="L102" s="116" t="str">
        <f t="shared" si="73"/>
        <v/>
      </c>
      <c r="M102" s="116" t="str">
        <f t="shared" si="73"/>
        <v/>
      </c>
      <c r="N102" s="116" t="str">
        <f t="shared" si="73"/>
        <v/>
      </c>
      <c r="O102" s="116" t="str">
        <f t="shared" si="73"/>
        <v/>
      </c>
      <c r="P102" s="116" t="str">
        <f t="shared" si="73"/>
        <v/>
      </c>
      <c r="Q102" s="116" t="str">
        <f t="shared" si="73"/>
        <v/>
      </c>
      <c r="R102" s="116" t="str">
        <f t="shared" si="73"/>
        <v/>
      </c>
      <c r="S102" s="116" t="str">
        <f t="shared" si="73"/>
        <v/>
      </c>
      <c r="T102" s="116" t="str">
        <f t="shared" si="73"/>
        <v/>
      </c>
      <c r="U102" s="116" t="str">
        <f t="shared" si="73"/>
        <v/>
      </c>
      <c r="V102" s="116" t="str">
        <f t="shared" si="73"/>
        <v/>
      </c>
      <c r="W102" s="116" t="str">
        <f t="shared" si="73"/>
        <v/>
      </c>
      <c r="X102" s="116" t="str">
        <f t="shared" si="73"/>
        <v/>
      </c>
      <c r="Y102" s="150"/>
      <c r="Z102" s="151"/>
      <c r="AA102" s="152"/>
    </row>
    <row r="103" spans="1:30" ht="63" customHeight="1" thickBot="1" x14ac:dyDescent="0.25">
      <c r="A103" s="52">
        <v>74</v>
      </c>
      <c r="B103" s="85" t="s">
        <v>592</v>
      </c>
      <c r="C103" s="71" t="s">
        <v>209</v>
      </c>
      <c r="D103" s="82" t="s">
        <v>135</v>
      </c>
      <c r="E103" s="116" t="str">
        <f>IF(E94="N", "X", "")</f>
        <v/>
      </c>
      <c r="F103" s="116" t="str">
        <f t="shared" ref="F103:X103" si="74">IF(F94="N", "X", "")</f>
        <v/>
      </c>
      <c r="G103" s="116" t="str">
        <f t="shared" si="74"/>
        <v/>
      </c>
      <c r="H103" s="116" t="str">
        <f t="shared" si="74"/>
        <v/>
      </c>
      <c r="I103" s="116" t="str">
        <f t="shared" si="74"/>
        <v/>
      </c>
      <c r="J103" s="116" t="str">
        <f t="shared" si="74"/>
        <v/>
      </c>
      <c r="K103" s="116" t="str">
        <f t="shared" si="74"/>
        <v/>
      </c>
      <c r="L103" s="116" t="str">
        <f t="shared" si="74"/>
        <v/>
      </c>
      <c r="M103" s="116" t="str">
        <f t="shared" si="74"/>
        <v/>
      </c>
      <c r="N103" s="116" t="str">
        <f t="shared" si="74"/>
        <v/>
      </c>
      <c r="O103" s="116" t="str">
        <f t="shared" si="74"/>
        <v/>
      </c>
      <c r="P103" s="116" t="str">
        <f t="shared" si="74"/>
        <v/>
      </c>
      <c r="Q103" s="116" t="str">
        <f t="shared" si="74"/>
        <v/>
      </c>
      <c r="R103" s="116" t="str">
        <f t="shared" si="74"/>
        <v/>
      </c>
      <c r="S103" s="116" t="str">
        <f t="shared" si="74"/>
        <v/>
      </c>
      <c r="T103" s="116" t="str">
        <f t="shared" si="74"/>
        <v/>
      </c>
      <c r="U103" s="116" t="str">
        <f t="shared" si="74"/>
        <v/>
      </c>
      <c r="V103" s="116" t="str">
        <f t="shared" si="74"/>
        <v/>
      </c>
      <c r="W103" s="116" t="str">
        <f t="shared" si="74"/>
        <v/>
      </c>
      <c r="X103" s="116" t="str">
        <f t="shared" si="74"/>
        <v/>
      </c>
      <c r="Y103" s="141"/>
      <c r="Z103" s="142"/>
      <c r="AA103" s="143"/>
    </row>
    <row r="104" spans="1:30" ht="69" customHeight="1" thickBot="1" x14ac:dyDescent="0.25">
      <c r="A104" s="334">
        <v>75</v>
      </c>
      <c r="B104" s="98" t="s">
        <v>593</v>
      </c>
      <c r="C104" s="71" t="s">
        <v>210</v>
      </c>
      <c r="D104" s="63" t="s">
        <v>135</v>
      </c>
      <c r="E104" s="116" t="str">
        <f>IF(E94="N", "X", "")</f>
        <v/>
      </c>
      <c r="F104" s="116" t="str">
        <f t="shared" ref="F104:X104" si="75">IF(F94="N", "X", "")</f>
        <v/>
      </c>
      <c r="G104" s="116" t="str">
        <f t="shared" si="75"/>
        <v/>
      </c>
      <c r="H104" s="116" t="str">
        <f t="shared" si="75"/>
        <v/>
      </c>
      <c r="I104" s="116" t="str">
        <f t="shared" si="75"/>
        <v/>
      </c>
      <c r="J104" s="116" t="str">
        <f t="shared" si="75"/>
        <v/>
      </c>
      <c r="K104" s="116" t="str">
        <f t="shared" si="75"/>
        <v/>
      </c>
      <c r="L104" s="116" t="str">
        <f t="shared" si="75"/>
        <v/>
      </c>
      <c r="M104" s="116" t="str">
        <f t="shared" si="75"/>
        <v/>
      </c>
      <c r="N104" s="116" t="str">
        <f t="shared" si="75"/>
        <v/>
      </c>
      <c r="O104" s="116" t="str">
        <f t="shared" si="75"/>
        <v/>
      </c>
      <c r="P104" s="116" t="str">
        <f t="shared" si="75"/>
        <v/>
      </c>
      <c r="Q104" s="116" t="str">
        <f t="shared" si="75"/>
        <v/>
      </c>
      <c r="R104" s="116" t="str">
        <f t="shared" si="75"/>
        <v/>
      </c>
      <c r="S104" s="116" t="str">
        <f t="shared" si="75"/>
        <v/>
      </c>
      <c r="T104" s="116" t="str">
        <f t="shared" si="75"/>
        <v/>
      </c>
      <c r="U104" s="116" t="str">
        <f t="shared" si="75"/>
        <v/>
      </c>
      <c r="V104" s="116" t="str">
        <f t="shared" si="75"/>
        <v/>
      </c>
      <c r="W104" s="116" t="str">
        <f t="shared" si="75"/>
        <v/>
      </c>
      <c r="X104" s="116" t="str">
        <f t="shared" si="75"/>
        <v/>
      </c>
      <c r="Y104" s="159"/>
      <c r="Z104" s="160"/>
      <c r="AA104" s="161"/>
    </row>
    <row r="105" spans="1:30" s="683" customFormat="1" ht="24" customHeight="1" thickBot="1" x14ac:dyDescent="0.45">
      <c r="A105" s="670"/>
      <c r="B105" s="671" t="s">
        <v>211</v>
      </c>
      <c r="C105" s="672"/>
      <c r="D105" s="684"/>
      <c r="E105" s="685"/>
      <c r="F105" s="686"/>
      <c r="G105" s="686"/>
      <c r="H105" s="686"/>
      <c r="I105" s="686"/>
      <c r="J105" s="686"/>
      <c r="K105" s="686"/>
      <c r="L105" s="686"/>
      <c r="M105" s="686"/>
      <c r="N105" s="686"/>
      <c r="O105" s="686"/>
      <c r="P105" s="686"/>
      <c r="Q105" s="686"/>
      <c r="R105" s="686"/>
      <c r="S105" s="686"/>
      <c r="T105" s="686"/>
      <c r="U105" s="686"/>
      <c r="V105" s="686"/>
      <c r="W105" s="686"/>
      <c r="X105" s="686"/>
      <c r="Y105" s="687"/>
      <c r="Z105" s="687"/>
      <c r="AA105" s="687"/>
      <c r="AB105" s="688"/>
      <c r="AC105" s="688"/>
      <c r="AD105" s="688"/>
    </row>
    <row r="106" spans="1:30" ht="57.75" customHeight="1" x14ac:dyDescent="0.2">
      <c r="A106" s="108"/>
      <c r="B106" s="782" t="s">
        <v>212</v>
      </c>
      <c r="C106" s="103"/>
      <c r="D106" s="16"/>
      <c r="E106" s="122"/>
      <c r="F106" s="123"/>
      <c r="G106" s="123"/>
      <c r="H106" s="123"/>
      <c r="I106" s="123"/>
      <c r="J106" s="123"/>
      <c r="K106" s="122"/>
      <c r="L106" s="122"/>
      <c r="M106" s="122"/>
      <c r="N106" s="122"/>
      <c r="O106" s="122"/>
      <c r="P106" s="122"/>
      <c r="Q106" s="122"/>
      <c r="R106" s="122"/>
      <c r="S106" s="122"/>
      <c r="T106" s="122"/>
      <c r="U106" s="122"/>
      <c r="V106" s="122"/>
      <c r="W106" s="122"/>
      <c r="X106" s="122"/>
      <c r="Y106" s="130"/>
      <c r="Z106" s="130"/>
      <c r="AA106" s="130"/>
    </row>
    <row r="107" spans="1:30" ht="10.5" customHeight="1" x14ac:dyDescent="0.2">
      <c r="A107" s="16"/>
      <c r="B107" s="783"/>
      <c r="C107" s="104"/>
      <c r="D107" s="16"/>
      <c r="E107" s="122"/>
      <c r="F107" s="123"/>
      <c r="G107" s="123"/>
      <c r="H107" s="123"/>
      <c r="I107" s="123"/>
      <c r="J107" s="123"/>
      <c r="K107" s="122"/>
      <c r="L107" s="122"/>
      <c r="M107" s="122"/>
      <c r="N107" s="122"/>
      <c r="O107" s="122"/>
      <c r="P107" s="122"/>
      <c r="Q107" s="122"/>
      <c r="R107" s="122"/>
      <c r="S107" s="122"/>
      <c r="T107" s="122"/>
      <c r="U107" s="122"/>
      <c r="V107" s="122"/>
      <c r="W107" s="122"/>
      <c r="X107" s="122"/>
      <c r="Y107" s="130"/>
      <c r="Z107" s="130"/>
      <c r="AA107" s="130"/>
    </row>
    <row r="108" spans="1:30" ht="12.75" hidden="1" customHeight="1" x14ac:dyDescent="0.2">
      <c r="B108" s="784"/>
    </row>
    <row r="109" spans="1:30" x14ac:dyDescent="0.2">
      <c r="A109" s="107"/>
      <c r="B109" s="781" t="s">
        <v>213</v>
      </c>
    </row>
    <row r="110" spans="1:30" x14ac:dyDescent="0.2">
      <c r="A110" s="105"/>
      <c r="B110" s="781"/>
    </row>
    <row r="111" spans="1:30" ht="39.75" customHeight="1" x14ac:dyDescent="0.2">
      <c r="A111" s="106"/>
      <c r="B111" s="781"/>
    </row>
  </sheetData>
  <sheetProtection algorithmName="SHA-512" hashValue="tXQjh/e5OzxSBqqIOZWrs5FBhGXqeoUQM7tgEki6DPZj52VVjwOPpoglSnE6NpcTbm2dECdS36YqBm7PEsd1MQ==" saltValue="IRI9QRnI7Npa33hTTpG+XQ==" spinCount="100000" sheet="1" objects="1" scenarios="1" selectLockedCells="1"/>
  <mergeCells count="5">
    <mergeCell ref="B109:B111"/>
    <mergeCell ref="A1:D1"/>
    <mergeCell ref="A2:A5"/>
    <mergeCell ref="B106:B108"/>
    <mergeCell ref="B51:D51"/>
  </mergeCells>
  <conditionalFormatting sqref="E8:X16 E18:X19 E21:X21 E24:X24 E26:X26 E29:X29 E33:X33 E41:X42 E37:X39 E48:X50 E54:X55 E86:X87 E90:X90 E92:X92 E95:X96 E99:X100 E102:X102 E58:X71">
    <cfRule type="cellIs" dxfId="22" priority="76" operator="equal">
      <formula>"n"</formula>
    </cfRule>
  </conditionalFormatting>
  <conditionalFormatting sqref="A1:XFD3 A5:XFD6 A4 C4:XFD4 A105:XFD1048576 E7:XFD104">
    <cfRule type="cellIs" dxfId="21" priority="75" operator="equal">
      <formula>"x"</formula>
    </cfRule>
  </conditionalFormatting>
  <conditionalFormatting sqref="E22:X22 E27:X27 E30:X31 E36:X36 E43:X44 E69:X69 E72:X72 E75:X75 E82:X83 E87:X87 E91:X91 E96:X96 E103:X104">
    <cfRule type="cellIs" dxfId="20" priority="74" operator="equal">
      <formula>"n"</formula>
    </cfRule>
  </conditionalFormatting>
  <conditionalFormatting sqref="B4">
    <cfRule type="cellIs" dxfId="19" priority="72" operator="equal">
      <formula>"x"</formula>
    </cfRule>
  </conditionalFormatting>
  <conditionalFormatting sqref="E44:X44">
    <cfRule type="cellIs" dxfId="18" priority="23" operator="equal">
      <formula>"n"</formula>
    </cfRule>
  </conditionalFormatting>
  <conditionalFormatting sqref="E68:X68">
    <cfRule type="cellIs" dxfId="17" priority="22" operator="equal">
      <formula>"n"</formula>
    </cfRule>
  </conditionalFormatting>
  <conditionalFormatting sqref="A60 C60:D60 A7:D14 A28:D29 A27 C27:D27 C72:D72 A30:C30 A63 A61:D62 A21:D26 A20 C20:D20 A43:A44 C43:D44 A72 A31:D42 A16:D19 A15 C15:D15">
    <cfRule type="cellIs" dxfId="16" priority="10" operator="equal">
      <formula>"x"</formula>
    </cfRule>
  </conditionalFormatting>
  <conditionalFormatting sqref="B60">
    <cfRule type="cellIs" dxfId="15" priority="9" operator="equal">
      <formula>"x"</formula>
    </cfRule>
  </conditionalFormatting>
  <conditionalFormatting sqref="B27">
    <cfRule type="cellIs" dxfId="14" priority="8" operator="equal">
      <formula>"x"</formula>
    </cfRule>
  </conditionalFormatting>
  <conditionalFormatting sqref="D30">
    <cfRule type="cellIs" dxfId="13" priority="6" operator="equal">
      <formula>"x"</formula>
    </cfRule>
  </conditionalFormatting>
  <conditionalFormatting sqref="B72">
    <cfRule type="cellIs" dxfId="12" priority="7" operator="equal">
      <formula>"x"</formula>
    </cfRule>
  </conditionalFormatting>
  <conditionalFormatting sqref="D63">
    <cfRule type="cellIs" dxfId="11" priority="3" operator="equal">
      <formula>"x"</formula>
    </cfRule>
  </conditionalFormatting>
  <conditionalFormatting sqref="B63">
    <cfRule type="cellIs" dxfId="10" priority="5" operator="equal">
      <formula>"x"</formula>
    </cfRule>
  </conditionalFormatting>
  <conditionalFormatting sqref="C63">
    <cfRule type="cellIs" dxfId="9" priority="4" operator="equal">
      <formula>"x"</formula>
    </cfRule>
  </conditionalFormatting>
  <conditionalFormatting sqref="B20">
    <cfRule type="cellIs" dxfId="8" priority="2" operator="equal">
      <formula>"x"</formula>
    </cfRule>
  </conditionalFormatting>
  <conditionalFormatting sqref="B43:B44">
    <cfRule type="cellIs" dxfId="7" priority="1" operator="equal">
      <formula>"x"</formula>
    </cfRule>
  </conditionalFormatting>
  <dataValidations count="3">
    <dataValidation allowBlank="1" showInputMessage="1" showErrorMessage="1" prompt="20 CFR 663.160(a), WIA  Sec. 134(d)(2), WIA Resource Guide" sqref="C98:C100" xr:uid="{8E52CB25-3B15-4A30-8D89-FC3D97FF2FCC}"/>
    <dataValidation type="list" allowBlank="1" showInputMessage="1" showErrorMessage="1" sqref="B3:C3" xr:uid="{00000000-0002-0000-0600-000001000000}">
      <formula1>Reviewer</formula1>
    </dataValidation>
    <dataValidation type="list" allowBlank="1" showInputMessage="1" showErrorMessage="1" sqref="E15:X15" xr:uid="{E6BA6E88-2EFA-4EEF-B0A0-3F6AD22225FB}">
      <formula1>"Y,N,?"</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600-000002000000}">
          <x14:formula1>
            <xm:f>Sheet1!$G$3:$G$5</xm:f>
          </x14:formula1>
          <xm:sqref>E7:X7</xm:sqref>
        </x14:dataValidation>
        <x14:dataValidation type="list" allowBlank="1" showInputMessage="1" showErrorMessage="1" xr:uid="{00000000-0002-0000-0600-000003000000}">
          <x14:formula1>
            <xm:f>Sheet1!$A$1:$A$25</xm:f>
          </x14:formula1>
          <xm:sqref>B2:C2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2C968C-1E19-4E28-872C-6B17B1E9FAD8}">
  <sheetPr>
    <tabColor rgb="FFF9B7A5"/>
  </sheetPr>
  <dimension ref="A1:K344"/>
  <sheetViews>
    <sheetView topLeftCell="A102" zoomScaleNormal="100" workbookViewId="0">
      <selection activeCell="D136" sqref="D136"/>
    </sheetView>
  </sheetViews>
  <sheetFormatPr defaultColWidth="9.140625" defaultRowHeight="11.25" x14ac:dyDescent="0.2"/>
  <cols>
    <col min="1" max="1" width="4.85546875" style="347" customWidth="1"/>
    <col min="2" max="2" width="6.42578125" style="347" customWidth="1"/>
    <col min="3" max="3" width="82.140625" style="347" customWidth="1"/>
    <col min="4" max="7" width="9.140625" style="347"/>
    <col min="8" max="8" width="9.140625" style="346"/>
    <col min="9" max="16384" width="9.140625" style="347"/>
  </cols>
  <sheetData>
    <row r="1" spans="1:9" ht="52.5" customHeight="1" thickBot="1" x14ac:dyDescent="0.25">
      <c r="A1" s="345"/>
      <c r="B1" s="788" t="s">
        <v>613</v>
      </c>
      <c r="C1" s="788"/>
      <c r="D1" s="788"/>
      <c r="E1" s="788"/>
      <c r="F1" s="788"/>
      <c r="G1" s="789"/>
    </row>
    <row r="2" spans="1:9" ht="12" thickBot="1" x14ac:dyDescent="0.25">
      <c r="A2" s="348"/>
    </row>
    <row r="3" spans="1:9" ht="15.75" thickBot="1" x14ac:dyDescent="0.25">
      <c r="A3" s="348"/>
      <c r="B3" s="790" t="str">
        <f>Youth_Spc_Prjt!B6</f>
        <v xml:space="preserve">              PROGRAM ELIGIBILITY    </v>
      </c>
      <c r="C3" s="790"/>
      <c r="D3" s="790"/>
      <c r="E3" s="790"/>
      <c r="F3" s="790"/>
      <c r="G3" s="790"/>
    </row>
    <row r="4" spans="1:9" x14ac:dyDescent="0.2">
      <c r="A4" s="348"/>
      <c r="B4" s="349"/>
      <c r="C4" s="350"/>
      <c r="D4" s="349"/>
      <c r="E4" s="349"/>
      <c r="F4" s="349"/>
      <c r="G4" s="349"/>
      <c r="H4" s="351"/>
    </row>
    <row r="5" spans="1:9" ht="12.75" x14ac:dyDescent="0.2">
      <c r="A5" s="348"/>
      <c r="B5" s="352"/>
      <c r="C5" s="352"/>
      <c r="D5" s="353" t="s">
        <v>214</v>
      </c>
      <c r="E5" s="353" t="s">
        <v>215</v>
      </c>
      <c r="F5" s="354" t="s">
        <v>116</v>
      </c>
      <c r="G5" s="355"/>
      <c r="H5" s="351"/>
      <c r="I5" s="356"/>
    </row>
    <row r="6" spans="1:9" ht="26.1" customHeight="1" x14ac:dyDescent="0.2">
      <c r="A6" s="348"/>
      <c r="B6" s="357">
        <f>Youth_Spc_Prjt!A7</f>
        <v>1</v>
      </c>
      <c r="C6" s="358" t="str">
        <f>Youth_Spc_Prjt!B7</f>
        <v>Indicate whether the youth participant was determined eligible as an Out-of-School Youth (OSY) or an In-School Youth (ISY).</v>
      </c>
      <c r="D6" s="359">
        <f>COUNTIF(Youth_Spc_Prjt!E7:BL7, "OSY")</f>
        <v>0</v>
      </c>
      <c r="E6" s="359">
        <f>COUNTIF(Youth_Spc_Prjt!E7:BL7, "ISY")</f>
        <v>0</v>
      </c>
      <c r="F6" s="359">
        <f>D6+E6</f>
        <v>0</v>
      </c>
      <c r="G6" s="355"/>
      <c r="H6" s="351"/>
      <c r="I6" s="356"/>
    </row>
    <row r="7" spans="1:9" ht="12.75" x14ac:dyDescent="0.2">
      <c r="A7" s="348"/>
      <c r="B7" s="355"/>
      <c r="C7" s="360" t="s">
        <v>117</v>
      </c>
      <c r="D7" s="361">
        <f>IF(($D6+$E6)&gt;0,D6/($D6+$E6),0)</f>
        <v>0</v>
      </c>
      <c r="E7" s="361">
        <f>IF(($D6+$E6)&gt;0,E6/($D6+$E6),0)</f>
        <v>0</v>
      </c>
      <c r="F7" s="362" t="s">
        <v>19</v>
      </c>
      <c r="G7" s="355"/>
      <c r="H7" s="351"/>
      <c r="I7" s="356"/>
    </row>
    <row r="8" spans="1:9" ht="12.75" x14ac:dyDescent="0.2">
      <c r="A8" s="348"/>
      <c r="B8" s="363"/>
      <c r="C8" s="364"/>
      <c r="D8" s="365"/>
      <c r="E8" s="365"/>
      <c r="F8" s="365"/>
      <c r="G8" s="355"/>
      <c r="H8" s="351"/>
      <c r="I8" s="356"/>
    </row>
    <row r="9" spans="1:9" x14ac:dyDescent="0.2">
      <c r="A9" s="348"/>
      <c r="B9" s="352"/>
      <c r="C9" s="366"/>
      <c r="D9" s="354" t="s">
        <v>118</v>
      </c>
      <c r="E9" s="354" t="s">
        <v>119</v>
      </c>
      <c r="F9" s="354" t="s">
        <v>120</v>
      </c>
      <c r="G9" s="367" t="s">
        <v>116</v>
      </c>
      <c r="H9" s="351"/>
      <c r="I9" s="356"/>
    </row>
    <row r="10" spans="1:9" x14ac:dyDescent="0.2">
      <c r="A10" s="348"/>
      <c r="B10" s="368">
        <f>Youth_Spc_Prjt!A8</f>
        <v>2</v>
      </c>
      <c r="C10" s="358" t="str">
        <f>Youth_Spc_Prjt!B8</f>
        <v xml:space="preserve">Was documentation in the case file to verify school status? (Y, N, X) </v>
      </c>
      <c r="D10" s="359">
        <f>COUNTIF(Youth_Spc_Prjt!E8:BL8, "Y")</f>
        <v>0</v>
      </c>
      <c r="E10" s="359">
        <f>COUNTIF(Youth_Spc_Prjt!E8:BL8, "N")</f>
        <v>0</v>
      </c>
      <c r="F10" s="359">
        <f>COUNTIF(Youth_Spc_Prjt!E8:BL8, "X")</f>
        <v>0</v>
      </c>
      <c r="G10" s="369">
        <f>E10+F10</f>
        <v>0</v>
      </c>
      <c r="H10" s="351"/>
      <c r="I10" s="356"/>
    </row>
    <row r="11" spans="1:9" x14ac:dyDescent="0.2">
      <c r="A11" s="348"/>
      <c r="B11" s="370"/>
      <c r="C11" s="371" t="s">
        <v>117</v>
      </c>
      <c r="D11" s="361">
        <f>IF(($D10+$E10)&gt;0,D10/($D10+$E10),0)</f>
        <v>0</v>
      </c>
      <c r="E11" s="361">
        <f>IF(($D10+$E10)&gt;0,E10/($D10+$E10),0)</f>
        <v>0</v>
      </c>
      <c r="F11" s="362" t="s">
        <v>19</v>
      </c>
      <c r="G11" s="372" t="s">
        <v>19</v>
      </c>
      <c r="H11" s="351"/>
      <c r="I11" s="356"/>
    </row>
    <row r="12" spans="1:9" x14ac:dyDescent="0.2">
      <c r="A12" s="348"/>
      <c r="B12" s="370"/>
      <c r="C12" s="373"/>
      <c r="D12" s="374"/>
      <c r="E12" s="374"/>
      <c r="F12" s="374"/>
      <c r="G12" s="365"/>
      <c r="H12" s="351"/>
      <c r="I12" s="356"/>
    </row>
    <row r="13" spans="1:9" x14ac:dyDescent="0.2">
      <c r="A13" s="348"/>
      <c r="B13" s="375"/>
      <c r="C13" s="376"/>
      <c r="D13" s="354" t="s">
        <v>118</v>
      </c>
      <c r="E13" s="354" t="s">
        <v>119</v>
      </c>
      <c r="F13" s="354" t="s">
        <v>120</v>
      </c>
      <c r="G13" s="367" t="s">
        <v>116</v>
      </c>
      <c r="H13" s="351"/>
      <c r="I13" s="356"/>
    </row>
    <row r="14" spans="1:9" ht="22.5" x14ac:dyDescent="0.2">
      <c r="A14" s="348"/>
      <c r="B14" s="368">
        <f>Youth_Spc_Prjt!A9</f>
        <v>3</v>
      </c>
      <c r="C14" s="358" t="str">
        <f>Youth_Spc_Prjt!B9</f>
        <v xml:space="preserve">Was documentation in the case file to support the federal or local barrier(s) entered in the MIS? (Y, N) (Note: A barrier is required for all youth).  </v>
      </c>
      <c r="D14" s="359">
        <f>COUNTIF(Youth_Spc_Prjt!E9:BL9, "Y")</f>
        <v>0</v>
      </c>
      <c r="E14" s="359">
        <f>COUNTIF(Youth_Spc_Prjt!E9:BL9, "N")</f>
        <v>0</v>
      </c>
      <c r="F14" s="359">
        <f>COUNTIF(Youth_Spc_Prjt!E9:BL9, "X")</f>
        <v>0</v>
      </c>
      <c r="G14" s="369">
        <f>E14+F14</f>
        <v>0</v>
      </c>
      <c r="H14" s="351"/>
      <c r="I14" s="356"/>
    </row>
    <row r="15" spans="1:9" x14ac:dyDescent="0.2">
      <c r="A15" s="348"/>
      <c r="B15" s="370"/>
      <c r="C15" s="371" t="s">
        <v>117</v>
      </c>
      <c r="D15" s="361">
        <f>IF(($D14+$E14)&gt;0,D14/($D14+$E14),0)</f>
        <v>0</v>
      </c>
      <c r="E15" s="361">
        <f>IF(($D14+$E14)&gt;0,E14/($D14+$E14),0)</f>
        <v>0</v>
      </c>
      <c r="F15" s="362" t="s">
        <v>19</v>
      </c>
      <c r="G15" s="372" t="s">
        <v>19</v>
      </c>
      <c r="H15" s="351"/>
      <c r="I15" s="356"/>
    </row>
    <row r="16" spans="1:9" x14ac:dyDescent="0.2">
      <c r="A16" s="348"/>
      <c r="B16" s="370"/>
      <c r="C16" s="373"/>
      <c r="D16" s="377"/>
      <c r="E16" s="377"/>
      <c r="F16" s="377"/>
      <c r="G16" s="365"/>
      <c r="H16" s="351"/>
      <c r="I16" s="356"/>
    </row>
    <row r="17" spans="1:9" x14ac:dyDescent="0.2">
      <c r="A17" s="348"/>
      <c r="B17" s="375"/>
      <c r="C17" s="376"/>
      <c r="D17" s="354" t="s">
        <v>118</v>
      </c>
      <c r="E17" s="354" t="s">
        <v>119</v>
      </c>
      <c r="F17" s="354" t="s">
        <v>120</v>
      </c>
      <c r="G17" s="367" t="s">
        <v>116</v>
      </c>
      <c r="H17" s="351"/>
      <c r="I17" s="356"/>
    </row>
    <row r="18" spans="1:9" ht="90" x14ac:dyDescent="0.2">
      <c r="A18" s="348"/>
      <c r="B18" s="368">
        <f>Youth_Spc_Prjt!A10</f>
        <v>4</v>
      </c>
      <c r="C18" s="358" t="str">
        <f>Youth_Spc_Prjt!B10</f>
        <v xml:space="preserve">Was documentation in the case file that the youth was determined eligible based on the total family income calculation, receipt of cash assistance, Supplemental Social Security Income, Social Security Disability Insurance, Food Stamps, or was disabled, living in a high poverty rate area, receives or is eligible for free or reduced lunch, a high school dropout, a homeless/runaway or a foster child and/or the special grant eligibility requirements?  (Y, N, X)   Note: Determination of low-income must be made for OSY who are: A) The recipient of a secondary school diploma or its recognized equivalent and are either basic skills deficient or an English language learner. OR  B)  An OSY  who requires additional assistance to enter or complete an educational program or to secure or hold employment.  All other OSY meeting OSY eligibility under 20 CFR 681.210 are not required to be low-income.  </v>
      </c>
      <c r="D18" s="359">
        <f>COUNTIF(Youth_Spc_Prjt!E10:BL10, "Y")</f>
        <v>0</v>
      </c>
      <c r="E18" s="359">
        <f>COUNTIF(Youth_Spc_Prjt!E10:BL10, "N")</f>
        <v>0</v>
      </c>
      <c r="F18" s="359">
        <f>COUNTIF(Youth_Spc_Prjt!E10:BL10, "X")</f>
        <v>0</v>
      </c>
      <c r="G18" s="369">
        <f>E18+F18</f>
        <v>0</v>
      </c>
      <c r="H18" s="351"/>
      <c r="I18" s="356"/>
    </row>
    <row r="19" spans="1:9" x14ac:dyDescent="0.2">
      <c r="A19" s="348"/>
      <c r="B19" s="370"/>
      <c r="C19" s="371" t="s">
        <v>117</v>
      </c>
      <c r="D19" s="361">
        <f>IF(($D18+$E18)&gt;0,D18/($D18+$E18),0)</f>
        <v>0</v>
      </c>
      <c r="E19" s="361">
        <f>IF(($D18+$E18)&gt;0,E18/($D18+$E18),0)</f>
        <v>0</v>
      </c>
      <c r="F19" s="362" t="s">
        <v>19</v>
      </c>
      <c r="G19" s="372" t="s">
        <v>19</v>
      </c>
      <c r="H19" s="351"/>
      <c r="I19" s="356"/>
    </row>
    <row r="20" spans="1:9" x14ac:dyDescent="0.2">
      <c r="A20" s="348"/>
      <c r="B20" s="370"/>
      <c r="C20" s="373"/>
      <c r="D20" s="377"/>
      <c r="E20" s="377"/>
      <c r="F20" s="377"/>
      <c r="G20" s="378"/>
      <c r="H20" s="351"/>
      <c r="I20" s="356"/>
    </row>
    <row r="21" spans="1:9" x14ac:dyDescent="0.2">
      <c r="A21" s="348"/>
      <c r="B21" s="375"/>
      <c r="C21" s="376"/>
      <c r="D21" s="354" t="s">
        <v>118</v>
      </c>
      <c r="E21" s="354" t="s">
        <v>119</v>
      </c>
      <c r="F21" s="354" t="s">
        <v>120</v>
      </c>
      <c r="G21" s="367" t="s">
        <v>116</v>
      </c>
      <c r="H21" s="351"/>
      <c r="I21" s="356"/>
    </row>
    <row r="22" spans="1:9" ht="22.5" x14ac:dyDescent="0.2">
      <c r="A22" s="348"/>
      <c r="B22" s="368">
        <f>Youth_Spc_Prjt!A11</f>
        <v>5</v>
      </c>
      <c r="C22" s="358" t="str">
        <f>Youth_Spc_Prjt!B11</f>
        <v xml:space="preserve">Was the participant determined eligible under the 5 percent exception criteria and was documentation in the case file to support this program eligibility?  (Y, N, X).  </v>
      </c>
      <c r="D22" s="359">
        <f>COUNTIF(Youth_Spc_Prjt!E11:BL11, "Y")</f>
        <v>0</v>
      </c>
      <c r="E22" s="359">
        <f>COUNTIF(Youth_Spc_Prjt!E11:BL11, "N")</f>
        <v>0</v>
      </c>
      <c r="F22" s="359">
        <f>COUNTIF(Youth_Spc_Prjt!E11:BL11, "X")</f>
        <v>0</v>
      </c>
      <c r="G22" s="379">
        <f>D22+E22+F22</f>
        <v>0</v>
      </c>
      <c r="H22" s="351"/>
      <c r="I22" s="356"/>
    </row>
    <row r="23" spans="1:9" x14ac:dyDescent="0.2">
      <c r="A23" s="348"/>
      <c r="B23" s="370"/>
      <c r="C23" s="371" t="s">
        <v>117</v>
      </c>
      <c r="D23" s="361">
        <f>IF(($D22+$E22)&gt;0,D22/($D22+$E22),0)</f>
        <v>0</v>
      </c>
      <c r="E23" s="361">
        <f>IF(($D22+$E22)&gt;0,E22/($D22+$E22),0)</f>
        <v>0</v>
      </c>
      <c r="F23" s="362" t="s">
        <v>19</v>
      </c>
      <c r="G23" s="372" t="s">
        <v>19</v>
      </c>
      <c r="H23" s="351"/>
      <c r="I23" s="356"/>
    </row>
    <row r="24" spans="1:9" x14ac:dyDescent="0.2">
      <c r="A24" s="348"/>
      <c r="B24" s="370"/>
      <c r="C24" s="373"/>
      <c r="D24" s="377"/>
      <c r="E24" s="377"/>
      <c r="F24" s="377"/>
      <c r="G24" s="378"/>
      <c r="H24" s="351"/>
      <c r="I24" s="356"/>
    </row>
    <row r="25" spans="1:9" x14ac:dyDescent="0.2">
      <c r="A25" s="348"/>
      <c r="B25" s="370"/>
      <c r="C25" s="373"/>
      <c r="D25" s="354" t="s">
        <v>118</v>
      </c>
      <c r="E25" s="354" t="s">
        <v>119</v>
      </c>
      <c r="F25" s="354" t="s">
        <v>120</v>
      </c>
      <c r="G25" s="367" t="s">
        <v>116</v>
      </c>
      <c r="H25" s="351"/>
      <c r="I25" s="356"/>
    </row>
    <row r="26" spans="1:9" ht="22.5" x14ac:dyDescent="0.2">
      <c r="A26" s="348"/>
      <c r="B26" s="368">
        <f>Youth_Spc_Prjt!A12</f>
        <v>6</v>
      </c>
      <c r="C26" s="358" t="str">
        <f>Youth_Spc_Prjt!B12</f>
        <v>Was documentation of age in the case file? (Y, N). (Note: In-School youth must be 14-21 years of age and Out-Of-School youth must be 16-24 years of age).</v>
      </c>
      <c r="D26" s="359">
        <f>COUNTIF(Youth_Spc_Prjt!E12:BL12, "Y")</f>
        <v>0</v>
      </c>
      <c r="E26" s="359">
        <f>COUNTIF(Youth_Spc_Prjt!E12:BL12, "N")</f>
        <v>0</v>
      </c>
      <c r="F26" s="359">
        <f>COUNTIF(Youth_Spc_Prjt!E12:BL12,"X")</f>
        <v>0</v>
      </c>
      <c r="G26" s="369">
        <f>D26+E26+F26</f>
        <v>0</v>
      </c>
      <c r="H26" s="351"/>
      <c r="I26" s="356"/>
    </row>
    <row r="27" spans="1:9" x14ac:dyDescent="0.2">
      <c r="A27" s="348"/>
      <c r="B27" s="370"/>
      <c r="C27" s="371" t="s">
        <v>117</v>
      </c>
      <c r="D27" s="361">
        <f>IF(($D26+$E26)&gt;0,D26/($D26+$E26),0)</f>
        <v>0</v>
      </c>
      <c r="E27" s="361">
        <f>IF(($D26+$E26)&gt;0,E26/($D26+$E26),0)</f>
        <v>0</v>
      </c>
      <c r="F27" s="362" t="s">
        <v>19</v>
      </c>
      <c r="G27" s="372" t="s">
        <v>19</v>
      </c>
      <c r="H27" s="351"/>
      <c r="I27" s="356"/>
    </row>
    <row r="28" spans="1:9" x14ac:dyDescent="0.2">
      <c r="A28" s="348"/>
      <c r="B28" s="370"/>
      <c r="C28" s="380"/>
      <c r="D28" s="361"/>
      <c r="E28" s="361"/>
      <c r="F28" s="381"/>
      <c r="G28" s="382"/>
      <c r="H28" s="351"/>
      <c r="I28" s="356"/>
    </row>
    <row r="29" spans="1:9" x14ac:dyDescent="0.2">
      <c r="A29" s="348"/>
      <c r="B29" s="370"/>
      <c r="C29" s="380"/>
      <c r="D29" s="354" t="s">
        <v>118</v>
      </c>
      <c r="E29" s="354" t="s">
        <v>119</v>
      </c>
      <c r="F29" s="354" t="s">
        <v>120</v>
      </c>
      <c r="G29" s="367" t="s">
        <v>116</v>
      </c>
      <c r="H29" s="351"/>
      <c r="I29" s="356"/>
    </row>
    <row r="30" spans="1:9" x14ac:dyDescent="0.2">
      <c r="A30" s="348"/>
      <c r="B30" s="368">
        <f>Youth_Spc_Prjt!A13</f>
        <v>7</v>
      </c>
      <c r="C30" s="358" t="str">
        <f>Youth_Spc_Prjt!B13</f>
        <v xml:space="preserve">Was documentation in the case file of U.S. citizenship or authorization to work in the U.S.? (Y, N). </v>
      </c>
      <c r="D30" s="359">
        <f>COUNTIF(Youth_Spc_Prjt!E13:BL13, "Y")</f>
        <v>0</v>
      </c>
      <c r="E30" s="359">
        <f>COUNTIF(Youth_Spc_Prjt!E13:BL13, "N")</f>
        <v>0</v>
      </c>
      <c r="F30" s="359">
        <f>COUNTIF(Youth_Spc_Prjt!E13:BL13,"X")</f>
        <v>0</v>
      </c>
      <c r="G30" s="369">
        <f>D30+E30+F30</f>
        <v>0</v>
      </c>
      <c r="H30" s="351"/>
      <c r="I30" s="356"/>
    </row>
    <row r="31" spans="1:9" x14ac:dyDescent="0.2">
      <c r="A31" s="348"/>
      <c r="B31" s="370"/>
      <c r="C31" s="371" t="s">
        <v>117</v>
      </c>
      <c r="D31" s="361">
        <f>IF(($D30+$E30)&gt;0,D30/($D30+$E30),0)</f>
        <v>0</v>
      </c>
      <c r="E31" s="361">
        <f>IF(($D30+$E30)&gt;0,E30/($D30+$E30),0)</f>
        <v>0</v>
      </c>
      <c r="F31" s="362" t="s">
        <v>19</v>
      </c>
      <c r="G31" s="372" t="s">
        <v>19</v>
      </c>
      <c r="H31" s="351"/>
      <c r="I31" s="356"/>
    </row>
    <row r="32" spans="1:9" x14ac:dyDescent="0.2">
      <c r="A32" s="348"/>
      <c r="B32" s="370"/>
      <c r="C32" s="380"/>
      <c r="D32" s="377"/>
      <c r="E32" s="377"/>
      <c r="F32" s="383"/>
      <c r="G32" s="383"/>
      <c r="H32" s="351"/>
      <c r="I32" s="356"/>
    </row>
    <row r="33" spans="1:9" x14ac:dyDescent="0.2">
      <c r="A33" s="348"/>
      <c r="B33" s="370"/>
      <c r="C33" s="380"/>
      <c r="D33" s="354" t="s">
        <v>118</v>
      </c>
      <c r="E33" s="354" t="s">
        <v>119</v>
      </c>
      <c r="F33" s="354" t="s">
        <v>120</v>
      </c>
      <c r="G33" s="367" t="s">
        <v>116</v>
      </c>
      <c r="H33" s="351"/>
      <c r="I33" s="356"/>
    </row>
    <row r="34" spans="1:9" ht="33.75" x14ac:dyDescent="0.2">
      <c r="A34" s="348"/>
      <c r="B34" s="368">
        <f>Youth_Spc_Prjt!A14</f>
        <v>8</v>
      </c>
      <c r="C34" s="358" t="str">
        <f>Youth_Spc_Prjt!B14</f>
        <v xml:space="preserve">If required, was documentation in the case file of Selective Service Registration or an allowable exemption? (Y, N, X) (Note: X= exempt from selective service registration) (Note: This is a Federal requirement for any person assigned as male at birth that are 18 years or older and born on or after January 1, 1960.) </v>
      </c>
      <c r="D34" s="359">
        <f>COUNTIF(Youth_Spc_Prjt!E14:BL14, "Y")</f>
        <v>0</v>
      </c>
      <c r="E34" s="359">
        <f>COUNTIF(Youth_Spc_Prjt!E14:BL14, "N")</f>
        <v>0</v>
      </c>
      <c r="F34" s="359">
        <f>COUNTIF(Youth_Spc_Prjt!E14:BL14,"X")</f>
        <v>0</v>
      </c>
      <c r="G34" s="369">
        <f>D34+E34+F34</f>
        <v>0</v>
      </c>
      <c r="H34" s="351"/>
      <c r="I34" s="356"/>
    </row>
    <row r="35" spans="1:9" x14ac:dyDescent="0.2">
      <c r="A35" s="348"/>
      <c r="B35" s="370"/>
      <c r="C35" s="371" t="s">
        <v>117</v>
      </c>
      <c r="D35" s="361">
        <f>IF(($D34+$E34)&gt;0,D34/($D34+$E34),0)</f>
        <v>0</v>
      </c>
      <c r="E35" s="361">
        <f>IF(($D34+$E34)&gt;0,E34/($D34+$E34),0)</f>
        <v>0</v>
      </c>
      <c r="F35" s="362" t="s">
        <v>19</v>
      </c>
      <c r="G35" s="372" t="s">
        <v>19</v>
      </c>
      <c r="H35" s="351"/>
      <c r="I35" s="356"/>
    </row>
    <row r="36" spans="1:9" x14ac:dyDescent="0.2">
      <c r="A36" s="348"/>
      <c r="B36" s="370"/>
      <c r="C36" s="380"/>
      <c r="D36" s="377"/>
      <c r="E36" s="377"/>
      <c r="F36" s="365"/>
      <c r="G36" s="365"/>
      <c r="H36" s="351"/>
      <c r="I36" s="356"/>
    </row>
    <row r="37" spans="1:9" x14ac:dyDescent="0.2">
      <c r="A37" s="348"/>
      <c r="B37" s="370"/>
      <c r="C37" s="380"/>
      <c r="D37" s="354" t="s">
        <v>118</v>
      </c>
      <c r="E37" s="354" t="s">
        <v>119</v>
      </c>
      <c r="F37" s="354" t="s">
        <v>120</v>
      </c>
      <c r="G37" s="367" t="s">
        <v>116</v>
      </c>
      <c r="H37" s="351"/>
      <c r="I37" s="356"/>
    </row>
    <row r="38" spans="1:9" ht="22.5" x14ac:dyDescent="0.2">
      <c r="A38" s="348"/>
      <c r="B38" s="368">
        <f>Youth_Spc_Prjt!A15</f>
        <v>9</v>
      </c>
      <c r="C38" s="358" t="str">
        <f>Youth_Spc_Prjt!B15</f>
        <v>If yes to the questions above, did the eligibility documentation match the information recorded in the state’s MIS? (Y, N)</v>
      </c>
      <c r="D38" s="359">
        <f>COUNTIF(Youth_Spc_Prjt!E15:BL15, "Y")</f>
        <v>0</v>
      </c>
      <c r="E38" s="359">
        <f>COUNTIF(Youth_Spc_Prjt!E15:BL15, "N")</f>
        <v>0</v>
      </c>
      <c r="F38" s="359">
        <f>COUNTIF(Youth_Spc_Prjt!E15:BL15,"X")</f>
        <v>0</v>
      </c>
      <c r="G38" s="369">
        <f>D38+E38+F38</f>
        <v>0</v>
      </c>
      <c r="H38" s="351"/>
      <c r="I38" s="356"/>
    </row>
    <row r="39" spans="1:9" x14ac:dyDescent="0.2">
      <c r="A39" s="348"/>
      <c r="B39" s="370"/>
      <c r="C39" s="371" t="s">
        <v>117</v>
      </c>
      <c r="D39" s="361">
        <f>IF(($D38+$E38)&gt;0,D38/($D38+$E38),0)</f>
        <v>0</v>
      </c>
      <c r="E39" s="361">
        <f>IF(($D38+$E38)&gt;0,E38/($D38+$E38),0)</f>
        <v>0</v>
      </c>
      <c r="F39" s="362" t="s">
        <v>19</v>
      </c>
      <c r="G39" s="372" t="s">
        <v>19</v>
      </c>
      <c r="H39" s="351"/>
      <c r="I39" s="356"/>
    </row>
    <row r="40" spans="1:9" x14ac:dyDescent="0.2">
      <c r="A40" s="348"/>
      <c r="B40" s="370"/>
      <c r="C40" s="380"/>
      <c r="D40" s="377"/>
      <c r="E40" s="377"/>
      <c r="F40" s="365"/>
      <c r="G40" s="365"/>
      <c r="H40" s="351"/>
      <c r="I40" s="356"/>
    </row>
    <row r="41" spans="1:9" x14ac:dyDescent="0.2">
      <c r="A41" s="348"/>
      <c r="B41" s="370"/>
      <c r="C41" s="380"/>
      <c r="D41" s="354" t="s">
        <v>118</v>
      </c>
      <c r="E41" s="354" t="s">
        <v>119</v>
      </c>
      <c r="F41" s="354" t="s">
        <v>120</v>
      </c>
      <c r="G41" s="367" t="s">
        <v>116</v>
      </c>
      <c r="H41" s="351"/>
      <c r="I41" s="356"/>
    </row>
    <row r="42" spans="1:9" ht="45" x14ac:dyDescent="0.2">
      <c r="A42" s="348"/>
      <c r="B42" s="368">
        <f>Youth_Spc_Prjt!A16</f>
        <v>10</v>
      </c>
      <c r="C42" s="358" t="str">
        <f>Youth_Spc_Prjt!B16</f>
        <v xml:space="preserve">If the applicant is a non-emancipated youth under 18 years of age, or 18 years of age and older with a legal guardian due to disability, did the application include the signature of a parent or legal guardian or was there a self-attestation from a parent or legal guardian in the case file? (Y, N, X)  (Note: X = the youth is 18 years of age or greater or an emancipated minor). </v>
      </c>
      <c r="D42" s="359">
        <f>COUNTIF(Youth_Spc_Prjt!E16:BL16, "Y")</f>
        <v>0</v>
      </c>
      <c r="E42" s="359">
        <f>COUNTIF(Youth_Spc_Prjt!E16:BL16, "N")</f>
        <v>0</v>
      </c>
      <c r="F42" s="359">
        <f>COUNTIF(Youth_Spc_Prjt!E16:BL16,"X")</f>
        <v>0</v>
      </c>
      <c r="G42" s="369">
        <f>D42+E42+F42</f>
        <v>0</v>
      </c>
      <c r="H42" s="351"/>
      <c r="I42" s="356"/>
    </row>
    <row r="43" spans="1:9" x14ac:dyDescent="0.2">
      <c r="A43" s="348"/>
      <c r="B43" s="370"/>
      <c r="C43" s="371" t="s">
        <v>117</v>
      </c>
      <c r="D43" s="361">
        <f>IF(($D42+$E42)&gt;0,D42/($D42+$E42),0)</f>
        <v>0</v>
      </c>
      <c r="E43" s="361">
        <f>IF(($D42+$E42)&gt;0,E42/($D42+$E42),0)</f>
        <v>0</v>
      </c>
      <c r="F43" s="362" t="s">
        <v>19</v>
      </c>
      <c r="G43" s="372" t="s">
        <v>19</v>
      </c>
      <c r="H43" s="351"/>
      <c r="I43" s="356"/>
    </row>
    <row r="44" spans="1:9" ht="12" thickBot="1" x14ac:dyDescent="0.25">
      <c r="A44" s="348"/>
      <c r="B44" s="370"/>
      <c r="C44" s="380"/>
      <c r="D44" s="377"/>
      <c r="E44" s="377"/>
      <c r="F44" s="365"/>
      <c r="G44" s="365"/>
      <c r="H44" s="351"/>
      <c r="I44" s="356"/>
    </row>
    <row r="45" spans="1:9" ht="15.75" thickBot="1" x14ac:dyDescent="0.25">
      <c r="A45" s="348"/>
      <c r="B45" s="785" t="str">
        <f>Youth_Spc_Prjt!B17</f>
        <v>VETERANS</v>
      </c>
      <c r="C45" s="785"/>
      <c r="D45" s="785"/>
      <c r="E45" s="785"/>
      <c r="F45" s="785"/>
      <c r="G45" s="786"/>
      <c r="H45" s="351"/>
      <c r="I45" s="356"/>
    </row>
    <row r="46" spans="1:9" x14ac:dyDescent="0.2">
      <c r="A46" s="348"/>
      <c r="B46" s="370"/>
      <c r="C46" s="384"/>
      <c r="D46" s="385" t="s">
        <v>118</v>
      </c>
      <c r="E46" s="385" t="s">
        <v>119</v>
      </c>
      <c r="F46" s="385" t="s">
        <v>120</v>
      </c>
      <c r="G46" s="386" t="s">
        <v>116</v>
      </c>
      <c r="H46" s="351"/>
      <c r="I46" s="356"/>
    </row>
    <row r="47" spans="1:9" ht="22.5" x14ac:dyDescent="0.2">
      <c r="A47" s="348"/>
      <c r="B47" s="387">
        <f>Youth_Spc_Prjt!A18</f>
        <v>11</v>
      </c>
      <c r="C47" s="358" t="str">
        <f>Youth_Spc_Prjt!B18</f>
        <v>If the participant was a veteran, did the file contain documentation to verify veteran status? (Y, N, X) (Note: X= Participant was not a veteran).</v>
      </c>
      <c r="D47" s="359">
        <f>COUNTIF(Youth_Spc_Prjt!E18:BL18, "Y")</f>
        <v>0</v>
      </c>
      <c r="E47" s="359">
        <f>COUNTIF(Youth_Spc_Prjt!E18:BL18, "N")</f>
        <v>0</v>
      </c>
      <c r="F47" s="359">
        <f>COUNTIF(Youth_Spc_Prjt!E18:BL18, "X")</f>
        <v>0</v>
      </c>
      <c r="G47" s="369">
        <f>D47+E47+F47</f>
        <v>0</v>
      </c>
      <c r="H47" s="351"/>
      <c r="I47" s="356"/>
    </row>
    <row r="48" spans="1:9" x14ac:dyDescent="0.2">
      <c r="A48" s="348"/>
      <c r="B48" s="370"/>
      <c r="C48" s="371" t="s">
        <v>117</v>
      </c>
      <c r="D48" s="361">
        <f>IF(($D47+$E47)&gt;0,D47/($D47+$E47),0)</f>
        <v>0</v>
      </c>
      <c r="E48" s="361">
        <f>IF(($D47+$E47)&gt;0,E47/($D47+$E47),0)</f>
        <v>0</v>
      </c>
      <c r="F48" s="362" t="s">
        <v>19</v>
      </c>
      <c r="G48" s="372" t="s">
        <v>19</v>
      </c>
      <c r="H48" s="351"/>
      <c r="I48" s="356"/>
    </row>
    <row r="49" spans="1:11" x14ac:dyDescent="0.2">
      <c r="A49" s="348"/>
      <c r="B49" s="352"/>
      <c r="C49" s="352"/>
      <c r="D49" s="352"/>
      <c r="E49" s="352"/>
      <c r="F49" s="352"/>
      <c r="G49" s="352"/>
      <c r="H49" s="351"/>
      <c r="I49" s="356"/>
    </row>
    <row r="50" spans="1:11" x14ac:dyDescent="0.2">
      <c r="A50" s="348"/>
      <c r="B50" s="370"/>
      <c r="C50" s="373"/>
      <c r="D50" s="385" t="s">
        <v>118</v>
      </c>
      <c r="E50" s="385" t="s">
        <v>119</v>
      </c>
      <c r="F50" s="385" t="s">
        <v>120</v>
      </c>
      <c r="G50" s="386" t="s">
        <v>116</v>
      </c>
      <c r="H50" s="351"/>
      <c r="I50" s="356"/>
    </row>
    <row r="51" spans="1:11" ht="22.5" x14ac:dyDescent="0.2">
      <c r="A51" s="348"/>
      <c r="B51" s="387">
        <f>Youth_Spc_Prjt!A19</f>
        <v>12</v>
      </c>
      <c r="C51" s="358" t="str">
        <f>Youth_Spc_Prjt!B19</f>
        <v>If the participant was an eligible spouse of a veteran, did the file contain documentation to verify eligible spouse of a veteran status? (Y, N, X) (Note: X= Participant was not an eligible spouse of a veteran).</v>
      </c>
      <c r="D51" s="359">
        <f>COUNTIF(Youth_Spc_Prjt!E19:BL19, "Y")</f>
        <v>0</v>
      </c>
      <c r="E51" s="359">
        <f>COUNTIF(Youth_Spc_Prjt!E19:BL19, "N")</f>
        <v>0</v>
      </c>
      <c r="F51" s="359">
        <f>COUNTIF(Youth_Spc_Prjt!E19:BL19, "X")</f>
        <v>0</v>
      </c>
      <c r="G51" s="369">
        <f>D51+E51+F51</f>
        <v>0</v>
      </c>
      <c r="H51" s="351"/>
      <c r="I51" s="356"/>
    </row>
    <row r="52" spans="1:11" x14ac:dyDescent="0.2">
      <c r="A52" s="348"/>
      <c r="B52" s="370"/>
      <c r="C52" s="371" t="s">
        <v>117</v>
      </c>
      <c r="D52" s="361">
        <f>IF(($D51+$E51)&gt;0,D51/($D51+$E51),0)</f>
        <v>0</v>
      </c>
      <c r="E52" s="361">
        <f>IF(($D51+$E51)&gt;0,E51/($D51+$E51),0)</f>
        <v>0</v>
      </c>
      <c r="F52" s="362" t="s">
        <v>19</v>
      </c>
      <c r="G52" s="372" t="s">
        <v>19</v>
      </c>
      <c r="H52" s="351"/>
      <c r="I52" s="356"/>
    </row>
    <row r="53" spans="1:11" ht="12" thickBot="1" x14ac:dyDescent="0.25">
      <c r="A53" s="348"/>
      <c r="B53" s="370"/>
      <c r="C53" s="373"/>
      <c r="D53" s="377"/>
      <c r="E53" s="377"/>
      <c r="F53" s="377"/>
      <c r="G53" s="378"/>
      <c r="H53" s="351"/>
      <c r="I53" s="356"/>
    </row>
    <row r="54" spans="1:11" ht="15.75" thickBot="1" x14ac:dyDescent="0.25">
      <c r="A54" s="348"/>
      <c r="B54" s="785" t="str">
        <f>Youth_Spc_Prjt!B20</f>
        <v>GRIEVANCE/COMPLAINT FORM</v>
      </c>
      <c r="C54" s="785"/>
      <c r="D54" s="785"/>
      <c r="E54" s="785"/>
      <c r="F54" s="785"/>
      <c r="G54" s="786"/>
      <c r="H54" s="351"/>
      <c r="I54" s="356"/>
    </row>
    <row r="55" spans="1:11" x14ac:dyDescent="0.2">
      <c r="A55" s="348"/>
      <c r="B55" s="370"/>
      <c r="C55" s="373"/>
      <c r="D55" s="354" t="s">
        <v>118</v>
      </c>
      <c r="E55" s="354" t="s">
        <v>119</v>
      </c>
      <c r="F55" s="354" t="s">
        <v>120</v>
      </c>
      <c r="G55" s="367" t="s">
        <v>116</v>
      </c>
      <c r="H55" s="351"/>
      <c r="I55" s="356"/>
    </row>
    <row r="56" spans="1:11" ht="22.5" x14ac:dyDescent="0.2">
      <c r="A56" s="348"/>
      <c r="B56" s="387">
        <f>Youth_Spc_Prjt!A21</f>
        <v>13</v>
      </c>
      <c r="C56" s="358" t="str">
        <f>Youth_Spc_Prjt!B21</f>
        <v>Was a signed and dated Grievance/Complaint and EEO/Discrimination Form in the participant's hard copy case file? (Y, N).</v>
      </c>
      <c r="D56" s="359">
        <f>COUNTIF(Youth_Spc_Prjt!E21:BL21, "Y")</f>
        <v>0</v>
      </c>
      <c r="E56" s="359">
        <f>COUNTIF(Youth_Spc_Prjt!E21:BL21, "N")</f>
        <v>0</v>
      </c>
      <c r="F56" s="359">
        <f>COUNTIF(Youth_Spc_Prjt!E21:BL21, "X")</f>
        <v>0</v>
      </c>
      <c r="G56" s="369">
        <f>D56+E56+F56</f>
        <v>0</v>
      </c>
      <c r="H56" s="351"/>
      <c r="I56" s="356"/>
    </row>
    <row r="57" spans="1:11" x14ac:dyDescent="0.2">
      <c r="A57" s="348"/>
      <c r="B57" s="370"/>
      <c r="C57" s="371"/>
      <c r="D57" s="361">
        <f>IF(($D56+$E56)&gt;0,D56/($D56+$E56),0)</f>
        <v>0</v>
      </c>
      <c r="E57" s="361">
        <f>IF(($D56+$E56)&gt;0,E56/($D56+$E56),0)</f>
        <v>0</v>
      </c>
      <c r="F57" s="362" t="s">
        <v>19</v>
      </c>
      <c r="G57" s="372" t="s">
        <v>19</v>
      </c>
      <c r="H57" s="351"/>
      <c r="I57" s="356"/>
    </row>
    <row r="58" spans="1:11" x14ac:dyDescent="0.2">
      <c r="A58" s="348"/>
      <c r="B58" s="370"/>
      <c r="C58" s="373"/>
      <c r="D58" s="377"/>
      <c r="E58" s="352"/>
      <c r="F58" s="352"/>
      <c r="G58" s="352"/>
      <c r="H58" s="351"/>
      <c r="I58" s="356"/>
    </row>
    <row r="59" spans="1:11" x14ac:dyDescent="0.2">
      <c r="A59" s="348"/>
      <c r="B59" s="370"/>
      <c r="C59" s="373"/>
      <c r="D59" s="354" t="s">
        <v>118</v>
      </c>
      <c r="E59" s="354" t="s">
        <v>119</v>
      </c>
      <c r="F59" s="354" t="s">
        <v>120</v>
      </c>
      <c r="G59" s="367" t="s">
        <v>116</v>
      </c>
      <c r="H59" s="351"/>
      <c r="I59" s="356"/>
    </row>
    <row r="60" spans="1:11" ht="22.5" x14ac:dyDescent="0.2">
      <c r="A60" s="348"/>
      <c r="B60" s="388">
        <f>Youth_Spc_Prjt!A22</f>
        <v>14</v>
      </c>
      <c r="C60" s="358" t="str">
        <f>Youth_Spc_Prjt!B22</f>
        <v>If yes to #12, did the Grievance/Complaint and EEO/Discrimination Form include the correct name and addresses for filing a grievance or EEO complaint? (Y, N).</v>
      </c>
      <c r="D60" s="359">
        <f>COUNTIF(Youth_Spc_Prjt!E22:BL22, "Y")</f>
        <v>0</v>
      </c>
      <c r="E60" s="359">
        <f>COUNTIF(Youth_Spc_Prjt!E22:BL22, "N")</f>
        <v>0</v>
      </c>
      <c r="F60" s="359">
        <f>COUNTIF(Youth_Spc_Prjt!E22:BL22, "X")</f>
        <v>0</v>
      </c>
      <c r="G60" s="369">
        <f>D60+E60+F60</f>
        <v>0</v>
      </c>
      <c r="H60" s="351"/>
      <c r="I60" s="356"/>
      <c r="K60" s="347">
        <v>1</v>
      </c>
    </row>
    <row r="61" spans="1:11" x14ac:dyDescent="0.2">
      <c r="A61" s="348"/>
      <c r="B61" s="370"/>
      <c r="C61" s="371" t="s">
        <v>117</v>
      </c>
      <c r="D61" s="361">
        <f>IF(($D60+$E60)&gt;0,D60/($D60+$E60),0)</f>
        <v>0</v>
      </c>
      <c r="E61" s="361">
        <f>IF(($D60+$E60)&gt;0,E60/($D60+$E60),0)</f>
        <v>0</v>
      </c>
      <c r="F61" s="362" t="s">
        <v>19</v>
      </c>
      <c r="G61" s="372" t="s">
        <v>19</v>
      </c>
      <c r="H61" s="351"/>
      <c r="I61" s="356"/>
    </row>
    <row r="62" spans="1:11" ht="12" thickBot="1" x14ac:dyDescent="0.25">
      <c r="A62" s="348"/>
      <c r="B62" s="370"/>
      <c r="C62" s="380"/>
      <c r="D62" s="377"/>
      <c r="E62" s="377"/>
      <c r="F62" s="383"/>
      <c r="G62" s="383"/>
      <c r="H62" s="351"/>
      <c r="I62" s="356"/>
    </row>
    <row r="63" spans="1:11" ht="15.75" customHeight="1" thickBot="1" x14ac:dyDescent="0.25">
      <c r="A63" s="348"/>
      <c r="B63" s="785" t="str">
        <f>Youth_Spc_Prjt!B23</f>
        <v>DUPLICATE FUNDING SOURCES</v>
      </c>
      <c r="C63" s="785"/>
      <c r="D63" s="785"/>
      <c r="E63" s="785"/>
      <c r="F63" s="785"/>
      <c r="G63" s="786"/>
      <c r="H63" s="351"/>
      <c r="I63" s="356"/>
    </row>
    <row r="64" spans="1:11" x14ac:dyDescent="0.2">
      <c r="A64" s="348"/>
      <c r="B64" s="370"/>
      <c r="C64" s="380"/>
      <c r="D64" s="377"/>
      <c r="E64" s="377"/>
      <c r="F64" s="383"/>
      <c r="G64" s="383"/>
      <c r="H64" s="351"/>
      <c r="I64" s="356"/>
    </row>
    <row r="65" spans="1:9" x14ac:dyDescent="0.2">
      <c r="A65" s="348"/>
      <c r="B65" s="370"/>
      <c r="C65" s="373"/>
      <c r="D65" s="354" t="s">
        <v>118</v>
      </c>
      <c r="E65" s="354" t="s">
        <v>119</v>
      </c>
      <c r="F65" s="354" t="s">
        <v>120</v>
      </c>
      <c r="G65" s="367" t="s">
        <v>116</v>
      </c>
      <c r="H65" s="351"/>
      <c r="I65" s="356"/>
    </row>
    <row r="66" spans="1:9" ht="38.25" customHeight="1" x14ac:dyDescent="0.2">
      <c r="A66" s="348"/>
      <c r="B66" s="387">
        <f>Youth_Spc_Prjt!A24</f>
        <v>15</v>
      </c>
      <c r="C66" s="358" t="str">
        <f>Youth_Spc_Prjt!B24</f>
        <v xml:space="preserve">If multiple funding sources were used to pay for the cost of services and activities, is there documentation in the participant case file that shows the services and activities provided were coordinated to eliminate duplication? (Y, N, X) (Note: X= Only one funding source was recorded for each activity). </v>
      </c>
      <c r="D66" s="359">
        <f>COUNTIF(Youth_Spc_Prjt!E24:BL24, "Y")</f>
        <v>0</v>
      </c>
      <c r="E66" s="359">
        <f>COUNTIF(Youth_Spc_Prjt!E24:BL24, "N")</f>
        <v>0</v>
      </c>
      <c r="F66" s="359">
        <f>COUNTIF(Youth_Spc_Prjt!E24:BL24, "X")</f>
        <v>0</v>
      </c>
      <c r="G66" s="369">
        <f>D66+E66+F66</f>
        <v>0</v>
      </c>
      <c r="H66" s="351"/>
      <c r="I66" s="356"/>
    </row>
    <row r="67" spans="1:9" x14ac:dyDescent="0.2">
      <c r="A67" s="348"/>
      <c r="B67" s="370"/>
      <c r="C67" s="371" t="s">
        <v>117</v>
      </c>
      <c r="D67" s="361">
        <f>IF(($D66+$E66)&gt;0,D66/($D66+$E66),0)</f>
        <v>0</v>
      </c>
      <c r="E67" s="361">
        <f>IF(($D66+$E66)&gt;0,E66/($D66+$E66),0)</f>
        <v>0</v>
      </c>
      <c r="F67" s="362" t="s">
        <v>19</v>
      </c>
      <c r="G67" s="372" t="s">
        <v>19</v>
      </c>
      <c r="H67" s="351"/>
      <c r="I67" s="356"/>
    </row>
    <row r="68" spans="1:9" ht="12" thickBot="1" x14ac:dyDescent="0.25">
      <c r="A68" s="348"/>
      <c r="B68" s="370"/>
      <c r="C68" s="380"/>
      <c r="D68" s="377"/>
      <c r="E68" s="377"/>
      <c r="F68" s="383"/>
      <c r="G68" s="383"/>
      <c r="H68" s="351"/>
      <c r="I68" s="356"/>
    </row>
    <row r="69" spans="1:9" ht="15.75" customHeight="1" thickBot="1" x14ac:dyDescent="0.25">
      <c r="A69" s="348"/>
      <c r="B69" s="785" t="str">
        <f>Youth_Spc_Prjt!B25</f>
        <v>OBJECTIVE ASSESSMENT</v>
      </c>
      <c r="C69" s="785"/>
      <c r="D69" s="785"/>
      <c r="E69" s="785"/>
      <c r="F69" s="785"/>
      <c r="G69" s="786"/>
      <c r="H69" s="351"/>
      <c r="I69" s="356"/>
    </row>
    <row r="70" spans="1:9" x14ac:dyDescent="0.2">
      <c r="A70" s="348"/>
      <c r="B70" s="370"/>
      <c r="C70" s="373"/>
      <c r="D70" s="385" t="s">
        <v>118</v>
      </c>
      <c r="E70" s="385" t="s">
        <v>119</v>
      </c>
      <c r="F70" s="385" t="s">
        <v>120</v>
      </c>
      <c r="G70" s="386" t="s">
        <v>116</v>
      </c>
      <c r="H70" s="389"/>
      <c r="I70" s="356"/>
    </row>
    <row r="71" spans="1:9" x14ac:dyDescent="0.2">
      <c r="A71" s="348"/>
      <c r="B71" s="387">
        <f>Youth_Spc_Prjt!A26</f>
        <v>16</v>
      </c>
      <c r="C71" s="358" t="str">
        <f>Youth_Spc_Prjt!B26</f>
        <v xml:space="preserve">Was documentation in the case file of an objective assessment? (Y, N). </v>
      </c>
      <c r="D71" s="359">
        <f>COUNTIF(Youth_Spc_Prjt!E26:BL26, "Y")</f>
        <v>0</v>
      </c>
      <c r="E71" s="359">
        <f>COUNTIF(Youth_Spc_Prjt!E26:BL26, "N")</f>
        <v>0</v>
      </c>
      <c r="F71" s="359">
        <f>COUNTIF(Youth_Spc_Prjt!E26:BL26, "X")</f>
        <v>0</v>
      </c>
      <c r="G71" s="369">
        <f>D71+E71+F71</f>
        <v>0</v>
      </c>
      <c r="H71" s="351"/>
      <c r="I71" s="356"/>
    </row>
    <row r="72" spans="1:9" x14ac:dyDescent="0.2">
      <c r="A72" s="348"/>
      <c r="B72" s="370"/>
      <c r="C72" s="371" t="s">
        <v>117</v>
      </c>
      <c r="D72" s="361">
        <f>IF(($D71+$E71)&gt;0,D71/($D71+$E71),0)</f>
        <v>0</v>
      </c>
      <c r="E72" s="361">
        <f>IF(($D71+$E71)&gt;0,E71/($D71+$E71),0)</f>
        <v>0</v>
      </c>
      <c r="F72" s="362" t="s">
        <v>19</v>
      </c>
      <c r="G72" s="372" t="s">
        <v>19</v>
      </c>
      <c r="H72" s="351"/>
      <c r="I72" s="356"/>
    </row>
    <row r="73" spans="1:9" x14ac:dyDescent="0.2">
      <c r="A73" s="348"/>
      <c r="B73" s="370"/>
      <c r="C73" s="380"/>
      <c r="D73" s="377"/>
      <c r="E73" s="377"/>
      <c r="F73" s="383"/>
      <c r="G73" s="383"/>
      <c r="H73" s="351"/>
      <c r="I73" s="356"/>
    </row>
    <row r="74" spans="1:9" x14ac:dyDescent="0.2">
      <c r="A74" s="348"/>
      <c r="B74" s="370"/>
      <c r="C74" s="373"/>
      <c r="D74" s="354" t="s">
        <v>118</v>
      </c>
      <c r="E74" s="354" t="s">
        <v>119</v>
      </c>
      <c r="F74" s="354" t="s">
        <v>120</v>
      </c>
      <c r="G74" s="367" t="s">
        <v>116</v>
      </c>
      <c r="H74" s="351"/>
      <c r="I74" s="356"/>
    </row>
    <row r="75" spans="1:9" ht="22.5" x14ac:dyDescent="0.2">
      <c r="A75" s="348"/>
      <c r="B75" s="388">
        <f>Youth_Spc_Prjt!A27</f>
        <v>17</v>
      </c>
      <c r="C75" s="358" t="str">
        <f>Youth_Spc_Prjt!B27</f>
        <v>If yes to #16, does the Objective Assessment include an assessment of the academic level, occupational skill level, support service needs and strengths of the participant? (Y, N, X).</v>
      </c>
      <c r="D75" s="359">
        <f>COUNTIF(Youth_Spc_Prjt!E27:BL27, "Y")</f>
        <v>0</v>
      </c>
      <c r="E75" s="359">
        <f>COUNTIF(Youth_Spc_Prjt!E27:BL27, "N")</f>
        <v>0</v>
      </c>
      <c r="F75" s="359">
        <f>COUNTIF(Youth_Spc_Prjt!E27:BL27, "X")</f>
        <v>0</v>
      </c>
      <c r="G75" s="369">
        <f>D75+E75+F75</f>
        <v>0</v>
      </c>
      <c r="H75" s="351"/>
      <c r="I75" s="356"/>
    </row>
    <row r="76" spans="1:9" x14ac:dyDescent="0.2">
      <c r="A76" s="348"/>
      <c r="B76" s="370"/>
      <c r="C76" s="371" t="s">
        <v>117</v>
      </c>
      <c r="D76" s="361">
        <f>IF(($D75+$E75)&gt;0,D75/($D75+$E75),0)</f>
        <v>0</v>
      </c>
      <c r="E76" s="361">
        <f>IF(($D75+$E75)&gt;0,E75/($D75+$E75),0)</f>
        <v>0</v>
      </c>
      <c r="F76" s="362" t="s">
        <v>19</v>
      </c>
      <c r="G76" s="372" t="s">
        <v>19</v>
      </c>
      <c r="H76" s="351"/>
      <c r="I76" s="356"/>
    </row>
    <row r="77" spans="1:9" ht="12" thickBot="1" x14ac:dyDescent="0.25">
      <c r="A77" s="348"/>
      <c r="B77" s="370"/>
      <c r="C77" s="380"/>
      <c r="D77" s="377"/>
      <c r="E77" s="377"/>
      <c r="F77" s="383"/>
      <c r="G77" s="383"/>
      <c r="H77" s="351"/>
      <c r="I77" s="356"/>
    </row>
    <row r="78" spans="1:9" ht="15.75" customHeight="1" thickBot="1" x14ac:dyDescent="0.25">
      <c r="A78" s="348"/>
      <c r="B78" s="785" t="str">
        <f>Youth_Spc_Prjt!B28</f>
        <v xml:space="preserve">INDIVIDUAL SERVICE STRATEGY (ISS) </v>
      </c>
      <c r="C78" s="785"/>
      <c r="D78" s="785"/>
      <c r="E78" s="785"/>
      <c r="F78" s="785"/>
      <c r="G78" s="786"/>
      <c r="H78" s="351"/>
      <c r="I78" s="356"/>
    </row>
    <row r="79" spans="1:9" x14ac:dyDescent="0.2">
      <c r="A79" s="348"/>
      <c r="B79" s="370"/>
      <c r="C79" s="373"/>
      <c r="D79" s="354" t="s">
        <v>118</v>
      </c>
      <c r="E79" s="354" t="s">
        <v>119</v>
      </c>
      <c r="F79" s="354" t="s">
        <v>120</v>
      </c>
      <c r="G79" s="367" t="s">
        <v>116</v>
      </c>
      <c r="H79" s="351"/>
      <c r="I79" s="356"/>
    </row>
    <row r="80" spans="1:9" ht="33.75" x14ac:dyDescent="0.2">
      <c r="A80" s="348"/>
      <c r="B80" s="387">
        <f>Youth_Spc_Prjt!A29</f>
        <v>18</v>
      </c>
      <c r="C80" s="358" t="str">
        <f>Youth_Spc_Prjt!B29</f>
        <v xml:space="preserve">Was documentation in the case file of an Individual Service Strategy (ISS) that was created jointly by the participant and the career manager and had at least one of the 14 program elements? (Y, N) (If N, questions #19 and #20 will be X). </v>
      </c>
      <c r="D80" s="359">
        <f>COUNTIF(Youth_Spc_Prjt!E29:BL29, "Y")</f>
        <v>0</v>
      </c>
      <c r="E80" s="359">
        <f>COUNTIF(Youth_Spc_Prjt!E29:BL29, "N")</f>
        <v>0</v>
      </c>
      <c r="F80" s="359">
        <f>COUNTIF(Youth_Spc_Prjt!E29:BL29, "X")</f>
        <v>0</v>
      </c>
      <c r="G80" s="369">
        <f>D80+E80+F80</f>
        <v>0</v>
      </c>
      <c r="H80" s="351"/>
      <c r="I80" s="356"/>
    </row>
    <row r="81" spans="1:9" x14ac:dyDescent="0.2">
      <c r="A81" s="348"/>
      <c r="B81" s="370"/>
      <c r="C81" s="371" t="s">
        <v>117</v>
      </c>
      <c r="D81" s="361">
        <f>IF(($D80+$E80)&gt;0,D80/($D80+$E80),0)</f>
        <v>0</v>
      </c>
      <c r="E81" s="361">
        <f>IF(($D80+$E80)&gt;0,E80/($D80+$E80),0)</f>
        <v>0</v>
      </c>
      <c r="F81" s="362" t="s">
        <v>19</v>
      </c>
      <c r="G81" s="372" t="s">
        <v>19</v>
      </c>
      <c r="H81" s="351"/>
      <c r="I81" s="356"/>
    </row>
    <row r="82" spans="1:9" x14ac:dyDescent="0.2">
      <c r="A82" s="348"/>
      <c r="B82" s="370"/>
      <c r="C82" s="373"/>
      <c r="D82" s="377"/>
      <c r="E82" s="377"/>
      <c r="F82" s="377"/>
      <c r="G82" s="377"/>
      <c r="H82" s="351"/>
      <c r="I82" s="356"/>
    </row>
    <row r="83" spans="1:9" x14ac:dyDescent="0.2">
      <c r="A83" s="348"/>
      <c r="B83" s="370"/>
      <c r="C83" s="373"/>
      <c r="D83" s="354" t="s">
        <v>118</v>
      </c>
      <c r="E83" s="354" t="s">
        <v>119</v>
      </c>
      <c r="F83" s="354" t="s">
        <v>120</v>
      </c>
      <c r="G83" s="367" t="s">
        <v>116</v>
      </c>
      <c r="H83" s="351"/>
      <c r="I83" s="356"/>
    </row>
    <row r="84" spans="1:9" ht="56.25" x14ac:dyDescent="0.2">
      <c r="A84" s="348"/>
      <c r="B84" s="388">
        <f>Youth_Spc_Prjt!A30</f>
        <v>19</v>
      </c>
      <c r="C84" s="358" t="str">
        <f>Youth_Spc_Prjt!B30</f>
        <v>If yes to #18, does the ISS directly link to one or more of the performance indicators and does the ISS list the activities and services the youth will be or has been engaged in during participation in the WIOA program and does the ISS identify the individual career pathway?  Note: If the participant was placed in an OJT activity, the skill requirements of the OJT occupation, academic and occupational skill level of the participant and/or prior work experience must be considered in the development of the ISS).  (Y, N, X)</v>
      </c>
      <c r="D84" s="359">
        <f>COUNTIF(Youth_Spc_Prjt!E30:BL30, "Y")</f>
        <v>0</v>
      </c>
      <c r="E84" s="359">
        <f>COUNTIF(Youth_Spc_Prjt!E30:BL30, "N")</f>
        <v>0</v>
      </c>
      <c r="F84" s="359">
        <f>COUNTIF(Youth_Spc_Prjt!E30:BL30, "X")</f>
        <v>0</v>
      </c>
      <c r="G84" s="369">
        <f>E84+F84+D84</f>
        <v>0</v>
      </c>
      <c r="H84" s="351"/>
      <c r="I84" s="356"/>
    </row>
    <row r="85" spans="1:9" x14ac:dyDescent="0.2">
      <c r="A85" s="348"/>
      <c r="B85" s="370"/>
      <c r="C85" s="371" t="s">
        <v>117</v>
      </c>
      <c r="D85" s="361">
        <f>IF(($D84+$E84)&gt;0,D84/($D84+$E84),0)</f>
        <v>0</v>
      </c>
      <c r="E85" s="361">
        <f>IF(($D84+$E84)&gt;0,E84/($D84+$E84),0)</f>
        <v>0</v>
      </c>
      <c r="F85" s="362" t="s">
        <v>19</v>
      </c>
      <c r="G85" s="372" t="s">
        <v>19</v>
      </c>
      <c r="H85" s="351"/>
      <c r="I85" s="356"/>
    </row>
    <row r="86" spans="1:9" x14ac:dyDescent="0.2">
      <c r="A86" s="348"/>
      <c r="B86" s="370"/>
      <c r="C86" s="380"/>
      <c r="D86" s="377"/>
      <c r="E86" s="377"/>
      <c r="F86" s="365"/>
      <c r="G86" s="365"/>
      <c r="H86" s="351"/>
      <c r="I86" s="356"/>
    </row>
    <row r="87" spans="1:9" x14ac:dyDescent="0.2">
      <c r="A87" s="348"/>
      <c r="B87" s="370"/>
      <c r="C87" s="373"/>
      <c r="D87" s="354" t="s">
        <v>118</v>
      </c>
      <c r="E87" s="354" t="s">
        <v>119</v>
      </c>
      <c r="F87" s="354" t="s">
        <v>120</v>
      </c>
      <c r="G87" s="367" t="s">
        <v>116</v>
      </c>
      <c r="H87" s="351"/>
      <c r="I87" s="356"/>
    </row>
    <row r="88" spans="1:9" ht="22.5" x14ac:dyDescent="0.2">
      <c r="A88" s="348"/>
      <c r="B88" s="388">
        <f>Youth_Spc_Prjt!A31</f>
        <v>20</v>
      </c>
      <c r="C88" s="358" t="str">
        <f>Youth_Spc_Prjt!B31</f>
        <v xml:space="preserve">If yes to #18, was the ISS in the case file updated as activities were completed, benchmarks reached, goals achieved and/or the youth's needs changed? (Y, N, X) </v>
      </c>
      <c r="D88" s="359">
        <f>COUNTIF(Youth_Spc_Prjt!E31:BL31, "Y")</f>
        <v>0</v>
      </c>
      <c r="E88" s="359">
        <f>COUNTIF(Youth_Spc_Prjt!E31:BL31, "N")</f>
        <v>0</v>
      </c>
      <c r="F88" s="359">
        <f>COUNTIF(Youth_Spc_Prjt!E31:BL31, "X")</f>
        <v>0</v>
      </c>
      <c r="G88" s="369">
        <f>E88+F88+D88</f>
        <v>0</v>
      </c>
      <c r="H88" s="351"/>
      <c r="I88" s="356"/>
    </row>
    <row r="89" spans="1:9" ht="12" thickBot="1" x14ac:dyDescent="0.25">
      <c r="A89" s="348"/>
      <c r="B89" s="370"/>
      <c r="C89" s="371" t="s">
        <v>117</v>
      </c>
      <c r="D89" s="361">
        <f>IF(($D88+$E88)&gt;0,D88/($D88+$E88),0)</f>
        <v>0</v>
      </c>
      <c r="E89" s="361">
        <f>IF(($D88+$E88)&gt;0,E88/($D88+$E88),0)</f>
        <v>0</v>
      </c>
      <c r="F89" s="362" t="s">
        <v>19</v>
      </c>
      <c r="G89" s="372" t="s">
        <v>19</v>
      </c>
      <c r="H89" s="351"/>
      <c r="I89" s="356"/>
    </row>
    <row r="90" spans="1:9" ht="15.75" customHeight="1" thickBot="1" x14ac:dyDescent="0.25">
      <c r="A90" s="348"/>
      <c r="B90" s="785" t="str">
        <f>Youth_Spc_Prjt!B32</f>
        <v>DETERMINATION OF TRAINING SERVICES</v>
      </c>
      <c r="C90" s="785"/>
      <c r="D90" s="785"/>
      <c r="E90" s="785"/>
      <c r="F90" s="785"/>
      <c r="G90" s="786"/>
      <c r="H90" s="351"/>
      <c r="I90" s="356"/>
    </row>
    <row r="91" spans="1:9" x14ac:dyDescent="0.2">
      <c r="A91" s="348"/>
      <c r="B91" s="370"/>
      <c r="C91" s="373"/>
      <c r="D91" s="354" t="s">
        <v>118</v>
      </c>
      <c r="E91" s="354" t="s">
        <v>119</v>
      </c>
      <c r="F91" s="354" t="s">
        <v>120</v>
      </c>
      <c r="G91" s="367" t="s">
        <v>116</v>
      </c>
      <c r="H91" s="351"/>
      <c r="I91" s="356"/>
    </row>
    <row r="92" spans="1:9" ht="22.5" x14ac:dyDescent="0.2">
      <c r="A92" s="348"/>
      <c r="B92" s="387">
        <f>Youth_Spc_Prjt!A33</f>
        <v>21</v>
      </c>
      <c r="C92" s="358" t="str">
        <f>Youth_Spc_Prjt!B33</f>
        <v>If training services were provided, was documentation in the case file of the determination of need for training services as identified in the ISS? (Y, N, X) (Note: X = Participant did not receive training services).</v>
      </c>
      <c r="D92" s="359">
        <f>COUNTIF(Youth_Spc_Prjt!E33:BL33, "Y")</f>
        <v>0</v>
      </c>
      <c r="E92" s="359">
        <f>COUNTIF(Youth_Spc_Prjt!E33:BL33, "N")</f>
        <v>0</v>
      </c>
      <c r="F92" s="359">
        <f>COUNTIF(Youth_Spc_Prjt!E33:BL33, "X")</f>
        <v>0</v>
      </c>
      <c r="G92" s="369">
        <f>E92+F92+D92</f>
        <v>0</v>
      </c>
      <c r="H92" s="351"/>
      <c r="I92" s="356"/>
    </row>
    <row r="93" spans="1:9" ht="12" thickBot="1" x14ac:dyDescent="0.25">
      <c r="A93" s="348"/>
      <c r="B93" s="370"/>
      <c r="C93" s="371" t="s">
        <v>117</v>
      </c>
      <c r="D93" s="361">
        <f>IF(($D92+$E92)&gt;0,D92/($D92+$E92),0)</f>
        <v>0</v>
      </c>
      <c r="E93" s="361">
        <f>IF(($D92+$E92)&gt;0,E92/($D92+$E92),0)</f>
        <v>0</v>
      </c>
      <c r="F93" s="362" t="s">
        <v>19</v>
      </c>
      <c r="G93" s="372" t="s">
        <v>19</v>
      </c>
      <c r="H93" s="351"/>
      <c r="I93" s="356"/>
    </row>
    <row r="94" spans="1:9" ht="15.75" customHeight="1" thickBot="1" x14ac:dyDescent="0.25">
      <c r="A94" s="348"/>
      <c r="B94" s="785" t="str">
        <f>Youth_Spc_Prjt!B34</f>
        <v>WORK EXPERIENCE (INTERNSHIP/TRANSITIONAL JOBS/ PRE-APPRENTICESHIP)</v>
      </c>
      <c r="C94" s="785"/>
      <c r="D94" s="785"/>
      <c r="E94" s="785"/>
      <c r="F94" s="785"/>
      <c r="G94" s="786"/>
      <c r="H94" s="351"/>
      <c r="I94" s="356"/>
    </row>
    <row r="95" spans="1:9" x14ac:dyDescent="0.2">
      <c r="A95" s="348"/>
      <c r="B95" s="390"/>
      <c r="C95" s="391"/>
      <c r="D95" s="354" t="s">
        <v>118</v>
      </c>
      <c r="E95" s="353" t="s">
        <v>119</v>
      </c>
      <c r="F95" s="354" t="s">
        <v>120</v>
      </c>
      <c r="G95" s="367" t="s">
        <v>116</v>
      </c>
      <c r="H95" s="351"/>
      <c r="I95" s="356"/>
    </row>
    <row r="96" spans="1:9" ht="22.5" x14ac:dyDescent="0.2">
      <c r="A96" s="348"/>
      <c r="B96" s="392">
        <f>Youth_Spc_Prjt!A35</f>
        <v>22</v>
      </c>
      <c r="C96" s="358" t="str">
        <f>Youth_Spc_Prjt!B35</f>
        <v xml:space="preserve">Was the participant provided a work experience (WE) activity? (Y, N) (Note: N = Participant did not receive a WE activity).  (If N, questions #23 through #31 will be X). </v>
      </c>
      <c r="D96" s="359">
        <f>COUNTIF(Youth_Spc_Prjt!E35:BL35, "Y")</f>
        <v>0</v>
      </c>
      <c r="E96" s="359">
        <f>COUNTIF(Youth_Spc_Prjt!E35:BL35, "N")</f>
        <v>0</v>
      </c>
      <c r="F96" s="359">
        <f>COUNTIF(Youth_Spc_Prjt!E35:BL35, "X")</f>
        <v>0</v>
      </c>
      <c r="G96" s="369">
        <f>E96+F96+D96</f>
        <v>0</v>
      </c>
      <c r="H96" s="351"/>
      <c r="I96" s="356"/>
    </row>
    <row r="97" spans="1:9" x14ac:dyDescent="0.2">
      <c r="A97" s="348"/>
      <c r="B97" s="390"/>
      <c r="C97" s="393" t="s">
        <v>117</v>
      </c>
      <c r="D97" s="361">
        <f>IF(($D96+$E96)&gt;0,D96/($D96+$E96),0)</f>
        <v>0</v>
      </c>
      <c r="E97" s="361">
        <f>IF(($D96+$E96)&gt;0,E96/($D96+$E96),0)</f>
        <v>0</v>
      </c>
      <c r="F97" s="362" t="s">
        <v>19</v>
      </c>
      <c r="G97" s="372" t="s">
        <v>19</v>
      </c>
      <c r="H97" s="351"/>
      <c r="I97" s="356"/>
    </row>
    <row r="98" spans="1:9" x14ac:dyDescent="0.2">
      <c r="A98" s="394"/>
      <c r="B98" s="395"/>
      <c r="C98" s="395"/>
      <c r="D98" s="396"/>
      <c r="E98" s="396"/>
      <c r="F98" s="396"/>
      <c r="G98" s="397"/>
      <c r="H98" s="351"/>
      <c r="I98" s="356"/>
    </row>
    <row r="99" spans="1:9" x14ac:dyDescent="0.2">
      <c r="A99" s="348"/>
      <c r="B99" s="390"/>
      <c r="C99" s="391"/>
      <c r="D99" s="385" t="s">
        <v>118</v>
      </c>
      <c r="E99" s="385" t="s">
        <v>119</v>
      </c>
      <c r="F99" s="385" t="s">
        <v>120</v>
      </c>
      <c r="G99" s="367" t="s">
        <v>116</v>
      </c>
      <c r="H99" s="351"/>
      <c r="I99" s="356"/>
    </row>
    <row r="100" spans="1:9" ht="22.5" x14ac:dyDescent="0.2">
      <c r="A100" s="348"/>
      <c r="B100" s="398">
        <f>Youth_Spc_Prjt!A36</f>
        <v>23</v>
      </c>
      <c r="C100" s="358" t="str">
        <f>Youth_Spc_Prjt!B36</f>
        <v xml:space="preserve">If yes to #22, was the WE activity entered in the State's MIS? (Y, N, X) (Note: X = Participant did not receive a WE activity. N=Participant received a WE service but the activity was not entered in the MIS).  </v>
      </c>
      <c r="D100" s="359">
        <f>COUNTIF(Youth_Spc_Prjt!E36:BL36, "Y")</f>
        <v>0</v>
      </c>
      <c r="E100" s="359">
        <f>COUNTIF(Youth_Spc_Prjt!E36:BL36, "N")</f>
        <v>0</v>
      </c>
      <c r="F100" s="359">
        <f>COUNTIF(Youth_Spc_Prjt!E36:BL36, "X")</f>
        <v>0</v>
      </c>
      <c r="G100" s="369">
        <f>E100+F100+D100</f>
        <v>0</v>
      </c>
      <c r="H100" s="351"/>
      <c r="I100" s="356"/>
    </row>
    <row r="101" spans="1:9" x14ac:dyDescent="0.2">
      <c r="A101" s="348"/>
      <c r="B101" s="390"/>
      <c r="C101" s="393" t="s">
        <v>117</v>
      </c>
      <c r="D101" s="361">
        <f>IF(($D100+$E100)&gt;0,D100/($D100+$E100),0)</f>
        <v>0</v>
      </c>
      <c r="E101" s="361">
        <f>IF(($D100+$E100)&gt;0,E100/($D100+$E100),0)</f>
        <v>0</v>
      </c>
      <c r="F101" s="362" t="s">
        <v>19</v>
      </c>
      <c r="G101" s="372" t="s">
        <v>19</v>
      </c>
      <c r="H101" s="351"/>
      <c r="I101" s="356"/>
    </row>
    <row r="102" spans="1:9" x14ac:dyDescent="0.2">
      <c r="A102" s="348"/>
      <c r="B102" s="390"/>
      <c r="C102" s="391"/>
      <c r="D102" s="377"/>
      <c r="E102" s="377"/>
      <c r="F102" s="365"/>
      <c r="G102" s="365"/>
      <c r="H102" s="351"/>
      <c r="I102" s="356"/>
    </row>
    <row r="103" spans="1:9" x14ac:dyDescent="0.2">
      <c r="A103" s="348"/>
      <c r="B103" s="390"/>
      <c r="C103" s="391"/>
      <c r="D103" s="354" t="s">
        <v>118</v>
      </c>
      <c r="E103" s="353" t="s">
        <v>119</v>
      </c>
      <c r="F103" s="354" t="s">
        <v>120</v>
      </c>
      <c r="G103" s="367" t="s">
        <v>116</v>
      </c>
      <c r="H103" s="351"/>
      <c r="I103" s="356"/>
    </row>
    <row r="104" spans="1:9" ht="22.5" x14ac:dyDescent="0.2">
      <c r="A104" s="348"/>
      <c r="B104" s="399">
        <f>Youth_Spc_Prjt!A37</f>
        <v>24</v>
      </c>
      <c r="C104" s="358" t="str">
        <f>Youth_Spc_Prjt!B37</f>
        <v xml:space="preserve">If yes to #23, was a WE training agreement executed between the employer and the Local Workforce Development Board (LWDB) for the participant's training?  (Y, N, X) (X = Participant did not receive WE activity).  </v>
      </c>
      <c r="D104" s="359">
        <f>COUNTIF(Youth_Spc_Prjt!E37:BL37, "Y")</f>
        <v>0</v>
      </c>
      <c r="E104" s="359">
        <f>COUNTIF(Youth_Spc_Prjt!E37:BL37, "N")</f>
        <v>0</v>
      </c>
      <c r="F104" s="359">
        <f>COUNTIF(Youth_Spc_Prjt!E37:BL37, "X")</f>
        <v>0</v>
      </c>
      <c r="G104" s="369">
        <f>E104+F104+D104</f>
        <v>0</v>
      </c>
      <c r="H104" s="351"/>
      <c r="I104" s="356"/>
    </row>
    <row r="105" spans="1:9" x14ac:dyDescent="0.2">
      <c r="A105" s="348"/>
      <c r="B105" s="390"/>
      <c r="C105" s="393" t="s">
        <v>117</v>
      </c>
      <c r="D105" s="361">
        <f>IF(($D104+$E104)&gt;0,D104/($D104+$E104),0)</f>
        <v>0</v>
      </c>
      <c r="E105" s="361">
        <f>IF(($D104+$E104)&gt;0,E104/($D104+$E104),0)</f>
        <v>0</v>
      </c>
      <c r="F105" s="362" t="s">
        <v>19</v>
      </c>
      <c r="G105" s="372" t="s">
        <v>19</v>
      </c>
      <c r="H105" s="351"/>
      <c r="I105" s="356"/>
    </row>
    <row r="106" spans="1:9" x14ac:dyDescent="0.2">
      <c r="A106" s="348"/>
      <c r="B106" s="390"/>
      <c r="C106" s="400"/>
      <c r="D106" s="377"/>
      <c r="E106" s="377"/>
      <c r="F106" s="365"/>
      <c r="G106" s="365"/>
      <c r="H106" s="351"/>
      <c r="I106" s="356"/>
    </row>
    <row r="107" spans="1:9" x14ac:dyDescent="0.2">
      <c r="A107" s="348"/>
      <c r="B107" s="390"/>
      <c r="C107" s="391"/>
      <c r="D107" s="354" t="s">
        <v>118</v>
      </c>
      <c r="E107" s="353" t="s">
        <v>119</v>
      </c>
      <c r="F107" s="354" t="s">
        <v>120</v>
      </c>
      <c r="G107" s="367" t="s">
        <v>116</v>
      </c>
      <c r="H107" s="351"/>
      <c r="I107" s="356"/>
    </row>
    <row r="108" spans="1:9" ht="22.5" x14ac:dyDescent="0.2">
      <c r="A108" s="348"/>
      <c r="B108" s="399">
        <f>Youth_Spc_Prjt!A38</f>
        <v>25</v>
      </c>
      <c r="C108" s="358" t="str">
        <f>Youth_Spc_Prjt!B38</f>
        <v xml:space="preserve">Was documentation in the case file that the WE start date was on or after the employer's WE activity agreement effective date?  (Y, N, X) (X = Participant did not receive WE activity). </v>
      </c>
      <c r="D108" s="359">
        <f>COUNTIF(Youth_Spc_Prjt!E38:BL38, "Y")</f>
        <v>0</v>
      </c>
      <c r="E108" s="359">
        <f>COUNTIF(Youth_Spc_Prjt!E38:BL38, "N")</f>
        <v>0</v>
      </c>
      <c r="F108" s="359">
        <f>COUNTIF(Youth_Spc_Prjt!E38:BL38, "X")</f>
        <v>0</v>
      </c>
      <c r="G108" s="369">
        <f>E108+F108+D108</f>
        <v>0</v>
      </c>
      <c r="H108" s="351"/>
      <c r="I108" s="356"/>
    </row>
    <row r="109" spans="1:9" x14ac:dyDescent="0.2">
      <c r="A109" s="348"/>
      <c r="B109" s="390"/>
      <c r="C109" s="393" t="s">
        <v>117</v>
      </c>
      <c r="D109" s="361">
        <f>IF(($D108+$E108)&gt;0,D108/($D108+$E108),0)</f>
        <v>0</v>
      </c>
      <c r="E109" s="361">
        <f>IF(($D108+$E108)&gt;0,E108/($D108+$E108),0)</f>
        <v>0</v>
      </c>
      <c r="F109" s="362" t="s">
        <v>19</v>
      </c>
      <c r="G109" s="372" t="s">
        <v>19</v>
      </c>
      <c r="H109" s="351"/>
      <c r="I109" s="356"/>
    </row>
    <row r="110" spans="1:9" x14ac:dyDescent="0.2">
      <c r="A110" s="348"/>
      <c r="B110" s="390"/>
      <c r="C110" s="400"/>
      <c r="D110" s="377"/>
      <c r="E110" s="377"/>
      <c r="F110" s="365"/>
      <c r="G110" s="365"/>
      <c r="H110" s="351"/>
      <c r="I110" s="356"/>
    </row>
    <row r="111" spans="1:9" x14ac:dyDescent="0.2">
      <c r="A111" s="348"/>
      <c r="B111" s="390"/>
      <c r="C111" s="391"/>
      <c r="D111" s="354" t="s">
        <v>118</v>
      </c>
      <c r="E111" s="353" t="s">
        <v>119</v>
      </c>
      <c r="F111" s="354" t="s">
        <v>120</v>
      </c>
      <c r="G111" s="367" t="s">
        <v>116</v>
      </c>
      <c r="H111" s="351"/>
      <c r="I111" s="356"/>
    </row>
    <row r="112" spans="1:9" ht="67.5" x14ac:dyDescent="0.2">
      <c r="A112" s="348"/>
      <c r="B112" s="399">
        <f>Youth_Spc_Prjt!A39</f>
        <v>26</v>
      </c>
      <c r="C112" s="358" t="str">
        <f>Youth_Spc_Prjt!B39</f>
        <v xml:space="preserve">Did the work experience include academic and occupational education? (Y, N, X) (X = Participant did not receive a WE activity).
Note: The educational component may occur concurrently or sequentially with the work experience. Further academic and occupational education may occur inside or outside the work site.
</v>
      </c>
      <c r="D112" s="359">
        <f>COUNTIF(Youth_Spc_Prjt!E39:BL39, "Y")</f>
        <v>0</v>
      </c>
      <c r="E112" s="359">
        <f>COUNTIF(Youth_Spc_Prjt!E39:BL39, "N")</f>
        <v>0</v>
      </c>
      <c r="F112" s="359">
        <f>COUNTIF(Youth_Spc_Prjt!E39:BL39, "X")</f>
        <v>0</v>
      </c>
      <c r="G112" s="369">
        <f>E112+F112+D112</f>
        <v>0</v>
      </c>
      <c r="H112" s="351"/>
      <c r="I112" s="356"/>
    </row>
    <row r="113" spans="1:9" x14ac:dyDescent="0.2">
      <c r="A113" s="348"/>
      <c r="B113" s="390"/>
      <c r="C113" s="393" t="s">
        <v>117</v>
      </c>
      <c r="D113" s="361">
        <f>IF(($D112+$E112)&gt;0,D112/($D112+$E112),0)</f>
        <v>0</v>
      </c>
      <c r="E113" s="361">
        <f>IF(($D112+$E112)&gt;0,E112/($D112+$E112),0)</f>
        <v>0</v>
      </c>
      <c r="F113" s="362" t="s">
        <v>19</v>
      </c>
      <c r="G113" s="372" t="s">
        <v>19</v>
      </c>
      <c r="H113" s="351"/>
      <c r="I113" s="356"/>
    </row>
    <row r="114" spans="1:9" x14ac:dyDescent="0.2">
      <c r="A114" s="348"/>
      <c r="B114" s="390"/>
      <c r="C114" s="400"/>
      <c r="D114" s="377"/>
      <c r="E114" s="377"/>
      <c r="F114" s="365"/>
      <c r="G114" s="365"/>
      <c r="H114" s="351"/>
      <c r="I114" s="356"/>
    </row>
    <row r="115" spans="1:9" x14ac:dyDescent="0.2">
      <c r="A115" s="348"/>
      <c r="B115" s="390"/>
      <c r="C115" s="391"/>
      <c r="D115" s="354" t="s">
        <v>118</v>
      </c>
      <c r="E115" s="353" t="s">
        <v>119</v>
      </c>
      <c r="F115" s="354" t="s">
        <v>120</v>
      </c>
      <c r="G115" s="367" t="s">
        <v>116</v>
      </c>
      <c r="H115" s="351"/>
      <c r="I115" s="356"/>
    </row>
    <row r="116" spans="1:9" x14ac:dyDescent="0.2">
      <c r="A116" s="348"/>
      <c r="B116" s="392">
        <f>Youth_Spc_Prjt!A40</f>
        <v>27</v>
      </c>
      <c r="C116" s="358" t="str">
        <f>Youth_Spc_Prjt!B40</f>
        <v xml:space="preserve">Was this a paid WE? (Y, N, X) (Note: X=Participant did not participate in a WE activity). </v>
      </c>
      <c r="D116" s="359">
        <f>COUNTIF(Youth_Spc_Prjt!E40:BL40, "Y")</f>
        <v>0</v>
      </c>
      <c r="E116" s="359">
        <f>COUNTIF(Youth_Spc_Prjt!E40:BL40, "N")</f>
        <v>0</v>
      </c>
      <c r="F116" s="359">
        <f>COUNTIF(Youth_Spc_Prjt!E40:BL40, "X")</f>
        <v>0</v>
      </c>
      <c r="G116" s="369">
        <f>E116+F116+D116</f>
        <v>0</v>
      </c>
      <c r="H116" s="351"/>
      <c r="I116" s="356"/>
    </row>
    <row r="117" spans="1:9" x14ac:dyDescent="0.2">
      <c r="A117" s="348"/>
      <c r="B117" s="390"/>
      <c r="C117" s="393" t="s">
        <v>117</v>
      </c>
      <c r="D117" s="361">
        <f>IF(($D116+$E116)&gt;0,D116/($D116+$E116),0)</f>
        <v>0</v>
      </c>
      <c r="E117" s="361">
        <f>IF(($D116+$E116)&gt;0,E116/($D116+$E116),0)</f>
        <v>0</v>
      </c>
      <c r="F117" s="362" t="s">
        <v>19</v>
      </c>
      <c r="G117" s="372" t="s">
        <v>19</v>
      </c>
      <c r="H117" s="351"/>
      <c r="I117" s="356"/>
    </row>
    <row r="118" spans="1:9" x14ac:dyDescent="0.2">
      <c r="A118" s="348"/>
      <c r="B118" s="390"/>
      <c r="C118" s="400"/>
      <c r="D118" s="377"/>
      <c r="E118" s="377"/>
      <c r="F118" s="365"/>
      <c r="G118" s="365"/>
      <c r="H118" s="351"/>
      <c r="I118" s="356"/>
    </row>
    <row r="119" spans="1:9" x14ac:dyDescent="0.2">
      <c r="A119" s="348"/>
      <c r="B119" s="390"/>
      <c r="C119" s="391"/>
      <c r="D119" s="354" t="s">
        <v>118</v>
      </c>
      <c r="E119" s="353" t="s">
        <v>119</v>
      </c>
      <c r="F119" s="354" t="s">
        <v>120</v>
      </c>
      <c r="G119" s="367" t="s">
        <v>116</v>
      </c>
      <c r="H119" s="351"/>
      <c r="I119" s="356"/>
    </row>
    <row r="120" spans="1:9" ht="22.5" x14ac:dyDescent="0.2">
      <c r="A120" s="348"/>
      <c r="B120" s="399">
        <f>Youth_Spc_Prjt!A41</f>
        <v>28</v>
      </c>
      <c r="C120" s="358" t="str">
        <f>Youth_Spc_Prjt!B41</f>
        <v xml:space="preserve">If yes to #27, was the participant paid the wage stated in the agreement and were FLSA requirements met? (Y, N, X) (Note: X = Participant did not receive WE activity).    </v>
      </c>
      <c r="D120" s="359">
        <f>COUNTIF(Youth_Spc_Prjt!E41:BL41, "Y")</f>
        <v>0</v>
      </c>
      <c r="E120" s="359">
        <f>COUNTIF(Youth_Spc_Prjt!E41:BL41, "N")</f>
        <v>0</v>
      </c>
      <c r="F120" s="359">
        <f>COUNTIF(Youth_Spc_Prjt!E41:BL41, "X")</f>
        <v>0</v>
      </c>
      <c r="G120" s="369">
        <f>E120+F120+D120</f>
        <v>0</v>
      </c>
      <c r="H120" s="351"/>
      <c r="I120" s="356"/>
    </row>
    <row r="121" spans="1:9" x14ac:dyDescent="0.2">
      <c r="A121" s="348"/>
      <c r="B121" s="390"/>
      <c r="C121" s="393" t="s">
        <v>117</v>
      </c>
      <c r="D121" s="361">
        <f>IF(($D120+$E120)&gt;0,D120/($D120+$E120),0)</f>
        <v>0</v>
      </c>
      <c r="E121" s="361">
        <f>IF(($D120+$E120)&gt;0,E120/($D120+$E120),0)</f>
        <v>0</v>
      </c>
      <c r="F121" s="362" t="s">
        <v>19</v>
      </c>
      <c r="G121" s="372" t="s">
        <v>19</v>
      </c>
      <c r="H121" s="351"/>
      <c r="I121" s="356"/>
    </row>
    <row r="122" spans="1:9" x14ac:dyDescent="0.2">
      <c r="A122" s="348"/>
      <c r="B122" s="390"/>
      <c r="C122" s="400"/>
      <c r="D122" s="377"/>
      <c r="E122" s="377"/>
      <c r="F122" s="365"/>
      <c r="G122" s="365"/>
      <c r="H122" s="351"/>
      <c r="I122" s="356"/>
    </row>
    <row r="123" spans="1:9" x14ac:dyDescent="0.2">
      <c r="A123" s="348"/>
      <c r="B123" s="390"/>
      <c r="C123" s="391"/>
      <c r="D123" s="354" t="s">
        <v>118</v>
      </c>
      <c r="E123" s="353" t="s">
        <v>119</v>
      </c>
      <c r="F123" s="354" t="s">
        <v>120</v>
      </c>
      <c r="G123" s="367" t="s">
        <v>116</v>
      </c>
      <c r="H123" s="351"/>
      <c r="I123" s="356"/>
    </row>
    <row r="124" spans="1:9" ht="22.5" x14ac:dyDescent="0.2">
      <c r="A124" s="348"/>
      <c r="B124" s="399">
        <f>Youth_Spc_Prjt!A42</f>
        <v>29</v>
      </c>
      <c r="C124" s="358" t="str">
        <f>Youth_Spc_Prjt!B42</f>
        <v xml:space="preserve">Did the case file contain timesheets to support the participant’s engagement in the WE activity? (Y, N, X) (Note: X = Participant did not receive a WE activity).  </v>
      </c>
      <c r="D124" s="359">
        <f>COUNTIF(Youth_Spc_Prjt!E42:BL42, "Y")</f>
        <v>0</v>
      </c>
      <c r="E124" s="359">
        <f>COUNTIF(Youth_Spc_Prjt!E42:BL42, "N")</f>
        <v>0</v>
      </c>
      <c r="F124" s="359">
        <f>COUNTIF(Youth_Spc_Prjt!E42:BL42, "X")</f>
        <v>0</v>
      </c>
      <c r="G124" s="369">
        <f>E124+F124+D124</f>
        <v>0</v>
      </c>
      <c r="H124" s="351"/>
      <c r="I124" s="356"/>
    </row>
    <row r="125" spans="1:9" x14ac:dyDescent="0.2">
      <c r="A125" s="348"/>
      <c r="B125" s="390"/>
      <c r="C125" s="393" t="s">
        <v>117</v>
      </c>
      <c r="D125" s="361">
        <f>IF(($D124+$E124)&gt;0,D124/($D124+$E124),0)</f>
        <v>0</v>
      </c>
      <c r="E125" s="361">
        <f>IF(($D124+$E124)&gt;0,E124/($D124+$E124),0)</f>
        <v>0</v>
      </c>
      <c r="F125" s="362" t="s">
        <v>19</v>
      </c>
      <c r="G125" s="372" t="s">
        <v>19</v>
      </c>
      <c r="H125" s="351"/>
      <c r="I125" s="356"/>
    </row>
    <row r="126" spans="1:9" x14ac:dyDescent="0.2">
      <c r="A126" s="348"/>
      <c r="B126" s="390"/>
      <c r="C126" s="400"/>
      <c r="D126" s="377"/>
      <c r="E126" s="377"/>
      <c r="F126" s="365"/>
      <c r="G126" s="365"/>
      <c r="H126" s="351"/>
      <c r="I126" s="356"/>
    </row>
    <row r="127" spans="1:9" x14ac:dyDescent="0.2">
      <c r="A127" s="348"/>
      <c r="B127" s="390"/>
      <c r="C127" s="391"/>
      <c r="D127" s="354" t="s">
        <v>118</v>
      </c>
      <c r="E127" s="353" t="s">
        <v>119</v>
      </c>
      <c r="F127" s="354" t="s">
        <v>120</v>
      </c>
      <c r="G127" s="367" t="s">
        <v>116</v>
      </c>
      <c r="H127" s="351"/>
      <c r="I127" s="356"/>
    </row>
    <row r="128" spans="1:9" ht="22.5" x14ac:dyDescent="0.2">
      <c r="A128" s="348"/>
      <c r="B128" s="398">
        <f>Youth_Spc_Prjt!A43</f>
        <v>30</v>
      </c>
      <c r="C128" s="358" t="str">
        <f>Youth_Spc_Prjt!B43</f>
        <v>Was the WE training provided as described in the WE Training Plan? (Y, N, X)  (X = Participant did not receive WE activity or did not complete the WE activity).</v>
      </c>
      <c r="D128" s="359">
        <f>COUNTIF(Youth_Spc_Prjt!E43:BL43, "Y")</f>
        <v>0</v>
      </c>
      <c r="E128" s="359">
        <f>COUNTIF(Youth_Spc_Prjt!E43:BL43, "N")</f>
        <v>0</v>
      </c>
      <c r="F128" s="359">
        <f>COUNTIF(Youth_Spc_Prjt!E43:BL43, "X")</f>
        <v>0</v>
      </c>
      <c r="G128" s="369">
        <f>E128+F128+D128</f>
        <v>0</v>
      </c>
      <c r="H128" s="351"/>
      <c r="I128" s="356"/>
    </row>
    <row r="129" spans="1:9" x14ac:dyDescent="0.2">
      <c r="A129" s="348"/>
      <c r="B129" s="390"/>
      <c r="C129" s="393" t="s">
        <v>117</v>
      </c>
      <c r="D129" s="361">
        <f>IF(($D128+$E128)&gt;0,D128/($D128+$E128),0)</f>
        <v>0</v>
      </c>
      <c r="E129" s="361">
        <f>IF(($D128+$E128)&gt;0,E128/($D128+$E128),0)</f>
        <v>0</v>
      </c>
      <c r="F129" s="362" t="s">
        <v>19</v>
      </c>
      <c r="G129" s="372" t="s">
        <v>19</v>
      </c>
      <c r="H129" s="351"/>
      <c r="I129" s="356"/>
    </row>
    <row r="130" spans="1:9" x14ac:dyDescent="0.2">
      <c r="A130" s="348"/>
      <c r="B130" s="390"/>
      <c r="C130" s="400"/>
      <c r="D130" s="377"/>
      <c r="E130" s="377"/>
      <c r="F130" s="365"/>
      <c r="G130" s="365"/>
      <c r="H130" s="351"/>
      <c r="I130" s="356"/>
    </row>
    <row r="131" spans="1:9" x14ac:dyDescent="0.2">
      <c r="A131" s="348"/>
      <c r="B131" s="390"/>
      <c r="C131" s="391"/>
      <c r="D131" s="354" t="s">
        <v>118</v>
      </c>
      <c r="E131" s="353" t="s">
        <v>119</v>
      </c>
      <c r="F131" s="354" t="s">
        <v>120</v>
      </c>
      <c r="G131" s="367" t="s">
        <v>116</v>
      </c>
      <c r="H131" s="351"/>
      <c r="I131" s="356"/>
    </row>
    <row r="132" spans="1:9" ht="33.75" x14ac:dyDescent="0.2">
      <c r="A132" s="348"/>
      <c r="B132" s="399">
        <f>Youth_Spc_Prjt!A44</f>
        <v>31</v>
      </c>
      <c r="C132" s="358" t="str">
        <f>Youth_Spc_Prjt!B44</f>
        <v>If a pre-apprenticeship, is there documentation in the file that demonstrates that the pre-apprenticeship program was registered with the Florida Department of Education?  (Note: X= Participant did not receive a pre-apprenticeship activity).</v>
      </c>
      <c r="D132" s="359">
        <f>COUNTIF(Youth_Spc_Prjt!E44:BL44, "Y")</f>
        <v>0</v>
      </c>
      <c r="E132" s="359">
        <f>COUNTIF(Youth_Spc_Prjt!E44:BL44, "N")</f>
        <v>0</v>
      </c>
      <c r="F132" s="359">
        <f>COUNTIF(Youth_Spc_Prjt!E44:BL44, "X")</f>
        <v>0</v>
      </c>
      <c r="G132" s="369">
        <f>E132+F132+D132</f>
        <v>0</v>
      </c>
      <c r="H132" s="351"/>
      <c r="I132" s="356"/>
    </row>
    <row r="133" spans="1:9" x14ac:dyDescent="0.2">
      <c r="A133" s="348"/>
      <c r="B133" s="390"/>
      <c r="C133" s="393" t="s">
        <v>117</v>
      </c>
      <c r="D133" s="361">
        <f>IF(($D132+$E132)&gt;0,D132/($D132+$E132),0)</f>
        <v>0</v>
      </c>
      <c r="E133" s="361">
        <f>IF(($D132+$E132)&gt;0,E132/($D132+$E132),0)</f>
        <v>0</v>
      </c>
      <c r="F133" s="362" t="s">
        <v>19</v>
      </c>
      <c r="G133" s="372" t="s">
        <v>19</v>
      </c>
      <c r="H133" s="351"/>
      <c r="I133" s="356"/>
    </row>
    <row r="134" spans="1:9" ht="12" thickBot="1" x14ac:dyDescent="0.25">
      <c r="A134" s="348"/>
      <c r="B134" s="390"/>
      <c r="C134" s="400"/>
      <c r="D134" s="377"/>
      <c r="E134" s="377"/>
      <c r="F134" s="365"/>
      <c r="G134" s="365"/>
      <c r="H134" s="351"/>
      <c r="I134" s="356"/>
    </row>
    <row r="135" spans="1:9" ht="13.5" customHeight="1" thickBot="1" x14ac:dyDescent="0.25">
      <c r="A135" s="348"/>
      <c r="B135" s="785" t="str">
        <f>Youth_Spc_Prjt!B45</f>
        <v>OCCUPATIONAL SKILLS CLASSROOM TRAINING</v>
      </c>
      <c r="C135" s="785"/>
      <c r="D135" s="785"/>
      <c r="E135" s="785"/>
      <c r="F135" s="785"/>
      <c r="G135" s="786"/>
      <c r="H135" s="351"/>
      <c r="I135" s="356"/>
    </row>
    <row r="136" spans="1:9" x14ac:dyDescent="0.2">
      <c r="A136" s="348"/>
      <c r="B136" s="390"/>
      <c r="C136" s="391"/>
      <c r="D136" s="401" t="s">
        <v>118</v>
      </c>
      <c r="E136" s="401" t="s">
        <v>119</v>
      </c>
      <c r="F136" s="401" t="s">
        <v>120</v>
      </c>
      <c r="G136" s="402" t="s">
        <v>116</v>
      </c>
      <c r="H136" s="351"/>
      <c r="I136" s="356"/>
    </row>
    <row r="137" spans="1:9" ht="22.5" x14ac:dyDescent="0.2">
      <c r="A137" s="394"/>
      <c r="B137" s="403">
        <f>Youth_Spc_Prjt!A46</f>
        <v>32</v>
      </c>
      <c r="C137" s="358" t="str">
        <f>Youth_Spc_Prjt!B46</f>
        <v>Was an Occupational/Skills Training activity entered in the State's MIS? (Y, N)  (Note: N = Participant did not receive occupational skills classroom training services) (If N, questions #33 through #35 will be X).</v>
      </c>
      <c r="D137" s="359">
        <f>COUNTIF(Youth_Spc_Prjt!E46:BL46, "Y")</f>
        <v>0</v>
      </c>
      <c r="E137" s="359">
        <f>COUNTIF(Youth_Spc_Prjt!E46:BL46, "N")</f>
        <v>0</v>
      </c>
      <c r="F137" s="359">
        <f>COUNTIF(Youth_Spc_Prjt!E46:BL46, "X")</f>
        <v>0</v>
      </c>
      <c r="G137" s="369">
        <f>D137+E137+F137</f>
        <v>0</v>
      </c>
      <c r="H137" s="351"/>
      <c r="I137" s="356"/>
    </row>
    <row r="138" spans="1:9" x14ac:dyDescent="0.2">
      <c r="A138" s="348"/>
      <c r="B138" s="391"/>
      <c r="C138" s="393" t="s">
        <v>117</v>
      </c>
      <c r="D138" s="361">
        <f>IF(($D137+$E137)&gt;0,D137/($D137+$E137),0)</f>
        <v>0</v>
      </c>
      <c r="E138" s="361">
        <f>IF(($D137+$E137)&gt;0,E137/($D137+$E137),0)</f>
        <v>0</v>
      </c>
      <c r="F138" s="362" t="s">
        <v>19</v>
      </c>
      <c r="G138" s="372" t="s">
        <v>19</v>
      </c>
      <c r="H138" s="351"/>
      <c r="I138" s="356"/>
    </row>
    <row r="139" spans="1:9" s="404" customFormat="1" x14ac:dyDescent="0.2">
      <c r="A139" s="348"/>
      <c r="B139" s="391"/>
      <c r="C139" s="391"/>
      <c r="D139" s="365"/>
      <c r="E139" s="373"/>
      <c r="F139" s="365"/>
      <c r="G139" s="365"/>
      <c r="H139" s="351"/>
      <c r="I139" s="356"/>
    </row>
    <row r="140" spans="1:9" x14ac:dyDescent="0.2">
      <c r="A140" s="348"/>
      <c r="B140" s="391"/>
      <c r="C140" s="391"/>
      <c r="D140" s="354" t="s">
        <v>118</v>
      </c>
      <c r="E140" s="354" t="s">
        <v>119</v>
      </c>
      <c r="F140" s="354" t="s">
        <v>120</v>
      </c>
      <c r="G140" s="367" t="s">
        <v>116</v>
      </c>
      <c r="H140" s="351"/>
      <c r="I140" s="356"/>
    </row>
    <row r="141" spans="1:9" ht="33.75" x14ac:dyDescent="0.2">
      <c r="A141" s="394"/>
      <c r="B141" s="403">
        <f>Youth_Spc_Prjt!A47</f>
        <v>33</v>
      </c>
      <c r="C141" s="358" t="str">
        <f>Youth_Spc_Prjt!B47</f>
        <v>If yes to #32, was an ITA used to pay for the occupational skills classroom activity? (Y, N, X) (Note: X = Participant did not receive occupational skills classroom training services or participant did not enroll in occupational skills classroom training with an ITA).</v>
      </c>
      <c r="D141" s="359">
        <f>COUNTIF(Youth_Spc_Prjt!E47:BL47, "Y")</f>
        <v>0</v>
      </c>
      <c r="E141" s="359">
        <f>COUNTIF(Youth_Spc_Prjt!E47:BL47, "N")</f>
        <v>0</v>
      </c>
      <c r="F141" s="359">
        <f>COUNTIF(Youth_Spc_Prjt!E47:BL47, "X")</f>
        <v>0</v>
      </c>
      <c r="G141" s="369">
        <f>D141+E141+F141</f>
        <v>0</v>
      </c>
      <c r="H141" s="351"/>
      <c r="I141" s="356"/>
    </row>
    <row r="142" spans="1:9" x14ac:dyDescent="0.2">
      <c r="A142" s="348"/>
      <c r="B142" s="391"/>
      <c r="C142" s="393" t="s">
        <v>117</v>
      </c>
      <c r="D142" s="361">
        <f>IF(($D141+$E141)&gt;0,D141/($D141+$E141),0)</f>
        <v>0</v>
      </c>
      <c r="E142" s="361">
        <f>IF(($D141+$E141)&gt;0,E141/($D141+$E141),0)</f>
        <v>0</v>
      </c>
      <c r="F142" s="362"/>
      <c r="G142" s="372" t="s">
        <v>19</v>
      </c>
      <c r="H142" s="351"/>
      <c r="I142" s="356"/>
    </row>
    <row r="143" spans="1:9" x14ac:dyDescent="0.2">
      <c r="A143" s="348"/>
      <c r="B143" s="390"/>
      <c r="C143" s="391"/>
      <c r="D143" s="377"/>
      <c r="E143" s="377"/>
      <c r="F143" s="377"/>
      <c r="G143" s="377"/>
      <c r="H143" s="351"/>
      <c r="I143" s="356"/>
    </row>
    <row r="144" spans="1:9" s="404" customFormat="1" x14ac:dyDescent="0.2">
      <c r="A144" s="348"/>
      <c r="B144" s="390"/>
      <c r="C144" s="391"/>
      <c r="D144" s="354" t="s">
        <v>118</v>
      </c>
      <c r="E144" s="354" t="s">
        <v>119</v>
      </c>
      <c r="F144" s="354" t="s">
        <v>120</v>
      </c>
      <c r="G144" s="367" t="s">
        <v>116</v>
      </c>
      <c r="H144" s="351"/>
      <c r="I144" s="356"/>
    </row>
    <row r="145" spans="1:9" ht="33.75" x14ac:dyDescent="0.2">
      <c r="A145" s="348"/>
      <c r="B145" s="405">
        <f>Youth_Spc_Prjt!A48</f>
        <v>34</v>
      </c>
      <c r="C145" s="358" t="str">
        <f>Youth_Spc_Prjt!B48</f>
        <v>If yes to #33, was the training provider on the local/state approved eligible training provider list (ETPL)?  (Y, N, X). (Note: X = Participant did not receive an occupational skills classroom training activity or participant did not enroll in an occupational skills classroom training activity with an ITA).</v>
      </c>
      <c r="D145" s="359">
        <f>COUNTIF(Youth_Spc_Prjt!E48:BL48, "Y")</f>
        <v>0</v>
      </c>
      <c r="E145" s="359">
        <f>COUNTIF(Youth_Spc_Prjt!E48:BL48, "N")</f>
        <v>0</v>
      </c>
      <c r="F145" s="359">
        <f>COUNTIF(Youth_Spc_Prjt!E48:BL48, "X")</f>
        <v>0</v>
      </c>
      <c r="G145" s="369">
        <f>D145+E145+F145</f>
        <v>0</v>
      </c>
      <c r="H145" s="351"/>
      <c r="I145" s="356"/>
    </row>
    <row r="146" spans="1:9" x14ac:dyDescent="0.2">
      <c r="A146" s="394"/>
      <c r="B146" s="406"/>
      <c r="C146" s="393" t="s">
        <v>117</v>
      </c>
      <c r="D146" s="361">
        <f>IF(($D145+$E145)&gt;0,D145/($D145+$E145),0)</f>
        <v>0</v>
      </c>
      <c r="E146" s="361">
        <f>IF(($D145+$E145)&gt;0,E145/($D145+$E145),0)</f>
        <v>0</v>
      </c>
      <c r="F146" s="362" t="s">
        <v>19</v>
      </c>
      <c r="G146" s="372" t="s">
        <v>19</v>
      </c>
      <c r="H146" s="351"/>
      <c r="I146" s="356"/>
    </row>
    <row r="147" spans="1:9" x14ac:dyDescent="0.2">
      <c r="A147" s="348"/>
      <c r="B147" s="390"/>
      <c r="C147" s="391"/>
      <c r="D147" s="365"/>
      <c r="E147" s="365"/>
      <c r="F147" s="365"/>
      <c r="G147" s="365"/>
      <c r="H147" s="351"/>
      <c r="I147" s="356"/>
    </row>
    <row r="148" spans="1:9" s="404" customFormat="1" x14ac:dyDescent="0.2">
      <c r="A148" s="348"/>
      <c r="B148" s="390"/>
      <c r="C148" s="391"/>
      <c r="D148" s="354" t="s">
        <v>118</v>
      </c>
      <c r="E148" s="354" t="s">
        <v>119</v>
      </c>
      <c r="F148" s="354" t="s">
        <v>120</v>
      </c>
      <c r="G148" s="367" t="s">
        <v>116</v>
      </c>
      <c r="H148" s="351"/>
      <c r="I148" s="356"/>
    </row>
    <row r="149" spans="1:9" ht="33.75" x14ac:dyDescent="0.2">
      <c r="A149" s="348"/>
      <c r="B149" s="405">
        <f>Youth_Spc_Prjt!A49</f>
        <v>35</v>
      </c>
      <c r="C149" s="358" t="str">
        <f>Youth_Spc_Prjt!B49</f>
        <v>If yes to #33, was the training in a local/state demand occupation? (Y, N, X). (Note: X = Participant did not receive an occupational skills classroom service or participant did not enroll in an occupational skills classroom training activity with an ITA).</v>
      </c>
      <c r="D149" s="359">
        <f>COUNTIF(Youth_Spc_Prjt!E49:BL49, "Y")</f>
        <v>0</v>
      </c>
      <c r="E149" s="359">
        <f>COUNTIF(Youth_Spc_Prjt!E49:BL49, "N")</f>
        <v>0</v>
      </c>
      <c r="F149" s="359">
        <f>COUNTIF(Youth_Spc_Prjt!E49:BL49, "X")</f>
        <v>0</v>
      </c>
      <c r="G149" s="369">
        <f>D149+E149+F149</f>
        <v>0</v>
      </c>
      <c r="H149" s="351"/>
      <c r="I149" s="356"/>
    </row>
    <row r="150" spans="1:9" x14ac:dyDescent="0.2">
      <c r="A150" s="348"/>
      <c r="B150" s="391"/>
      <c r="C150" s="393" t="s">
        <v>117</v>
      </c>
      <c r="D150" s="361">
        <f>IF(($D149+$E149)&gt;0,D149/($D149+$E149),0)</f>
        <v>0</v>
      </c>
      <c r="E150" s="361">
        <f>IF(($D149+$E149)&gt;0,E149/($D149+$E149),0)</f>
        <v>0</v>
      </c>
      <c r="F150" s="504" t="s">
        <v>19</v>
      </c>
      <c r="G150" s="505" t="s">
        <v>19</v>
      </c>
      <c r="H150" s="351"/>
      <c r="I150" s="356"/>
    </row>
    <row r="151" spans="1:9" ht="12" thickBot="1" x14ac:dyDescent="0.25">
      <c r="A151" s="348"/>
      <c r="B151" s="391"/>
      <c r="C151" s="400"/>
      <c r="D151" s="377"/>
      <c r="E151" s="377"/>
      <c r="F151" s="365"/>
      <c r="G151" s="365"/>
      <c r="H151" s="351"/>
      <c r="I151" s="356"/>
    </row>
    <row r="152" spans="1:9" ht="12" hidden="1" thickBot="1" x14ac:dyDescent="0.25">
      <c r="A152" s="348"/>
      <c r="B152" s="391"/>
      <c r="C152" s="400"/>
      <c r="D152" s="506" t="s">
        <v>118</v>
      </c>
      <c r="E152" s="506" t="s">
        <v>119</v>
      </c>
      <c r="F152" s="506" t="s">
        <v>120</v>
      </c>
      <c r="G152" s="507" t="s">
        <v>116</v>
      </c>
      <c r="H152" s="351"/>
      <c r="I152" s="356"/>
    </row>
    <row r="153" spans="1:9" ht="34.5" hidden="1" thickBot="1" x14ac:dyDescent="0.25">
      <c r="A153" s="348"/>
      <c r="B153" s="405">
        <f>Youth_Spc_Prjt!A50</f>
        <v>35</v>
      </c>
      <c r="C153" s="393" t="str">
        <f>Youth_Spc_Prjt!B50</f>
        <v xml:space="preserve">If no to #32, was a training contract used to pay for the occupational skills classroom training activity? (Y, N, X) (Note: If yes, a copy of the contract between the training institution and the LWDB must be made available for review). </v>
      </c>
      <c r="D153" s="361">
        <f>COUNTIF(Youth_Spc_Prjt!E50:BL50, "Y")</f>
        <v>0</v>
      </c>
      <c r="E153" s="361">
        <f>COUNTIF(Youth_Spc_Prjt!E50:BL50, "N")</f>
        <v>0</v>
      </c>
      <c r="F153" s="504">
        <f>COUNTIF(Youth_Spc_Prjt!E50:BL50, "X")</f>
        <v>0</v>
      </c>
      <c r="G153" s="504">
        <f>D153+E153+F153</f>
        <v>0</v>
      </c>
      <c r="H153" s="486"/>
      <c r="I153" s="356"/>
    </row>
    <row r="154" spans="1:9" ht="12" hidden="1" thickBot="1" x14ac:dyDescent="0.25">
      <c r="A154" s="348"/>
      <c r="B154" s="391"/>
      <c r="C154" s="393" t="s">
        <v>117</v>
      </c>
      <c r="D154" s="361">
        <f>IF(($D153+$E153)&gt;0,D153/($D153+$E153),0)</f>
        <v>0</v>
      </c>
      <c r="E154" s="361">
        <f>IF(($D153+$E153)&gt;0,E153/($D153+$E153),0)</f>
        <v>0</v>
      </c>
      <c r="F154" s="504" t="s">
        <v>19</v>
      </c>
      <c r="G154" s="504" t="s">
        <v>19</v>
      </c>
      <c r="H154" s="486"/>
      <c r="I154" s="356"/>
    </row>
    <row r="155" spans="1:9" ht="12" hidden="1" thickBot="1" x14ac:dyDescent="0.25">
      <c r="A155" s="348"/>
      <c r="B155" s="391"/>
      <c r="C155" s="400"/>
      <c r="D155" s="377"/>
      <c r="E155" s="377"/>
      <c r="F155" s="365"/>
      <c r="G155" s="365"/>
      <c r="H155" s="351"/>
      <c r="I155" s="356"/>
    </row>
    <row r="156" spans="1:9" ht="15.75" customHeight="1" thickBot="1" x14ac:dyDescent="0.25">
      <c r="A156" s="348"/>
      <c r="B156" s="785" t="str">
        <f>Youth_Spc_Prjt!B51</f>
        <v>WORK-BASED TRAINING</v>
      </c>
      <c r="C156" s="785"/>
      <c r="D156" s="785"/>
      <c r="E156" s="785"/>
      <c r="F156" s="785"/>
      <c r="G156" s="786"/>
      <c r="H156" s="351"/>
      <c r="I156" s="356"/>
    </row>
    <row r="157" spans="1:9" ht="15.75" customHeight="1" thickBot="1" x14ac:dyDescent="0.25">
      <c r="A157" s="348"/>
      <c r="B157" s="785" t="str">
        <f>Youth_Spc_Prjt!B52</f>
        <v>REGISTERED APPRENTICESHIP PROGRAM</v>
      </c>
      <c r="C157" s="785"/>
      <c r="D157" s="785"/>
      <c r="E157" s="785"/>
      <c r="F157" s="785"/>
      <c r="G157" s="786"/>
      <c r="H157" s="351"/>
      <c r="I157" s="356"/>
    </row>
    <row r="158" spans="1:9" x14ac:dyDescent="0.2">
      <c r="A158" s="348"/>
      <c r="B158" s="390"/>
      <c r="C158" s="391"/>
      <c r="D158" s="401" t="s">
        <v>118</v>
      </c>
      <c r="E158" s="401" t="s">
        <v>119</v>
      </c>
      <c r="F158" s="401" t="s">
        <v>120</v>
      </c>
      <c r="G158" s="402" t="s">
        <v>116</v>
      </c>
      <c r="H158" s="351"/>
      <c r="I158" s="356"/>
    </row>
    <row r="159" spans="1:9" ht="22.5" x14ac:dyDescent="0.2">
      <c r="A159" s="394"/>
      <c r="B159" s="403">
        <f>Youth_Spc_Prjt!A53</f>
        <v>36</v>
      </c>
      <c r="C159" s="358" t="str">
        <f>Youth_Spc_Prjt!B53</f>
        <v>Was a Registered Apprenticeship Program (RAP) activity entered in the State's (MIS)? (Y, N) (Note: If N, the participant did not receive a RAP activity). (If N, questions #37 and #38 will be X).</v>
      </c>
      <c r="D159" s="359">
        <f>COUNTIF(Youth_Spc_Prjt!E53:BL53, "Y")</f>
        <v>0</v>
      </c>
      <c r="E159" s="359">
        <f>COUNTIF(Youth_Spc_Prjt!E53:BL53, "N")</f>
        <v>0</v>
      </c>
      <c r="F159" s="359">
        <f>COUNTIF(Youth_Spc_Prjt!E53:BL53, "X")</f>
        <v>0</v>
      </c>
      <c r="G159" s="369">
        <f>D159+E159+F159</f>
        <v>0</v>
      </c>
      <c r="H159" s="351"/>
      <c r="I159" s="356"/>
    </row>
    <row r="160" spans="1:9" x14ac:dyDescent="0.2">
      <c r="A160" s="348"/>
      <c r="B160" s="391"/>
      <c r="C160" s="393" t="s">
        <v>117</v>
      </c>
      <c r="D160" s="361">
        <f>IF(($D159+$E159)&gt;0,D159/($D159+$E159),0)</f>
        <v>0</v>
      </c>
      <c r="E160" s="361">
        <f>IF(($D159+$E159)&gt;0,E159/($D159+$E159),0)</f>
        <v>0</v>
      </c>
      <c r="F160" s="362" t="s">
        <v>19</v>
      </c>
      <c r="G160" s="372" t="s">
        <v>19</v>
      </c>
      <c r="H160" s="351"/>
      <c r="I160" s="356"/>
    </row>
    <row r="161" spans="1:9" s="404" customFormat="1" x14ac:dyDescent="0.2">
      <c r="A161" s="348"/>
      <c r="B161" s="391"/>
      <c r="C161" s="391"/>
      <c r="D161" s="365"/>
      <c r="E161" s="373"/>
      <c r="F161" s="365"/>
      <c r="G161" s="365"/>
      <c r="H161" s="351"/>
      <c r="I161" s="356"/>
    </row>
    <row r="162" spans="1:9" x14ac:dyDescent="0.2">
      <c r="A162" s="348"/>
      <c r="B162" s="391"/>
      <c r="C162" s="391"/>
      <c r="D162" s="354" t="s">
        <v>118</v>
      </c>
      <c r="E162" s="354" t="s">
        <v>119</v>
      </c>
      <c r="F162" s="354" t="s">
        <v>120</v>
      </c>
      <c r="G162" s="367" t="s">
        <v>116</v>
      </c>
      <c r="H162" s="351"/>
      <c r="I162" s="356"/>
    </row>
    <row r="163" spans="1:9" ht="45" x14ac:dyDescent="0.2">
      <c r="A163" s="394"/>
      <c r="B163" s="508">
        <f>Youth_Spc_Prjt!A54</f>
        <v>37</v>
      </c>
      <c r="C163" s="358" t="str">
        <f>Youth_Spc_Prjt!B54</f>
        <v>If yes to question #36, is there documentation in the file to support the expenditure of funds for classroom training and/or work-based training with the RAP sponsor, employer, and/or related classroom instruction provider?  (ITA and/or other agreement) (Y, N, X) (If X, WIOA funds were not used to pay for the related instructions (classroom) or work-based training portion of the RAP training activity or the participant did not receive a RAP activity).</v>
      </c>
      <c r="D163" s="359">
        <f>COUNTIF(Youth_Spc_Prjt!E54:BL54, "Y")</f>
        <v>0</v>
      </c>
      <c r="E163" s="359">
        <f>COUNTIF(Youth_Spc_Prjt!E54:BL54, "N")</f>
        <v>0</v>
      </c>
      <c r="F163" s="359">
        <f>COUNTIF(Youth_Spc_Prjt!E54:BL54, "X")</f>
        <v>0</v>
      </c>
      <c r="G163" s="369">
        <f>D163+E163+F163</f>
        <v>0</v>
      </c>
      <c r="H163" s="351"/>
      <c r="I163" s="356"/>
    </row>
    <row r="164" spans="1:9" x14ac:dyDescent="0.2">
      <c r="A164" s="348"/>
      <c r="B164" s="391"/>
      <c r="C164" s="393" t="s">
        <v>117</v>
      </c>
      <c r="D164" s="361">
        <f>IF(($D163+$E163)&gt;0,D163/($D163+$E163),0)</f>
        <v>0</v>
      </c>
      <c r="E164" s="361">
        <f>IF(($D163+$E163)&gt;0,E163/($D163+$E163),0)</f>
        <v>0</v>
      </c>
      <c r="F164" s="362"/>
      <c r="G164" s="372" t="s">
        <v>19</v>
      </c>
      <c r="H164" s="351"/>
      <c r="I164" s="356"/>
    </row>
    <row r="165" spans="1:9" x14ac:dyDescent="0.2">
      <c r="A165" s="348"/>
      <c r="B165" s="390"/>
      <c r="C165" s="391"/>
      <c r="D165" s="377"/>
      <c r="E165" s="377"/>
      <c r="F165" s="377"/>
      <c r="G165" s="377"/>
      <c r="H165" s="351"/>
      <c r="I165" s="356"/>
    </row>
    <row r="166" spans="1:9" s="404" customFormat="1" x14ac:dyDescent="0.2">
      <c r="A166" s="348"/>
      <c r="B166" s="390"/>
      <c r="C166" s="391"/>
      <c r="D166" s="354" t="s">
        <v>118</v>
      </c>
      <c r="E166" s="354" t="s">
        <v>119</v>
      </c>
      <c r="F166" s="354" t="s">
        <v>120</v>
      </c>
      <c r="G166" s="367" t="s">
        <v>116</v>
      </c>
      <c r="H166" s="351"/>
      <c r="I166" s="356"/>
    </row>
    <row r="167" spans="1:9" ht="56.25" x14ac:dyDescent="0.2">
      <c r="A167" s="348"/>
      <c r="B167" s="405">
        <f>Youth_Spc_Prjt!A55</f>
        <v>38</v>
      </c>
      <c r="C167" s="358" t="str">
        <f>Youth_Spc_Prjt!B55</f>
        <v>If yes to #36, does the file contain a copy of the registration (with the Florida Department of Education, USDOL Office of Apprenticeship or another state) of the RAP including the apprenticeship standards, and the executed apprenticeship agreement with the participant? (Y, N, X) (If X, WIOA funds were not used to pay for the related instructions (classroom) or work-based training portion of the RAP training activity or the participant did not receive a RAP activity).</v>
      </c>
      <c r="D167" s="359">
        <f>COUNTIF(Youth_Spc_Prjt!E55:BL55, "Y")</f>
        <v>0</v>
      </c>
      <c r="E167" s="359">
        <f>COUNTIF(Youth_Spc_Prjt!E55:BL55, "N")</f>
        <v>0</v>
      </c>
      <c r="F167" s="359">
        <f>COUNTIF(Youth_Spc_Prjt!E55:BL55, "X")</f>
        <v>0</v>
      </c>
      <c r="G167" s="369">
        <f>D167+E167+F167</f>
        <v>0</v>
      </c>
      <c r="H167" s="351"/>
      <c r="I167" s="356"/>
    </row>
    <row r="168" spans="1:9" x14ac:dyDescent="0.2">
      <c r="A168" s="394"/>
      <c r="B168" s="406"/>
      <c r="C168" s="393" t="s">
        <v>117</v>
      </c>
      <c r="D168" s="361">
        <f>IF(($D167+$E167)&gt;0,D167/($D167+$E167),0)</f>
        <v>0</v>
      </c>
      <c r="E168" s="361">
        <f>IF(($D167+$E167)&gt;0,E167/($D167+$E167),0)</f>
        <v>0</v>
      </c>
      <c r="F168" s="362" t="s">
        <v>19</v>
      </c>
      <c r="G168" s="372" t="s">
        <v>19</v>
      </c>
      <c r="H168" s="351"/>
      <c r="I168" s="356"/>
    </row>
    <row r="169" spans="1:9" ht="12" thickBot="1" x14ac:dyDescent="0.25">
      <c r="A169" s="348"/>
      <c r="B169" s="390"/>
      <c r="C169" s="391"/>
      <c r="D169" s="365"/>
      <c r="E169" s="365"/>
      <c r="F169" s="365"/>
      <c r="G169" s="365"/>
      <c r="H169" s="351"/>
      <c r="I169" s="356"/>
    </row>
    <row r="170" spans="1:9" ht="15.75" customHeight="1" thickBot="1" x14ac:dyDescent="0.25">
      <c r="A170" s="348"/>
      <c r="B170" s="785" t="str">
        <f>Youth_Spc_Prjt!B56</f>
        <v>ON-THE-JOB TRAINING</v>
      </c>
      <c r="C170" s="785"/>
      <c r="D170" s="785"/>
      <c r="E170" s="785"/>
      <c r="F170" s="785"/>
      <c r="G170" s="786"/>
      <c r="H170" s="351"/>
      <c r="I170" s="356"/>
    </row>
    <row r="171" spans="1:9" x14ac:dyDescent="0.2">
      <c r="A171" s="348"/>
      <c r="B171" s="390"/>
      <c r="C171" s="391"/>
      <c r="D171" s="354" t="s">
        <v>118</v>
      </c>
      <c r="E171" s="353" t="s">
        <v>119</v>
      </c>
      <c r="F171" s="354" t="s">
        <v>120</v>
      </c>
      <c r="G171" s="367" t="s">
        <v>116</v>
      </c>
      <c r="H171" s="351"/>
      <c r="I171" s="356"/>
    </row>
    <row r="172" spans="1:9" ht="22.5" x14ac:dyDescent="0.2">
      <c r="A172" s="348"/>
      <c r="B172" s="392">
        <f>Youth_Spc_Prjt!A57</f>
        <v>39</v>
      </c>
      <c r="C172" s="358" t="str">
        <f>Youth_Spc_Prjt!B57</f>
        <v>Was OJT, provided to the participant? (Y, N) (Note: N = Participant did not receive an OJT activity). (If N, questions #40 through #54 will be X).</v>
      </c>
      <c r="D172" s="359">
        <f>COUNTIF(Youth_Spc_Prjt!E57:BL57, "Y")</f>
        <v>0</v>
      </c>
      <c r="E172" s="359">
        <f>COUNTIF(Youth_Spc_Prjt!E57:BL57, "N")</f>
        <v>0</v>
      </c>
      <c r="F172" s="359">
        <f>COUNTIF(Youth_Spc_Prjt!E57:BL57, "X")</f>
        <v>0</v>
      </c>
      <c r="G172" s="369">
        <f>D172+E172+F172</f>
        <v>0</v>
      </c>
      <c r="H172" s="351"/>
      <c r="I172" s="356"/>
    </row>
    <row r="173" spans="1:9" x14ac:dyDescent="0.2">
      <c r="A173" s="348"/>
      <c r="B173" s="390"/>
      <c r="C173" s="393" t="s">
        <v>117</v>
      </c>
      <c r="D173" s="361">
        <f>IF(($D172+$E172)&gt;0,D172/($D172+$E172),0)</f>
        <v>0</v>
      </c>
      <c r="E173" s="361">
        <f>IF(($D172+$E172)&gt;0,E172/($D172+$E172),0)</f>
        <v>0</v>
      </c>
      <c r="F173" s="362" t="s">
        <v>19</v>
      </c>
      <c r="G173" s="372" t="s">
        <v>19</v>
      </c>
      <c r="H173" s="351"/>
      <c r="I173" s="356"/>
    </row>
    <row r="174" spans="1:9" x14ac:dyDescent="0.2">
      <c r="A174" s="394"/>
      <c r="B174" s="395"/>
      <c r="C174" s="395"/>
      <c r="D174" s="396"/>
      <c r="E174" s="396"/>
      <c r="F174" s="396"/>
      <c r="G174" s="397"/>
      <c r="H174" s="351"/>
      <c r="I174" s="356"/>
    </row>
    <row r="175" spans="1:9" x14ac:dyDescent="0.2">
      <c r="A175" s="348"/>
      <c r="B175" s="390"/>
      <c r="C175" s="391"/>
      <c r="D175" s="385" t="s">
        <v>118</v>
      </c>
      <c r="E175" s="385" t="s">
        <v>119</v>
      </c>
      <c r="F175" s="385" t="s">
        <v>120</v>
      </c>
      <c r="G175" s="367" t="s">
        <v>116</v>
      </c>
      <c r="H175" s="351"/>
      <c r="I175" s="356"/>
    </row>
    <row r="176" spans="1:9" ht="22.5" x14ac:dyDescent="0.2">
      <c r="A176" s="348"/>
      <c r="B176" s="399">
        <f>Youth_Spc_Prjt!A58</f>
        <v>40</v>
      </c>
      <c r="C176" s="358" t="str">
        <f>Youth_Spc_Prjt!B58</f>
        <v>If yes to #39, was an OJT agreement executed between the employer or a RAP sponsor and the LWDB for the participant's training? (Y, N, X) (Note: X = Participant did not receive an OJT activity).</v>
      </c>
      <c r="D176" s="359">
        <f>COUNTIF(Youth_Spc_Prjt!E58:BL58, "Y")</f>
        <v>0</v>
      </c>
      <c r="E176" s="359">
        <f>COUNTIF(Youth_Spc_Prjt!E58:BL58, "N")</f>
        <v>0</v>
      </c>
      <c r="F176" s="359">
        <f>COUNTIF(Youth_Spc_Prjt!E58:BL58, "X")</f>
        <v>0</v>
      </c>
      <c r="G176" s="369">
        <f>D176+E176+F176</f>
        <v>0</v>
      </c>
      <c r="H176" s="351"/>
      <c r="I176" s="356"/>
    </row>
    <row r="177" spans="1:9" x14ac:dyDescent="0.2">
      <c r="A177" s="348"/>
      <c r="B177" s="390"/>
      <c r="C177" s="393" t="s">
        <v>117</v>
      </c>
      <c r="D177" s="361">
        <f>IF(($D176+$E176)&gt;0,D176/($D176+$E176),0)</f>
        <v>0</v>
      </c>
      <c r="E177" s="361">
        <f>IF(($D176+$E176)&gt;0,E176/($D176+$E176),0)</f>
        <v>0</v>
      </c>
      <c r="F177" s="362" t="s">
        <v>19</v>
      </c>
      <c r="G177" s="372" t="s">
        <v>19</v>
      </c>
      <c r="H177" s="351"/>
      <c r="I177" s="356"/>
    </row>
    <row r="178" spans="1:9" x14ac:dyDescent="0.2">
      <c r="A178" s="348"/>
      <c r="B178" s="390"/>
      <c r="C178" s="391"/>
      <c r="D178" s="365"/>
      <c r="E178" s="365"/>
      <c r="F178" s="365"/>
      <c r="G178" s="365"/>
      <c r="H178" s="351"/>
      <c r="I178" s="356"/>
    </row>
    <row r="179" spans="1:9" x14ac:dyDescent="0.2">
      <c r="A179" s="348"/>
      <c r="B179" s="390"/>
      <c r="C179" s="391"/>
      <c r="D179" s="385" t="s">
        <v>118</v>
      </c>
      <c r="E179" s="385" t="s">
        <v>119</v>
      </c>
      <c r="F179" s="385" t="s">
        <v>120</v>
      </c>
      <c r="G179" s="367" t="s">
        <v>116</v>
      </c>
      <c r="H179" s="351"/>
      <c r="I179" s="356"/>
    </row>
    <row r="180" spans="1:9" ht="22.5" x14ac:dyDescent="0.2">
      <c r="A180" s="348"/>
      <c r="B180" s="399">
        <f>Youth_Spc_Prjt!A59</f>
        <v>41</v>
      </c>
      <c r="C180" s="358" t="str">
        <f>Youth_Spc_Prjt!B59</f>
        <v xml:space="preserve">Is documentation in the case file that the participant's OJT start date was on or after the employer's OJT contract effective date?  (Y, N, X) (Note: X = Participant did not receive an OJT activity). </v>
      </c>
      <c r="D180" s="359">
        <f>COUNTIF(Youth_Spc_Prjt!E59:BL59, "Y")</f>
        <v>0</v>
      </c>
      <c r="E180" s="359">
        <f>COUNTIF(Youth_Spc_Prjt!E59:BL59, "N")</f>
        <v>0</v>
      </c>
      <c r="F180" s="359">
        <f>COUNTIF(Youth_Spc_Prjt!E59:BL59, "X")</f>
        <v>0</v>
      </c>
      <c r="G180" s="369">
        <f>D180+E180+F180</f>
        <v>0</v>
      </c>
      <c r="H180" s="351"/>
      <c r="I180" s="356"/>
    </row>
    <row r="181" spans="1:9" x14ac:dyDescent="0.2">
      <c r="A181" s="348"/>
      <c r="B181" s="390"/>
      <c r="C181" s="393" t="s">
        <v>117</v>
      </c>
      <c r="D181" s="361">
        <f>IF(($D180+$E180)&gt;0,D180/($D180+$E180),0)</f>
        <v>0</v>
      </c>
      <c r="E181" s="361">
        <f>IF(($D180+$E180)&gt;0,E180/($D180+$E180),0)</f>
        <v>0</v>
      </c>
      <c r="F181" s="362" t="s">
        <v>19</v>
      </c>
      <c r="G181" s="372" t="s">
        <v>19</v>
      </c>
      <c r="H181" s="351"/>
      <c r="I181" s="356"/>
    </row>
    <row r="182" spans="1:9" x14ac:dyDescent="0.2">
      <c r="A182" s="348"/>
      <c r="B182" s="390"/>
      <c r="C182" s="391"/>
      <c r="D182" s="365"/>
      <c r="E182" s="365"/>
      <c r="F182" s="365"/>
      <c r="G182" s="365"/>
      <c r="H182" s="351"/>
      <c r="I182" s="356"/>
    </row>
    <row r="183" spans="1:9" s="404" customFormat="1" x14ac:dyDescent="0.2">
      <c r="A183" s="348"/>
      <c r="B183" s="390"/>
      <c r="C183" s="391"/>
      <c r="D183" s="354" t="s">
        <v>118</v>
      </c>
      <c r="E183" s="354" t="s">
        <v>119</v>
      </c>
      <c r="F183" s="354" t="s">
        <v>120</v>
      </c>
      <c r="G183" s="367" t="s">
        <v>116</v>
      </c>
      <c r="H183" s="351"/>
      <c r="I183" s="356"/>
    </row>
    <row r="184" spans="1:9" ht="33.75" x14ac:dyDescent="0.2">
      <c r="A184" s="348"/>
      <c r="B184" s="405">
        <f>Youth_Spc_Prjt!A60</f>
        <v>42</v>
      </c>
      <c r="C184" s="358" t="str">
        <f>Youth_Spc_Prjt!B60</f>
        <v xml:space="preserve">If the training activity exceeded the contract time duration, was there justification of the reason? (Y, N, X) (Note: X = The training activity end date has not  exceeded the contract duration, or the participant did not receive an OJT activity). </v>
      </c>
      <c r="D184" s="359">
        <f>COUNTIF(Youth_Spc_Prjt!E60:BL60, "Y")</f>
        <v>0</v>
      </c>
      <c r="E184" s="359">
        <f>COUNTIF(Youth_Spc_Prjt!E60:BL60, "N")</f>
        <v>0</v>
      </c>
      <c r="F184" s="359">
        <f>COUNTIF(Youth_Spc_Prjt!E60:BL60, "X")</f>
        <v>0</v>
      </c>
      <c r="G184" s="369">
        <f>D184+E184+F184</f>
        <v>0</v>
      </c>
      <c r="H184" s="351"/>
      <c r="I184" s="356"/>
    </row>
    <row r="185" spans="1:9" x14ac:dyDescent="0.2">
      <c r="A185" s="348"/>
      <c r="B185" s="391"/>
      <c r="C185" s="393" t="s">
        <v>117</v>
      </c>
      <c r="D185" s="361">
        <f>IF(($D184+$E184)&gt;0,D184/($D184+$E184),0)</f>
        <v>0</v>
      </c>
      <c r="E185" s="361">
        <f>IF(($D184+$E184)&gt;0,E184/($D184+$E184),0)</f>
        <v>0</v>
      </c>
      <c r="F185" s="362" t="s">
        <v>19</v>
      </c>
      <c r="G185" s="372" t="s">
        <v>19</v>
      </c>
      <c r="H185" s="351"/>
      <c r="I185" s="356"/>
    </row>
    <row r="186" spans="1:9" x14ac:dyDescent="0.2">
      <c r="A186" s="348"/>
      <c r="B186" s="390"/>
      <c r="C186" s="391"/>
      <c r="D186" s="377"/>
      <c r="E186" s="377"/>
      <c r="F186" s="365"/>
      <c r="G186" s="365"/>
      <c r="H186" s="351"/>
      <c r="I186" s="356"/>
    </row>
    <row r="187" spans="1:9" x14ac:dyDescent="0.2">
      <c r="A187" s="348"/>
      <c r="B187" s="390"/>
      <c r="C187" s="391"/>
      <c r="D187" s="354" t="s">
        <v>118</v>
      </c>
      <c r="E187" s="353" t="s">
        <v>119</v>
      </c>
      <c r="F187" s="354" t="s">
        <v>120</v>
      </c>
      <c r="G187" s="367" t="s">
        <v>116</v>
      </c>
      <c r="H187" s="351"/>
      <c r="I187" s="356"/>
    </row>
    <row r="188" spans="1:9" ht="22.5" x14ac:dyDescent="0.2">
      <c r="A188" s="348"/>
      <c r="B188" s="399">
        <f>Youth_Spc_Prjt!A61</f>
        <v>43</v>
      </c>
      <c r="C188" s="358" t="str">
        <f>Youth_Spc_Prjt!B61</f>
        <v xml:space="preserve">Does the agreement/contract outline the established non-federal reimbursement share of the cost of providing the training? (Y, N, X) (Note: X = Participant did not receive OJT). </v>
      </c>
      <c r="D188" s="359">
        <f>COUNTIF(Youth_Spc_Prjt!E61:BL61, "Y")</f>
        <v>0</v>
      </c>
      <c r="E188" s="359">
        <f>COUNTIF(Youth_Spc_Prjt!E61:BL61, "N")</f>
        <v>0</v>
      </c>
      <c r="F188" s="359">
        <f>COUNTIF(Youth_Spc_Prjt!E61:BL61, "X")</f>
        <v>0</v>
      </c>
      <c r="G188" s="369">
        <f>D188+E188+F188</f>
        <v>0</v>
      </c>
      <c r="H188" s="351"/>
      <c r="I188" s="356"/>
    </row>
    <row r="189" spans="1:9" x14ac:dyDescent="0.2">
      <c r="A189" s="348"/>
      <c r="B189" s="390"/>
      <c r="C189" s="393" t="s">
        <v>117</v>
      </c>
      <c r="D189" s="361">
        <f>IF(($D188+$E188)&gt;0,D188/($D188+$E188),0)</f>
        <v>0</v>
      </c>
      <c r="E189" s="361">
        <f>IF(($D188+$E188)&gt;0,E188/($D188+$E188),0)</f>
        <v>0</v>
      </c>
      <c r="F189" s="362" t="s">
        <v>19</v>
      </c>
      <c r="G189" s="372" t="s">
        <v>19</v>
      </c>
      <c r="H189" s="351"/>
      <c r="I189" s="356"/>
    </row>
    <row r="190" spans="1:9" x14ac:dyDescent="0.2">
      <c r="A190" s="348"/>
      <c r="B190" s="390"/>
      <c r="C190" s="400"/>
      <c r="D190" s="377"/>
      <c r="E190" s="377"/>
      <c r="F190" s="365"/>
      <c r="G190" s="365"/>
      <c r="H190" s="351"/>
      <c r="I190" s="356"/>
    </row>
    <row r="191" spans="1:9" x14ac:dyDescent="0.2">
      <c r="A191" s="348"/>
      <c r="B191" s="390"/>
      <c r="C191" s="391"/>
      <c r="D191" s="354" t="s">
        <v>118</v>
      </c>
      <c r="E191" s="353" t="s">
        <v>119</v>
      </c>
      <c r="F191" s="354" t="s">
        <v>120</v>
      </c>
      <c r="G191" s="367" t="s">
        <v>116</v>
      </c>
      <c r="H191" s="351"/>
      <c r="I191" s="356"/>
    </row>
    <row r="192" spans="1:9" ht="22.5" x14ac:dyDescent="0.2">
      <c r="A192" s="348"/>
      <c r="B192" s="399">
        <f>Youth_Spc_Prjt!A62</f>
        <v>44</v>
      </c>
      <c r="C192" s="358" t="str">
        <f>Youth_Spc_Prjt!B62</f>
        <v xml:space="preserve">Did the case file contain timesheets or documentation of the calculation of hours worked to support the participant’s engagement in the OJT activity? (Y, N, X) (Note: X = Participant did not receive an OJT activity). </v>
      </c>
      <c r="D192" s="359">
        <f>COUNTIF(Youth_Spc_Prjt!E62:BL62, "Y")</f>
        <v>0</v>
      </c>
      <c r="E192" s="359">
        <f>COUNTIF(Youth_Spc_Prjt!E62:BL62, "N")</f>
        <v>0</v>
      </c>
      <c r="F192" s="359">
        <f>COUNTIF(Youth_Spc_Prjt!E62:BL62, "X")</f>
        <v>0</v>
      </c>
      <c r="G192" s="369">
        <f>D192+E192+F192</f>
        <v>0</v>
      </c>
      <c r="H192" s="351"/>
      <c r="I192" s="356"/>
    </row>
    <row r="193" spans="1:9" x14ac:dyDescent="0.2">
      <c r="A193" s="348"/>
      <c r="B193" s="390"/>
      <c r="C193" s="393" t="s">
        <v>117</v>
      </c>
      <c r="D193" s="361">
        <f>IF(($D192+$E192)&gt;0,D192/($D192+$E192),0)</f>
        <v>0</v>
      </c>
      <c r="E193" s="361">
        <f>IF(($D192+$E192)&gt;0,E192/($D192+$E192),0)</f>
        <v>0</v>
      </c>
      <c r="F193" s="362" t="s">
        <v>19</v>
      </c>
      <c r="G193" s="372" t="s">
        <v>19</v>
      </c>
      <c r="H193" s="351"/>
      <c r="I193" s="356"/>
    </row>
    <row r="194" spans="1:9" x14ac:dyDescent="0.2">
      <c r="A194" s="348"/>
      <c r="B194" s="390"/>
      <c r="C194" s="400"/>
      <c r="D194" s="377"/>
      <c r="E194" s="377"/>
      <c r="F194" s="365"/>
      <c r="G194" s="365"/>
      <c r="H194" s="351"/>
      <c r="I194" s="356"/>
    </row>
    <row r="195" spans="1:9" x14ac:dyDescent="0.2">
      <c r="A195" s="348"/>
      <c r="B195" s="390"/>
      <c r="C195" s="391"/>
      <c r="D195" s="354" t="s">
        <v>118</v>
      </c>
      <c r="E195" s="353" t="s">
        <v>119</v>
      </c>
      <c r="F195" s="354" t="s">
        <v>120</v>
      </c>
      <c r="G195" s="367" t="s">
        <v>116</v>
      </c>
      <c r="H195" s="351"/>
      <c r="I195" s="356"/>
    </row>
    <row r="196" spans="1:9" ht="22.5" x14ac:dyDescent="0.2">
      <c r="A196" s="348"/>
      <c r="B196" s="399">
        <f>Youth_Spc_Prjt!A63</f>
        <v>45</v>
      </c>
      <c r="C196" s="358" t="str">
        <f>Youth_Spc_Prjt!B63</f>
        <v xml:space="preserve">Does the agreement/contract specify that funds will not be used to directly or indirectly assist, promote, or deter union organizing? (Y, N, X) (Note: X = Participant did not receive OJT). </v>
      </c>
      <c r="D196" s="359">
        <f>COUNTIF(Youth_Spc_Prjt!E63:BL63, "Y")</f>
        <v>0</v>
      </c>
      <c r="E196" s="359">
        <f>COUNTIF(Youth_Spc_Prjt!E63:BL63, "N")</f>
        <v>0</v>
      </c>
      <c r="F196" s="359">
        <f>COUNTIF(Youth_Spc_Prjt!E63:BL63, "X")</f>
        <v>0</v>
      </c>
      <c r="G196" s="369">
        <f>D196+E196+F196</f>
        <v>0</v>
      </c>
      <c r="H196" s="351"/>
      <c r="I196" s="356"/>
    </row>
    <row r="197" spans="1:9" x14ac:dyDescent="0.2">
      <c r="A197" s="348"/>
      <c r="B197" s="390"/>
      <c r="C197" s="393" t="s">
        <v>117</v>
      </c>
      <c r="D197" s="361">
        <f>IF(($D196+$E196)&gt;0,D196/($D196+$E196),0)</f>
        <v>0</v>
      </c>
      <c r="E197" s="361">
        <f>IF(($D196+$E196)&gt;0,E196/($D196+$E196),0)</f>
        <v>0</v>
      </c>
      <c r="F197" s="362" t="s">
        <v>19</v>
      </c>
      <c r="G197" s="372" t="s">
        <v>19</v>
      </c>
      <c r="H197" s="351"/>
      <c r="I197" s="356"/>
    </row>
    <row r="198" spans="1:9" x14ac:dyDescent="0.2">
      <c r="A198" s="348"/>
      <c r="B198" s="390"/>
      <c r="C198" s="400"/>
      <c r="D198" s="377"/>
      <c r="E198" s="377"/>
      <c r="F198" s="365"/>
      <c r="G198" s="365"/>
      <c r="H198" s="351"/>
      <c r="I198" s="356"/>
    </row>
    <row r="199" spans="1:9" x14ac:dyDescent="0.2">
      <c r="A199" s="348"/>
      <c r="B199" s="390"/>
      <c r="C199" s="391"/>
      <c r="D199" s="354" t="s">
        <v>118</v>
      </c>
      <c r="E199" s="353" t="s">
        <v>119</v>
      </c>
      <c r="F199" s="354" t="s">
        <v>120</v>
      </c>
      <c r="G199" s="367" t="s">
        <v>116</v>
      </c>
      <c r="H199" s="351"/>
      <c r="I199" s="356"/>
    </row>
    <row r="200" spans="1:9" ht="45" x14ac:dyDescent="0.2">
      <c r="A200" s="348"/>
      <c r="B200" s="399">
        <f>Youth_Spc_Prjt!A64</f>
        <v>46</v>
      </c>
      <c r="C200" s="358" t="str">
        <f>Youth_Spc_Prjt!B64</f>
        <v xml:space="preserve">Does the agreement/contract specify that funds used will not be used to directly or indirectly aid in the filling of a job opening which is vacant because the former occupant is on strike, or is being locked out in the course of a labor dispute, or the filling of which is otherwise an issue in a labor dispute involving a work stoppage? (Y, N, X) (Note: X = Participant did not receive OJT). </v>
      </c>
      <c r="D200" s="359">
        <f>COUNTIF(Youth_Spc_Prjt!E64:BL64, "Y")</f>
        <v>0</v>
      </c>
      <c r="E200" s="359">
        <f>COUNTIF(Youth_Spc_Prjt!E64:BL64, "N")</f>
        <v>0</v>
      </c>
      <c r="F200" s="359">
        <f>COUNTIF(Youth_Spc_Prjt!E64:BL64, "X")</f>
        <v>0</v>
      </c>
      <c r="G200" s="369">
        <f>D200+E200+F200</f>
        <v>0</v>
      </c>
      <c r="H200" s="351"/>
      <c r="I200" s="356"/>
    </row>
    <row r="201" spans="1:9" x14ac:dyDescent="0.2">
      <c r="A201" s="348"/>
      <c r="B201" s="390"/>
      <c r="C201" s="393" t="s">
        <v>117</v>
      </c>
      <c r="D201" s="361">
        <f>IF(($D200+$E200)&gt;0,D200/($D200+$E200),0)</f>
        <v>0</v>
      </c>
      <c r="E201" s="361">
        <f>IF(($D200+$E200)&gt;0,E200/($D200+$E200),0)</f>
        <v>0</v>
      </c>
      <c r="F201" s="362" t="s">
        <v>19</v>
      </c>
      <c r="G201" s="372" t="s">
        <v>19</v>
      </c>
      <c r="H201" s="351"/>
      <c r="I201" s="356"/>
    </row>
    <row r="202" spans="1:9" x14ac:dyDescent="0.2">
      <c r="A202" s="348"/>
      <c r="B202" s="390"/>
      <c r="C202" s="400"/>
      <c r="D202" s="377"/>
      <c r="E202" s="377"/>
      <c r="F202" s="365"/>
      <c r="G202" s="365"/>
      <c r="H202" s="351"/>
      <c r="I202" s="356"/>
    </row>
    <row r="203" spans="1:9" x14ac:dyDescent="0.2">
      <c r="A203" s="348"/>
      <c r="B203" s="390"/>
      <c r="C203" s="391"/>
      <c r="D203" s="354" t="s">
        <v>118</v>
      </c>
      <c r="E203" s="353" t="s">
        <v>119</v>
      </c>
      <c r="F203" s="354" t="s">
        <v>120</v>
      </c>
      <c r="G203" s="367" t="s">
        <v>116</v>
      </c>
      <c r="H203" s="351"/>
      <c r="I203" s="356"/>
    </row>
    <row r="204" spans="1:9" ht="45" x14ac:dyDescent="0.2">
      <c r="A204" s="348"/>
      <c r="B204" s="399">
        <f>Youth_Spc_Prjt!A65</f>
        <v>47</v>
      </c>
      <c r="C204" s="358" t="str">
        <f>Youth_Spc_Prjt!B65</f>
        <v>If OJT for an existing worker, does the training relate to the introduction of new technologies, introduction to new production or service procedures, upgrading to new jobs that require additional skills, workplace literacy, or other appropriate purposes identified by the local LWDB? (Y, N, X) (Note: X = Participant did not receive an OJT activity or participant was a new hire).</v>
      </c>
      <c r="D204" s="359">
        <f>COUNTIF(Youth_Spc_Prjt!E65:BL65, "Y")</f>
        <v>0</v>
      </c>
      <c r="E204" s="359">
        <f>COUNTIF(Youth_Spc_Prjt!E65:BL65, "N")</f>
        <v>0</v>
      </c>
      <c r="F204" s="359">
        <f>COUNTIF(Youth_Spc_Prjt!E65:BL65, "X")</f>
        <v>0</v>
      </c>
      <c r="G204" s="369">
        <f>D204+E204+F204</f>
        <v>0</v>
      </c>
      <c r="H204" s="351"/>
      <c r="I204" s="356"/>
    </row>
    <row r="205" spans="1:9" x14ac:dyDescent="0.2">
      <c r="A205" s="348"/>
      <c r="B205" s="390"/>
      <c r="C205" s="393" t="s">
        <v>117</v>
      </c>
      <c r="D205" s="361">
        <f>IF(($D204+$E204)&gt;0,D204/($D204+$E204),0)</f>
        <v>0</v>
      </c>
      <c r="E205" s="361">
        <f>IF(($D204+$E204)&gt;0,E204/($D204+$E204),0)</f>
        <v>0</v>
      </c>
      <c r="F205" s="362" t="s">
        <v>19</v>
      </c>
      <c r="G205" s="372" t="s">
        <v>19</v>
      </c>
      <c r="H205" s="351"/>
      <c r="I205" s="356"/>
    </row>
    <row r="206" spans="1:9" x14ac:dyDescent="0.2">
      <c r="A206" s="348"/>
      <c r="B206" s="390"/>
      <c r="C206" s="400"/>
      <c r="D206" s="377"/>
      <c r="E206" s="377"/>
      <c r="F206" s="365"/>
      <c r="G206" s="365"/>
      <c r="H206" s="351"/>
      <c r="I206" s="356"/>
    </row>
    <row r="207" spans="1:9" x14ac:dyDescent="0.2">
      <c r="A207" s="348"/>
      <c r="B207" s="390"/>
      <c r="C207" s="391"/>
      <c r="D207" s="354" t="s">
        <v>118</v>
      </c>
      <c r="E207" s="353" t="s">
        <v>119</v>
      </c>
      <c r="F207" s="354" t="s">
        <v>120</v>
      </c>
      <c r="G207" s="367" t="s">
        <v>116</v>
      </c>
      <c r="H207" s="351"/>
      <c r="I207" s="356"/>
    </row>
    <row r="208" spans="1:9" ht="33.75" x14ac:dyDescent="0.2">
      <c r="A208" s="348"/>
      <c r="B208" s="399">
        <f>Youth_Spc_Prjt!A66</f>
        <v>48</v>
      </c>
      <c r="C208" s="358" t="str">
        <f>Youth_Spc_Prjt!B66</f>
        <v xml:space="preserve">If the OJT is for a newly hired participant, did the case file contain documentation of an open position with the employer? (Y, N, X) (Note: X = Participant did not receive OJT). (Note: Question is not applicable to an OJT for an existing worker).  </v>
      </c>
      <c r="D208" s="359">
        <f>COUNTIF(Youth_Spc_Prjt!E66:BL66, "Y")</f>
        <v>0</v>
      </c>
      <c r="E208" s="359">
        <f>COUNTIF(Youth_Spc_Prjt!E66:BL66, "N")</f>
        <v>0</v>
      </c>
      <c r="F208" s="359">
        <f>COUNTIF(Youth_Spc_Prjt!E66:BL66, "X")</f>
        <v>0</v>
      </c>
      <c r="G208" s="369">
        <f>D208+E208+F208</f>
        <v>0</v>
      </c>
      <c r="H208" s="351"/>
      <c r="I208" s="356"/>
    </row>
    <row r="209" spans="1:9" x14ac:dyDescent="0.2">
      <c r="A209" s="348"/>
      <c r="B209" s="390"/>
      <c r="C209" s="393" t="s">
        <v>117</v>
      </c>
      <c r="D209" s="361">
        <f>IF(($D208+$E208)&gt;0,D208/($D208+$E208),0)</f>
        <v>0</v>
      </c>
      <c r="E209" s="361">
        <f>IF(($D208+$E208)&gt;0,E208/($D208+$E208),0)</f>
        <v>0</v>
      </c>
      <c r="F209" s="362" t="s">
        <v>19</v>
      </c>
      <c r="G209" s="372" t="s">
        <v>19</v>
      </c>
      <c r="H209" s="351"/>
      <c r="I209" s="356"/>
    </row>
    <row r="210" spans="1:9" x14ac:dyDescent="0.2">
      <c r="A210" s="348"/>
      <c r="B210" s="390"/>
      <c r="C210" s="400"/>
      <c r="D210" s="377"/>
      <c r="E210" s="377"/>
      <c r="F210" s="365"/>
      <c r="G210" s="365"/>
      <c r="H210" s="351"/>
      <c r="I210" s="356"/>
    </row>
    <row r="211" spans="1:9" x14ac:dyDescent="0.2">
      <c r="A211" s="348"/>
      <c r="B211" s="390"/>
      <c r="C211" s="391"/>
      <c r="D211" s="354" t="s">
        <v>118</v>
      </c>
      <c r="E211" s="353" t="s">
        <v>119</v>
      </c>
      <c r="F211" s="354" t="s">
        <v>120</v>
      </c>
      <c r="G211" s="367" t="s">
        <v>116</v>
      </c>
      <c r="H211" s="351"/>
      <c r="I211" s="356"/>
    </row>
    <row r="212" spans="1:9" ht="33.75" x14ac:dyDescent="0.2">
      <c r="A212" s="348"/>
      <c r="B212" s="399">
        <f>Youth_Spc_Prjt!A67</f>
        <v>49</v>
      </c>
      <c r="C212" s="358" t="str">
        <f>Youth_Spc_Prjt!B67</f>
        <v xml:space="preserve">If yes to #48, is documentation in the case file of a referral to the OJT employer? (Y, N, X) (Note: X = Participant did not receive OJT). (Note: Question is not applicable to an OJT for an existing worker).  
</v>
      </c>
      <c r="D212" s="359">
        <f>COUNTIF(Youth_Spc_Prjt!E67:BL67, "Y")</f>
        <v>0</v>
      </c>
      <c r="E212" s="359">
        <f>COUNTIF(Youth_Spc_Prjt!E67:BL67, "N")</f>
        <v>0</v>
      </c>
      <c r="F212" s="359">
        <f>COUNTIF(Youth_Spc_Prjt!E67:BL67, "X")</f>
        <v>0</v>
      </c>
      <c r="G212" s="369">
        <f>D212+E212+F212</f>
        <v>0</v>
      </c>
      <c r="H212" s="351"/>
      <c r="I212" s="356"/>
    </row>
    <row r="213" spans="1:9" x14ac:dyDescent="0.2">
      <c r="A213" s="348"/>
      <c r="B213" s="390"/>
      <c r="C213" s="393" t="s">
        <v>117</v>
      </c>
      <c r="D213" s="361">
        <f>IF(($D212+$E212)&gt;0,D212/($D212+$E212),0)</f>
        <v>0</v>
      </c>
      <c r="E213" s="361">
        <f>IF(($D212+$E212)&gt;0,E212/($D212+$E212),0)</f>
        <v>0</v>
      </c>
      <c r="F213" s="362" t="s">
        <v>19</v>
      </c>
      <c r="G213" s="372" t="s">
        <v>19</v>
      </c>
      <c r="H213" s="351"/>
      <c r="I213" s="356"/>
    </row>
    <row r="214" spans="1:9" x14ac:dyDescent="0.2">
      <c r="A214" s="348"/>
      <c r="B214" s="390"/>
      <c r="C214" s="400"/>
      <c r="D214" s="377"/>
      <c r="E214" s="377"/>
      <c r="F214" s="365"/>
      <c r="G214" s="365"/>
      <c r="H214" s="351"/>
      <c r="I214" s="356"/>
    </row>
    <row r="215" spans="1:9" x14ac:dyDescent="0.2">
      <c r="A215" s="348"/>
      <c r="B215" s="390"/>
      <c r="C215" s="391"/>
      <c r="D215" s="354" t="s">
        <v>118</v>
      </c>
      <c r="E215" s="353" t="s">
        <v>119</v>
      </c>
      <c r="F215" s="354" t="s">
        <v>120</v>
      </c>
      <c r="G215" s="367" t="s">
        <v>116</v>
      </c>
      <c r="H215" s="351"/>
      <c r="I215" s="356"/>
    </row>
    <row r="216" spans="1:9" ht="30" customHeight="1" x14ac:dyDescent="0.2">
      <c r="A216" s="348"/>
      <c r="B216" s="398">
        <f>Youth_Spc_Prjt!A68</f>
        <v>50</v>
      </c>
      <c r="C216" s="358" t="str">
        <f>Youth_Spc_Prjt!B68</f>
        <v xml:space="preserve">If yes to #49, does the job title on the referral match the occupation listed on the participant's IEP or case notes?  (Y, N, X) (Note: Question not applicable to an OJT for an existing worker).  </v>
      </c>
      <c r="D216" s="359">
        <f>COUNTIF(Youth_Spc_Prjt!E68:BL68, "Y")</f>
        <v>0</v>
      </c>
      <c r="E216" s="359">
        <f>COUNTIF(Youth_Spc_Prjt!E68:BL68, "N")</f>
        <v>0</v>
      </c>
      <c r="F216" s="359">
        <f>COUNTIF(Youth_Spc_Prjt!E68:BL68, "X")</f>
        <v>0</v>
      </c>
      <c r="G216" s="369">
        <f>D216+E216+F216</f>
        <v>0</v>
      </c>
      <c r="H216" s="351"/>
      <c r="I216" s="356"/>
    </row>
    <row r="217" spans="1:9" x14ac:dyDescent="0.2">
      <c r="A217" s="348"/>
      <c r="B217" s="390"/>
      <c r="C217" s="393" t="s">
        <v>117</v>
      </c>
      <c r="D217" s="361">
        <f>IF(($D216+$E216)&gt;0,D216/($D216+$E216),0)</f>
        <v>0</v>
      </c>
      <c r="E217" s="361">
        <f>IF(($D216+$E216)&gt;0,E216/($D216+$E216),0)</f>
        <v>0</v>
      </c>
      <c r="F217" s="362" t="s">
        <v>19</v>
      </c>
      <c r="G217" s="372" t="s">
        <v>19</v>
      </c>
      <c r="H217" s="351"/>
      <c r="I217" s="356"/>
    </row>
    <row r="218" spans="1:9" x14ac:dyDescent="0.2">
      <c r="A218" s="348"/>
      <c r="B218" s="390"/>
      <c r="C218" s="400"/>
      <c r="D218" s="377"/>
      <c r="E218" s="377"/>
      <c r="F218" s="365"/>
      <c r="G218" s="365"/>
      <c r="H218" s="351"/>
      <c r="I218" s="356"/>
    </row>
    <row r="219" spans="1:9" x14ac:dyDescent="0.2">
      <c r="A219" s="348"/>
      <c r="B219" s="390"/>
      <c r="C219" s="391"/>
      <c r="D219" s="354" t="s">
        <v>118</v>
      </c>
      <c r="E219" s="353" t="s">
        <v>119</v>
      </c>
      <c r="F219" s="354" t="s">
        <v>120</v>
      </c>
      <c r="G219" s="367" t="s">
        <v>116</v>
      </c>
      <c r="H219" s="351"/>
      <c r="I219" s="356"/>
    </row>
    <row r="220" spans="1:9" ht="22.5" x14ac:dyDescent="0.2">
      <c r="A220" s="348"/>
      <c r="B220" s="398">
        <f>Youth_Spc_Prjt!A69</f>
        <v>51</v>
      </c>
      <c r="C220" s="358" t="str">
        <f>Youth_Spc_Prjt!B69</f>
        <v xml:space="preserve">Was an OJT training plan developed that included the skills to be obtained, the number of hours needed to become proficient in the training occupation and was the plan signed by both the participant and the LWDB? </v>
      </c>
      <c r="D220" s="359">
        <f>COUNTIF(Youth_Spc_Prjt!E69:BL69, "Y")</f>
        <v>0</v>
      </c>
      <c r="E220" s="359">
        <f>COUNTIF(Youth_Spc_Prjt!E69:BL69, "N")</f>
        <v>0</v>
      </c>
      <c r="F220" s="359">
        <f>COUNTIF(Youth_Spc_Prjt!E69:BL69, "X")</f>
        <v>0</v>
      </c>
      <c r="G220" s="369">
        <f>D220+E220+F220</f>
        <v>0</v>
      </c>
      <c r="H220" s="351"/>
      <c r="I220" s="356"/>
    </row>
    <row r="221" spans="1:9" x14ac:dyDescent="0.2">
      <c r="A221" s="348"/>
      <c r="B221" s="390"/>
      <c r="C221" s="393" t="s">
        <v>117</v>
      </c>
      <c r="D221" s="361">
        <f>IF(($D220+$E220)&gt;0,D220/($D220+$E220),0)</f>
        <v>0</v>
      </c>
      <c r="E221" s="361">
        <f>IF(($D220+$E220)&gt;0,E220/($D220+$E220),0)</f>
        <v>0</v>
      </c>
      <c r="F221" s="362" t="s">
        <v>19</v>
      </c>
      <c r="G221" s="372" t="s">
        <v>19</v>
      </c>
      <c r="H221" s="351"/>
      <c r="I221" s="356"/>
    </row>
    <row r="222" spans="1:9" x14ac:dyDescent="0.2">
      <c r="A222" s="348"/>
      <c r="B222" s="390"/>
      <c r="C222" s="400"/>
      <c r="D222" s="377"/>
      <c r="E222" s="377"/>
      <c r="F222" s="365"/>
      <c r="G222" s="365"/>
      <c r="H222" s="351"/>
    </row>
    <row r="223" spans="1:9" x14ac:dyDescent="0.2">
      <c r="A223" s="348"/>
      <c r="B223" s="390"/>
      <c r="C223" s="391"/>
      <c r="D223" s="354" t="s">
        <v>118</v>
      </c>
      <c r="E223" s="353" t="s">
        <v>119</v>
      </c>
      <c r="F223" s="354" t="s">
        <v>120</v>
      </c>
      <c r="G223" s="367" t="s">
        <v>116</v>
      </c>
      <c r="H223" s="351"/>
    </row>
    <row r="224" spans="1:9" ht="30" customHeight="1" x14ac:dyDescent="0.2">
      <c r="A224" s="348"/>
      <c r="B224" s="399">
        <f>Youth_Spc_Prjt!A70</f>
        <v>52</v>
      </c>
      <c r="C224" s="358" t="str">
        <f>Youth_Spc_Prjt!B70</f>
        <v xml:space="preserve">Does the participant file contain a determination of the participant’s training gaps? (Y, N, X) (Note: X = Participant did not receive OJT). </v>
      </c>
      <c r="D224" s="359">
        <f>COUNTIF(Youth_Spc_Prjt!E70:BL70, "Y")</f>
        <v>0</v>
      </c>
      <c r="E224" s="359">
        <f>COUNTIF(Youth_Spc_Prjt!E70:BL70, "N")</f>
        <v>0</v>
      </c>
      <c r="F224" s="359">
        <f>COUNTIF(Youth_Spc_Prjt!E70:BL70, "X")</f>
        <v>0</v>
      </c>
      <c r="G224" s="369">
        <f>D224+E224+F224</f>
        <v>0</v>
      </c>
      <c r="H224" s="351"/>
    </row>
    <row r="225" spans="1:8" x14ac:dyDescent="0.2">
      <c r="A225" s="348"/>
      <c r="B225" s="390"/>
      <c r="C225" s="393" t="s">
        <v>117</v>
      </c>
      <c r="D225" s="361">
        <f>IF(($D224+$E224)&gt;0,D224/($D224+$E224),0)</f>
        <v>0</v>
      </c>
      <c r="E225" s="361">
        <f>IF(($D224+$E224)&gt;0,E224/($D224+$E224),0)</f>
        <v>0</v>
      </c>
      <c r="F225" s="362" t="s">
        <v>19</v>
      </c>
      <c r="G225" s="372" t="s">
        <v>19</v>
      </c>
      <c r="H225" s="351"/>
    </row>
    <row r="226" spans="1:8" x14ac:dyDescent="0.2">
      <c r="A226" s="348"/>
      <c r="B226" s="390"/>
      <c r="C226" s="400"/>
      <c r="D226" s="377"/>
      <c r="E226" s="377"/>
      <c r="F226" s="365"/>
      <c r="G226" s="365"/>
      <c r="H226" s="351"/>
    </row>
    <row r="227" spans="1:8" x14ac:dyDescent="0.2">
      <c r="A227" s="348"/>
      <c r="B227" s="390"/>
      <c r="C227" s="391"/>
      <c r="D227" s="354" t="s">
        <v>118</v>
      </c>
      <c r="E227" s="353" t="s">
        <v>119</v>
      </c>
      <c r="F227" s="354" t="s">
        <v>120</v>
      </c>
      <c r="G227" s="367" t="s">
        <v>116</v>
      </c>
      <c r="H227" s="351"/>
    </row>
    <row r="228" spans="1:8" ht="30" customHeight="1" x14ac:dyDescent="0.2">
      <c r="A228" s="348"/>
      <c r="B228" s="399">
        <f>Youth_Spc_Prjt!A71</f>
        <v>53</v>
      </c>
      <c r="C228" s="358" t="str">
        <f>Youth_Spc_Prjt!B71</f>
        <v>Does the participant case file contain a determination of training duration? (Y, N, X) (Note: X = Participant did not receive OJT). (Note: The OJT contract must not exceed a 12 month period without a documented reason for exceeding the contract time limit).</v>
      </c>
      <c r="D228" s="359">
        <f>COUNTIF(Youth_Spc_Prjt!E71:BL71, "Y")</f>
        <v>0</v>
      </c>
      <c r="E228" s="359">
        <f>COUNTIF(Youth_Spc_Prjt!E71:BL71, "N")</f>
        <v>0</v>
      </c>
      <c r="F228" s="359">
        <f>COUNTIF(Youth_Spc_Prjt!E71:BL71, "X")</f>
        <v>0</v>
      </c>
      <c r="G228" s="369">
        <f>D228+E228+F228</f>
        <v>0</v>
      </c>
      <c r="H228" s="351"/>
    </row>
    <row r="229" spans="1:8" x14ac:dyDescent="0.2">
      <c r="A229" s="348"/>
      <c r="B229" s="390"/>
      <c r="C229" s="393" t="s">
        <v>117</v>
      </c>
      <c r="D229" s="361">
        <f>IF(($D228+$E228)&gt;0,D228/($D228+$E228),0)</f>
        <v>0</v>
      </c>
      <c r="E229" s="361">
        <f>IF(($D228+$E228)&gt;0,E228/($D228+$E228),0)</f>
        <v>0</v>
      </c>
      <c r="F229" s="362" t="s">
        <v>19</v>
      </c>
      <c r="G229" s="372" t="s">
        <v>19</v>
      </c>
      <c r="H229" s="351"/>
    </row>
    <row r="230" spans="1:8" x14ac:dyDescent="0.2">
      <c r="A230" s="348"/>
      <c r="B230" s="390"/>
      <c r="C230" s="400"/>
      <c r="D230" s="377"/>
      <c r="E230" s="377"/>
      <c r="F230" s="365"/>
      <c r="G230" s="365"/>
      <c r="H230" s="351"/>
    </row>
    <row r="231" spans="1:8" x14ac:dyDescent="0.2">
      <c r="A231" s="348"/>
      <c r="B231" s="390"/>
      <c r="C231" s="391"/>
      <c r="D231" s="354" t="s">
        <v>118</v>
      </c>
      <c r="E231" s="353" t="s">
        <v>119</v>
      </c>
      <c r="F231" s="354" t="s">
        <v>120</v>
      </c>
      <c r="G231" s="367" t="s">
        <v>116</v>
      </c>
      <c r="H231" s="351"/>
    </row>
    <row r="232" spans="1:8" ht="22.5" x14ac:dyDescent="0.2">
      <c r="A232" s="348"/>
      <c r="B232" s="398">
        <f>Youth_Spc_Prjt!A72</f>
        <v>54</v>
      </c>
      <c r="C232" s="358" t="str">
        <f>Youth_Spc_Prjt!B72</f>
        <v>Was the training provided as described in the OJT agreement/contract or participant case file?  (Y, N, X) (Note: X = Participant did not receive an OJT activity or did not complete the OJT activity).</v>
      </c>
      <c r="D232" s="359">
        <f>COUNTIF(Youth_Spc_Prjt!E72:BL72, "Y")</f>
        <v>0</v>
      </c>
      <c r="E232" s="359">
        <f>COUNTIF(Youth_Spc_Prjt!E72:BL72, "N")</f>
        <v>0</v>
      </c>
      <c r="F232" s="359">
        <f>COUNTIF(Youth_Spc_Prjt!E72:BL72, "X")</f>
        <v>0</v>
      </c>
      <c r="G232" s="369">
        <f>D232+E232+F232</f>
        <v>0</v>
      </c>
      <c r="H232" s="351"/>
    </row>
    <row r="233" spans="1:8" x14ac:dyDescent="0.2">
      <c r="A233" s="348"/>
      <c r="B233" s="390"/>
      <c r="C233" s="393" t="s">
        <v>117</v>
      </c>
      <c r="D233" s="361">
        <f>IF(($D232+$E232)&gt;0,D232/($D232+$E232),0)</f>
        <v>0</v>
      </c>
      <c r="E233" s="361">
        <f>IF(($D232+$E232)&gt;0,E232/($D232+$E232),0)</f>
        <v>0</v>
      </c>
      <c r="F233" s="362" t="s">
        <v>19</v>
      </c>
      <c r="G233" s="372" t="s">
        <v>19</v>
      </c>
      <c r="H233" s="351"/>
    </row>
    <row r="234" spans="1:8" ht="12" thickBot="1" x14ac:dyDescent="0.25">
      <c r="A234" s="348"/>
      <c r="B234" s="390"/>
      <c r="C234" s="400"/>
      <c r="D234" s="377"/>
      <c r="E234" s="377"/>
      <c r="F234" s="365"/>
      <c r="G234" s="365"/>
      <c r="H234" s="351"/>
    </row>
    <row r="235" spans="1:8" ht="15.75" customHeight="1" thickBot="1" x14ac:dyDescent="0.25">
      <c r="A235" s="348"/>
      <c r="B235" s="787" t="str">
        <f>Youth_Spc_Prjt!B73</f>
        <v xml:space="preserve">MEASURABLE SKILL GAINS </v>
      </c>
      <c r="C235" s="785"/>
      <c r="D235" s="785"/>
      <c r="E235" s="785"/>
      <c r="F235" s="785"/>
      <c r="G235" s="786"/>
      <c r="H235" s="351"/>
    </row>
    <row r="236" spans="1:8" x14ac:dyDescent="0.2">
      <c r="A236" s="348"/>
      <c r="B236" s="390"/>
      <c r="C236" s="391"/>
      <c r="D236" s="354" t="s">
        <v>118</v>
      </c>
      <c r="E236" s="353" t="s">
        <v>119</v>
      </c>
      <c r="F236" s="354" t="s">
        <v>120</v>
      </c>
      <c r="G236" s="367" t="s">
        <v>116</v>
      </c>
      <c r="H236" s="351"/>
    </row>
    <row r="237" spans="1:8" ht="22.5" x14ac:dyDescent="0.2">
      <c r="A237" s="348"/>
      <c r="B237" s="414">
        <f>Youth_Spc_Prjt!A74</f>
        <v>55</v>
      </c>
      <c r="C237" s="358" t="str">
        <f>Youth_Spc_Prjt!B74</f>
        <v>Was the participant enrolled, at any time within the Program Year (PY), in an education or training program? (Y, N) If "N" Questions #56 through #59 will be "X".</v>
      </c>
      <c r="D237" s="359">
        <f>COUNTIF(Youth_Spc_Prjt!E74:BL74,"Y")</f>
        <v>0</v>
      </c>
      <c r="E237" s="359">
        <f>COUNTIF(Youth_Spc_Prjt!E74:BL74,"N")</f>
        <v>0</v>
      </c>
      <c r="F237" s="359">
        <f>COUNTIF(Youth_Spc_Prjt!E74:BL74,"X")</f>
        <v>0</v>
      </c>
      <c r="G237" s="369">
        <f>D237+E237+F237</f>
        <v>0</v>
      </c>
      <c r="H237" s="351"/>
    </row>
    <row r="238" spans="1:8" x14ac:dyDescent="0.2">
      <c r="A238" s="348"/>
      <c r="B238" s="370"/>
      <c r="C238" s="371" t="s">
        <v>117</v>
      </c>
      <c r="D238" s="361">
        <f>IF(($D237+$E237)&gt;0,D237/($D237+$E237),0)</f>
        <v>0</v>
      </c>
      <c r="E238" s="361">
        <f>IF(($D237+$E237)&gt;0,E237/($D237+$E237),0)</f>
        <v>0</v>
      </c>
      <c r="F238" s="362" t="s">
        <v>19</v>
      </c>
      <c r="G238" s="372" t="s">
        <v>19</v>
      </c>
      <c r="H238" s="351"/>
    </row>
    <row r="239" spans="1:8" x14ac:dyDescent="0.2">
      <c r="A239" s="348"/>
      <c r="B239" s="370"/>
      <c r="C239" s="373"/>
      <c r="D239" s="377"/>
      <c r="E239" s="377"/>
      <c r="F239" s="377"/>
      <c r="G239" s="377"/>
      <c r="H239" s="351"/>
    </row>
    <row r="240" spans="1:8" x14ac:dyDescent="0.2">
      <c r="A240" s="348"/>
      <c r="B240" s="370"/>
      <c r="C240" s="373"/>
      <c r="D240" s="354" t="s">
        <v>118</v>
      </c>
      <c r="E240" s="354" t="s">
        <v>119</v>
      </c>
      <c r="F240" s="354" t="s">
        <v>120</v>
      </c>
      <c r="G240" s="367" t="s">
        <v>116</v>
      </c>
      <c r="H240" s="351"/>
    </row>
    <row r="241" spans="1:8" ht="56.25" x14ac:dyDescent="0.2">
      <c r="A241" s="348"/>
      <c r="B241" s="388">
        <f>Youth_Spc_Prjt!A75</f>
        <v>56</v>
      </c>
      <c r="C241" s="358" t="str">
        <f>Youth_Spc_Prjt!B75</f>
        <v>If yes to #55, was at least one (1) Measurable Skill Gains recorded in the State MIS during each applicable Program Year. (Y, N, X) (X = Participant was not enrolled in education or training, the program year has not ended, the high school diploma/General Education Diploma (GED) was recorded in the credential tab, or after due diligence, LWDB was able to document that the participant did not attain a Measurable Skills Gain). (Note: MSGs achieved prior to the activity start date are not valid).</v>
      </c>
      <c r="D241" s="359">
        <f>COUNTIF(Youth_Spc_Prjt!E75:BL75,"Y")</f>
        <v>0</v>
      </c>
      <c r="E241" s="359">
        <f>COUNTIF(Youth_Spc_Prjt!E75:BL75,"N")</f>
        <v>0</v>
      </c>
      <c r="F241" s="359">
        <f>COUNTIF(Youth_Spc_Prjt!E75:BL75,"X")</f>
        <v>0</v>
      </c>
      <c r="G241" s="369">
        <f>D241+E241+F241</f>
        <v>0</v>
      </c>
      <c r="H241" s="351"/>
    </row>
    <row r="242" spans="1:8" x14ac:dyDescent="0.2">
      <c r="A242" s="348"/>
      <c r="B242" s="370"/>
      <c r="C242" s="371" t="s">
        <v>117</v>
      </c>
      <c r="D242" s="361">
        <f>IF(($D241+$E241)&gt;0,D241/($D241+$E241),0)</f>
        <v>0</v>
      </c>
      <c r="E242" s="361">
        <f>IF(($D241+$E241)&gt;0,E241/($D241+$E241),0)</f>
        <v>0</v>
      </c>
      <c r="F242" s="362" t="s">
        <v>19</v>
      </c>
      <c r="G242" s="372" t="s">
        <v>19</v>
      </c>
      <c r="H242" s="351"/>
    </row>
    <row r="243" spans="1:8" x14ac:dyDescent="0.2">
      <c r="A243" s="348"/>
      <c r="B243" s="407"/>
      <c r="C243" s="407"/>
      <c r="D243" s="407"/>
      <c r="E243" s="407"/>
      <c r="F243" s="407"/>
      <c r="G243" s="407"/>
      <c r="H243" s="351"/>
    </row>
    <row r="244" spans="1:8" x14ac:dyDescent="0.2">
      <c r="A244" s="348"/>
      <c r="B244" s="370"/>
      <c r="C244" s="373"/>
      <c r="D244" s="354" t="s">
        <v>118</v>
      </c>
      <c r="E244" s="354" t="s">
        <v>119</v>
      </c>
      <c r="F244" s="354" t="s">
        <v>120</v>
      </c>
      <c r="G244" s="367" t="s">
        <v>116</v>
      </c>
      <c r="H244" s="351"/>
    </row>
    <row r="245" spans="1:8" x14ac:dyDescent="0.2">
      <c r="A245" s="348"/>
      <c r="B245" s="414">
        <f>Youth_Spc_Prjt!A76</f>
        <v>57</v>
      </c>
      <c r="C245" s="358" t="str">
        <f>Youth_Spc_Prjt!B76</f>
        <v>If yes to #56, select the type of Measurable Skill Gains recorded.</v>
      </c>
      <c r="D245" s="359">
        <f>COUNTIF(Youth_Spc_Prjt!E76:BL76,"Y")</f>
        <v>0</v>
      </c>
      <c r="E245" s="359">
        <f>COUNTIF(Youth_Spc_Prjt!E76:BL76,"N")</f>
        <v>0</v>
      </c>
      <c r="F245" s="359">
        <f>COUNTIF(Youth_Spc_Prjt!E76:BL76,"X")</f>
        <v>0</v>
      </c>
      <c r="G245" s="369">
        <f>D245+E245+F245</f>
        <v>0</v>
      </c>
      <c r="H245" s="351"/>
    </row>
    <row r="246" spans="1:8" x14ac:dyDescent="0.2">
      <c r="A246" s="348"/>
      <c r="B246" s="370"/>
      <c r="C246" s="371" t="s">
        <v>117</v>
      </c>
      <c r="D246" s="361">
        <f>IF(($D245+$E245)&gt;0,D245/($D245+$E245),0)</f>
        <v>0</v>
      </c>
      <c r="E246" s="361">
        <f>IF(($D245+$E245)&gt;0,E245/($D245+$E245),0)</f>
        <v>0</v>
      </c>
      <c r="F246" s="362" t="s">
        <v>19</v>
      </c>
      <c r="G246" s="372" t="s">
        <v>19</v>
      </c>
      <c r="H246" s="351"/>
    </row>
    <row r="247" spans="1:8" x14ac:dyDescent="0.2">
      <c r="A247" s="348"/>
      <c r="B247" s="390"/>
      <c r="C247" s="391"/>
      <c r="D247" s="408"/>
      <c r="E247" s="408"/>
      <c r="F247" s="408"/>
      <c r="G247" s="408"/>
      <c r="H247" s="351"/>
    </row>
    <row r="248" spans="1:8" x14ac:dyDescent="0.2">
      <c r="A248" s="348"/>
      <c r="B248" s="390"/>
      <c r="C248" s="391"/>
      <c r="D248" s="409" t="s">
        <v>118</v>
      </c>
      <c r="E248" s="409" t="s">
        <v>119</v>
      </c>
      <c r="F248" s="409" t="s">
        <v>120</v>
      </c>
      <c r="G248" s="410" t="s">
        <v>116</v>
      </c>
      <c r="H248" s="351"/>
    </row>
    <row r="249" spans="1:8" ht="22.5" x14ac:dyDescent="0.2">
      <c r="A249" s="348"/>
      <c r="B249" s="414" t="str">
        <f>Youth_Spc_Prjt!A77</f>
        <v>57a</v>
      </c>
      <c r="C249" s="358" t="str">
        <f>Youth_Spc_Prjt!B77</f>
        <v xml:space="preserve">Educational Functioning Level (EFL): Achievement of at least one educational functioning level of a participant in an educational program that provides instruction below the post- secondary level. (Y, X)  </v>
      </c>
      <c r="D249" s="359">
        <f>COUNTIF(Youth_Spc_Prjt!E77:BL77,"Y")</f>
        <v>0</v>
      </c>
      <c r="E249" s="359">
        <f>COUNTIF(Youth_Spc_Prjt!E77:BL77,"N")</f>
        <v>0</v>
      </c>
      <c r="F249" s="359">
        <f>COUNTIF(Youth_Spc_Prjt!E77:BL77,"X")</f>
        <v>0</v>
      </c>
      <c r="G249" s="369">
        <f>D249+E249+F249</f>
        <v>0</v>
      </c>
      <c r="H249" s="351"/>
    </row>
    <row r="250" spans="1:8" x14ac:dyDescent="0.2">
      <c r="A250" s="348"/>
      <c r="B250" s="370"/>
      <c r="C250" s="371" t="s">
        <v>117</v>
      </c>
      <c r="D250" s="361">
        <f>IF(($D249+$E249)&gt;0,D249/($D249+$E249),0)</f>
        <v>0</v>
      </c>
      <c r="E250" s="361">
        <f>IF(($D249+$E249)&gt;0,E249/($D249+$E249),0)</f>
        <v>0</v>
      </c>
      <c r="F250" s="362" t="s">
        <v>19</v>
      </c>
      <c r="G250" s="372" t="s">
        <v>19</v>
      </c>
      <c r="H250" s="351"/>
    </row>
    <row r="251" spans="1:8" x14ac:dyDescent="0.2">
      <c r="A251" s="348"/>
      <c r="B251" s="390"/>
      <c r="C251" s="400"/>
      <c r="D251" s="411"/>
      <c r="E251" s="411"/>
      <c r="F251" s="412"/>
      <c r="G251" s="412"/>
      <c r="H251" s="351"/>
    </row>
    <row r="252" spans="1:8" x14ac:dyDescent="0.2">
      <c r="A252" s="348"/>
      <c r="B252" s="392" t="str">
        <f>Youth_Spc_Prjt!A78</f>
        <v>57b</v>
      </c>
      <c r="C252" s="358" t="str">
        <f>Youth_Spc_Prjt!B78</f>
        <v xml:space="preserve">Attainment of a high school diploma or its recognized equivalent. (Y, X)  </v>
      </c>
      <c r="D252" s="359">
        <f>COUNTIF(Youth_Spc_Prjt!E78:BL78,"Y")</f>
        <v>0</v>
      </c>
      <c r="E252" s="359">
        <f>COUNTIF(Youth_Spc_Prjt!E78:BL78,"N")</f>
        <v>0</v>
      </c>
      <c r="F252" s="359">
        <f>COUNTIF(Youth_Spc_Prjt!E78:BL78,"X")</f>
        <v>0</v>
      </c>
      <c r="G252" s="369">
        <f>D252+E252+F252</f>
        <v>0</v>
      </c>
      <c r="H252" s="351"/>
    </row>
    <row r="253" spans="1:8" x14ac:dyDescent="0.2">
      <c r="A253" s="348"/>
      <c r="B253" s="390"/>
      <c r="C253" s="393" t="s">
        <v>117</v>
      </c>
      <c r="D253" s="361">
        <f>IF(($D252+$E252)&gt;0,D252/($D252+$E252),0)</f>
        <v>0</v>
      </c>
      <c r="E253" s="361">
        <f>IF(($D252+$E252)&gt;0,E252/($D252+$E252),0)</f>
        <v>0</v>
      </c>
      <c r="F253" s="362" t="s">
        <v>19</v>
      </c>
      <c r="G253" s="372" t="s">
        <v>19</v>
      </c>
      <c r="H253" s="351"/>
    </row>
    <row r="254" spans="1:8" x14ac:dyDescent="0.2">
      <c r="A254" s="348"/>
      <c r="B254" s="390"/>
      <c r="C254" s="400"/>
      <c r="D254" s="377"/>
      <c r="E254" s="377"/>
      <c r="F254" s="365"/>
      <c r="G254" s="365"/>
      <c r="H254" s="351"/>
    </row>
    <row r="255" spans="1:8" x14ac:dyDescent="0.2">
      <c r="A255" s="348"/>
      <c r="B255" s="390"/>
      <c r="C255" s="391"/>
      <c r="D255" s="354" t="s">
        <v>118</v>
      </c>
      <c r="E255" s="353" t="s">
        <v>119</v>
      </c>
      <c r="F255" s="354" t="s">
        <v>120</v>
      </c>
      <c r="G255" s="367" t="s">
        <v>116</v>
      </c>
      <c r="H255" s="351"/>
    </row>
    <row r="256" spans="1:8" ht="45" x14ac:dyDescent="0.2">
      <c r="A256" s="348"/>
      <c r="B256" s="392" t="str">
        <f>Youth_Spc_Prjt!A79</f>
        <v>57c</v>
      </c>
      <c r="C256" s="358" t="str">
        <f>Youth_Spc_Prjt!B79</f>
        <v xml:space="preserve">Secondary or Post-Secondary Transcript/Report Card: Transcript or report card for either secondary or post-secondary education that shows a participant is achieving the state unit’s academic standards. (Y, X) Note: Full Time Student-Completion of a minimum of 12 hours for one semester or Part Time Student-Completion of a minimum of 12 credit hours over the course of two consecutive semesters during a program year. </v>
      </c>
      <c r="D256" s="359">
        <f>COUNTIF(Youth_Spc_Prjt!E79:BL79,"Y")</f>
        <v>0</v>
      </c>
      <c r="E256" s="359">
        <f>COUNTIF(Youth_Spc_Prjt!E79:BL79,"N")</f>
        <v>0</v>
      </c>
      <c r="F256" s="359">
        <f>COUNTIF(Youth_Spc_Prjt!E79:BL79,"X")</f>
        <v>0</v>
      </c>
      <c r="G256" s="369">
        <f>D256+E256+F256</f>
        <v>0</v>
      </c>
      <c r="H256" s="351"/>
    </row>
    <row r="257" spans="1:8" x14ac:dyDescent="0.2">
      <c r="A257" s="348"/>
      <c r="B257" s="390"/>
      <c r="C257" s="393" t="s">
        <v>117</v>
      </c>
      <c r="D257" s="361">
        <f>IF(($D256+$E256)&gt;0,D256/($D256+$E256),0)</f>
        <v>0</v>
      </c>
      <c r="E257" s="361">
        <f>IF(($D256+$E256)&gt;0,E256/($D256+$E256),0)</f>
        <v>0</v>
      </c>
      <c r="F257" s="362" t="s">
        <v>19</v>
      </c>
      <c r="G257" s="372" t="s">
        <v>19</v>
      </c>
      <c r="H257" s="351"/>
    </row>
    <row r="258" spans="1:8" x14ac:dyDescent="0.2">
      <c r="A258" s="348"/>
      <c r="B258" s="390"/>
      <c r="C258" s="400"/>
      <c r="D258" s="377"/>
      <c r="E258" s="377"/>
      <c r="F258" s="365"/>
      <c r="G258" s="365"/>
      <c r="H258" s="351"/>
    </row>
    <row r="259" spans="1:8" x14ac:dyDescent="0.2">
      <c r="A259" s="348"/>
      <c r="B259" s="390"/>
      <c r="C259" s="391"/>
      <c r="D259" s="354" t="s">
        <v>118</v>
      </c>
      <c r="E259" s="353" t="s">
        <v>119</v>
      </c>
      <c r="F259" s="354" t="s">
        <v>120</v>
      </c>
      <c r="G259" s="367" t="s">
        <v>116</v>
      </c>
      <c r="H259" s="351"/>
    </row>
    <row r="260" spans="1:8" ht="33.75" x14ac:dyDescent="0.2">
      <c r="A260" s="348"/>
      <c r="B260" s="392" t="str">
        <f>Youth_Spc_Prjt!A80</f>
        <v>57d</v>
      </c>
      <c r="C260" s="358" t="str">
        <f>Youth_Spc_Prjt!B80</f>
        <v xml:space="preserve">Training Milestone: Satisfactory or better progress report, toward established milestones, from an employer/training provider who is providing training (e.g., completion of on-the-job training (OJT), completion of one year of an apprenticeship program, etc.). (Y, X)  </v>
      </c>
      <c r="D260" s="359">
        <f>COUNTIF(Youth_Spc_Prjt!E80:BL80,"Y")</f>
        <v>0</v>
      </c>
      <c r="E260" s="359">
        <f>COUNTIF(Youth_Spc_Prjt!E80:BL80,"N")</f>
        <v>0</v>
      </c>
      <c r="F260" s="359">
        <f>COUNTIF(Youth_Spc_Prjt!E80:BL80,"X")</f>
        <v>0</v>
      </c>
      <c r="G260" s="369">
        <f>D260+E260+F260</f>
        <v>0</v>
      </c>
      <c r="H260" s="351"/>
    </row>
    <row r="261" spans="1:8" x14ac:dyDescent="0.2">
      <c r="A261" s="348"/>
      <c r="B261" s="390"/>
      <c r="C261" s="393" t="s">
        <v>117</v>
      </c>
      <c r="D261" s="361">
        <f>IF(($D260+$E260)&gt;0,D260/($D260+$E260),0)</f>
        <v>0</v>
      </c>
      <c r="E261" s="361">
        <f>IF(($D260+$E260)&gt;0,E260/($D260+$E260),0)</f>
        <v>0</v>
      </c>
      <c r="F261" s="362" t="s">
        <v>19</v>
      </c>
      <c r="G261" s="372" t="s">
        <v>19</v>
      </c>
      <c r="H261" s="351"/>
    </row>
    <row r="262" spans="1:8" x14ac:dyDescent="0.2">
      <c r="A262" s="348"/>
      <c r="B262" s="390"/>
      <c r="C262" s="400"/>
      <c r="D262" s="377"/>
      <c r="E262" s="377"/>
      <c r="F262" s="365"/>
      <c r="G262" s="365"/>
      <c r="H262" s="351"/>
    </row>
    <row r="263" spans="1:8" x14ac:dyDescent="0.2">
      <c r="A263" s="348"/>
      <c r="B263" s="390"/>
      <c r="C263" s="391"/>
      <c r="D263" s="354" t="s">
        <v>118</v>
      </c>
      <c r="E263" s="353" t="s">
        <v>119</v>
      </c>
      <c r="F263" s="354" t="s">
        <v>120</v>
      </c>
      <c r="G263" s="367" t="s">
        <v>116</v>
      </c>
      <c r="H263" s="351"/>
    </row>
    <row r="264" spans="1:8" ht="33.75" x14ac:dyDescent="0.2">
      <c r="A264" s="348"/>
      <c r="B264" s="392" t="str">
        <f>Youth_Spc_Prjt!A81</f>
        <v>57e</v>
      </c>
      <c r="C264" s="358" t="str">
        <f>Youth_Spc_Prjt!B81</f>
        <v xml:space="preserve">Skills Progression: Successful passage of an exam that is required for a particular occupation, progress in attaining technical or occupational skills as evidenced by trade- related benchmarks such as knowledge based exams. (Y, X)  </v>
      </c>
      <c r="D264" s="359">
        <f>COUNTIF(Youth_Spc_Prjt!E81:BL81,"Y")</f>
        <v>0</v>
      </c>
      <c r="E264" s="359">
        <f>COUNTIF(Youth_Spc_Prjt!E81:BL81,"N")</f>
        <v>0</v>
      </c>
      <c r="F264" s="359">
        <f>COUNTIF(Youth_Spc_Prjt!E81:BL81,"X")</f>
        <v>0</v>
      </c>
      <c r="G264" s="369">
        <f>D264+E264+F264</f>
        <v>0</v>
      </c>
      <c r="H264" s="351"/>
    </row>
    <row r="265" spans="1:8" x14ac:dyDescent="0.2">
      <c r="A265" s="348"/>
      <c r="B265" s="390"/>
      <c r="C265" s="393" t="s">
        <v>117</v>
      </c>
      <c r="D265" s="361">
        <f>IF(($D264+$E264)&gt;0,D264/($D264+$E264),0)</f>
        <v>0</v>
      </c>
      <c r="E265" s="361">
        <f>IF(($D264+$E264)&gt;0,E264/($D264+$E264),0)</f>
        <v>0</v>
      </c>
      <c r="F265" s="362" t="s">
        <v>19</v>
      </c>
      <c r="G265" s="372" t="s">
        <v>19</v>
      </c>
      <c r="H265" s="351"/>
    </row>
    <row r="266" spans="1:8" x14ac:dyDescent="0.2">
      <c r="A266" s="348"/>
      <c r="B266" s="390"/>
      <c r="C266" s="400"/>
      <c r="D266" s="377"/>
      <c r="E266" s="377"/>
      <c r="F266" s="383"/>
      <c r="G266" s="383"/>
      <c r="H266" s="351"/>
    </row>
    <row r="267" spans="1:8" x14ac:dyDescent="0.2">
      <c r="A267" s="348"/>
      <c r="B267" s="390"/>
      <c r="C267" s="391"/>
      <c r="D267" s="354" t="s">
        <v>118</v>
      </c>
      <c r="E267" s="353" t="s">
        <v>119</v>
      </c>
      <c r="F267" s="354" t="s">
        <v>120</v>
      </c>
      <c r="G267" s="367" t="s">
        <v>116</v>
      </c>
      <c r="H267" s="351"/>
    </row>
    <row r="268" spans="1:8" ht="33.75" x14ac:dyDescent="0.2">
      <c r="A268" s="348"/>
      <c r="B268" s="398">
        <f>Youth_Spc_Prjt!A82</f>
        <v>58</v>
      </c>
      <c r="C268" s="358" t="str">
        <f>Youth_Spc_Prjt!B82</f>
        <v>If yes to #56, does the participant case file contain documentation of a Measurable Skill Gains showing the participant’s interim progress toward the completion of their educational or training requirements? (Y, N, X) (X = Participant was not enrolled in educational or training or the program year has not ended).</v>
      </c>
      <c r="D268" s="359">
        <f>COUNTIF(Youth_Spc_Prjt!E82:BL82,"Y")</f>
        <v>0</v>
      </c>
      <c r="E268" s="359">
        <f>COUNTIF(Youth_Spc_Prjt!E82:BL82,"N")</f>
        <v>0</v>
      </c>
      <c r="F268" s="359">
        <f>COUNTIF(Youth_Spc_Prjt!E82:BL82,"X")</f>
        <v>0</v>
      </c>
      <c r="G268" s="369">
        <f>D268+E268+F268</f>
        <v>0</v>
      </c>
      <c r="H268" s="351"/>
    </row>
    <row r="269" spans="1:8" x14ac:dyDescent="0.2">
      <c r="A269" s="348"/>
      <c r="B269" s="390"/>
      <c r="C269" s="393" t="s">
        <v>117</v>
      </c>
      <c r="D269" s="361">
        <f>IF(($D268+$E268)&gt;0,D268/($D268+$E268),0)</f>
        <v>0</v>
      </c>
      <c r="E269" s="361">
        <f>IF(($D268+$E268)&gt;0,E268/($D268+$E268),0)</f>
        <v>0</v>
      </c>
      <c r="F269" s="362" t="s">
        <v>19</v>
      </c>
      <c r="G269" s="372" t="s">
        <v>19</v>
      </c>
      <c r="H269" s="351"/>
    </row>
    <row r="270" spans="1:8" x14ac:dyDescent="0.2">
      <c r="A270" s="348"/>
      <c r="B270" s="390"/>
      <c r="C270" s="400"/>
      <c r="D270" s="377"/>
      <c r="E270" s="377"/>
      <c r="F270" s="383"/>
      <c r="G270" s="383"/>
      <c r="H270" s="351"/>
    </row>
    <row r="271" spans="1:8" x14ac:dyDescent="0.2">
      <c r="A271" s="348"/>
      <c r="B271" s="390"/>
      <c r="C271" s="391"/>
      <c r="D271" s="354" t="s">
        <v>118</v>
      </c>
      <c r="E271" s="353" t="s">
        <v>119</v>
      </c>
      <c r="F271" s="354" t="s">
        <v>120</v>
      </c>
      <c r="G271" s="367" t="s">
        <v>116</v>
      </c>
      <c r="H271" s="351"/>
    </row>
    <row r="272" spans="1:8" ht="22.5" x14ac:dyDescent="0.2">
      <c r="A272" s="348"/>
      <c r="B272" s="415">
        <f>Youth_Spc_Prjt!A83</f>
        <v>59</v>
      </c>
      <c r="C272" s="358" t="str">
        <f>Youth_Spc_Prjt!B83</f>
        <v>If yes to #58, does the documentation in the case file match the Measurable Skill Gains entered in the MIS? (Y, N, X) (X = Participant was not enrolled in educational or training or the program year has not ended).</v>
      </c>
      <c r="D272" s="359">
        <f>COUNTIF(Youth_Spc_Prjt!E83:BL83,"Y")</f>
        <v>0</v>
      </c>
      <c r="E272" s="359">
        <f>COUNTIF(Youth_Spc_Prjt!E83:BL83,"N")</f>
        <v>0</v>
      </c>
      <c r="F272" s="359">
        <f>COUNTIF(Youth_Spc_Prjt!E83:BL83,"X")</f>
        <v>0</v>
      </c>
      <c r="G272" s="369">
        <f>D272+E272+F272</f>
        <v>0</v>
      </c>
      <c r="H272" s="351"/>
    </row>
    <row r="273" spans="1:8" x14ac:dyDescent="0.2">
      <c r="A273" s="348"/>
      <c r="B273" s="390"/>
      <c r="C273" s="393" t="s">
        <v>117</v>
      </c>
      <c r="D273" s="361">
        <f>IF(($D272+$E272)&gt;0,D272/($D272+$E272),0)</f>
        <v>0</v>
      </c>
      <c r="E273" s="361">
        <f>IF(($D272+$E272)&gt;0,E272/($D272+$E272),0)</f>
        <v>0</v>
      </c>
      <c r="F273" s="362" t="s">
        <v>19</v>
      </c>
      <c r="G273" s="372" t="s">
        <v>19</v>
      </c>
      <c r="H273" s="351"/>
    </row>
    <row r="274" spans="1:8" ht="12" thickBot="1" x14ac:dyDescent="0.25">
      <c r="A274" s="416"/>
      <c r="B274" s="390"/>
      <c r="C274" s="400"/>
      <c r="D274" s="377"/>
      <c r="E274" s="377"/>
      <c r="F274" s="365"/>
      <c r="G274" s="365"/>
      <c r="H274" s="351"/>
    </row>
    <row r="275" spans="1:8" ht="15.75" thickBot="1" x14ac:dyDescent="0.25">
      <c r="A275" s="348"/>
      <c r="B275" s="785" t="str">
        <f>Youth_Spc_Prjt!B84</f>
        <v>CREDENTIAL ATTAINMENT</v>
      </c>
      <c r="C275" s="785"/>
      <c r="D275" s="785"/>
      <c r="E275" s="785"/>
      <c r="F275" s="785"/>
      <c r="G275" s="786"/>
      <c r="H275" s="351"/>
    </row>
    <row r="276" spans="1:8" x14ac:dyDescent="0.2">
      <c r="A276" s="348"/>
      <c r="B276" s="390"/>
      <c r="C276" s="391"/>
      <c r="D276" s="418" t="s">
        <v>118</v>
      </c>
      <c r="E276" s="418" t="s">
        <v>119</v>
      </c>
      <c r="F276" s="418" t="s">
        <v>120</v>
      </c>
      <c r="G276" s="410" t="s">
        <v>116</v>
      </c>
      <c r="H276" s="351"/>
    </row>
    <row r="277" spans="1:8" ht="22.5" x14ac:dyDescent="0.2">
      <c r="A277" s="348"/>
      <c r="B277" s="491">
        <f>Youth_Spc_Prjt!A85</f>
        <v>60</v>
      </c>
      <c r="C277" s="358" t="str">
        <f>Youth_Spc_Prjt!B85</f>
        <v>Was a credential attainment entered in the State MIS? (Y, N) (Note: N = Participant did not receive a credential). (If N, questions #61 and #62 will be X).</v>
      </c>
      <c r="D277" s="420">
        <f>COUNTIF(Youth_Spc_Prjt!E85:BL85, "Y")</f>
        <v>0</v>
      </c>
      <c r="E277" s="420">
        <f>COUNTIF(Youth_Spc_Prjt!E85:BL85, "N")</f>
        <v>0</v>
      </c>
      <c r="F277" s="420">
        <f>COUNTIF(Youth_Spc_Prjt!E85:BL85, "X")</f>
        <v>0</v>
      </c>
      <c r="G277" s="369">
        <f>D277+E277+F277</f>
        <v>0</v>
      </c>
      <c r="H277" s="351"/>
    </row>
    <row r="278" spans="1:8" x14ac:dyDescent="0.2">
      <c r="A278" s="348"/>
      <c r="B278" s="391"/>
      <c r="C278" s="393" t="s">
        <v>117</v>
      </c>
      <c r="D278" s="361">
        <f>IF(($D277+$E277)&gt;0,D277/($D277+$E277),0)</f>
        <v>0</v>
      </c>
      <c r="E278" s="361">
        <f>IF(($D277+$E277)&gt;0,E277/($D277+$E277),0)</f>
        <v>0</v>
      </c>
      <c r="F278" s="362" t="s">
        <v>19</v>
      </c>
      <c r="G278" s="362" t="s">
        <v>19</v>
      </c>
      <c r="H278" s="486"/>
    </row>
    <row r="279" spans="1:8" x14ac:dyDescent="0.2">
      <c r="A279" s="348"/>
      <c r="B279" s="488"/>
      <c r="C279" s="413"/>
      <c r="D279" s="352"/>
      <c r="E279" s="352"/>
      <c r="F279" s="352"/>
      <c r="G279" s="489"/>
      <c r="H279" s="351"/>
    </row>
    <row r="280" spans="1:8" x14ac:dyDescent="0.2">
      <c r="A280" s="348"/>
      <c r="B280" s="390"/>
      <c r="C280" s="391"/>
      <c r="D280" s="354" t="s">
        <v>118</v>
      </c>
      <c r="E280" s="354" t="s">
        <v>119</v>
      </c>
      <c r="F280" s="354" t="s">
        <v>120</v>
      </c>
      <c r="G280" s="490" t="s">
        <v>116</v>
      </c>
      <c r="H280" s="351"/>
    </row>
    <row r="281" spans="1:8" ht="56.25" x14ac:dyDescent="0.2">
      <c r="A281" s="348"/>
      <c r="B281" s="423">
        <f>Youth_Spc_Prjt!A86</f>
        <v>61</v>
      </c>
      <c r="C281" s="358" t="str">
        <f>Youth_Spc_Prjt!B86</f>
        <v>If yes to #60, was there documentation in the participant's case file to support that the credential was a high school diploma or its recognized equivalent, an industry-recognized certificate or certification, a certificate of completion of an apprenticeship, a license recognized by the State or Federal government, or an associate or baccalaureate degree, as well as graduate degrees for purposes of the VR program? (Y, N, X) (Note: X = Participant did not receive a credential attainment).</v>
      </c>
      <c r="D281" s="420">
        <f>COUNTIF(Youth_Spc_Prjt!E86:BL86, "Y")</f>
        <v>0</v>
      </c>
      <c r="E281" s="420">
        <f>COUNTIF(Youth_Spc_Prjt!E86:BL86, "N")</f>
        <v>0</v>
      </c>
      <c r="F281" s="420">
        <f>COUNTIF(Youth_Spc_Prjt!E86:BL86, "X")</f>
        <v>0</v>
      </c>
      <c r="G281" s="369">
        <f>D281+E281+F281</f>
        <v>0</v>
      </c>
      <c r="H281" s="351"/>
    </row>
    <row r="282" spans="1:8" x14ac:dyDescent="0.2">
      <c r="A282" s="348"/>
      <c r="B282" s="390"/>
      <c r="C282" s="393" t="s">
        <v>117</v>
      </c>
      <c r="D282" s="361">
        <f>IF(($D281+$E281)&gt;0,D281/($D281+$E281),0)</f>
        <v>0</v>
      </c>
      <c r="E282" s="361">
        <f>IF(($D281+$E281)&gt;0,E281/($D281+$E281),0)</f>
        <v>0</v>
      </c>
      <c r="F282" s="362" t="s">
        <v>19</v>
      </c>
      <c r="G282" s="372" t="s">
        <v>19</v>
      </c>
      <c r="H282" s="351"/>
    </row>
    <row r="283" spans="1:8" x14ac:dyDescent="0.2">
      <c r="A283" s="348"/>
      <c r="B283" s="390"/>
      <c r="C283" s="391"/>
      <c r="D283" s="377"/>
      <c r="E283" s="377"/>
      <c r="F283" s="377"/>
      <c r="G283" s="377"/>
      <c r="H283" s="351"/>
    </row>
    <row r="284" spans="1:8" x14ac:dyDescent="0.2">
      <c r="A284" s="348"/>
      <c r="B284" s="390"/>
      <c r="C284" s="391"/>
      <c r="D284" s="354" t="s">
        <v>118</v>
      </c>
      <c r="E284" s="354" t="s">
        <v>119</v>
      </c>
      <c r="F284" s="354" t="s">
        <v>120</v>
      </c>
      <c r="G284" s="367" t="s">
        <v>116</v>
      </c>
      <c r="H284" s="351"/>
    </row>
    <row r="285" spans="1:8" ht="22.5" x14ac:dyDescent="0.2">
      <c r="A285" s="348"/>
      <c r="B285" s="424">
        <f>Youth_Spc_Prjt!A87</f>
        <v>62</v>
      </c>
      <c r="C285" s="358" t="str">
        <f>Youth_Spc_Prjt!B87</f>
        <v>If yes to #61, did the credential attainment date and type match the credential attainment information entered in the State MIS? (Y, N, X) (Note: X = Participant did not receive a recognized credential attainment).</v>
      </c>
      <c r="D285" s="420">
        <f>COUNTIF(Youth_Spc_Prjt!E87:BL87, "Y")</f>
        <v>0</v>
      </c>
      <c r="E285" s="420">
        <f>COUNTIF(Youth_Spc_Prjt!E87:BL87, "N")</f>
        <v>0</v>
      </c>
      <c r="F285" s="420">
        <f>COUNTIF(Youth_Spc_Prjt!E87:BL87, "X")</f>
        <v>0</v>
      </c>
      <c r="G285" s="369">
        <f>D285+E285+F285</f>
        <v>0</v>
      </c>
      <c r="H285" s="351"/>
    </row>
    <row r="286" spans="1:8" x14ac:dyDescent="0.2">
      <c r="A286" s="348"/>
      <c r="B286" s="390"/>
      <c r="C286" s="393" t="s">
        <v>117</v>
      </c>
      <c r="D286" s="361">
        <f>IF(($D285+$E285)&gt;0,D285/($D285+$E285),0)</f>
        <v>0</v>
      </c>
      <c r="E286" s="361">
        <f>IF(($D285+$E285)&gt;0,E285/($D285+$E285),0)</f>
        <v>0</v>
      </c>
      <c r="F286" s="362" t="s">
        <v>19</v>
      </c>
      <c r="G286" s="372" t="s">
        <v>19</v>
      </c>
      <c r="H286" s="351"/>
    </row>
    <row r="287" spans="1:8" ht="12" thickBot="1" x14ac:dyDescent="0.25">
      <c r="A287" s="348"/>
      <c r="B287" s="390"/>
      <c r="C287" s="400"/>
      <c r="D287" s="377"/>
      <c r="E287" s="377"/>
      <c r="F287" s="383"/>
      <c r="G287" s="383"/>
      <c r="H287" s="351"/>
    </row>
    <row r="288" spans="1:8" ht="15.75" customHeight="1" thickBot="1" x14ac:dyDescent="0.25">
      <c r="A288" s="348"/>
      <c r="B288" s="785" t="str">
        <f>Youth_Spc_Prjt!B88</f>
        <v>SUPPORTIVE SERVICES/INCENTIVES</v>
      </c>
      <c r="C288" s="785"/>
      <c r="D288" s="785"/>
      <c r="E288" s="785"/>
      <c r="F288" s="785"/>
      <c r="G288" s="786"/>
      <c r="H288" s="351"/>
    </row>
    <row r="289" spans="1:8" x14ac:dyDescent="0.2">
      <c r="A289" s="348"/>
      <c r="B289" s="390"/>
      <c r="C289" s="391"/>
      <c r="D289" s="377"/>
      <c r="E289" s="377"/>
      <c r="F289" s="365"/>
      <c r="G289" s="365"/>
      <c r="H289" s="351"/>
    </row>
    <row r="290" spans="1:8" x14ac:dyDescent="0.2">
      <c r="A290" s="348"/>
      <c r="B290" s="425"/>
      <c r="C290" s="426"/>
      <c r="D290" s="353" t="s">
        <v>118</v>
      </c>
      <c r="E290" s="353" t="s">
        <v>119</v>
      </c>
      <c r="F290" s="353" t="s">
        <v>120</v>
      </c>
      <c r="G290" s="492" t="s">
        <v>116</v>
      </c>
      <c r="H290" s="351"/>
    </row>
    <row r="291" spans="1:8" s="404" customFormat="1" ht="22.5" x14ac:dyDescent="0.2">
      <c r="A291" s="348"/>
      <c r="B291" s="392">
        <f>Youth_Spc_Prjt!A89</f>
        <v>63</v>
      </c>
      <c r="C291" s="358" t="str">
        <f>Youth_Spc_Prjt!B89</f>
        <v xml:space="preserve">Was a supportive service/incentive activity entered in the State MIS? (Y, N) (Note: N = Participant did not receive a supportive service). (If N, questions #64 through #66 will be an X). </v>
      </c>
      <c r="D291" s="359">
        <f>COUNTIF(Youth_Spc_Prjt!E89:BL89, "Y")</f>
        <v>0</v>
      </c>
      <c r="E291" s="359">
        <f>COUNTIF(Youth_Spc_Prjt!E89:BL89, "N")</f>
        <v>0</v>
      </c>
      <c r="F291" s="359">
        <f>COUNTIF(Youth_Spc_Prjt!E89:BL89, "X")</f>
        <v>0</v>
      </c>
      <c r="G291" s="369">
        <f>D291+E291+F291</f>
        <v>0</v>
      </c>
      <c r="H291" s="351"/>
    </row>
    <row r="292" spans="1:8" x14ac:dyDescent="0.2">
      <c r="A292" s="348"/>
      <c r="B292" s="425"/>
      <c r="C292" s="427" t="s">
        <v>117</v>
      </c>
      <c r="D292" s="381">
        <f>IF(($D291+$E291)&gt;0,D291/($D291+$E291),0)</f>
        <v>0</v>
      </c>
      <c r="E292" s="381">
        <f>IF(($D291+$E291)&gt;0,E291/($D291+$E291),0)</f>
        <v>0</v>
      </c>
      <c r="F292" s="381" t="s">
        <v>19</v>
      </c>
      <c r="G292" s="382" t="s">
        <v>19</v>
      </c>
      <c r="H292" s="351"/>
    </row>
    <row r="293" spans="1:8" x14ac:dyDescent="0.2">
      <c r="A293" s="348"/>
      <c r="B293" s="425"/>
      <c r="C293" s="428"/>
      <c r="D293" s="383"/>
      <c r="E293" s="383"/>
      <c r="F293" s="383"/>
      <c r="G293" s="383"/>
      <c r="H293" s="351"/>
    </row>
    <row r="294" spans="1:8" x14ac:dyDescent="0.2">
      <c r="A294" s="348"/>
      <c r="B294" s="425"/>
      <c r="C294" s="426"/>
      <c r="D294" s="353" t="s">
        <v>118</v>
      </c>
      <c r="E294" s="353" t="s">
        <v>119</v>
      </c>
      <c r="F294" s="353" t="s">
        <v>120</v>
      </c>
      <c r="G294" s="492" t="s">
        <v>116</v>
      </c>
      <c r="H294" s="351"/>
    </row>
    <row r="295" spans="1:8" ht="22.5" x14ac:dyDescent="0.2">
      <c r="A295" s="348"/>
      <c r="B295" s="399">
        <f>Youth_Spc_Prjt!A90</f>
        <v>64</v>
      </c>
      <c r="C295" s="358" t="str">
        <f>Youth_Spc_Prjt!B90</f>
        <v xml:space="preserve">If yes to #63, was there documentation in the participant case file to verify the supportive service/incentive provided? (Y, N, X) (Note: X = Participant did not receive a supportive service). </v>
      </c>
      <c r="D295" s="359">
        <f>COUNTIF(Youth_Spc_Prjt!E90:BL90, "Y")</f>
        <v>0</v>
      </c>
      <c r="E295" s="359">
        <f>COUNTIF(Youth_Spc_Prjt!E90:BL90, "N")</f>
        <v>0</v>
      </c>
      <c r="F295" s="359">
        <f>COUNTIF(Youth_Spc_Prjt!E90:BL90, "X")</f>
        <v>0</v>
      </c>
      <c r="G295" s="369">
        <f>D295+E295+F295</f>
        <v>0</v>
      </c>
      <c r="H295" s="351"/>
    </row>
    <row r="296" spans="1:8" x14ac:dyDescent="0.2">
      <c r="A296" s="348"/>
      <c r="B296" s="425"/>
      <c r="C296" s="427" t="s">
        <v>117</v>
      </c>
      <c r="D296" s="381">
        <f>IF(($D295+$E295)&gt;0,D295/($D295+$E295),0)</f>
        <v>0</v>
      </c>
      <c r="E296" s="381">
        <f>IF(($D295+$E295)&gt;0,E295/($D295+$E295),0)</f>
        <v>0</v>
      </c>
      <c r="F296" s="381" t="s">
        <v>19</v>
      </c>
      <c r="G296" s="382" t="s">
        <v>19</v>
      </c>
      <c r="H296" s="351"/>
    </row>
    <row r="297" spans="1:8" x14ac:dyDescent="0.2">
      <c r="A297" s="348"/>
      <c r="B297" s="425"/>
      <c r="C297" s="428"/>
      <c r="D297" s="383"/>
      <c r="E297" s="383"/>
      <c r="F297" s="383"/>
      <c r="G297" s="383"/>
      <c r="H297" s="351"/>
    </row>
    <row r="298" spans="1:8" x14ac:dyDescent="0.2">
      <c r="A298" s="348"/>
      <c r="B298" s="429"/>
      <c r="C298" s="391"/>
      <c r="D298" s="354" t="s">
        <v>118</v>
      </c>
      <c r="E298" s="354" t="s">
        <v>119</v>
      </c>
      <c r="F298" s="354" t="s">
        <v>120</v>
      </c>
      <c r="G298" s="367" t="s">
        <v>116</v>
      </c>
      <c r="H298" s="351"/>
    </row>
    <row r="299" spans="1:8" ht="22.5" x14ac:dyDescent="0.2">
      <c r="A299" s="348"/>
      <c r="B299" s="398">
        <f>Youth_Spc_Prjt!A91</f>
        <v>65</v>
      </c>
      <c r="C299" s="358" t="str">
        <f>Youth_Spc_Prjt!B91</f>
        <v xml:space="preserve">Did the supportive services/incentive activity documented in the case file match the supportive services activity entered in the State's MIS? (Y, N, X) (Note: X = Participant did not receive a supportive service). </v>
      </c>
      <c r="D299" s="359">
        <f>COUNTIF(Youth_Spc_Prjt!E91:BL91, "Y")</f>
        <v>0</v>
      </c>
      <c r="E299" s="359">
        <f>COUNTIF(Youth_Spc_Prjt!E91:BL91, "N")</f>
        <v>0</v>
      </c>
      <c r="F299" s="359">
        <f>COUNTIF(Youth_Spc_Prjt!E91:BL91, "X")</f>
        <v>0</v>
      </c>
      <c r="G299" s="369">
        <f>D299+E299+F299</f>
        <v>0</v>
      </c>
      <c r="H299" s="351"/>
    </row>
    <row r="300" spans="1:8" x14ac:dyDescent="0.2">
      <c r="A300" s="348"/>
      <c r="B300" s="390"/>
      <c r="C300" s="430" t="s">
        <v>117</v>
      </c>
      <c r="D300" s="361">
        <f>IF(($D299+$E299)&gt;0,D299/($D299+$E299),0)</f>
        <v>0</v>
      </c>
      <c r="E300" s="361">
        <f>IF(($D299+$E299)&gt;0,E299/($D299+$E299),0)</f>
        <v>0</v>
      </c>
      <c r="F300" s="362" t="s">
        <v>19</v>
      </c>
      <c r="G300" s="372" t="s">
        <v>19</v>
      </c>
      <c r="H300" s="351"/>
    </row>
    <row r="301" spans="1:8" x14ac:dyDescent="0.2">
      <c r="A301" s="348"/>
      <c r="B301" s="425"/>
      <c r="C301" s="428"/>
      <c r="D301" s="383"/>
      <c r="E301" s="383"/>
      <c r="F301" s="383"/>
      <c r="G301" s="383"/>
      <c r="H301" s="351"/>
    </row>
    <row r="302" spans="1:8" x14ac:dyDescent="0.2">
      <c r="A302" s="501"/>
      <c r="B302" s="499"/>
      <c r="C302" s="500"/>
      <c r="D302" s="432" t="s">
        <v>118</v>
      </c>
      <c r="E302" s="354" t="s">
        <v>119</v>
      </c>
      <c r="F302" s="354" t="s">
        <v>120</v>
      </c>
      <c r="G302" s="367" t="s">
        <v>116</v>
      </c>
      <c r="H302" s="351"/>
    </row>
    <row r="303" spans="1:8" ht="22.5" x14ac:dyDescent="0.2">
      <c r="A303" s="348"/>
      <c r="B303" s="423">
        <f>Youth_Spc_Prjt!A92</f>
        <v>66</v>
      </c>
      <c r="C303" s="358" t="str">
        <f>Youth_Spc_Prjt!B92</f>
        <v xml:space="preserve">Was the supportive service/incentive issued in accordance with local supportive services/incentive policy? (Y, N, X) (Note: X = Participant did not receive a supportive service). </v>
      </c>
      <c r="D303" s="359">
        <f>COUNTIF(Youth_Spc_Prjt!E92:BL92, "Y")</f>
        <v>0</v>
      </c>
      <c r="E303" s="359">
        <f>COUNTIF(Youth_Spc_Prjt!E92:BL92, "N")</f>
        <v>0</v>
      </c>
      <c r="F303" s="359">
        <f>COUNTIF(Youth_Spc_Prjt!E92:BL92, "X")</f>
        <v>0</v>
      </c>
      <c r="G303" s="369">
        <f>D303+E303+F303</f>
        <v>0</v>
      </c>
      <c r="H303" s="351"/>
    </row>
    <row r="304" spans="1:8" x14ac:dyDescent="0.2">
      <c r="A304" s="348"/>
      <c r="B304" s="390"/>
      <c r="C304" s="393" t="s">
        <v>117</v>
      </c>
      <c r="D304" s="361">
        <f>IF(($D303+$E303)&gt;0,D303/($D303+$E303),0)</f>
        <v>0</v>
      </c>
      <c r="E304" s="361">
        <f>IF(($D303+$E303)&gt;0,E303/($D303+$E303),0)</f>
        <v>0</v>
      </c>
      <c r="F304" s="362" t="s">
        <v>19</v>
      </c>
      <c r="G304" s="372" t="s">
        <v>19</v>
      </c>
      <c r="H304" s="351"/>
    </row>
    <row r="305" spans="1:8" ht="12" thickBot="1" x14ac:dyDescent="0.25">
      <c r="A305" s="416"/>
      <c r="B305" s="390"/>
      <c r="C305" s="391"/>
      <c r="D305" s="487"/>
      <c r="E305" s="487"/>
      <c r="F305" s="487"/>
      <c r="G305" s="487"/>
      <c r="H305" s="351"/>
    </row>
    <row r="306" spans="1:8" ht="15.75" thickBot="1" x14ac:dyDescent="0.25">
      <c r="A306" s="416"/>
      <c r="B306" s="785" t="str">
        <f>Youth_Spc_Prjt!B93</f>
        <v xml:space="preserve">PROGRAM EXIT </v>
      </c>
      <c r="C306" s="785"/>
      <c r="D306" s="785"/>
      <c r="E306" s="785"/>
      <c r="F306" s="785"/>
      <c r="G306" s="786"/>
      <c r="H306" s="351"/>
    </row>
    <row r="307" spans="1:8" x14ac:dyDescent="0.2">
      <c r="A307" s="416"/>
      <c r="B307" s="390"/>
      <c r="C307" s="391"/>
      <c r="D307" s="354" t="s">
        <v>118</v>
      </c>
      <c r="E307" s="354" t="s">
        <v>119</v>
      </c>
      <c r="F307" s="354" t="s">
        <v>120</v>
      </c>
      <c r="G307" s="367" t="s">
        <v>116</v>
      </c>
      <c r="H307" s="351"/>
    </row>
    <row r="308" spans="1:8" ht="22.5" x14ac:dyDescent="0.2">
      <c r="A308" s="416"/>
      <c r="B308" s="392">
        <f>Youth_Spc_Prjt!A94</f>
        <v>67</v>
      </c>
      <c r="C308" s="358" t="str">
        <f>Youth_Spc_Prjt!B94</f>
        <v>Has the participant exited in the State’s MIS?  (Y, N) (N = Case is open or there is a WIOA case closure but no exit). (If N, question #68 through #75 will be X).</v>
      </c>
      <c r="D308" s="359">
        <f>COUNTIF(Youth_Spc_Prjt!E94:BL94, "Y")</f>
        <v>0</v>
      </c>
      <c r="E308" s="359">
        <f>COUNTIF(Youth_Spc_Prjt!E94:BL94, "N")</f>
        <v>0</v>
      </c>
      <c r="F308" s="359">
        <f>COUNTIF(Youth_Spc_Prjt!E94:BL94, "X")</f>
        <v>0</v>
      </c>
      <c r="G308" s="369">
        <f>D308+E308+F308</f>
        <v>0</v>
      </c>
      <c r="H308" s="351"/>
    </row>
    <row r="309" spans="1:8" x14ac:dyDescent="0.2">
      <c r="A309" s="416"/>
      <c r="B309" s="390"/>
      <c r="C309" s="393" t="s">
        <v>117</v>
      </c>
      <c r="D309" s="361">
        <f>IF(($D308+$E308)&gt;0,D308/($D308+$E308),0)</f>
        <v>0</v>
      </c>
      <c r="E309" s="361">
        <f>IF(($D308+$E308)&gt;0,E308/($D308+$E308),0)</f>
        <v>0</v>
      </c>
      <c r="F309" s="362" t="s">
        <v>19</v>
      </c>
      <c r="G309" s="372" t="s">
        <v>19</v>
      </c>
      <c r="H309" s="351"/>
    </row>
    <row r="310" spans="1:8" x14ac:dyDescent="0.2">
      <c r="A310" s="416"/>
      <c r="B310" s="390"/>
      <c r="C310" s="391"/>
      <c r="D310" s="377"/>
      <c r="E310" s="377"/>
      <c r="F310" s="377"/>
      <c r="G310" s="377"/>
      <c r="H310" s="351"/>
    </row>
    <row r="311" spans="1:8" x14ac:dyDescent="0.2">
      <c r="A311" s="416"/>
      <c r="B311" s="390"/>
      <c r="C311" s="391"/>
      <c r="D311" s="354" t="s">
        <v>118</v>
      </c>
      <c r="E311" s="354" t="s">
        <v>119</v>
      </c>
      <c r="F311" s="354" t="s">
        <v>120</v>
      </c>
      <c r="G311" s="367" t="s">
        <v>116</v>
      </c>
      <c r="H311" s="351"/>
    </row>
    <row r="312" spans="1:8" ht="22.5" x14ac:dyDescent="0.2">
      <c r="A312" s="416"/>
      <c r="B312" s="423">
        <f>Youth_Spc_Prjt!A95</f>
        <v>68</v>
      </c>
      <c r="C312" s="358" t="str">
        <f>Youth_Spc_Prjt!B95</f>
        <v xml:space="preserve">If yes to #67, and the participant exited with unsubsidized employment, was documentation in the case file to verify the employment start date and wage information?  (Y, N, X) (X = Participant did not exit with employment). </v>
      </c>
      <c r="D312" s="359">
        <f>COUNTIF(Youth_Spc_Prjt!E95:BL95, "Y")</f>
        <v>0</v>
      </c>
      <c r="E312" s="359">
        <f>COUNTIF(Youth_Spc_Prjt!E95:BL95, "N")</f>
        <v>0</v>
      </c>
      <c r="F312" s="359">
        <f>COUNTIF(Youth_Spc_Prjt!E95:BL95, "X")</f>
        <v>0</v>
      </c>
      <c r="G312" s="369">
        <f>D312+E312+F312</f>
        <v>0</v>
      </c>
      <c r="H312" s="351"/>
    </row>
    <row r="313" spans="1:8" x14ac:dyDescent="0.2">
      <c r="A313" s="416"/>
      <c r="B313" s="390"/>
      <c r="C313" s="393" t="s">
        <v>117</v>
      </c>
      <c r="D313" s="361">
        <f>IF(($D312+$E312)&gt;0,D312/($D312+$E312),0)</f>
        <v>0</v>
      </c>
      <c r="E313" s="361">
        <f>IF(($D312+$E312)&gt;0,E312/($D312+$E312),0)</f>
        <v>0</v>
      </c>
      <c r="F313" s="362" t="s">
        <v>19</v>
      </c>
      <c r="G313" s="372" t="s">
        <v>19</v>
      </c>
      <c r="H313" s="351"/>
    </row>
    <row r="314" spans="1:8" x14ac:dyDescent="0.2">
      <c r="A314" s="416"/>
      <c r="B314" s="390"/>
      <c r="C314" s="391"/>
      <c r="D314" s="377"/>
      <c r="E314" s="377"/>
      <c r="F314" s="377"/>
      <c r="G314" s="377"/>
      <c r="H314" s="351"/>
    </row>
    <row r="315" spans="1:8" x14ac:dyDescent="0.2">
      <c r="A315" s="416"/>
      <c r="B315" s="390"/>
      <c r="C315" s="391"/>
      <c r="D315" s="354" t="s">
        <v>118</v>
      </c>
      <c r="E315" s="354" t="s">
        <v>119</v>
      </c>
      <c r="F315" s="354" t="s">
        <v>120</v>
      </c>
      <c r="G315" s="367" t="s">
        <v>116</v>
      </c>
      <c r="H315" s="351"/>
    </row>
    <row r="316" spans="1:8" ht="22.5" x14ac:dyDescent="0.2">
      <c r="A316" s="416"/>
      <c r="B316" s="433">
        <f>Youth_Spc_Prjt!A96</f>
        <v>69</v>
      </c>
      <c r="C316" s="358" t="str">
        <f>Youth_Spc_Prjt!B96</f>
        <v xml:space="preserve">If yes to #68, was the employment information accurately entered in the State MIS? (Y, N, X) (X = Participant did not exit with employment). </v>
      </c>
      <c r="D316" s="359">
        <f>COUNTIF(Youth_Spc_Prjt!E96:BL96, "Y")</f>
        <v>0</v>
      </c>
      <c r="E316" s="359">
        <f>COUNTIF(Youth_Spc_Prjt!E96:BL96, "N")</f>
        <v>0</v>
      </c>
      <c r="F316" s="359">
        <f>COUNTIF(Youth_Spc_Prjt!E96:BL96, "X")</f>
        <v>0</v>
      </c>
      <c r="G316" s="369">
        <f>D316+E316+F316</f>
        <v>0</v>
      </c>
      <c r="H316" s="351"/>
    </row>
    <row r="317" spans="1:8" x14ac:dyDescent="0.2">
      <c r="A317" s="416"/>
      <c r="B317" s="390"/>
      <c r="C317" s="430" t="s">
        <v>117</v>
      </c>
      <c r="D317" s="494">
        <f>IF(($D316+$E316)&gt;0,D316/($D316+$E316),0)</f>
        <v>0</v>
      </c>
      <c r="E317" s="494">
        <f>IF(($D316+$E316)&gt;0,E316/($D316+$E316),0)</f>
        <v>0</v>
      </c>
      <c r="F317" s="495" t="s">
        <v>19</v>
      </c>
      <c r="G317" s="496" t="s">
        <v>19</v>
      </c>
      <c r="H317" s="351"/>
    </row>
    <row r="318" spans="1:8" ht="12" thickBot="1" x14ac:dyDescent="0.25">
      <c r="A318" s="416"/>
      <c r="B318" s="434"/>
      <c r="C318" s="498"/>
      <c r="D318" s="436"/>
      <c r="E318" s="436"/>
      <c r="F318" s="493"/>
      <c r="G318" s="497"/>
      <c r="H318" s="351"/>
    </row>
    <row r="319" spans="1:8" ht="15.75" thickBot="1" x14ac:dyDescent="0.25">
      <c r="A319" s="417"/>
      <c r="B319" s="785" t="str">
        <f>Youth_Spc_Prjt!B97</f>
        <v>FOLLOW-UP SERVICES</v>
      </c>
      <c r="C319" s="785"/>
      <c r="D319" s="785"/>
      <c r="E319" s="785"/>
      <c r="F319" s="785"/>
      <c r="G319" s="786"/>
      <c r="H319" s="351"/>
    </row>
    <row r="320" spans="1:8" x14ac:dyDescent="0.2">
      <c r="A320" s="417"/>
      <c r="B320" s="413"/>
      <c r="C320" s="413"/>
      <c r="D320" s="437"/>
      <c r="E320" s="437"/>
      <c r="F320" s="437"/>
      <c r="G320" s="437"/>
      <c r="H320" s="351"/>
    </row>
    <row r="321" spans="1:8" x14ac:dyDescent="0.2">
      <c r="B321" s="390"/>
      <c r="C321" s="391"/>
      <c r="D321" s="418" t="s">
        <v>118</v>
      </c>
      <c r="E321" s="418" t="s">
        <v>119</v>
      </c>
      <c r="F321" s="418" t="s">
        <v>120</v>
      </c>
      <c r="G321" s="410" t="s">
        <v>116</v>
      </c>
      <c r="H321" s="351"/>
    </row>
    <row r="322" spans="1:8" ht="33.75" x14ac:dyDescent="0.2">
      <c r="B322" s="419">
        <f>Youth_Spc_Prjt!A98</f>
        <v>70</v>
      </c>
      <c r="C322" s="358" t="str">
        <f>Youth_Spc_Prjt!B98</f>
        <v xml:space="preserve">Were follow-up services provided to the participant? (Y, N) (Note: N = Participant's case is currently open, there is a case closure, but participant has not exited the program, the participant declines to receive follow-up services, or the participant cannot be located).  </v>
      </c>
      <c r="D322" s="359">
        <f>COUNTIF(Youth_Spc_Prjt!E98:BL98, "Y")</f>
        <v>0</v>
      </c>
      <c r="E322" s="359">
        <f>COUNTIF(Youth_Spc_Prjt!E98:BL98, "N")</f>
        <v>0</v>
      </c>
      <c r="F322" s="359">
        <f>COUNTIF(Youth_Spc_Prjt!E98:BL98, "X")</f>
        <v>0</v>
      </c>
      <c r="G322" s="369">
        <f>D322+E322+F322</f>
        <v>0</v>
      </c>
      <c r="H322" s="351"/>
    </row>
    <row r="323" spans="1:8" x14ac:dyDescent="0.2">
      <c r="B323" s="390"/>
      <c r="C323" s="393"/>
      <c r="D323" s="361">
        <f>IF(($D322+$E322)&gt;0,D322/($D322+$E322),0)</f>
        <v>0</v>
      </c>
      <c r="E323" s="361">
        <f>IF(($D322+$E322)&gt;0,E322/($D322+$E322),0)</f>
        <v>0</v>
      </c>
      <c r="F323" s="362" t="s">
        <v>19</v>
      </c>
      <c r="G323" s="372" t="s">
        <v>19</v>
      </c>
      <c r="H323" s="351"/>
    </row>
    <row r="324" spans="1:8" x14ac:dyDescent="0.2">
      <c r="A324" s="416"/>
      <c r="B324" s="390"/>
      <c r="C324" s="391"/>
      <c r="D324" s="377"/>
      <c r="E324" s="377"/>
      <c r="F324" s="377"/>
      <c r="G324" s="377"/>
      <c r="H324" s="351"/>
    </row>
    <row r="325" spans="1:8" x14ac:dyDescent="0.2">
      <c r="B325" s="499"/>
      <c r="C325" s="500"/>
      <c r="D325" s="354" t="s">
        <v>118</v>
      </c>
      <c r="E325" s="354" t="s">
        <v>119</v>
      </c>
      <c r="F325" s="354" t="s">
        <v>120</v>
      </c>
      <c r="G325" s="367" t="s">
        <v>116</v>
      </c>
      <c r="H325" s="351"/>
    </row>
    <row r="326" spans="1:8" ht="67.5" x14ac:dyDescent="0.2">
      <c r="B326" s="423">
        <f>Youth_Spc_Prjt!A99</f>
        <v>71</v>
      </c>
      <c r="C326" s="358" t="str">
        <f>Youth_Spc_Prjt!B99</f>
        <v xml:space="preserve">If yes to #70, was documentation in the case file of the follow-up service(s) provided to the participant?  (Y, N, X) (Note: X = Participant did not receive follow-up services). 
Note: Although case notes can be used to document follow-up services, it is recommended that follow-up service codes are entered in the State’s MIS, to match the type of follow-up services provided.
</v>
      </c>
      <c r="D326" s="359">
        <f>COUNTIF(Youth_Spc_Prjt!E99:BL99, "Y")</f>
        <v>0</v>
      </c>
      <c r="E326" s="359">
        <f>COUNTIF(Youth_Spc_Prjt!E99:BL99, "N")</f>
        <v>0</v>
      </c>
      <c r="F326" s="359">
        <f>COUNTIF(Youth_Spc_Prjt!E99:BL99, "X")</f>
        <v>0</v>
      </c>
      <c r="G326" s="369">
        <f>D326+E326+F326</f>
        <v>0</v>
      </c>
      <c r="H326" s="351"/>
    </row>
    <row r="327" spans="1:8" x14ac:dyDescent="0.2">
      <c r="B327" s="390"/>
      <c r="C327" s="393" t="s">
        <v>117</v>
      </c>
      <c r="D327" s="361">
        <f>IF(($D326+$E326)&gt;0,D326/($D326+$E326),0)</f>
        <v>0</v>
      </c>
      <c r="E327" s="361">
        <f>IF(($D326+$E326)&gt;0,E326/($D326+$E326),0)</f>
        <v>0</v>
      </c>
      <c r="F327" s="362" t="s">
        <v>19</v>
      </c>
      <c r="G327" s="372" t="s">
        <v>19</v>
      </c>
      <c r="H327" s="351"/>
    </row>
    <row r="328" spans="1:8" x14ac:dyDescent="0.2">
      <c r="B328" s="413"/>
      <c r="C328" s="413"/>
      <c r="D328" s="352"/>
      <c r="E328" s="352"/>
      <c r="F328" s="352"/>
      <c r="G328" s="352"/>
      <c r="H328" s="351"/>
    </row>
    <row r="329" spans="1:8" x14ac:dyDescent="0.2">
      <c r="B329" s="431"/>
      <c r="C329" s="406"/>
      <c r="D329" s="354" t="s">
        <v>118</v>
      </c>
      <c r="E329" s="354" t="s">
        <v>119</v>
      </c>
      <c r="F329" s="354" t="s">
        <v>120</v>
      </c>
      <c r="G329" s="367" t="s">
        <v>116</v>
      </c>
      <c r="H329" s="351"/>
    </row>
    <row r="330" spans="1:8" ht="22.5" x14ac:dyDescent="0.2">
      <c r="B330" s="423">
        <f>Youth_Spc_Prjt!A100</f>
        <v>72</v>
      </c>
      <c r="C330" s="358" t="str">
        <f>Youth_Spc_Prjt!B100</f>
        <v xml:space="preserve">If no to #71, was documentation in the case file to verify that follow-up services were offered? (Y, N, X) (Note: X = The participant declines to receive follow-up services, or the participant cannot be located). </v>
      </c>
      <c r="D330" s="359">
        <f>COUNTIF(Youth_Spc_Prjt!E100:BL100, "Y")</f>
        <v>0</v>
      </c>
      <c r="E330" s="359">
        <f>COUNTIF(Youth_Spc_Prjt!E100:BL100, "N")</f>
        <v>0</v>
      </c>
      <c r="F330" s="359">
        <f>COUNTIF(Youth_Spc_Prjt!E100:BL100, "X")</f>
        <v>0</v>
      </c>
      <c r="G330" s="369">
        <f>D330+E330+F330</f>
        <v>0</v>
      </c>
      <c r="H330" s="351"/>
    </row>
    <row r="331" spans="1:8" ht="12" thickBot="1" x14ac:dyDescent="0.25">
      <c r="B331" s="390"/>
      <c r="C331" s="393" t="s">
        <v>117</v>
      </c>
      <c r="D331" s="361">
        <f>IF(($D330+$E330)&gt;0,D330/($D330+$E330),0)</f>
        <v>0</v>
      </c>
      <c r="E331" s="361">
        <f>IF(($D330+$E330)&gt;0,E330/($D330+$E330),0)</f>
        <v>0</v>
      </c>
      <c r="F331" s="362" t="s">
        <v>19</v>
      </c>
      <c r="G331" s="372" t="s">
        <v>19</v>
      </c>
      <c r="H331" s="351"/>
    </row>
    <row r="332" spans="1:8" ht="15.75" thickBot="1" x14ac:dyDescent="0.25">
      <c r="A332" s="417"/>
      <c r="B332" s="785" t="str">
        <f>Youth_Spc_Prjt!B101</f>
        <v>QUARTERLY FOLLOW-UPS FOR PERFORMANCE REPORTING</v>
      </c>
      <c r="C332" s="785"/>
      <c r="D332" s="785"/>
      <c r="E332" s="785"/>
      <c r="F332" s="785"/>
      <c r="G332" s="786"/>
    </row>
    <row r="333" spans="1:8" x14ac:dyDescent="0.2">
      <c r="B333" s="390"/>
      <c r="C333" s="391"/>
      <c r="D333" s="418" t="s">
        <v>118</v>
      </c>
      <c r="E333" s="418" t="s">
        <v>119</v>
      </c>
      <c r="F333" s="418" t="s">
        <v>120</v>
      </c>
      <c r="G333" s="410" t="s">
        <v>116</v>
      </c>
    </row>
    <row r="334" spans="1:8" ht="45" x14ac:dyDescent="0.2">
      <c r="B334" s="423">
        <f>Youth_Spc_Prjt!A102</f>
        <v>73</v>
      </c>
      <c r="C334" s="358" t="str">
        <f>Youth_Spc_Prjt!B102</f>
        <v xml:space="preserve">Were required quarterly follow-ups conducted for each of the 1st, 2nd, 3rd and 4th quarters after exit intervals, as applicable? (Y, N, X) (Note: If N, questions #74 and #75 will be X). (Note: X = Participant's case is currently open, there is a case closure, but participant has not exited the program, follow-up is not due, or the participant cannot be located). </v>
      </c>
      <c r="D334" s="359">
        <f>COUNTIF(Youth_Spc_Prjt!E102:BL102, "Y")</f>
        <v>0</v>
      </c>
      <c r="E334" s="359">
        <f>COUNTIF(Youth_Spc_Prjt!E102:BL102, "N")</f>
        <v>0</v>
      </c>
      <c r="F334" s="359">
        <f>COUNTIF(Youth_Spc_Prjt!E102:BL102, "X")</f>
        <v>0</v>
      </c>
      <c r="G334" s="369">
        <f>D334+E334+F334</f>
        <v>0</v>
      </c>
    </row>
    <row r="335" spans="1:8" x14ac:dyDescent="0.2">
      <c r="B335" s="390"/>
      <c r="C335" s="393" t="s">
        <v>117</v>
      </c>
      <c r="D335" s="361">
        <f>IF(($D334+$E334)&gt;0,D334/($D334+$E334),0)</f>
        <v>0</v>
      </c>
      <c r="E335" s="361">
        <f>IF(($D334+$E334)&gt;0,E334/($D334+$E334),0)</f>
        <v>0</v>
      </c>
      <c r="F335" s="362" t="s">
        <v>19</v>
      </c>
      <c r="G335" s="372" t="s">
        <v>19</v>
      </c>
    </row>
    <row r="336" spans="1:8" x14ac:dyDescent="0.2">
      <c r="B336" s="390"/>
      <c r="C336" s="391"/>
      <c r="D336" s="377"/>
      <c r="E336" s="377"/>
      <c r="F336" s="377"/>
      <c r="G336" s="377"/>
    </row>
    <row r="337" spans="2:11" x14ac:dyDescent="0.2">
      <c r="B337" s="390"/>
      <c r="C337" s="391"/>
      <c r="D337" s="354" t="s">
        <v>118</v>
      </c>
      <c r="E337" s="354" t="s">
        <v>119</v>
      </c>
      <c r="F337" s="354" t="s">
        <v>120</v>
      </c>
      <c r="G337" s="367" t="s">
        <v>116</v>
      </c>
    </row>
    <row r="338" spans="2:11" ht="22.5" x14ac:dyDescent="0.2">
      <c r="B338" s="424">
        <f>Youth_Spc_Prjt!A103</f>
        <v>74</v>
      </c>
      <c r="C338" s="358" t="str">
        <f>Youth_Spc_Prjt!B103</f>
        <v xml:space="preserve">If yes to #73, were the follow-ups conducted by the due date indicated in the follow-up table in the State MIS? (Y, N, X) (Note: X= Participant cannot be located). </v>
      </c>
      <c r="D338" s="359">
        <f>COUNTIF(Youth_Spc_Prjt!E103:BL103, "Y")</f>
        <v>0</v>
      </c>
      <c r="E338" s="359">
        <f>COUNTIF(Youth_Spc_Prjt!E103:BL103, "N")</f>
        <v>0</v>
      </c>
      <c r="F338" s="359">
        <f>COUNTIF(Youth_Spc_Prjt!E103:BL103, "X")</f>
        <v>0</v>
      </c>
      <c r="G338" s="369">
        <f>D338+E338+F338</f>
        <v>0</v>
      </c>
    </row>
    <row r="339" spans="2:11" ht="12" thickBot="1" x14ac:dyDescent="0.25">
      <c r="B339" s="434"/>
      <c r="C339" s="435" t="s">
        <v>117</v>
      </c>
      <c r="D339" s="436">
        <f>IF(($D338+$E338)&gt;0,D338/($D338+$E338),0)</f>
        <v>0</v>
      </c>
      <c r="E339" s="436">
        <f>IF(($D338+$E338)&gt;0,E338/($D338+$E338),0)</f>
        <v>0</v>
      </c>
      <c r="F339" s="421" t="s">
        <v>19</v>
      </c>
      <c r="G339" s="422" t="s">
        <v>19</v>
      </c>
    </row>
    <row r="340" spans="2:11" x14ac:dyDescent="0.2">
      <c r="D340" s="407"/>
      <c r="E340" s="407"/>
      <c r="F340" s="407"/>
      <c r="G340" s="407"/>
    </row>
    <row r="341" spans="2:11" x14ac:dyDescent="0.2">
      <c r="B341" s="390"/>
      <c r="C341" s="391"/>
      <c r="D341" s="354" t="s">
        <v>118</v>
      </c>
      <c r="E341" s="354" t="s">
        <v>119</v>
      </c>
      <c r="F341" s="354" t="s">
        <v>120</v>
      </c>
      <c r="G341" s="367" t="s">
        <v>116</v>
      </c>
    </row>
    <row r="342" spans="2:11" ht="33" customHeight="1" x14ac:dyDescent="0.2">
      <c r="B342" s="424">
        <f>Youth_Spc_Prjt!A104</f>
        <v>75</v>
      </c>
      <c r="C342" s="358" t="str">
        <f>Youth_Spc_Prjt!B104</f>
        <v xml:space="preserve">If yes to #74, was employment information correctly entered in the follow-up fields in the State MIS for each applicable quarter and properly verified?  (Y, N, X) (Note: X =Participant was not employed during the time of the follow up or the participant cannot be located). </v>
      </c>
      <c r="D342" s="359">
        <f>COUNTIF(Youth_Spc_Prjt!E104:BL104, "Y")</f>
        <v>0</v>
      </c>
      <c r="E342" s="359">
        <f>COUNTIF(Youth_Spc_Prjt!E104:BL104, "N")</f>
        <v>0</v>
      </c>
      <c r="F342" s="359">
        <f>COUNTIF(Youth_Spc_Prjt!E104:BL104, "X")</f>
        <v>0</v>
      </c>
      <c r="G342" s="369">
        <f>D342+E342+F342</f>
        <v>0</v>
      </c>
    </row>
    <row r="343" spans="2:11" ht="12" thickBot="1" x14ac:dyDescent="0.25">
      <c r="B343" s="434"/>
      <c r="C343" s="435" t="s">
        <v>117</v>
      </c>
      <c r="D343" s="436">
        <f>IF(($D342+$E342)&gt;0,D342/($D342+$E342),0)</f>
        <v>0</v>
      </c>
      <c r="E343" s="436">
        <f>IF(($D342+$E342)&gt;0,E342/($D342+$E342),0)</f>
        <v>0</v>
      </c>
      <c r="F343" s="421" t="s">
        <v>19</v>
      </c>
      <c r="G343" s="422" t="s">
        <v>19</v>
      </c>
    </row>
    <row r="344" spans="2:11" x14ac:dyDescent="0.2">
      <c r="K344" s="438"/>
    </row>
  </sheetData>
  <sheetProtection algorithmName="SHA-512" hashValue="VKxf2jCYwFLpeOiPvH98PxiESnLpn+zudaznKNcMIlr1OpYsqDET4jmkmSR1uf0hI84RAv3GyYdgrGSzHKyH4w==" saltValue="c00dP9I4Dva2ufIzf+pNAg==" spinCount="100000" sheet="1" objects="1" scenarios="1" selectLockedCells="1"/>
  <mergeCells count="19">
    <mergeCell ref="B157:G157"/>
    <mergeCell ref="B1:G1"/>
    <mergeCell ref="B3:G3"/>
    <mergeCell ref="B45:G45"/>
    <mergeCell ref="B54:G54"/>
    <mergeCell ref="B63:G63"/>
    <mergeCell ref="B69:G69"/>
    <mergeCell ref="B78:G78"/>
    <mergeCell ref="B90:G90"/>
    <mergeCell ref="B94:G94"/>
    <mergeCell ref="B135:G135"/>
    <mergeCell ref="B156:G156"/>
    <mergeCell ref="B319:G319"/>
    <mergeCell ref="B332:G332"/>
    <mergeCell ref="B170:G170"/>
    <mergeCell ref="B235:G235"/>
    <mergeCell ref="B275:G275"/>
    <mergeCell ref="B288:G288"/>
    <mergeCell ref="B306:G306"/>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A1B90BD58F2EA49895AD589D7E285BC" ma:contentTypeVersion="19" ma:contentTypeDescription="Create a new document." ma:contentTypeScope="" ma:versionID="f98ff416a953dd635eea47e0c21fcd4c">
  <xsd:schema xmlns:xsd="http://www.w3.org/2001/XMLSchema" xmlns:xs="http://www.w3.org/2001/XMLSchema" xmlns:p="http://schemas.microsoft.com/office/2006/metadata/properties" xmlns:ns1="http://schemas.microsoft.com/sharepoint/v3" xmlns:ns2="0f611df3-791a-4508-8662-79e77157ed18" xmlns:ns3="593ea8e9-c3e6-45e6-9e2f-0ae676a4472b" xmlns:ns4="d5d0a140-7e76-465f-a4aa-fd5dc6f06359" targetNamespace="http://schemas.microsoft.com/office/2006/metadata/properties" ma:root="true" ma:fieldsID="afec3929c64b11dabb15e50f0dc8d156" ns1:_="" ns2:_="" ns3:_="" ns4:_="">
    <xsd:import namespace="http://schemas.microsoft.com/sharepoint/v3"/>
    <xsd:import namespace="0f611df3-791a-4508-8662-79e77157ed18"/>
    <xsd:import namespace="593ea8e9-c3e6-45e6-9e2f-0ae676a4472b"/>
    <xsd:import namespace="d5d0a140-7e76-465f-a4aa-fd5dc6f06359"/>
    <xsd:element name="properties">
      <xsd:complexType>
        <xsd:sequence>
          <xsd:element name="documentManagement">
            <xsd:complexType>
              <xsd:all>
                <xsd:element ref="ns2:SharedWithUsers" minOccurs="0"/>
                <xsd:element ref="ns2:SharedWithDetails" minOccurs="0"/>
                <xsd:element ref="ns1:_ip_UnifiedCompliancePolicyProperties" minOccurs="0"/>
                <xsd:element ref="ns1:_ip_UnifiedCompliancePolicyUIAction"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Location" minOccurs="0"/>
                <xsd:element ref="ns3:MediaLengthInSeconds" minOccurs="0"/>
                <xsd:element ref="ns3:lcf76f155ced4ddcb4097134ff3c332f" minOccurs="0"/>
                <xsd:element ref="ns4:TaxCatchAll"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0" nillable="true" ma:displayName="Unified Compliance Policy Properties" ma:hidden="true" ma:internalName="_ip_UnifiedCompliancePolicyProperties">
      <xsd:simpleType>
        <xsd:restriction base="dms:Note"/>
      </xsd:simpleType>
    </xsd:element>
    <xsd:element name="_ip_UnifiedCompliancePolicyUIAction" ma:index="1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f611df3-791a-4508-8662-79e77157ed18" elementFormDefault="qualified">
    <xsd:import namespace="http://schemas.microsoft.com/office/2006/documentManagement/types"/>
    <xsd:import namespace="http://schemas.microsoft.com/office/infopath/2007/PartnerControls"/>
    <xsd:element name="SharedWithUsers" ma:index="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93ea8e9-c3e6-45e6-9e2f-0ae676a4472b" elementFormDefault="qualified">
    <xsd:import namespace="http://schemas.microsoft.com/office/2006/documentManagement/types"/>
    <xsd:import namespace="http://schemas.microsoft.com/office/infopath/2007/PartnerControls"/>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edf80e6c-b8a1-493a-8e58-14966f94d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5d0a140-7e76-465f-a4aa-fd5dc6f06359"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41a93801-3be5-4010-a383-da76cb1aa5e2}" ma:internalName="TaxCatchAll" ma:showField="CatchAllData" ma:web="d5d0a140-7e76-465f-a4aa-fd5dc6f0635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593ea8e9-c3e6-45e6-9e2f-0ae676a4472b">
      <Terms xmlns="http://schemas.microsoft.com/office/infopath/2007/PartnerControls"/>
    </lcf76f155ced4ddcb4097134ff3c332f>
    <_ip_UnifiedCompliancePolicyUIAction xmlns="http://schemas.microsoft.com/sharepoint/v3" xsi:nil="true"/>
    <TaxCatchAll xmlns="d5d0a140-7e76-465f-a4aa-fd5dc6f06359"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0EC5E394-CE40-459F-B8D8-D424E3F87FA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f611df3-791a-4508-8662-79e77157ed18"/>
    <ds:schemaRef ds:uri="593ea8e9-c3e6-45e6-9e2f-0ae676a4472b"/>
    <ds:schemaRef ds:uri="d5d0a140-7e76-465f-a4aa-fd5dc6f0635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2553AF-089B-42BD-B479-8FDC22B3690B}">
  <ds:schemaRefs>
    <ds:schemaRef ds:uri="http://schemas.microsoft.com/sharepoint/v3/contenttype/forms"/>
  </ds:schemaRefs>
</ds:datastoreItem>
</file>

<file path=customXml/itemProps3.xml><?xml version="1.0" encoding="utf-8"?>
<ds:datastoreItem xmlns:ds="http://schemas.openxmlformats.org/officeDocument/2006/customXml" ds:itemID="{8FAE7426-0FBA-4D64-8A04-26A053A927DE}">
  <ds:schemaRefs>
    <ds:schemaRef ds:uri="http://purl.org/dc/terms/"/>
    <ds:schemaRef ds:uri="593ea8e9-c3e6-45e6-9e2f-0ae676a4472b"/>
    <ds:schemaRef ds:uri="http://purl.org/dc/elements/1.1/"/>
    <ds:schemaRef ds:uri="http://schemas.microsoft.com/sharepoint/v3"/>
    <ds:schemaRef ds:uri="http://purl.org/dc/dcmitype/"/>
    <ds:schemaRef ds:uri="0f611df3-791a-4508-8662-79e77157ed18"/>
    <ds:schemaRef ds:uri="http://schemas.microsoft.com/office/2006/documentManagement/types"/>
    <ds:schemaRef ds:uri="http://schemas.openxmlformats.org/package/2006/metadata/core-properties"/>
    <ds:schemaRef ds:uri="http://www.w3.org/XML/1998/namespace"/>
    <ds:schemaRef ds:uri="http://schemas.microsoft.com/office/infopath/2007/PartnerControls"/>
    <ds:schemaRef ds:uri="d5d0a140-7e76-465f-a4aa-fd5dc6f06359"/>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3</vt:i4>
      </vt:variant>
    </vt:vector>
  </HeadingPairs>
  <TitlesOfParts>
    <vt:vector size="14" baseType="lpstr">
      <vt:lpstr>Adult</vt:lpstr>
      <vt:lpstr>Adult_Rpt</vt:lpstr>
      <vt:lpstr>Youth</vt:lpstr>
      <vt:lpstr>Youth_Rpt</vt:lpstr>
      <vt:lpstr>Adult_Spc_Prjt</vt:lpstr>
      <vt:lpstr>Adult_Spc_Prjt 21-22</vt:lpstr>
      <vt:lpstr>Adult_Spc_Prjt_Rpt</vt:lpstr>
      <vt:lpstr>Youth_Spc_Prjt</vt:lpstr>
      <vt:lpstr>Youth_Spc_Prjt_Rpt</vt:lpstr>
      <vt:lpstr>SAMP</vt:lpstr>
      <vt:lpstr>Sheet1</vt:lpstr>
      <vt:lpstr>Adult_Rpt!Print_Titles</vt:lpstr>
      <vt:lpstr>Reviewer</vt:lpstr>
      <vt:lpstr>RWB</vt:lpstr>
    </vt:vector>
  </TitlesOfParts>
  <Manager/>
  <Company>awi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awi</dc:creator>
  <cp:keywords/>
  <dc:description/>
  <cp:lastModifiedBy>Windsor, Andy</cp:lastModifiedBy>
  <cp:revision/>
  <dcterms:created xsi:type="dcterms:W3CDTF">2005-06-22T18:12:48Z</dcterms:created>
  <dcterms:modified xsi:type="dcterms:W3CDTF">2023-12-11T18:51:52Z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0x0101004A1B90BD58F2EA49895AD589D7E285BC</vt:lpwstr>
  </property>
  <property fmtid="{D5CDD505-2E9C-101B-9397-08002B2CF9AE}" pid="3" name="MediaServiceImageTags">
    <vt:lpwstr/>
  </property>
</Properties>
</file>